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erarchical-normalized-taxonom" sheetId="1" r:id="rId4"/>
    <sheet state="visible" name="sample-queries" sheetId="2" r:id="rId5"/>
    <sheet state="visible" name="source-material -&gt;" sheetId="3" r:id="rId6"/>
    <sheet state="visible" name="raw-data" sheetId="4" r:id="rId7"/>
    <sheet state="visible" name="normalized-taxonomy" sheetId="5" r:id="rId8"/>
    <sheet state="visible" name="Sheet4" sheetId="6" r:id="rId9"/>
  </sheets>
  <definedNames>
    <definedName name="TaxonomyData">'normalized-taxonomy'!$A$1:$F$5128</definedName>
    <definedName name="NormalizedTaxonomyData">'hierarchical-normalized-taxonom'!$B$1:$G$5577</definedName>
  </definedNames>
  <calcPr/>
</workbook>
</file>

<file path=xl/sharedStrings.xml><?xml version="1.0" encoding="utf-8"?>
<sst xmlns="http://schemas.openxmlformats.org/spreadsheetml/2006/main" count="81156" uniqueCount="14724">
  <si>
    <t>Namespace</t>
  </si>
  <si>
    <t>ID</t>
  </si>
  <si>
    <t>Name</t>
  </si>
  <si>
    <t>Type</t>
  </si>
  <si>
    <t>Parent</t>
  </si>
  <si>
    <t>Description</t>
  </si>
  <si>
    <t>URL</t>
  </si>
  <si>
    <t>https://lightcast.io/open-skills/skills</t>
  </si>
  <si>
    <t>Administration</t>
  </si>
  <si>
    <t>Category</t>
  </si>
  <si>
    <t>Agriculture, Horticulture, and Landscaping</t>
  </si>
  <si>
    <t>Analysis</t>
  </si>
  <si>
    <t>Architecture and Construction</t>
  </si>
  <si>
    <t>Business</t>
  </si>
  <si>
    <t>Customer and Client Support</t>
  </si>
  <si>
    <t>Design</t>
  </si>
  <si>
    <t>Economics, Policy, and Social Studies</t>
  </si>
  <si>
    <t>Education and Training</t>
  </si>
  <si>
    <t>Energy and Utilities</t>
  </si>
  <si>
    <t>Engineering</t>
  </si>
  <si>
    <t>Environment</t>
  </si>
  <si>
    <t>Finance</t>
  </si>
  <si>
    <t>Health Care</t>
  </si>
  <si>
    <t>Hospitality and Food Services</t>
  </si>
  <si>
    <t>Human Resources</t>
  </si>
  <si>
    <t>Information Technology</t>
  </si>
  <si>
    <t>Language</t>
  </si>
  <si>
    <t>Law, Regulation, and Compliance</t>
  </si>
  <si>
    <t>Maintenance, Repair, and Facility Services</t>
  </si>
  <si>
    <t>Manufacturing and Production</t>
  </si>
  <si>
    <t>Marketing and Public Relations</t>
  </si>
  <si>
    <t>Media and Writing</t>
  </si>
  <si>
    <t>Performing Arts</t>
  </si>
  <si>
    <t>Physical and Inherent Abilities</t>
  </si>
  <si>
    <t>Property and Real Estate</t>
  </si>
  <si>
    <t>Public Safety and National Security</t>
  </si>
  <si>
    <t>Sales</t>
  </si>
  <si>
    <t>Science and Research</t>
  </si>
  <si>
    <t>Social and Human Services</t>
  </si>
  <si>
    <t>Transportation, Supply Chain, and Logistics</t>
  </si>
  <si>
    <t>Administrative Support</t>
  </si>
  <si>
    <t>Subcategory</t>
  </si>
  <si>
    <t>Dictation</t>
  </si>
  <si>
    <t>Document Management</t>
  </si>
  <si>
    <t>General Administrative and Clerical Tasks</t>
  </si>
  <si>
    <t>Office Management</t>
  </si>
  <si>
    <t>Office and Productivity Software</t>
  </si>
  <si>
    <t>Scheduling</t>
  </si>
  <si>
    <t>Agricultural Management and Operations</t>
  </si>
  <si>
    <t>Agricultural Research and Agronomy</t>
  </si>
  <si>
    <t>Aquaculture</t>
  </si>
  <si>
    <t>Cannabis</t>
  </si>
  <si>
    <t>Crop Farming</t>
  </si>
  <si>
    <t>Landscaping and Yard Care</t>
  </si>
  <si>
    <t>Livestock Farming</t>
  </si>
  <si>
    <t>Business Intelligence</t>
  </si>
  <si>
    <t>Business Intelligence Software</t>
  </si>
  <si>
    <t>Data Analysis</t>
  </si>
  <si>
    <t>Data Science</t>
  </si>
  <si>
    <t>Data Visualization</t>
  </si>
  <si>
    <t>Image Analysis</t>
  </si>
  <si>
    <t>Mathematical Software</t>
  </si>
  <si>
    <t>Mathematics and Mathematical Modeling</t>
  </si>
  <si>
    <t>Natural Language Processing (NLP)</t>
  </si>
  <si>
    <t>Statistical Software</t>
  </si>
  <si>
    <t>Statistics</t>
  </si>
  <si>
    <t>Architectural Design</t>
  </si>
  <si>
    <t>Carpentry</t>
  </si>
  <si>
    <t>Concrete and Masonry</t>
  </si>
  <si>
    <t>Construction Estimating</t>
  </si>
  <si>
    <t>Construction Inspection</t>
  </si>
  <si>
    <t>Construction Management</t>
  </si>
  <si>
    <t>Construction Painting</t>
  </si>
  <si>
    <t>Electrical Construction</t>
  </si>
  <si>
    <t>General Construction and Construction Labor</t>
  </si>
  <si>
    <t>Green Architecture</t>
  </si>
  <si>
    <t>Insulation</t>
  </si>
  <si>
    <t>Interior Design</t>
  </si>
  <si>
    <t>Road and Bridge Construction</t>
  </si>
  <si>
    <t>Roofing</t>
  </si>
  <si>
    <t>Business Analysis</t>
  </si>
  <si>
    <t>Business Communications</t>
  </si>
  <si>
    <t>Business Consulting</t>
  </si>
  <si>
    <t>Business Continuity</t>
  </si>
  <si>
    <t>Business Leadership</t>
  </si>
  <si>
    <t>Business Management</t>
  </si>
  <si>
    <t>Business Operations</t>
  </si>
  <si>
    <t>Business Solutions</t>
  </si>
  <si>
    <t>Business Strategy</t>
  </si>
  <si>
    <t>Contract Management</t>
  </si>
  <si>
    <t>Customer Relationship Management (CRM)</t>
  </si>
  <si>
    <t>People Management</t>
  </si>
  <si>
    <t>Performance Management</t>
  </si>
  <si>
    <t>Pricing Analysis</t>
  </si>
  <si>
    <t>Process Improvement and Optimization</t>
  </si>
  <si>
    <t>Product Management</t>
  </si>
  <si>
    <t>Project Management</t>
  </si>
  <si>
    <t>Cash Register Operation</t>
  </si>
  <si>
    <t>Client Support</t>
  </si>
  <si>
    <t>Customer Service</t>
  </si>
  <si>
    <t>Payment Processing and Collection</t>
  </si>
  <si>
    <t>Animation and Game Design</t>
  </si>
  <si>
    <t>Art and Illustration</t>
  </si>
  <si>
    <t>Creative Design</t>
  </si>
  <si>
    <t>Digital Design</t>
  </si>
  <si>
    <t>Graphic and Visual Design</t>
  </si>
  <si>
    <t>Graphic and Visual Design Software</t>
  </si>
  <si>
    <t>Industrial Design</t>
  </si>
  <si>
    <t>Presentation Design</t>
  </si>
  <si>
    <t>User Interface and User Experience (UI/UX) Design</t>
  </si>
  <si>
    <t>Economics</t>
  </si>
  <si>
    <t>Policy Analysis, Research, and Development</t>
  </si>
  <si>
    <t>Social Studies</t>
  </si>
  <si>
    <t>Urban and Regional Planning</t>
  </si>
  <si>
    <t>Childhood Education and Development</t>
  </si>
  <si>
    <t>Coaching and Athletic Training</t>
  </si>
  <si>
    <t>Education Administration</t>
  </si>
  <si>
    <t>Education Software and Technology</t>
  </si>
  <si>
    <t>Higher Education</t>
  </si>
  <si>
    <t>Instructional and Curriculum Design</t>
  </si>
  <si>
    <t>Library and Archiving</t>
  </si>
  <si>
    <t>Program Management</t>
  </si>
  <si>
    <t>Special Education</t>
  </si>
  <si>
    <t>Sports and Recreation</t>
  </si>
  <si>
    <t>Student Support and Services</t>
  </si>
  <si>
    <t>Teaching</t>
  </si>
  <si>
    <t>Training Programs</t>
  </si>
  <si>
    <t>Clean Energy</t>
  </si>
  <si>
    <t>Electrical Power</t>
  </si>
  <si>
    <t>Energy Efficiency</t>
  </si>
  <si>
    <t>Energy Management</t>
  </si>
  <si>
    <t>Nuclear Energy</t>
  </si>
  <si>
    <t>Oil and Gas</t>
  </si>
  <si>
    <t>Power Generation</t>
  </si>
  <si>
    <t>Solar Energy</t>
  </si>
  <si>
    <t>Water Energy</t>
  </si>
  <si>
    <t>Water Supply, Testing, and Treatment</t>
  </si>
  <si>
    <t>Wind Energy</t>
  </si>
  <si>
    <t>Aerospace Engineering</t>
  </si>
  <si>
    <t>Automation Engineering</t>
  </si>
  <si>
    <t>Automotive Technologies</t>
  </si>
  <si>
    <t>Chemical and Biomedical Engineering</t>
  </si>
  <si>
    <t>Circuitry</t>
  </si>
  <si>
    <t>Civil and Architectural Engineering</t>
  </si>
  <si>
    <t>Drafting and Engineering Design</t>
  </si>
  <si>
    <t>Electrical and Computer Engineering</t>
  </si>
  <si>
    <t>Electromechanical Engineering</t>
  </si>
  <si>
    <t>Electronic Hardware</t>
  </si>
  <si>
    <t>Electronics Engineering</t>
  </si>
  <si>
    <t>Engineering Practices</t>
  </si>
  <si>
    <t>Engineering Software</t>
  </si>
  <si>
    <t>Engineering, Scientific, and Technical Instruments</t>
  </si>
  <si>
    <t>Geological Engineering</t>
  </si>
  <si>
    <t>Hardware Description Languages (HDL)</t>
  </si>
  <si>
    <t>Imaging</t>
  </si>
  <si>
    <t>Industrial Engineering</t>
  </si>
  <si>
    <t>Materials Science and Engineering</t>
  </si>
  <si>
    <t>Mechanical Engineering</t>
  </si>
  <si>
    <t>Mining Engineering</t>
  </si>
  <si>
    <t>Optical Engineering</t>
  </si>
  <si>
    <t>Process Engineering</t>
  </si>
  <si>
    <t>Radio Frequency (RF)</t>
  </si>
  <si>
    <t>Roads and Drainage</t>
  </si>
  <si>
    <t>Robotics</t>
  </si>
  <si>
    <t>Signal Processing</t>
  </si>
  <si>
    <t>Simulation and Simulation Software</t>
  </si>
  <si>
    <t>Surveying and Cartography</t>
  </si>
  <si>
    <t>Air Quality and Emissions</t>
  </si>
  <si>
    <t>Climate Change</t>
  </si>
  <si>
    <t>Conservation</t>
  </si>
  <si>
    <t>Ecology</t>
  </si>
  <si>
    <t>Environment and Resource Management</t>
  </si>
  <si>
    <t>Environmental Engineering and Restoration</t>
  </si>
  <si>
    <t>Environmental Geology</t>
  </si>
  <si>
    <t>Environmental Regulations</t>
  </si>
  <si>
    <t>Forestry</t>
  </si>
  <si>
    <t>Hazardous Materials Management</t>
  </si>
  <si>
    <t>Waste Management</t>
  </si>
  <si>
    <t>Accounting and Finance Software</t>
  </si>
  <si>
    <t>Accounts Payable and Receivable</t>
  </si>
  <si>
    <t>Auditing</t>
  </si>
  <si>
    <t>Banking Services</t>
  </si>
  <si>
    <t>Billing and Invoicing</t>
  </si>
  <si>
    <t>Budget Management</t>
  </si>
  <si>
    <t>Cash Management</t>
  </si>
  <si>
    <t>Commercial Lending</t>
  </si>
  <si>
    <t>Cost Accounting</t>
  </si>
  <si>
    <t>Cryptocurrency</t>
  </si>
  <si>
    <t>Electronic Trading</t>
  </si>
  <si>
    <t>Financial Accounting</t>
  </si>
  <si>
    <t>Financial Advisement</t>
  </si>
  <si>
    <t>Financial Analysis</t>
  </si>
  <si>
    <t>Financial Management</t>
  </si>
  <si>
    <t>Financial Modeling</t>
  </si>
  <si>
    <t>Financial Regulation</t>
  </si>
  <si>
    <t>Financial Reporting</t>
  </si>
  <si>
    <t>Financial Risk Management</t>
  </si>
  <si>
    <t>Financial Trading</t>
  </si>
  <si>
    <t>General Accounting</t>
  </si>
  <si>
    <t>General Lending</t>
  </si>
  <si>
    <t>Insurance</t>
  </si>
  <si>
    <t>Investment Management</t>
  </si>
  <si>
    <t>Mergers and Acquisitions</t>
  </si>
  <si>
    <t>Mortgage Lending</t>
  </si>
  <si>
    <t>Specialized Accounting</t>
  </si>
  <si>
    <t>Structured Finance</t>
  </si>
  <si>
    <t>Tax</t>
  </si>
  <si>
    <t>Alternative Therapy</t>
  </si>
  <si>
    <t>Anesthesiology</t>
  </si>
  <si>
    <t>Animal Health and Veterinary Medicine</t>
  </si>
  <si>
    <t>Cardiology</t>
  </si>
  <si>
    <t>Clinical Informatics</t>
  </si>
  <si>
    <t>Dermatology</t>
  </si>
  <si>
    <t>Ear, Nose, and Throat</t>
  </si>
  <si>
    <t>Emergency and Intensive Care</t>
  </si>
  <si>
    <t>Endocrinology</t>
  </si>
  <si>
    <t>Eye Care</t>
  </si>
  <si>
    <t>First Aid</t>
  </si>
  <si>
    <t>Gastroenterology</t>
  </si>
  <si>
    <t>General Medical Tests and Procedures</t>
  </si>
  <si>
    <t>General Medicine</t>
  </si>
  <si>
    <t>Genetic Disorders</t>
  </si>
  <si>
    <t>Geriatrics</t>
  </si>
  <si>
    <t>Health Care Administration</t>
  </si>
  <si>
    <t>Health Care Procedure and Regulation</t>
  </si>
  <si>
    <t>Health Information Management and Medical Records</t>
  </si>
  <si>
    <t>Hematology</t>
  </si>
  <si>
    <t>Hepatology</t>
  </si>
  <si>
    <t>Home Health Care and Assisted Living</t>
  </si>
  <si>
    <t>Immunology</t>
  </si>
  <si>
    <t>Infectious Diseases</t>
  </si>
  <si>
    <t>Injury Treatment</t>
  </si>
  <si>
    <t>Medical Billing and Coding</t>
  </si>
  <si>
    <t>Medical Equipment and Technology</t>
  </si>
  <si>
    <t>Medical Imaging</t>
  </si>
  <si>
    <t>Medical Support</t>
  </si>
  <si>
    <t>Mental Health Diseases and Disorders</t>
  </si>
  <si>
    <t>Mental Health Therapies</t>
  </si>
  <si>
    <t>Mental and Behavioral Health Specialties</t>
  </si>
  <si>
    <t>Nephrology</t>
  </si>
  <si>
    <t>Neurology</t>
  </si>
  <si>
    <t>Nuclear Medicine</t>
  </si>
  <si>
    <t>Nursing and Patient Care</t>
  </si>
  <si>
    <t>Nutrition and Diet</t>
  </si>
  <si>
    <t>Obstetrics and Gynecology (OBGYN)</t>
  </si>
  <si>
    <t>Oncology</t>
  </si>
  <si>
    <t>Oral and Dental Care</t>
  </si>
  <si>
    <t>Orthopedics</t>
  </si>
  <si>
    <t>Pathology</t>
  </si>
  <si>
    <t>Patient Education and Support</t>
  </si>
  <si>
    <t>Pediatrics</t>
  </si>
  <si>
    <t>Pharmacy</t>
  </si>
  <si>
    <t>Physical Therapy</t>
  </si>
  <si>
    <t>Public Health and Disease Prevention</t>
  </si>
  <si>
    <t>Pulmonology</t>
  </si>
  <si>
    <t>Rehabilitation</t>
  </si>
  <si>
    <t>Speech Language Pathology</t>
  </si>
  <si>
    <t>Surgery</t>
  </si>
  <si>
    <t>Urology</t>
  </si>
  <si>
    <t>Events and Conferences</t>
  </si>
  <si>
    <t>Food and Beverage</t>
  </si>
  <si>
    <t>Hospitality Services</t>
  </si>
  <si>
    <t>Travel and Tourism</t>
  </si>
  <si>
    <t>Compensation and Benefits</t>
  </si>
  <si>
    <t>Employee Relations</t>
  </si>
  <si>
    <t>Employee Training</t>
  </si>
  <si>
    <t>Human Resources Management and Planning</t>
  </si>
  <si>
    <t>Recruitment</t>
  </si>
  <si>
    <t>Talent Management</t>
  </si>
  <si>
    <t>Agile Software Development</t>
  </si>
  <si>
    <t>Anti-Malware Software</t>
  </si>
  <si>
    <t>Apache</t>
  </si>
  <si>
    <t>Application Programming Interface (API)</t>
  </si>
  <si>
    <t>Artificial Intelligence and Machine Learning (AI/ML)</t>
  </si>
  <si>
    <t>Augmented and Virtual Reality (AR/VR)</t>
  </si>
  <si>
    <t>Backup Software</t>
  </si>
  <si>
    <t>Basic Technical Knowledge</t>
  </si>
  <si>
    <t>Blockchain</t>
  </si>
  <si>
    <t>C and C++</t>
  </si>
  <si>
    <t>Cloud Computing</t>
  </si>
  <si>
    <t>Cloud Solutions</t>
  </si>
  <si>
    <t>Collaborative Software</t>
  </si>
  <si>
    <t>Compiling Tools</t>
  </si>
  <si>
    <t>Computer Hardware</t>
  </si>
  <si>
    <t>Computer Science</t>
  </si>
  <si>
    <t>Configuration Management</t>
  </si>
  <si>
    <t>Content Management Systems</t>
  </si>
  <si>
    <t>Cybersecurity</t>
  </si>
  <si>
    <t>Data Collection</t>
  </si>
  <si>
    <t>Data Management</t>
  </si>
  <si>
    <t>Data Storage</t>
  </si>
  <si>
    <t>Database Administration</t>
  </si>
  <si>
    <t>Databases</t>
  </si>
  <si>
    <t>Distributed Computing</t>
  </si>
  <si>
    <t>Enterprise Application Management</t>
  </si>
  <si>
    <t>Enterprise Information Management</t>
  </si>
  <si>
    <t>Extensible Languages</t>
  </si>
  <si>
    <t>Firmware</t>
  </si>
  <si>
    <t>General Networking</t>
  </si>
  <si>
    <t>Geospatial Information and Technology</t>
  </si>
  <si>
    <t>IT Automation</t>
  </si>
  <si>
    <t>IT Management</t>
  </si>
  <si>
    <t>Identity Management</t>
  </si>
  <si>
    <t>Integrated Development Environments (IDEs)</t>
  </si>
  <si>
    <t>Internet of Things (IoT)</t>
  </si>
  <si>
    <t>Java</t>
  </si>
  <si>
    <t>JavaScript and jQuery</t>
  </si>
  <si>
    <t>Mainframe Technologies</t>
  </si>
  <si>
    <t>Microsoft Development Tools</t>
  </si>
  <si>
    <t>Microsoft Windows</t>
  </si>
  <si>
    <t>Middleware</t>
  </si>
  <si>
    <t>Mobile Development</t>
  </si>
  <si>
    <t>Network Protocols</t>
  </si>
  <si>
    <t>Network Security</t>
  </si>
  <si>
    <t>Networking Hardware</t>
  </si>
  <si>
    <t>Networking Software</t>
  </si>
  <si>
    <t>Operating Systems</t>
  </si>
  <si>
    <t>Other Programming Languages</t>
  </si>
  <si>
    <t>PHP</t>
  </si>
  <si>
    <t>Query Languages</t>
  </si>
  <si>
    <t>Scripting</t>
  </si>
  <si>
    <t>Scripting Languages</t>
  </si>
  <si>
    <t>Search Engines</t>
  </si>
  <si>
    <t>Servers</t>
  </si>
  <si>
    <t>Software Development</t>
  </si>
  <si>
    <t>Software Development Tools</t>
  </si>
  <si>
    <t>Software Quality Assurance</t>
  </si>
  <si>
    <t>System Design and Implementation</t>
  </si>
  <si>
    <t>Systems Administration</t>
  </si>
  <si>
    <t>Telecommunications</t>
  </si>
  <si>
    <t>Test Automation</t>
  </si>
  <si>
    <t>Version Control</t>
  </si>
  <si>
    <t>Video and Web Conferencing</t>
  </si>
  <si>
    <t>Virtualization and Virtual Machines</t>
  </si>
  <si>
    <t>Web Content</t>
  </si>
  <si>
    <t>Web Design and Development</t>
  </si>
  <si>
    <t>Web Services</t>
  </si>
  <si>
    <t>iOS Stack</t>
  </si>
  <si>
    <t>Language Competency</t>
  </si>
  <si>
    <t>Language Interpretation and Translation</t>
  </si>
  <si>
    <t>Language Study</t>
  </si>
  <si>
    <t>Language Teaching</t>
  </si>
  <si>
    <t>Criminal Investigation and Forensics</t>
  </si>
  <si>
    <t>Labor Compliance</t>
  </si>
  <si>
    <t>Law Enforcement and Criminal Justice</t>
  </si>
  <si>
    <t>Legal Proceedings</t>
  </si>
  <si>
    <t>Legal Support</t>
  </si>
  <si>
    <t>Litigation and Civil Justice</t>
  </si>
  <si>
    <t>Occupational Health and Safety</t>
  </si>
  <si>
    <t>Property Law</t>
  </si>
  <si>
    <t>Quality Assurance and Control</t>
  </si>
  <si>
    <t>Regulation and Legal Compliance</t>
  </si>
  <si>
    <t>Basic Electrical Systems</t>
  </si>
  <si>
    <t>Equipment Repair and Maintenance</t>
  </si>
  <si>
    <t>Facility Management and Maintenance</t>
  </si>
  <si>
    <t>General Repairs and Maintenance</t>
  </si>
  <si>
    <t>HVAC</t>
  </si>
  <si>
    <t>Hand Tools</t>
  </si>
  <si>
    <t>Plumbing</t>
  </si>
  <si>
    <t>Power Tools</t>
  </si>
  <si>
    <t>Vehicle Repair and Maintenance</t>
  </si>
  <si>
    <t>Computer-Aided Manufacturing</t>
  </si>
  <si>
    <t>Food Science and Processing</t>
  </si>
  <si>
    <t>Lean Manufacturing</t>
  </si>
  <si>
    <t>Machine Tools</t>
  </si>
  <si>
    <t>Machinery</t>
  </si>
  <si>
    <t>Manufacturing Design</t>
  </si>
  <si>
    <t>Manufacturing Processes</t>
  </si>
  <si>
    <t>Manufacturing Standards</t>
  </si>
  <si>
    <t>Metal Fabrication</t>
  </si>
  <si>
    <t>Micro Manufacturing</t>
  </si>
  <si>
    <t>Plant Operations and Management</t>
  </si>
  <si>
    <t>Product Development</t>
  </si>
  <si>
    <t>Product Inspection</t>
  </si>
  <si>
    <t>Production and Assembly</t>
  </si>
  <si>
    <t>Textiles</t>
  </si>
  <si>
    <t>Transportation Equipment Manufacturing</t>
  </si>
  <si>
    <t>Welding, Brazing, and Soldering</t>
  </si>
  <si>
    <t>Advertising</t>
  </si>
  <si>
    <t>Brand Management</t>
  </si>
  <si>
    <t>Corporate Communications</t>
  </si>
  <si>
    <t>Digital Marketing</t>
  </si>
  <si>
    <t>Fundraising and Crowdsourcing</t>
  </si>
  <si>
    <t>Industry Specific Marketing</t>
  </si>
  <si>
    <t>Market Analysis</t>
  </si>
  <si>
    <t>Marketing Management</t>
  </si>
  <si>
    <t>Marketing Strategy</t>
  </si>
  <si>
    <t>Online Advertising</t>
  </si>
  <si>
    <t>Promotions and Campaigns</t>
  </si>
  <si>
    <t>Public Relations</t>
  </si>
  <si>
    <t>Social Media</t>
  </si>
  <si>
    <t>Web Analytics and SEO</t>
  </si>
  <si>
    <t>Audio Production and Technology</t>
  </si>
  <si>
    <t>Content Development and Management</t>
  </si>
  <si>
    <t>Journalism</t>
  </si>
  <si>
    <t>Literature and Literary Studies</t>
  </si>
  <si>
    <t>Media Production</t>
  </si>
  <si>
    <t>Photo/Video Production and Technology</t>
  </si>
  <si>
    <t>Streaming Media Systems</t>
  </si>
  <si>
    <t>Writing and Editing</t>
  </si>
  <si>
    <t>Dance</t>
  </si>
  <si>
    <t>Music</t>
  </si>
  <si>
    <t>Theatre and Performance Art</t>
  </si>
  <si>
    <t>Communication</t>
  </si>
  <si>
    <t>Initiative and Leadership</t>
  </si>
  <si>
    <t>Personal Attributes</t>
  </si>
  <si>
    <t>Physical Abilities</t>
  </si>
  <si>
    <t>Problem Solving</t>
  </si>
  <si>
    <t>Social Skills</t>
  </si>
  <si>
    <t>Real Estate Development</t>
  </si>
  <si>
    <t>Real Estate Sales</t>
  </si>
  <si>
    <t>Disaster Management</t>
  </si>
  <si>
    <t>Fire Prevention, Safety, and Control</t>
  </si>
  <si>
    <t>Intelligence Collection and Analysis</t>
  </si>
  <si>
    <t>Military Technology and Weapons</t>
  </si>
  <si>
    <t>Physical Security</t>
  </si>
  <si>
    <t>Safety and Surveillance Technology</t>
  </si>
  <si>
    <t>Account Management</t>
  </si>
  <si>
    <t>Business-to-Business (B2B) Sales</t>
  </si>
  <si>
    <t>Company, Product, and Service Knowledge</t>
  </si>
  <si>
    <t>E-Commerce</t>
  </si>
  <si>
    <t>General Sales Practices</t>
  </si>
  <si>
    <t>Merchandising</t>
  </si>
  <si>
    <t>Prospecting and Qualification</t>
  </si>
  <si>
    <t>Retail Sales</t>
  </si>
  <si>
    <t>Sales Management</t>
  </si>
  <si>
    <t>Specialized Sales</t>
  </si>
  <si>
    <t>Bioinformatics</t>
  </si>
  <si>
    <t>Biology</t>
  </si>
  <si>
    <t>Biotechnology</t>
  </si>
  <si>
    <t>Chemistry</t>
  </si>
  <si>
    <t>Clinical Trials</t>
  </si>
  <si>
    <t>Earth and Space Science</t>
  </si>
  <si>
    <t>Genetics</t>
  </si>
  <si>
    <t>Laboratory Research</t>
  </si>
  <si>
    <t>Medical Science and Research</t>
  </si>
  <si>
    <t>Molecular, Cellular, and Microbiology</t>
  </si>
  <si>
    <t>Neuroscience</t>
  </si>
  <si>
    <t>Pharmacology and Drug Discovery</t>
  </si>
  <si>
    <t>Physics</t>
  </si>
  <si>
    <t>Research Methodology</t>
  </si>
  <si>
    <t>Community and Social Work</t>
  </si>
  <si>
    <t>Counseling Services</t>
  </si>
  <si>
    <t>Government Assistance</t>
  </si>
  <si>
    <t>Religious Studies and Services</t>
  </si>
  <si>
    <t>Air Transportation</t>
  </si>
  <si>
    <t>General Shipping and Receiving</t>
  </si>
  <si>
    <t>Ground Freight Transportation</t>
  </si>
  <si>
    <t>Ground Passenger Transportation</t>
  </si>
  <si>
    <t>Heavy Vehicle Operation</t>
  </si>
  <si>
    <t>Inventory and Warehousing</t>
  </si>
  <si>
    <t>Logistics</t>
  </si>
  <si>
    <t>Material Handling</t>
  </si>
  <si>
    <t>Procurement</t>
  </si>
  <si>
    <t>Supplier Management</t>
  </si>
  <si>
    <t>Supply Chain Management</t>
  </si>
  <si>
    <t>Transportation Operations</t>
  </si>
  <si>
    <t>Memos</t>
  </si>
  <si>
    <t>Common Skill</t>
  </si>
  <si>
    <t>A memorandum is a written message that may be used in a business office. The plural form of the Latin noun memorandum so derived is properly memoranda, but if the word is deemed to have become a word of the English language, the plural memorandums, abbreviated to memos, may be used..</t>
  </si>
  <si>
    <t>https://skills.emsidata.com/skills/KS126CM78T30RTP4PBYM</t>
  </si>
  <si>
    <t>Administrative Functions</t>
  </si>
  <si>
    <t>A person responsible for providing various kinds of administrative assistance is called an administrative assistant or sometimes an administrative support specialist.</t>
  </si>
  <si>
    <t>https://skills.emsidata.com/skills/ESE1B279F38C73E025BD</t>
  </si>
  <si>
    <t>Transcribing</t>
  </si>
  <si>
    <t>Transcription in the linguistic sense is the systematic representation of spoken language in written form. The source can either be utterances or preexisting text in another writing system.</t>
  </si>
  <si>
    <t>https://skills.emsidata.com/skills/KS7G6YG64JBBTX2X6KVB</t>
  </si>
  <si>
    <t>VoiceXML</t>
  </si>
  <si>
    <t>Specialized Skill</t>
  </si>
  <si>
    <t>VoiceXML (VXML) is a digital document standard for specifying interactive media and voice dialogs between humans and computers. It is used for developing audio and voice response applications, such as banking systems and automated customer service portals. VoiceXML applications are developed and deployed in a manner analogous to how a web browser interprets and visually renders the Hypertext Markup Language (HTML) it receives from a web server. VoiceXML documents are interpreted by a voice browser and in common deployment architectures, users interact with voice browsers via the public switched telephone network (PSTN).</t>
  </si>
  <si>
    <t>https://skills.emsidata.com/skills/KS441WZ6WFK58JSXL4TK</t>
  </si>
  <si>
    <t>Document Production</t>
  </si>
  <si>
    <t>A request for production is a legal request for documents, electronically stored information, or other tangible items made in the course of litigation. In civil procedure, during the discovery phase of litigation, a party to a lawsuit may request that another party provide any documents that it has that pertain to the subject matter of the lawsuit. For example, a party in a court case may obtain copies of e-mail messages sent by employees of the opposing party.</t>
  </si>
  <si>
    <t>https://skills.emsidata.com/skills/KS1233P6VYX8PMYLXRY7</t>
  </si>
  <si>
    <t>Electronic Documents</t>
  </si>
  <si>
    <t>An electronic document is any electronic media content that is intended to be used in either an electronic form or as printed output. Originally, any computer data were considered as something internal — the final data output was always on paper. However, the development of computer networks has made it so that in most cases it is much more convenient to distribute electronic documents than printed ones. The improvements in electronic visual display technologies made it possible to view documents on screen instead of printing them.</t>
  </si>
  <si>
    <t>https://skills.emsidata.com/skills/KS123BX70WDX3MFGSJ8N</t>
  </si>
  <si>
    <t>Data Entry</t>
  </si>
  <si>
    <t>Data entry, a person-based process, is "one of the important basic" tasks needed when no machine-readable version of the information for planned computer-based analysis or processing is readily available.</t>
  </si>
  <si>
    <t>https://skills.emsidata.com/skills/KS122NY60HCYYDXHQGQN</t>
  </si>
  <si>
    <t>Filing</t>
  </si>
  <si>
    <t>https://skills.emsidata.com/skills/KS7G55M6TRB1N24LW2P5</t>
  </si>
  <si>
    <t>Organizational Skills</t>
  </si>
  <si>
    <t>https://skills.emsidata.com/skills/ES8B03DAD3B526316ED9</t>
  </si>
  <si>
    <t>Registration</t>
  </si>
  <si>
    <t>A register is an authoritative list of one kind of information.</t>
  </si>
  <si>
    <t>https://skills.emsidata.com/skills/KS7G1YH6989K60428HFJ</t>
  </si>
  <si>
    <t>File Management</t>
  </si>
  <si>
    <t>https://skills.emsidata.com/skills/KS123XL73F2L2R1ZXK0K</t>
  </si>
  <si>
    <t>Typing</t>
  </si>
  <si>
    <t>Typing is the process of writing or inputting text by pressing keys on a typewriter, computer keyboard, cell phone, or calculator. It can be distinguished from other means of text input, such as handwriting and speech recognition. Text can be in the form of letters, numbers and other symbols. The world's first typist was Lillian Sholes from Wisconsin, the daughter of Christopher Sholes, who invented the first practical typewriter.</t>
  </si>
  <si>
    <t>https://skills.emsidata.com/skills/KS441LG5Y8XGW9TP7B4W</t>
  </si>
  <si>
    <t>Word Processing</t>
  </si>
  <si>
    <t>A word processor (WP) is a device or computer program that provides for input, editing, formatting, and output of text, often with some additional features.</t>
  </si>
  <si>
    <t>https://skills.emsidata.com/skills/KS1233L6BGZ6R7D2FX0H</t>
  </si>
  <si>
    <t>Front Office</t>
  </si>
  <si>
    <t>The front office is the part of a company that comes in contact with clients, such as the marketing, sales, and service departments. The term has more specific meaning in different industries.</t>
  </si>
  <si>
    <t>https://skills.emsidata.com/skills/KS1244K68C6XP7VF1ZCX</t>
  </si>
  <si>
    <t>Microsoft Office</t>
  </si>
  <si>
    <t>Microsoft Office, or simply Office, is a family of client software, server software, and services developed by Microsoft. It was first announced by Bill Gates on August 1, 1988, at COMDEX in Las Vegas. Initially a marketing term for an office suite, the first version of Office contained Microsoft Word, Microsoft Excel, and Microsoft PowerPoint. Over the years, Office applications have grown substantially closer with shared features such as a common spell checker, OLE data integration and Visual Basic for Applications scripting language. Microsoft also positions Office as a development platform for line-of-business software under the Office Business Applications brand. On July 10, 2012, Softpedia reported that Office was being used by over a billion people worldwide.</t>
  </si>
  <si>
    <t>https://skills.emsidata.com/skills/KS126HY6YLTB9R7XJC4Z</t>
  </si>
  <si>
    <t>Office 365 Exchange Online</t>
  </si>
  <si>
    <t>https://skills.emsidata.com/skills/ESA76EB90559D4698CCD</t>
  </si>
  <si>
    <t>Atlassian Confluence</t>
  </si>
  <si>
    <t>Confluence is a web-based corporate wiki developed by Australian software company Atlassian. Atlassian wrote Confluence in the Java programming language and first published it in 2004. Confluence Standalone comes with a built-in Tomcat web server and hsql database, and also supports other databases.</t>
  </si>
  <si>
    <t>https://skills.emsidata.com/skills/ES3394E4839769062BF9</t>
  </si>
  <si>
    <t>Libreoffice</t>
  </si>
  <si>
    <t>LibreOffice is a free and open-source office productivity software suite, a project of The Document Foundation (TDF). It was forked in 2010 from OpenOffice.org, which was an open-sourced version of the earlier StarOffice. The LibreOffice suite consists of programs for word processing, creating and editing of spreadsheets, slideshows, diagrams and drawings, working with databases, and composing mathematical formulae. It is available in 115 languages.</t>
  </si>
  <si>
    <t>https://skills.emsidata.com/skills/KS125TH5X9H23N0137PS</t>
  </si>
  <si>
    <t>Microsoft Outlook</t>
  </si>
  <si>
    <t>Microsoft Mail was the name given to several early Microsoft e-mail products for local area networks, primarily two architectures: one for Macintosh networks, and one for PC architecture-based LANs. All were eventually replaced by the Exchange and Outlook product lines.</t>
  </si>
  <si>
    <t>https://skills.emsidata.com/skills/KS126HS6R7MH1W08PMVR</t>
  </si>
  <si>
    <t>Microsoft Excel</t>
  </si>
  <si>
    <t>Microsoft Excel is a spreadsheet developed by Microsoft for Windows, macOS, Android and iOS. It features calculation, graphing tools, pivot tables, and a macro programming language called Visual Basic for Applications (VBA). It has been a very widely applied spreadsheet for these platforms, especially since version 5 in 1993, and it has replaced Lotus 1-2-3 as the industry standard for spreadsheets. Excel forms part of the Microsoft Office suite of software.</t>
  </si>
  <si>
    <t>https://skills.emsidata.com/skills/KS1200H6XYN1CR0G5NZ0</t>
  </si>
  <si>
    <t>Spreadsheets</t>
  </si>
  <si>
    <t>A spreadsheet is a computer application for organization, analysis, and storage of data in tabular form. Spreadsheets were developed as computerized analogs of paper accounting worksheets. The program operates on data entered in cells of a table. Each cell may contain either numeric or text data, or the results of formulas that automatically calculate and display a value based on the contents of other cells. A spreadsheet may also refer to one such electronic document.</t>
  </si>
  <si>
    <t>https://skills.emsidata.com/skills/KS121JN70DB9VHC8T9GN</t>
  </si>
  <si>
    <t>Office 365 Administration</t>
  </si>
  <si>
    <t>https://skills.emsidata.com/skills/ES4E484563F6E97D987F</t>
  </si>
  <si>
    <t>Microsoft Teams</t>
  </si>
  <si>
    <t>Microsoft Teams is a proprietary business communication platform developed by Microsoft, as part of the Microsoft 365 family of products. Teams primarily competes with the similar service Slack, offering workspace chat and videoconferencing, file storage, and application integration. Teams is replacing other Microsoft-operated business messaging and collaboration platforms, including Skype for Business and Microsoft Classroom. Throughout the COVID-19 pandemic, Teams has gained much interest as many meetings have moved to a virtual environment.</t>
  </si>
  <si>
    <t>https://skills.emsidata.com/skills/ESE7CF2084EE07193255</t>
  </si>
  <si>
    <t>Microsoft Office 365</t>
  </si>
  <si>
    <t>Office 365 is a line of subscription services offered by Microsoft as part of the Microsoft Office product line. The brand encompasses plans that allow use of the Microsoft Office software suite over the life of the subscription, as well as cloud-based software-as-a-service products for business environments, such as hosted Exchange Server, Skype for Business Server, and SharePoint, among others. All Office 365 plans include automatic updates to their respective software at no additional charge, as opposed to conventional licenses for these programs—where new versions require purchase of a new license.</t>
  </si>
  <si>
    <t>https://skills.emsidata.com/skills/KSOLZ9PSYE2RWFOEH1LF</t>
  </si>
  <si>
    <t>Microsoft PowerPoint</t>
  </si>
  <si>
    <t>Microsoft PowerPoint is a presentation program, created by Robert Gaskins and Dennis Austin at a software company named Forethought, Inc. It was released on April 20, 1987, initially for Macintosh System Operating system based computers only. Microsoft acquired PowerPoint for about $14 million three months after it appeared. This was Microsoft's first significant acquisition, and Microsoft set up a new business unit for PowerPoint in Silicon Valley where Forethought had been located.</t>
  </si>
  <si>
    <t>https://skills.emsidata.com/skills/KS127ZG6DBSF76WF7VYX</t>
  </si>
  <si>
    <t>Microsoft 365</t>
  </si>
  <si>
    <t>https://skills.emsidata.com/skills/ES39A67F403EB3EAAF1A</t>
  </si>
  <si>
    <t>Microsoft Access</t>
  </si>
  <si>
    <t>Microsoft Access is a database management system (DBMS) from Microsoft that combines the relational Microsoft Jet Database Engine with a graphical user interface and software-development tools. It is a member of the Microsoft 365 suite of applications, included in the Professional and higher editions or sold separately.</t>
  </si>
  <si>
    <t>https://skills.emsidata.com/skills/KS120016K8T4NSLN5Q6K</t>
  </si>
  <si>
    <t>Google Sheets</t>
  </si>
  <si>
    <t>Google Sheets is a spreadsheet program included as part of the free, web-based Google Docs Editors suite offered by Google. The service also includes Google Docs, Google Slides, Google Drawings, Google Forms, Google Sites, and Google Keep. Google Sheets is available as a web application, mobile app for Android, iOS, Windows, BlackBerry, and as a desktop application on Google's Chrome OS. The app is compatible with Microsoft Excel file formats. The app allows users to create and edit files online while collaborating with other users in real-time. Edits are tracked by user with a revision history presenting changes. An editor's position is highlighted with an editor-specific color and cursor and a permissions system regulates what users can do. Updates have introduced features using machine learning, including "Explore", offering answers based on natural language questions in a spreadsheet.</t>
  </si>
  <si>
    <t>https://skills.emsidata.com/skills/ES93374D273ED49FAFEA</t>
  </si>
  <si>
    <t>Camtasia Studio</t>
  </si>
  <si>
    <t>Camtasia is a software suite, created and published by TechSmith, for creating video tutorials and presentations directly via screencast, or via a direct recording plug-in to Microsoft PowerPoint. Audio or other multimedia recordings may be recorded at the same time or added separately from another source.</t>
  </si>
  <si>
    <t>https://skills.emsidata.com/skills/KS121C567C42ZV95PP2C</t>
  </si>
  <si>
    <t>Soft Skill</t>
  </si>
  <si>
    <t>Microsoft Outlook is a personal information manager software system from Microsoft, available as a part of the Microsoft Office suite. Though primarily an email client, Outlook also includes such functions as calendaring, task managing, contact managing, note-taking, journal logging, and web browsing.</t>
  </si>
  <si>
    <t>https://skills.emsidata.com/skills/KS1218H6LSPWQHWXPLCD</t>
  </si>
  <si>
    <t>Prioritization</t>
  </si>
  <si>
    <t>Prioritization is the activity that arranges items or activities in order of importance relative to each other.</t>
  </si>
  <si>
    <t>https://skills.emsidata.com/skills/KS7G747655VG23WXMS9B</t>
  </si>
  <si>
    <t>https://skills.emsidata.com/skills/KS680KR72KH02C5GM5TY</t>
  </si>
  <si>
    <t>Market Garden</t>
  </si>
  <si>
    <t>Hard Skill</t>
  </si>
  <si>
    <t>A market garden is the relatively small-scale production of fruits, vegetables and flowers as cash crops, frequently sold directly to consumers and restaurants. The diversity of crops grown on a small area of land, typically from under one acre to a few acres, or sometimes in greenhouses distinguishes it from other types of farming. Such a farm on a larger scale is sometimes called a truck farm.</t>
  </si>
  <si>
    <t>https://skills.emsidata.com/skills/KS126556LGP5F9RQ3Y54</t>
  </si>
  <si>
    <t>Agricultural Productivity</t>
  </si>
  <si>
    <t>Agricultural productivity is measured as the ratio of agricultural outputs to inputs. While individual products are usually measured by weight, which is known as crop yield, varying products make measuring overall agricultural output difficult. Therefore, agricultural productivity is usually measured as the market value of the final output. This productivity can be compared to many different types of inputs such as labour or land. Such comparisons are called partial measures of productivity.</t>
  </si>
  <si>
    <t>https://skills.emsidata.com/skills/KS120BK6RN5NN5LVV63N</t>
  </si>
  <si>
    <t>Agriculture</t>
  </si>
  <si>
    <t>Agriculture is the science, art and practice of cultivating plants and livestock. Agriculture was the key development in the rise of sedentary human civilization, whereby farming of domesticated species created food surpluses that enabled people to live in cities. The history of agriculture began thousands of years ago. After gathering wild grains beginning at least 105,000 years ago, nascent farmers began to plant them around 11,500 years ago. Pigs, sheep, and cattle were domesticated over 10,000 years ago. Plants were independently cultivated in at least 11 regions of the world. Industrial agriculture based on large-scale monoculture in the twentieth century came to dominate agricultural output, though about 2 billion people still depended on subsistence agriculture.</t>
  </si>
  <si>
    <t>https://skills.emsidata.com/skills/KS120BL5Y82H6T9F0F1B</t>
  </si>
  <si>
    <t>Agricultural Economics</t>
  </si>
  <si>
    <t>Agricultural economics is an applied field of economics concerned with the application of economic theory in optimizing the production and distribution of food and fiber. Agricultural economics began as a branch of economics that specifically dealt with land usage, it focused on maximizing the crop yield while maintaining a good soil ecosystem. Throughout the 20th century the discipline expanded and the current scope of the discipline is much broader. Agricultural economics today includes a variety of applied areas, having considerable overlap with conventional economics. Agricultural economists have made substantial contributions to research in economics, econometrics, development economics, and environmental economics. Agricultural economics influences food policy, agricultural policy, and environmental policy.</t>
  </si>
  <si>
    <t>https://skills.emsidata.com/skills/ESC4CA48F9C73D02BF59</t>
  </si>
  <si>
    <t>Precision Agriculture</t>
  </si>
  <si>
    <t>Precision agriculture (PA), satellite farming or site specific crop management (SSCM) is a farming management concept based on observing, measuring and responding to inter and intra-field variability in crops. The goal of precision agriculture research is to define a decision support system (DSS) for whole farm management with the goal of optimizing returns on inputs while preserving resources.</t>
  </si>
  <si>
    <t>https://skills.emsidata.com/skills/KS127ZW6JKMQ7KYSCDDY</t>
  </si>
  <si>
    <t>Agroecology</t>
  </si>
  <si>
    <t>Agroecology (a-grō-ē-ˈkä-lə-jē) is an applied science that studies ecological processes applied to agricultural production systems. Bringing ecological principles to bear can suggest new management approaches in agroecosystems. The term is often used imprecisely, as the term can be used as a science, a movement, or an agricultural practice. Agroecologists study a variety of agroecosystems. The field of agroecology is not associated with any one particular method of farming, whether it be organic, regenerative, integrated, or conventional, intensive or extensive, although some use the name specifically for alternative agriculture.</t>
  </si>
  <si>
    <t>https://skills.emsidata.com/skills/ESC82FB481642DDF627E</t>
  </si>
  <si>
    <t>Soil Biology</t>
  </si>
  <si>
    <t>Soil biology is the study of microbial and faunal activity and ecology in soil. Soil life, soil biota, soil fauna, or edaphon is a collective term that encompasses all organisms that spend a significant portion of their life cycle within a soil profile, or at the soil-litter interface. These organisms include earthworms, nematodes, protozoa, fungi, bacteria, different arthropods, as well as some reptiles, and species of burrowing mammals like gophers, moles and prairie dogs. Soil biology plays a vital role in determining many soil characteristics. The decomposition of organic matter by soil organisms has an immense influence on soil fertility, plant growth, soil structure, and carbon storage. As a relatively new science, much remains unknown about soil biology and its effect on soil ecosystems.</t>
  </si>
  <si>
    <t>https://skills.emsidata.com/skills/KS440R46FJ57B8Q23DY3</t>
  </si>
  <si>
    <t>Soil Fertility</t>
  </si>
  <si>
    <t>Soil fertility refers to the ability of soil to sustain agricultural plant growth, i.e. to provide plant habitat and result in sustained and consistent yields of high quality. A fertile soil has the following properties:The ability to supply essential plant nutrients and water in adequate amounts and proportions for plant growth and reproduction; and The absence of toxic substances which may inhibit plant growth.</t>
  </si>
  <si>
    <t>https://skills.emsidata.com/skills/KS440R762YJ5R28K4XDN</t>
  </si>
  <si>
    <t>Agrochemicals</t>
  </si>
  <si>
    <t>An agrochemical or agrichemical, a contraction of agricultural chemical, is a chemical product used in agriculture. In most cases, agrichemical refers to pesticides including insecticides, herbicides, fungicides and nematicides. It may also include synthetic fertilizers, hormones and other chemical growth agents, and concerntrated stores of raw animal manure.</t>
  </si>
  <si>
    <t>https://skills.emsidata.com/skills/KS120BL6H9Z8TPFTZ1C2</t>
  </si>
  <si>
    <t>Aquaponics</t>
  </si>
  <si>
    <t>Aquaponics refers to a food production system that couples aquaculture with hydroponics whereby the nutrient rich aquaculture water is fed to hydroponic grown plant, involving nitrifying bacteria for converting ammonia into nitrates.</t>
  </si>
  <si>
    <t>https://skills.emsidata.com/skills/ES62ED94425D0C9E9937</t>
  </si>
  <si>
    <t>Aquaculture, also known as aquafarming, is the farming of fish, crustaceans, mollusks, aquatic plants, algae, and other organisms. Aquaculture involves cultivating freshwater and saltwater populations under controlled conditions, and can be contrasted with commercial fishing, which is the harvesting of wild fish. Mariculture commonly known as marine farming refers to aquaculture practiced in marine environments and in underwater habitats, opposed to in freshwater.</t>
  </si>
  <si>
    <t>https://skills.emsidata.com/skills/KS8ZXPNSAGUI4ZLENMJW</t>
  </si>
  <si>
    <t>Fisheries Management</t>
  </si>
  <si>
    <t>The goal of Fisheries management is to produce sustainable biological, social, and economic benefits from renewable aquatic resources. Fisheries are classified as renewable because the organisms of interest usually produce an annual biological surplus that with judicious management can be harvested without reducing future productivity. Fisheries management employs activities that protect fishery resources so sustainable exploitation is possible, drawing on fisheries science and possibly including the precautionary principle. Modern fisheries management is often referred to as a governmental system of appropriate management rules based on defined objectives and a mix of management means to implement the rules, which are put in place by a system of monitoring control and surveillance. A popular approach is the ecosystem approach to fisheries management. According to the Food and Agriculture Organization of the United Nations (FAO), there are "no clear and generally accepted definitions of fisheries management". However, the working definition used by the FAO and much cited elsewhere is:The integrated process of information gathering, analysis, planning, consultation, decision-making, allocation of resources and formulation and implementation, with enforcement as necessary, of regulations or rules which govern fisheries activities in order to ensure the continued productivity of the resources and the accomplishment of other fisheries objectives.</t>
  </si>
  <si>
    <t>https://skills.emsidata.com/skills/KS123ZC66ND18073WKCS</t>
  </si>
  <si>
    <t>Cannabis, also known as marijuana among other names, is a psychoactive drug from the Cannabis plant used primarily for medical and recreational purposes. Tetrahydrocannabinol (THC) is the main psychoactive component of cannabis, which is one of the 483 known compounds in the plant, including at least 65 other cannabinoids, including cannabidiol (CBD). Cannabis can be used by smoking, vaporizing, within food, or as an extract.</t>
  </si>
  <si>
    <t>https://skills.emsidata.com/skills/ESFF9F7F1E6E3866D0B0</t>
  </si>
  <si>
    <t>Medical Cannabis</t>
  </si>
  <si>
    <t>Medical cannabis, or medical marijuana (MMJ), is cannabis and cannabinoids that are prescribed by physicians for their patients. The use of cannabis as medicine has not been rigorously tested due to production and governmental restrictions, resulting in limited clinical research to define the safety and efficacy of using cannabis to treat diseases. Preliminary evidence suggests that cannabis can reduce nausea and vomiting during chemotherapy, improve appetite in people with HIV/AIDS, and reduce chronic pain and muscle spasms.</t>
  </si>
  <si>
    <t>https://skills.emsidata.com/skills/ES1992B32BAB5423E423</t>
  </si>
  <si>
    <t>Crop Production</t>
  </si>
  <si>
    <t>https://skills.emsidata.com/skills/KS7C658V0Z5VN9S1WWYM</t>
  </si>
  <si>
    <t>Viticulture</t>
  </si>
  <si>
    <t>Viticulture or winegrowing is the cultivation and harvesting of grapes. It is a branch of the science of horticulture. While the native territory of Vitis vinifera, the common grape vine, ranges from Western Europe to the Persian shores of the Caspian Sea, the vine has demonstrated high levels of adaptability to new environments, hence viticulture can be found on every continent except Antarctica.</t>
  </si>
  <si>
    <t>https://skills.emsidata.com/skills/ES3623313D40EC6652DC</t>
  </si>
  <si>
    <t>Agronomy</t>
  </si>
  <si>
    <t>Agronomy is the science and technology of producing and using plants in agriculture for food, fuel, fiber, recreation, and land restoration. It is both a humanitarian career and a scientific one. Agronomy has come to encompass work in the areas of plant genetics, plant physiology, meteorology, and soil science. It is the application of a combination of sciences like biology, chemistry, economics, ecology, earth science, and genetics. Agronomists of today are involved with many issues, including producing food, creating healthier food, managing the environmental impact of agriculture, distribution of agriculture, recreation surfaces, and extracting energy from plants. Agronomists often specialize in areas such as crop rotation, irrigation and drainage, plant breeding, plant physiology, soil classification, soil fertility, weed control, turfgrass and insect and pest control.</t>
  </si>
  <si>
    <t>https://skills.emsidata.com/skills/ES3138113FCCC45863D9</t>
  </si>
  <si>
    <t>Tillage</t>
  </si>
  <si>
    <t>Tillage is the agricultural preparation of soil by mechanical agitation of various types, such as digging, stirring, and overturning. Examples of human-powered tilling methods using hand tools include shoveling, picking, mattock work, hoeing, and raking. Examples of draft-animal-powered or mechanized work include ploughing, rototilling, rolling with cultipackers or other rollers, harrowing, and cultivating with cultivator shanks (teeth).</t>
  </si>
  <si>
    <t>https://skills.emsidata.com/skills/KS122L363QG4M33RBQZ9</t>
  </si>
  <si>
    <t>Composting</t>
  </si>
  <si>
    <t>Compost is made by decomposing organic materials into simpler organic and inorganic compounds in a process called composting. This process recycles various organic materials otherwise regarded as waste products. A good compost is rich in plant nutrients and beneficial organisms.</t>
  </si>
  <si>
    <t>https://skills.emsidata.com/skills/KS6UL5GW1OS26T5WW2UK</t>
  </si>
  <si>
    <t>Drip Irrigation</t>
  </si>
  <si>
    <t>Drip irrigation is a type of micro-irrigation system that has the potential to save water and nutrients by allowing water to drip slowly to the roots of plants, either from above the soil surface or buried below the surface. The goal is to place water directly into the root zone and minimize evaporation. Drip irrigation systems distribute water through a network of valves, pipes, tubing, and emitters. Depending on how well designed, installed, maintained, and operated it is, a drip irrigation system can be more efficient than other types of irrigation systems, such as surface irrigation or sprinkler irrigation.</t>
  </si>
  <si>
    <t>https://skills.emsidata.com/skills/KS1235P5ZVQRHD800SQK</t>
  </si>
  <si>
    <t>Landscaping</t>
  </si>
  <si>
    <t>Landscaping refers to any activity that modifies the visible features of an area of land, including:Living elements, such as flora or fauna; or what is commonly called gardening, the art and craft of growing plants with a goal of creating a beauty within the landscape. Natural elements such as landforms, terrain shape and elevation, or bodies of water; and Abstract elements such as the weather and lighting conditions.</t>
  </si>
  <si>
    <t>https://skills.emsidata.com/skills/KS125Q36QTY8PQT43BK3</t>
  </si>
  <si>
    <t>Landscape Architecture</t>
  </si>
  <si>
    <t>Landscape architecture is the design of outdoor areas, landmarks, and structures to achieve environmental, social-behavioural, or aesthetic outcomes. It involves the systematic design and general engineering of various structures for construction and human use, investigation of existing social, ecological, and soil conditions and processes in the landscape, and the design of other interventions that will produce desired outcomes. The scope of the profession is broad and can be subdivided into several sub-categories including professional or licensed landscape architects who are regulated by governmental agencies and possess the expertise to design a wide range of structures and landforms for human use; landscape design which is not a licensed profession; site planning; stormwater management; erosion control; environmental restoration; parks, recreation and urban planning; visual resource management; green infrastructure planning and provision; and private estate and residence landscape master planning and design; all at varying scales of design, planning and management. A practitioner in the profession of landscape architecture may be called a landscape architect, however in jurisdictions where professional licenses are required it is often only those who possess a landscape architect license who can be called a landscape architect.</t>
  </si>
  <si>
    <t>https://skills.emsidata.com/skills/KS125Q46DRC84LP4BKJW</t>
  </si>
  <si>
    <t>Aeration</t>
  </si>
  <si>
    <t>Aeration is the process by which air is circulated through, mixed with or dissolved in a liquid.</t>
  </si>
  <si>
    <t>https://skills.emsidata.com/skills/KS1209579K7LGT45YXJB</t>
  </si>
  <si>
    <t>Pruning</t>
  </si>
  <si>
    <t>Pruning is a horticultural, arboricultural and silvicultural practice involving the selective removal of certain parts of a plant, such as branches, buds, or roots.</t>
  </si>
  <si>
    <t>https://skills.emsidata.com/skills/KS1285Z663564K2GB93Y</t>
  </si>
  <si>
    <t>Pesticides</t>
  </si>
  <si>
    <t>Pesticides are substances that are meant to control pests. The term pesticide includes all of the following: herbicide, insecticides nematicide, molluscicide, piscicide, avicide, rodenticide, bactericide, insect repellent, animal repellent, antimicrobial, and fungicide. The most common of these are herbicides which account for approximately 80% of all pesticide use. Most pesticides are intended to serve as plant protection products, which in general, protect plants from weeds, fungi, or insects. As an example - The fungus Alternaria is used to combat the Aquatic weed, Salvinia.</t>
  </si>
  <si>
    <t>https://skills.emsidata.com/skills/KS127QN6DMH7B7YD97PL</t>
  </si>
  <si>
    <t>Irrigation (Landscaping And Agriculture)</t>
  </si>
  <si>
    <t>Irrigation is the artificial process of applying controlled amounts of water to land to assist in production of crops. Irrigation helps to grow agricultural crops, maintain landscapes, and revegetate disturbed soils in dry areas and during periods of less than average rainfall. Irrigation also has other uses in crop production, including frost protection, suppressing weed growth in grain fields and preventing soil consolidation. In contrast, agriculture that relies only on direct rainfall is referred to as rain-fed.</t>
  </si>
  <si>
    <t>https://skills.emsidata.com/skills/KS687QX65Q8MX9JLHYH0</t>
  </si>
  <si>
    <t>Animal Reproduction</t>
  </si>
  <si>
    <t>Reproduction is the biological process by which new individual organisms – "offspring" – are produced from their "parent" or parents. Reproduction is a fundamental feature of all known life; each individual organism exists as the result of reproduction. There are two forms of reproduction: asexual and sexual.</t>
  </si>
  <si>
    <t>https://skills.emsidata.com/skills/ESA6AC50E02D490DE4FA</t>
  </si>
  <si>
    <t>Stock Farming</t>
  </si>
  <si>
    <t>Livestock is commonly defined as domesticated animals raised in an agricultural setting to produce labor and commodities such as meat, eggs, milk, fur, leather, and wool. The term is sometimes used to refer solely to those that are bred for consumption, while other times it refers only to farmed ruminants, such as cattle, sheep and goats. Horses are considered livestock in the United States. The USDA classifies pork, veal, beef, and lamb as livestock and all livestock as red meat. Poultry and fish are not included in the category.</t>
  </si>
  <si>
    <t>https://skills.emsidata.com/skills/KS440ZB70KSLV18DM7M2</t>
  </si>
  <si>
    <t>Animal Production</t>
  </si>
  <si>
    <t>Animal Science was a peer-reviewed scientific journal covering research in animal science, animal biology, and animal production, published by Cambridge University Press. It was the main journal of the British Society of Animal Science and was established in 1959. The last issue was published in 2006 and it was subsequently merged with two other journals to become Animal.</t>
  </si>
  <si>
    <t>https://skills.emsidata.com/skills/KSQ9IRIH2B281JZYOJIZ</t>
  </si>
  <si>
    <t>Business Simulation</t>
  </si>
  <si>
    <t>Business simulation games, also known as economic simulation games or tycoon games, are games that focus on the management of economic processes, usually in the form of a business. Pure business simulations have been described as construction and management simulations without a construction element, and can thus be called management simulations. Indeed, micromanagement is often emphasized in these kinds of games. They are essentially numeric, but try to hold the player's attention by using creative graphics. The interest in these games lies in accurate simulation of real-world events using algorithms, as well as the close tying of players' actions to expected or plausible consequences and outcomes. An important facet of economic simulations is the emergence of artificial systems, gameplay and structures.</t>
  </si>
  <si>
    <t>https://skills.emsidata.com/skills/KS121986V35D05QNFF8N</t>
  </si>
  <si>
    <t>Business Analytics</t>
  </si>
  <si>
    <t>Business analytics (BA) refers to the skills, technologies, and practices for continuous iterative exploration and investigation of past business performance to gain insight and drive business planning. Business analytics focuses on developing new insights and understanding of business performance based on data and statistical methods. In contrast, business intelligence traditionally focuses on using a consistent set of metrics to both measure past performance and guide business planning. In other words, business intelligence focusses on description, while business analytics focusses on prediction and prescription.</t>
  </si>
  <si>
    <t>https://skills.emsidata.com/skills/KS1218C6MP9RN7WXMM37</t>
  </si>
  <si>
    <t>Business Informatics</t>
  </si>
  <si>
    <t>Business informatics (BI) is a discipline combining economics, economics of digitization, business administration, information technology (IT), and concepts of computer science. Business informatics centers around creating programming and equipment frameworks which ultimately provides the organization with effective operation based on information technology application. The focus on programming and equipment boosts the value to the analysis of economics and information technology. The BI discipline was created in Germany. It is an established academic discipline including bachelor, master, diploma and PhD programs in Austria, Belgium, France, Germany, Hungary, Ireland, The Netherlands, Russia, Sweden, Switzerland, Turkey and is establishing in an increasing number of other countries as well as Australia, Bosnia and Herzegovina, Malaysia, Mexico, Poland and India.</t>
  </si>
  <si>
    <t>https://skills.emsidata.com/skills/KS1218G6KH2RGNVTJNR8</t>
  </si>
  <si>
    <t>Decision Support Systems</t>
  </si>
  <si>
    <t>A decision support system (DSS) is an information system that supports business or organizational decision-making activities. DSSs serve the management, operations and planning levels of an organization and help people make decisions about problems that may be rapidly changing and not easily specified in advance—i.e. unstructured and semi-structured decision problems. Decision support systems can be either fully computerized or human-powered, or a combination of both.</t>
  </si>
  <si>
    <t>https://skills.emsidata.com/skills/KS122SL787WBFLV2T3DS</t>
  </si>
  <si>
    <t>Service Strategy</t>
  </si>
  <si>
    <t>https://skills.emsidata.com/skills/KSJVV3YRQ0AV3QVEMB94</t>
  </si>
  <si>
    <t>Business intelligence (BI) comprises the strategies and technologies used by enterprises for the data analysis of business information. BI technologies provide historical, current, and predictive views of business operations. Common functions of business intelligence technologies include reporting, online analytical processing, analytics, dashboard development, data mining, process mining, complex event processing, business performance management, benchmarking, text mining, predictive analytics, and prescriptive analytics. BI technologies can handle large amounts of structured and sometimes unstructured data to help identify, develop, and otherwise create new strategic business opportunities. They aim to allow for the easy interpretation of these big data. Identifying new opportunities and implementing an effective strategy based on insights can provide businesses with a competitive market advantage and long-term stability.</t>
  </si>
  <si>
    <t>https://skills.emsidata.com/skills/KS120ZX7019J4V8DHBTM</t>
  </si>
  <si>
    <t>Online Analytical Processing</t>
  </si>
  <si>
    <t>Online analytical processing, or OLAP, is an approach to answer multi-dimensional analytical (MDA) queries swiftly in computing. OLAP is part of the broader category of business intelligence, which also encompasses relational databases, report writing and data mining. Typical applications of OLAP include business reporting for sales, marketing, management reporting, business process management (BPM), budgeting and forecasting, financial reporting and similar areas, with new applications emerging, such as agriculture.</t>
  </si>
  <si>
    <t>https://skills.emsidata.com/skills/KS126SH79FQK71785RN1</t>
  </si>
  <si>
    <t>Organizational Intelligence</t>
  </si>
  <si>
    <t>Organizational intelligence (OI) is the capability of an organization to comprehend and create knowledge relevant to its purpose. In other words, it is the intellectual capacity of the entire organization. With relevant organizational intelligence comes great potential value for companies and therefore organizations find study where their strengths and weaknesses lie in responding to change and complexity.</t>
  </si>
  <si>
    <t>https://skills.emsidata.com/skills/KS127FT67WJ9MTS58YHQ</t>
  </si>
  <si>
    <t>Power BI</t>
  </si>
  <si>
    <t>Power BI is a business analytics service by Microsoft. It aims to provide interactive visualizations and business intelligence capabilities with an interface simple enough for end users to create their own reports and dashboards. It is part of the Microsoft Power Platform.</t>
  </si>
  <si>
    <t>https://skills.emsidata.com/skills/KS13USA80NE38XJHA2TL</t>
  </si>
  <si>
    <t>Reporting Tools</t>
  </si>
  <si>
    <t>https://skills.emsidata.com/skills/KSPW6SYT2CM7EW9VBP1H</t>
  </si>
  <si>
    <t>Business Intelligence Tools</t>
  </si>
  <si>
    <t>Business intelligence software is a type of application software designed to retrieve, analyze, transform and report data for business intelligence. The applications generally read data that has been previously stored, often - though not necessarily - in a data warehouse or data mart.</t>
  </si>
  <si>
    <t>https://skills.emsidata.com/skills/KS1218V6D1NWTXTCWP33</t>
  </si>
  <si>
    <t>Digital Dashboards</t>
  </si>
  <si>
    <t>A dashboard is a type of graphical user interface which often provides at-a-glance views of key performance indicators (KPIs) relevant to a particular objective or business process. In other usage, "dashboard" is another name for "progress report" or "report" and considered a form of data visualization.</t>
  </si>
  <si>
    <t>https://skills.emsidata.com/skills/KS7G05Y6PD6Z2Z1TVKDD</t>
  </si>
  <si>
    <t>IBM Cognos Business Intelligence</t>
  </si>
  <si>
    <t>IBM Cognos Business Intelligence is a web-based integrated business intelligence suite by IBM. It provides a toolset for reporting, analytics, scorecarding, and monitoring of events and metrics. The software consists of several components designed to meet the different information requirements in a company. IBM Cognos has components such as IBM Cognos Framework Manager, IBM Cognos Cube Designer, IBM Cognos Transformer.</t>
  </si>
  <si>
    <t>https://skills.emsidata.com/skills/KS124Y46BNLKS3MP9KJK</t>
  </si>
  <si>
    <t>Tableau (Business Intelligence Software)</t>
  </si>
  <si>
    <t>Tableau Software is an American interactive data visualization software company focused on business intelligence. It was founded in 2003 in Mountain View, California, and is currently headquartered in Seattle, Washington. In 2019 the company was acquired by Salesforce for $15.7 billion.</t>
  </si>
  <si>
    <t>https://skills.emsidata.com/skills/KS441626TDSV2J6GBB86</t>
  </si>
  <si>
    <t>Exponential Smoothing</t>
  </si>
  <si>
    <t>Exponential smoothing is a rule of thumb technique for smoothing time series data using the exponential window function. Whereas in the simple moving average the past observations are weighted equally, exponential functions are used to assign exponentially decreasing weights over time. It is an easily learned and easily applied procedure for making some determination based on prior assumptions by the user, such as seasonality. Exponential smoothing is often used for analysis of time-series data.</t>
  </si>
  <si>
    <t>https://skills.emsidata.com/skills/KS123RL60WHDTYVLQRSL</t>
  </si>
  <si>
    <t>Time Series</t>
  </si>
  <si>
    <t>In mathematics, a time series is a series of data points indexed in time order. Most commonly, a time series is a sequence taken at successive equally spaced points in time. Thus it is a sequence of discrete-time data. Examples of time series are heights of ocean tides, counts of sunspots, and the daily closing value of the Dow Jones Industrial Average.</t>
  </si>
  <si>
    <t>https://skills.emsidata.com/skills/KS441DK70RM6XLJ3P36X</t>
  </si>
  <si>
    <t>Traffic Patterns</t>
  </si>
  <si>
    <t>https://skills.emsidata.com/skills/KS7G5ZH5ZMDTZ1V8QC75</t>
  </si>
  <si>
    <t>Self Service Technologies</t>
  </si>
  <si>
    <t>Self-Service Technologies (SSTs) are technological interfaces allowing customers to produce services independent of involvement of direct service employee. Self-Service technologies are replacing many face-to-face service interactions with the intention to make service transactions more accurate, convenient and faster.</t>
  </si>
  <si>
    <t>https://skills.emsidata.com/skills/KS440FV6YG4KVBZY5RKT</t>
  </si>
  <si>
    <t>Logic Analyzer</t>
  </si>
  <si>
    <t>A logic analyzer is an electronic instrument that captures and displays multiple signals from a digital system or digital circuit. A logic analyzer may convert the captured data into timing diagrams, protocol decodes, state machine traces, assembly language, or may correlate assembly with source-level software. Logic analyzers have advanced triggering capabilities, and are useful when a user needs to see the timing relationships between many signals in a digital system.</t>
  </si>
  <si>
    <t>https://skills.emsidata.com/skills/KS125YQ73CSNZ17XDJ9J</t>
  </si>
  <si>
    <t>Data Synthesis</t>
  </si>
  <si>
    <t>https://skills.emsidata.com/skills/KSW2GDPDKIAOZ8ZMQTYA</t>
  </si>
  <si>
    <t>Pattern Matching</t>
  </si>
  <si>
    <t>In computer science, pattern matching is the act of checking a given sequence of tokens for the presence of the constituents of some pattern. In contrast to pattern recognition, the match usually has to be exact: "either it will or will not be a match." The patterns generally have the form of either sequences or tree structures. Uses of pattern matching include outputting the locations of a pattern within a token sequence, to output some component of the matched pattern, and to substitute the matching pattern with some other token sequence.</t>
  </si>
  <si>
    <t>https://skills.emsidata.com/skills/KS127LX709PL7N1BS5K4</t>
  </si>
  <si>
    <t>Data Validation</t>
  </si>
  <si>
    <t>In computer science, data validation is the process of ensuring data has undergone data cleansing to ensure they have, that is, that they are both correct and useful. It uses routines, often called "validation rules", "validation constraints", or "check routines", that check for correctness, meaningfulness, and security of data that are input to the system. The rules may be implemented through the automated facilities of a data dictionary, or by the inclusion of explicit application program validation logic of the computer and its application.</t>
  </si>
  <si>
    <t>https://skills.emsidata.com/skills/KS122NQ78JV15M7TG886</t>
  </si>
  <si>
    <t>Drilldown</t>
  </si>
  <si>
    <t>Data drilling refers to any of various operations and transformations on tabular, relational, and multidimensional data. The term has widespread use in various contexts, but is primarily associated with specialized software designed specifically for data analysis.</t>
  </si>
  <si>
    <t>https://skills.emsidata.com/skills/KSMTFNFETVWSHU2K5X07</t>
  </si>
  <si>
    <t>Sports Analytics</t>
  </si>
  <si>
    <t>Sports analytics are a collection of relevant, historical, statistics that can provide a competitive advantage to a team or individual. Through the collection and analyzation of these data, sports analytics inform players, coaches and other staff in order to facilitate decision making both during and prior to sporting events. The term "sports analytics" was popularized in mainstream sports culture following the release of the 2011 film, Moneyball, in which Oakland Athletics General Manager Billy Beane relies heavily on the use of analytics to build a competitive team on a minimal budget.</t>
  </si>
  <si>
    <t>https://skills.emsidata.com/skills/ES48F14D9F2F58F9336F</t>
  </si>
  <si>
    <t>Pivot Tables And Charts</t>
  </si>
  <si>
    <t>https://skills.emsidata.com/skills/KS123QD780L8N96VD1RM</t>
  </si>
  <si>
    <t>Exploratory Data Analysis</t>
  </si>
  <si>
    <t>In statistics, exploratory data analysis is an approach to analyzing data sets to summarize their main characteristics, often using statistical graphics and other data visualization methods. A statistical model can be used or not, but primarily EDA is for seeing what the data can tell us beyond the formal modeling or hypothesis testing task. Exploratory data analysis was promoted by John Tukey to encourage statisticians to explore the data, and possibly formulate hypotheses that could lead to new data collection and experiments. EDA is different from initial data analysis (IDA), which focuses more narrowly on checking assumptions required for model fitting and hypothesis testing, and handling missing values and making transformations of variables as needed. EDA encompasses IDA.</t>
  </si>
  <si>
    <t>https://skills.emsidata.com/skills/KS123RH5XSDNMXJPM4KR</t>
  </si>
  <si>
    <t>Link Analysis</t>
  </si>
  <si>
    <t>In network theory, link analysis is a data-analysis technique used to evaluate relationships (connections) between nodes. Relationships may be identified among various types of nodes (objects), including organizations, people and transactions. Link analysis has been used for investigation of criminal activity, computer security analysis, search engine optimization, market research, medical research, and art.</t>
  </si>
  <si>
    <t>https://skills.emsidata.com/skills/KS125VR795DS56F5Q80L</t>
  </si>
  <si>
    <t>Analytics</t>
  </si>
  <si>
    <t>Analytics is the systematic computational analysis of data or statistics. It is used for the discovery, interpretation, and communication of meaningful patterns in data. It also entails applying data patterns towards effective decision making. It can be valuable in areas rich with recorded information; analytics relies on the simultaneous application of statistics, computer programming and operations research to quantify performance.</t>
  </si>
  <si>
    <t>https://skills.emsidata.com/skills/KS120GV5ZXR64CJLL1J4</t>
  </si>
  <si>
    <t>Transaction Data</t>
  </si>
  <si>
    <t>Transaction data is data describing an event and is usually described with verbs. Transaction data always has a time dimension, a numerical value and refers to one or more objects.</t>
  </si>
  <si>
    <t>https://skills.emsidata.com/skills/KS441H278FKL6W7160MY</t>
  </si>
  <si>
    <t>Optimal Design</t>
  </si>
  <si>
    <t>In the design of experiments, optimal designs are a class of experimental designs that are optimal with respect to some statistical criterion. The creation of this field of statistics has been credited to Danish statistician Kirstine Smith.</t>
  </si>
  <si>
    <t>https://skills.emsidata.com/skills/KS127DQ68Y40ZGV1ZS17</t>
  </si>
  <si>
    <t>Control Chart</t>
  </si>
  <si>
    <t>Control charts, also known as Shewhart charts or process-behavior charts, are a statistical process control tool used to determine if a manufacturing or business process is in a state of control. It is more appropriate to say that the control charts are the graphical device for Statistical Process Monitoring (SPM). Traditional control charts are mostly designed to monitor process parameters when underlying form of the process distributions are known. However, more advanced techniques are available in the 21st century where incoming data streaming can-be monitored even without any knowledge of the underlying process distributions. Distribution-free control charts are becoming increasingly popular.</t>
  </si>
  <si>
    <t>https://skills.emsidata.com/skills/KS122CN61BGR14CT2VZF</t>
  </si>
  <si>
    <t>Vertica</t>
  </si>
  <si>
    <t>Vertica Systems is an analytic database management software company. Vertica was founded in 2005 by database researcher Michael Stonebraker and Andrew Palmer. Palmer was the founding CEO. Ralph Breslauer and Christopher P. Lynch served as later CEOs.</t>
  </si>
  <si>
    <t>https://skills.emsidata.com/skills/KSQXCGHI0NABY4TXXPCO</t>
  </si>
  <si>
    <t>Data-Flow Analysis</t>
  </si>
  <si>
    <t>Data-flow analysis is a technique for gathering information about the possible set of values calculated at various points in a computer program. A program's control flow graph (CFG) is used to determine those parts of a program to which a particular value assigned to a variable might propagate. The information gathered is often used by compilers when optimizing a program. A canonical example of a data-flow analysis is reaching definitions.</t>
  </si>
  <si>
    <t>https://skills.emsidata.com/skills/KS1240K70J5662ZSVRYH</t>
  </si>
  <si>
    <t>Visual Analytics</t>
  </si>
  <si>
    <t>Visual analytics is an outgrowth of the fields of information visualization and scientific visualization that focuses on analytical reasoning facilitated by interactive visual interfaces.</t>
  </si>
  <si>
    <t>https://skills.emsidata.com/skills/KS441VK66YJV4G78XS1N</t>
  </si>
  <si>
    <t>Data Discovery</t>
  </si>
  <si>
    <t>Data mining is a process of extracting and discovering patterns in large data sets involving methods at the intersection of machine learning, statistics, and database systems. Data mining is an interdisciplinary subfield of computer science and statistics with an overall goal to extract information from a data set and transform the information into a comprehensible structure for further use. Data mining is the analysis step of the "knowledge discovery in databases" process, or KDD. Aside from the raw analysis step, it also involves database and data management aspects, data pre-processing, model and inference considerations, interestingness metrics, complexity considerations, post-processing of discovered structures, visualization, and online updating.</t>
  </si>
  <si>
    <t>https://skills.emsidata.com/skills/KS122NV76966P55MV6WD</t>
  </si>
  <si>
    <t>Data Modeling</t>
  </si>
  <si>
    <t>Data modeling in software engineering is the process of creating a data model for an information system by applying certain formal techniques.</t>
  </si>
  <si>
    <t>https://skills.emsidata.com/skills/KS122PM76DCYL9WC89Y7</t>
  </si>
  <si>
    <t>Data analysis is a process of inspecting, cleansing, transforming, and modeling data with the goal of discovering useful information, informing conclusions, and supporting decision-making. Data analysis has multiple facets and approaches, encompassing diverse techniques under a variety of names, and is used in different business, science, and social science domains. In today's business world, data analysis plays a role in making decisions more scientific and helping businesses operate more effectively.</t>
  </si>
  <si>
    <t>https://skills.emsidata.com/skills/KS120GV6C72JMSZKMTD7</t>
  </si>
  <si>
    <t>Forecasting</t>
  </si>
  <si>
    <t>Forecasting is the process of making predictions based on past and present data and most commonly by analysis of trends. A commonplace example might be estimation of some variable of interest at some specified future date. Prediction is a similar, but more general term. Both might refer to formal statistical methods employing time series, cross-sectional or longitudinal data, or alternatively to less formal judgmental methods. Usage can differ between areas of application: for example, in hydrology the terms "forecast" and "forecasting" are sometimes reserved for estimates of values at certain specific future times, while the term "prediction" is used for more general estimates, such as the number of times floods will occur over a long period.</t>
  </si>
  <si>
    <t>https://skills.emsidata.com/skills/KS1241P6PXRCKTDSWHTV</t>
  </si>
  <si>
    <t>Conceptual Framework</t>
  </si>
  <si>
    <t>A conceptual framework is an analytical tool with several variations and contexts. It can be applied in different categories of work where an overall picture is needed. It is used to make conceptual distinctions and organize ideas. Strong conceptual frameworks capture something real and do this in a way that is easy to remember and apply.</t>
  </si>
  <si>
    <t>https://skills.emsidata.com/skills/KS1228B60V757M0PVDJ6</t>
  </si>
  <si>
    <t>Excel Formulas</t>
  </si>
  <si>
    <t>https://skills.emsidata.com/skills/KS123QD6HB3JNZ4P1LW9</t>
  </si>
  <si>
    <t>Dashboard</t>
  </si>
  <si>
    <t>A dashboard is a control panel set within the central console of a vehicle or small aircraft. Usually located directly ahead of the driver, it displays instrumentation and controls for the vehicle's operation.</t>
  </si>
  <si>
    <t>https://skills.emsidata.com/skills/KS1218L60PDVZX16NZT1</t>
  </si>
  <si>
    <t>Missing Data</t>
  </si>
  <si>
    <t>In statistics, missing data, or missing values, occur when no data value is stored for the variable in an observation. Missing data are a common occurrence and can have a significant effect on the conclusions that can be drawn from the data.</t>
  </si>
  <si>
    <t>https://skills.emsidata.com/skills/KS126M55WF33T676G3RX</t>
  </si>
  <si>
    <t>Quantitative Data Analysis</t>
  </si>
  <si>
    <t>Quantitative research is a research strategy that focuses on quantifying the collection and analysis of data. It is formed from a deductive approach where emphasis is placed on the testing of theory, shaped by empiricist and positivist philosophies.</t>
  </si>
  <si>
    <t>https://skills.emsidata.com/skills/ES4490C922F8F5F308E0</t>
  </si>
  <si>
    <t>Randomization</t>
  </si>
  <si>
    <t>Randomization is the process of making something random; in various contexts this involves, for example:generating a random permutation of a sequence ; selecting a random sample of a population ; allocating experimental units via random assignment to a treatment or control condition; generating random numbers ; or transforming a data stream.</t>
  </si>
  <si>
    <t>https://skills.emsidata.com/skills/KS128CW6XM6WTPWC04JT</t>
  </si>
  <si>
    <t>Cluster Analysis</t>
  </si>
  <si>
    <t>Cluster analysis or clustering is the task of grouping a set of objects in such a way that objects in the same group are more similar to each other than to those in other groups (clusters). It is a main task of exploratory data analysis, and a common technique for statistical data analysis, used in many fields, including pattern recognition, image analysis, information retrieval, bioinformatics, data compression, computer graphics and machine learning.</t>
  </si>
  <si>
    <t>https://skills.emsidata.com/skills/KS122105W5GD519MZVDQ</t>
  </si>
  <si>
    <t>Data Mining</t>
  </si>
  <si>
    <t>https://skills.emsidata.com/skills/KS122PL70D99VRWMFM2T</t>
  </si>
  <si>
    <t>Web Mining</t>
  </si>
  <si>
    <t>Web mining is the application of data mining techniques to discover patterns from the World Wide Web. As the name proposes, this is information gathered by mining the web. It makes utilization of automated apparatuses to reveal and extricate data from servers and web2 reports, and it permits organizations to get to both organized and unstructured information from browser activities, server logs, website and link structure, page content and different sources.</t>
  </si>
  <si>
    <t>https://skills.emsidata.com/skills/KS442036FRLJZJ98HGYK</t>
  </si>
  <si>
    <t>Ontologies</t>
  </si>
  <si>
    <t>In computer science and information science, an ontology encompasses a representation, formal naming and definition of the categories, properties and relations between the concepts, data and entities that substantiate one, many, or all domains of discourse. More simply, an ontology is a way of showing the properties of a subject area and how they are related, by defining a set of concepts and categories that represent the subject.</t>
  </si>
  <si>
    <t>https://skills.emsidata.com/skills/KS1278N6G5S9YYGB8SMR</t>
  </si>
  <si>
    <t>RapidMiner</t>
  </si>
  <si>
    <t>RapidMiner is a data science software platform developed by the company of the same name that provides an integrated environment for data preparation, machine learning, deep learning, text mining, and predictive analytics. It is used for business and commercial applications as well as for research, education, training, rapid prototyping, and application development and supports all steps of the machine learning process including data preparation, results visualization, model validation and optimization. RapidMiner is developed on an open core model.</t>
  </si>
  <si>
    <t>https://skills.emsidata.com/skills/KS128D367HP9RPXPGSM7</t>
  </si>
  <si>
    <t>Human Readable</t>
  </si>
  <si>
    <t>A human-readable medium or human-readable format is any encoding of data or information that can be naturally read by humans.</t>
  </si>
  <si>
    <t>https://skills.emsidata.com/skills/KSR2XV9DT02ZQWHSAGEQ</t>
  </si>
  <si>
    <t>Principal Component Analysis</t>
  </si>
  <si>
    <t>The principal components of a collection of points in a real p-space are a sequence of  direction vectors, where the  vector is the direction of a line that best fits the data while being orthogonal to the first  vectors. Here, a best-fitting line is defined as one that minimizes the average squared distance from the points to the line. These directions constitute an orthonormal basis in which different individual dimensions of the data are linearly uncorrelated. Principal component analysis (PCA) is the process of computing the principal components and using them to perform a change of basis on the data, sometimes using only the first few principal components and ignoring the rest.</t>
  </si>
  <si>
    <t>https://skills.emsidata.com/skills/KS1280Y78Z7S6RND0SL6</t>
  </si>
  <si>
    <t>K-Means Clustering</t>
  </si>
  <si>
    <t>k-means clustering is a method of vector quantization, originally from signal processing, that aims to partition n observations into k clusters in which each observation belongs to the cluster with the nearest mean, serving as a prototype of the cluster. This results in a partitioning of the data space into Voronoi cells. k-means clustering minimizes within-cluster variances, but not regular Euclidean distances, which would be the more difficult Weber problem: the mean optimizes squared errors, whereas only the geometric median minimizes Euclidean distances. For instance, better Euclidean solutions can be found using k-medians and k-medoids.</t>
  </si>
  <si>
    <t>https://skills.emsidata.com/skills/KSYCVNF7JZ2WR6LZUF9O</t>
  </si>
  <si>
    <t>Data Cleansing</t>
  </si>
  <si>
    <t>Data cleansing or data cleaning is the process of detecting and correcting corrupt or inaccurate records from a record set, table, or database and refers to identifying incomplete, incorrect, inaccurate or irrelevant parts of the data and then replacing, modifying, or deleting the dirty or coarse data. Data cleansing may be performed interactively with data wrangling tools, or as batch processing through scripting.</t>
  </si>
  <si>
    <t>https://skills.emsidata.com/skills/KS122NR5WBK04FGMP0HD</t>
  </si>
  <si>
    <t>Star Schema</t>
  </si>
  <si>
    <t>In computing, the star schema is the simplest style of data mart schema and is the approach most widely used to develop data warehouses and dimensional data marts. The star schema consists of one or more fact tables referencing any number of dimension tables. The star schema is an important special case of the snowflake schema, and is more effective for handling simpler queries.</t>
  </si>
  <si>
    <t>https://skills.emsidata.com/skills/KSLWI3LW4VK1J37WXY6A</t>
  </si>
  <si>
    <t>Shortest Path Problem</t>
  </si>
  <si>
    <t>In graph theory, the shortest path problem is the problem of finding a path between two vertices in a graph such that the sum of the weights of its constituent edges is minimized.</t>
  </si>
  <si>
    <t>https://skills.emsidata.com/skills/KS440K56C0V6ZW2BYYY4</t>
  </si>
  <si>
    <t>Text Processing</t>
  </si>
  <si>
    <t>In computing, the term text processing refers to the theory and practice of automating the creation or manipulation of electronic text. Text usually refers to all the alphanumeric characters specified on the keyboard of the person engaging the practice, but in general text means the abstraction layer immediately above the standard character encoding of the target text. The term processing refers to automated processing, as opposed to the same manipulation done manually.</t>
  </si>
  <si>
    <t>https://skills.emsidata.com/skills/KS441BX68PZ1VXQBY0SG</t>
  </si>
  <si>
    <t>Jupyter</t>
  </si>
  <si>
    <t>Project Jupyter is a project and community whose goal is to "develop open-source software, open-standards, and services for interactive computing across dozens of programming languages". It was spun off from IPython in 2014 by Fernando Pérez. Project Jupyter's name is a reference to the three core programming languages supported by Jupyter, which are Julia, Python and R, and also a homage to Galileo's notebooks recording the discovery of the moons of Jupiter. Project Jupyter has developed and supported the interactive computing products Jupyter Notebook, JupyterHub, and JupyterLab.</t>
  </si>
  <si>
    <t>https://skills.emsidata.com/skills/KSFDBQT68SA9R0I0SAVH</t>
  </si>
  <si>
    <t>Rmarkdown</t>
  </si>
  <si>
    <t>RStudio is an integrated development environment (IDE) for R, a programming language for statistical computing and graphics. It is available in two formats: RStudio Desktop is a regular desktop application while RStudio Server runs on a remote server and allows accessing RStudio using a web browser.</t>
  </si>
  <si>
    <t>https://skills.emsidata.com/skills/KSHO7Q2UPW94XDD1VO9C</t>
  </si>
  <si>
    <t>Big Data</t>
  </si>
  <si>
    <t>Big data is a field that treats ways to analyze, systematically extract information from, or otherwise deal with data sets that are too large or complex to be dealt with by traditional data-processing application software. Data with many fields (columns) offer greater statistical power, while data with higher complexity may lead to a higher false discovery rate. Big data analysis challenges include capturing data, data storage, data analysis, search, sharing, transfer, visualization, querying, updating, information privacy, and data source. Big data was originally associated with three key concepts: volume, variety, and velocity. The analysis of big data presents challenges in sampling, and thus previously allowing for only observations and sampling. Therefore, big data often includes data with sizes that exceed the capacity of traditional software to process within an acceptable time and value.</t>
  </si>
  <si>
    <t>https://skills.emsidata.com/skills/KS1210269P78D7GH8LWY</t>
  </si>
  <si>
    <t>Graph Algorithms</t>
  </si>
  <si>
    <t>The following is a list of algorithms along with one-line descriptions for each.</t>
  </si>
  <si>
    <t>https://skills.emsidata.com/skills/KS124GX72D77Z1VDJ28D</t>
  </si>
  <si>
    <t>Predictive Modeling</t>
  </si>
  <si>
    <t>Predictive modelling uses statistics to predict outcomes. Most often the event one wants to predict is in the future, but predictive modelling can be applied to any type of unknown event, regardless of when it occurred. For example, predictive models are often used to detect crimes and identify suspects, after the crime has taken place.</t>
  </si>
  <si>
    <t>https://skills.emsidata.com/skills/KS128006L3V0HM2B26N5</t>
  </si>
  <si>
    <t>Data Manipulation</t>
  </si>
  <si>
    <t>A data manipulation language (DML) is a computer programming language used for adding (inserting), deleting, and modifying (updating) data in a database. A DML is often a sublanguage of a broader database language such as SQL, with the DML comprising some of the operators in the language. Read-only selecting of data is sometimes distinguished as being part of a separate data query language (DQL), but it is closely related and sometimes also considered a component of a DML; some operators may perform both selecting (reading) and writing.</t>
  </si>
  <si>
    <t>https://skills.emsidata.com/skills/KS122PG79GBGKLPG9WNK</t>
  </si>
  <si>
    <t>Decision Tree Learning</t>
  </si>
  <si>
    <t>Decision tree learning is one of the predictive modelling approaches used in statistics, data mining and machine learning. It uses a decision tree to go from observations about an item to conclusions about the item's target value. Tree models where the target variable can take a discrete set of values are called classification trees; in these tree structures, leaves represent class labels and branches represent conjunctions of features that lead to those class labels. Decision trees where the target variable can take continuous values are called regression trees. Decision trees are among the most popular machine learning algorithms given their intelligibility and simplicity.</t>
  </si>
  <si>
    <t>https://skills.emsidata.com/skills/KS121YL65WGC33FY3HZQ</t>
  </si>
  <si>
    <t>Factor Analysis</t>
  </si>
  <si>
    <t>Factor analysis is a statistical method used to describe variability among observed, correlated variables in terms of a potentially lower number of unobserved variables called factors. For example, it is possible that variations in six observed variables mainly reflect the variations in two unobserved (underlying) variables. Factor analysis searches for such joint variations in response to unobserved latent variables. The observed variables are modelled as linear combinations of the potential factors, plus "error" terms.</t>
  </si>
  <si>
    <t>https://skills.emsidata.com/skills/KS123RH6J10KLB7SWHZM</t>
  </si>
  <si>
    <t>Directed Acyclic Graph (Directed Graphs)</t>
  </si>
  <si>
    <t>In mathematics, particularly graph theory, and computer science, a directed acyclic graph is a directed graph with no directed cycles. That is, it consists of vertices and edges, with each edge directed from one vertex to another, such that following those directions will never form a closed loop. A directed graph is a DAG if and only if it can be topologically ordered, by arranging the vertices as a linear ordering that is consistent with all edge directions. DAGs have numerous scientific and computational applications, ranging from biology to sociology to computation (scheduling).</t>
  </si>
  <si>
    <t>https://skills.emsidata.com/skills/KS122N466D55P3JZHW2F</t>
  </si>
  <si>
    <t>Text Mining</t>
  </si>
  <si>
    <t>Text mining, also referred to as text data mining, similar to text analytics, is the process of deriving high-quality information from text. It involves "the discovery by computer of new, previously unknown information, by automatically extracting information from different written resources." Written resources may include websites, books, emails, reviews, and articles. High-quality information is typically obtained by devising patterns and trends by means such as statistical pattern learning. According to Hotho et al. (2005) we can differ three different perspectives of text mining: information extraction, data mining, and a KDD process. Text mining usually involves the process of structuring the input text, deriving patterns within the structured data, and finally evaluation and interpretation of the output. 'High quality' in text mining usually refers to some combination of relevance, novelty, and interest. Typical text mining tasks include text categorization, text clustering, concept/entity extraction, production of granular taxonomies, sentiment analysis, document summarization, and entity relation modeling.</t>
  </si>
  <si>
    <t>https://skills.emsidata.com/skills/KS441BW6SPKJGQ31RGW7</t>
  </si>
  <si>
    <t>Pattern Recognition</t>
  </si>
  <si>
    <t>Pattern recognition is the automated recognition of patterns and regularities in data. It has applications in statistical data analysis, signal processing, image analysis, information retrieval, bioinformatics, data compression, computer graphics and machine learning. Pattern recognition has its origins in statistics and engineering; some modern approaches to pattern recognition include the use of machine learning, due to the increased availability of big data and a new abundance of processing power. However, these activities can be viewed as two facets of the same field of application, and together they have undergone substantial development over the past few decades. A modern definition of pattern recognition is:The field of pattern recognition is concerned with the automatic discovery of regularities in data through the use of computer algorithms and with the use of these regularities to take actions such as classifying the data into different categories.</t>
  </si>
  <si>
    <t>https://skills.emsidata.com/skills/KS127LW6D7WX0VCCSPVW</t>
  </si>
  <si>
    <t>RStudio</t>
  </si>
  <si>
    <t>https://skills.emsidata.com/skills/KS128BH6XR9FSL1C366C</t>
  </si>
  <si>
    <t>Predictive Analytics</t>
  </si>
  <si>
    <t>Predictive analytics encompasses a variety of statistical techniques from data mining, predictive modelling, and machine learning that analyze current and historical facts to make predictions about future or otherwise unknown events.</t>
  </si>
  <si>
    <t>https://skills.emsidata.com/skills/KS128006SHHBNZBR2DQZ</t>
  </si>
  <si>
    <t>Data Ingestion</t>
  </si>
  <si>
    <t>https://skills.emsidata.com/skills/KS7XETJMZTTE8HS4J7SL</t>
  </si>
  <si>
    <t>Knowledge Graph</t>
  </si>
  <si>
    <t>https://skills.emsidata.com/skills/ESB13BB516A3E8D58B7A</t>
  </si>
  <si>
    <t>Data Reduction</t>
  </si>
  <si>
    <t>Data reduction is the transformation of numerical or alphabetical digital information derived empirically or experimentally into a corrected, ordered, and simplified form. The purpose of data reduction can be two-fold: reduce the number of data records by eliminating invalid data or produce summary data and statistics at different aggregation levels for various applications.</t>
  </si>
  <si>
    <t>https://skills.emsidata.com/skills/KS122PW6BP01NZ6QBX7G</t>
  </si>
  <si>
    <t>Information Processing</t>
  </si>
  <si>
    <t>Information processing is the change (processing) of information in any manner detectable by an observer. As such, it is a process that describes everything that happens (changes) in the universe, from the falling of a rock to the printing of a text file from a digital computer system. In the latter case, an information processor is changing the form of presentation of that text file .The computers up to this period function on the basis of programmes saved in the memory, they have no intelligence of their own.</t>
  </si>
  <si>
    <t>https://skills.emsidata.com/skills/KS1254G65YTR6FD5YFLT</t>
  </si>
  <si>
    <t>Markov Chain</t>
  </si>
  <si>
    <t>A Markov chain is a stochastic model describing a sequence of possible events in which the probability of each event depends only on the state attained in the previous event. A countably infinite sequence, in which the chain moves state at discrete time steps, gives a discrete-time Markov chain (DTMC). A continuous-time process is called a continuous-time Markov chain (CTMC). It is named after the Russian mathematician Andrey Markov.</t>
  </si>
  <si>
    <t>https://skills.emsidata.com/skills/KS1265T6LCNLNYVBSCVY</t>
  </si>
  <si>
    <t>Data Preprocessing</t>
  </si>
  <si>
    <t>Data preprocessing is an important step in the data mining process. The phrase "garbage in, garbage out" is particularly applicable to data mining and machine learning projects. Data-gathering methods are often loosely controlled, resulting in out-of-range values, impossible data combinations, and missing values, etc. Analyzing data that has not been carefully screened for such problems can produce misleading results. Thus, the representation and quality of data is first and foremost before running any analysis.  Often, data preprocessing is the most important phase of a machine learning project, especially in computational biology.</t>
  </si>
  <si>
    <t>https://skills.emsidata.com/skills/ESC62426E0D4503DA9ED</t>
  </si>
  <si>
    <t>Data Layers</t>
  </si>
  <si>
    <t>https://skills.emsidata.com/skills/KSGOILKL5WA84P3BNTUO</t>
  </si>
  <si>
    <t>Data Blending</t>
  </si>
  <si>
    <t>Data blending is a process whereby big data from multiple sources are merged into a single data warehouse or data set. It concerns not merely the merging of different file formats or disparate sources of data but also different varieties of data. Data blending allows business analysts to cope with the expansion of data which they need to make critical business decisions based on good quality business intelligence.</t>
  </si>
  <si>
    <t>https://skills.emsidata.com/skills/ESB1E3302B6D45BCE6A6</t>
  </si>
  <si>
    <t>Knowledge Discovery</t>
  </si>
  <si>
    <t>Knowledge Discovery Metamodel (KDM) is a publicly available specification from the Object Management Group (OMG). KDM is a common intermediate representation for existing software systems and their operating environments, that defines common metadata required for deep semantic integration of Application Lifecycle Management tools. KDM was designed as the OMG's foundation for software modernization, IT portfolio management and software assurance. KDM uses OMG's Meta-Object Facility to define an XMI interchange format between tools that work with existing software as well as an abstract interface (API) for the next-generation assurance and modernization tools. KDM standardizes existing approaches to knowledge discovery in software engineering artifacts, also known as software mining.</t>
  </si>
  <si>
    <t>https://skills.emsidata.com/skills/KS1218L7105YV55726XR</t>
  </si>
  <si>
    <t>Information Retrieval</t>
  </si>
  <si>
    <t>Information retrieval (IR) is the process of obtaining information system resources that are relevant to an information need from a collection of those resources. Searches can be based on full-text or other content-based indexing. Information retrieval is the science of searching for information in a document, searching for documents themselves, and also searching for the metadata that describes data, and for databases of texts, images or sounds.</t>
  </si>
  <si>
    <t>https://skills.emsidata.com/skills/KS1254K62MTNV5G4P1J0</t>
  </si>
  <si>
    <t>Causal Inference</t>
  </si>
  <si>
    <t>Causal inference is the process of determining the independent, actual effect of a particular phenomenon that is a component of a larger system. The main difference between causal inference and inference of association is that causal inference analyzes the response of an effect variable when a cause of the effect variable is changed. The science of why things occur is called etiology. Causal inference is said to provide the evidence of causality theorized by causal reasoning.</t>
  </si>
  <si>
    <t>https://skills.emsidata.com/skills/KS121FX68DQKBVQD8VR5</t>
  </si>
  <si>
    <t>Data Pipeline</t>
  </si>
  <si>
    <t>In computing, a pipeline, also known as a data pipeline, is a set of data processing elements connected in series, where the output of one element is the input of the next one. The elements of a pipeline are often executed in parallel or in time-sliced fashion. Some amount of buffer storage is often inserted between elements.</t>
  </si>
  <si>
    <t>https://skills.emsidata.com/skills/KSWR4RCZQM7RAQNUFC40</t>
  </si>
  <si>
    <t>Stream Processing</t>
  </si>
  <si>
    <t>Stream processing is a computer programming paradigm, equivalent to dataflow programming, event stream processing, and reactive programming, that allows some applications to more easily exploit a limited form of parallel processing. Such applications can use multiple computational units, such as the floating point unit on a graphics processing unit or field-programmable gate arrays (FPGAs), without explicitly managing allocation, synchronization, or communication among those units.</t>
  </si>
  <si>
    <t>https://skills.emsidata.com/skills/KSUNORYVQGTP6GEKWFIL</t>
  </si>
  <si>
    <t>Convex Optimization</t>
  </si>
  <si>
    <t>Convex optimization is a subfield of mathematical optimization that studies the problem of minimizing convex functions over convex sets. Many classes of convex optimization problems admit polynomial-time algorithms, whereas mathematical optimization is in general NP-hard.</t>
  </si>
  <si>
    <t>https://skills.emsidata.com/skills/KS122D26D4PLF0BMSBQK</t>
  </si>
  <si>
    <t>Technical Analysis</t>
  </si>
  <si>
    <t>In finance, technical analysis is an analysis methodology for forecasting the direction of prices through the study of past market data, primarily price and volume. Behavioral economics and quantitative analysis use many of the same tools of technical analysis, which, being an aspect of active management, stands in contradiction to much of modern portfolio theory. The efficacy of both technical and fundamental analysis is disputed by the efficient-market hypothesis, which states that stock market prices are essentially unpredictable, and research on technical analysis has produced mixed results. As such it has been described by many academics as pseudoscience.</t>
  </si>
  <si>
    <t>https://skills.emsidata.com/skills/KS121TN79MJ613Y45B5V</t>
  </si>
  <si>
    <t>Normalization Processes</t>
  </si>
  <si>
    <t>Normalization or normalisation refers to a process that makes something more normal or regular. Most commonly it refers to:Normalization (sociology) or social normalization, the process through which ideas and behaviors that may fall outside of social norms come to be regarded as "normal"</t>
  </si>
  <si>
    <t>https://skills.emsidata.com/skills/KS1272R6JRSN1VQ3T5QD</t>
  </si>
  <si>
    <t>Monte Carlo Methods</t>
  </si>
  <si>
    <t>Monte Carlo methods, or Monte Carlo experiments, are a broad class of computational algorithms that rely on repeated random sampling to obtain numerical results. The underlying concept is to use randomness to solve problems that might be deterministic in principle. They are often used in physical and mathematical problems and are most useful when it is difficult or impossible to use other approaches. Monte Carlo methods are mainly used in three problem classes: optimization, numerical integration, and generating draws from a probability distribution.</t>
  </si>
  <si>
    <t>https://skills.emsidata.com/skills/KS126PL77X9YSWDYZ2GY</t>
  </si>
  <si>
    <t>Data Engineering</t>
  </si>
  <si>
    <t>Information engineering (IE), also known as Information technology engineering (ITE), information engineering methodology (IEM) or data engineering, is a software engineering approach to designing and developing information systems.</t>
  </si>
  <si>
    <t>https://skills.emsidata.com/skills/KS122NX79W5LSNS07C02</t>
  </si>
  <si>
    <t>Complexity Theory</t>
  </si>
  <si>
    <t>Complexity theory may refer to:</t>
  </si>
  <si>
    <t>https://skills.emsidata.com/skills/KS1226G73KLG1KZ60NM6</t>
  </si>
  <si>
    <t>Weka</t>
  </si>
  <si>
    <t>https://skills.emsidata.com/skills/KS4421N62QZJ2NZ9QJY7</t>
  </si>
  <si>
    <t>Data Capture (SQL)</t>
  </si>
  <si>
    <t>Automatic identification and data capture (AIDC) refers to the methods of automatically identifying objects, collecting data about them, and entering them directly into computer systems, without human involvement. Technologies typically considered as part of AIDC include QR codes, bar codes, radio frequency identification (RFID), biometrics, magnetic stripes, optical character recognition (OCR), smart cards, and voice recognition. AIDC is also commonly referred to as "Automatic Identification", "Auto-ID" and "Automatic Data Capture".</t>
  </si>
  <si>
    <t>https://skills.emsidata.com/skills/KS6876V65CM936RTLKNS</t>
  </si>
  <si>
    <t>Data Selection</t>
  </si>
  <si>
    <t>https://skills.emsidata.com/skills/KSY9OA2AL01Y3B7A7IM6</t>
  </si>
  <si>
    <t>Hdinsight</t>
  </si>
  <si>
    <t>https://skills.emsidata.com/skills/KS75SQSBCUGFF15L0DWN</t>
  </si>
  <si>
    <t>Jupyter Notebook</t>
  </si>
  <si>
    <t>https://skills.emsidata.com/skills/KSXP0ABTAF9E0XOQ1MTF</t>
  </si>
  <si>
    <t>Metadata</t>
  </si>
  <si>
    <t>Metadata is "data" that provides information about other data". In other words, it is "data about data". Many distinct types of metadata exist, including descriptive metadata, structural metadata, administrative metadata, reference metadata, statistical metadata. and legal metadata.Descriptive metadata is descriptive information about a resource. It is used for discovery and identification. It includes elements such as title, abstract, author, and keywords. Structural metadata is metadata about containers of data and indicates how compound objects are put together, for example, how pages are ordered to form chapters. It describes the types, versions, relationships and other characteristics of digital materials. Administrative metadata is information to help manage a resource, like resource type, permissions, and when and how it was created. Reference metadata is information about the contents and quality of statistical data. Statistical metadata, also called process data, may describe processes that collect, process, or produce statistical data. Legal metadata provides information about the creator, copyright holder, and public licensing, if provided.</t>
  </si>
  <si>
    <t>https://skills.emsidata.com/skills/KS126F16DNB1WP0JWMHG</t>
  </si>
  <si>
    <t>Pandas (Python Package)</t>
  </si>
  <si>
    <t>pandas is a software library written for the Python programming language for data manipulation and analysis. In particular, it offers data structures and operations for manipulating numerical tables and time series. It is free software released under the three-clause BSD license. The name is derived from the term "panel data", an econometrics term for data sets that include observations over multiple time periods for the same individuals. Its name is a play on the phrase "Python data analysis" itself. Wes McKinney started building what would become pandas at AQR Capital while he was a researcher there from 2007 to 2010.</t>
  </si>
  <si>
    <t>https://skills.emsidata.com/skills/KSGWPO6DSN70GRY20JFT</t>
  </si>
  <si>
    <t>Naive Bayes Classifier</t>
  </si>
  <si>
    <t>In statistics, naive Bayes classifiers are a family of simple "probabilistic classifiers" based on applying Bayes' theorem with strong (naïve) independence assumptions between the features. They are among the simplest Bayesian network models, but coupled with kernel density estimation, they can achieve higher accuracy levels.</t>
  </si>
  <si>
    <t>https://skills.emsidata.com/skills/KS120Y46KRD66D2SZNC6</t>
  </si>
  <si>
    <t>Data science is an interdisciplinary field that uses scientific methods, processes, algorithms and systems to extract knowledge and insights from structured and unstructured data, and apply knowledge and actionable insights from data across a broad range of application domains. Data science is related to data mining, machine learning and big data.</t>
  </si>
  <si>
    <t>https://skills.emsidata.com/skills/KS7LO8P3MXB93R3C9RWL</t>
  </si>
  <si>
    <t>Informatics</t>
  </si>
  <si>
    <t>https://skills.emsidata.com/skills/KS7G0PW6D0N7DHW3YXF6</t>
  </si>
  <si>
    <t>MapReduce</t>
  </si>
  <si>
    <t>MapReduce is a programming model and an associated implementation for processing and generating big data sets with a parallel, distributed algorithm on a cluster.</t>
  </si>
  <si>
    <t>https://skills.emsidata.com/skills/KS124KT6K427LFSF9NQC</t>
  </si>
  <si>
    <t>Autoregressive Model</t>
  </si>
  <si>
    <t>In statistics, econometrics and signal processing, an autoregressive (AR) model is a representation of a type of random process; as such, it is used to describe certain time-varying processes in nature, economics, etc. The autoregressive model specifies that the output variable depends linearly on its own previous values and on a stochastic term ; thus the model is in the form of a stochastic difference equation. Together with the moving-average (MA) model, it is a special case and key component of the more general autoregressive–moving-average (ARMA) and autoregressive integrated moving average (ARIMA) models of time series, which have a more complicated stochastic structure; it is also a special case of the vector autoregressive model (VAR), which consists of a system of more than one interlocking stochastic difference equation in more than one evolving random variable.</t>
  </si>
  <si>
    <t>https://skills.emsidata.com/skills/KS120M16W9H9VLR0QC02</t>
  </si>
  <si>
    <t>Information Sciences</t>
  </si>
  <si>
    <t>Information science is an academic field which is primarily concerned with analysis, collection, classification, manipulation, storage, retrieval, movement, dissemination, and protection of information. Practitioners within and outside the field study the application and the usage of knowledge in organizations along with the interaction between people, organizations, and any existing information systems with the aim of creating, replacing, improving, or understanding information systems. Historically, information science is associated with computer science, data science, psychology, technology, and intelligence agencies. However, information science also incorporates aspects of diverse fields such as archival science, cognitive science, commerce, law, linguistics, museology, management, mathematics, philosophy, public policy, and social sciences.</t>
  </si>
  <si>
    <t>https://skills.emsidata.com/skills/KS1254M61BGY7J0JY7RW</t>
  </si>
  <si>
    <t>Pyspark</t>
  </si>
  <si>
    <t>https://skills.emsidata.com/skills/KSIJUG1D2NW7T16XO96D</t>
  </si>
  <si>
    <t>Markov Chain Monte Carlo</t>
  </si>
  <si>
    <t>In statistics, Markov chain Monte Carlo (MCMC) methods comprise a class of algorithms for sampling from a probability distribution. By constructing a Markov chain that has the desired distribution as its equilibrium distribution, one can obtain a sample of the desired distribution by recording states from the chain. The more steps are included, the more closely the distribution of the sample matches the actual desired distribution. Various algorithms exist for constructing chains, including the Metropolis–Hastings algorithm.</t>
  </si>
  <si>
    <t>https://skills.emsidata.com/skills/KS1265T75J356PTTS55P</t>
  </si>
  <si>
    <t>Naive Bayes</t>
  </si>
  <si>
    <t>https://skills.emsidata.com/skills/KSZKSUGF2Y5ZLMK0R2MF</t>
  </si>
  <si>
    <t>Sqoop</t>
  </si>
  <si>
    <t>Sqoop is a command-line interface application for transferring data between relational databases and Hadoop.</t>
  </si>
  <si>
    <t>https://skills.emsidata.com/skills/KS440WF6T3L5BVDS78XZ</t>
  </si>
  <si>
    <t>Real Time Data</t>
  </si>
  <si>
    <t>A real-time database is a database system which uses real-time processing to handle workloads whose state is constantly changing. This differs from traditional databases containing persistent data, mostly unaffected by time. For example, a stock market changes very rapidly and is dynamic. The graphs of the different markets appear to be very unstable and yet a database has to keep track of current values for all of the markets of the New York Stock Exchange. Real-time processing means that a transaction is processed fast enough for the result to come back and be acted on right away. Real-time databases are useful for accounting, banking, law, medical records, multi-media, process control, reservation systems, and scientific data analysis.</t>
  </si>
  <si>
    <t>https://skills.emsidata.com/skills/KSN6O84XLTXKKM98WFC1</t>
  </si>
  <si>
    <t>Snowflake Schema</t>
  </si>
  <si>
    <t>In computing, a snowflake schema is a logical arrangement of tables in a multidimensional database such that the entity relationship diagram resembles a snowflake shape. The snowflake schema is represented by centralized fact tables which are connected to multiple dimensions.. "Snowflaking" is a method of normalizing the dimension tables in a star schema. When it is completely normalized along all the dimension tables, the resultant structure resembles a snowflake with the fact table in the middle. The principle behind snowflaking is normalization of the dimension tables by removing low cardinality attributes and forming separate tables.</t>
  </si>
  <si>
    <t>https://skills.emsidata.com/skills/ESA2D07F5CDAB775EED2</t>
  </si>
  <si>
    <t>Block Diagram</t>
  </si>
  <si>
    <t>A block diagram is a diagram of a system in which the principal parts or functions are represented by blocks connected by lines that show the relationships of the blocks. They are heavily used in engineering in hardware design, electronic design, software design, and process flow diagrams.</t>
  </si>
  <si>
    <t>https://skills.emsidata.com/skills/KS1212X6VGTL1B326HV0</t>
  </si>
  <si>
    <t>Matplotlib</t>
  </si>
  <si>
    <t>Matplotlib is a plotting library for the Python programming language and its numerical mathematics extension NumPy. It provides an object-oriented API for embedding plots into applications using general-purpose GUI toolkits like Tkinter, wxPython, Qt, or GTK. There is also a procedural "pylab" interface based on a state machine, designed to closely resemble that of MATLAB, though its use is discouraged. SciPy makes use of Matplotlib.</t>
  </si>
  <si>
    <t>https://skills.emsidata.com/skills/KS126796RG0M9JRLKDQY</t>
  </si>
  <si>
    <t>Shiny (R Package)</t>
  </si>
  <si>
    <t>https://skills.emsidata.com/skills/ES1F14881F9BAB441220</t>
  </si>
  <si>
    <t>Data Storytelling</t>
  </si>
  <si>
    <t>https://skills.emsidata.com/skills/ES982FDA4CA23E7A3D3F</t>
  </si>
  <si>
    <t>Data visualization is an interdisciplinary field that deals with the graphic representation of data. It is a particularly efficient way of communicating when the data is numerous as for example a Time Series. From an academic point of view, this representation can be considered as a mapping between the original data and graphic elements. The mapping determines how the attributes of these elements vary according to the data. In this light, a bar chart is a mapping of the length of a bar to a magnitude of a variable. Since the graphic design of the mapping can adversely affect the readability of a chart, mapping is a core competency of Data visualization. Data visualization has its roots in the field of Statistics and is therefore generally considered a branch of Descriptive Statistics. However, because both design skills and statistical and computing skills are required to visualize effectively, it is argued by some authors that it is both an Art and a Science.</t>
  </si>
  <si>
    <t>https://skills.emsidata.com/skills/KS122Q960QYMW3YH0YWF</t>
  </si>
  <si>
    <t>Scientific Visualization</t>
  </si>
  <si>
    <t>Scientific visualization is an interdisciplinary branch of science concerned with the visualization of scientific phenomena. It is also considered a subset of computer graphics, a branch of computer science. The purpose of scientific visualization is to graphically illustrate scientific data to enable scientists to understand, illustrate, and glean insight from their data.</t>
  </si>
  <si>
    <t>https://skills.emsidata.com/skills/KS440BW5WQXXH6WHRG50</t>
  </si>
  <si>
    <t>Apple Numbers</t>
  </si>
  <si>
    <t>Numbers is a spreadsheet application developed by Apple Inc. as part of the iWork productivity suite alongside Keynote and Pages. Numbers is available for iOS, and macOS High Sierra or newer. Numbers 1.0 on OS X was announced on 7 August 2007, making it the newest application in the iWork suite. The iPad version was released on 27 January 2010. The app was later updated to support iPhone and iPod Touch.</t>
  </si>
  <si>
    <t>https://skills.emsidata.com/skills/KS120KN74FBCJ41SSCZ4</t>
  </si>
  <si>
    <t>Ggplot2</t>
  </si>
  <si>
    <t>ggplot2 is a data visualization package for the statistical programming language R. Created by Hadley Wickham in 2005, ggplot2 is an implementation of Leland Wilkinson's Grammar of Graphics—a general scheme for data visualization which breaks up graphs into semantic components such as scales and layers. ggplot2 can serve as a replacement for the base graphics in R and contains a number of defaults for web and print display of common scales. Since 2005, ggplot2 has grown in use to become one of the most popular R packages. It is licensed under GNU GPL v2.</t>
  </si>
  <si>
    <t>https://skills.emsidata.com/skills/KS124BW79LS2QVPP3R67</t>
  </si>
  <si>
    <t>Sparklines</t>
  </si>
  <si>
    <t>A sparkline is a very small line chart, typically drawn without axes or coordinates. It presents the general shape of the variation in some measurement, such as temperature or stock market price, in a simple and highly condensed way. Sparklines are small enough to be embedded in text, or several sparklines may be grouped together as elements of a small multiple. Whereas the typical chart is designed to show as much data as possible, and is set off from the flow of text, sparklines are intended to be succinct, memorable, and located where they are discussed.</t>
  </si>
  <si>
    <t>https://skills.emsidata.com/skills/KS20O3C1F4M3YXHC09AX</t>
  </si>
  <si>
    <t>Histogram</t>
  </si>
  <si>
    <t>A histogram is an approximate representation of the distribution of numerical data. It was first introduced by Karl Pearson. To construct a histogram, the first step is to "bin" the range of values—that is, divide the entire range of values into a series of intervals—and then count how many values fall into each interval. The bins are usually specified as consecutive, non-overlapping intervals of a variable. The bins (intervals) must be adjacent and are often of equal size.</t>
  </si>
  <si>
    <t>https://skills.emsidata.com/skills/KS124QV6K3NV20QCFWNH</t>
  </si>
  <si>
    <t>Kibana</t>
  </si>
  <si>
    <t>Kibana is a data visualization dashboard for Elasticsearch. It provides visualization capabilities on top of the content indexed on an Elasticsearch cluster. Users can create bar, line and scatter plots, or pie charts and maps on top of large volumes of data.</t>
  </si>
  <si>
    <t>https://skills.emsidata.com/skills/KSSX35B8FAQRTCSXXNAH</t>
  </si>
  <si>
    <t>Graphing</t>
  </si>
  <si>
    <t>https://skills.emsidata.com/skills/KS7G3J2670JX3RBP7Z6C</t>
  </si>
  <si>
    <t>Scatter Plots</t>
  </si>
  <si>
    <t>A scatter plot is a type of plot or mathematical diagram using Cartesian coordinates to display values for typically two variables for a set of data. If the points are coded (color/shape/size), one additional variable can be displayed. The data are displayed as a collection of points, each having the value of one variable determining the position on the horizontal axis and the value of the other variable determining the position on the vertical axis.</t>
  </si>
  <si>
    <t>https://skills.emsidata.com/skills/KS440B66PS40GSKJ2SLV</t>
  </si>
  <si>
    <t>Image analysis is the extraction of meaningful information from images; mainly from digital images by means of digital image processing techniques. Image analysis tasks can be as simple as reading bar coded tags or as sophisticated as identifying a person from their face.</t>
  </si>
  <si>
    <t>https://skills.emsidata.com/skills/KS1227Q6JV6422C87ZWJ</t>
  </si>
  <si>
    <t>Contextual Image Classification</t>
  </si>
  <si>
    <t>Contextual image classification, a topic of pattern recognition in computer vision, is an approach of classification based on contextual information in images. "Contextual" means this approach is focusing on the relationship of the nearby pixels, which is also called neighbourhood. The goal of this approach is to classify the images by using the contextual information.</t>
  </si>
  <si>
    <t>https://skills.emsidata.com/skills/KS1251W5YWWBQML40R1V</t>
  </si>
  <si>
    <t>Object Detection</t>
  </si>
  <si>
    <t>Object detection is a computer technology related to computer vision and image processing that deals with detecting instances of semantic objects of a certain class in digital images and videos. Well-researched domains of object detection include face detection and pedestrian detection. Object detection has applications in many areas of computer vision, including image retrieval and video surveillance.</t>
  </si>
  <si>
    <t>https://skills.emsidata.com/skills/KS1275V6DZ2L59VVKR17</t>
  </si>
  <si>
    <t>Deconvolution</t>
  </si>
  <si>
    <t>In mathematics, deconvolution is the operation inverse to convolution. Both operation are used in signal processing and image processing. For example, convolution can be used to apply a filter, and it may be possible to recover the original signal using deconvolution.</t>
  </si>
  <si>
    <t>https://skills.emsidata.com/skills/KSOM85GACJSU6JA5EACJ</t>
  </si>
  <si>
    <t>Amazon Rekognition</t>
  </si>
  <si>
    <t>Amazon Rekognition is a cloud-based Software as a service (SaaS) computer vision platform that was launched in 2016. It has been sold and used by a number of United States government agencies, including U.S. Immigration and Customs Enforcement (ICE) and Orlando, Florida police, as well as private entities.</t>
  </si>
  <si>
    <t>https://skills.emsidata.com/skills/ES8BB8220C2EEB4EC629</t>
  </si>
  <si>
    <t>MATLAB</t>
  </si>
  <si>
    <t>MATLAB is a proprietary multi-paradigm programming language and numeric computing environment developed by MathWorks. MATLAB allows matrix manipulations, plotting of functions and data, implementation of algorithms, creation of user interfaces, and interfacing with programs written in other languages.</t>
  </si>
  <si>
    <t>https://skills.emsidata.com/skills/KS1261G6FLXL70JW7G42</t>
  </si>
  <si>
    <t>NumPy</t>
  </si>
  <si>
    <t>NumPy is a library for the Python programming language, adding support for large, multi-dimensional arrays and matrices, along with a large collection of high-level mathematical functions to operate on these arrays. The ancestor of NumPy, Numeric, was originally created by Jim Hugunin with contributions from several other developers. In 2005, Travis Oliphant created NumPy by incorporating features of the competing Numarray into Numeric, with extensive modifications. NumPy is open-source software and has many contributors.</t>
  </si>
  <si>
    <t>https://skills.emsidata.com/skills/KS1274P66LZKSR1F2YCT</t>
  </si>
  <si>
    <t>Discretization</t>
  </si>
  <si>
    <t>In applied mathematics, discretization is the process of transferring continuous functions, models, variables, and equations into discrete counterparts. This process is usually carried out as a first step toward making them suitable for numerical evaluation and implementation on digital computers. Dichotomization is the special case of discretization in which the number of discrete classes is 2, which can approximate a continuous variable as a binary variable.</t>
  </si>
  <si>
    <t>https://skills.emsidata.com/skills/KSGB8AQCSJPX7XFPOUML</t>
  </si>
  <si>
    <t>Combinatorics</t>
  </si>
  <si>
    <t>Combinatorics is an area of mathematics primarily concerned with counting, both as a means and an end in obtaining results, and certain properties of finite structures. It is closely related to many other areas of mathematics and has many applications ranging from logic to statistical physics, from evolutionary biology to computer science, etc.</t>
  </si>
  <si>
    <t>https://skills.emsidata.com/skills/KS1224C5ZTJSF3CWT23G</t>
  </si>
  <si>
    <t>Numerical Linear Algebra</t>
  </si>
  <si>
    <t>Numerical linear algebra, sometimes called applied linear algebra, is the study of how matrix operations can be used to create computer algorithms which efficiently and accurately provide approximate answers to questions in continuous mathematics. It is a subfield of numerical analysis, and a type of linear algebra. Computers use floating-point arithmetic and cannot exactly represent irrational data, so when a computer algorithm is applied to a matrix of data, it can sometimes increase the difference between a number stored in the computer and the true number that it is an approximation of. Numerical linear algebra uses properties of vectors and matrices to develop computer algorithms that minimize the error introduced by the computer, and is also concerned with ensuring that the algorithm is as efficient as possible.</t>
  </si>
  <si>
    <t>https://skills.emsidata.com/skills/KS1274R5ZC8TN46HJ776</t>
  </si>
  <si>
    <t>Uncertainty Quantification</t>
  </si>
  <si>
    <t>Uncertainty quantification (UQ) is the science of quantitative characterization and reduction of uncertainties in both computational and real world applications. It tries to determine how likely certain outcomes are if some aspects of the system are not exactly known. An example would be to predict the acceleration of a human body in a head-on crash with another car: even if the speed was exactly known, small differences in the manufacturing of individual cars, how tightly every bolt has been tightened, etc., will lead to different results that can only be predicted in a statistical sense.</t>
  </si>
  <si>
    <t>https://skills.emsidata.com/skills/KS441MT5ZYPPFK3GC968</t>
  </si>
  <si>
    <t>Cross Product</t>
  </si>
  <si>
    <t>In mathematics, the cross product or vector product is a binary operation on two vectors in three-dimensional space , and is denoted by the symbol . Given two linearly independent vectors a and b, the cross product, a × b, is a vector that is perpendicular to both a and b, and thus normal to the plane containing them. It has many applications in mathematics, physics, engineering, and computer programming. It should not be confused with the dot product.</t>
  </si>
  <si>
    <t>https://skills.emsidata.com/skills/KSREJPW2KNFOJHF6CN8Q</t>
  </si>
  <si>
    <t>Trigonometry</t>
  </si>
  <si>
    <t>Trigonometry is a branch of mathematics that studies relationships between side lengths and angles of triangles. The field emerged in the Hellenistic world during the 3rd century BC from applications of geometry to astronomical studies. The Greeks focused on the calculation of chords, while mathematicians in India created the earliest-known tables of values for trigonometric ratios such as sine.</t>
  </si>
  <si>
    <t>https://skills.emsidata.com/skills/KS441D876MFVCH7NZ7LR</t>
  </si>
  <si>
    <t>Basic Math</t>
  </si>
  <si>
    <t>https://skills.emsidata.com/skills/ES9A5EB473BC86F9FA36</t>
  </si>
  <si>
    <t>Contingency Tables</t>
  </si>
  <si>
    <t>In statistics, a contingency table is a type of table in a matrix format that displays the (multivariate) frequency distribution of the variables. They are heavily used in survey research, business intelligence, engineering, and scientific research. They provide a basic picture of the interrelation between two variables and can help find interactions between them. The term contingency table was first used by Karl Pearson in "On the Theory of Contingency and Its Relation to Association and Normal Correlation", part of the Drapers' Company Research Memoirs Biometric Series I published in 1904.</t>
  </si>
  <si>
    <t>https://skills.emsidata.com/skills/KS122JH75LDGFS814MYM</t>
  </si>
  <si>
    <t>Mathematical Analysis</t>
  </si>
  <si>
    <t>Analysis is the branch of mathematics dealing with limits and related theories, such as differentiation, integration, measure, infinite series, and analytic functions.</t>
  </si>
  <si>
    <t>https://skills.emsidata.com/skills/KS126715Z9S8GQS26C32</t>
  </si>
  <si>
    <t>Robust Control</t>
  </si>
  <si>
    <t>In control theory, robust control is an approach to controller design that explicitly deals with uncertainty. Robust control methods are designed to function properly provided that uncertain parameters or disturbances are found within some set. Robust methods aim to achieve robust performance and/or stability in the presence of bounded modelling errors.</t>
  </si>
  <si>
    <t>https://skills.emsidata.com/skills/KS440476M9NP0L8CYX8D</t>
  </si>
  <si>
    <t>Business Mathematics</t>
  </si>
  <si>
    <t>Business mathematics are mathematics used by commercial enterprises to record and manage business operations. Commercial organizations use mathematics in accounting, inventory management, marketing, sales forecasting, and financial analysis.</t>
  </si>
  <si>
    <t>https://skills.emsidata.com/skills/KS1218Y5XKTT45XG74D7</t>
  </si>
  <si>
    <t>Cryptanalysis</t>
  </si>
  <si>
    <t>Cryptanalysis is the study of analyzing information systems in order to study the hidden aspects of the systems. Cryptanalysis is used to breach cryptographic security systems and gain access to the contents of encrypted messages, even if the cryptographic key is unknown.</t>
  </si>
  <si>
    <t>https://skills.emsidata.com/skills/KS2B8SNCNEC5J09WLFP7</t>
  </si>
  <si>
    <t>Number Theory</t>
  </si>
  <si>
    <t>Number theory is a branch of pure mathematics devoted primarily to the study of the integers and integer-valued functions. German mathematician Carl Friedrich Gauss (1777–1855) said, "Mathematics is the queen of the sciences—and number theory is the queen of mathematics." Number theorists study prime numbers as well as the properties of mathematical objects made out of integers or defined as generalizations of the integers.</t>
  </si>
  <si>
    <t>https://skills.emsidata.com/skills/KS1274J6HY2NX5ZNS9WY</t>
  </si>
  <si>
    <t>Discrete Mathematics</t>
  </si>
  <si>
    <t>Discrete mathematics is the study of mathematical structures that are fundamentally discrete rather than continuous. In contrast to real numbers that have the property of varying "smoothly", the objects studied in discrete mathematics – such as integers, graphs, and statements in logic – do not vary smoothly in this way, but have distinct, separated values. Discrete mathematics therefore excludes topics in "continuous mathematics" such as calculus or Euclidean geometry. Discrete objects can often be enumerated by integers. More formally, discrete mathematics has been characterized as the branch of mathematics dealing with countable sets. However, there is no exact definition of the term "discrete mathematics." Indeed, discrete mathematics is described less by what is included than by what is excluded: continuously varying quantities and related notions.</t>
  </si>
  <si>
    <t>https://skills.emsidata.com/skills/KS1230V729CKK733KB6L</t>
  </si>
  <si>
    <t>Standard Deviation</t>
  </si>
  <si>
    <t>In statistics, the standard deviation is a measure of the amount of variation or dispersion of a set of values. A low standard deviation indicates that the values tend to be close to the mean of the set, while a high standard deviation indicates that the values are spread out over a wider range.</t>
  </si>
  <si>
    <t>https://skills.emsidata.com/skills/KSEORFQZS47N2SVTRSI6</t>
  </si>
  <si>
    <t>Topic Modeling</t>
  </si>
  <si>
    <t>In machine learning and natural language processing, a topic model is a type of statistical model for discovering the abstract "topics" that occur in a collection of documents. Topic modeling is a frequently used text-mining tool for discovery of hidden semantic structures in a text body. Intuitively, given that a document is about a particular topic, one would expect particular words to appear in the document more or less frequently: "dog" and "bone" will appear more often in documents about dogs, "cat" and "meow" will appear in documents about cats, and "the" and "is" will appear approximately equally in both. A document typically concerns multiple topics in different proportions; thus, in a document that is 10% about cats and 90% about dogs, there would probably be about 9 times more dog words than cat words. The "topics" produced by topic modeling techniques are clusters of similar words. A topic model captures this intuition in a mathematical framework, which allows examining a set of documents and discovering, based on the statistics of the words in each, what the topics might be and what each document's balance of topics is.</t>
  </si>
  <si>
    <t>https://skills.emsidata.com/skills/KS8BEQTZC350RBPS03RB</t>
  </si>
  <si>
    <t>Quadratic Equations</t>
  </si>
  <si>
    <t>In algebra, a quadratic equation is any equation that can be rearranged in standard form as</t>
  </si>
  <si>
    <t>https://skills.emsidata.com/skills/KS128956FG5M1ZX5QPN6</t>
  </si>
  <si>
    <t>Numerical Analysis</t>
  </si>
  <si>
    <t>Numerical analysis is the study of algorithms that use numerical approximation for the problems of mathematical analysis. Numerical analysis naturally finds application in all fields of engineering and the physical sciences, but in the 21st century also the life sciences, social sciences, medicine, business and even the arts have adopted elements of scientific computations. The growth in computing power has revolutionized the use of realistic mathematical models in science and engineering, and subtle numerical analysis is required to implement these detailed models of the world. For example, ordinary differential equations appear in celestial mechanics ; numerical linear algebra is important for data analysis; stochastic differential equations and Markov chains are essential in simulating living cells for medicine and biology.</t>
  </si>
  <si>
    <t>https://skills.emsidata.com/skills/KS1274M6JXHBLBGCGFFR</t>
  </si>
  <si>
    <t>Calculations</t>
  </si>
  <si>
    <t>A calculation is a deliberate process that transforms one or more inputs into one or more results. The term is used in a variety of senses, from the very definite arithmetical calculation of using an algorithm, to the vague heuristics of calculating a strategy in a competition, or calculating the chance of a successful relationship between two people.</t>
  </si>
  <si>
    <t>https://skills.emsidata.com/skills/KS121BM6VGMJPK7X7938</t>
  </si>
  <si>
    <t>Integer Programming</t>
  </si>
  <si>
    <t>An integer programming problem is a mathematical optimization or feasibility program in which some or all of the variables are restricted to be integers. In many settings the term refers to integer linear programming (ILP), in which the objective function and the constraints are linear.</t>
  </si>
  <si>
    <t>https://skills.emsidata.com/skills/KS1256M6Y8CT90Q2BHMX</t>
  </si>
  <si>
    <t>Integral Calculus</t>
  </si>
  <si>
    <t>In mathematics, an integral assigns numbers to functions in a way that describes displacement, area, volume, and other concepts that arise by combining infinitesimal data. The process of finding integrals is called integration. Along with differentiation, integration is a fundamental, essential operation of calculus, and serves as a tool to solve problems in mathematics and physics involving the area of an arbitrary shape, the length of a curve, and the volume of a solid, among others.</t>
  </si>
  <si>
    <t>https://skills.emsidata.com/skills/KS1256M78N8Z48MGCYPP</t>
  </si>
  <si>
    <t>Stochastic Process</t>
  </si>
  <si>
    <t>In probability theory and related fields, a stochastic or random process is a mathematical object usually defined as a family of random variables. Many stochastic processes can be represented by time series. However, a stochastic process is by nature continuous while a time series is a set of observations indexed by integers. A stochastic process may involve several related random variables.</t>
  </si>
  <si>
    <t>https://skills.emsidata.com/skills/KS128CV6TPJ5SX2BHB34</t>
  </si>
  <si>
    <t>Applied Mathematics</t>
  </si>
  <si>
    <t>Applied mathematics is the application of mathematical methods by different fields such as physics, engineering, medicine, biology, finance, business, computer science, and industry. Thus, applied mathematics is a combination of mathematical science and specialized knowledge. The term "applied mathematics" also describes the professional specialty in which mathematicians work on practical problems by formulating and studying mathematical models.</t>
  </si>
  <si>
    <t>https://skills.emsidata.com/skills/KS120LJ622LFWG8DCSDG</t>
  </si>
  <si>
    <t>Systems Of Measurement</t>
  </si>
  <si>
    <t>A system of measurement is a collection of units of measurement and rules relating them to each other. Systems of measurement have historically been important, regulated and defined for the purposes of science and commerce. Systems of measurement in use include the International System of Units (SI), the modern form of the metric system, the British imperial system, and the United States customary system.</t>
  </si>
  <si>
    <t>https://skills.emsidata.com/skills/KS126945VK4C7FJ60X4G</t>
  </si>
  <si>
    <t>Vector Calculus</t>
  </si>
  <si>
    <t>Vector calculus, or vector analysis, is concerned with differentiation and integration of vector fields, primarily in 3-dimensional Euclidean space  The term "vector calculus" is sometimes used as a synonym for the broader subject of multivariable calculus, which spans vector calculus as well as partial differentiation and multiple integration. Vector calculus plays an important role in differential geometry and in the study of partial differential equations. It is used extensively in physics and engineering, especially in the description of electromagnetic fields, gravitational fields, and fluid flow.</t>
  </si>
  <si>
    <t>https://skills.emsidata.com/skills/KS441RQ6D78VY8B6TVK1</t>
  </si>
  <si>
    <t>Mathematical Sciences</t>
  </si>
  <si>
    <t>The mathematical sciences are a group of areas of study that includes, in addition to mathematics, those academic disciplines that are primarily mathematical in nature but may not be universally considered subfields of mathematics proper.</t>
  </si>
  <si>
    <t>https://skills.emsidata.com/skills/KS126776FXDTLRYB0CV2</t>
  </si>
  <si>
    <t>Calculus</t>
  </si>
  <si>
    <t>Calculus, originally called infinitesimal calculus or "the calculus of infinitesimals", is the mathematical study of continuous change, in the same way that geometry is the study of shape and algebra is the study of generalizations of arithmetic operations.</t>
  </si>
  <si>
    <t>https://skills.emsidata.com/skills/KS121BN5YN02RH41JHC7</t>
  </si>
  <si>
    <t>Theory Of Computation</t>
  </si>
  <si>
    <t>In theoretical computer science and mathematics, the theory of computation is the branch that deals with what problems can be solved on a model of computation, using an algorithm, how efficiently they can be solved or to what degree. The field is divided into three major branches: automata theory and formal languages, computability theory, and computational complexity theory, which are linked by the question: "What are the fundamental capabilities and limitations of computers?".</t>
  </si>
  <si>
    <t>https://skills.emsidata.com/skills/KS122726Y7C8RXPHN17Q</t>
  </si>
  <si>
    <t>Boundary Value Problem</t>
  </si>
  <si>
    <t>In mathematics, in the field of differential equations, a boundary value problem is a differential equation together with a set of additional constraints, called the boundary conditions. A solution to a boundary value problem is a solution to the differential equation which also satisfies the boundary conditions.</t>
  </si>
  <si>
    <t>https://skills.emsidata.com/skills/KS121586W33XL5RWNRSX</t>
  </si>
  <si>
    <t>Mathematical Physics</t>
  </si>
  <si>
    <t>Mathematical physics refers to the development of mathematical methods for application to problems in physics. The Journal of Mathematical Physics defines the field as "the application of mathematics to problems in physics and the development of mathematical methods suitable for such applications and for the formulation of physical theories".</t>
  </si>
  <si>
    <t>https://skills.emsidata.com/skills/KS12675774P3MHMSFHT9</t>
  </si>
  <si>
    <t>Geometry</t>
  </si>
  <si>
    <t>Geometry is, with arithmetic, one of the oldest branches of mathematics. It is concerned with properties of space that are related with distance, shape, size, and relative position of figures. A mathematician who works in the field of geometry is called a geometer.</t>
  </si>
  <si>
    <t>https://skills.emsidata.com/skills/KS124B2711V3TJPKZ0KK</t>
  </si>
  <si>
    <t>Partial Differential Equation</t>
  </si>
  <si>
    <t>In mathematics, a partial differential equation (PDE) is an equation which imposes relations between the various partial derivatives of a multivariable function.</t>
  </si>
  <si>
    <t>https://skills.emsidata.com/skills/KS127KS6670V0QDV0BBD</t>
  </si>
  <si>
    <t>Mathematical Optimization</t>
  </si>
  <si>
    <t>Mathematical optimization or mathematical programming is the selection of a best element, with regard to some criterion, from some set of available alternatives. Optimization problems of sorts arise in all quantitative disciplines from computer science and engineering to operations research and economics, and the development of solution methods has been of interest in mathematics for centuries.</t>
  </si>
  <si>
    <t>https://skills.emsidata.com/skills/KS126755XK9S0D0BK899</t>
  </si>
  <si>
    <t>Systems Of Equations</t>
  </si>
  <si>
    <t>In mathematics, a set of simultaneous equations, also known as a system of equations or an equation system, is a finite set of equations for which common solutions are sought. An equation system is usually classified in the same manner as single equations, namely as a:System of linear equations, System of nonlinear equations, System of bilinear equations, System of polynomial equations, System of differential equations, or a System of difference equations</t>
  </si>
  <si>
    <t>https://skills.emsidata.com/skills/ESE7447EB832822BCEF7</t>
  </si>
  <si>
    <t>Differential Equations</t>
  </si>
  <si>
    <t>In mathematics, a differential equation is an equation that relates one or more functions and their derivatives. In applications, the functions generally represent physical quantities, the derivatives represent their rates of change, and the differential equation defines a relationship between the two. Such relations are common; therefore, differential equations play a prominent role in many disciplines including engineering, physics, economics, and biology.</t>
  </si>
  <si>
    <t>https://skills.emsidata.com/skills/KS122XS5VLN9BX32LJCL</t>
  </si>
  <si>
    <t>Mathematical Modeling</t>
  </si>
  <si>
    <t>A mathematical model is a description of a system using mathematical concepts and language. The process of developing a mathematical model is termed mathematical modeling. Mathematical models are used in the natural sciences and engineering disciplines, as well as in non-physical systems such as the social sciences. Mathematical models are also used in music, linguistics and philosophy.</t>
  </si>
  <si>
    <t>https://skills.emsidata.com/skills/KS1267472X5L5ZPZKKGP</t>
  </si>
  <si>
    <t>Analysis Of Variance (ANOVA)</t>
  </si>
  <si>
    <t>Analysis of variance (ANOVA) is a collection of statistical models and their associated estimation procedures used to analyze the differences among means. ANOVA was developed by the statistician Ronald Fisher. ANOVA is based on the law of total variance, where the observed variance in a particular variable is partitioned into components attributable to different sources of variation. In its simplest form, ANOVA provides a statistical test of whether two or more population means are equal, and therefore generalizes the t-test beyond two means.</t>
  </si>
  <si>
    <t>https://skills.emsidata.com/skills/KS120HJ6BW4HMRJ213F1</t>
  </si>
  <si>
    <t>Algebra</t>
  </si>
  <si>
    <t>Algebra is one of the broad areas of mathematics, together with number theory, geometry and analysis. In its most general form, algebra is the study of mathematical symbols and the rules for manipulating these symbols; it is a unifying thread of almost all of mathematics. It includes everything from elementary equation solving to the study of abstractions such as groups, rings, and fields. The more basic parts of algebra are called elementary algebra; the more abstract parts are called abstract algebra or modern algebra. Elementary algebra is generally considered to be essential for any study of mathematics, science, or engineering, as well as such applications as medicine and economics. Abstract algebra is a major area in advanced mathematics, studied primarily by professional mathematicians.</t>
  </si>
  <si>
    <t>https://skills.emsidata.com/skills/KS120D860H0P77RH6GND</t>
  </si>
  <si>
    <t>Probability Theories</t>
  </si>
  <si>
    <t>Probability theory is the branch of mathematics concerned with probability. Although there are several different probability interpretations, probability theory treats the concept in a rigorous mathematical manner by expressing it through a set of axioms. Typically these axioms formalise probability in terms of a probability space, which assigns a measure taking values between 0 and 1, termed the probability measure, to a set of outcomes called the sample space. Any specified subset of these outcomes is called an event. Central subjects in probability theory include discrete and continuous random variables, probability distributions, and stochastic processes, which provide mathematical abstractions of non-deterministic or uncertain processes or measured quantities that may either be single occurrences or evolve over time in a random fashion. Although it is not possible to perfectly predict random events, much can be said about their behavior. Two major results in probability theory describing such behaviour are the law of large numbers and the central limit theorem.</t>
  </si>
  <si>
    <t>https://skills.emsidata.com/skills/KS1267577CJ31KMMQ169</t>
  </si>
  <si>
    <t>Differential Calculus</t>
  </si>
  <si>
    <t>In mathematics, differential calculus is a subfield of calculus that studies the rates at which quantities change. It is one of the two traditional divisions of calculus, the other being integral calculus—the study of the area beneath a curve.</t>
  </si>
  <si>
    <t>https://skills.emsidata.com/skills/KS122XS690STDCCR4Y2N</t>
  </si>
  <si>
    <t>Fourier Transform</t>
  </si>
  <si>
    <t>In mathematics, a Fourier transform (FT) is a mathematical transform that decomposes functions depending on space or time into functions depending on spatial or temporal frequency, such as the expression of a musical chord in terms of the volumes and frequencies of its constituent notes. The term Fourier transform refers to both the frequency domain representation and the mathematical operation that associates the frequency domain representation to a function of space or time.</t>
  </si>
  <si>
    <t>https://skills.emsidata.com/skills/KS1242W6WZHT2P32ZPPS</t>
  </si>
  <si>
    <t>Topology</t>
  </si>
  <si>
    <t>In mathematics, topology is concerned with the properties of a geometric object that are preserved under continuous deformations, such as stretching, twisting, crumpling and bending.</t>
  </si>
  <si>
    <t>https://skills.emsidata.com/skills/KS441FY5W02XK1J43Y2L</t>
  </si>
  <si>
    <t>Linear Algebra</t>
  </si>
  <si>
    <t>Linear algebra is the branch of mathematics concerning linear equations such as:</t>
  </si>
  <si>
    <t>https://skills.emsidata.com/skills/KS125VF76P4FXDVFFBPJ</t>
  </si>
  <si>
    <t>Quantitative Analysis</t>
  </si>
  <si>
    <t>Quantitative analysis may refer to:Quantitative research, application of mathematics and statistics in economics and marketing Quantitative analysis (chemistry), the determination of the absolute or relative abundance of one or more substances present in a sample Quantitative analysis of behavior, quantitative models in the experimental analysis of behavior Mathematical psychology, an approach to psychological research using mathematical modeling of perceptual, cognitive and motor processes Statistics, the collection, organization, analysis, interpretation and presentation of data</t>
  </si>
  <si>
    <t>https://skills.emsidata.com/skills/KS7G5876WMTZFDKF519T</t>
  </si>
  <si>
    <t>Digital Logic</t>
  </si>
  <si>
    <t>In mathematics and mathematical logic, Boolean algebra is the branch of algebra in which the values of the variables are the truth values true and false, usually denoted 1 and 0, respectively. Instead of elementary algebra, where the values of the variables are numbers and the prime operations are addition and multiplication, the main operations of Boolean algebra are the conjunction (and) denoted as ∧, the disjunction (or) denoted as ∨, and the negation (not) denoted as ¬. It is thus a formalism for describing logical operations, in the same way that elementary algebra describes numerical operations.</t>
  </si>
  <si>
    <t>https://skills.emsidata.com/skills/KS1214K683LRJT3NJCQ5</t>
  </si>
  <si>
    <t>Game Theory</t>
  </si>
  <si>
    <t>Game theory is the study of mathematical models of strategic interaction among rational decision-makers. It has applications in all fields of social science, as well as in logic, systems science and computer science. Originally, it addressed zero-sum games, in which each participant's gains or losses are exactly balanced by those of the other participants. In the 21st century, game theory applies to a wide range of behavioral relations, and is now an umbrella term for the science of logical decision making in humans, animals, and computers.</t>
  </si>
  <si>
    <t>https://skills.emsidata.com/skills/KS1246K69P3CV66QHX0W</t>
  </si>
  <si>
    <t>Multivariable Calculus</t>
  </si>
  <si>
    <t>Multivariable calculus is the extension of calculus in one variable to calculus with functions of several variables: the differentiation and integration of functions involving several variables, rather than just one.</t>
  </si>
  <si>
    <t>https://skills.emsidata.com/skills/KS126SZ5ZCL02HQ64VC6</t>
  </si>
  <si>
    <t>Graph Theory</t>
  </si>
  <si>
    <t>In mathematics, graph theory is the study of graphs, which are mathematical structures used to model pairwise relations between objects. A graph in this context is made up of vertices which are connected by edges. A distinction is made between undirected graphs, where edges link two vertices symmetrically, and directed graphs, where edges link two vertices asymmetrically. Graphs are one of the principal objects of study in discrete mathematics.</t>
  </si>
  <si>
    <t>https://skills.emsidata.com/skills/KS124GY6NTR3LHSVW3WZ</t>
  </si>
  <si>
    <t>Optimal Control</t>
  </si>
  <si>
    <t>Optimal control theory is a branch of mathematical optimization that deals with finding a control for a dynamical system over a period of time such that an objective function is optimized. It has numerous applications in science, engineering and operations research. For example, the dynamical system might be a spacecraft with controls corresponding to rocket thrusters, and the objective might be to reach the moon with minimum fuel expenditure. Or the dynamical system could be a nation's economy, with the objective to minimize unemployment; the controls in this case could be fiscal and monetary policy. A dynamical system may also be introduced to embed operations research problems within the framework of optimal control theory.</t>
  </si>
  <si>
    <t>https://skills.emsidata.com/skills/KS127DP6R1GB16HDC8F2</t>
  </si>
  <si>
    <t>Computational Mathematics</t>
  </si>
  <si>
    <t>Computational mathematics involves mathematical research in mathematics as well as in areas of science where computing plays a central and essential role, and emphasizes algorithms, numerical methods, and symbolic computations.</t>
  </si>
  <si>
    <t>https://skills.emsidata.com/skills/KS122757240ZK4SJHH6G</t>
  </si>
  <si>
    <t>Stochastic Modeling</t>
  </si>
  <si>
    <t>Stochastic means being or having a random variable. A stochastic model is a tool for estimating probability distributions of potential outcomes by allowing for random variation in one or more inputs over time. The random variation is usually based on fluctuations observed in historical data for a selected period using standard time-series techniques. Distributions of potential outcomes are derived from a large number of simulations which reflect the random variation in the input(s).</t>
  </si>
  <si>
    <t>https://skills.emsidata.com/skills/KS440Z96ZHF1WN882HKC</t>
  </si>
  <si>
    <t>Regression Analysis</t>
  </si>
  <si>
    <t>...</t>
  </si>
  <si>
    <t>https://skills.emsidata.com/skills/KS126SS5YDNKPGB51LY1</t>
  </si>
  <si>
    <t>Linear Systems</t>
  </si>
  <si>
    <t>In systems theory, a linear system is a mathematical model of a system based on the use of a linear operator. Linear systems typically exhibit features and properties that are much simpler than the nonlinear case. As a mathematical abstraction or idealization, linear systems find important applications in automatic control theory, signal processing, and telecommunications. For example, the propagation medium for wireless communication systems can often be modeled by linear systems.</t>
  </si>
  <si>
    <t>https://skills.emsidata.com/skills/KS125VP6C2NXV0WZL6LV</t>
  </si>
  <si>
    <t>Nonlinear Programming</t>
  </si>
  <si>
    <t>In mathematics, nonlinear programming (NLP) is the process of solving an optimization problem where some of the constraints or the objective function are nonlinear. An optimization problem is one of calculation of the extrema of an objective function over a set of unknown real variables and conditional to the satisfaction of a system of equalities and inequalities, collectively termed constraints. It is the sub-field of mathematical optimization that deals with problems that are not linear.</t>
  </si>
  <si>
    <t>https://skills.emsidata.com/skills/KS1272J6Q86PR0NGV6S0</t>
  </si>
  <si>
    <t>Matrix Algebra</t>
  </si>
  <si>
    <t>In mathematics, a matrix is a rectangular array or table of numbers, symbols, or expressions, arranged in rows and columns. For example, the dimension of the matrix below is 2 × 3, because there are two rows and three columns:</t>
  </si>
  <si>
    <t>https://skills.emsidata.com/skills/KS1267B714K9JKJ169TJ</t>
  </si>
  <si>
    <t>Advanced Mathematics</t>
  </si>
  <si>
    <t>https://skills.emsidata.com/skills/ES665E24CD3C689EAD3D</t>
  </si>
  <si>
    <t>Curve Fitting</t>
  </si>
  <si>
    <t>Curve fitting is the process of constructing a curve, or mathematical function, that has the best fit to a series of data points, possibly subject to constraints. Curve fitting can involve either interpolation, where an exact fit to the data is required, or smoothing, in which a "smooth" function is constructed that approximately fits the data. A related topic is regression analysis, which focuses more on questions of statistical inference such as how much uncertainty is present in a curve that is fit to data observed with random errors. Fitted curves can be used as an aid for data visualization, to infer values of a function where no data are available, and to summarize the relationships among two or more variables. Extrapolation refers to the use of a fitted curve beyond the range of the observed data, and is subject to a degree of uncertainty since it may reflect the method used to construct the curve as much as it reflects the observed data.</t>
  </si>
  <si>
    <t>https://skills.emsidata.com/skills/KS122LG74JP9KNFY6BQJ</t>
  </si>
  <si>
    <t>Dynamical Systems</t>
  </si>
  <si>
    <t>In mathematics, a dynamical system is a system in which a function describes the time dependence of a point in a geometrical space. Examples include the mathematical models that describe the swinging of a clock pendulum, the flow of water in a pipe, and the number of fish each springtime in a lake.</t>
  </si>
  <si>
    <t>https://skills.emsidata.com/skills/KS1238C6LBP1L6FMXQ5J</t>
  </si>
  <si>
    <t>Analytic Geometry</t>
  </si>
  <si>
    <t>In classical mathematics, analytic geometry, also known as coordinate geometry or Cartesian geometry, is the study of geometry using a coordinate system. This contrasts with synthetic geometry.</t>
  </si>
  <si>
    <t>https://skills.emsidata.com/skills/KS120GR6PJNCB52Q4N8F</t>
  </si>
  <si>
    <t>Mathematical Logic</t>
  </si>
  <si>
    <t>Mathematical logic, also called formal logic, is a subfield of mathematics exploring the formal applications of logic to mathematics. It bears close connections to metamathematics, the foundations of mathematics, and theoretical computer science. The unifying themes in mathematical logic include the study of the expressive power of formal systems and the deductive power of formal proof systems.</t>
  </si>
  <si>
    <t>https://skills.emsidata.com/skills/KS126746SDNSZ1SRYGQG</t>
  </si>
  <si>
    <t>Linear Equations</t>
  </si>
  <si>
    <t>In mathematics, a linear equation is an equation that may be put in the form</t>
  </si>
  <si>
    <t>https://skills.emsidata.com/skills/KS125VH73CW012NZH06Z</t>
  </si>
  <si>
    <t>Stochastic Optimization</t>
  </si>
  <si>
    <t>Stochastic optimization (SO) methods are optimization methods that generate and use random variables. For stochastic problems, the random variables appear in the formulation of the optimization problem itself, which involves random objective functions or random constraints. Stochastic optimization methods also include methods with random iterates. Some stochastic optimization methods use random iterates to solve stochastic problems, combining both meanings of stochastic optimization. Stochastic optimization methods generalize deterministic methods for deterministic problems.</t>
  </si>
  <si>
    <t>https://skills.emsidata.com/skills/KS440Z971Y0BNVVWS08H</t>
  </si>
  <si>
    <t>Probability</t>
  </si>
  <si>
    <t>Probability is the branch of mathematics concerning numerical descriptions of how likely an event is to occur, or how likely it is that a proposition is true. The probability of an event is a number between 0 and 1, where, roughly speaking, 0 indicates impossibility of the event and 1 indicates certainty. The higher the probability of an event, the more likely it is that the event will occur. A simple example is the tossing of a fair (unbiased) coin. Since the coin is fair, the two outcomes are both equally probable; the probability of "heads" equals the probability of "tails"; and since no other outcomes are possible, the probability of either "heads" or "tails" is 1/2.</t>
  </si>
  <si>
    <t>https://skills.emsidata.com/skills/KS1281N6YRB0FN640PH8</t>
  </si>
  <si>
    <t>Floating Point Algorithm</t>
  </si>
  <si>
    <t>In computing, floating-point arithmetic (FP) is arithmetic using formulaic representation of real numbers as an approximation to support a trade-off between range and precision. For this reason, floating-point computation is often used in systems with very small and very large real numbers that require fast processing times. In general, a floating-point number is represented approximately with a fixed number of significant digits and scaled using an exponent in some fixed base; the base for the scaling is normally two, ten, or sixteen. A number that can be represented exactly is of the following form:</t>
  </si>
  <si>
    <t>https://skills.emsidata.com/skills/KSWDPGY5KBCQD704ORQ4</t>
  </si>
  <si>
    <t>Queueing Theory</t>
  </si>
  <si>
    <t>Queueing theory is the mathematical study of waiting lines, or queues. A queueing model is constructed so that queue lengths and waiting time can be predicted. Queueing theory is generally considered a branch of operations research because the results are often used when making business decisions about the resources needed to provide a service.</t>
  </si>
  <si>
    <t>https://skills.emsidata.com/skills/KS1289Z6VVK80KB1XH5J</t>
  </si>
  <si>
    <t>State Space</t>
  </si>
  <si>
    <t>In control engineering, a state-space representation is a mathematical model of a physical system as a set of input, output and state variables related by first-order differential equations or difference equations. State variables are variables whose values evolve over time in a way that depends on the values they have at any given time and on the externally imposed values of input variables. Output variables’ values depend on the values of the state variables.</t>
  </si>
  <si>
    <t>https://skills.emsidata.com/skills/KSJI18EH4O7QJ8AVA074</t>
  </si>
  <si>
    <t>Dimensional Analysis</t>
  </si>
  <si>
    <t>In engineering and science, dimensional analysis is the analysis of the relationships between different physical quantities by identifying their base quantities and units of measure and tracking these dimensions as calculations or comparisons are performed. The conversion of units from one dimensional unit to another is often easier within the metric or SI system than in others, due to the regular 10-base in all units. Dimensional analysis, or more specifically the factor-label method, also known as the unit-factor method, is a widely used technique for such conversions using the rules of algebra.</t>
  </si>
  <si>
    <t>https://skills.emsidata.com/skills/KS122ZJ6KP9F60DVDSV0</t>
  </si>
  <si>
    <t>Combinational Logic</t>
  </si>
  <si>
    <t>In automata theory, combinational logic is a type of digital logic which is implemented by Boolean circuits, where the output is a pure function of the present input only. This is in contrast to sequential logic, in which the output depends not only on the present input but also on the history of the input. In other words, sequential logic has memory while combinational logic does not.</t>
  </si>
  <si>
    <t>https://skills.emsidata.com/skills/KS1224B720W7RF6H74DW</t>
  </si>
  <si>
    <t>Finite Difference</t>
  </si>
  <si>
    <t>A finite difference is a mathematical expression of the form f (x + b) − f (x + a). If a finite difference is divided by b − a, one gets a difference quotient. The approximation of derivatives by finite differences plays a central role in finite difference methods for the numerical solution of differential equations, especially boundary value problems.</t>
  </si>
  <si>
    <t>https://skills.emsidata.com/skills/KS123YR6HKB2CL7JVN8V</t>
  </si>
  <si>
    <t>Computational Geometry</t>
  </si>
  <si>
    <t>Computational geometry is a branch of computer science devoted to the study of algorithms which can be stated in terms of geometry. Some purely geometrical problems arise out of the study of computational geometric algorithms, and such problems are also considered to be part of computational geometry. While modern computational geometry is a recent development, it is one of the oldest fields of computing with a history stretching back to antiquity.</t>
  </si>
  <si>
    <t>https://skills.emsidata.com/skills/KS122746B1BWHLCKFKMC</t>
  </si>
  <si>
    <t>Discrete Optimization</t>
  </si>
  <si>
    <t>Discrete optimization is a branch of optimization in applied mathematics and computer science.</t>
  </si>
  <si>
    <t>https://skills.emsidata.com/skills/KS1230Y6PSY2D8J0YG3S</t>
  </si>
  <si>
    <t>Linear Programming</t>
  </si>
  <si>
    <t>Linear programming is a method to achieve the best outcome in a mathematical model whose requirements are represented by linear relationships. Linear programming is a special case of mathematical programming.</t>
  </si>
  <si>
    <t>https://skills.emsidata.com/skills/KS125VL6MR6RWXFVL5HX</t>
  </si>
  <si>
    <t>Natural Language Processing</t>
  </si>
  <si>
    <t>Natural language processing (NLP) is a subfield of linguistics, computer science, and artificial intelligence concerned with the interactions between computers and human language, in particular how to program computers to process and analyze large amounts of natural language data. The result is a computer capable of "understanding" the contents of documents, including the contextual nuances of the language within them. The technology can then accurately extract information and insights contained in the documents as well as categorize and organize the documents themselves.</t>
  </si>
  <si>
    <t>https://skills.emsidata.com/skills/KS126VY6DLPDWFZD5VB8</t>
  </si>
  <si>
    <t>Computational Linguistics</t>
  </si>
  <si>
    <t>Computational linguistics is an interdisciplinary field concerned with the computational modelling of natural language, as well as the study of appropriate computational approaches to linguistic questions. In general, computational linguistics draws upon linguistics, computer science, artificial intelligence, math, logic, philosophy, cognitive science, cognitive psychology, psycholinguistics, anthropology and neuroscience, among others.</t>
  </si>
  <si>
    <t>https://skills.emsidata.com/skills/KS1227561W39N14BY3LB</t>
  </si>
  <si>
    <t>Sentiment Analysis</t>
  </si>
  <si>
    <t>Sentiment analysis is the use of natural language processing, text analysis, computational linguistics, and biometrics to systematically identify, extract, quantify, and study affective states and subjective information. Sentiment analysis is widely applied to voice of the customer materials such as reviews and survey responses, online and social media, and healthcare materials for applications that range from marketing to customer service to clinical medicine.</t>
  </si>
  <si>
    <t>https://skills.emsidata.com/skills/KS440GH5YRZFQDHSFKVC</t>
  </si>
  <si>
    <t>Word Embedding</t>
  </si>
  <si>
    <t>In natural language processing (NLP), Word embedding is a term used for the representation of words for text analysis, typically in the form of a real-valued vector that encodes the meaning of the word such that the words that are closer in the vector space are expected to be similar in meaning. Word embeddings can be obtained using a set of language modeling and feature learning techniques where words or phrases from the vocabulary are mapped to vectors of real numbers. Conceptually it involves a mathematical embedding from a space with many dimensions per word to a continuous vector space with a much lower dimension.</t>
  </si>
  <si>
    <t>https://skills.emsidata.com/skills/ES1FE5CA327A138504B5</t>
  </si>
  <si>
    <t>Machine Translation</t>
  </si>
  <si>
    <t>Machine translation, sometimes referred to by the abbreviation MT, is a sub-field of computational linguistics that investigates the use of software to translate text or speech from one language to another.</t>
  </si>
  <si>
    <t>https://skills.emsidata.com/skills/KS126237283GZN8NX5P6</t>
  </si>
  <si>
    <t>Speech Synthesis</t>
  </si>
  <si>
    <t>Speech synthesis is the artificial production of human speech. A computer system used for this purpose is called a speech computer or speech synthesizer, and can be implemented in software or hardware products. A text-to-speech (TTS) system converts normal language text into speech; other systems render symbolic linguistic representations like phonetic transcriptions into speech.</t>
  </si>
  <si>
    <t>https://skills.emsidata.com/skills/ESBD03499053871E7AD9</t>
  </si>
  <si>
    <t>Natural Language Understanding</t>
  </si>
  <si>
    <t>Natural-language understanding (NLU) or natural-language interpretation (NLI) is a subtopic of natural-language processing in artificial intelligence that deals with machine reading comprehension. Natural-language understanding is considered an AI-hard problem.</t>
  </si>
  <si>
    <t>https://skills.emsidata.com/skills/ESA0975524BD1E6C40FA</t>
  </si>
  <si>
    <t>Voice Assistant Technology</t>
  </si>
  <si>
    <t>https://skills.emsidata.com/skills/ESD2E015633809B06EA7</t>
  </si>
  <si>
    <t>Speech Recognition</t>
  </si>
  <si>
    <t>Speech recognition is an interdisciplinary subfield of computer science and computational linguistics that develops methodologies and technologies that enable the recognition and translation of spoken language into text by computers. It is also known as automatic speech recognition (ASR), computer speech recognition or speech to text (STT). It incorporates knowledge and research in the computer science, linguistics and computer engineering fields.</t>
  </si>
  <si>
    <t>https://skills.emsidata.com/skills/KS441WZ6SHN10VW7Q4MZ</t>
  </si>
  <si>
    <t>Stata</t>
  </si>
  <si>
    <t>Stata is a general-purpose statistical software package created in 1985 by StataCorp. Most of its users work in research, especially in the fields of economics, sociology, political science, biomedicine, and epidemiology.</t>
  </si>
  <si>
    <t>https://skills.emsidata.com/skills/KS440XV5Z9HQNLK1BNW3</t>
  </si>
  <si>
    <t>SPSS (Statistical Software)</t>
  </si>
  <si>
    <t>SPSS Statistics is a software package used for interactive, or batched, statistical analysis. Long produced by SPSS Inc., it was acquired by IBM in 2009. Current versions have the brand name: IBM SPSS Statistics.</t>
  </si>
  <si>
    <t>https://skills.emsidata.com/skills/KS124YX5YBPVSNLBN7WN</t>
  </si>
  <si>
    <t>Statistical Packages</t>
  </si>
  <si>
    <t>Statistical software are specialized computer programs for analysis in statistics and econometrics.</t>
  </si>
  <si>
    <t>https://skills.emsidata.com/skills/KS440Y75ZWQSRZ5R9DGC</t>
  </si>
  <si>
    <t>STATISTICA</t>
  </si>
  <si>
    <t>Statistica is an advanced analytics software package originally developed by StatSoft and currently maintained by TIBCO Software Inc. Statistica provides data analysis, data management, statistics, data mining, machine learning, text analytics and data visualization procedures.</t>
  </si>
  <si>
    <t>https://skills.emsidata.com/skills/KS440Y26P8XKMWDLM82R</t>
  </si>
  <si>
    <t>https://skills.emsidata.com/skills/KS440Y868SJN67TTMF18</t>
  </si>
  <si>
    <t>Dimensionality Reduction</t>
  </si>
  <si>
    <t>Dimensionality reduction, or dimension reduction, is the transformation of data from a high-dimensional space into a low-dimensional space so that the low-dimensional representation retains some meaningful properties of the original data, ideally close to its intrinsic dimension. Working in high-dimensional spaces can be undesirable for many reasons; raw data are often sparse as a consequence of the curse of dimensionality, and analyzing the data is usually computationally intractable. Dimensionality reduction is common in fields that deal with large numbers of observations and/or large numbers of variables, such as signal processing, speech recognition, neuroinformatics, and bioinformatics.</t>
  </si>
  <si>
    <t>https://skills.emsidata.com/skills/KS122ZH71HN3JMGYNBS7</t>
  </si>
  <si>
    <t>Multiple Linear Regression</t>
  </si>
  <si>
    <t>In statistics, linear regression is a linear approach to modelling the relationship between a scalar response and one or more explanatory variables. The case of one explanatory variable is called simple linear regression; for more than one, the process is called multiple linear regression. This term is distinct from multivariate linear regression, where multiple correlated dependent variables are predicted, rather than a single scalar variable.</t>
  </si>
  <si>
    <t>https://skills.emsidata.com/skills/ES5AE3072EC6678972A3</t>
  </si>
  <si>
    <t>Estimation Theories</t>
  </si>
  <si>
    <t>https://skills.emsidata.com/skills/KS123NK78XPX4P3C31CK</t>
  </si>
  <si>
    <t>Observational Error</t>
  </si>
  <si>
    <t>Observational error is the difference between a measured value of a quantity and its true value. In statistics, an error is not a "mistake". Variability is an inherent part of the results of measurements and of the measurement process.</t>
  </si>
  <si>
    <t>https://skills.emsidata.com/skills/KS126935Y2VWRYJS2FKC</t>
  </si>
  <si>
    <t>Statistical Learning Theory</t>
  </si>
  <si>
    <t>Statistical learning theory is a framework for machine learning drawing from the fields of statistics and functional analysis. Statistical learning theory deals with the problem of finding a predictive function based on data. Statistical learning theory has led to successful applications in fields such as computer vision, speech recognition, and bioinformatics.</t>
  </si>
  <si>
    <t>https://skills.emsidata.com/skills/KS440Y66QTT7KS1SHV9W</t>
  </si>
  <si>
    <t>Statistical Theory</t>
  </si>
  <si>
    <t>The theory of statistics provides a basis for the whole range of techniques, in both study design and data analysis, that are used within applications of statistics. The theory covers approaches to statistical-decision problems and to statistical inference, and the actions and deductions that satisfy the basic principles stated for these different approaches. Within a given approach, statistical theory gives ways of comparing statistical procedures; it can find a best possible procedure within a given context for given statistical problems, or can provide guidance on the choice between alternative procedures.</t>
  </si>
  <si>
    <t>https://skills.emsidata.com/skills/KS440Y96RL7Q6HH3RK6M</t>
  </si>
  <si>
    <t>Sampling Design</t>
  </si>
  <si>
    <t>In the theory of finite population sampling, a sampling design specifies for every possible sample its probability of being drawn.</t>
  </si>
  <si>
    <t>https://skills.emsidata.com/skills/KS4407T74R4PD8RDWG7J</t>
  </si>
  <si>
    <t>Bayesian Inference</t>
  </si>
  <si>
    <t>Bayesian inference is a method of statistical inference in which Bayes' theorem is used to update the probability for a hypothesis as more evidence or information becomes available. Bayesian inference is an important technique in statistics, and especially in mathematical statistics. Bayesian updating is particularly important in the dynamic analysis of a sequence of data. Bayesian inference has found application in a wide range of activities, including science, engineering, philosophy, medicine, sport, and law. In the philosophy of decision theory, Bayesian inference is closely related to subjective probability, often called "Bayesian probability".</t>
  </si>
  <si>
    <t>https://skills.emsidata.com/skills/KS120Y3643D9NDJZ3JK4</t>
  </si>
  <si>
    <t>Statistical Thinking</t>
  </si>
  <si>
    <t>Statistical thinking is one of the tools for process analysis. Statistical thinking relates processes and statistics, and is based on the following principles:All work occurs in a system of interconnected processes. Variation exists in all processes Understanding and reducing variation are keys to success.</t>
  </si>
  <si>
    <t>https://skills.emsidata.com/skills/KS440Y970LC9DG9T80F0</t>
  </si>
  <si>
    <t>Applied Statistics</t>
  </si>
  <si>
    <t>Statistics is the discipline that concerns the collection, organization, analysis, interpretation, and presentation of data. In applying statistics to a scientific, industrial, or social problem, it is conventional to begin with a statistical population or a statistical model to be studied. Populations can be diverse groups of people or objects such as "all people living in a country" or "every atom composing a crystal". Statistics deals with every aspect of data, including the planning of data collection in terms of the design of surveys and experiments.</t>
  </si>
  <si>
    <t>https://skills.emsidata.com/skills/ES705D6A8AB8CBD5A530</t>
  </si>
  <si>
    <t>Gaussian Process</t>
  </si>
  <si>
    <t>In probability theory and statistics, a Gaussian process is a stochastic process, such that every finite collection of those random variables has a multivariate normal distribution, i.e. every finite linear combination of them is normally distributed. The distribution of a Gaussian process is the joint distribution of all those random variables, and as such, it is a distribution over functions with a continuous domain, e.g. time or space.</t>
  </si>
  <si>
    <t>https://skills.emsidata.com/skills/KS124756JF92D2GC5Y6W</t>
  </si>
  <si>
    <t>Statistical Modeling</t>
  </si>
  <si>
    <t>A statistical model is a mathematical model that embodies a set of statistical assumptions concerning the generation of sample data. A statistical model represents, often in considerably idealized form, the data-generating process.</t>
  </si>
  <si>
    <t>https://skills.emsidata.com/skills/KS440Y66QZ713RJ4FQCH</t>
  </si>
  <si>
    <t>Maximum Likelihood</t>
  </si>
  <si>
    <t>In statistics, maximum likelihood estimation (MLE) is a method of estimating the parameters of a probability distribution by maximizing a likelihood function, so that under the assumed statistical model the observed data is most probable. The point in the parameter space that maximizes the likelihood function is called the maximum likelihood estimate. The logic of maximum likelihood is both intuitive and flexible, and as such the method has become a dominant means of statistical inference.</t>
  </si>
  <si>
    <t>https://skills.emsidata.com/skills/KS1267K74CP3HH99LGT2</t>
  </si>
  <si>
    <t>Outliers</t>
  </si>
  <si>
    <t>In statistics, an outlier is a data point that differs significantly from other observations. An outlier may be due to variability in the measurement or it may indicate experimental error; the latter are sometimes excluded from the data set. An outlier can cause serious problems in statistical analyses.</t>
  </si>
  <si>
    <t>https://skills.emsidata.com/skills/KS127H36S04GQQ3X1K7F</t>
  </si>
  <si>
    <t>Logistic Regression</t>
  </si>
  <si>
    <t>In statistics, the logistic model is used to model the probability of a certain class or event existing such as pass/fail, win/lose, alive/dead or healthy/sick. This can be extended to model several classes of events such as determining whether an image contains a cat, dog, lion, etc. Each object being detected in the image would be assigned a probability between 0 and 1, with a sum of one.</t>
  </si>
  <si>
    <t>https://skills.emsidata.com/skills/KS125Z169HQJ1KQT60RW</t>
  </si>
  <si>
    <t>Correlation Analysis</t>
  </si>
  <si>
    <t>https://skills.emsidata.com/skills/ES1ED668E52CD8624279</t>
  </si>
  <si>
    <t>Probability Distribution</t>
  </si>
  <si>
    <t>In probability theory and statistics, a probability distribution is the mathematical function that gives the probabilities of occurrence of different possible outcomes for an experiment. It is a mathematical description of a random phenomenon in terms of its sample space and the probabilities of events.</t>
  </si>
  <si>
    <t>https://skills.emsidata.com/skills/KS12310639WZGJM35YSP</t>
  </si>
  <si>
    <t>Bayesian Statistics</t>
  </si>
  <si>
    <t>Bayesian statistics is a theory in the field of statistics based on the Bayesian interpretation of probability where probability expresses a degree of belief in an event. The degree of belief may be based on prior knowledge about the event, such as the results of previous experiments, or on personal beliefs about the event. This differs from a number of other interpretations of probability, such as the frequentist interpretation that views probability as the limit of the relative frequency of an event after many trials.</t>
  </si>
  <si>
    <t>https://skills.emsidata.com/skills/KS120Y76MLML1SWPM08V</t>
  </si>
  <si>
    <t>Confidence Intervals</t>
  </si>
  <si>
    <t>In statistics, a confidence interval (CI) is a type of estimate computed from the statistics of the observed data. This gives a range of values for an unknown parameter. The interval has an associated confidence level that gives the probability with which the estimated interval will contain the true value of the parameter. The confidence level is chosen by the investigator. For a given estimation in a given sample, using a higher confidence level generates a wider confidence interval. In general terms, a confidence interval for an unknown parameter is based on sampling the distribution of a corresponding estimator.</t>
  </si>
  <si>
    <t>https://skills.emsidata.com/skills/KS1228M5YLL3CMH7F73K</t>
  </si>
  <si>
    <t>Model Validation</t>
  </si>
  <si>
    <t>In statistics, model validation is the task of confirming that the outputs of a statistical model are acceptable with respect to the real data-generating process. In other words, model validation is the task of confirming that the outputs of a statistical model have enough fidelity to the outputs of the data-generating process that the objectives of the investigation can be achieved.</t>
  </si>
  <si>
    <t>https://skills.emsidata.com/skills/KSC3BV1D6T0TMPSDJ88V</t>
  </si>
  <si>
    <t>Dependent Variables</t>
  </si>
  <si>
    <t>Dependent and independent variables are variables in mathematical modeling, statistical modeling and experimental sciences. Dependent variables receive this name because, in an experiment, their values are studied under the supposition or hypothesis that they depend, by some law or rule, on the values of other variables. Independent variables, in turn, are not seen as depending on any other variable in the scope of the experiment in question. In this sense, some common independent variables are time, space, density, mass, fluid flow rate, and previous values of some observed value of interest to predict future values.</t>
  </si>
  <si>
    <t>https://skills.emsidata.com/skills/ES38807E6721CB034A7F</t>
  </si>
  <si>
    <t>Multivariate Analysis</t>
  </si>
  <si>
    <t>Multivariate analysis (MVA) is based on the principles of multivariate statistics, which involves observation and analysis of more than one statistical outcome variable at a time. Typically, MVA is used to address the situations where multiple measurements are made on each experimental unit and the relations among these measurements and their structures are important. A modern, overlapping categorization of MVA includes:Normal and general multivariate models and distribution theory The study and measurement of relationships Probability computations of multidimensional regions The exploration of data structures and patterns</t>
  </si>
  <si>
    <t>https://skills.emsidata.com/skills/KS126SZ69P213BWD801D</t>
  </si>
  <si>
    <t>Statistical Survey</t>
  </si>
  <si>
    <t>Survey methodology is "the study of  survey methods". As a field of applied statistics concentrating on human-research surveys, survey methodology studies the sampling of individual units from a population and associated techniques of survey data collection, such as questionnaire construction and methods for improving the number and accuracy of responses to surveys. Survey methodology targets instruments or procedures that ask one or more questions that may or may not be answered.</t>
  </si>
  <si>
    <t>https://skills.emsidata.com/skills/KS440Y872F3BYGM3F52K</t>
  </si>
  <si>
    <t>Particle Filter</t>
  </si>
  <si>
    <t>Particle filters or Sequential Monte Carlo (SMC) methods are a set of Monte Carlo algorithms used to solve filtering problems arising in signal processing and Bayesian statistical inference. The filtering problem consists of estimating the internal states in dynamical systems when partial observations are made, and random perturbations are present in the sensors as well as in the dynamical system. The objective is to compute the posterior distributions of the states of some Markov process, given some noisy and partial observations. The term "particle filters" was first coined in 1996 by Del Moral in reference to mean-field interacting particle methods used in fluid mechanics since the beginning of the 1960s. The term "Sequential Monte Carlo" was coined by Liu and Chen in 1998.</t>
  </si>
  <si>
    <t>https://skills.emsidata.com/skills/KS127KW5XYHQSL9PBZD9</t>
  </si>
  <si>
    <t>Linear Model</t>
  </si>
  <si>
    <t>In statistics, the term linear model is used in different ways according to the context. The most common occurrence is in connection with regression models and the term is often taken as synonymous with linear regression model. However, the term is also used in time series analysis with a different meaning. In each case, the designation "linear" is used to identify a subclass of models for which substantial reduction in the complexity of the related statistical theory is possible.</t>
  </si>
  <si>
    <t>https://skills.emsidata.com/skills/KS125VJ78FYZQXGRT9XY</t>
  </si>
  <si>
    <t>Panel Data</t>
  </si>
  <si>
    <t>In statistics and econometrics, panel data and longitudinal data are both multi-dimensional data involving measurements over time. Panel data is a subset of longitudinal data where observations are for the same subjects each time.</t>
  </si>
  <si>
    <t>https://skills.emsidata.com/skills/KS127JY5Z8ZW4NTK3NC5</t>
  </si>
  <si>
    <t>Sampling (Statistics)</t>
  </si>
  <si>
    <t>In statistics, quality assurance, and survey methodology, sampling is the selection of a subset of individuals from within a statistical population to estimate characteristics of the whole population. Statisticians attempt for the samples to represent the population in question. Two advantages of sampling are lower cost and faster data collection than measuring the entire population.</t>
  </si>
  <si>
    <t>https://skills.emsidata.com/skills/KS4400P73W7HVMVZ7HCB</t>
  </si>
  <si>
    <t>Probability And Statistics</t>
  </si>
  <si>
    <t>Probability and statistics are two closely related fields in mathematics, sometimes combined for academic purposes. They are covered in several articles:Probability Statistics Glossary of probability and statistics Notation in probability and statistics Timeline of probability and statistics</t>
  </si>
  <si>
    <t>https://skills.emsidata.com/skills/KS440Y76XJ99KMMZBVXK</t>
  </si>
  <si>
    <t>Statistical Methods</t>
  </si>
  <si>
    <t>https://skills.emsidata.com/skills/KS440Y87796WPP7W46RT</t>
  </si>
  <si>
    <t>Bayesian Modeling</t>
  </si>
  <si>
    <t>https://skills.emsidata.com/skills/KS7G6S16G7K7D0W6P97L</t>
  </si>
  <si>
    <t>Chi-Squared Tests</t>
  </si>
  <si>
    <t>A chi-squared test, also written as χ2 test, is a statistical hypothesis test that is valid to perform when the test statistic is chi-squared distributed under the null hypothesis, specifically Pearson's chi-squared test and variants thereof. Pearson's chi-squared test is used to determine whether there is a statistically significant difference between the expected frequencies and the observed frequencies in one or more categories of a contingency table.</t>
  </si>
  <si>
    <t>https://skills.emsidata.com/skills/KS121VL6CYLXTKKGWQK1</t>
  </si>
  <si>
    <t>Normal Distribution</t>
  </si>
  <si>
    <t>In probability theory, a normal distribution is a type of continuous probability distribution for a real-valued random variable. The general form of its probability density function is</t>
  </si>
  <si>
    <t>https://skills.emsidata.com/skills/KS1247471HSLDT5PBD6P</t>
  </si>
  <si>
    <t>https://skills.emsidata.com/skills/KS440Y975RD841M02V3S</t>
  </si>
  <si>
    <t>Statistical Inference</t>
  </si>
  <si>
    <t>Statistical inference is the process of using data analysis to infer properties of an underlying distribution of probability. Inferential statistical analysis infers properties of a population, for example by testing hypotheses and deriving estimates. It is assumed that the observed data set is sampled from a larger population.</t>
  </si>
  <si>
    <t>https://skills.emsidata.com/skills/KS1253Y5YTQ174LPH6WF</t>
  </si>
  <si>
    <t>Conjoint Analysis</t>
  </si>
  <si>
    <t>Conjoint analysis is a survey-based statistical technique used in market research that helps determine how people value different attributes that make up an individual product or service.</t>
  </si>
  <si>
    <t>https://skills.emsidata.com/skills/KS1229163GN14GKRVP2M</t>
  </si>
  <si>
    <t>Statistical Hypothesis Testing</t>
  </si>
  <si>
    <t>A statistical hypothesis is a hypothesis that is testable on the basis of observed data modelled as the realised values taken by a collection of random variables. A set of data is modelled as being realised values of a collection of random variables having a joint probability distribution in some set of possible joint distributions. The hypothesis being tested is exactly that set of possible probability distributions. A statistical hypothesis test is a method of statistical inference. An alternative hypothesis is proposed for the probability distribution of the data, either explicitly or only informally. The comparison of the two models is deemed statistically significant if, according to a threshold probability—the significance level—the data would be unlikely to occur if the null hypothesis were true. A hypothesis test specifies which outcomes of a study may lead to a rejection of the null hypothesis at a pre-specified level of significance, while using a pre-chosen measure of deviation from that hypothesis. The pre-chosen level of significance is the maximal allowed "false positive rate". One wants to control the risk of incorrectly rejecting a true null hypothesis.</t>
  </si>
  <si>
    <t>https://skills.emsidata.com/skills/KS124X068YJ0G5QD5LSZ</t>
  </si>
  <si>
    <t>Propagation Of Uncertainty</t>
  </si>
  <si>
    <t>In statistics, propagation of uncertainty is the effect of variables' uncertainties on the uncertainty of a function based on them. When the variables are the values of experimental measurements they have uncertainties due to measurement limitations which propagate due to the combination of variables in the function.</t>
  </si>
  <si>
    <t>https://skills.emsidata.com/skills/KS123MX6W4PV7YPN9HYH</t>
  </si>
  <si>
    <t>Linear Discriminant Analysis</t>
  </si>
  <si>
    <t>Linear discriminant analysis (LDA), normal discriminant analysis (NDA), or discriminant function analysis is a generalization of Fisher's linear discriminant, a method used in statistics and other fields, to find a linear combination of features that characterizes or separates two or more classes of objects or events. The resulting combination may be used as a linear classifier, or, more commonly, for dimensionality reduction before later classification.</t>
  </si>
  <si>
    <t>https://skills.emsidata.com/skills/KS123115Y008H7M9H15M</t>
  </si>
  <si>
    <t>Categorical Data</t>
  </si>
  <si>
    <t>In statistics, a categorical variable is a variable that can take on one of a limited, and usually fixed, number of possible values, assigning each individual or other unit of observation to a particular group or nominal category on the basis of some qualitative property. In computer science and some branches of mathematics, categorical variables are referred to as enumerations or enumerated types. Commonly, each of the possible values of a categorical variable is referred to as a level. The probability distribution associated with a random categorical variable is called a categorical distribution.</t>
  </si>
  <si>
    <t>https://skills.emsidata.com/skills/KSQBDJ40LXGIMTWMW3V3</t>
  </si>
  <si>
    <t>Simple Random Sample</t>
  </si>
  <si>
    <t>In statistics, a simple random sample is a subset of individuals chosen from a larger set in which each individual is chosen randomly and entirely by chance. More specifically, each individual has the same probability of being chosen at any stage during the sampling process, and each subset of k individuals has the same probability of being chosen for the sample as any other subset of k individuals. This process and technique is known as simple random sampling, and should not be confused with systematic random sampling. A simple random sample is an unbiased surveying technique.</t>
  </si>
  <si>
    <t>https://skills.emsidata.com/skills/KS128CV78DFGL5QWK0TP</t>
  </si>
  <si>
    <t>Computational Statistics</t>
  </si>
  <si>
    <t>Computational statistics, or statistical computing, is the interface between statistics and computer science. It is the area of computational science specific to the mathematical science of statistics. This area is also developing rapidly, leading to calls that a broader concept of computing should be taught as part of general statistical education.</t>
  </si>
  <si>
    <t>https://skills.emsidata.com/skills/KS440Y2753B5W026NRP1</t>
  </si>
  <si>
    <t>Linear Regression</t>
  </si>
  <si>
    <t>https://skills.emsidata.com/skills/KS125VJ636ZVWXWBJH1C</t>
  </si>
  <si>
    <t>Kalman Filter</t>
  </si>
  <si>
    <t>In statistics and control theory, Kalman filtering, also known as linear quadratic estimation (LQE), is an algorithm that uses a series of measurements observed over time, containing statistical noise and other inaccuracies, and produces estimates of unknown variables that tend to be more accurate than those based on a single measurement alone, by estimating a joint probability distribution over the variables for each timeframe. The filter is named after Rudolf E. Kálmán, one of the primary developers of its theory.</t>
  </si>
  <si>
    <t>https://skills.emsidata.com/skills/KS125LW72VV60LMKP55P</t>
  </si>
  <si>
    <t>Descriptive Statistics</t>
  </si>
  <si>
    <t>A descriptive statistic is a summary statistic that quantitatively describes or summarizes features from a collection of information, while descriptive statistics is the process of using and analysing those statistics. Descriptive statistics is distinguished from inferential statistics by its aim to summarize a sample, rather than use the data to learn about the population that the sample of data is thought to represent. This generally means that descriptive statistics, unlike inferential statistics, is not developed on the basis of probability theory, and are frequently non-parametric statistics. Even when a data analysis draws its main conclusions using inferential statistics, descriptive statistics are generally also presented. For example, in papers reporting on human subjects, typically a table is included giving the overall sample size, sample sizes in important subgroups, and demographic or clinical characteristics such as the average age, the proportion of subjects of each sex, the proportion of subjects with related co-morbidities, etc.</t>
  </si>
  <si>
    <t>https://skills.emsidata.com/skills/KS122VC6YW4GX4M0LBGT</t>
  </si>
  <si>
    <t>Mixture Model</t>
  </si>
  <si>
    <t>In statistics, a mixture model is a probabilistic model for representing the presence of subpopulations within an overall population, without requiring that an observed data set should identify the sub-population to which an individual observation belongs. Formally a mixture model corresponds to the mixture distribution that represents the probability distribution of observations in the overall population. However, while problems associated with "mixture distributions" relate to deriving the properties of the overall population from those of the sub-populations, "mixture models" are used to make statistical inferences about the properties of the sub-populations given only observations on the pooled population, without sub-population identity information.</t>
  </si>
  <si>
    <t>https://skills.emsidata.com/skills/KS126MC74DDPFPRS09SS</t>
  </si>
  <si>
    <t>Actuarial Science</t>
  </si>
  <si>
    <t>Actuarial science is the discipline that applies mathematical and statistical methods to assess risk in insurance, finance, and other industries and professions. More generally, actuaries apply rigorous mathematics to model matters of uncertainty.</t>
  </si>
  <si>
    <t>https://skills.emsidata.com/skills/KS1205V67QP3VYT0HKW7</t>
  </si>
  <si>
    <t>Moving Average</t>
  </si>
  <si>
    <t>In statistics, a moving average is a calculation to analyze data points by creating a series of averages of different subsets of the full data set. It is also called a moving mean (MM) or rolling mean and is a type of finite impulse response filter. Variations include: simple, and cumulative, or weighted forms.</t>
  </si>
  <si>
    <t>https://skills.emsidata.com/skills/KS123RL5VXGM04RW1K2V</t>
  </si>
  <si>
    <t>Hierarchical Clustering</t>
  </si>
  <si>
    <t>In data mining and statistics, hierarchical clustering is a method of cluster analysis which seeks to build a hierarchy of clusters. Strategies for hierarchical clustering generally fall into two types:Agglomerative: This is a "bottom-up" approach: each observation starts in its own cluster, and pairs of clusters are merged as one moves up the hierarchy. Divisive: This is a "top-down" approach: all observations start in one cluster, and splits are performed recursively as one moves down the hierarchy.</t>
  </si>
  <si>
    <t>https://skills.emsidata.com/skills/KS124PV771999TSBBMM0</t>
  </si>
  <si>
    <t>Architectural Models</t>
  </si>
  <si>
    <t>An architectural model is a type of scale model – a physical representation of a structure – built to study aspects of an architectural design or to communicate design ideas.</t>
  </si>
  <si>
    <t>https://skills.emsidata.com/skills/KS120MK68TQJ03CWMLHH</t>
  </si>
  <si>
    <t>Autodesk Revit</t>
  </si>
  <si>
    <t>Autodesk Revit is a building information modelling software for architects, landscape architects, structural engineers, mechanical, electrical, and plumbing (MEP) engineers, designers and contractors. The original software was developed by Charles River Software, founded in 1997, renamed Revit Technology Corporation in 2000, and acquired by Autodesk in 2002. The software allows users to design a building and structure and its components in 3D, annotate the model with 2D drafting elements, and access building information from the building model's database. Revit is 4D building information modeling capable with tools to plan and track various stages in the building's lifecycle, from concept to construction and later maintenance and/or demolition.</t>
  </si>
  <si>
    <t>https://skills.emsidata.com/skills/KS120SH6ZGPND59NX8J0</t>
  </si>
  <si>
    <t>Building Information Modeling</t>
  </si>
  <si>
    <t>Building information modeling  (BIM) is a process supported by various tools, technologies and contracts involving the generation and management of digital representations of physical and functional characteristics of places. Building information models (BIMs) are computer files which can be extracted, exchanged or networked to support decision-making regarding a built asset. BIM software is used by individuals, businesses and government agencies who plan, design, construct, operate and maintain buildings and diverse physical infrastructures, such as water, refuse, electricity, gas, communication utilities, roads, railways, bridges, ports and tunnels.</t>
  </si>
  <si>
    <t>https://skills.emsidata.com/skills/KS1210674JQVCN6F1V19</t>
  </si>
  <si>
    <t>Building Design</t>
  </si>
  <si>
    <t>Building design refers to the broadly based architectural, engineering and technical applications to the design of buildings. All building projects require the services of a building designer, typically a licensed architect. Smaller, less complicated projects often do not require a licensed professional, and the design of such projects is often undertaken by building designers, draftspersons, interior designers, or contractors. Larger, more complex building projects require the services of many professionals trained in specialist disciplines, usually coordinated by an architect.</t>
  </si>
  <si>
    <t>https://skills.emsidata.com/skills/KS1217S6P3M284GY3DLN</t>
  </si>
  <si>
    <t>Spatial Design</t>
  </si>
  <si>
    <t>Spatial design is a relatively new conceptual design discipline that crosses the boundaries of traditional design specialisms such as architecture, landscape architecture, landscape design, interior design and service design as well as certain areas of public art.</t>
  </si>
  <si>
    <t>https://skills.emsidata.com/skills/KS440T95YVPGBW88YSDQ</t>
  </si>
  <si>
    <t>Spatial Planning</t>
  </si>
  <si>
    <t>Spatial planning mediates between the respective claims on space of the state, market, and community. In so doing, three different mechanisms of involving stakeholders, integrating sectoral policies and promoting development projects mark the three schools of transformative strategy formulation, innovation action and performance in spatial planning</t>
  </si>
  <si>
    <t>https://skills.emsidata.com/skills/KS127TK734GDG2P8DKBY</t>
  </si>
  <si>
    <t>Carpentry is a skilled trade and a craft in which the primary work performed is the cutting, shaping and installation of building materials during the construction of buildings, ships, timber bridges, concrete formwork, etc. Carpenters traditionally worked with natural wood and did rougher work such as framing, but today many other materials are also used and sometimes the finer trades of cabinetmaking and furniture building are considered carpentry. In the United States, 98.5% of carpenters are male, and it was the fourth most male-dominated occupation in the country in 1999. In 2006 in the United States, there were about 1.5 million carpentry positions. Carpenters are usually the first tradesmen on a job and the last to leave. Carpenters normally framed post-and-beam buildings until the end of the 19th century; now this old-fashioned carpentry is called timber framing. Carpenters learn this trade by being employed through an apprenticeship training—normally 4 years—and qualify by successfully completing that country's competence test in places such as the United Kingdom, the United States, Canada, Switzerland, Australia and South Africa. It is also common that the skill can be learned by gaining work experience other than a formal training program, which may be the case in many places.</t>
  </si>
  <si>
    <t>https://skills.emsidata.com/skills/KS121DY6DT8LNYJL7FZ1</t>
  </si>
  <si>
    <t>Reinforced Concrete</t>
  </si>
  <si>
    <t>Reinforced concrete (RC), also called reinforced cement concrete (RCC), is a composite material in which concrete's relatively low tensile strength and ductility are compensated for by the inclusion of reinforcement having higher tensile strength or ductility. The reinforcement is usually, though not necessarily, steel bars (rebar) and is usually embedded passively in the concrete before the concrete sets.</t>
  </si>
  <si>
    <t>https://skills.emsidata.com/skills/ES790B9B3A918FCDE4FD</t>
  </si>
  <si>
    <t>Masonry</t>
  </si>
  <si>
    <t>Masonry is the building of structures from individual units, which are often laid in and bound together by mortar; the term masonry can also refer to the units themselves. The common materials of masonry construction are brick, building stone such as marble, granite, and limestone, cast stone, concrete block, glass block, and adobe. Masonry is generally a highly durable form of construction. However, the materials used, the quality of the mortar and workmanship, and the pattern in which the units are assembled can substantially affect the durability of the overall masonry construction. A person who constructs masonry is called a mason or bricklayer. These are both classified as construction trades.</t>
  </si>
  <si>
    <t>https://skills.emsidata.com/skills/ESD89684FCBE4D978339</t>
  </si>
  <si>
    <t>Concrete Mixing And Batching</t>
  </si>
  <si>
    <t>https://skills.emsidata.com/skills/KS7G5WF65Q6W83CGJ3BV</t>
  </si>
  <si>
    <t>Cost Estimation</t>
  </si>
  <si>
    <t>A cost estimate is the approximation of the cost of a program, project, or operation. The cost estimate is the product of the cost estimating process. The cost estimate has a single total value and may have identifiable component values.</t>
  </si>
  <si>
    <t>https://skills.emsidata.com/skills/KS122FN6C971NB3RMGRM</t>
  </si>
  <si>
    <t>Building Codes</t>
  </si>
  <si>
    <t>A building code is a set of rules that specify the standards for constructed objects such as buildings and nonbuilding structures. Buildings must conform to the code to obtain planning permission, usually from a local council. The main purpose of building codes is to protect public health, safety and general welfare as they relate to the construction and occupancy of buildings and structures. The building code becomes law of a particular jurisdiction when formally enacted by the appropriate governmental or private authority.</t>
  </si>
  <si>
    <t>https://skills.emsidata.com/skills/KS1217R6HYXYDKG52GHN</t>
  </si>
  <si>
    <t>Staging Area</t>
  </si>
  <si>
    <t>A staging area is a location where organisms, people, vehicles, equipment, or material are assembled before use. It may refer to:In construction, a designated area where vehicles, supplies, and construction equipment are positioned for access and use to a construction site.In ecology, the resting and feeding places of migratory birds.In entertainment, places designated for setting up parades and other elaborate presentations.In real estate, the use of furniture to stage an area of one's home to prepare it for sale.In media, designated places for news conferences placed near locations of high media interest.In space exploration, an area where final assembly is done on space vehicles before they are moved out to their launch pad.In data management, an intermediate storage area between the sources of information and the data warehouse (DW) or data mart (DM). It is usually of temporary nature, and its contents can be erased after the DW/DM has been loaded successfully.In software development, an environment for testing that exactly resembles a production environment. It seeks to mirror an actual production environment as closely as possible and may connect to other production services and data, such as databases.</t>
  </si>
  <si>
    <t>https://skills.emsidata.com/skills/KS440XF71HJSP3NM38CG</t>
  </si>
  <si>
    <t>Construction management (CM) is a professional service that uses specialized, project management techniques to oversee the planning, design, and construction of a project, from its beginning to its end. The purpose of Construction management is to control a project's time / delivery, cost and quality—sometimes referred to as a project management triangle or "triple constraints." CM is compatible with all project delivery systems, including design-bid-build, design-build, CM At-Risk and Public Private Partnerships. Professional construction managers may be reserved for lengthy, large-scale, high budget undertakings, called capital projects.</t>
  </si>
  <si>
    <t>https://skills.emsidata.com/skills/KS1229V75JRKRC5S980K</t>
  </si>
  <si>
    <t>Renovation</t>
  </si>
  <si>
    <t>Renovations is the process of improving a broken, damaged, or outdated structure. Renovations are typically either commercial or residential. Additionally, renovation can refer to making something new, or bringing something back to life and can apply in social contexts. For example, a community can be renovated if it is strengthened and revived.</t>
  </si>
  <si>
    <t>https://skills.emsidata.com/skills/KS128J35W8FRP96V80DS</t>
  </si>
  <si>
    <t>Composite Structures</t>
  </si>
  <si>
    <t>Composite construction is a generic term to describe any building construction involving multiple dissimilar materials. Composite construction is often used in building aircraft, watercraft, and building construction. There are several reasons to use composite materials including increased strength, aesthetics, and environmental sustainability.</t>
  </si>
  <si>
    <t>https://skills.emsidata.com/skills/KS1226R6NBXK6PSZF5FM</t>
  </si>
  <si>
    <t>Painting</t>
  </si>
  <si>
    <t>Painting is the practice of applying paint, pigment, color or other medium to a solid surface. The medium is commonly applied to the base with a brush, but other implements, such as knives, sponges, and airbrushes, can be used.</t>
  </si>
  <si>
    <t>https://skills.emsidata.com/skills/KS127JM79FJ5MC2D5VH6</t>
  </si>
  <si>
    <t>Smart Grid</t>
  </si>
  <si>
    <t>A smart grid is an electrical grid which includes a variety of operation and energy measures including:advanced metering infrastructure  Smart distribution boards and circuit breakers integrated with home control and demand response  Load control switches and smart appliances, often financed by efficiency gains on municipal programs  renewable energy resources, including capacity to charge parked batteries or larger arrays of batteries recycled from these, or otherenergy storage.energy efficient resources.Sufficient utility grade fiber broadband to connect and monitor the above, with wireless as backup. Sufficient spare if "dark" capacity to ensure failover, often leased for revenue.</t>
  </si>
  <si>
    <t>https://skills.emsidata.com/skills/KS440NB6WQTFFTRTGPZZ</t>
  </si>
  <si>
    <t>Signaling (Crane Rigging)</t>
  </si>
  <si>
    <t>https://skills.emsidata.com/skills/KS7G58F680817GY7C0Z5</t>
  </si>
  <si>
    <t>Insulator</t>
  </si>
  <si>
    <t>Insulator may refer to:Insulator (electricity), a substance that resists electricity Pin insulator, a device that isolates a wire from a physical support such as a pin on a utility pole Strain insulator, a device that is designed to work in mechanical tension to withstand the pull of a suspended electrical wire or cable Insulator (genetics), an element in the genetic code Thermal insulation, a material used to resist the flow of heat Building insulation, the material used in building construction to prevent heat loss Mott insulator, a type of electrical insulator Topological insulator, a material that behaves as an insulator in its interior while permitting the movement of charges on its boundary</t>
  </si>
  <si>
    <t>https://skills.emsidata.com/skills/KS1256G6DQ5CXRCWVGGW</t>
  </si>
  <si>
    <t>Trenching</t>
  </si>
  <si>
    <t>https://skills.emsidata.com/skills/KS6888T71TLZ95GK1F1V</t>
  </si>
  <si>
    <t>Construction</t>
  </si>
  <si>
    <t>Construction is a general term meaning the art and science to form objects, systems, or organizations, and comes from Latin constructio and Old French construction. To construct is the verb: the act of building, and the noun is construction: how something is built, the nature of its structure.</t>
  </si>
  <si>
    <t>https://skills.emsidata.com/skills/KS1217R6SMDJ0WQHN6LK</t>
  </si>
  <si>
    <t>Green Building</t>
  </si>
  <si>
    <t>Green building refers to both a structure and the application of processes that are environmentally responsible and resource-efficient throughout a building's life-cycle: from planning to design, construction, operation, maintenance, renovation, and demolition. This requires close cooperation of the contractor, the architects, the engineers, and the client at all project stages. The Green Building practice expands and complements the classical building design concerns of economy, utility, durability, and comfort. In doing so, the three dimensions of sustainability, i.e., planet, people and profit across the entire supply chain need to be considered.</t>
  </si>
  <si>
    <t>https://skills.emsidata.com/skills/KS124HM771ZF70WBNNNW</t>
  </si>
  <si>
    <t>Thermal Insulation</t>
  </si>
  <si>
    <t>Thermal insulation is the reduction of heat transfer between objects in thermal contact or in range of radiative influence. Thermal insulation can be achieved with specially engineered methods or processes, as well as with suitable object shapes and materials.</t>
  </si>
  <si>
    <t>https://skills.emsidata.com/skills/KS124NG700Q2RZ7FLX30</t>
  </si>
  <si>
    <t>Furnishing</t>
  </si>
  <si>
    <t>Furniture refers to movable objects intended to support various human activities such as seating, eating (tables), and sleeping. Furniture is also used to hold objects at a convenient height for work, or to store things. Furniture can be a product of design and is considered a form of decorative art. In addition to furniture's functional role, it can serve a symbolic or religious purpose. It can be made from many materials, including metal, plastic, and wood. Furniture can be made using a variety of woodworking joints which often reflect the local culture.</t>
  </si>
  <si>
    <t>https://skills.emsidata.com/skills/KS1245J6QB7YT03JWB6Q</t>
  </si>
  <si>
    <t>Residential Design</t>
  </si>
  <si>
    <t>https://skills.emsidata.com/skills/ES342523616CC36ADBB5</t>
  </si>
  <si>
    <t>Traffic Control</t>
  </si>
  <si>
    <t>Road traffic control involves directing vehicular and pedestrian traffic around a construction zone, accident or other road disruption, thus ensuring the safety of emergency response teams, construction workers and the general public.</t>
  </si>
  <si>
    <t>https://skills.emsidata.com/skills/KS7G0NS71QMMQGQGTH3Q</t>
  </si>
  <si>
    <t>A roof is the top covering of a building, including all materials and constructions necessary to support it on the walls of the building or on uprights, providing protection against rain, snow, sunlight, extremes of temperature, and wind. A roof is part of the building envelope.</t>
  </si>
  <si>
    <t>https://skills.emsidata.com/skills/KS4404S6YYWRS055SPRQ</t>
  </si>
  <si>
    <t>Task Analysis</t>
  </si>
  <si>
    <t>Task analysis is the analysis of how a task is accomplished, including a detailed description of both manual and mental activities, task and element durations, task frequency, task allocation, task complexity, environmental conditions, necessary clothing and equipment, and any other unique factors involved in or required for one or more people to perform a given task.</t>
  </si>
  <si>
    <t>https://skills.emsidata.com/skills/KS441757223CDGVMVFNW</t>
  </si>
  <si>
    <t>Demand Modeling</t>
  </si>
  <si>
    <t>https://skills.emsidata.com/skills/KS122TP6HKNBGYL0ZFM4</t>
  </si>
  <si>
    <t>Workflows</t>
  </si>
  <si>
    <t>A workflow consists of an orchestrated and repeatable pattern of activity, enabled by the systematic organization of resources into processes that transform materials, provide services, or process information. It can be depicted as a sequence of operations, the work of a person or group, the work of an organization of staff, or one or more simple or complex mechanisms.</t>
  </si>
  <si>
    <t>https://skills.emsidata.com/skills/KS4424T6KPTTQ1NKM0XK</t>
  </si>
  <si>
    <t>Continuous Improvement Process</t>
  </si>
  <si>
    <t>A continual improvement process, also often called a continuous improvement process, is an ongoing effort to improve products, services, or processes. These efforts can seek "incremental" improvement over time or "breakthrough" improvement all at once. Delivery processes are constantly evaluated and improved in the light of their efficiency, effectiveness and flexibility.</t>
  </si>
  <si>
    <t>https://skills.emsidata.com/skills/KS122C06Z8NDM5G6NYNT</t>
  </si>
  <si>
    <t>Business Process Modeling</t>
  </si>
  <si>
    <t>Business process modeling (BPM) in business process management and systems engineering is the activity of representing processes of an enterprise, so that the current process may be analyzed, improved, and automated. BPM is typically performed by business analysts, who provide expertise in the modeling discipline; by subject matter experts, who have specialized knowledge of the processes being modeled; or more commonly by a team comprising both. Alternatively, the process model can be derived directly from events' logs using process mining tools.</t>
  </si>
  <si>
    <t>https://skills.emsidata.com/skills/KS121905YTBHHX4N89W2</t>
  </si>
  <si>
    <t>Business Risk Management</t>
  </si>
  <si>
    <t>Risk management is the identification, evaluation, and prioritization of risks followed by coordinated and economical application of resources to minimize, monitor, and control the probability or impact of unfortunate events or to maximize the realization of opportunities.</t>
  </si>
  <si>
    <t>https://skills.emsidata.com/skills/KSVV7L26JZNZ4SX5QH95</t>
  </si>
  <si>
    <t>Risk Analytics</t>
  </si>
  <si>
    <t>https://skills.emsidata.com/skills/ES692330DC9B3DAE9668</t>
  </si>
  <si>
    <t>Competitive Intelligence</t>
  </si>
  <si>
    <t>Competitive intelligence (CI) is the systematic collection and analysis of information from multiple sources, and a coordinated CI program. It is the action of defining, gathering, analyzing, and distributing intelligence about products, customers, competitors, and any aspect of the environment needed to support executives and managers in strategic decision making for an organization.</t>
  </si>
  <si>
    <t>https://skills.emsidata.com/skills/KS1226460LSTKGW59TDX</t>
  </si>
  <si>
    <t>Use Case Analysis</t>
  </si>
  <si>
    <t>In the social and life sciences, a case study is a research method involving an up-close, in-depth, and detailed examination of a particular case. For example, a case study in medicine may examine a specific patient a doctor treated, and a case study in business might study a particular firm's strategy. Generally, a case can be nearly any unit of analysis, including individuals, organizations, events, or actions.</t>
  </si>
  <si>
    <t>https://skills.emsidata.com/skills/KS121F4694GS21ZNM1VZ</t>
  </si>
  <si>
    <t>Digital Strategy Development</t>
  </si>
  <si>
    <t>https://skills.emsidata.com/skills/BGS95511BC59500E7459</t>
  </si>
  <si>
    <t>Analytic Applications</t>
  </si>
  <si>
    <t>Analytic applications are a type of business application software, used to measure and improve the performance of business operations. More specifically, analytic applications are a type of business intelligence. As such they use collections of historical data about business operations to provide business users with information and tools that allow them to make improvements in business functions.</t>
  </si>
  <si>
    <t>https://skills.emsidata.com/skills/KS120GQ6LW2965CLHJ55</t>
  </si>
  <si>
    <t>Risk Reduction</t>
  </si>
  <si>
    <t>https://skills.emsidata.com/skills/KS7G0GK76JGSBRD484V1</t>
  </si>
  <si>
    <t>Context Analysis</t>
  </si>
  <si>
    <t>Context analysis is a method to analyze the environment in which a business operates. Environmental scanning mainly focuses on the macro environment of a business. But context analysis considers the entire environment of a business, its internal and external environment. This is an important aspect of business planning. One kind of context analysis, called SWOT analysis, allows the business to gain an insight into their strengths and weaknesses and also the opportunities and threats posed by the market within which they operate. The main goal of a context analysis, SWOT or otherwise, is to analyze the environment in order to develop a strategic plan of action for the business.</t>
  </si>
  <si>
    <t>https://skills.emsidata.com/skills/KS122BR79MXF3H1GXR79</t>
  </si>
  <si>
    <t>Business Statistics</t>
  </si>
  <si>
    <t>https://skills.emsidata.com/skills/KS1219875SHHKTPG2LVV</t>
  </si>
  <si>
    <t>Gap Analysis</t>
  </si>
  <si>
    <t>In management literature, gap analysis involves the comparison of actual performance with potential or desired performance. If an organization does not make the best use of current resources, or forgoes investment in capital or technology, it may produce or perform below an idealized potential. This concept is similar to an economy's production being below the production possibilities frontier.</t>
  </si>
  <si>
    <t>https://skills.emsidata.com/skills/KS1246R60SS35YQ0S30N</t>
  </si>
  <si>
    <t>Revenue Management</t>
  </si>
  <si>
    <t>Revenue management is the application of disciplined analytics that predict consumer behaviour at the micro-market levels and optimize product availability and price to maximize revenue growth. The primary aim of revenue management is selling the right product to the right customer at the right time for the right price and with the right pack. The essence of this discipline is in understanding customers' perception of product value and accurately aligning product prices, placement and availability with each customer segment.</t>
  </si>
  <si>
    <t>https://skills.emsidata.com/skills/KS4402D67MDP23KB0JGR</t>
  </si>
  <si>
    <t>Business Science</t>
  </si>
  <si>
    <t>The Bachelor of Business Science (BBusSci) is a four-year Honours level degree providing for a scientifically based study of economic and management sciences, "premised on the application of quantitative methods". The degree is offered in South Africa, and elsewhere in the Commonwealth.</t>
  </si>
  <si>
    <t>https://skills.emsidata.com/skills/KS121986J2SBJ8Z76D73</t>
  </si>
  <si>
    <t>Business Workflow Analysis</t>
  </si>
  <si>
    <t>Business Workflow Analysis (BWA), aka Business management systems p2p, is a management tool that streamlines, automates and improves the efficiency of business procedures.</t>
  </si>
  <si>
    <t>https://skills.emsidata.com/skills/KS1219F6TX2C4YWCN0F8</t>
  </si>
  <si>
    <t>Integrated Business Planning</t>
  </si>
  <si>
    <t>Integrated business planning (IBP) is a process for translating desired business outcomes into financial and operational resource requirements, with the overarching objective of maximizing profit and / or cash flow, while minimizing risk. The business outcomes, on which IBP processes focus, can be expressed in terms of the achievement of the following types of targets:Revenue &amp; demand Service levels Inventory levels Profits &amp; margins Cash flow</t>
  </si>
  <si>
    <t>https://skills.emsidata.com/skills/KS1256P6K6L55CC6SHTY</t>
  </si>
  <si>
    <t>Demand Management</t>
  </si>
  <si>
    <t>Demand management is a planning methodology used to forecast, plan for and manage the demand for products and services. This can be at macro-levels as in economics and at micro-levels within individual organizations. For example, at macro-levels, a government may influence interest rates to regulate financial demand. At the micro-level, a cellular service provider may provide free night and weekend use to reduce demand during peak hours.</t>
  </si>
  <si>
    <t>https://skills.emsidata.com/skills/ES6A9720D9137D257BAF</t>
  </si>
  <si>
    <t>Decision-Making Software</t>
  </si>
  <si>
    <t>Decision-making software is software for computer applications that help individuals and organisations make choices and take decisions, typically by ranking, prioritizing or choosing from a number of options.</t>
  </si>
  <si>
    <t>https://skills.emsidata.com/skills/KS122SL5WTJX85LBXZFC</t>
  </si>
  <si>
    <t>International Trade</t>
  </si>
  <si>
    <t>International trade is the exchange of capital, goods, and services across international borders or territories because there is a need or want of goods or services.</t>
  </si>
  <si>
    <t>https://skills.emsidata.com/skills/KS124216XT0CJXQQND1F</t>
  </si>
  <si>
    <t>Business Objects Framework</t>
  </si>
  <si>
    <t>https://skills.emsidata.com/skills/KS7G0GF6DYD75RNFMC4Q</t>
  </si>
  <si>
    <t>Business analysis is a research discipline of identifying business needs and determining solutions to business problems. Solutions often include a software-systems development component, but may also consist of process improvements, organizational change or strategic planning and policy development. The person who carries out this task is called a business analyst or BA.</t>
  </si>
  <si>
    <t>https://skills.emsidata.com/skills/KS1218C6C8TX2Y1KRN37</t>
  </si>
  <si>
    <t>Business Technologies</t>
  </si>
  <si>
    <t>https://skills.emsidata.com/skills/KS1219C6H7WPGF68WB78</t>
  </si>
  <si>
    <t>Situation Analysis</t>
  </si>
  <si>
    <t>Situation analysis refers to a collection of methods that managers use to analyze an organization's internal and external environment to understand the organization's capabilities, customers, and business environment. The situation analysis consists of several methods of analysis: The 5Cs Analysis, SWOT analysis and Porter five forces analysis. A Marketing Plan is created to guide businesses on how to communicate the benefits of their products to the needs of potential customer. The situation analysis is the second step in the marketing plan and is a critical step in establishing a long term relationship with customers.</t>
  </si>
  <si>
    <t>https://skills.emsidata.com/skills/KS440MC60VJ182WRXXW4</t>
  </si>
  <si>
    <t>Opportunity Analysis</t>
  </si>
  <si>
    <t>https://skills.emsidata.com/skills/ESC87481852B31686E9B</t>
  </si>
  <si>
    <t>Business Requirements</t>
  </si>
  <si>
    <t>Business requirements, also known as stakeholder requirements specifications (StRS), describe the characteristics of a proposed system from the viewpoint of the system's end user like a CONOPS. Products, systems, software, and processes are ways of how to deliver, satisfy, or meet business requirements. Consequently, business requirements are often discussed in the context of developing or procuring software or other systems.</t>
  </si>
  <si>
    <t>https://skills.emsidata.com/skills/KS1219863VWXPRZL5LG2</t>
  </si>
  <si>
    <t>Business Studies</t>
  </si>
  <si>
    <t>Business studies is an academic subject taught in schools and at university level in many countries. Its study combines elements of accountancy, finance, marketing, organizational studies and operations. Business studies is a broad subject in the social sciences, allowing the in-depth study of a range of specialties such as accountancy, finance, organisation, human resources management and marketing.</t>
  </si>
  <si>
    <t>https://skills.emsidata.com/skills/KS121996CBWZX0W48B64</t>
  </si>
  <si>
    <t>Business Systems</t>
  </si>
  <si>
    <t>Business systems planning (BSP) is a method of analyzing, defining and designing the information architecture of organizations. It was introduced by IBM for internal use only in 1981, although initial work on BSP began during the early 1970s. BSP was later sold to organizations. It is a complex method dealing with interconnected data, processes, strategies, aims and organizational departments.</t>
  </si>
  <si>
    <t>https://skills.emsidata.com/skills/KS1219B681X3J9MK0KPH</t>
  </si>
  <si>
    <t>Value Chain</t>
  </si>
  <si>
    <t>A value chain is a set of activities that a firm operating in a specific industry performs in order to deliver a valuable product for the market. The concept comes through business management and was first described by Michael Porter in his 1985 best-seller, Competitive Advantage: Creating and Sustaining Superior Performance.The idea of the value chain is based on the process view of organizations, the idea of seeing a manufacturing organization as a system, made up of subsystems each with inputs, transformation processes and outputs. Inputs, transformation processes, and outputs involve the acquisition and consumption of resources – money, labour, materials, equipment, buildings, land, administration and management. How value chain activities are carried out determines costs and affects profits.</t>
  </si>
  <si>
    <t>https://skills.emsidata.com/skills/KS441QM63C04S4BTT4WP</t>
  </si>
  <si>
    <t>Slack (Software)</t>
  </si>
  <si>
    <t>Slack is a proprietary business communication platform developed by American software company Slack Technologies. Slack offers many IRC-style features, including persistent chat rooms (channels) organized by topic, private groups, and direct messaging.</t>
  </si>
  <si>
    <t>https://skills.emsidata.com/skills/ESCA52100E7DBDF47A7F</t>
  </si>
  <si>
    <t>Business Communication</t>
  </si>
  <si>
    <t>Business communication is the process of sharing information between employees within and outside a company.</t>
  </si>
  <si>
    <t>https://skills.emsidata.com/skills/KS1218F6KN6BBYSLG365</t>
  </si>
  <si>
    <t>Strategic Communication</t>
  </si>
  <si>
    <t>Strategic communication can mean either communicating a concept, a process, or data that satisfies a long term strategic goal of an organization by allowing facilitation of advanced planning, or communicating over long distances usually using international telecommunications or dedicated global network assets to coordinate actions and activities of operationally significant commercial, non-commercial and military business or combat and logistic subunits. It can also mean the related function within an organization, which handles internal and external communication processes. Strategic communication can also be used for political warfare.</t>
  </si>
  <si>
    <t>https://skills.emsidata.com/skills/KS440ZZ6HM0NG5586DTZ</t>
  </si>
  <si>
    <t>Preparing Executive Summaries</t>
  </si>
  <si>
    <t>An executive summary is a short document or section of a document produced for business purposes. It summarizes a longer report or proposal or a group of related reports in such a way that readers can rapidly become acquainted with a large body of material without having to read it all. It usually contains a brief statement of the problem or proposal covered in the major document(s), background information, concise analysis and main conclusions. It is intended as an aid to decision-making by managers and has been described as the most important part of a business plan.</t>
  </si>
  <si>
    <t>https://skills.emsidata.com/skills/KS123QP6PJKNWGR6KBPY</t>
  </si>
  <si>
    <t>Crisis Communications</t>
  </si>
  <si>
    <t>Crisis communication is a sub-specialty of the public relations profession that is designed to protect and defend an individual, company, or organization facing a public challenge to its reputation. Crisis communication is aimed at raising awareness of a specific type of threat, the magnitude, outcomes, and specific behaviors to adopt to reduce the threat. The communication scholar Timothy Coombs defines crisis as "the perception of an unpredictable event that threatens important expectancies of stakeholders and can seriously impact an organization's performance and generate negative outcomes" and crisis communication as "the collection, processing, and dissemination of information required to address a crisis situation."</t>
  </si>
  <si>
    <t>https://skills.emsidata.com/skills/KS122J471ZCHXV3JWSV1</t>
  </si>
  <si>
    <t>Digital Communications</t>
  </si>
  <si>
    <t>https://skills.emsidata.com/skills/ES3A37D4161E9FB375B2</t>
  </si>
  <si>
    <t>Communication Strategies</t>
  </si>
  <si>
    <t>https://skills.emsidata.com/skills/KS1225C66PNH5DZ70FT8</t>
  </si>
  <si>
    <t>Organizational Communications</t>
  </si>
  <si>
    <t>In communication studies, organizational communication is a field of study, that focuses on the communication and information flow within organizations through different roles of the media. The flow of communication within the members, individuals and organizations could be either formal or informal.</t>
  </si>
  <si>
    <t>https://skills.emsidata.com/skills/KS127FS5VP9B8WFRH60T</t>
  </si>
  <si>
    <t>Shareholder Communications</t>
  </si>
  <si>
    <t>A shareholder is an individual or institution that legally owns one or more shares of the share capital of a public or private corporation. Shareholders may be referred to as members of a corporation. By law, a person is not a shareholder in a corporation until their name and other details are entered in the corporation's register of shareholders or members.</t>
  </si>
  <si>
    <t>https://skills.emsidata.com/skills/KS440JG61FH43531RC4V</t>
  </si>
  <si>
    <t>Consulting</t>
  </si>
  <si>
    <t>https://skills.emsidata.com/skills/KS122B071LMGXVTT3Z91</t>
  </si>
  <si>
    <t>Management Consulting</t>
  </si>
  <si>
    <t>Management consulting is the practice of helping organizations to improve their performance. Organizations may draw upon the services of management consultants for a number of reasons, including gaining external advice and access to consultants' specialized expertise.</t>
  </si>
  <si>
    <t>https://skills.emsidata.com/skills/KS1218H6JY4J8RS4VJ78</t>
  </si>
  <si>
    <t>Business continuity may be defined as "the capability of an organisation to continue the delivery of products or services at pre-defined acceptable levels following a disruptive incident”, and business continuity planning is the process of creating systems of prevention and recovery to deal with potential threats to a company. In addition to prevention, the goal is to enable ongoing operations before and during execution of disaster recovery. Business continuity is the intended outcome of proper execution of both business continuity planning and disaster recovery.</t>
  </si>
  <si>
    <t>https://skills.emsidata.com/skills/KS1218H6P3XFT842HV3C</t>
  </si>
  <si>
    <t>Corporate Security</t>
  </si>
  <si>
    <t>Corporate security identifies and effectively mitigates or manages, at an early stage, any developments that may threaten the resilience and continued survival of a corporation. It is a corporate function that oversees and manages the close coordination of all functions within the company that are concerned with security, continuity and safety.</t>
  </si>
  <si>
    <t>https://skills.emsidata.com/skills/KS122F75Y533WSSJ4HR5</t>
  </si>
  <si>
    <t>Disaster Recovery</t>
  </si>
  <si>
    <t>Disaster Recovery involves a set of policies, tools and procedures to enable the recovery or continuation of vital technology infrastructure and systems following a natural or human-induced disaster. Disaster recovery focuses on the IT or technology systems supporting critical business functions, as opposed to business continuity, which involves keeping all essential aspects of a business functioning despite significant disruptive events. Disaster recovery can therefore be considered a subset of business continuity. Disaster Recovery assumes that the primary site is not recoverable and represents a process of restoring data and services to a secondary survived site, which is opposite to the process of restoring back to its original place.</t>
  </si>
  <si>
    <t>https://skills.emsidata.com/skills/KS1230J6Z8029TC15P7L</t>
  </si>
  <si>
    <t>Resilience Planning</t>
  </si>
  <si>
    <t>Resilience, resilient, resiliency, or variation, may refer to:</t>
  </si>
  <si>
    <t>https://skills.emsidata.com/skills/ESD5B160CB2AD804CEA2</t>
  </si>
  <si>
    <t>Business Continuity Planning</t>
  </si>
  <si>
    <t>https://skills.emsidata.com/skills/KS1218H6QYLZC35BYH32</t>
  </si>
  <si>
    <t>Contingency Planning</t>
  </si>
  <si>
    <t>A contingency plan is a plan devised for an outcome other than in the usual (expected) plan.</t>
  </si>
  <si>
    <t>https://skills.emsidata.com/skills/KS122BY6Y3QBZKT419LL</t>
  </si>
  <si>
    <t>Business Continuity And Disaster Recovery</t>
  </si>
  <si>
    <t>Given organizations' increasing dependency on information technology to run their operations, Business continuity planning covers the entire organization, and Disaster recovery focuses on IT.</t>
  </si>
  <si>
    <t>https://skills.emsidata.com/skills/KS120YJ5Z35JL1VZ1FKL</t>
  </si>
  <si>
    <t>Business Relationship Management</t>
  </si>
  <si>
    <t>Business relationship management (BRM) is a formal approach to understanding, defining, and supporting inter-business activities related to business networking.</t>
  </si>
  <si>
    <t>https://skills.emsidata.com/skills/KS121976B5FMM8M5NTQ0</t>
  </si>
  <si>
    <t>Entrepreneurial Leadership</t>
  </si>
  <si>
    <t>Roebuck, referencing Roebuck (2004), defines entrepreneurial leadership as "organizing a group of people to achieve a common goal using proactive entrepreneurial behavior by optimising risk, innovating to take advantage of opportunities, taking personal responsibility and managing change within a dynamic environment for the benefit of [an] organisation".</t>
  </si>
  <si>
    <t>https://skills.emsidata.com/skills/KS123KT72V2GL2BXHK2S</t>
  </si>
  <si>
    <t>Technology Entrepreneurship</t>
  </si>
  <si>
    <t>https://skills.emsidata.com/skills/ES7382473247E88673B9</t>
  </si>
  <si>
    <t>Stakeholder Engagement</t>
  </si>
  <si>
    <t>Stakeholder engagement is the process by which an organization involves people who may be affected by the decisions it makes or can influence the implementation of its decisions. They may support or oppose the decisions, be influential in the organization or within the community in which it operates, hold relevant official positions or be affected in the long term.</t>
  </si>
  <si>
    <t>https://skills.emsidata.com/skills/KS440XG653B0ZK3926JF</t>
  </si>
  <si>
    <t>Innovation Leadership</t>
  </si>
  <si>
    <t>Innovation leadership is a philosophy and technique that combines different leadership styles to influence employees to produce creative ideas, products, and services. The key role in the practice of innovation leadership is the innovation leader. Dr. David Gliddon (2006) developed the competency model of innovation leaders and established the concept of innovation leadership at Penn State University.</t>
  </si>
  <si>
    <t>https://skills.emsidata.com/skills/KS1255H6KQH269D15DW6</t>
  </si>
  <si>
    <t>Business Networking</t>
  </si>
  <si>
    <t>Networking is a socioeconomic business activity by which businesspeople and entrepreneurs meet to form business relationships and to recognize, create, or act upon business opportunities, share information and seek potential partners for ventures.</t>
  </si>
  <si>
    <t>https://skills.emsidata.com/skills/KS12190602QSDB2XD0KT</t>
  </si>
  <si>
    <t>Management Styles</t>
  </si>
  <si>
    <t>Management consists of the planning, prioritizing, and organizing work efforts to accomplish objectives within a business organization. A management style is the particular way managers go about accomplishing these objectives. It encompasses the way they make decisions, how they plan and organize work, and how they exercise authority.</t>
  </si>
  <si>
    <t>https://skills.emsidata.com/skills/KS126456DWV76RQLW2BT</t>
  </si>
  <si>
    <t>Global Leadership</t>
  </si>
  <si>
    <t>Global Leadership is the interdisciplinary study of the key elements that future leaders in all realms of the personal experience should acquire to effectively familiarize themselves with the psychological, physiological, geographical, geopolitical, anthropological and sociological effects of globalization. Global leadership occurs when an individual or individuals navigate collaborative efforts of different stakeholders through environmental complexity towards a vision by leveraging a global mindset. Today, global leaders must be capable of connecting "people across countries and engage them to global team collaboration in order to facilitate complex processes of knowledge sharing across the globe"  As a result of trends, starting with colonialism and perpetuated by the increase in mass media, innovation, a host of meaningful new concerns face mankind; consisting of but not limited to: human enterprises toward peace, international business design, and significant shifts in geopolitical paradigms. The talent and insight it will take leaders to successfully navigate humanity through these developments have been collectively focused around the phenomenon of globalization in order to embrace and effectively guide the evolution of mankind through the continued blurring and integration of national, economic and social strategies.</t>
  </si>
  <si>
    <t>https://skills.emsidata.com/skills/KS124CX704Y6JYY5V27Z</t>
  </si>
  <si>
    <t>Organizational Leadership</t>
  </si>
  <si>
    <t>Leadership studies is a multidisciplinary academic field of study that focuses on leadership in organizational contexts and in human life. Leadership studies has origins in the social sciences, in humanities, as well as in professional and applied fields of study. The field of leadership studies is closely linked to the field of organizational studies.</t>
  </si>
  <si>
    <t>https://skills.emsidata.com/skills/ESB812BB8B0FCA695F64</t>
  </si>
  <si>
    <t>Institutional Change</t>
  </si>
  <si>
    <t>https://skills.emsidata.com/skills/KS125686VZTHRYCWLVMH</t>
  </si>
  <si>
    <t>Professional Networking</t>
  </si>
  <si>
    <t>https://skills.emsidata.com/skills/ESBE0AEFFCC9FEA76A31</t>
  </si>
  <si>
    <t>Ethical Leadership</t>
  </si>
  <si>
    <t>Ethical leadership is leadership that is directed by respect for ethical beliefs and values and for the dignity and rights of others. It is thus related to concepts such as trust, honesty, consideration, charisma, and fairness.</t>
  </si>
  <si>
    <t>https://skills.emsidata.com/skills/KS123P2667PGVD3D6FLQ</t>
  </si>
  <si>
    <t>Middle Management</t>
  </si>
  <si>
    <t>Middle management is the intermediate management level of a hierarchical organization that is subordinate to the executive management and responsible for ‘team leading’ line managers and/or ‘specialist’ line managers. Middle management is indirectly responsible for junior staff performance and productivity.</t>
  </si>
  <si>
    <t>https://skills.emsidata.com/skills/KS126KX66QJ08DF838DG</t>
  </si>
  <si>
    <t>Thought Leadership</t>
  </si>
  <si>
    <t>A Thought Leader is an individual or firm ascribed the quality of ‘Thought leadership’. Thought leadership is influencing a narrative by understanding what needs to be done. A Thought Leader can be recognized as an authority in a specific field and whose expertise is sought and often rewarded, that can be an expert, a historical figure, or a 'wise person' with worldly impact.</t>
  </si>
  <si>
    <t>https://skills.emsidata.com/skills/ESE3DCB914A93A90AA1D</t>
  </si>
  <si>
    <t>Leadership Studies</t>
  </si>
  <si>
    <t>https://skills.emsidata.com/skills/KS125RY6LVQ68YWZXVY5</t>
  </si>
  <si>
    <t>Triple Bottom Line (TBL)</t>
  </si>
  <si>
    <t>The triple bottom line is an accounting framework with three parts: social, environmental and financial. Some organizations have adopted the TBL framework to evaluate their performance in a broader perspective to create greater business value. Business writer John Elkington claims to have coined the phrase in 1994.</t>
  </si>
  <si>
    <t>https://skills.emsidata.com/skills/KS4417H6TBS33Y8S9205</t>
  </si>
  <si>
    <t>Resource Management</t>
  </si>
  <si>
    <t>In organizational studies, resource management is the efficient and effective development of an organization's resources when they are needed. Such resources may include the financial resources, inventory, human skills, production resources, or information technology (IT) and natural resources.</t>
  </si>
  <si>
    <t>https://skills.emsidata.com/skills/KS4401D6PYRMFQC4HR62</t>
  </si>
  <si>
    <t>Consensus Decision-Making</t>
  </si>
  <si>
    <t>Consensus decision-making or consensus politics is group decision-making processes in which participants develop and decide on proposals with the aim, or requirement, of acceptance by all. The focus on avoiding negative opinion differentiates consensus from unanimity, which requires all participants to positively support a decision.</t>
  </si>
  <si>
    <t>https://skills.emsidata.com/skills/KS1229B65BLHDRSWSJD8</t>
  </si>
  <si>
    <t>Global Management</t>
  </si>
  <si>
    <t>https://skills.emsidata.com/skills/ES3D9CE037B7BCD5A4EA</t>
  </si>
  <si>
    <t>Business Concepts</t>
  </si>
  <si>
    <t>https://skills.emsidata.com/skills/KS1218H6G7L52VTL6FC0</t>
  </si>
  <si>
    <t>Management Control</t>
  </si>
  <si>
    <t>https://skills.emsidata.com/skills/KS126416RF9SW70SJ03L</t>
  </si>
  <si>
    <t>Business Transaction Management</t>
  </si>
  <si>
    <t>Business transaction management (BTM), also known as business transaction monitoring, application transaction profiling or user defined transaction profiling, is the practice of managing information technology (IT) from a business transaction perspective. It provides a tool for tracking the flow of transactions across IT infrastructure, in addition to detection, alerting, and correction of unexpected changes in business or technical conditions. BTM provides visibility into the flow of transactions across infrastructure tiers, including a dynamic mapping of the application topology.</t>
  </si>
  <si>
    <t>https://skills.emsidata.com/skills/KS120L5726WGSRX3KH85</t>
  </si>
  <si>
    <t>Restaurant Management</t>
  </si>
  <si>
    <t>Restaurant management is the profession of managing a restaurant. Associate, bachelor, and graduate degree programs are offered in restaurant management by community colleges, junior colleges, and some universities in the United States.</t>
  </si>
  <si>
    <t>https://skills.emsidata.com/skills/ES7FADB436F6EEE179DE</t>
  </si>
  <si>
    <t>Business Performance Management</t>
  </si>
  <si>
    <t>Business performance management is a set of performance management and analytic processes that enables the management of an organization's performance to achieve one or more pre-selected goals. Gartner retired the concept of "CPM" and reclassified it as "financial planning and analysis (FP&amp;A)," and "financial close" to reflect two concepts: increased focus on planning and the emergence of a new category of solutions supporting the management of the financial close.</t>
  </si>
  <si>
    <t>https://skills.emsidata.com/skills/KS121946T6C2KVDH42QS</t>
  </si>
  <si>
    <t>Business Structures</t>
  </si>
  <si>
    <t>Business is the activity of making one's living or making money by producing or buying and selling products. Simply put, it is "any activity or enterprise entered into for profit."</t>
  </si>
  <si>
    <t>https://skills.emsidata.com/skills/KSVV7YR73HRYC80P3V5X</t>
  </si>
  <si>
    <t>Management</t>
  </si>
  <si>
    <t>Management is the administration of an organization, whether it is a business, a not-for-profit organization, or government body.</t>
  </si>
  <si>
    <t>https://skills.emsidata.com/skills/KS1218W78FGVPVP2KXPX</t>
  </si>
  <si>
    <t>Stakeholder Identification</t>
  </si>
  <si>
    <t>https://skills.emsidata.com/skills/ESB36899DD89C978A447</t>
  </si>
  <si>
    <t>Creating Shareholder Value</t>
  </si>
  <si>
    <t>Shareholder value is a business term, sometimes phrased as shareholder value maximization or as the shareholder value model, which implies that the ultimate measure of a company's success is the extent to which it enriches shareholders. It became prominent during the 1980s and 1990s along with the management principle value-based management or "managing for value".</t>
  </si>
  <si>
    <t>https://skills.emsidata.com/skills/KS440JG6G5M5XQSS6KH2</t>
  </si>
  <si>
    <t>Non-Profit Organization</t>
  </si>
  <si>
    <t>A nonprofit organization (NPO), also known as a non-business entity, not-for-profit organization, or nonprofit institution, is a legal entity organized and operated for a collective, public or social benefit, in contrast with an entity that operates as a business aiming to generate a profit for its owners. A nonprofit is subject to the non-distribution constraint: any revenues that exceed expenses must be committed to the organization's purpose, not taken by private parties. A wide array of organizations are nonprofit, including most political organizations, schools, business associations, churches, social clubs, and consumer cooperatives. Nonprofit entities generally seek approval from governments to be tax-exempt, and some may also qualify to receive tax-deductible contributions, but an entity may incorporate as a nonprofit entity without securing tax-exempt status.</t>
  </si>
  <si>
    <t>https://skills.emsidata.com/skills/KS7G7VR6YH8GPD094D20</t>
  </si>
  <si>
    <t>Governance</t>
  </si>
  <si>
    <t>Governance comprises all of the processes of governing – whether undertaken by the government of a state, by a market, or by a network – over a social system and whether through the laws, norms, power or language of an organized society. It relates to "the processes of interaction and decision-making among the actors involved in a collective problem that lead to the creation, reinforcement, or reproduction of social norms and institutions". In lay terms, it could be described as the political processes that exist in and between formal institutions.</t>
  </si>
  <si>
    <t>https://skills.emsidata.com/skills/KS124G66QWSYM012SWS5</t>
  </si>
  <si>
    <t>Management Effectiveness</t>
  </si>
  <si>
    <t>https://skills.emsidata.com/skills/KS126426FTNZMXV5LMPB</t>
  </si>
  <si>
    <t>Joint Ventures</t>
  </si>
  <si>
    <t>A joint venture is a business entity created by two or more parties, generally characterized by shared ownership, shared returns and risks, and shared governance. Companies typically pursue joint ventures for one of four reasons: to access a new market, particularly emerging markets; to gain scale efficiencies by combining assets and operations; to share risk for major investments or projects; or to access skills and capabilities. Work by Reuer and Leiblein challenged the claim that joint ventures minimize downside risk.</t>
  </si>
  <si>
    <t>https://skills.emsidata.com/skills/KS125KC6WBFJFHX7DH12</t>
  </si>
  <si>
    <t>Change Management</t>
  </si>
  <si>
    <t>Change management is a collective term for all approaches to prepare, support, and help individuals, teams, and organizations in making organizational change. Drivers of change may include the ongoing evolution of technology, internal reviews of processes, crisis response, customer demand changes, competitive pressure, acquisitions and mergers, and organizational restructuring. It includes methods that redirect or redefine the use of resources, business process, budget allocations, or other modes of operation that significantly change a company or organization. Organizational change management (OCM) considers the full organization and what needs to change, while change management may be used solely to refer to how people and teams are affected by such organizational transition. It deals with many different disciplines, from behavioral and social sciences to information technology and business solutions.</t>
  </si>
  <si>
    <t>https://skills.emsidata.com/skills/KS121T569X502KJPS0F3</t>
  </si>
  <si>
    <t>Knowledge Management</t>
  </si>
  <si>
    <t>Knowledge management (KM) is the process of creating, sharing, using and managing the knowledge and information of an organization. It refers to a multidisciplinary approach to achieve organisational objectives by making the best use of knowledge.</t>
  </si>
  <si>
    <t>https://skills.emsidata.com/skills/KS125ND687ZNB659FK3Z</t>
  </si>
  <si>
    <t>Operational Data Store</t>
  </si>
  <si>
    <t>An operational data store is used for operational reporting and as a source of data for the Enterprise Data Warehouse (EDW). It is a complementary element to an EDW in a decision support landscape, and is used for operational reporting, controls and decision making, as opposed to the EDW, which is used for tactical and strategic decision support.</t>
  </si>
  <si>
    <t>https://skills.emsidata.com/skills/KS1276T5ZVB4Q66TM92D</t>
  </si>
  <si>
    <t>Feasibility Studies</t>
  </si>
  <si>
    <t>A feasibility study is an assessment of the practicality of a proposed project or system. A feasibility study aims to objectively and rationally uncover the strengths and weaknesses of an existing business or proposed venture, opportunities and threats present in the natural environment, the resources required to carry through, and ultimately the prospects for success. In its simplest terms, the two criteria to judge feasibility are cost required and value to be attained.</t>
  </si>
  <si>
    <t>https://skills.emsidata.com/skills/KS123B265CFH0RN8JB93</t>
  </si>
  <si>
    <t>Enterprise Resource Planning</t>
  </si>
  <si>
    <t>Enterprise resource planning (ERP) is the integrated management of main business processes, often in real time and mediated by software and technology.</t>
  </si>
  <si>
    <t>https://skills.emsidata.com/skills/KS123KH77136Y0FWRNJY</t>
  </si>
  <si>
    <t>Service Design</t>
  </si>
  <si>
    <t>Service design is the activity of planning and organizing people, infrastructure, communication and material components of a service in order to improve its quality and the interaction between the service provider and its users. Service design may function as a way to inform changes to an existing service or create a new service entirely.</t>
  </si>
  <si>
    <t>https://skills.emsidata.com/skills/KS440HB7807HC77KVQN6</t>
  </si>
  <si>
    <t>Operational Excellence</t>
  </si>
  <si>
    <t>Operational excellence of an organization is the execution of its operations in an excellent way. Given two commercial companies with the same strategy, the operationally more excellent company will in general have better operational results, creating value for customers and shareholders. The term can be explained and applied in many ways, and is popular with management.</t>
  </si>
  <si>
    <t>https://skills.emsidata.com/skills/KS127CR6S5TQJVYMG3HB</t>
  </si>
  <si>
    <t>Dynamic Business Process Management</t>
  </si>
  <si>
    <t>Dynamic business process management is a solution which enables enterprises to react to changing conditions of operation and cater to the individual needs of their clients in a timely fashion, in accordance with process adaptations executed in real time by their direct process owners with access to the codified knowledge of their enterprises. The concept of a dynamic BPM is an extension of traditional (static) business process management tailored to learning organizations.</t>
  </si>
  <si>
    <t>https://skills.emsidata.com/skills/KS1238876MCF8RLBF7JP</t>
  </si>
  <si>
    <t>Operational Planning</t>
  </si>
  <si>
    <t>Operational planning (OP) is the process of planning strategic goals and objectives to technical goals and objectives. It describes milestones, conditions for success and explains how, or what portion of, a strategic plan will be put into operation during a given operational period, in the case of commercial application, a fiscal year or another given budgetary term. An operational plan is the basis for and justification of an annual operating budget request. Therefore, a five-year strategic plan would typically require five operational plans funded by five operating budgets.</t>
  </si>
  <si>
    <t>https://skills.emsidata.com/skills/KS127CT6RTV11PXCGTP4</t>
  </si>
  <si>
    <t>Business Process</t>
  </si>
  <si>
    <t>A business process, business method or business function is a collection of related, structured activities or tasks by people or equipment in which a specific sequence produces a service or product for a particular customer or customers. Business processes occur at all organizational levels and may or may not be visible to the customers. A business process may often be visualized (modeled) as a flowchart of a sequence of activities with interleaving decision points or as a process matrix of a sequence of activities with relevance rules based on data in the process. The benefits of using business processes include improved customer satisfaction and improved agility for reacting to rapid market change. Process-oriented organizations break down the barriers of structural departments and try to avoid functional silos.</t>
  </si>
  <si>
    <t>https://skills.emsidata.com/skills/KS1218Y74WJ6YV4KH0DM</t>
  </si>
  <si>
    <t>Sales Inventory And Operations Planning</t>
  </si>
  <si>
    <t>Sales and operations planning (S&amp;OP) is an integrated business management process through which the executive/leadership team continually achieves focus, alignment and synchronization among all functions of the organization. The S&amp;OP process includes an updated forecast that leads to a sales plan, production plan, inventory plan, customer lead time (backlog) plan, new product development plan, strategic initiative plan and resulting financial plan. Plan frequency and planning horizon depend on the specifics of the industry. Short product life cycles and high demand volatility require a tighter S&amp;OP than steadily consumed products. Done well, the S&amp;OP process also enables effective supply chain management.</t>
  </si>
  <si>
    <t>https://skills.emsidata.com/skills/KS4407G612LZ97KBYB4N</t>
  </si>
  <si>
    <t>https://skills.emsidata.com/skills/ES84406857CBEEFACE95</t>
  </si>
  <si>
    <t>Business Administration</t>
  </si>
  <si>
    <t>Business administration is the administration of a commercial enterprise. It includes all aspects of overseeing and supervising business operations. From the point of view of management and leadership, it also covers fields that include office building administration, accounting, finance, designing, development, quality assurance, data analysis, sales, project management, information-technology management, research and development, and marketing.</t>
  </si>
  <si>
    <t>https://skills.emsidata.com/skills/KS1218B62M9QRBY8WRSK</t>
  </si>
  <si>
    <t>Sales Order</t>
  </si>
  <si>
    <t>The sales order, sometimes abbreviated as SO, is an order issued by a business or sole trader to a customer. A sales order may be for products and/or services. Given the wide variety of businesses, this means that the orders can be fulfilled in several ways. Broadly, the fulfillment modes, based on the relationship between the order receipt and production, are as follows:Digital copy – Where products are digital and inventory is maintained with a single digital master. Copies are made on demand in real time and instantly delivered to customers. Build to stock – Where products are built and stocked in anticipation of demand. Most products for the consumer would fall into this category Build to order – Where products are built based on orders received. This is most prevalent for custom parts where the designs are known beforehand. Configure-to-order – Where products are configured or assembled to meet unique customer requirements, e.g. computers Engineer to order – Where some amount of product design work is done after receiving the order</t>
  </si>
  <si>
    <t>https://skills.emsidata.com/skills/KS4407J6Z571SVT9W1Z5</t>
  </si>
  <si>
    <t>Microsoft Dynamics</t>
  </si>
  <si>
    <t>Microsoft Dynamics is a line of enterprise resource planning (ERP) and customer relationship management (CRM) software applications. Microsoft markets Dynamics applications through a network of reselling partners who provide specialized services. Microsoft Dynamics forms part of "Microsoft Business Solutions". Dynamics can be used with other Microsoft programs and services, such as SharePoint, Yammer, Office 365, Azure and Outlook. The Microsoft Dynamics focus-industries are retail, services, manufacturing, financial services, and the public sector. Microsoft Dynamics offers services for small, medium, and large businesses.</t>
  </si>
  <si>
    <t>https://skills.emsidata.com/skills/KS126H17066T3N1JC5N8</t>
  </si>
  <si>
    <t>Operationalization</t>
  </si>
  <si>
    <t>In research design, especially in psychology, social sciences, life sciences and physics, operationalization or operationalisation is a process of defining the measurement of a phenomenon that is not directly measurable, though its existence is inferred by other phenomena. Operationalization thus defines a fuzzy concept so as to make it clearly distinguishable, measurable, and understandable by empirical observation. In a broader sense, it defines the extension of a concept—describing what is and is not an instance of that concept. For example, in medicine, the phenomenon of health might be operationalized by one or more indicators like body mass index or tobacco smoking. As another example, in visual processing the presence of a certain object in the environment could be inferred by measuring specific features of the light it reflects. In these examples, the phenomena are difficult to directly observe and measure because they are general/abstract or they are latent. Operationalization helps infer the existence, and some elements of the extension, of the phenomena of interest by means of some observable and measurable effects they have.</t>
  </si>
  <si>
    <t>https://skills.emsidata.com/skills/KS127D275NM6WYHG091C</t>
  </si>
  <si>
    <t>Operations</t>
  </si>
  <si>
    <t>Operation or Operations may refer to:</t>
  </si>
  <si>
    <t>https://skills.emsidata.com/skills/KS127D361PF0FTXDZ7C4</t>
  </si>
  <si>
    <t>Business Support Systems</t>
  </si>
  <si>
    <t>Business support systems (BSS) are the components that a telecommunications service provider uses to run its business operations towards customers.</t>
  </si>
  <si>
    <t>https://skills.emsidata.com/skills/KS1219977HCLGR8H96W8</t>
  </si>
  <si>
    <t>Operations Management</t>
  </si>
  <si>
    <t>Operations management is an area of management concerned with designing and controlling the process of production and redesigning business operations in the production of goods or services. It involves the responsibility of ensuring that business operations are efficient in terms of using as few resources as needed and effective in terms of meeting customer requirements. Operations management is primarily concerned with planning, organizing and supervising in the contexts of production, manufacturing or the provision of services.</t>
  </si>
  <si>
    <t>https://skills.emsidata.com/skills/KS127CS79GV081FMJYKZ</t>
  </si>
  <si>
    <t>Technological Change</t>
  </si>
  <si>
    <t>Technological change (TC) or technological development, is the overall process of invention, innovation and diffusion of technology or processes. In essence, technological change covers the invention of technologies and their commercialization or release as open source via research and development, the continual improvement of technologies, and the diffusion of technologies throughout industry or society. In short, technological change is based on both better and more technology.</t>
  </si>
  <si>
    <t>https://skills.emsidata.com/skills/KS4418G73HVX8880R05Z</t>
  </si>
  <si>
    <t>Service Innovation</t>
  </si>
  <si>
    <t>Service innovation is used to refer to many things. These include but not limited to:Innovation in services, in service products – new or improved service products. Often this is contrasted with “technological innovation”, though service products can have technological elements. This sense of service innovation is closely related to service design and "new service development". Innovation in service processes – new or improved ways of designing and producing services. This may include innovation in service delivery systems, though often this will be regarded instead as a service product innovation. Innovation of this sort may be technological, technique- or expertise-based,or a matter of work organization. Innovation in service firms, organizations, and industries – organizational innovations, as well as service product and process innovations, and the management of innovation processes, within service organizations.</t>
  </si>
  <si>
    <t>https://skills.emsidata.com/skills/KS1218R6TPVRN2C2VC0Q</t>
  </si>
  <si>
    <t>Solution Architecture</t>
  </si>
  <si>
    <t>Solution architecture, term used in information technology with various definitions such as; "A description of a discrete and focused business operation or activity and how IS/IT supports that operation".</t>
  </si>
  <si>
    <t>https://skills.emsidata.com/skills/KS440RW6M035NGGH4ZBC</t>
  </si>
  <si>
    <t>Innovation Management</t>
  </si>
  <si>
    <t>Innovation management is a combination of the management of innovation processes, and change management. It refers to product, business process, marketing and organizational innovation. Innovation management is the subject of ISO 56000 series standards being developed by ISO TC 279.</t>
  </si>
  <si>
    <t>https://skills.emsidata.com/skills/KS1255H6VDF489PLVTND</t>
  </si>
  <si>
    <t>Business Software</t>
  </si>
  <si>
    <t>Business software is any software or set of computer programs used by business users to perform various business functions. These business applications are used to increase productivity, to measure productivity, and to perform other business functions accurately.</t>
  </si>
  <si>
    <t>https://skills.emsidata.com/skills/KS1218D6HBKJ37Q958C8</t>
  </si>
  <si>
    <t>Order Management Systems</t>
  </si>
  <si>
    <t>An order management system, or OMS, is a computer software system used in a number of industries for order entry and processing.</t>
  </si>
  <si>
    <t>https://skills.emsidata.com/skills/KS127FD68FN8LGGXD378</t>
  </si>
  <si>
    <t>Outsourcing</t>
  </si>
  <si>
    <t>Outsourcing is an agreement in which one company hires another company to be responsible for a planned or existing activity that is or could be done internally, and sometimes involves transferring employees and assets from one firm to another.</t>
  </si>
  <si>
    <t>https://skills.emsidata.com/skills/KS127H05WDKJ5BPKWVH2</t>
  </si>
  <si>
    <t>Application Services</t>
  </si>
  <si>
    <t>https://skills.emsidata.com/skills/KS120L969LSXG0WKH1TT</t>
  </si>
  <si>
    <t>Business Case</t>
  </si>
  <si>
    <t>A business case captures the reasoning for initiating a project or task. It is often presented in a well-structured written document, but may also come in the form of a short verbal agreement or presentation. The logic of the business case is that, whenever resources such as money or effort are consumed, they should be in support of a specific business need. An example could be that a software upgrade might improve system performance, but the "business case" is that better performance would improve customer satisfaction, require less task processing time, or reduce system maintenance costs. A compelling business case adequately captures both the quantifiable and non-quantifiable characteristics of a proposed project.</t>
  </si>
  <si>
    <t>https://skills.emsidata.com/skills/KS1218D6Q96XWYJL7BSX</t>
  </si>
  <si>
    <t>Technology Solutions</t>
  </si>
  <si>
    <t>https://skills.emsidata.com/skills/ESB92020333F27589A43</t>
  </si>
  <si>
    <t>Technology Ecosystems</t>
  </si>
  <si>
    <t>A digital ecosystem is a distributed, adaptive, open socio-technical system with properties of self-organisation, scalability and sustainability inspired from natural ecosystems. Digital ecosystem models are informed by knowledge of natural ecosystems, especially for aspects related to competition and collaboration among diverse entities. The term is used in the computer industry, the entertainment industry, and the World Economic Forum.</t>
  </si>
  <si>
    <t>https://skills.emsidata.com/skills/ESCE52FF07209D532142</t>
  </si>
  <si>
    <t>OneDrive for Business</t>
  </si>
  <si>
    <t>https://skills.emsidata.com/skills/ES914BAFAAEDF1A17A87</t>
  </si>
  <si>
    <t>Applied Business Technologies</t>
  </si>
  <si>
    <t>https://skills.emsidata.com/skills/KS120LG6GX6R03G1PB9Z</t>
  </si>
  <si>
    <t>Trade Relations</t>
  </si>
  <si>
    <t>https://skills.emsidata.com/skills/KSM8TP2N6HPK1X9MFVRB</t>
  </si>
  <si>
    <t>Industry Analysis</t>
  </si>
  <si>
    <t>https://skills.emsidata.com/skills/ES1770DEB77FAD2C20D3</t>
  </si>
  <si>
    <t>Marketing Performance Measurement And Management</t>
  </si>
  <si>
    <t>https://skills.emsidata.com/skills/KS1265L70H9YLN04L9JX</t>
  </si>
  <si>
    <t>Business Strategies</t>
  </si>
  <si>
    <t>https://skills.emsidata.com/skills/KS440ZZ6HJGY92HPTWCV</t>
  </si>
  <si>
    <t>Social Entrepreneurship</t>
  </si>
  <si>
    <t>Social entrepreneurship is an approach by individuals, groups, start-up companies or entrepreneurs, in which they develop, fund and implement solutions to social, cultural, or environmental issues. This concept may be applied to a wide range of organizations, which vary in size, aims, and beliefs. For-profit entrepreneurs typically measure performance using business metrics like profit, revenues and increases in stock prices. Social entrepreneurs, however, are either non-profits, or they blend for-profit goals with generating a positive "return to society". Therefore, they use different metrics. Social entrepreneurship typically attempts to further broad social, cultural, and environmental goals often associated with the voluntary sector in areas such as poverty alleviation, health care and community development.</t>
  </si>
  <si>
    <t>https://skills.emsidata.com/skills/KS440PS6G33LYVZRTNLM</t>
  </si>
  <si>
    <t>Scenario Planning</t>
  </si>
  <si>
    <t>Scenario planning, also called scenario thinking or scenario analysis, is a strategic planning method that some organizations use to make flexible long-term plans. It is in large part an adaptation and generalization of classic methods used by military intelligence.</t>
  </si>
  <si>
    <t>https://skills.emsidata.com/skills/KS440B96PK7BNG2889HK</t>
  </si>
  <si>
    <t>Customer Demand Planning</t>
  </si>
  <si>
    <t>Customer demand planning (CDP) is a business-planning process that enables sales teams to develop demand forecasts as input to service-planning processes, production, inventory planning and revenue planning.</t>
  </si>
  <si>
    <t>https://skills.emsidata.com/skills/KS122LQ6RXJYLR4XGJS7</t>
  </si>
  <si>
    <t>Market Risk</t>
  </si>
  <si>
    <t>Market risk is the risk of losses in positions arising from movements in market variables like prices and volatility. There is no unique classification as each classification may refer to different aspects of market risk. Nevertheless, the most commonly used types of market risk are:Equity risk, the risk that stock or stock indices prices or their implied volatility will change. Interest rate risk, the risk that interest rates or their implied volatility will change. Currency risk, the risk that foreign exchange rates or their implied volatility will change. Commodity risk, the risk that commodity prices or their implied volatility will change. Margining risk results from uncertain future cash outflows due to margin calls covering adverse value changes of a given position. Shape risk Holding period risk Basis risk</t>
  </si>
  <si>
    <t>https://skills.emsidata.com/skills/KS1265F6HQJ2KFBS4F95</t>
  </si>
  <si>
    <t>Value Creation</t>
  </si>
  <si>
    <t>https://skills.emsidata.com/skills/KS441QM68WKQ9Z1VS0RY</t>
  </si>
  <si>
    <t>Restructuring (Business)</t>
  </si>
  <si>
    <t>Restructuring is the corporate management term for the act of reorganizing the legal, ownership, operational, or other structures of a company for the purpose of making it more profitable, or better organized for its present needs. Other reasons for restructuring include a change of ownership or ownership structure, demerger, or a response to a crisis or major change in the business such as bankruptcy, repositioning, or buyout. Restructuring may also be described as corporate restructuring, debt restructuring and financial restructuring.</t>
  </si>
  <si>
    <t>https://skills.emsidata.com/skills/KS4402175903S3CYQ6CK</t>
  </si>
  <si>
    <t>Strategic Decision-Making</t>
  </si>
  <si>
    <t>In psychology, decision-making is regarded as the cognitive process resulting in the selection of a belief or a course of action among several possible alternative options, it could be either rational or irrational. Decision-making process is a reasoning process based on assumptions of values, preferences and beliefs of the decision-maker. Every decision-making process produces a final choice, which may or may not prompt action.</t>
  </si>
  <si>
    <t>https://skills.emsidata.com/skills/ES4E81D4E042F468C897</t>
  </si>
  <si>
    <t>Organizational Change</t>
  </si>
  <si>
    <t>https://skills.emsidata.com/skills/ES6D509E2EEF4C312414</t>
  </si>
  <si>
    <t>Organizational Strategy</t>
  </si>
  <si>
    <t>https://skills.emsidata.com/skills/ES55DEDB12DF54F219F3</t>
  </si>
  <si>
    <t>Risk Analysis</t>
  </si>
  <si>
    <t>https://skills.emsidata.com/skills/KS4403G6XNX5KJSD906W</t>
  </si>
  <si>
    <t>Strategic Alliance</t>
  </si>
  <si>
    <t>A strategic alliance is an agreement between two or more parties to pursue a set of agreed upon objectives needed while remaining independent organizations.</t>
  </si>
  <si>
    <t>https://skills.emsidata.com/skills/KS440ZY6X5LXH6SBYBF4</t>
  </si>
  <si>
    <t>Risk Management</t>
  </si>
  <si>
    <t>https://skills.emsidata.com/skills/KS125ZB6BWF5RY40BH1B</t>
  </si>
  <si>
    <t>Strategic Alignment</t>
  </si>
  <si>
    <t>Strategic alignment is a process that ensures an organization's structure, use of resources support its strategy. Successful outcomes also require an awareness of the wider environment, regulatory issues and technological change. Strategic alignment contributes to improved performance by optimizing the operation of processes/systems, and the activities of teams and departments. Goal-setting theory supports the relevance of clear, measurable operational objectives that can be linked to superordinate goals. This helps ensure resources are used effectively. The concept is also significant in the context of a global business environment where activities need to be coordinated across regions and time zones. Strategic alignment encompasses not only technical and functional activities, but also issues relating to human resource management. The process may extend across organizations that share complementary objectives, e.g. business partners.</t>
  </si>
  <si>
    <t>https://skills.emsidata.com/skills/KS440ZY6GKB1KW3HR5FS</t>
  </si>
  <si>
    <t>Growth Strategies</t>
  </si>
  <si>
    <t>https://skills.emsidata.com/skills/KS124JC6CHGJ6YGD3JJ7</t>
  </si>
  <si>
    <t>Corporate Sustainability</t>
  </si>
  <si>
    <t>Corporate sustainability is an approach aiming to create long-term stakeholder value through the implementation of a business strategy that focuses on the ethical, social, environmental, cultural, and economic dimensions of doing business. The strategies created are intended to foster longevity, transparency, and proper employee development within business organizations.</t>
  </si>
  <si>
    <t>https://skills.emsidata.com/skills/KS122F8737HP891MG887</t>
  </si>
  <si>
    <t>International Business</t>
  </si>
  <si>
    <t>International business refers to the trade of goods, services, technology, capital and/or knowledge across national borders and at a global or transnational scale.</t>
  </si>
  <si>
    <t>https://skills.emsidata.com/skills/KS1258F6VFFDYRTK8L0Y</t>
  </si>
  <si>
    <t>Strategic Planning</t>
  </si>
  <si>
    <t>Strategic planning is an organization's process of defining its strategy, or direction, and making decisions on allocating its resources to pursue this strategy.</t>
  </si>
  <si>
    <t>https://skills.emsidata.com/skills/KS1219261TYVPMGX8KVQ</t>
  </si>
  <si>
    <t>Organizational Structure</t>
  </si>
  <si>
    <t>An organizational structure defines how activities such as task allocation, coordination, and supervision are directed toward the achievement of organizational aims.</t>
  </si>
  <si>
    <t>https://skills.emsidata.com/skills/KS127FR6DHHFKW0NVCM0</t>
  </si>
  <si>
    <t>Liquidity Risk</t>
  </si>
  <si>
    <t>Liquidity risk is a financial risk that for a certain period of time a given financial asset, security or commodity cannot be traded quickly enough in the market without impacting the market price.</t>
  </si>
  <si>
    <t>https://skills.emsidata.com/skills/KS125WS5YYN3JHZ0W5JH</t>
  </si>
  <si>
    <t>Business Development</t>
  </si>
  <si>
    <t>Business development entails tasks and processes to develop and implement growth opportunities within and between organizations. It is a subset of the fields of business, commerce and organizational theory. Business development is the creation of long-term value for an organization from customers, markets, and relationships. Business development can be taken to mean any activity by either a small or large organization, non-profit or for-profit enterprise which serves the purpose of ‘developing’ the business in some way. In addition, business development activities can be done internally or externally by a business development consultant. External business development can be facilitated through Planning Systems, which are put in place by governments to help small businesses. In addition, reputation building has also proven to help facilitate business development.</t>
  </si>
  <si>
    <t>https://skills.emsidata.com/skills/KS1212B6QR5SK1LSD4S4</t>
  </si>
  <si>
    <t>Strategic Management</t>
  </si>
  <si>
    <t>In the field of management, strategic management involves the formulation and implementation of the major goals and initiatives taken by an organization's managers on behalf of stakeholders, based on consideration of resources and an assessment of the internal and external environments in which the organization operates. Strategic management provides overall direction to an enterprise and involves specifying the organization's objectives, developing policies and plans to achieve those objectives, and then allocating resources to implement the plans. Academics and practicing managers have developed numerous models and frameworks to assist in strategic decision-making in the context of complex environments and competitive dynamics. Strategic management is not static in nature; the models often include a feedback loop to monitor execution and to inform the next round of planning.</t>
  </si>
  <si>
    <t>https://skills.emsidata.com/skills/KS121996C1P31W0YZVNF</t>
  </si>
  <si>
    <t>Business Planning</t>
  </si>
  <si>
    <t>https://skills.emsidata.com/skills/KS1219570C4LCP9ND4FH</t>
  </si>
  <si>
    <t>Asset Liability Management</t>
  </si>
  <si>
    <t>Asset and liability management is the practice of managing financial risks that arise due to mismatches between the assets and liabilities as part of an investment strategy in financial accounting.</t>
  </si>
  <si>
    <t>https://skills.emsidata.com/skills/KS120PK64X26NMF2YK67</t>
  </si>
  <si>
    <t>SWOT Analysis</t>
  </si>
  <si>
    <t>SWOT analysis is a strategic planning technique used to help a person or organization identify strengths, weaknesses, opportunities, and threats related to business competition or project planning.</t>
  </si>
  <si>
    <t>https://skills.emsidata.com/skills/KS440MX6GYZ2J5539V01</t>
  </si>
  <si>
    <t>Benchmarking</t>
  </si>
  <si>
    <t>Benchmarking is the practice of comparing business processes and performance metrics to industry bests and best practices from other companies. Dimensions typically measured are quality, time and cost.</t>
  </si>
  <si>
    <t>https://skills.emsidata.com/skills/KS120ZD60D0C13NZ0W00</t>
  </si>
  <si>
    <t>Resource Mobilization</t>
  </si>
  <si>
    <t>Resource mobilization is the process of getting resources from the resource provider, using different mechanisms, to implement an organization's predetermined goals. It is a theory that is used in the study of social movements and argues that the success of social movements depends on resources and the ability to use them.</t>
  </si>
  <si>
    <t>https://skills.emsidata.com/skills/ESFD1390CCF5D838CB25</t>
  </si>
  <si>
    <t>Negotiation Strategies</t>
  </si>
  <si>
    <t>Negotiation is a dialogue between two or more people or parties intended to reach a beneficial outcome over one or more issues where a conflict exists with respect to at least one of these issues. Negotiation is an interaction and process between entities who aspire to agree on matters of mutual interest, while optimizing their individual utilities. This beneficial outcome can be for all of the parties involved, or just for one or some of them. Negotiators need to understand the negotiation process and other negotiators to increase their chances to close deals, avoid conflicts, establishing relationship with other parties and gain profit and maximize mutual gains.</t>
  </si>
  <si>
    <t>https://skills.emsidata.com/skills/KS126X66JWSPRBZJSZZ8</t>
  </si>
  <si>
    <t>Creative Strategies</t>
  </si>
  <si>
    <t>https://skills.emsidata.com/skills/KSWQERN2UL44BYZN2VF2</t>
  </si>
  <si>
    <t>Change Management Planning</t>
  </si>
  <si>
    <t>https://skills.emsidata.com/skills/ESAD2F0A169A8BDC2BAE</t>
  </si>
  <si>
    <t>Strategic Thinking</t>
  </si>
  <si>
    <t>Strategic thinking is defined as a mental or thinking process applied by an individual in the context of achieving a goal or set of goals in a game or other endeavor. As a cognitive activity, it produces thought.</t>
  </si>
  <si>
    <t>https://skills.emsidata.com/skills/KS441075WGFJJ4GRFG2Q</t>
  </si>
  <si>
    <t>Technology Adoption Lifecycle</t>
  </si>
  <si>
    <t>The technology adoption lifecycle is a sociological model that describes the adoption or acceptance of a new product or innovation, according to the demographic and psychological characteristics of defined adopter groups. The process of adoption over time is typically illustrated as a classical normal distribution or "bell curve". The model indicates that the first group of people to use a new product is called "innovators", followed by "early adopters". Next come the early majority and late majority, and the last group to eventually adopt a product are called "Laggards" or "phobics." For example, a phobic may only use a cloud service when it is the only remaining method of performing a required task, but the phobic may not have an in-depth technical knowledge of how to use the service.</t>
  </si>
  <si>
    <t>https://skills.emsidata.com/skills/KS4418P79Q3NL6VNN2YL</t>
  </si>
  <si>
    <t>Niche Markets</t>
  </si>
  <si>
    <t>A niche market is the subset of the market on which a specific product is focused. The market niche defines the product features aimed at satisfying specific market needs, as well as the price range, production quality and the demographics that it is intended to target. It is also a small market segment.</t>
  </si>
  <si>
    <t>https://skills.emsidata.com/skills/KS12716743FT165MSMFZ</t>
  </si>
  <si>
    <t>Positioning Strategy</t>
  </si>
  <si>
    <t>https://skills.emsidata.com/skills/ES62B5A80843B9EF4CCC</t>
  </si>
  <si>
    <t>Decision Analysis</t>
  </si>
  <si>
    <t>Decision analysis (DA) is the discipline comprising the philosophy, methodology, and professional practice necessary to address important decisions in a formal manner. Decision analysis includes many procedures, methods, and tools for identifying, clearly representing, and formally assessing important aspects of a decision; for prescribing a recommended course of action by applying the maximum expected-utility axiom to a well-formed representation of the decision; and for translating the formal representation of a decision and its corresponding recommendation into insight for the decision maker, and other corporate and non-corporate stakeholders.</t>
  </si>
  <si>
    <t>https://skills.emsidata.com/skills/KS122SK639RBDQTTXVCM</t>
  </si>
  <si>
    <t>Organizational Theories</t>
  </si>
  <si>
    <t>Organizational theory consists of many approaches to organizational analysis. Organizations are defined as social units comprising people who are managed in such a way as to enable them to meet organizational needs, pursue collective goals, and adapt to a changing organizational environment. In the early 20th century, theories of organizations initially took a rational perspective but have since become more diverse.</t>
  </si>
  <si>
    <t>https://skills.emsidata.com/skills/KS127FR6MXZ3PY4173DX</t>
  </si>
  <si>
    <t>Strategy Execution</t>
  </si>
  <si>
    <t>https://skills.emsidata.com/skills/KS2MF0PKLNOMTDBZ0S7Q</t>
  </si>
  <si>
    <t>Cost Structures</t>
  </si>
  <si>
    <t>Business Model Canvas is a strategic management template used for developing new business models and documenting existing ones. It offers a visual chart with elements describing a firm's or product's value proposition, infrastructure, customers, and finances, assisting businesses to align their activities by illustrating potential trade-offs.</t>
  </si>
  <si>
    <t>https://skills.emsidata.com/skills/ES192DCB6EF143DC9DCC</t>
  </si>
  <si>
    <t>Strategic Leadership</t>
  </si>
  <si>
    <t>Strategic Leadership is the ability to influence others to voluntarily make decisions that enhance the prospects for the organization's long-term success while maintaining short-term financial stability. Different leadership approaches impact the vision and direction of growth and the potential success of an organization. To successfully deal with change, all executives need the skills and tools for both strategy formulation and implementation. Managing change and ambiguity requires strategic leaders who not only provide a sense of direction, but who can also build ownership and alignment within their workgroups to implement change.</t>
  </si>
  <si>
    <t>https://skills.emsidata.com/skills/KS4410173TZ609WJBC60</t>
  </si>
  <si>
    <t>Business Modeling</t>
  </si>
  <si>
    <t>A business model describes the rationale of how an organization creates, delivers, and captures value, in economic, social, cultural or other contexts. The process of business model construction and modification is also called business model innovation and forms a part of business strategy.</t>
  </si>
  <si>
    <t>https://skills.emsidata.com/skills/KS1218Z5ZY0SPNMNSX4H</t>
  </si>
  <si>
    <t>Organizational Development</t>
  </si>
  <si>
    <t>Organization development (OD) is the study and implementation of practices, systems, and techniques that affect organizational change. The goal of which is to modify a group's (organization) performance and/or culture. The organizational changes are typically initiated by the groups stakeholders. OD emerged from human relations studies in the 1930s, during which psychologists realized that organizational structures and processes influence worker behavior and motivation. More recently, work on OD has expanded to focus on aligning organizations with their rapidly changing and complex environments through organizational learning, knowledge management, and transformation of organizational norms and values. Key concepts of OD theory include: organizational climate, organizational culture and organizational strategies.</t>
  </si>
  <si>
    <t>https://skills.emsidata.com/skills/KS127FQ6L0G5SBYPYZ26</t>
  </si>
  <si>
    <t>Business Transformation</t>
  </si>
  <si>
    <t>In management it has been said that Business Transformation involves making fundamental changes in how business is conducted in order to help cope with shifts in market environment. However this is a relatively narrow definition that overlooks other reasons and ignores other rationales.</t>
  </si>
  <si>
    <t>https://skills.emsidata.com/skills/KS1219D66K4ND82B243C</t>
  </si>
  <si>
    <t>Risk Management Framework</t>
  </si>
  <si>
    <t>The Risk Management Framework is a United States federal government policy and standards to help secure information systems developed by National Institute of Standards and Technology.</t>
  </si>
  <si>
    <t>https://skills.emsidata.com/skills/KS4403M719YNXLXBSCH9</t>
  </si>
  <si>
    <t>Strategic Business Unit</t>
  </si>
  <si>
    <t>In business, a strategic business unit (SBU) is a profit center which focuses on product offering and market segment. SBUs typically have a discrete marketing plan, analysis of competition, and marketing campaign, even though they may be part of a larger business entity.</t>
  </si>
  <si>
    <t>https://skills.emsidata.com/skills/KS1219D6XC15QN4LWQDK</t>
  </si>
  <si>
    <t>Organizational Architecture</t>
  </si>
  <si>
    <t>Organizational architecture has two very different meanings. In one sense it literally refers to the organization's built environment and in another sense it refers to architecture metaphorically, as a structure which fleshes out the organizations. The various features of a business's organizational architecture has to be internally consistent in strategy, architecture and competitive environment.Organizational architecture or organizational space: the influence of the spatial environment on humans in and around organizations. Organizational architecture or organization design: the creation of roles, processes, and formal reporting relationships in an organization.</t>
  </si>
  <si>
    <t>https://skills.emsidata.com/skills/KS127FR602L0NHNBGD5L</t>
  </si>
  <si>
    <t>Organic Growth</t>
  </si>
  <si>
    <t>Organic business growth is related to the growth of natural systems and organisms, societies and economies, as a dynamic organizational process, that for business expansion is marked by increased output, customer base expansion, or new product development, as opposed to mergers and acquisitions, which is inorganic growth.</t>
  </si>
  <si>
    <t>https://skills.emsidata.com/skills/KS127FN627W262Q720L4</t>
  </si>
  <si>
    <t>Covenants</t>
  </si>
  <si>
    <t>https://skills.emsidata.com/skills/KS440216KGVWB92YCJRK</t>
  </si>
  <si>
    <t>Bidding</t>
  </si>
  <si>
    <t>Bidding is an offer to set a price tag by an individual or business for a product or service or a demand that something be done. Bidding is used to determine the cost or value of something.</t>
  </si>
  <si>
    <t>https://skills.emsidata.com/skills/KS121017533VB8TBLQ9L</t>
  </si>
  <si>
    <t>Service Level Objectives</t>
  </si>
  <si>
    <t>A service-level objective (SLO) is a key element of a service-level agreement (SLA) between a service provider and a customer. SLOs are agreed upon as a means of measuring the performance of the Service Provider and are outlined as a way of avoiding disputes between the two parties based on misunderstanding.</t>
  </si>
  <si>
    <t>https://skills.emsidata.com/skills/KS440HG7396B99Z1F5D4</t>
  </si>
  <si>
    <t>Service-Level Agreement</t>
  </si>
  <si>
    <t>A service-level agreement (SLA) is a commitment between a service provider and a client. Particular aspects of the service – quality, availability, responsibilities – are agreed between the service provider and the service user. The most common component of an SLA is that the services should be provided to the customer as agreed upon in the contract. As an example, Internet service providers and telcos will commonly include service level agreements within the terms of their contracts with customers to define the level(s) of service being sold in plain language terms. In this case the SLA will typically have a technical definition in mean time between failures (MTBF), mean time to repair or mean time to recovery (MTTR); identifying which party is responsible for reporting faults or paying fees; responsibility for various data rates; throughput; jitter; or similar measurable details.</t>
  </si>
  <si>
    <t>https://skills.emsidata.com/skills/KS440HG71DHMZX7FDNH9</t>
  </si>
  <si>
    <t>Contract Negotiation</t>
  </si>
  <si>
    <t>https://skills.emsidata.com/skills/KS122CJ6ZVCCTTDGYB6B</t>
  </si>
  <si>
    <t>Due Diligence</t>
  </si>
  <si>
    <t>Due diligence is the investigation or exercise of care that a reasonable business or person is normally expected to take before entering into an agreement or contract with another party or an act with a certain standard of care.</t>
  </si>
  <si>
    <t>https://skills.emsidata.com/skills/KS1237L6PKFC8187JKW5</t>
  </si>
  <si>
    <t>Subcontracting</t>
  </si>
  <si>
    <t>A subcontractor is an individual or a business that signs a contract to perform part or all of the obligations of another's contract.</t>
  </si>
  <si>
    <t>https://skills.emsidata.com/skills/KS4411H6DM87QLDT97JT</t>
  </si>
  <si>
    <t>Contract management or contract administration is the management of contracts made with customers, vendors, partners, or employees. Contract management includes negotiating the terms and conditions in contracts and ensuring compliance with the terms and conditions, as well as documenting and agreeing on any changes or amendments that may arise during its implementation or execution. It can be summarized as the process of systematically and efficiently managing contract creation, execution, and analysis for the purpose of maximizing financial and operational performance and minimizing risk.</t>
  </si>
  <si>
    <t>https://skills.emsidata.com/skills/KS122CH79G2KSBRRJHTN</t>
  </si>
  <si>
    <t>Operational-Level Agreement</t>
  </si>
  <si>
    <t>An operational-level agreement (OLA) An operational-level agreement (OLA) defines the interdependent relationships in support of a service-level agreement (SLA).[1] The agreement describes the responsibilities of each internal support group toward other support groups, including the process and timeframe for delivery of their services. The objective of the OLA is to present a clear, concise and measurable description of the service provider's internal support relationships.</t>
  </si>
  <si>
    <t>https://skills.emsidata.com/skills/KS127CH71PR64GVX338R</t>
  </si>
  <si>
    <t>Salesforce</t>
  </si>
  <si>
    <t>Salesforce.com, Inc. is an American cloud-based software company headquartered in San Francisco, California. It provides customer relationship management (CRM) service and also provides a complementary suite of enterprise applications focused on customer service, marketing automation, analytics, and application development.</t>
  </si>
  <si>
    <t>https://skills.emsidata.com/skills/KS4407N6CMTCYT0NYSVM</t>
  </si>
  <si>
    <t>Customer Data Management</t>
  </si>
  <si>
    <t>Customer data management (CDM) is the ways in which businesses keep track of their customer information and survey their customer base in order to obtain feedback. CDM embraces a range of software or cloud computing applications designed to give large organizations rapid and efficient access to customer data. Surveys and data can be centrally located and widely accessible within a company, as opposed to being warehoused in separate departments. CDM encompasses the collection, analysis, organizing, reporting and sharing of customer information throughout an organization. Businesses need a thorough understanding of their customers’ needs if they are to retain and increase their customer base. Efficient CDM solutions provide companies with the ability to deal instantly with customer issues and obtain immediate feedback. As a result, customer retention and customer satisfaction can show marked improvement. According to a study by Aberdeen Group inc.: "Above-average and best-in-class companies... attain greater than 20% annual improvement in retention rates, revenues, data accuracy and partner/customer satisfaction rates."</t>
  </si>
  <si>
    <t>https://skills.emsidata.com/skills/KS122LP63R02H2Y6M04S</t>
  </si>
  <si>
    <t>Customer Lifecycle Management</t>
  </si>
  <si>
    <t>Customer lifecycle management or CLM is the measurement of multiple customer-related metrics, which, when analyzed for a period of time, indicate performance of a business. The overall scope of the CLM implementation process encompasses all domains or departments of an organization, which generally brings all sources of static and dynamic data, marketing processes, and value-added services to a unified decision supporting platform through iterative phases of customer acquisition, retention, cross- and upselling, and lapsed customer win-back.</t>
  </si>
  <si>
    <t>https://skills.emsidata.com/skills/KS122LW6WGWQF373VWC8</t>
  </si>
  <si>
    <t>Customer Relationship Management</t>
  </si>
  <si>
    <t>Customer relationship management (CRM) is a process in which a business or other organization administers its interactions with customers, typically using data analysis to study large amounts of information.</t>
  </si>
  <si>
    <t>https://skills.emsidata.com/skills/KS1217P66NK6BW72M9FH</t>
  </si>
  <si>
    <t>Team Building</t>
  </si>
  <si>
    <t>Team building is a collective term for various types of activities used to enhance social relations and define roles within teams, often involving collaborative tasks. It is distinct from team training, which is designed by a combine of business managers, learning and development/OD and an HR Business Partner to improve the efficiency, rather than interpersonal relations.</t>
  </si>
  <si>
    <t>https://skills.emsidata.com/skills/KS4418371TN1X41T1P3G</t>
  </si>
  <si>
    <t>Empowerment</t>
  </si>
  <si>
    <t>Empowerment is the degree of autonomy and self-determination in people and in communities. This enables them to represent their interests in a responsible and self-determined way, acting on their own authority. It is the process of becoming stronger and more confident, especially in controlling one's life and claiming one's rights. Empowerment as action refers both to the process of self-empowerment and to professional support of people, which enables them to overcome their sense of powerlessness and lack of influence, and to recognize and use their resources.</t>
  </si>
  <si>
    <t>https://skills.emsidata.com/skills/KS123B25WWFY25Z5S42X</t>
  </si>
  <si>
    <t>Distributed Team Management</t>
  </si>
  <si>
    <t>Distributed management is a management method for people to work together over the web to accomplish desired goals. Management activities are distributed through the people doing the work.</t>
  </si>
  <si>
    <t>https://skills.emsidata.com/skills/ESC3B4D235CC57F3594C</t>
  </si>
  <si>
    <t>Team Leadership</t>
  </si>
  <si>
    <t>https://skills.emsidata.com/skills/KS4418462TTGKL3CWJHT</t>
  </si>
  <si>
    <t>Conflict Management</t>
  </si>
  <si>
    <t>Conflict management is the process of limiting the negative aspects of conflict while increasing the positive aspects of conflict. The aim of conflict management is to enhance learning and group outcomes, including effectiveness or performance in an organizational setting. Properly managed conflict can improve group outcomes.</t>
  </si>
  <si>
    <t>https://skills.emsidata.com/skills/KS1228S6XKXWJ8SR7JYX</t>
  </si>
  <si>
    <t>Virtual Teams</t>
  </si>
  <si>
    <t>A virtual team usually refers to a group of individuals who work together from different geographic locations and rely on communication technology such as email, FAX, and video or voice conferencing services in order to collaborate. The term can also refer to groups or teams that work together asynchronously or across organizational levels. Powell, Piccoli and Ives (2004) define virtual teams as "groups of geographically, organizationally and/or time dispersed workers brought together by information and telecommunication technologies to accomplish one or more organizational tasks." According to Ale Ebrahim et. al. (2009), virtual teams can also be defined as "small temporary groups of geographically, organizationally and/or time dispersed knowledge workers who coordinate their work predominantly with electronic information and communication technologies in order to accomplish one or more organization tasks."</t>
  </si>
  <si>
    <t>https://skills.emsidata.com/skills/KS1249V6KP7DGN5W2X0W</t>
  </si>
  <si>
    <t>Relationship Management</t>
  </si>
  <si>
    <t>https://skills.emsidata.com/skills/ES70CD6E89F6DAD8F319</t>
  </si>
  <si>
    <t>Team Management</t>
  </si>
  <si>
    <t>Team management is the ability of an individual or an organization to administer and coordinate a group of individuals to perform a task. Team management involves teamwork, communication, objective setting and performance appraisals. Moreover, team management is the capability to identify problems and resolve conflicts within a team. There are various methods and leadership styles a team manager can take to increase personnel productivity and build an effective team.  In the workplace teams can come in many shapes and sizes who all work together and depend on one another. They communicate and all strive to accomplish a specific goal. Management teams are a type of team that performs duties such as managing and advising other employees and teams that work with them. Whereas work, parallel, and project teams hold the responsibility of direct accomplishment of a goal, management teams are responsible for providing general direction and assistance to those teams.</t>
  </si>
  <si>
    <t>https://skills.emsidata.com/skills/KS441846K903WT1RYDKJ</t>
  </si>
  <si>
    <t>Prosci ADKAR Model</t>
  </si>
  <si>
    <t>https://skills.emsidata.com/skills/ESC132D27482A2341C48</t>
  </si>
  <si>
    <t>Workforce Productivity</t>
  </si>
  <si>
    <t>Workforce productivity is the amount of goods and services that a group of workers produce in a given amount of time. It is one of several types of productivity that economists measure. Workforce productivity, often referred to as labor productivity, is a measure for an organisation or company, a process, an industry, or a country.</t>
  </si>
  <si>
    <t>https://skills.emsidata.com/skills/KS125PC6TT5XZ48QLB75</t>
  </si>
  <si>
    <t>Performance Appraisal</t>
  </si>
  <si>
    <t>A performance appraisal, also referred to as a performance review, performance evaluation, (career) development discussion, or employee appraisal is a method by which the job performance of an employee is documented and evaluated. Performance appraisals are a part of career development and consist of regular reviews of employee performance within organizations.</t>
  </si>
  <si>
    <t>https://skills.emsidata.com/skills/KS123HX69V95SC2NJZYZ</t>
  </si>
  <si>
    <t>Team Performance Management</t>
  </si>
  <si>
    <t>https://skills.emsidata.com/skills/KS441846Q382NVKJSSC7</t>
  </si>
  <si>
    <t>Performance management (PM) is the process of ensuring that a set of activities and outputs meets an organization's goals in an effective and efficient manner. Performance management can focus on the performance of an organization, a department, an employee, or the processes in place to manage particular tasks. Performance management standards are generally organized and disseminated by senior leadership at an organization and by task owners, it can include specifying tasks and outcomes of a job, providing timely feedback and coaching, comparing employee's actual performance and behaviors with desired performance and behaviors, instituting rewards, etc. It is necessary to outline the role of each individual in the organization in terms of functions and responsibilities to ensure that performance management is successful.</t>
  </si>
  <si>
    <t>https://skills.emsidata.com/skills/KS123HX6YG0PPBXV3922</t>
  </si>
  <si>
    <t>Team Motivation</t>
  </si>
  <si>
    <t>https://skills.emsidata.com/skills/ES9C4BA42EEF41C08D62</t>
  </si>
  <si>
    <t>Human Performance Technology</t>
  </si>
  <si>
    <t>Human performance technology (HPT), also known as human performance improvement (HPI), or human performance assessment (HPA), is a field of study related to process improvement methodologies such as lean management, Six Sigma, lean Six Sigma, organization development, motivation, instructional technology, human factors, learning, performance support systems, knowledge management, and training. It is focused on improving performance at the societal, organizational, process, and individual performer levels.</t>
  </si>
  <si>
    <t>https://skills.emsidata.com/skills/KS124VJ6XQHT93TR5J8Q</t>
  </si>
  <si>
    <t>Project Performance</t>
  </si>
  <si>
    <t>https://skills.emsidata.com/skills/ESDFA25A5C1E94B79381</t>
  </si>
  <si>
    <t>Performance Measurement</t>
  </si>
  <si>
    <t>Performance measurement is the process of collecting, analyzing and/or reporting information regarding the performance of an individual, group, organization, system or component.</t>
  </si>
  <si>
    <t>https://skills.emsidata.com/skills/KS127PD6HS17M78HDZHH</t>
  </si>
  <si>
    <t>Total Cost Of Ownership</t>
  </si>
  <si>
    <t>Total cost of ownership (TCO) is a financial estimate intended to help buyers and owners determine the direct and indirect costs of a product or service. It is a management accounting concept that can be used in full cost accounting or even ecological economics where it includes social costs.</t>
  </si>
  <si>
    <t>https://skills.emsidata.com/skills/BGS72A654BDAAABB12C3</t>
  </si>
  <si>
    <t>Pricing Strategies</t>
  </si>
  <si>
    <t>A business can use a variety of pricing strategies when selling a product or service. To determine the most effective pricing strategy for a company, senior executives need to first identify the company's pricing position, pricing segment, pricing capability and their competitive pricing reaction strategy.</t>
  </si>
  <si>
    <t>https://skills.emsidata.com/skills/KS1280N6G0RXMWQ29JCS</t>
  </si>
  <si>
    <t>Market Pricing</t>
  </si>
  <si>
    <t>Pricing is the process whereby a business sets the price at which it will sell its products and services, and may be part of the business's marketing plan. In setting prices, the business will take into account the price at which it could acquire the goods, the manufacturing cost, the marketplace, competition, market condition, brand, and quality of product.</t>
  </si>
  <si>
    <t>https://skills.emsidata.com/skills/KST71ITFIZYDOGER5ST6</t>
  </si>
  <si>
    <t>Process Optimization</t>
  </si>
  <si>
    <t>Process optimization is the discipline of adjusting a process so as to optimize some specified set of parameters without violating some constraint. The most common goals are minimizing cost and maximizing throughput and/or efficiency. This is one of the major quantitative tools in industrial decision making.</t>
  </si>
  <si>
    <t>https://skills.emsidata.com/skills/KS128275ZSJDZ37SNG87</t>
  </si>
  <si>
    <t>Process Flow Diagrams</t>
  </si>
  <si>
    <t>A process flow diagram (PFD) is a diagram commonly used in chemical and process engineering to indicate the general flow of plant processes and equipment. The PFD displays the relationship between major equipment of a plant facility and does not show minor details such as piping details and designations. Another commonly used term for a PFD is a flowsheet.</t>
  </si>
  <si>
    <t>https://skills.emsidata.com/skills/KS1282077S8NZPGMNQ9B</t>
  </si>
  <si>
    <t>Value-Added Services</t>
  </si>
  <si>
    <t>A value-added service (VAS) is a popular telecommunications industry term for non-core services, or, in short, all services beyond standard voice calls and fax transmissions. However, it can be used in any service industry, for services available at little or no cost, to promote their primary business. In the telecommunications industry, on a conceptual level, value-added services add value to the standard service offering, spurring subscribers to use their phone more and allowing the operator to drive up their average revenue per user. For mobile phones, technologies like SMS, MMS and data access were historically usually considered value-added services, but in recent years SMS, MMS and data access have more and more become core services, and VAS therefore has begun to exclude those services.</t>
  </si>
  <si>
    <t>https://skills.emsidata.com/skills/KS122BQ68QFBGLYV8HVB</t>
  </si>
  <si>
    <t>Lean Startup Methodology</t>
  </si>
  <si>
    <t>Lean startup is a methodology for developing businesses and products that aims to shorten product development cycles and rapidly discover if a proposed business model is viable; this is achieved by adopting a combination of business-hypothesis-driven experimentation, iterative product releases, and validated learning. Lean startup emphasizes customer feedback over intuition and flexibility over planning. This methodology enables recovery from failures more often than traditional ways of product development.</t>
  </si>
  <si>
    <t>https://skills.emsidata.com/skills/ES8D234AFC96946A898E</t>
  </si>
  <si>
    <t>Performance Metric</t>
  </si>
  <si>
    <t>A performance indicator or key performance indicator (KPI) is a type of performance measurement. KPIs evaluate the success of an organization or of a particular activity in which it engages.</t>
  </si>
  <si>
    <t>https://skills.emsidata.com/skills/KS127PD6XH0GQ380FJ3N</t>
  </si>
  <si>
    <t>Workflow Management</t>
  </si>
  <si>
    <t>https://skills.emsidata.com/skills/ES899BA440FA3441F22A</t>
  </si>
  <si>
    <t>Process Design</t>
  </si>
  <si>
    <t>In chemical engineering, process design is the choice and sequencing of units for desired physical and/or chemical transformation of materials. Process design is central to chemical engineering, and it can be considered to be the summit of that field, bringing together all of the field's components.</t>
  </si>
  <si>
    <t>https://skills.emsidata.com/skills/KS1281Z6YSCYDNCG1D8T</t>
  </si>
  <si>
    <t>Time Study</t>
  </si>
  <si>
    <t>A time and motion study is a business efficiency technique combining the Time Study work of Frederick Winslow Taylor with the Motion Study work of Frank and Lillian Gilbreth. It is a major part of scientific management (Taylorism). After its first introduction, time study developed in the direction of establishing standard times, while motion study evolved into a technique for improving work methods. The two techniques became integrated and refined into a widely accepted method applicable to the improvement and upgrading of work systems. This integrated approach to work system improvement is known as methods engineering and it is applied today to industrial as well as service organizations, including banks, schools and hospitals.</t>
  </si>
  <si>
    <t>https://skills.emsidata.com/skills/KS441DL693Z3G5P36DCV</t>
  </si>
  <si>
    <t>Process Modeling</t>
  </si>
  <si>
    <t>The term process model is used in various contexts. For example, in business process modeling the enterprise process model is often referred to as the business process model.</t>
  </si>
  <si>
    <t>https://skills.emsidata.com/skills/KS128266WGXGXQX9Y051</t>
  </si>
  <si>
    <t>Process Analysis</t>
  </si>
  <si>
    <t>Process analysis is a form of technical writing and expository writing "designed to convey to the reader how a change takes place through a series of stages".</t>
  </si>
  <si>
    <t>https://skills.emsidata.com/skills/KS1281V75M07F0WYZVZZ</t>
  </si>
  <si>
    <t>Operations Research</t>
  </si>
  <si>
    <t>Operations research (OR) is a discipline that deals with the application of advanced analytical methods to help make better decisions. The term operational analysis is used in the British military as an intrinsic part of capability development, management and assurance. Operational analysis forms part of the Combined Operational Effectiveness and Investment Appraisals, which support British defence capability acquisition decision-making.</t>
  </si>
  <si>
    <t>https://skills.emsidata.com/skills/KS1206R6J3HDQV8PPC87</t>
  </si>
  <si>
    <t>Business Process Reengineering</t>
  </si>
  <si>
    <t>Business process re-engineering (BPR) is a business management strategy, originally pioneered in the early 1990s, focusing on the analysis and design of workflows and business processes within an organization. BPR aimed to help organizations fundamentally rethink how they do their work in order to improve customer service, cut operational costs, and become world-class competitors.</t>
  </si>
  <si>
    <t>https://skills.emsidata.com/skills/KS1218N78MN3G6HV5BK7</t>
  </si>
  <si>
    <t>On-Time Performance</t>
  </si>
  <si>
    <t>In public transportation, schedule adherence or on-time performance refers to the level of success of the service remaining on the published schedule. On time performance, sometimes referred to as on time running, is normally expressed as a percentage, with a higher percentage meaning more vehicles are on time. The level of on time performance for many transport systems is a very important measure of the effectiveness of the system.</t>
  </si>
  <si>
    <t>https://skills.emsidata.com/skills/KS440BD5WPRCNQ6SX3J1</t>
  </si>
  <si>
    <t>Service Delivery</t>
  </si>
  <si>
    <t>ITIL is a set of detailed practices for IT service management (ITSM) that focuses on aligning IT services with the needs of business.</t>
  </si>
  <si>
    <t>https://skills.emsidata.com/skills/KS440HB6R9M0RQZFFWYZ</t>
  </si>
  <si>
    <t>Key Performance Indicators (KPIs)</t>
  </si>
  <si>
    <t>https://skills.emsidata.com/skills/KS125MK6L8XN70ZS40ZY</t>
  </si>
  <si>
    <t>Organizational Performance</t>
  </si>
  <si>
    <t>Organizational performance comprises the actual output or results of an organization as measured against its intended outputs.</t>
  </si>
  <si>
    <t>https://skills.emsidata.com/skills/KS127FV6NMYSL9H3DBH1</t>
  </si>
  <si>
    <t>Risk Mitigation</t>
  </si>
  <si>
    <t>https://skills.emsidata.com/skills/ESDF44DC766ED1E22E32</t>
  </si>
  <si>
    <t>Product management is an organisational function within a company dealing with new product development, business justification, planning, verification, forecasting, pricing, product launch, and marketing of a product or products at all stages of the product lifecycle. Similarly, product lifecycle management (PLM) integrates people, data, processes and business systems. It provides product information for companies and their extended supply chain enterprise.</t>
  </si>
  <si>
    <t>https://skills.emsidata.com/skills/KS1282M68WL9T4YH3SLF</t>
  </si>
  <si>
    <t>Product Information Management</t>
  </si>
  <si>
    <t>Product information management (PIM) is the process of managing all the information required to market and sell products through distribution channels. This product data is created by an internal organization to support a multichannel marketing strategy. A central hub of product data can be used to distribute information to sales channels such as e-commerce websites, print catalogs, marketplaces such as Amazon and Google Shopping, social media platforms like Instagram and electronic data feeds to trading partners.</t>
  </si>
  <si>
    <t>https://skills.emsidata.com/skills/KS1282F6WLW3C4CKVYDR</t>
  </si>
  <si>
    <t>Product Roadmaps</t>
  </si>
  <si>
    <t>Goals of a product strategy:</t>
  </si>
  <si>
    <t>https://skills.emsidata.com/skills/ES6C7324B9377A38E0D5</t>
  </si>
  <si>
    <t>Digital Product Management</t>
  </si>
  <si>
    <t>https://skills.emsidata.com/skills/ESBD232625E05A1D9F64</t>
  </si>
  <si>
    <t>Commercialization</t>
  </si>
  <si>
    <t>https://skills.emsidata.com/skills/KS1224W5XSXCJBNSLLVX</t>
  </si>
  <si>
    <t>Lifecycle Management</t>
  </si>
  <si>
    <t>Lifecycle management or Life-cycle management may refer to:Application lifecycle management in software Building lifecycle management, the design and construction of buildings Information lifecycle management, in computer data storage Plant lifecycle management, in industrial facility management Product lifecycle management (marketing) Product lifecycle management, in engineering and manufacturing Virtual machine lifecycle management, in computer systems administration</t>
  </si>
  <si>
    <t>https://skills.emsidata.com/skills/KS7G24169Z487XMD80CY</t>
  </si>
  <si>
    <t>User Story</t>
  </si>
  <si>
    <t>In software development and product management, a user story is an informal, natural language description of features of a software system. They are written from the perspective of an end user or user of a system, and may be recorded on index cards, Post-it notes, or digitally in project management software. Depending on the project, user stories may be written by different stakeholders like client, user, manager, or development team.</t>
  </si>
  <si>
    <t>https://skills.emsidata.com/skills/KS441PQ64HT13P34T8T5</t>
  </si>
  <si>
    <t>Product Lifecycle</t>
  </si>
  <si>
    <t>In industry, product lifecycle management (PLM) is the process of managing the entire lifecycle of a product from inception, through engineering design and manufacture, to service and disposal of manufactured products. PLM integrates people, data, processes and business systems and provides a product information backbone for companies and their extended enterprise.</t>
  </si>
  <si>
    <t>https://skills.emsidata.com/skills/KS1282K5ZT9JLWWFMNW7</t>
  </si>
  <si>
    <t>Project Communications</t>
  </si>
  <si>
    <t>https://skills.emsidata.com/skills/ESA57D1ACED4A47FE3C5</t>
  </si>
  <si>
    <t>Solution Delivery</t>
  </si>
  <si>
    <t>https://skills.emsidata.com/skills/KSIRH2MDNR85TXTQF10X</t>
  </si>
  <si>
    <t>Timelines</t>
  </si>
  <si>
    <t>A timeline is a display of a list of events in chronological order. It is typically a graphic design showing a long bar labelled with dates paralleling it, and usually contemporaneous events.</t>
  </si>
  <si>
    <t>https://skills.emsidata.com/skills/KS441DK5ZDF8Q8FWL19R</t>
  </si>
  <si>
    <t>Project Selection</t>
  </si>
  <si>
    <t>https://skills.emsidata.com/skills/ES2DC2C514D5A45F3CC2</t>
  </si>
  <si>
    <t>Project Files</t>
  </si>
  <si>
    <t>https://skills.emsidata.com/skills/KSBW6VY1LTP97IYOKVZX</t>
  </si>
  <si>
    <t>Project Proposals</t>
  </si>
  <si>
    <t>https://skills.emsidata.com/skills/ES1FB08A257DDD5C0625</t>
  </si>
  <si>
    <t>Earned Value Management</t>
  </si>
  <si>
    <t>Earned value management (EVM), earned value project management, or earned value performance management (EVPM) is a project management technique for measuring project performance and progress in an objective manner.</t>
  </si>
  <si>
    <t>https://skills.emsidata.com/skills/KS1238Q73V596JPH7NBG</t>
  </si>
  <si>
    <t>Project Risk Management</t>
  </si>
  <si>
    <t>Risk management activities are applied to project management. Project risk is defined by PMI as, "an uncertain event or condition that, if it occurs, has a positive or negative effect on a project’s objectives."</t>
  </si>
  <si>
    <t>https://skills.emsidata.com/skills/KS1284M622VT3F77037Q</t>
  </si>
  <si>
    <t>Benefits Realization Management</t>
  </si>
  <si>
    <t>Benefits Realization Management (BRM) is one of the many ways of managing how time and resources are invested into making desirable changes.</t>
  </si>
  <si>
    <t>https://skills.emsidata.com/skills/KS120ZF633P3C7YBWY21</t>
  </si>
  <si>
    <t>Project Documentation</t>
  </si>
  <si>
    <t>https://skills.emsidata.com/skills/ES2884E132F1A422AC8F</t>
  </si>
  <si>
    <t>Project Implementation</t>
  </si>
  <si>
    <t>Implementation is the realization of an application, or execution of a plan, idea, model, design, specification, standard, algorithm, or policy.</t>
  </si>
  <si>
    <t>https://skills.emsidata.com/skills/ESAEEF5760144B8210FD</t>
  </si>
  <si>
    <t>Project Planning</t>
  </si>
  <si>
    <t>Project planning is part of project management, which relates to the use of schedules such as Gantt charts to plan and subsequently report progress within the project environment. Project planning can be done manually or by the use of project management software.</t>
  </si>
  <si>
    <t>https://skills.emsidata.com/skills/KS122W26SKGLZJ2KLF5M</t>
  </si>
  <si>
    <t>Project Cycle Management</t>
  </si>
  <si>
    <t>Project cycle management (PCM) is the process of planning, organizing, coordinating, and controlling a project effectively and efficiently throughout its phases, from planning through execution then completion and review to achieve pre-defined objectives or satisfying the project stakeholder by producing the right deliverable at the right time, cost and quality.</t>
  </si>
  <si>
    <t>https://skills.emsidata.com/skills/KS1284D6DPR42RSQDKG2</t>
  </si>
  <si>
    <t>Project Portfolio Management</t>
  </si>
  <si>
    <t>Project Portfolio Management (PPM) is the centralized management of the processes, methods, and technologies used by project managers and project management offices (PMOs) to analyze and collectively manage current or proposed projects based on numerous key characteristics. The objectives of PPM are to determine the optimal resource mix for delivery and to schedule activities to best achieve an organization’s operational and financial goals, while honouring constraints imposed by customers, strategic objectives, or external real-world factors. The International standard defines the framework of the Project Portfolio Management</t>
  </si>
  <si>
    <t>https://skills.emsidata.com/skills/KS1282P5XDYF7DJK8L9Y</t>
  </si>
  <si>
    <t>Resource Constraints</t>
  </si>
  <si>
    <t>Resource slack, in the business and management literature, is the level of availability of a resource. Resource slack can be considered as the opposite of resource scarcity or resource constraints.</t>
  </si>
  <si>
    <t>https://skills.emsidata.com/skills/KS4401B66G71ZN5LBP44</t>
  </si>
  <si>
    <t>Project Scoping</t>
  </si>
  <si>
    <t>In project management, scope is the defined features and functions of a product, or the scope of work needed to finish a project. Scope involves getting information required to start a project, including the features the product needs to meet its stakeholders' requirements.</t>
  </si>
  <si>
    <t>https://skills.emsidata.com/skills/ES832D5A4A82C0C5C93D</t>
  </si>
  <si>
    <t>Implement Projects</t>
  </si>
  <si>
    <t>https://skills.emsidata.com/skills/KSAJ9BHUP0ONIDN2ABOI</t>
  </si>
  <si>
    <t>Resource Allocation</t>
  </si>
  <si>
    <t>In economics, resource allocation is the assignment of available resources to various uses. In the context of an entire economy, resources can be allocated by various means, such as markets, or planning.</t>
  </si>
  <si>
    <t>https://skills.emsidata.com/skills/KS4401967TXYW7DXV8QX</t>
  </si>
  <si>
    <t>Project Management Body Of Knowledge (PMBOK) Methodology</t>
  </si>
  <si>
    <t>https://skills.emsidata.com/skills/ES3B9371D9D17C664383</t>
  </si>
  <si>
    <t>Project Evaluation</t>
  </si>
  <si>
    <t>https://skills.emsidata.com/skills/ESE0AE7E64D88AC649DF</t>
  </si>
  <si>
    <t>Project Management Office (PMO)</t>
  </si>
  <si>
    <t>A project management office is a group or department within a business, government agency, or enterprise that defines and maintains standards for project management within the organization. The PMO strives to standardize and introduce economies of repetition in the execution of projects. The PMO is the source of documentation, guidance and metrics on the practice of project management and execution.</t>
  </si>
  <si>
    <t>https://skills.emsidata.com/skills/KS1283Z5XFZ85WT42H7L</t>
  </si>
  <si>
    <t>Development Management</t>
  </si>
  <si>
    <t>https://skills.emsidata.com/skills/KS122W95Y16LJBNFCP2D</t>
  </si>
  <si>
    <t>Stakeholder Management</t>
  </si>
  <si>
    <t>Stakeholder management is a critical component to the successful delivery of any project, programme or activity. A stakeholder is any individual, group or organization that can affect, be affected by, or perceive itself to be affected by a programme.</t>
  </si>
  <si>
    <t>https://skills.emsidata.com/skills/KS440XG6F9DTD3VG7JTV</t>
  </si>
  <si>
    <t>Project Initiation Documentation</t>
  </si>
  <si>
    <t>The Project Initiation Documentation (PID) is one of the most significant artifacts in project management, which provides the foundation for the business project.</t>
  </si>
  <si>
    <t>https://skills.emsidata.com/skills/KS1284G5VLGL0YWY4CXQ</t>
  </si>
  <si>
    <t>Microsoft Project</t>
  </si>
  <si>
    <t>Microsoft Project is a project management software product, developed and sold by Microsoft. It is designed to assist a project manager in developing a schedule, assigning resources to tasks, tracking progress, managing the budget, and analyzing workloads.</t>
  </si>
  <si>
    <t>https://skills.emsidata.com/skills/KS126J46GGVZB8BGGXSY</t>
  </si>
  <si>
    <t>Project Sponsorship</t>
  </si>
  <si>
    <t>Project sponsorship is the ownership of projects on behalf of the client organization.</t>
  </si>
  <si>
    <t>https://skills.emsidata.com/skills/KS1284N6XYZVG8YV3SSB</t>
  </si>
  <si>
    <t>Flowcharts</t>
  </si>
  <si>
    <t>A flowchart is a type of diagram that represents a workflow or process. A flowchart can also be defined as a diagrammatic representation of an algorithm, a step-by-step approach to solving a task.</t>
  </si>
  <si>
    <t>https://skills.emsidata.com/skills/KS1240N6HTXCDTDNX6WD</t>
  </si>
  <si>
    <t>Software Project Management</t>
  </si>
  <si>
    <t>Software project management is an art and science of planning and leading software projects. It is a sub-discipline of project management in which software projects are planned, implemented, monitored and controlled.</t>
  </si>
  <si>
    <t>https://skills.emsidata.com/skills/KS440QV5XFLXCJGYZZZG</t>
  </si>
  <si>
    <t>Project management is the process of leading the work of a team to achieve goals and meet success criteria at a specified time. The primary challenge of project management is to achieve all of the project goals within the given constraints. This information is usually described in project documentation, created at the beginning of the development process. The primary constraints are scope, time, budget. The secondary challenge is to optimize the allocation of necessary inputs and apply them to meet pre-defined objectives.</t>
  </si>
  <si>
    <t>https://skills.emsidata.com/skills/KS1267F6MSPN366LX7ST</t>
  </si>
  <si>
    <t>Project Management Software</t>
  </si>
  <si>
    <t>Project management software (PMS) has the capacity to help plan, organize, and manage resource tools and develop resource estimates. Depending on the sophistication of the software, it can manage estimation and planning, scheduling, cost control and budget management, resource allocation, collaboration software, communication, decision-making, quality management, time management and documentation or administration systems. Today, numerous PC and browser-based project management software and contract management software solutions exist, and are finding applications in almost every type of business.</t>
  </si>
  <si>
    <t>https://skills.emsidata.com/skills/KS126456773GS63NCY8F</t>
  </si>
  <si>
    <t>Project Management Institute (PMI) Methodology</t>
  </si>
  <si>
    <t>The Project Management Institute (PMI) is an American nonprofit professional organization for project management.</t>
  </si>
  <si>
    <t>https://skills.emsidata.com/skills/KS1284G77CJNY040QM7B</t>
  </si>
  <si>
    <t>Critical Path Method (CPM) Scheduling</t>
  </si>
  <si>
    <t>The critical path method (CPM), or critical path analysis (CPA), is an algorithm for scheduling a set of project activities. It is commonly used in conjunction with the program evaluation and review technique (PERT). A critical path is determined by identifying the longest stretch of dependent activities and measuring the time required to complete them from start to finish.</t>
  </si>
  <si>
    <t>https://skills.emsidata.com/skills/KS122J96Z72S4MNP021Z</t>
  </si>
  <si>
    <t>Work Breakdown Structure</t>
  </si>
  <si>
    <t>A work-breakdown structure (WBS) in project management and systems engineering, is a deliverable-oriented breakdown of a project into smaller components. A work breakdown structure is a key project deliverable that organizes the team's work into manageable sections. The Project Management Body of Knowledge defines the work-breakdown structure as a "hierarchical decomposition of the total scope of work to be carried out by the project team to accomplish the project objectives and create the required deliverables."</t>
  </si>
  <si>
    <t>https://skills.emsidata.com/skills/KS4424T6DJM4SGHQMBS1</t>
  </si>
  <si>
    <t>Project Management Life Cycle</t>
  </si>
  <si>
    <t>https://skills.emsidata.com/skills/KS1284G6K3M5B6ZT8ZBQ</t>
  </si>
  <si>
    <t>Task Management</t>
  </si>
  <si>
    <t>Task management is the process of managing a task through its life cycle. It involves planning, testing, tracking, and reporting. Task management can help either individual achieve goals, or groups of individuals collaborate and share knowledge for the accomplishment of collective goals. Tasks are also differentiated by complexity, from low to high.</t>
  </si>
  <si>
    <t>https://skills.emsidata.com/skills/KS4417576B7WXT8G221H</t>
  </si>
  <si>
    <t>Scope Management</t>
  </si>
  <si>
    <t>https://skills.emsidata.com/skills/KSO3ARKM8HRKKU9XXAO7</t>
  </si>
  <si>
    <t>Point Of Sale</t>
  </si>
  <si>
    <t>The point of sale (POS) or point of purchase (POP) is the time and place where a retail transaction is completed. At the point of sale, the merchant calculates the amount owed by the customer, indicates that amount, may prepare an invoice for the customer, and indicates the options for the customer to make payment. It is also the point at which a customer makes a payment to the merchant in exchange for goods or after provision of a service. After receiving payment, the merchant may issue a receipt for the transaction, which is usually printed but can also be dispensed with or sent electronically.</t>
  </si>
  <si>
    <t>https://skills.emsidata.com/skills/KS127YF631YF6JYZNX9P</t>
  </si>
  <si>
    <t>Customer Success Management</t>
  </si>
  <si>
    <t>Customer Success or Customer Success Management is the business method ensuring customers achieve success, their desired outcomes while using your product or service. Customer Success is relationship-focused client management, that aligns client and vendor goals for mutually beneficial outcomes. Effective Customer Success strategy typically results in decreased customer churn and increased up-sell opportunities. The goal of Customer Success is to make the customer as successful as possible, which in turn, improves customer lifetime value (CLTV) for the company.</t>
  </si>
  <si>
    <t>https://skills.emsidata.com/skills/ES51980193663083AED5</t>
  </si>
  <si>
    <t>Call Center Experience</t>
  </si>
  <si>
    <t>A call centre or call center is a centralised office used for receiving or transmitting a large volume of enquiries by telephone. An inbound call centre is operated by a company to administer incoming product or service support or information enquiries from consumers. Outbound call centres are operated for telemarketing, for solicitation of charitable or political donations, debt collection, market research, emergency notifications, and urgent/critical needs blood banks. A contact centre, further extension to call centres administers centralised handling of individual communications, including letters, faxes, live support software, social media, instant message, and e-mail.</t>
  </si>
  <si>
    <t>https://skills.emsidata.com/skills/KS121BS6QFLZVY39PMHD</t>
  </si>
  <si>
    <t>Customer Support</t>
  </si>
  <si>
    <t>Customer support is a range of customer services to assist customers in making cost effective and correct use of a product. It includes assistance in planning, installation, training, troubleshooting, maintenance, upgrading, and disposal of a product.</t>
  </si>
  <si>
    <t>https://skills.emsidata.com/skills/KS120SR6WD1FP76Z6GC2</t>
  </si>
  <si>
    <t>Service Industries</t>
  </si>
  <si>
    <t>https://skills.emsidata.com/skills/KS440HG69X94JJ0SV77G</t>
  </si>
  <si>
    <t>Service-Oriented</t>
  </si>
  <si>
    <t>https://skills.emsidata.com/skills/KS440HJ6FYQ188FVPN3F</t>
  </si>
  <si>
    <t>Customer service is the provision of service to customers before, during, and after a purchase. The perception of success of such interactions is dependent on employees "who can adjust themselves to the personality of the guest". Customer service concerns the priority an organization assigns to customer service relative to components such as product innovation and pricing. In this sense, an organization that values good customer service may spend more money in training employees than the average organization or may proactively interview customers for feedback.</t>
  </si>
  <si>
    <t>https://skills.emsidata.com/skills/KS121Z26S4VJLQ1WXN21</t>
  </si>
  <si>
    <t>Customer Satisfaction</t>
  </si>
  <si>
    <t>Customer satisfaction is a term frequently used in marketing. It is a measure of how products and services supplied by a company meet or surpass customer expectation. Customer satisfaction is defined as "the number of customers, or percentage of total customers, whose reported experience with a firm, its products, or its services (ratings) exceeds specified satisfaction goals." Customers play an important role and are essential in keeping a product or service relevant so it is in the best interest of the business to ensure customer satisfaction, and build customer loyalty.</t>
  </si>
  <si>
    <t>https://skills.emsidata.com/skills/KS122LN6CLX3P61KWSP2</t>
  </si>
  <si>
    <t>Needs Assessment</t>
  </si>
  <si>
    <t>A needs assessment is a systematic process for determining and addressing needs, or "gaps" between current conditions and desired conditions or "wants". The discrepancy between the current condition and wanted condition must be measured to appropriately identify the need. The need can be a desire to improve current performance or to correct a deficiency.</t>
  </si>
  <si>
    <t>https://skills.emsidata.com/skills/ESEE2FE3695A215DC6DC</t>
  </si>
  <si>
    <t>Customer Experience</t>
  </si>
  <si>
    <t>Customer experience is a totality of cognitive, affective, sensory, and behavioral consumer responses during all stages of the consumption process including pre-purchase, consumption, and post-purchase stages. Pine and Gilmore described the experience economy as the next level after commodities, goods, and services with memorable events as the final business product. Four realms of experience include esthetic, escapist, entertainment, and educational components.</t>
  </si>
  <si>
    <t>https://skills.emsidata.com/skills/KS121JM6QL5CGM2LSDS9</t>
  </si>
  <si>
    <t>Collections</t>
  </si>
  <si>
    <t>https://skills.emsidata.com/skills/KS7G4YT72YHJ3BVJ4P56</t>
  </si>
  <si>
    <t>Payment Processing</t>
  </si>
  <si>
    <t>A payment processor is some sort of transactor for financial calculations, technically an invertible currency exchange appointed by a merchant to handle transactions from various channels such as credit cards and debit cards for merchant acquiring banks. They are usually broken down into two types: front-end and back-end.</t>
  </si>
  <si>
    <t>https://skills.emsidata.com/skills/KS127M06S0L9QJBRQKQ8</t>
  </si>
  <si>
    <t>Computer Animation</t>
  </si>
  <si>
    <t>Computer animation is the process used for digitally generating animated images. The more general term computer-generated imagery (CGI) encompasses both static scenes and dynamic images, while computer animation only refers to moving images. Modern computer animation usually uses 3D computer graphics to generate a two-dimensional picture, although 2D computer graphics are still used for stylistic, low bandwidth, and faster real-time renderings. Sometimes, the target of the animation is the computer itself, but sometimes film as well.</t>
  </si>
  <si>
    <t>https://skills.emsidata.com/skills/KS120146NT1FXP61MW7L</t>
  </si>
  <si>
    <t>Particle Systems</t>
  </si>
  <si>
    <t>A particle system is a technique in game physics, motion graphics, and computer graphics that uses many minute sprites, 3D models, or other graphic objects to simulate certain kinds of "fuzzy" phenomena, which are otherwise very hard to reproduce with conventional rendering techniques - usually highly chaotic systems, natural phenomena, or processes caused by chemical reactions.</t>
  </si>
  <si>
    <t>https://skills.emsidata.com/skills/KS127KV6TLRT7GCGHLYP</t>
  </si>
  <si>
    <t>Cinema 4D</t>
  </si>
  <si>
    <t>Cinema 4D is a 3D software suite developed by the German company Maxon.</t>
  </si>
  <si>
    <t>https://skills.emsidata.com/skills/KS121416HBR475Q80WCF</t>
  </si>
  <si>
    <t>Character Animation</t>
  </si>
  <si>
    <t>Character animation is a specialized area of the animation process, which involves bringing animated characters to life. The role of a character animator is analogous to that of a film or stage actor and character animators are often said to be "actors with a pencil". Character animators breathe life in their characters, creating the illusion of thought, emotion and personality. Character animation is often distinguished from creature animation, which involves bringing photorealistic animals and creatures to life.</t>
  </si>
  <si>
    <t>https://skills.emsidata.com/skills/KS121TB5Y0K3Y2QNY08V</t>
  </si>
  <si>
    <t>Unity Engine</t>
  </si>
  <si>
    <t>Unity is a cross-platform game engine developed by Unity Technologies, first announced and released in June 2005 at Apple Inc.'s Worldwide Developers Conference as a Mac OS X-exclusive game engine. As of 2018, the engine had been extended to support more than 25 platforms. The engine can be used to create three-dimensional, two-dimensional, virtual reality, and augmented reality games, as well as simulations and other experiences. The engine has been adopted by industries outside video gaming, such as film, automotive, architecture, engineering and construction.</t>
  </si>
  <si>
    <t>https://skills.emsidata.com/skills/KS0OX58VDQ5P1TCYANAN</t>
  </si>
  <si>
    <t>Video Game Design</t>
  </si>
  <si>
    <t>Video game design is the process of designing the content and rules of video games in the pre-production stage and designing the gameplay, environment, storyline, and characters in the production stage. The designer of a game is very much like the director of a film in many ways; the designer is the visionary of the game and controls the artistic and technical elements of the game in fulfillment of their vision. Video game design requires artistic and technical competence as well as sometimes including writing skills. As the industry has aged and embraced alternative production methodologies such as agile, the role of a principal game designer has begun to separate - some studios emphasizing the auteur model while others emphasizing a more team oriented model. Within the video game industry, video game design is usually just referred to as "game design", which is a more general term elsewhere.</t>
  </si>
  <si>
    <t>https://skills.emsidata.com/skills/KS441SV6C1M3JH9T67QC</t>
  </si>
  <si>
    <t>Physically Based Animation</t>
  </si>
  <si>
    <t>Physically based animation is an area of interest within computer graphics concerned with the simulation of physically plausible behaviors at interactive rates. Advances in physically based animation are often motivated by the need to include complex, physically inspired behaviors in video games, interactive simulations, and movies. Although off-line simulation methods exist to solve most all of the problems studied in physically-based animation, these methods are intended for applications that necessitate physical accuracy and slow, detailed computations. In contrast to methods common in offline simulation, techniques in physically based animation are concerned with physical plausibility, numerical stability, and visual appeal over physical accuracy. Physically based animation is often limited to loose approximations of physical behaviors because of the strict time constraints imposed by interactive applications. The target frame rate for interactive applications such as games and simulations is often 25-60 hertz, with only a small fraction of the time allotted to an individual frame remaining for physical simulation. Simplified models of physical behaviors are generally preferred if they are more efficient, easier to accelerate, or satisfy desirable mathematical properties. Fine details are not important when the overriding goal of a visualization is aesthetic appeal or the maintenance of player immersion since these details are often difficult for humans to notice or are otherwise impossible to distinguish at human scales.</t>
  </si>
  <si>
    <t>https://skills.emsidata.com/skills/KS127TP69WVQSPQ45W6F</t>
  </si>
  <si>
    <t>Video Game Development</t>
  </si>
  <si>
    <t>Video game development is the process of developing a video game. The effort is undertaken by a developer, ranging from a single person to an international team dispersed across the globe. Development of traditional commercial PC and console games is normally funded by a publisher, and can take several years to reach completion. Indie games usually take less time and money and can be produced by individuals and smaller developers. The independent game industry has been on the rise, facilitated by the growth of accessible game development software such as Unity platform and Unreal Engine and new online distribution systems such as Steam and Uplay, as well as the mobile game market for Android and iOS devices.</t>
  </si>
  <si>
    <t>https://skills.emsidata.com/skills/KS1246H6P4LG5V9JBL9S</t>
  </si>
  <si>
    <t>Animations</t>
  </si>
  <si>
    <t>Animation is a method in which figures are manipulated to appear as moving images. In traditional animation, images are drawn or painted by hand on transparent celluloid sheets to be photographed and exhibited on film. Today, most animations are made with computer-generated imagery (CGI). Computer animation can be very detailed 3D animation, while 2D computer animation can be used for stylistic reasons, low bandwidth, or faster real-time renderings. Other common animation methods apply a stop motion technique to two and three-dimensional objects like paper cutouts, puppets, or clay figures.</t>
  </si>
  <si>
    <t>https://skills.emsidata.com/skills/KS120HC606XFBV3FV9PQ</t>
  </si>
  <si>
    <t>Motion Graphic Design</t>
  </si>
  <si>
    <t>Motion graphic design is a subset of graphic design in that it uses graphic design principles in a filmmaking or video production context through the use of animation or filmic techniques. Examples include the kinetic typography and graphics used in film and television opening sequences, and the spinning, three-dimensional station identification logos of some television channels. The art form has been around for decades, and has advanced in technical sophistication over time.</t>
  </si>
  <si>
    <t>https://skills.emsidata.com/skills/KS126PY69KTZN6P06R7P</t>
  </si>
  <si>
    <t>Key Frame</t>
  </si>
  <si>
    <t>A key frame in animation and filmmaking is a drawing or shot that defines the starting and ending points of any smooth transition. These are called frames because their position in time is measured in frames on a strip of film or on a digital video editing timeline. A sequence of key frames defines which movement the viewer will see, whereas the position of the key frames on the film, video, or animation defines the timing of the movement. Because only two or three key frames over the span of a second do not create the illusion of movement, the remaining frames are filled with "inbetweens".</t>
  </si>
  <si>
    <t>https://skills.emsidata.com/skills/KS125MJ6NH4W48NPKT7G</t>
  </si>
  <si>
    <t>3d Engine</t>
  </si>
  <si>
    <t>https://skills.emsidata.com/skills/KSD334WEJF3MR99D2G21</t>
  </si>
  <si>
    <t>Google Glass</t>
  </si>
  <si>
    <t>Google Glass, or simply Glass, is a brand of smart glasses—an optical head-mounted display designed in the shape of a pair of glasses. It was developed by X with the mission of producing a ubiquitous computer. Google Glass displays information in a smartphone-like, hands-free format. Wearers communicate with the Internet via natural language voice commands.</t>
  </si>
  <si>
    <t>https://skills.emsidata.com/skills/KS8BNIZ8B50KR1OETSDX</t>
  </si>
  <si>
    <t>Unreal Engine</t>
  </si>
  <si>
    <t>The Unreal Engine is a game engine developed by Epic Games, first showcased in the 1998 first-person shooter game Unreal. Although initially developed for first-person shooters, it has been used in a variety of genres, including platformers, fighting games, and MMORPGs, and has seen adoption by other markets, most notably the film and television industry. Written in C++, the Unreal Engine features a high degree of portability, supporting a wide range of platforms.</t>
  </si>
  <si>
    <t>https://skills.emsidata.com/skills/KS441NT6J6WCV9YYZ7LV</t>
  </si>
  <si>
    <t>OpenGL</t>
  </si>
  <si>
    <t>OpenGL is a cross-language, cross-platform application programming interface (API) for rendering 2D and 3D vector graphics. The API is typically used to interact with a graphics processing unit (GPU), to achieve hardware-accelerated rendering.</t>
  </si>
  <si>
    <t>https://skills.emsidata.com/skills/KS12796736TWZ91FSFMC</t>
  </si>
  <si>
    <t>Game Engine</t>
  </si>
  <si>
    <t>A game engine is conceptually the core software necessary for a game program to properly run. This is not to be confused with the often incorporated software-development environment designed for people to build video games.</t>
  </si>
  <si>
    <t>https://skills.emsidata.com/skills/KS1246H6VW04XTCBZG2X</t>
  </si>
  <si>
    <t>Visual Arts</t>
  </si>
  <si>
    <t>The visual arts are art forms such as painting, drawing, printmaking, sculpture, ceramics, photography, video, filmmaking, design, crafts and architecture. Many artistic disciplines such as performing arts, conceptual art, and textile arts also involve aspects of visual arts as well as arts of other types. Also included within the visual arts are the applied arts such as industrial design, graphic design, fashion design, interior design and decorative art.</t>
  </si>
  <si>
    <t>https://skills.emsidata.com/skills/KS441VL65C885HLK4W32</t>
  </si>
  <si>
    <t>Drawing</t>
  </si>
  <si>
    <t>Drawing is a form of visual art in which an artist uses instruments to mark paper or other two-dimensional surface. Drawing instruments include graphite pencils, pen and ink, various kinds of paints, inked brushes, colored pencils, crayons, charcoal, chalk, pastels, erasers, markers, styluses, and metals. Digital drawing is the act of using a computer to draw. Common methods of digital drawing include a stylus or finger on a touchscreen device, stylus- or finger-to-touchpad, or in some cases, a mouse. There are many digital art programs and devices.</t>
  </si>
  <si>
    <t>https://skills.emsidata.com/skills/KS123586FGV3X7F7BJR7</t>
  </si>
  <si>
    <t>Iconography</t>
  </si>
  <si>
    <t>Iconography, as a branch of art history, studies the identification, description and interpretation of the content of images: the subjects depicted, the particular compositions and details used to do so, and other elements that are distinct from artistic style. The word iconography comes from the Greek εἰκών ("image") and γράφειν.</t>
  </si>
  <si>
    <t>https://skills.emsidata.com/skills/ES77ACB49889FF7A1FD0</t>
  </si>
  <si>
    <t>Art Direction</t>
  </si>
  <si>
    <t>https://skills.emsidata.com/skills/ES7CC53BB1293933BFFE</t>
  </si>
  <si>
    <t>Illustration</t>
  </si>
  <si>
    <t>An illustration is a decoration, interpretation or visual explanation of a text, concept or process, designed for integration in print and digital published media, such as posters, flyers, magazines, books, teaching materials, animations, video games and films. An illustration is typically created by an illustrator. Digital illustrations are often used to make websites and apps more user-friendly, such as the use of emojis to accompany digital type. Illustration also means providing an example; either in writing or in picture form.</t>
  </si>
  <si>
    <t>https://skills.emsidata.com/skills/KS120XG6W8TVT7Z23SQZ</t>
  </si>
  <si>
    <t>Color Theory</t>
  </si>
  <si>
    <t>In the visual arts, color theory is a body of practical guidance to color mixing and the visual effects of a specific color combination. There are also definitions of colors based on the color wheel: primary color, secondary color, and tertiary color. Although color theory principles first appeared in the writings of Leone Battista Alberti and the notebooks of Leonardo da Vinci, a tradition of "colory theory" began in the 18th century, initially within a partisan controversy over Isaac Newton's theory of color and the nature of primary colors. From there it developed as an independent artistic tradition with only superficial reference to colorimetry and vision science.</t>
  </si>
  <si>
    <t>https://skills.emsidata.com/skills/KSNZJ9FKQVX1EZI2Q5GD</t>
  </si>
  <si>
    <t>Art History</t>
  </si>
  <si>
    <t>Art history is the study of aesthetic objects and visual expression in historical and stylistic context. Traditionally, the discipline of art history emphasized painting, drawing, sculpture, architecture, ceramics and decorative arts, yet today, art history examines broader aspects of visual culture, including the various visual and conceptual outcomes related to an ever-evolving definition of art. Art history encompasses the study of objects created by different cultures around the world and throughout history that convey meaning, importance or serve usefulness primarily through visual representations.</t>
  </si>
  <si>
    <t>https://skills.emsidata.com/skills/ES472C47A94A25F60496</t>
  </si>
  <si>
    <t>Printmaking</t>
  </si>
  <si>
    <t>Printmaking is the process of creating artworks by printing, normally on paper. Printmaking normally covers only the process of creating prints that have an element of originality, rather than just being a photographic reproduction of a painting. Except in the case of monotyping, the process is capable of producing multiples of the same piece, which is called a print. Each print produced is considered an "original" work of art, and is correctly referred to as an "impression", not a "copy". Often impressions vary considerably, whether intentionally or not. The images on most prints are created for that purpose, perhaps with a preparatory study such as a drawing. A print that copies another work of art, especially a painting, is known as a "reproductive print".</t>
  </si>
  <si>
    <t>https://skills.emsidata.com/skills/KS128116D4F00DD8HQZN</t>
  </si>
  <si>
    <t>Sculpture</t>
  </si>
  <si>
    <t>Sculpture is the branch of the visual arts that operates in three dimensions. It is one of the plastic arts. Durable sculptural processes originally used carving and modelling, in stone, metal, ceramics, wood and other materials but, since Modernism, there has been an almost complete freedom of materials and process. A wide variety of materials may be worked by removal such as carving, assembled by welding or modelling, or moulded or cast.</t>
  </si>
  <si>
    <t>https://skills.emsidata.com/skills/KS440CW61124Y8NHP6BJ</t>
  </si>
  <si>
    <t>Aesthetics</t>
  </si>
  <si>
    <t>Aesthetics, or esthetics, is a branch of philosophy that deals with the nature of beauty and taste, as well as the philosophy of art. It examines subjective and sensori-emotional values, or sometimes called judgments of sentiment and taste.</t>
  </si>
  <si>
    <t>https://skills.emsidata.com/skills/ESF80FF10258D686691A</t>
  </si>
  <si>
    <t>Storyboarding</t>
  </si>
  <si>
    <t>A storyboard is a graphic organizer that consists of illustrations or images displayed in sequence for the purpose of pre-visualising a motion picture, animation, motion graphic or interactive media sequence. The storyboarding process, in the form it is known today, was developed at Walt Disney Productions during the early 1930s, after several years of similar processes being in use at Walt Disney and other animation studios.</t>
  </si>
  <si>
    <t>https://skills.emsidata.com/skills/KS47ZFZPB8JBKAM9WK3A</t>
  </si>
  <si>
    <t>Visual Effects</t>
  </si>
  <si>
    <t>Visual effects is the process by which imagery is created or manipulated outside the context of  a live action shot in filmmaking and video production. The integration of live action footage and CG elements to create realistic imagery is called VFX.</t>
  </si>
  <si>
    <t>https://skills.emsidata.com/skills/KS441SG6J86H6VWR5ZXN</t>
  </si>
  <si>
    <t>Design Elements And Principles</t>
  </si>
  <si>
    <t>Visual design elements and principles describe fundamental ideas about the practice of visual design.</t>
  </si>
  <si>
    <t>https://skills.emsidata.com/skills/KS122VG6CZLXDJSQS3FB</t>
  </si>
  <si>
    <t>Visual Storytelling</t>
  </si>
  <si>
    <t>A visual narrative is a story told primarily through the use of visual media. The story may be told using still photography, illustration, or video, and can be enhanced with graphics, music, voice and other audio.</t>
  </si>
  <si>
    <t>https://skills.emsidata.com/skills/ESE6F0148C7A499C5987</t>
  </si>
  <si>
    <t>Design Thinking</t>
  </si>
  <si>
    <t>Design thinking is the set of cognitive, strategic and practical processes by which design concepts are developed. Many of the key concepts and aspects of design thinking have been identified through studies, across different design domains, of design cognition and design activity in both laboratory and natural contexts.</t>
  </si>
  <si>
    <t>https://skills.emsidata.com/skills/KS122VN6PXLVQXP4ZP9Q</t>
  </si>
  <si>
    <t>Exhibit Design</t>
  </si>
  <si>
    <t>Exhibit design is the process of developing an exhibit—from a concept through to a physical, three-dimensional exhibition. It is a continually evolving field, drawing on innovative, creative, and practical solutions to the challenge of developing communicative environments that ‘tell a story’ in a three-dimensional space.</t>
  </si>
  <si>
    <t>https://skills.emsidata.com/skills/KS123QR74C5PDJV7T073</t>
  </si>
  <si>
    <t>Design Tool</t>
  </si>
  <si>
    <t>Design tools are objects, media, or computer programs, which can be used to design. They may influence the process of production, expression and perception of design ideas and therefore need to be applied skillfully.</t>
  </si>
  <si>
    <t>https://skills.emsidata.com/skills/KS122VN6S99QJ1BWL6MC</t>
  </si>
  <si>
    <t>Ideation</t>
  </si>
  <si>
    <t>https://skills.emsidata.com/skills/ES6A03A6D02FBA0D8CEB</t>
  </si>
  <si>
    <t>Design Strategies</t>
  </si>
  <si>
    <t>https://skills.emsidata.com/skills/KS122VL72WT92WY59NWL</t>
  </si>
  <si>
    <t>Mock Ups</t>
  </si>
  <si>
    <t>In manufacturing and design, a mockup, or mock-up, is a scale or full-size model of a design or device, used for teaching, demonstration, design evaluation, promotion, and other purposes. A mockup may be a prototype if it provides at least part of the functionality of a system and enables testing of a design. Mock-ups are used by designers mainly to acquire feedback from users. Mock-ups address the idea captured in a popular engineering one-liner: "You can fix it now on the drafting board with an eraser or you can fix it later on the construction site with a sledge hammer".</t>
  </si>
  <si>
    <t>https://skills.emsidata.com/skills/KSR14VO04US8GT3B1S6R</t>
  </si>
  <si>
    <t>Design Research</t>
  </si>
  <si>
    <t>Design research was originally constituted as primarily research into the process of design, developing from work in design methods, but the concept has been expanded to include research embedded within the process of design, including work concerned with the context of designing and research-based design practice. The concept retains a sense of generality, aimed at understanding and improving design processes and practices quite broadly, rather than developing domain-specific knowledge within any professional field of design.</t>
  </si>
  <si>
    <t>https://skills.emsidata.com/skills/KS122VL63QVN9SHRPSNY</t>
  </si>
  <si>
    <t>Sketching</t>
  </si>
  <si>
    <t>Sketch or Sketches may refer to:Sketch (drawing), a rapidly executed freehand drawing that is not usually intended as a finished work</t>
  </si>
  <si>
    <t>https://skills.emsidata.com/skills/KS7G1706J27JX5JHG1VC</t>
  </si>
  <si>
    <t>Fashion Design</t>
  </si>
  <si>
    <t>Fashion design is the art of applying design, aesthetics, clothing construction and natural beauty to clothing and its accessories. It is influenced by cultural and social attitudes, and has varied over time and place.</t>
  </si>
  <si>
    <t>https://skills.emsidata.com/skills/ESED05D74592993DF9BE</t>
  </si>
  <si>
    <t>Design Management</t>
  </si>
  <si>
    <t>Design management is a field of inquiry that uses project management, design, strategy, and supply chain techniques to control a creative process, support a culture of creativity, and build a structure and organization for design. The objective of design management is to develop and maintain an efficient business environment in which an organization can achieve its strategic and mission goals through design. Design management is a comprehensive activity at all levels of business, from the discovery phase to the execution phase. "Simply put, design management is the business side of design. Design management encompasses the ongoing processes, business decisions, and strategies that enable innovation and create effectively-designed products, services, communications, environments, and brands that enhance our quality of life and provide organizational success." The discipline of design management overlaps with marketing management, operations management, and strategic management.</t>
  </si>
  <si>
    <t>https://skills.emsidata.com/skills/KS122VJ64FL8LSTKGLJ5</t>
  </si>
  <si>
    <t>Universal Design</t>
  </si>
  <si>
    <t>Universal design is the design of buildings, products or environments to make them accessible to all people, regardless of age, disability or other factors.</t>
  </si>
  <si>
    <t>https://skills.emsidata.com/skills/KS1253C69TGYYVPJNSRT</t>
  </si>
  <si>
    <t>https://skills.emsidata.com/skills/ES330CA52F22BBE253D3</t>
  </si>
  <si>
    <t>Gamification</t>
  </si>
  <si>
    <t>Gamification is the strategic attempt to enhance systems, services, organisations and activities in order to create similar experiences to those experienced when playing games in order to motivate and engage users. This is generally accomplished through the application of game-design elements and game principles in non-game contexts. It can also be defined as a set of activities and processes to solve problems by using or applying the characteristics of game elements. Gamification commonly employs game design elements to improve user engagement, organizational productivity, flow, learning, crowdsourcing, knowledge retention, employee recruitment and evaluation, ease of use, usefulness of systems, physical exercise, traffic violations, voter apathy, public attitudes about alternative energy, and more. A collection of research on gamification shows that a majority of studies on gamification find it has positive effects on individuals. However, individual and contextual differences exist.</t>
  </si>
  <si>
    <t>https://skills.emsidata.com/skills/KS1246K6YCP1HY2RSGFC</t>
  </si>
  <si>
    <t>Interaction Design</t>
  </si>
  <si>
    <t>Interaction design, often abbreviated as IxD, is "the practice of designing interactive digital products, environments, systems, and services." Beyond the digital aspect, interaction design is also useful when creating physical (non-digital) products, exploring how a user might interact with it. Common topics of interaction design include design, human–computer interaction, and software development. While interaction design has an interest in form, its main area of focus rests on behavior. Rather than analyzing how things are, interaction design synthesizes and imagines things as they could be. This element of interaction design is what characterizes IxD as a design field as opposed to a science or engineering field.</t>
  </si>
  <si>
    <t>https://skills.emsidata.com/skills/KS1257T673ND18SQ65DJ</t>
  </si>
  <si>
    <t>Texturing</t>
  </si>
  <si>
    <t>https://skills.emsidata.com/skills/KS7G3GW6QM9ZM5MK5Q09</t>
  </si>
  <si>
    <t>Color Grading</t>
  </si>
  <si>
    <t>Color grading is the process of improving the appearance of an image for presentation in different environments on different devices. Various attributes of an image such as contrast, color, saturation, detail, black level, and white point may be enhanced whether for motion pictures, videos, or still images. Color grading and color correction are often used synonymously as terms for this process and can include the generation of artistic color effects through creative blending and compositing of different images. Color grading is generally now performed in a digital process either in a controlled environment such as a color suite, or in any location where a computer can be used in dim lighting.</t>
  </si>
  <si>
    <t>https://skills.emsidata.com/skills/KS1223X78S6799BJGWV2</t>
  </si>
  <si>
    <t>Manga</t>
  </si>
  <si>
    <t>Manga are comics or graphic novels originating from Japan. Most manga conform to a style developed in Japan in the late 19th century, and the form has a long prehistory in earlier Japanese art. The term manga is used in Japan to refer to both comics and cartooning. Outside of Japan, the word is typically used to refer to comics originally published in the country.</t>
  </si>
  <si>
    <t>https://skills.emsidata.com/skills/ESEF9AA40BB1F416E1AC</t>
  </si>
  <si>
    <t>Color Correction</t>
  </si>
  <si>
    <t>Color correction is a process used in stage lighting, photography, television, cinematography, and other disciplines, which uses color gels, or filters, to alter the overall color of the light. Typically the light color is measured on a scale known as color temperature, as well as along a green–magenta axis orthogonal to the color temperature axis.</t>
  </si>
  <si>
    <t>https://skills.emsidata.com/skills/KS1223X6B3ZPRFMJBHX9</t>
  </si>
  <si>
    <t>Graphic Design</t>
  </si>
  <si>
    <t>Graphic design is the art, profession and academic discipline whose activity consists in projecting visual communications intended to transmit specific messages to social groups, with specific objectives. Therefore, it is an interdisciplinary branch of design whose foundations and objectives revolve around the definition of problems and the determination of objectives for decision-making, through creativity, innovation and lateral thinking along with digital tools, transforming them for proper interpretation. This activity helps in the optimization of graphic communications (see also communication design). It is also known as visual communication design, visual design or editorial design.</t>
  </si>
  <si>
    <t>https://skills.emsidata.com/skills/KS124H46Q2PP8YC1WQ06</t>
  </si>
  <si>
    <t>2D Computer Graphics</t>
  </si>
  <si>
    <t>2D computer graphics is the computer-based generation of digital images—mostly from two-dimensional models and by techniques specific to them. It may refer to the branch of computer science that comprises such techniques or to the models themselves.</t>
  </si>
  <si>
    <t>https://skills.emsidata.com/skills/KS1200Y77WTLF0Y9J7TM</t>
  </si>
  <si>
    <t>Visual Design</t>
  </si>
  <si>
    <t>https://skills.emsidata.com/skills/ES7D007E896BF43B4EC9</t>
  </si>
  <si>
    <t>Logos</t>
  </si>
  <si>
    <t>A logo is a graphic mark, emblem, or symbol used to aid and promote public identification and recognition. It may be of an abstract or figurative design or include the text of the name it represents as in a wordmark.</t>
  </si>
  <si>
    <t>https://skills.emsidata.com/skills/KS1225V6Y8RC3F5RJY8P</t>
  </si>
  <si>
    <t>Smart Objects</t>
  </si>
  <si>
    <t>A smart object is an object that enhances the interaction with not only people but also with other smart objects. Also known as smart connected products or smart connected things (SCoT), they are products, assets and other things embedded with processors, sensors, software and connectivity that allow data to be exchanged between the product and its environment, manufacturer, operator/user, and other products and systems. Connectivity also enables some capabilities of the product to exist outside the physical device, in what is known as the product cloud. The data collected from these products can be then analyzed to inform decision-making, enable operational efficiencies and continuously improve the performance of the product.</t>
  </si>
  <si>
    <t>https://skills.emsidata.com/skills/KS440ND7133GYLN794XT</t>
  </si>
  <si>
    <t>Graphic Communication</t>
  </si>
  <si>
    <t>Graphic communication as the name suggests is communication using graphic elements. These elements include symbols such as glyphs and icons, images such as drawings and photographs, and can include the passive contributions of substrate, color and surroundings. It is the process of creating, producing, and distributing material incorporating words and images to convey data, concepts, and emotions.</t>
  </si>
  <si>
    <t>https://skills.emsidata.com/skills/KS124H36Q97V3CTYHMC1</t>
  </si>
  <si>
    <t>Visualization</t>
  </si>
  <si>
    <t>Visualization or visualisation may refer to:Visualization (graphics), the physical or imagining creation of images, diagrams, or animations to communicate a message Data visualization, the graphic representation of data Information visualization, the study of visual representations of abstract data Music visualization, animated imagery based on a piece of music Mental image, the experience of images without the relevant external stimulI</t>
  </si>
  <si>
    <t>https://skills.emsidata.com/skills/KS1282T6STD9RJZ677XL</t>
  </si>
  <si>
    <t>3D Computer Graphics</t>
  </si>
  <si>
    <t>3D computer graphics, sometimes called CGI, 3DCG or three-dimensional computer graphics, are graphics that use a three-dimensional representation of geometric data that is stored in the computer for the purposes of performing calculations and rendering 2D images. The resulting images may be stored for viewing later or displayed in real time. Unlike 3D film and similar techniques, the result is two-dimensional, without the illusion of being solid.</t>
  </si>
  <si>
    <t>https://skills.emsidata.com/skills/KS120146S76B3ZKN68X3</t>
  </si>
  <si>
    <t>Bitmap</t>
  </si>
  <si>
    <t>https://skills.emsidata.com/skills/KS121256BBMKYM3SW6PP</t>
  </si>
  <si>
    <t>Typesetting</t>
  </si>
  <si>
    <t>Typesetting is the composition of text by means of arranging physical type or its digital equivalents. Stored letters and other symbols are retrieved and ordered according to a language's orthography for visual display. Typesetting requires one or more fonts. One significant effect of typesetting was that authorship of works could be spotted more easily, making it difficult for copiers who have not gained permission.</t>
  </si>
  <si>
    <t>https://skills.emsidata.com/skills/KS6ZF5B983R8UPYE239T</t>
  </si>
  <si>
    <t>Computer Graphics</t>
  </si>
  <si>
    <t>Computer graphics deals with generating images with the aid of computers. Today, computer graphics is a core technology in digital photography, film, video games, cell phone and computer displays, and many specialized applications. A great deal of specialized hardware and software has been developed, with the displays of most devices being driven by computer graphics hardware. It is a vast and recently developed area of computer science. The phrase was coined in 1960 by computer graphics researchers Verne Hudson and William Fetter of Boeing. It is often abbreviated as CG, or typically in the context of film as computer generated imagery (CGI). The non-artistic aspects of computer graphics are the subject of computer science research.</t>
  </si>
  <si>
    <t>https://skills.emsidata.com/skills/KS1227N6C50RCTHQCRGK</t>
  </si>
  <si>
    <t>Adobe Spark</t>
  </si>
  <si>
    <t>Adobe Spark is an integrated suite of media creation applications for mobile and web developed by Adobe Systems. It comprises three separate design apps: Spark Page, Spark Post, and Spark Video.</t>
  </si>
  <si>
    <t>https://skills.emsidata.com/skills/ES2D839974770BCC9CC3</t>
  </si>
  <si>
    <t>Adobe Illustrator</t>
  </si>
  <si>
    <t>Adobe Illustrator is a vector graphics editor and design program developed and marketed by Adobe Inc. Originally designed for the Apple Macintosh, development of Adobe Illustrator began in 1985. Along with Creative Cloud, Illustrator CC was released. The latest version, Illustrator CC 2021, was released on October 20, 2020 and is the 25th generation in the product line. Adobe Illustrator was reviewed as the best vector graphics editing program in 2018 by PC Magazine.</t>
  </si>
  <si>
    <t>https://skills.emsidata.com/skills/KS1206V6K46N1SDVJGBD</t>
  </si>
  <si>
    <t>Navisworks (BIM Software)</t>
  </si>
  <si>
    <t>https://skills.emsidata.com/skills/ES50B1EAC3BEA8A8F135</t>
  </si>
  <si>
    <t>Graphical Tools</t>
  </si>
  <si>
    <t>https://skills.emsidata.com/skills/KS124H86WZLXVYN25WLC</t>
  </si>
  <si>
    <t>Windows Presentation Foundation</t>
  </si>
  <si>
    <t>Windows Presentation Foundation (WPF) is a free and open-source graphical subsystem originally developed by Microsoft for rendering user interfaces in Windows-based applications. WPF, previously known as "Avalon", was initially released as part of .NET Framework 3.0 in 2006. WPF uses DirectX and attempts to provide a consistent programming model for building applications. It separates the user interface from business logic, and resembles similar XML-oriented object models, such as those implemented in XUL and SVG.</t>
  </si>
  <si>
    <t>https://skills.emsidata.com/skills/KS126JC79S871W7715R8</t>
  </si>
  <si>
    <t>QuarkXPress Design Software</t>
  </si>
  <si>
    <t>https://skills.emsidata.com/skills/KS7G85Q67Z1F21Q65Z1C</t>
  </si>
  <si>
    <t>Adobe Photoshop</t>
  </si>
  <si>
    <t>Adobe Photoshop is a raster graphics editor developed and published by Adobe Inc. for Windows and macOS. It was originally created in 1988 by Thomas and John Knoll. Since then, the software has become the industry standard not only in raster graphics editing, but in digital art as a whole. The software's name has thus become a generic trademark, leading to its usage as a verb although Adobe discourages such use. Photoshop can edit and compose raster images in multiple layers and supports masks, alpha compositing and several color models including RGB, CMYK, CIELAB, spot color, and duotone. Photoshop uses its own PSD and PSB file formats to support these features. In addition to raster graphics, Photoshop has limited abilities to edit or render text and vector graphics, as well as 3D graphics and video. Its feature set can be expanded by plug-ins; programs developed and distributed independently of Photoshop that run inside it and offer new or enhanced features.</t>
  </si>
  <si>
    <t>https://skills.emsidata.com/skills/KS1206Y6W7F5JS3VBTFL</t>
  </si>
  <si>
    <t>Autodesk Maya</t>
  </si>
  <si>
    <t>Autodesk Maya, commonly shortened to just Maya, is a 3D computer graphics application that runs on Windows, macOS and Linux, originally developed by Alias Systems Corporation and currently owned and developed by Autodesk. It is used to create assets for interactive 3D applications, animated films, TV series, and visual effects.</t>
  </si>
  <si>
    <t>https://skills.emsidata.com/skills/KS1267M6S1YR639JSHWR</t>
  </si>
  <si>
    <t>Pattern Making</t>
  </si>
  <si>
    <t>Patternmaker may refer to:Patternmaker (engineering) Patternmaker (clothing)</t>
  </si>
  <si>
    <t>https://skills.emsidata.com/skills/KS127LX759Q0BR1BYR7K</t>
  </si>
  <si>
    <t>Product Design</t>
  </si>
  <si>
    <t>Product design as a verb is to create a new product to be sold by a business to its customers. A very broad coefficient and effective generation and development of ideas through a process that leads to new products. Thus, it is a major aspect of new product development.</t>
  </si>
  <si>
    <t>https://skills.emsidata.com/skills/KS1282K6QK68NJHMG8V2</t>
  </si>
  <si>
    <t>https://skills.emsidata.com/skills/ES6860EBF2AF1A87EAF0</t>
  </si>
  <si>
    <t>Information Visualization</t>
  </si>
  <si>
    <t>Information visualization or information visualisation is the study of visual representations of abstract data to reinforce human cognition. The abstract data include both numerical and non-numerical data, such as text and geographic information. It is related to data visualization, infographics, and scientific visualization. One definition is that it's information visualization when the spatial representation is chosen, whereas it's scientific visualization when the spatial representation is given.</t>
  </si>
  <si>
    <t>https://skills.emsidata.com/skills/KS1254Z5W10424H9XS56</t>
  </si>
  <si>
    <t>Information Architecture</t>
  </si>
  <si>
    <t>Information architecture (IA) is the structural design of shared information environments; the art and science of organizing and labelling websites, intranets, online communities and software to support usability and findability; and an emerging community of practice focused on bringing principles of design, architecture and information science to the digital landscape. Typically, it involves a model or concept of information that is used and applied to activities which require explicit details of complex information systems. These activities include library systems and database development.</t>
  </si>
  <si>
    <t>https://skills.emsidata.com/skills/KS125496VMBQ1HHGZ9V8</t>
  </si>
  <si>
    <t>User Profile</t>
  </si>
  <si>
    <t>A user profile is a visual display of personal data associated with a specific user, or a customized desktop environment. A profile refers therefore to the explicit digital representation of a person's identity. A user profile can also be considered as the computer representation of a user model. A user model is a (data) structure that is used to capture certain characteristics about an individual user, and the process of obtaining the user profile is called user modeling or profiling.</t>
  </si>
  <si>
    <t>https://skills.emsidata.com/skills/KS441PN6GVB4FRMTJ5WF</t>
  </si>
  <si>
    <t>Human Factors</t>
  </si>
  <si>
    <t>https://skills.emsidata.com/skills/ES9B7F1AE731D6078EFC</t>
  </si>
  <si>
    <t>User Interface</t>
  </si>
  <si>
    <t>In the industrial design field of human-computer interaction, a user interface (UI) is the space where interactions between humans and machines occur. The goal of this interaction is to allow effective operation and control of the machine from the human end, whilst the machine simultaneously feeds back information that aids the operators' decision-making process. Examples of this broad concept of user interfaces include the interactive aspects of computer operating systems, hand tools, heavy machinery operator controls, and process controls. The design considerations applicable when creating user interfaces are related to, or involve such disciplines as, ergonomics and psychology.</t>
  </si>
  <si>
    <t>https://skills.emsidata.com/skills/KS441LY691MT0N689MWR</t>
  </si>
  <si>
    <t>Persona (User Experience)</t>
  </si>
  <si>
    <t>A persona, in user-centered design and marketing is a fictional character created to represent a user type that might use a site, brand, or product in a similar way. Marketers may use personas together with market segmentation, where the qualitative personas are constructed to be representative of specific segments. The term persona is used widely in online and technology applications as well as in advertising, where other terms such as pen portraits may also be used.</t>
  </si>
  <si>
    <t>https://skills.emsidata.com/skills/KS127PX6M7FLDLKD14NC</t>
  </si>
  <si>
    <t>User Experience</t>
  </si>
  <si>
    <t>The user experience is how a user interacts with and experiences a product, system or service. It includes a person's perceptions of utility, ease of use, and efficiency. Improving user experience is important to most companies, designers, and creators when creating and refining products because negative user experience can diminish use of the product and, therefore, any desired positive impacts; conversely, designing toward profitability often conflicts with ethical user experience objectives and even causes harm. User experience is subjective. However, the attributes that make up the user experience are objective.</t>
  </si>
  <si>
    <t>https://skills.emsidata.com/skills/KS441PL6JPXW200W0GRQ</t>
  </si>
  <si>
    <t>Graphical User Interface</t>
  </si>
  <si>
    <t>The graphical user interface is a form of user interface that allows users to interact with electronic devices through graphical icons and audio indicator such as primary notation, instead of text-based user interfaces, typed command labels or text navigation. GUIs were introduced in reaction to the perceived steep learning curve of command-line interfaces (CLIs), which require commands to be typed on a computer keyboard.</t>
  </si>
  <si>
    <t>https://skills.emsidata.com/skills/KS124H560Y5W2RPD912M</t>
  </si>
  <si>
    <t>User-Centered Design</t>
  </si>
  <si>
    <t>User-Centered Design (UCD) or User-Driven Development (UDD) is a framework of processes in which usability goals, user characteristics, environment, tasks and workflow of a product, service or process are given extensive attention at each stage of the design process. These tests are conducted with/without actual users during each stage of the process from requirements, pre-production models and post production, completing a circle of proof back to and ensuring that "development proceeds with the user as the center of focus." Such testing is necessary as it is often very difficult for the designers of a product to understand intuitively what a first-time user of their design experiences, and what each user's learning curve may look like. User-centered design is based on the understanding of a user, their demands, priorities and experiences and when used, is known to lead to an increased product usefulness and usability as it delivers satisfaction to the user.</t>
  </si>
  <si>
    <t>https://skills.emsidata.com/skills/KS441PL6DBF9N3QGJLMV</t>
  </si>
  <si>
    <t>Material Design</t>
  </si>
  <si>
    <t>Material Design is a design language that Google developed in 2014. Expanding on the "card" motifs that debuted in Google Now, Material Design uses more grid-based layouts, responsive animations and transitions, padding, and depth effects such as lighting and shadows.</t>
  </si>
  <si>
    <t>https://skills.emsidata.com/skills/KS1OE5WEHWVC8H6CG96R</t>
  </si>
  <si>
    <t>User Experience Design (UX)</t>
  </si>
  <si>
    <t>User experience design is the process of supporting user behavior through usability, usefulness, and desirability provided in the interaction with a product. User experience design encompasses traditional human–computer interaction (HCI) design and extends it by addressing all aspects of a product or service as perceived by users. Experience design (XD) is the practice of designing products, processes, services, events, omnichannel journeys, and environments with a focus placed on the quality of the user experience and culturally relevant solutions. Experience design is not driven by a single design discipline. Instead, it requires a cross-discipline perspective that considers multiple aspects of the brand/ business/ environment/ experience from product, packaging, and retail environment to the clothing and attitude of employees. Experience design seeks to develop the experience of a product, service, or event along any or all of the following dimensions:Duration  Intensity  Breadth  Interaction  Triggers  Significance</t>
  </si>
  <si>
    <t>https://skills.emsidata.com/skills/KS1202B652YN84D9KXMX</t>
  </si>
  <si>
    <t>User Interface Design</t>
  </si>
  <si>
    <t>User interface (UI) design or user interface engineering is the design of user interfaces for machines and software, such as computers, home appliances, mobile devices, and other electronic devices, with the focus on maximizing usability and the user experience. The goal of user interface design is to make the user's interaction as simple and efficient as possible, in terms of accomplishing user goals.</t>
  </si>
  <si>
    <t>https://skills.emsidata.com/skills/KS124H568S1F92XY25VR</t>
  </si>
  <si>
    <t>Usability</t>
  </si>
  <si>
    <t>Usability can be described as the capacity of a system to provide a condition for its users to perform the tasks safely, effectively, and efficiently while enjoying the experience. In software engineering, usability is the degree to which a software can be used by specified consumers to achieve quantified objectives with effectiveness, efficiency, and satisfaction in a quantified context of use.</t>
  </si>
  <si>
    <t>https://skills.emsidata.com/skills/KS441PC61LH6SWW9P97Q</t>
  </si>
  <si>
    <t>Look And Feel</t>
  </si>
  <si>
    <t>In software design, the look and feel of a graphical user interface comprises aspects of its design, including elements such as colors, shapes, layout, and typefaces, as well as the behavior of dynamic elements such as buttons, boxes, and menus. The term can also refer to aspects of a non-graphical user interface, as well as to aspects of an API – mostly to parts of an API that are not related to its functional properties. The term is used in reference to both software and websites.</t>
  </si>
  <si>
    <t>https://skills.emsidata.com/skills/KSNZWPVEM1K3BCSG5NYZ</t>
  </si>
  <si>
    <t>Experience Design</t>
  </si>
  <si>
    <t>https://skills.emsidata.com/skills/KS123R86H3SBH3T7B3LQ</t>
  </si>
  <si>
    <t>Wireframing</t>
  </si>
  <si>
    <t>A website wireframe, also known as a page schematic or screen blueprint, is a visual guide that represents the skeletal framework of a website. Wireframes are created for the purpose of arranging elements to best accomplish a particular purpose. This discipline is created by L. te Pas. A former student from Harvard (1982). The purpose is usually being informed by a business objective and a creative idea. The wireframe depicts the page layout or arrangement of the website's content, including interface elements and navigational systems, and how they work together. The wireframe usually lacks typographic style, color, or graphics, since the main focus lies in functionality, behavior, and priority of content. In other words, it focuses on what a screen does, not what it looks like. Wireframes can be pencil drawings or sketches on a whiteboard, or they can be produced by means of a broad array of free or commercial software applications. Wireframes are generally created by business analysts, user experience designers, developers, visual designers, and by those with expertise in interaction design, information architecture and user research.</t>
  </si>
  <si>
    <t>https://skills.emsidata.com/skills/KS4421B6105S1GF21ZW7</t>
  </si>
  <si>
    <t>Interface Design</t>
  </si>
  <si>
    <t>https://skills.emsidata.com/skills/KS125886HP1C382BMZ23</t>
  </si>
  <si>
    <t>Development Economics</t>
  </si>
  <si>
    <t>Development economics is a branch of economics which deals with economic aspects of the development process in low income countries. Its focus is not only on methods of promoting economic development, economic growth and structural change but also on improving the potential for the mass of the population, for example, through health, education and workplace conditions, whether through public or private channels.</t>
  </si>
  <si>
    <t>https://skills.emsidata.com/skills/KS122W8679FQJZW1J18C</t>
  </si>
  <si>
    <t>Economic Development</t>
  </si>
  <si>
    <t>In the economic study of the public sector, economic and social development is the process by which the economic well-being and quality of life of a nation, region, local community, or an individual are improved according to targeted goals and objectives.</t>
  </si>
  <si>
    <t>https://skills.emsidata.com/skills/KS1239Z71LLXDMTGRJ5S</t>
  </si>
  <si>
    <t>Time Value Of Money</t>
  </si>
  <si>
    <t>The time value of money is the widely accepted conjecture that there is greater benefit to receiving a sum of money now rather than an identical sum later. It may be seen as an implication of the later-developed concept of time preference.</t>
  </si>
  <si>
    <t>https://skills.emsidata.com/skills/ES49599C78E399AE2577</t>
  </si>
  <si>
    <t>Econometrics</t>
  </si>
  <si>
    <t>Econometrics is the application of statistical methods to economic data in order to give empirical content to economic relationships. More precisely, it is "the quantitative analysis of actual economic phenomena based on the concurrent development of theory and observation, related by appropriate methods of inference". An introductory economics textbook describes econometrics as allowing economists "to sift through mountains of data to extract simple relationships". The first known use of the term "econometrics" was by Polish economist Paweł Ciompa in 1910. Jan Tinbergen is one of the two founding fathers of econometrics. The other, Ragnar Frisch, also coined the term in the sense in which it is used today.</t>
  </si>
  <si>
    <t>https://skills.emsidata.com/skills/KS1239X61NPB4N0QQ678</t>
  </si>
  <si>
    <t>International Economics</t>
  </si>
  <si>
    <t>International economics is concerned with the effects upon economic activity from international differences in productive resources and consumer preferences and the international institutions that affect them. It seeks to explain the patterns and consequences of transactions and interactions between the inhabitants of different countries, including trade, investment and transaction.International trade studies goods-and-services flows across international boundaries from supply-and-demand factors, economic integration, international factor movements, and policy variables such as tariff rates and trade quotas. International finance studies the flow of capital across international financial markets, and the effects of these movements on exchange rates. International monetary economics and international macroeconomics study flows of money across countries and the resulting effects on their economies as a whole. International political economy, a sub-category of international relations, studies issues and impacts from for example international conflicts, international negotiations, and international sanctions; national security and economic nationalism; and international agreements and observance.</t>
  </si>
  <si>
    <t>https://skills.emsidata.com/skills/KS1258L6KK7JQ0N1KGPG</t>
  </si>
  <si>
    <t>Economy</t>
  </si>
  <si>
    <t>An economy is an area of the production, distribution and trade, as well as consumption of goods and services by different agents. In general, it is defined 'as a social domain that emphasize the practices, discourses, and material expressions associated with the production, use, and management of resources'. A given economy is the result of a set of processes that involves its culture, values, education, technological evolution, history, social organization, political structure and legal systems, as well as its geography, natural resource endowment, and ecology, as main factors. These factors give context, content, and set the conditions and parameters in which an economy functions. In other words, the economic domain is a social domain of interrelated human practices and transactions that does not stand alone.</t>
  </si>
  <si>
    <t>https://skills.emsidata.com/skills/KS123B75Z8CKNHP05L6Y</t>
  </si>
  <si>
    <t>Applied Economics</t>
  </si>
  <si>
    <t>Applied economics is the application of economic theory and econometrics in specific settings. As one of the two sets of fields of economics, it is typically characterized by the application of the core, i.e. economic theory and econometrics to address practical issues in a range of fields including demographic economics, labour economics, business economics, industrial organization, agricultural economics, development economics, education economics, engineering economics, financial economics, health economics, monetary economics, public economics, and economic history. From the perspective of economic development, the purpose of applied economics is to enhance the quality of business practices and national policy making.</t>
  </si>
  <si>
    <t>https://skills.emsidata.com/skills/KS120LH680LTNRR07357</t>
  </si>
  <si>
    <t>Trade Agreement</t>
  </si>
  <si>
    <t>A trade agreement is a wide-ranging taxes, tariff and trade treaty that often includes investment guarantees. It exists when two or more countries agree on terms that help them trade with each other. The most common trade agreements are of the preferential and free trade types, which are concluded in order to reduce tariffs, quotas and other trade restrictions on items traded between the signatories.</t>
  </si>
  <si>
    <t>https://skills.emsidata.com/skills/KSPHT4FC7W32BWG7SGZU</t>
  </si>
  <si>
    <t>Labor Economics</t>
  </si>
  <si>
    <t>Labour economics seeks to understand the functioning and dynamics of the markets for wage labour. Labour is a commodity that is supplied by labourers in exchange for a wage paid by demanding firms. Because these labourers exist as parts of a social, institutional, or political system, labour economics is often regarded as a sociology or political science.</t>
  </si>
  <si>
    <t>https://skills.emsidata.com/skills/KS125K663RKQMY6CFN29</t>
  </si>
  <si>
    <t>Economic Growth</t>
  </si>
  <si>
    <t>Economic growth can be defined as the increase in the inflation-adjusted market value of the goods and services produced by an economy over time. Statisticians conventionally measure such growth as the percent rate of increase in real gross domestic product, or real GDP.</t>
  </si>
  <si>
    <t>https://skills.emsidata.com/skills/KS123B26FD2N004Q34KD</t>
  </si>
  <si>
    <t>Business Economics</t>
  </si>
  <si>
    <t>Business economics is a field in applied economics which uses economic theory and quantitative methods to analyze business enterprises and the factors contributing to the diversity of organizational structures and the relationships of firms with labour, capital and product markets. A professional focus of the journal Business Economics has been expressed as providing "practical information for people who apply economics in their jobs."</t>
  </si>
  <si>
    <t>https://skills.emsidata.com/skills/KS1218M69Q71VLCK1G8L</t>
  </si>
  <si>
    <t>Supply And Demand</t>
  </si>
  <si>
    <t>In microeconomics, supply and demand is an economic model of price determination in a market. It postulates that, holding all else equal, in a competitive market, the unit price for a particular good, or other traded item such as labor or liquid financial assets, will vary until it settles at a point where the quantity demanded will equal the quantity supplied, resulting in an economic equilibrium for price and quantity transacted. It forms the theoretical basis of modern economics.</t>
  </si>
  <si>
    <t>https://skills.emsidata.com/skills/KS126546T0C1332JMWTP</t>
  </si>
  <si>
    <t>Market Environment</t>
  </si>
  <si>
    <t>The market environment or business environment is a marketing term and refers to factors and forces that affect a firm's ability to build and maintain successful customer relationships. The business environment has been defined as "the totality of physical and social factors that are taken directly into consideration in the decision-making behaviour of individuals in the organisation."</t>
  </si>
  <si>
    <t>https://skills.emsidata.com/skills/KS126556FNLYCY6YVFN6</t>
  </si>
  <si>
    <t>Supply and Demand Modeling</t>
  </si>
  <si>
    <t>https://skills.emsidata.com/skills/ES3E25F687D032E27070</t>
  </si>
  <si>
    <t>Economic Systems</t>
  </si>
  <si>
    <t>An economic system, or economic order, is a system of production, resource allocation and distribution of goods and services within a society or a given geographic area. It includes the combination of the various institutions, agencies, entities, decision-making processes and patterns of consumption that comprise the economic structure of a given community.</t>
  </si>
  <si>
    <t>https://skills.emsidata.com/skills/KS123B46XF98CXBLLZH0</t>
  </si>
  <si>
    <t>Business Cycle</t>
  </si>
  <si>
    <t>The business cycle, also known as the economic cycle or trade cycle, are the fluctuations of gross domestic product (GDP) around its long-term growth trend. The length of a business cycle is the period of time containing a single boom and contraction in sequence. These fluctuations typically involve shifts over time between periods of relatively rapid economic growth and periods of relative stagnation or decline.</t>
  </si>
  <si>
    <t>https://skills.emsidata.com/skills/KS1218L5VKWN52NBR2W3</t>
  </si>
  <si>
    <t>Macroeconomics</t>
  </si>
  <si>
    <t>Macroeconomics is a branch of economics dealing with the performance, structure, behavior, and decision-making of an economy as a whole.  For example, using interest rates, taxes and government spending to regulate an economy’s growth and stability. This includes regional, national, and global economies.</t>
  </si>
  <si>
    <t>https://skills.emsidata.com/skills/KS1262F6LB0H1YGFYV0T</t>
  </si>
  <si>
    <t>Political Economy</t>
  </si>
  <si>
    <t>Political economy is the study of production and trade and their relations with law, custom and government; and with the distribution of national income and wealth. As a discipline, political economy originated in moral philosophy, in the 18th century, to explore the administration of states' wealth, with "political" signifying the Greek word polity and "economy" signifying the Greek word οἰκονομία. The earliest works of political economy are usually attributed to the British scholars Adam Smith, Thomas Malthus, and David Ricardo, although they were preceded by the work of the French physiocrats, such as François Quesnay (1694–1774) and Anne-Robert-Jacques Turgot (1727–1781).</t>
  </si>
  <si>
    <t>https://skills.emsidata.com/skills/ESAD2A97DD22BAA0B629</t>
  </si>
  <si>
    <t>Economic Analysis</t>
  </si>
  <si>
    <t>Economics is the social science that studies how people interact with value; in particular, the production, distribution, and consumption of goods and services.</t>
  </si>
  <si>
    <t>https://skills.emsidata.com/skills/KS1239Y6FNL0GN8819NP</t>
  </si>
  <si>
    <t>National Income</t>
  </si>
  <si>
    <t>A variety of measures of national income and output are used in economics to estimate total economic activity in a country or region, including gross domestic product (GDP), gross national product (GNP), net national income (NNI), and adjusted national income. All are specially concerned with counting the total amount of goods and services produced within the economy and by various sectors. The boundary is usually defined by geography or citizenship, and it is also defined as the total income of the nation and also restrict the goods and services that are counted. For instance, some measures count only goods &amp; services that are exchanged for money, excluding bartered goods, while other measures may attempt to include bartered goods by imputing monetary values to them.</t>
  </si>
  <si>
    <t>https://skills.emsidata.com/skills/KS0MAEFJJQ5E20V484U1</t>
  </si>
  <si>
    <t>Economic Theories</t>
  </si>
  <si>
    <t>https://skills.emsidata.com/skills/KS123B478J534KRN8T1B</t>
  </si>
  <si>
    <t>Managerial Economics</t>
  </si>
  <si>
    <t>Managerial economics is a branch of economics which deals with the application of economic concepts, theories, tools, and methodologies to solve practical problems in a business. Managerial economics analyzes the economic implications of short- and long-term planning decisions. Its theory mainly focuses on demand, production, cost, markets, and other similar factors. In other words, managerial economics is a combination of economics theory and managerial theory. It helps the manager in decision-making and acts as a link between practice and theory. It is sometimes referred to as business economics and is a branch of economics that applies microeconomic analysis to decision methods of businesses or other management units.</t>
  </si>
  <si>
    <t>https://skills.emsidata.com/skills/KS126476F5D7R48W4MTS</t>
  </si>
  <si>
    <t>Health Economics</t>
  </si>
  <si>
    <t>Health economics is a branch of economics concerned with issues related to efficiency, effectiveness, value and behavior in the production and consumption of health and healthcare. Health economics is important in determining how to improve health outcomes and lifestyle patterns through interactions between individuals, healthcare providers and clinical settings. In broad terms, health economists study the functioning of healthcare systems and health-affecting behaviors such as smoking, diabetes, and obesity.</t>
  </si>
  <si>
    <t>https://skills.emsidata.com/skills/KS124MT6C6ZSY7CXM7WS</t>
  </si>
  <si>
    <t>https://skills.emsidata.com/skills/KS1239W6QZKL1H0TF1TJ</t>
  </si>
  <si>
    <t>Market Structure</t>
  </si>
  <si>
    <t>Market structure, in economics, depicts how firms are differentiated and categorised based on the types of goods they sell (homogeneous/heterogeneous) and how their operations are affected by external factors and elements. Market structure makes it easier to understand the characteristics of diverse markets.</t>
  </si>
  <si>
    <t>https://skills.emsidata.com/skills/BGS242DE0ABABBDA472A</t>
  </si>
  <si>
    <t>Microeconomics</t>
  </si>
  <si>
    <t>Microeconomics is a branch of economics that studies the behavior of individuals and firms in making decisions regarding the allocation of scarce resources and the interactions among these individuals and firms.</t>
  </si>
  <si>
    <t>https://skills.emsidata.com/skills/KS126G55W8X1VZWW5WXQ</t>
  </si>
  <si>
    <t>International Finance</t>
  </si>
  <si>
    <t>International finance is the branch of financial economics broadly concerned with monetary and macroeconomic interrelations between two or more countries. International finance examines the dynamics of the global financial system, international monetary systems, balance of payments, exchange rates, foreign direct investment, and how these topics relate to international trade.</t>
  </si>
  <si>
    <t>https://skills.emsidata.com/skills/KS124CW644N3BNDQ4V1R</t>
  </si>
  <si>
    <t>Econometric Modeling</t>
  </si>
  <si>
    <t>Econometric models are statistical models used in econometrics. An econometric model specifies the statistical relationship that is believed to hold between the various economic quantities pertaining to a particular economic phenomenon. An econometric model can be derived from a deterministic economic model by allowing for uncertainty, or from an economic model which itself is stochastic. However, it is also possible to use econometric models that are not tied to any specific economic theory.</t>
  </si>
  <si>
    <t>https://skills.emsidata.com/skills/KS1239X6C7VDW4GCKCLK</t>
  </si>
  <si>
    <t>Policy Evaluation</t>
  </si>
  <si>
    <t>https://skills.emsidata.com/skills/ES133BDE1010A25D98CB</t>
  </si>
  <si>
    <t>Policy Development</t>
  </si>
  <si>
    <t>https://skills.emsidata.com/skills/ES7AC98A03E7159112B5</t>
  </si>
  <si>
    <t>Public Administration</t>
  </si>
  <si>
    <t>Public administration is the implementation of government policy and also an academic discipline that studies this implementation and prepares civil employees for working in the public service. As a "field of inquiry with a diverse scope" whose fundamental goal is to "advance management and policies so that government can function." Some of the various definitions which have been offered for the term are: "the management of public programs"; the "translation of politics into the reality that citizens see every day"; and "the study of government decision making, the analysis of the policies themselves, the various inputs that have produced them, and the inputs necessary to produce alternative policies." The word public administration is the combination of two words—public and administration. In every sphere of social, economic and political life there is administration which means that for the proper functioning of the organisation or institution it must be properly ruled or managed and from this concept emerges the idea of administration.</t>
  </si>
  <si>
    <t>https://skills.emsidata.com/skills/KS124GB6X82809KJ6ZSZ</t>
  </si>
  <si>
    <t>Voting Rights</t>
  </si>
  <si>
    <t>https://skills.emsidata.com/skills/KS441XC6SCR1XH3CMNHP</t>
  </si>
  <si>
    <t>Economic Policy</t>
  </si>
  <si>
    <t>The economic policy of governments covers the systems for setting levels of taxation, government budgets, the money supply and interest rates as well as the labour market, national ownership, and many other areas of government interventions into the economy.</t>
  </si>
  <si>
    <t>https://skills.emsidata.com/skills/ESC855C70C36AEEDE0A3</t>
  </si>
  <si>
    <t>Social Policy</t>
  </si>
  <si>
    <t>Social policy is policy usually within a governmental or political setting, such as the welfare state and study of social services.</t>
  </si>
  <si>
    <t>https://skills.emsidata.com/skills/KS440PW770CYFKBSPCW3</t>
  </si>
  <si>
    <t>Impact Assessment</t>
  </si>
  <si>
    <t>Policy Impact Assessments (IAs) are formal, evidence-based procedures that assess the economic, social, and environmental effects of public policy. They have been incorporated into policy making in the OECD countries and the European Commission.</t>
  </si>
  <si>
    <t>https://skills.emsidata.com/skills/KS1252V6BP369VSR0KHR</t>
  </si>
  <si>
    <t>Public Policies</t>
  </si>
  <si>
    <t>Public policy is a course of action created and/or enacted, typically by a government, in response to public, real-world problems. Beyond this broad definition, public policy has been conceptualized in a variety of ways.</t>
  </si>
  <si>
    <t>https://skills.emsidata.com/skills/KS128706027ZKKJKHN29</t>
  </si>
  <si>
    <t>Animal Rights</t>
  </si>
  <si>
    <t>Animal rights is the philosophy in which some, or all, animals are entitled to the possession of their own existence and that their most basic interests—such as the need to avoid suffering—should be afforded the same consideration as similar interests of human beings. That is, some species of animals have the right to be treated as individuals, with their own desires and needs, rather than as an unfeeling property.</t>
  </si>
  <si>
    <t>https://skills.emsidata.com/skills/ESD1662541EF801A1AB9</t>
  </si>
  <si>
    <t>Policy Analysis</t>
  </si>
  <si>
    <t>Policy analysis is a technique used in public administration to enable civil servants, activists, and others to examine and evaluate the available options to implement the goals of laws and elected officials. The process is also used in the administration of large organizations with complex policies. It has been defined as the process of "determining which of various policies will achieve a given set of goals in light of the relations between the policies and the goals."</t>
  </si>
  <si>
    <t>https://skills.emsidata.com/skills/KS127XG6J2V20QMH7DP9</t>
  </si>
  <si>
    <t>Foreign Policies</t>
  </si>
  <si>
    <t>A state's foreign policy or external policy is its objectives and activities in relation to its interactions with other states, whether bilaterally or through multilateral platforms. The Encyclopedia Britannica notes that a government's foreign policy may be influenced by "domestic considerations, the policies or behaviour of other states, or plans to advance specific geopolitical designs."</t>
  </si>
  <si>
    <t>https://skills.emsidata.com/skills/KS123S46FFJTNH0PSZ87</t>
  </si>
  <si>
    <t>External Affairs</t>
  </si>
  <si>
    <t>https://skills.emsidata.com/skills/ESD5339B291BA0325EAF</t>
  </si>
  <si>
    <t>Lobbying</t>
  </si>
  <si>
    <t>In politics, lobbying, persuasion, or interest representation is the act of lawfully attempting to influence the actions, policies, or decisions of government officials, most often legislators or members of regulatory agencies. Lobbying, which usually involves direct, face-to-face contact, is done by many types of people, associations and organized groups, including individuals in the private sector, corporations, fellow legislators or government officials, or advocacy groups. Lobbyists may be among a legislator's constituencies, meaning a voter or bloc of voters within their electoral district; they may engage in lobbying as a business. Professional lobbyists are people whose business is trying to influence legislation, regulation, or other government decisions, actions, or policies on behalf of a group or individual who hires them. Individuals and nonprofit organizations can also lobby as an act of volunteering or as a small part of their normal job. Governments often define and regulate organized group lobbying that has become influential.</t>
  </si>
  <si>
    <t>https://skills.emsidata.com/skills/KS124GF5ZC81Q6J0KT7Z</t>
  </si>
  <si>
    <t>Advocacy</t>
  </si>
  <si>
    <t>Advocacy is an activity by an individual or group that aims to influence decisions within political, economic, and social institutions. Advocacy includes activities and publications to influence public policy, laws and budgets by using facts, their relationships, the media, and messaging to educate government officials and the public. Advocacy can include many activities that a person or organization undertakes including media campaigns, public speaking, commissioning and publishing research. Lobbying is a form of advocacy where a direct approach is made to legislators on a specific issue or specific piece of legislation. Research has started to address how advocacy groups in the United States and Canada are using social media to facilitate civic engagement and collective action.</t>
  </si>
  <si>
    <t>https://skills.emsidata.com/skills/ESD2EDF2E51D7C90FD5F</t>
  </si>
  <si>
    <t>Anthropology</t>
  </si>
  <si>
    <t>Anthropology is the scientific study of humanity, concerned with human behavior, human biology, cultures, and societies, in both the present and past, including past human species. Social anthropology studies patterns of behaviour, while cultural anthropology studies cultural meaning, including norms and values. Linguistic anthropology studies how language influences social life. Biological or physical anthropology studies the biological development of humans. Visual anthropology, which is usually considered to be a part of social anthropology, can mean both ethnographic film as well as the study of "visuals", including art, visual images, cinema etc. Oxford Bibliographies describes visual anthropology as "the anthropological study of the visual and the visual study of the anthropological".</t>
  </si>
  <si>
    <t>https://skills.emsidata.com/skills/KS120HX7126XRCB5L34J</t>
  </si>
  <si>
    <t>Communication Studies</t>
  </si>
  <si>
    <t>Communication studies or communication sciences is an academic discipline that deals with processes of human communication and behavior, patterns of communication in interpersonal relationships, social interactions and communication in different cultures. Communication is commonly defined as giving, receiving or exchanging ideas, information, signals or messages through appropriate media, enabling individuals or groups to persuade, to seek information, to give information or to express emotions effectively. Communication studies is a social science that uses various methods of empirical investigation and critical analysis to develop a body of knowledge that encompasses a range of topics, from face-to-face conversation at a level of individual agency and interaction to social and cultural communication systems at a macro level.</t>
  </si>
  <si>
    <t>https://skills.emsidata.com/skills/KS1225974K5KJVN8J2M6</t>
  </si>
  <si>
    <t>Ethnography</t>
  </si>
  <si>
    <t>Ethnography is a branch of anthropology and the systematic study of individual cultures. Ethnography explores cultural phenomena from the point of view of the subject of the study. Ethnography is also a type of social research involving the examination of the behaviour of the participants in a given social situation and understanding the group members' own interpretation of such behaviour.</t>
  </si>
  <si>
    <t>https://skills.emsidata.com/skills/KS123P36P5VVBBW8NXBX</t>
  </si>
  <si>
    <t>Social Progress</t>
  </si>
  <si>
    <t>Progress is the movement towards a refined, improved, or otherwise desired state. In the context of progressivism, it refers to the proposition that advancements in technology, science, and social organization have resulted, and by extension will continue to result, in an improved human condition; the latter may happen as a result of direct human action, as in social enterprise or through activism, or as a natural part of sociocultural evolution.</t>
  </si>
  <si>
    <t>https://skills.emsidata.com/skills/KSA4RQUUWETOMUPERMGD</t>
  </si>
  <si>
    <t>Social Change</t>
  </si>
  <si>
    <t>Social change involves alteration of the social order of a society. It may include changes in social institutions, social behaviours or social relations.</t>
  </si>
  <si>
    <t>https://skills.emsidata.com/skills/KS440PQ73246B9ZJBSBP</t>
  </si>
  <si>
    <t>Mind Mapping</t>
  </si>
  <si>
    <t>A mind map is a diagram used to visually organize information. A mind map is hierarchical and shows relationships among pieces of the whole. It is often created around a single concept, drawn as an image in the center of a blank page, to which associated representations of ideas such as images, words and parts of words are added. Major ideas are connected directly to the central concept, and other ideas branch out from those major ideas.</t>
  </si>
  <si>
    <t>https://skills.emsidata.com/skills/KS2G344IMGQZHKXOKCWP</t>
  </si>
  <si>
    <t>Political Sciences</t>
  </si>
  <si>
    <t>Political science, occasionally called politology, is the scientific study of politics. It is a social science dealing with systems of governance and power, and the analysis of political activities, political thoughts, political behavior, and associated constitutions and laws.</t>
  </si>
  <si>
    <t>https://skills.emsidata.com/skills/KS127XK6CTBSY4QZSBWZ</t>
  </si>
  <si>
    <t>Human Relations Movement</t>
  </si>
  <si>
    <t>Human relations movement refers to the researchers of organizational development who study the behaviour of people in groups, particularly in workplace groups and other related concepts in fields such as industrial and organizational psychology. It originated in the 1930s' Hawthorne studies, which examined the effects of social relations, motivation and employee satisfaction on factory productivity. The movement viewed workers in terms of their psychology and fit with companies, rather than as interchangeable parts, and it resulted in the creation of the discipline of human relations management.</t>
  </si>
  <si>
    <t>https://skills.emsidata.com/skills/KS124VK6SPQB79SHC2XD</t>
  </si>
  <si>
    <t>Historic Artifacts</t>
  </si>
  <si>
    <t>An artifact, or artefact, is a general term for an item made or given shape by humans, such as a tool or a work of art, especially an object of archaeological interest. In archaeology, the word has become a term of particular nuance and is defined as an object recovered by archaeological endeavor, which may be a cultural artifact having cultural interest.</t>
  </si>
  <si>
    <t>https://skills.emsidata.com/skills/ES2163E843A4868C57C7</t>
  </si>
  <si>
    <t>Social Justice</t>
  </si>
  <si>
    <t>Social justice is the relation of balance between individuals and society measured by comparing distribution of wealth differences, from personal liberties to fair privilege opportunities. In Western as well as in older Asian cultures, the concept of social justice has often referred to the process of ensuring that individuals fulfill their societal roles and receive what was their due from society. In the current global grassroots movements for social justice, the emphasis has been on the breaking of barriers for social mobility, the creation of safety nets and economic justice. Social justice assigns rights and duties in the institutions of society, which enables people to receive the basic benefits and burdens of cooperation. The relevant institutions often include taxation, social insurance, public health, public school, public services, labor law and regulation of markets, to ensure fair distribution of wealth, and equal opportunity.</t>
  </si>
  <si>
    <t>https://skills.emsidata.com/skills/KS440PV5Z4ZJL38T14ND</t>
  </si>
  <si>
    <t>Humanism</t>
  </si>
  <si>
    <t>Humanism is a philosophical stance that emphasizes the value and agency of human beings, individually and collectively. The meaning of the term humanism has fluctuated according to the successive intellectual movements which have identified with it. Generally, however, humanism refers to a perspective that affirms some notion of human freedom and progress. It views humanity as responsible for the promotion and development of individuals, espouses the equal and inherent dignity of all human beings, and emphasizes a concern for humans in relation to the world.</t>
  </si>
  <si>
    <t>https://skills.emsidata.com/skills/KS124VN5XNQD9Z4FB2P5</t>
  </si>
  <si>
    <t>Cultural Anthropology</t>
  </si>
  <si>
    <t>Cultural anthropology is a branch of anthropology focused on the study of cultural variation among humans. It is in contrast to social anthropology, which perceives cultural variation as a subset of a posited anthropological constant. The umbrella term sociocultural anthropology includes both cultural and social anthropology traditions.</t>
  </si>
  <si>
    <t>https://skills.emsidata.com/skills/KS122L379M4BRD67J2CM</t>
  </si>
  <si>
    <t>Social Issue</t>
  </si>
  <si>
    <t>A social issue is a problem that influences many citizens within a society. It is a group of common problem in present-day society and one that many people strive to solve. It is often the consequence of factors extending beyond an individual's control. Social issues are the source of a conflicting opinion on the grounds of what is perceived as morally correct or incorrect personal life or interpersonal social life decisions. Social issues are distinguished from economic issues; however, some issues have both social and economic aspects. There are also issues that do not fall into either category, such as warfare.</t>
  </si>
  <si>
    <t>https://skills.emsidata.com/skills/KS440PT6KD3JK8ZR36JP</t>
  </si>
  <si>
    <t>World History</t>
  </si>
  <si>
    <t>World history or global history as a field of historical study examines history from a global perspective. It emerged centuries ago; leading practitioners have included Voltaire (1694-1778), Hegel (1770-1831), Karl Marx (1818-1883) and Arnold J. Toynbee (1889-1975). The field became much more active in the late 20th century. It is not to be confused with comparative history, which, like world history, deals with the history of multiple cultures and nations, but does not do so on a global scale. World history looks for common patterns that emerge across all cultures. World historians use a thematic approach, with two major focal points: integration and difference.</t>
  </si>
  <si>
    <t>https://skills.emsidata.com/skills/ESD4447663B9B7AF0AE6</t>
  </si>
  <si>
    <t>Archaeology</t>
  </si>
  <si>
    <t>Archaeology or archeology is the study of human activity through the recovery and analysis of material culture. Archaeology is often considered a branch of socio-cultural anthropology, but archaeologists also draw from biological, geological, and environmental systems through their study of the past. The archaeological record consists of artifacts, architecture, biofacts or ecofacts and cultural landscapes. Archaeology can be considered both a social science and a branch of the humanities. In Europe it is often viewed as either a discipline in its own right or a sub-field of other disciplines, while in North America archaeology is a sub-field of anthropology.</t>
  </si>
  <si>
    <t>https://skills.emsidata.com/skills/ESC6CAB34BAC9B6A39FB</t>
  </si>
  <si>
    <t>Social Sciences</t>
  </si>
  <si>
    <t>Social science is the branch of science devoted to the study of societies and the relationships among individuals within those societies. The term was formerly used to refer to the field of sociology, the original "science of society", established in the 19th century. In addition to sociology, it now encompasses a wide array of academic disciplines, including anthropology, archaeology, economics, human geography, linguistics, management science, media studies, political science, psychology, and history.</t>
  </si>
  <si>
    <t>https://skills.emsidata.com/skills/KS440PX70147DD63BTWM</t>
  </si>
  <si>
    <t>Cultural Geography</t>
  </si>
  <si>
    <t>Cultural geography is a subfield within human geography. Though the first traces of the study of different nations and cultures on Earth can be dated back to ancient geographers such as Ptolemy or Strabo, cultural geography as academic study firstly emerged as an alternative to the environmental determinist theories of the early 20th century, which had believed that people and societies are controlled by the environment in which they develop. Rather than studying pre-determined regions based upon environmental classifications, cultural geography became interested in cultural landscapes. This was led by the "father of cultural geography" Carl O. Sauer of the University of California, Berkeley. As a result, cultural geography was long dominated by American writers.</t>
  </si>
  <si>
    <t>https://skills.emsidata.com/skills/KS122L46TMYW5NGZJHT2</t>
  </si>
  <si>
    <t>Digital Humanities</t>
  </si>
  <si>
    <t>Digital humanities (DH) is an area of scholarly activity at the intersection of computing or digital technologies and the disciplines of the humanities. It includes the systematic use of digital resources in the humanities, as well as the analysis of their application. DH can be defined as new ways of doing scholarship that involve collaborative, transdisciplinary, and computationally engaged research, teaching, and publishing. It brings digital tools and methods to the study of the humanities with the recognition that the printed word is no longer the main medium for knowledge production and distribution.</t>
  </si>
  <si>
    <t>https://skills.emsidata.com/skills/ES6BED8F7DD99C484C86</t>
  </si>
  <si>
    <t>Gerontology</t>
  </si>
  <si>
    <t>Gerontology is the study of the social, cultural, psychological, cognitive, and biological aspects of aging. The word was coined by Ilya Ilyich Mechnikov in 1903, from the Greek γέρων, geron, "old man" and -λογία, -logia, "study of". The field is distinguished from geriatrics, which is the branch of medicine that specializes in the treatment of existing disease in older adults. Gerontologists include researchers and practitioners in the fields of biology, nursing, medicine, criminology, dentistry, social work, physical and occupational therapy, psychology, psychiatry, sociology, economics, political science, architecture, geography, pharmacy, public health, housing, and anthropology.</t>
  </si>
  <si>
    <t>https://skills.emsidata.com/skills/KS1248F6Q4V0R58GSGW9</t>
  </si>
  <si>
    <t>United States History</t>
  </si>
  <si>
    <t>The history of the United States started with the arrival of Native Americans in North America around 15,000 BC. Numerous indigenous cultures formed, and many disappeared in the 1500s. The arrival of Christopher Columbus in 1492 started the European colonization of the Americas. Most colonies were formed after 1600, and United States was the first nation whose most distant origins are fully recorded. By the 1760s, the thirteen British colonies contained 2.5 million people along the Atlantic Coast east of the Appalachian Mountains. After defeating France, the British government imposed a series of taxes, including the Stamp Act of 1765, rejecting the colonists' constitutional argument that new taxes needed their approval. Resistance to these taxes, especially the Boston Tea Party in 1773, led to Parliament issuing punitive laws designed to end self-government. Armed conflict began in Massachusetts in 1775. In 1776, in Philadelphia, the Second Continental Congress declared the independence of the colonies as the "United States". Led by General George Washington, it won the Revolutionary War. The peace treaty of 1783 established the borders of the new nation. The Articles of Confederation established a central government, but it was ineffectual at providing stability as it could not collect taxes and had no executive officer. A convention wrote a new Constitution that was adopted in 1789 and a Bill of Rights was added in 1791 to guarantee inalienable rights. With Washington as the first president and Alexander Hamilton his chief adviser, a strong central government was created. Purchase of the Louisiana Territory from France in 1803 doubled the size of the United States.</t>
  </si>
  <si>
    <t>https://skills.emsidata.com/skills/ES44DB9D467E94E97E1E</t>
  </si>
  <si>
    <t>Folklore</t>
  </si>
  <si>
    <t>Folklore is the expressive body of culture shared by a particular group of people; it encompasses the traditions common to that culture, subculture or group. These include oral traditions such as tales, proverbs and jokes. They include material culture, ranging from traditional building styles to handmade toys common to the group. Folklore also includes customary lore, taking actions for folk beliefs, the forms and rituals of celebrations such as Christmas and weddings, folk dances and initiation rites. Each one of these, either singly or in combination, is considered a folklore artifact. Just as essential as the form, folklore also encompasses the transmission of these artifacts from one region to another or from one generation to the next. Folklore is not something one can typically gain in a formal school curriculum or study in the fine arts. Instead, these traditions are passed along informally from one individual to another either through verbal instruction or demonstration. The academic study of folklore is called folklore studies or folkloristics, and it can be explored at undergraduate, graduate and Ph.D. levels.</t>
  </si>
  <si>
    <t>https://skills.emsidata.com/skills/ES88F4D717975085DAD2</t>
  </si>
  <si>
    <t>Visual Culture</t>
  </si>
  <si>
    <t>Visual culture is the aspect of culture expressed in visual images. Many academic fields study this subject, including cultural studies, art history, critical theory, philosophy, media studies, Deaf Studies and anthropology.</t>
  </si>
  <si>
    <t>https://skills.emsidata.com/skills/KSQCFWZY8DJTTDP5WY46</t>
  </si>
  <si>
    <t>Social Theories</t>
  </si>
  <si>
    <t>Social theories are analytical frameworks, or paradigms, that are used to study and interpret social phenomena. A tool used by social scientists, social theories relate to historical debates over the validity and reliability of different methodologies, the primacy of either structure or agency, as well as the relationship between contingency and necessity. Social theory in an informal nature, or authorship based outside of academic social and political science, may be referred to as "social criticism" or "social commentary", or "cultural criticism" and may be associated both with formal cultural and literary scholarship, as well as other non-academic or journalistic forms of writing.</t>
  </si>
  <si>
    <t>https://skills.emsidata.com/skills/KS440PZ74XYTSDX12CBJ</t>
  </si>
  <si>
    <t>Gender Studies</t>
  </si>
  <si>
    <t>Gender studies is an interdisciplinary academic field devoted to analysing gender identity and gendered representation. It includes women's studies, men's studies and queer studies. Its rise to prominence, especially in Western universities after 1990, has been noted as a success of deconstructionism. Sometimes, gender studies is offered together with study of sexuality. These disciplines study gender and sexuality in the fields of literature, linguistics, human geography, history, political science, archaeology, economics, sociology, psychology, anthropology, cinema, musicology, media studies, human development, law, public health and medicine. It also analyzes how race, ethnicity, location, class, nationality, and disability intersect with the categories of gender and sexuality.</t>
  </si>
  <si>
    <t>https://skills.emsidata.com/skills/KS124845WBMWJMXMQBFJ</t>
  </si>
  <si>
    <t>Social Inequality</t>
  </si>
  <si>
    <t>Social inequality occurs when resources in a given society are distributed unevenly, typically through norms of allocation, that engender specific patterns along lines of socially defined categories of persons. It is the differentiation preference of access of social goods in the society brought about by power, religion, kinship, prestige, race, ethnicity, gender, age, sexual orientation, and class. Social inequality usually implies to the lack of equality of outcome, but may alternatively be conceptualized in terms of the lack of equality of access to opportunity. The social rights include labor market, the source of income, health care, and freedom of speech, education, political representation, and participation. Social inequality linked to economic inequality, usually described on the basis of the unequal distribution of income or wealth, is a frequently studied type of social inequality. Although the disciplines of economics and sociology generally use different theoretical approaches to examine and explain economic inequality, both fields are actively involved in researching this inequality. However, social and natural resources other than purely economic resources are also unevenly distributed in most societies and may contribute to social status. Norms of allocation can also affect the distribution of rights and privileges, social power, access to public goods such as education or the judicial system, adequate housing, transportation, credit and financial services such as banking and other social goods and services.</t>
  </si>
  <si>
    <t>https://skills.emsidata.com/skills/KS440PS6WX2L5VG4MTDG</t>
  </si>
  <si>
    <t>Theory Of Change</t>
  </si>
  <si>
    <t>Theory of Change (ToC) is a specific type of methodology for planning, participation, and evaluation that is used in companies, philanthropy, not-for-profit and government sectors to promote social change. Theory of Change defines long-term goals and then maps backward to identify necessary preconditions.</t>
  </si>
  <si>
    <t>https://skills.emsidata.com/skills/ES35744A35A2FEB0D042</t>
  </si>
  <si>
    <t>Population Dynamics</t>
  </si>
  <si>
    <t>Population dynamics is the type of mathematics used to model and study the size and age composition of populations as dynamical systems.</t>
  </si>
  <si>
    <t>https://skills.emsidata.com/skills/KS127Y366H0H6N3QPNND</t>
  </si>
  <si>
    <t>Peacebuilding</t>
  </si>
  <si>
    <t>Peacebuilding is an activity that aims to resolve injustice in nonviolent ways and to transform the cultural &amp; structural conditions that generate deadly or destructive conflict. It revolves around developing constructive personal, group, and political relationships across ethnic, religious, class, national, and racial boundaries. This process includes violence prevention; conflict management, resolution, or transformation; and post-conflict reconciliation or trauma healing, i.e., before, during, and after any given case of violence.</t>
  </si>
  <si>
    <t>https://skills.emsidata.com/skills/ESE728B719CC6B775CD9</t>
  </si>
  <si>
    <t>Civic Engagement</t>
  </si>
  <si>
    <t>Civic engagement or civic participation is any individual or group activity addressing issues of public concern. Civic engagement includes communities working together or individuals working alone in both political and non-political actions to protect public values or make a change in a community. The goal of civic engagement is to address public concerns and promote the quality of the community.</t>
  </si>
  <si>
    <t>https://skills.emsidata.com/skills/ESB2463F41E66CB3ECB7</t>
  </si>
  <si>
    <t>Industrial And Organizational Psychology</t>
  </si>
  <si>
    <t>Industrial and organizational psychology which is also known as occupational psychology, organizational psychology, or work and organizational psychology; is an applied discipline within psychology. Industrial, work and organizational psychology (IWO) is the broader global term for the field internationally.</t>
  </si>
  <si>
    <t>https://skills.emsidata.com/skills/KS127FW5Y460Z4K81KZH</t>
  </si>
  <si>
    <t>In the United States education system, social studies is the integrated study of multiple fields of social science and the humanities, including history, geography, and political science. The term was first coined by American educators around the turn of the twentieth century as a catch-all for these subjects, as well as others which did not fit into the traditional models of lower education in the United States, such as philosophy and psychology. One of the purposes of social studies, particularly at the level of higher education, is to integrate several disciplines, with their unique methodologies and special focuses of concentration, into a coherent field of subject areas that communicate with each other by sharing different academic "tools" and perspectives for deeper analysis of social problems and issues. The social studies aims to train students for informed, responsible participation in a diverse democratic society. The content of social studies provides the necessary background knowledge in order to develop values and reasoned opinions, and the objective of the field is civic competence.</t>
  </si>
  <si>
    <t>https://skills.emsidata.com/skills/KS440PZ6XGF23B3PP45Q</t>
  </si>
  <si>
    <t>Urbanization</t>
  </si>
  <si>
    <t>Urbanization refers to the population toshift from rural to urban areas, the decrease in the proportion of people living in rural areas, and the ways in which societies adapt to this change. It is predominantly the process by which towns and cities are formed and become larger as more people begin living and working in central areas.</t>
  </si>
  <si>
    <t>https://skills.emsidata.com/skills/KS441P36DKPV9PPLT3M3</t>
  </si>
  <si>
    <t>Applied Ethics</t>
  </si>
  <si>
    <t>Applied ethics refers to the practical application of moral considerations. It is ethics with respect to real-world actions and their moral considerations in the areas of private and public life, the professions, health, technology, law, and leadership. For example, the bioethics community is concerned with identifying the correct approach to moral issues in the life sciences, such as euthanasia, the allocation of scarce health resources, or the use of human embryos in research. Environmental ethics is concerned with ecological issues such as the responsibility of government and corporations to clean up pollution. Business ethics includes questions regarding the duties or duty of 'whistleblowers' to the general public or their loyalty to their employers.</t>
  </si>
  <si>
    <t>https://skills.emsidata.com/skills/ES317D6EADB0B843D141</t>
  </si>
  <si>
    <t>Political Philosophy</t>
  </si>
  <si>
    <t>Political philosophy is the philosophical study of government, addressing questions about the nature, scope, and legitimacy of public agents and institutions and the relationships between them. Its topics include politics, liberty, justice, property, rights, law, and the enforcement of laws by authority: what they are, if they are needed, what makes a government legitimate, what rights and freedoms it should protect, what form it should take, what the law is, and what duties citizens owe to a legitimate government, if any, and when it may be legitimately overthrown, if ever.</t>
  </si>
  <si>
    <t>https://skills.emsidata.com/skills/KS127XR67N44KR2K485W</t>
  </si>
  <si>
    <t>Limited Government</t>
  </si>
  <si>
    <t>In political philosophy, limited government is the concept of a government limited in power. It is a key concept in the history of liberalism.</t>
  </si>
  <si>
    <t>https://skills.emsidata.com/skills/KS125V7789ZHFZV1LXKK</t>
  </si>
  <si>
    <t>Architectural History</t>
  </si>
  <si>
    <t>The history of architecture traces the changes in architecture through various traditions, regions, overarching stylistic trends, and dates. The beginnings of all these traditions is thought to be humans satisfying the very basic need of shelter and protection. The term "architecture" generally refers to buildings, but in its essence is much broader, including fields we now consider specialized forms of practice, such as civil engineering, naval, military, and landscape architecture.</t>
  </si>
  <si>
    <t>https://skills.emsidata.com/skills/ESF680FFB825795428E1</t>
  </si>
  <si>
    <t>International Studies</t>
  </si>
  <si>
    <t>International Studies (IS) generally refers to the specific university degrees and courses which are concerned with the study of ‘the major political, economic, social, and cultural issues that dominate the international agenda’. Predominant topics are politics, economics and law on a global level. The term itself can be more specifically defined as ‘the contemporary and historical understanding of global societies, cultures, languages and systems of government and of the complex relationships between them that shape the world we live in’. The terms and concepts of International Studies and international relations are strongly related; however, International relations focus more directly on the relationship between countries, whereas International Studies can encompass all phenomena which are globally oriented.</t>
  </si>
  <si>
    <t>https://skills.emsidata.com/skills/KS1258T754X4YLF98X65</t>
  </si>
  <si>
    <t>Cultural Exchange</t>
  </si>
  <si>
    <t>Cultural diplomacy is a type of public diplomacy and soft power that includes the "exchange of ideas, information, art, language and other aspects of culture among nations and their peoples in order to foster mutual understanding". The purpose of cultural diplomacy is for the people of a foreign nation to develop an understanding of the nation's ideals and institutions in an effort to build broad support for economic and political goals. In essence "cultural diplomacy reveals the soul of a nation", which in turn creates influence. Though often overlooked, cultural diplomacy can and does play an important role in achieving national security efforts.</t>
  </si>
  <si>
    <t>https://skills.emsidata.com/skills/KS4QVCJHUP5LD71LMV4P</t>
  </si>
  <si>
    <t>Environmental Justice</t>
  </si>
  <si>
    <t>Environmental justice emerged as a concept in the United States in the early 1980s. The term has two distinct uses with the more common usage describing a social movement that focuses on the "fair" distribution of environmental benefits and burdens. The other use is an interdisciplinary body of social science literature that includes theories of the environment and justice, environmental laws and their implementations, environmental policy and planning and governance for development and sustainability, and political ecology.</t>
  </si>
  <si>
    <t>https://skills.emsidata.com/skills/ESBB137B92C3533C53C3</t>
  </si>
  <si>
    <t>Cultural Influences</t>
  </si>
  <si>
    <t>Culture is an umbrella term which encompasses the social behavior and norms found in human societies, as well as the knowledge, beliefs, arts, laws, customs, capabilities, and habits of the individuals in these groups.</t>
  </si>
  <si>
    <t>https://skills.emsidata.com/skills/ES9F60A97F4B208D564E</t>
  </si>
  <si>
    <t>Social Research</t>
  </si>
  <si>
    <t>Social research is a research conducted by social scientists following a systematic plan. Social research methodologies can be classified as quantitative and qualitative.Quantitative designs approach social phenomena through quantifiable evidence, and often rely on statistical analysis of many cases to create valid and reliable general claims. Related to quantity. Qualitative designs emphasize understanding of social phenomena through direct observation, communication with participants, or analysis of texts, and may stress contextual subjective accuracy over generality. Related to quality.</t>
  </si>
  <si>
    <t>https://skills.emsidata.com/skills/KS440PX6K74FY7FWZ39G</t>
  </si>
  <si>
    <t>Sociology</t>
  </si>
  <si>
    <t>Sociology is the study of society, human social behaviour, patterns of social relationships, social interaction, and culture that surrounds everyday life. It is a social science that uses various methods of empirical investigation and critical analysis to develop a body of knowledge about social order and social change. Sociology can also be defined as the general science of society. While some sociologists conduct research that may be applied directly to social policy and welfare, others focus primarily on refining the theoretical understanding of social processes. Subject matter can range from micro-level analyses of society to macro-level analyses.</t>
  </si>
  <si>
    <t>https://skills.emsidata.com/skills/KS440Q175XN9R2LCQBTG</t>
  </si>
  <si>
    <t>Cultural Studies</t>
  </si>
  <si>
    <t>Cultural studies is a field of theoretically, politically, and empirically engaged cultural analysis that concentrates upon the political dynamics of contemporary culture, its historical foundations, defining traits, conflicts, and contingencies. Cultural studies researchers generally investigate how cultural practices relate to wider systems of power associated with or operating through social phenomena, such as ideology, class structures, national formations, ethnicity, sexual orientation, gender, and generation. Cultural studies views cultures not as fixed, bounded, stable, and discrete entities, but rather as constantly interacting and changing sets of practices and processes. The field of cultural studies encompasses a range of theoretical and methodological perspectives and practices. Although distinct from the discipline of cultural anthropology and the interdisciplinary field of ethnic studies, cultural studies draws upon and has contributed to each of these fields.</t>
  </si>
  <si>
    <t>https://skills.emsidata.com/skills/KS122L65X3S3Z2H9JC0L</t>
  </si>
  <si>
    <t>Prehistory</t>
  </si>
  <si>
    <t>Prehistory, also known as pre-literary history, is the period of human history between the use of the first stone tools by hominins c. 3.3 million years ago and the invention of writing systems. The use of symbols, marks, and images appears very early among humans, but the earliest known writing systems appeared c. 5,300 years ago and it took thousands of years for writing systems to be widely adopted. In some human cultures, writing systems were not used until the nineteenth century and, in a few, not even until the present. The end of prehistory therefore came at very different dates in different places, and the term is less often used in discussing societies where prehistory ended relatively recently.</t>
  </si>
  <si>
    <t>https://skills.emsidata.com/skills/KS128046YVM67P8TX5MM</t>
  </si>
  <si>
    <t>Cultural Diversity</t>
  </si>
  <si>
    <t>Cultural diversity is the quality of diverse or different cultures, as opposed to monoculture, the global monoculture, or a homogenization of cultures, akin to cultural decay. The phrase cultural diversity can also refer to having different cultures respect each other's differences. The phrase "cultural diversity" is also sometimes used to mean the variety of human societies or cultures in a specific region, or in the world as a whole.</t>
  </si>
  <si>
    <t>https://skills.emsidata.com/skills/KS122L46TBBZJ9858RGR</t>
  </si>
  <si>
    <t>Community Design</t>
  </si>
  <si>
    <t>A Community design is a unitary industrial design right that covers the European Union. It has both unregistered and registered forms. The unregistered Community design (UCD) came into effect on 6 March 2002 and the registered Community design (RCD) was available from 1 April 2003.</t>
  </si>
  <si>
    <t>https://skills.emsidata.com/skills/KS1225J6XX2482K4PWDP</t>
  </si>
  <si>
    <t>Land Use</t>
  </si>
  <si>
    <t>Land use involves the management and modification of natural environment or wilderness into built environment such as settlements and semi-natural habitats such as arable fields, pastures, and managed woods. Land use by humans has a long history, first emerging more than 10 thousand years ago. It also has been defined as "the total of arrangements, activities, and inputs that people undertake in a certain land type."</t>
  </si>
  <si>
    <t>https://skills.emsidata.com/skills/KS125Q26JWQQXBCVGXBV</t>
  </si>
  <si>
    <t>Community Management</t>
  </si>
  <si>
    <t>Community management or common-pool resource management is the management of a common resource or issue by a community through the collective action of volunteers and stakeholders. The resource managed can be either material or informational. Examples include the management of common grazing and water rights; fisheries and open-source software. In the case of physical resources, community management strategies are frequently employed to avoid the tragedy of the commons and to encourage sustainability.</t>
  </si>
  <si>
    <t>https://skills.emsidata.com/skills/KS1225N6LLCB6MVBP02R</t>
  </si>
  <si>
    <t>Regional Development</t>
  </si>
  <si>
    <t>Regional development is a broad term but can be seen as a general effort to reduce regional disparities by supporting economic activities in regions. In the past, regional development policy tended to try to achieve these objectives by means of large-scale infrastructure development and by attracting inward investment (OECD,2020).</t>
  </si>
  <si>
    <t>https://skills.emsidata.com/skills/KS8KHTXUYMQ3Z9AVEIX6</t>
  </si>
  <si>
    <t>Urban Transportation</t>
  </si>
  <si>
    <t>Urban means "related to a city". In that sense, the term may refer to:Urban area, geographical area distinct from rural areas Urban culture, the culture of towns and cities</t>
  </si>
  <si>
    <t>https://skills.emsidata.com/skills/ESF75F0F72FB44DFAE60</t>
  </si>
  <si>
    <t>Urban Sustainability</t>
  </si>
  <si>
    <t>Sustainable cities, urban sustainability, or eco-city is a city designed with consideration for social, economic, environmental impact, and resilient habitat for existing populations, without compromising the ability of future generations to experience the same. The UN Sustainable Development Goal 11 defines sustainable cities as those that are dedicated to achieving green sustainability, social sustainability and economic sustainability. They are committed to doing so by enabling opportunities for all through a design focused on inclusivity as well as maintaining a sustainable economic growth. The focus also includes minimizing required inputs of energy, water, and food, and drastically reducing waste, output of heat, air pollution – CO2, methane, and water pollution. Richard Register first coined the term "ecocity" in his 1987 book Ecocity Berkeley: Building Cities for a Healthy Future, where he offers innovative city planning solutions that would work anywhere. Other leading figures who envisioned sustainable cities are architect Paul F Downton, who later founded the company Ecopolis Pty Ltd, as well as authors Timothy Beatley and Steffen Lehmann, who have written extensively on the subject. The field of industrial ecology is sometimes used in planning these cities.</t>
  </si>
  <si>
    <t>https://skills.emsidata.com/skills/ES74FEAE66C02FEBECFE</t>
  </si>
  <si>
    <t>Urban Planning</t>
  </si>
  <si>
    <t>Urban planning, also known as regional planning, town planning, city planning, or rural planning, is a technical and political process that is focused on the development and design of land use and the built environment, including air, water, and the infrastructure passing into and out of urban areas, such as transportation, communications, and distribution networks and their accessibility. Traditionally, urban planning followed a top-down approach in master planning the physical layout of human settlements. The primary concern was the public welfare, which included considerations of efficiency, sanitation, protection and use of the environment, as well as effects of the master plans on the social and economic activities. Over time, urban planning has adopted a focus on the social and environmental bottom-lines that focus on planning as a tool to improve the health and well-being of people while maintaining sustainability standards. Sustainable development was added as one of the main goals of all planning endeavors in the late 20th century when the detrimental economic and the environmental impacts of the previous models of planning had become apparent.. Similarly, in the early 21st century, Jane Jacob's writings on legal and political perspectives to emphasize the interests of residents, businesses and communities effectively influenced urban planners to take into broader consideration of resident experiences and needs while planning.</t>
  </si>
  <si>
    <t>https://skills.emsidata.com/skills/KS121XS5Y65G7JJG1VV5</t>
  </si>
  <si>
    <t>Urban Design</t>
  </si>
  <si>
    <t>Urban design is the process of designing and shaping the physical features of cities, towns, and villages and planning for the provision of municipal services to residents and visitors. Although it deals with issues of a larger scale than architecture, it cannot be understood as a wholly separated field of research and design, since the quality of one depends on the quality of the other. In fact, it is this very interdependency, which has been termed relational design by Barcelona-based architect Enric Massip-Bosch, which makes urban design and architecture inextricably linked in many university education programs, especially in Europe. This tendency towards reintegration in architectural studies is also gaining momentum in the USA.</t>
  </si>
  <si>
    <t>https://skills.emsidata.com/skills/KS441P2638Z6325HRT7W</t>
  </si>
  <si>
    <t>Community Sustainability</t>
  </si>
  <si>
    <t>The term "sustainable communities" has various definitions, but in essence refers to communities planned, built, or modified to promote sustainable living. Sustainable communities tend to focus on environmental and economic sustainability, urban infrastructure, social equity, and municipal government. The term is sometimes used synonymously with "green cities," "eco-communities," "livable cities" and "sustainable cities."</t>
  </si>
  <si>
    <t>https://skills.emsidata.com/skills/ES820382A7AC761FF3BC</t>
  </si>
  <si>
    <t>Urban Renewal</t>
  </si>
  <si>
    <t>Urban renewal is a program of land redevelopment often used to address urban decay in cities. Urban renewal is the clearing out of blighted areas in inner cities to clear out slums and create opportunities for higher class housing, businesses, and more. A primary purpose of urban renewal is to restore economic viability to a given area by attracting external private and public investment and by encouraging business start-ups and survival.</t>
  </si>
  <si>
    <t>https://skills.emsidata.com/skills/KS441P3654D0CGB1KWM0</t>
  </si>
  <si>
    <t>Community Planning</t>
  </si>
  <si>
    <t>https://skills.emsidata.com/skills/BGS52ADA08891753F845</t>
  </si>
  <si>
    <t>Operant Conditioning</t>
  </si>
  <si>
    <t>Operant conditioning is a type of associative learning process through which the strength of a behavior is modified by reinforcement or punishment. It is also a procedure that is used to bring about such learning.</t>
  </si>
  <si>
    <t>https://skills.emsidata.com/skills/KS127CG6JGQCLRYD8ZX0</t>
  </si>
  <si>
    <t>Early Intervention</t>
  </si>
  <si>
    <t>https://skills.emsidata.com/skills/ES48A2564DDF220563EB</t>
  </si>
  <si>
    <t>Constructivism</t>
  </si>
  <si>
    <t>Constructivism is a theory in education that recognizes learners construct new understandings and knowledge, integrating with what they already know. This includes knowledge gained prior to entering school. It is associated with various philosophical positions, particularly in epistemology as well as ontology, politics, and ethics. The origin of the theory is also linked to Jean Piaget's theory of cognitive development.</t>
  </si>
  <si>
    <t>https://skills.emsidata.com/skills/KSLWYCD49AGA2P0SY8UE</t>
  </si>
  <si>
    <t>Basic Reading</t>
  </si>
  <si>
    <t>Reading is the process of taking in the sense or meaning of letters, symbols, etc., especially by sight or touch.</t>
  </si>
  <si>
    <t>https://skills.emsidata.com/skills/ESCBF9FD5DB49E82C7C9</t>
  </si>
  <si>
    <t>Arithmetic</t>
  </si>
  <si>
    <t>Arithmetic is a branch of mathematics that consists of the study of numbers, especially the properties of the traditional operations on them—addition, subtraction, multiplication, division, exponentiation and extraction of roots. Arithmetic is an elementary part of number theory, and number theory is considered to be one of the top-level divisions of modern mathematics, along with algebra, geometry, and analysis. The terms arithmetic and higher arithmetic were used until the beginning of the 20th century as synonyms for number theory, and are sometimes still used to refer to a wider part of number theory.</t>
  </si>
  <si>
    <t>https://skills.emsidata.com/skills/KS120N16RKC5T8W8T9Q8</t>
  </si>
  <si>
    <t>Child Development</t>
  </si>
  <si>
    <t>Child development involves the biological, psychological and emotional changes that occur in human beings between birth and the conclusion of adolescence. Childhood is divided into 3 stages of life include early childhood, middle childhood, and adolescence. Early childhood typically ranges from infancy to the age of 6 years old. During this period, development is significant, as many of life's milestones happen during this time period such as first words, learning to crawl, and learning to walk. There is speculation that middle childhood, or ages 6–13 are the most crucial years of a child's life, ranging from the starts of some sorts of formal schooling to the beginning of puberty, and this is also the period where many children start to gain a more sense of self. Adolescence, is the stage of life that typically starts around the time puberty hits, all the way up until legal adulthood. In the course of development, the individual human progresses from dependency to increasing autonomy. It is a continuous process with a predictable sequence, yet has a unique course for every child. It does not progress at the same rate and each stage is affected by the preceding developmental experiences. Because genetic factors and events during prenatal life may strongly influence developmental changes, genetics and prenatal development usually form a part of the study of child development. Related terms include developmental psychology, referring to development throughout the lifespan, and pediatrics, the branch of medicine relating to the care of children.</t>
  </si>
  <si>
    <t>https://skills.emsidata.com/skills/KS121VP6YZVZXVB89MFD</t>
  </si>
  <si>
    <t>Preschool Education</t>
  </si>
  <si>
    <t>A preschool, also known as nursery school, pre-primary school, or play school, is an educational establishment or learning space offering early childhood education to children before they begin compulsory education at primary school. It may be publicly or privately operated, and may be subsidised from public funds.</t>
  </si>
  <si>
    <t>https://skills.emsidata.com/skills/KS128096WDMTSBC10DX2</t>
  </si>
  <si>
    <t>Child Protection</t>
  </si>
  <si>
    <t>Child protective services (CPS) is the name of a government agency in many states of the United States responsible for providing child protection, which includes responding to reports of child abuse or neglect. Some states use other names, often attempting to reflect more family-centered practices, such as department of children and family services (DCFS). CPS is also sometimes known by the name of department of social services, though these terms more often have a broader meaning.</t>
  </si>
  <si>
    <t>https://skills.emsidata.com/skills/KS121VS6QTTSN789855S</t>
  </si>
  <si>
    <t>Head Start (Education Program)</t>
  </si>
  <si>
    <t>Head Start is a program of the United States Department of Health and Human Services that provides comprehensive early childhood education, health, nutrition, and parent involvement services to low-income children and families. The program's services and resources are designed to foster stable family relationships, enhance children's physical and emotional well-being, and establish an environment to develop strong cognitive skills. The transition from preschool to elementary school imposes diverse developmental challenges that include requiring the children to engage successfully with their peers outside the family network, adjust to the space of a classroom, and meet the expectations the school setting provides.</t>
  </si>
  <si>
    <t>https://skills.emsidata.com/skills/ESD8575080F64104F4EF</t>
  </si>
  <si>
    <t>Social-Emotional Learning (SEL)</t>
  </si>
  <si>
    <t>https://skills.emsidata.com/skills/ESEF99C6787483631AB7</t>
  </si>
  <si>
    <t>Physical Education</t>
  </si>
  <si>
    <t>https://skills.emsidata.com/skills/ESEF93B5DAF4A0F579B1</t>
  </si>
  <si>
    <t>Life Coaching</t>
  </si>
  <si>
    <t>Coaching is a form of development in which an experienced person, called a coach, supports a learner or client in achieving a specific personal or professional goal by providing training and guidance. The learner is sometimes called a coachee. Occasionally, coaching may mean an informal relationship between two people, of whom one has more experience and expertise than the other and offers advice and guidance as the latter learns; but coaching differs from mentoring by focusing on specific tasks or objectives, as opposed to more general goals or overall development.</t>
  </si>
  <si>
    <t>https://skills.emsidata.com/skills/KS1206G7604VC40TDTF9</t>
  </si>
  <si>
    <t>Athletic Training</t>
  </si>
  <si>
    <t>https://skills.emsidata.com/skills/ES140C2940D2F6FBB573</t>
  </si>
  <si>
    <t>Body Composition Analysis</t>
  </si>
  <si>
    <t>In physical fitness, body composition is used to describe the percentages of fat, bone, water and muscle in human bodies. Because muscular tissue takes up less space in the body than fat tissue, body composition, as well as weight, determines leanness. Two people of the same gender and body weight may look completely different because they have a different body composition.</t>
  </si>
  <si>
    <t>https://skills.emsidata.com/skills/ES245E8045BCF98F679B</t>
  </si>
  <si>
    <t>Educational Leadership</t>
  </si>
  <si>
    <t>Educational leadership is the process of enlisting and guiding the talents and energies of teachers, pupils, and parents toward achieving common educational aims. This term is often used synonymously with School leadership in the United States and has supplanted educational management in the United Kingdom. Several universities in the United States offer graduate degrees in educational leadership.</t>
  </si>
  <si>
    <t>https://skills.emsidata.com/skills/KS123C271JPZ5MHPZG97</t>
  </si>
  <si>
    <t>Education Policy</t>
  </si>
  <si>
    <t>Education policy consists of the principles and government policies in the educational sphere as well as the collection of laws and rules that govern the operation of education systems.</t>
  </si>
  <si>
    <t>https://skills.emsidata.com/skills/KS123C173WTFBNM4KRLN</t>
  </si>
  <si>
    <t>Academic Integrity</t>
  </si>
  <si>
    <t>Academic integrity is the moral code or ethical policy of academia. The term was popularized by the late Don McCabe (USA), who is considered to be the "grandfather of academic integrity". Other prominent academic integrity scholars and advocates include Tracey Bretag (Australia), Cath Ellis (Australia), Sarah Elaine Eaton (Canada), Thomas Lancaster (UK), and Foltýnek, Tomáš (Czechia) and Tricia Bertram Gallant (USA). Academic integrity supports the enactment of educational values through behaviours such as the avoidance of cheating, plagiarism, and contract cheating, as well as the maintenance of academic standards; honesty and rigor in research and academic publishing.</t>
  </si>
  <si>
    <t>https://skills.emsidata.com/skills/KS1203C6LF2KSBJ3XQBF</t>
  </si>
  <si>
    <t>Educational Administration</t>
  </si>
  <si>
    <t>https://skills.emsidata.com/skills/ES397CEB1F7ADECF5C21</t>
  </si>
  <si>
    <t>Parent Communication</t>
  </si>
  <si>
    <t>https://skills.emsidata.com/skills/ES7ADC8877DBE1AA2E8C</t>
  </si>
  <si>
    <t>Student Development</t>
  </si>
  <si>
    <t>https://skills.emsidata.com/skills/ESE1EACD35769ED63048</t>
  </si>
  <si>
    <t>Virtual Learning Environments</t>
  </si>
  <si>
    <t>A virtual learning environment  (VLE) in educational technology is a web-based platform for the digital aspects of courses of study, usually within educational institutions. They present resources, activities, and interactions within a course structure and provide for the different stages of assessment. VLEs also usually report on participation; and have some level of integration with other institutional systems.</t>
  </si>
  <si>
    <t>https://skills.emsidata.com/skills/KS441TM6ZCZSCRZ6362T</t>
  </si>
  <si>
    <t>Articulate Storyline</t>
  </si>
  <si>
    <t>https://skills.emsidata.com/skills/ESC6E4C74C294310EA8D</t>
  </si>
  <si>
    <t>Adaptive Learning</t>
  </si>
  <si>
    <t>Adaptive learning, also known as adaptive teaching, is an educational method which uses computer algorithms to orchestrate the interaction with the learner and deliver customized resources and learning activities to address the unique needs of each learner. In professional learning contexts, individuals may "test out" of some training to ensure they engage with novel instruction. Computers adapt the presentation of educational material according to students' learning needs, as indicated by their responses to questions, tasks and experiences. The technology encompasses aspects derived from various fields of study including computer science, AI, psychometrics, education, psychology, and brain science.</t>
  </si>
  <si>
    <t>https://skills.emsidata.com/skills/KS12067602WL3TMWSGT2</t>
  </si>
  <si>
    <t>Adobe Captivate</t>
  </si>
  <si>
    <t>Adobe Captivate is an authoring tool that is used for creating eLearning content such as software demonstrations, software simulations, branched scenarios, and randomized quizzes in Shockwave Flash and HTML5 formats.</t>
  </si>
  <si>
    <t>https://skills.emsidata.com/skills/KS1206Y7570V96J5Y39Y</t>
  </si>
  <si>
    <t>Learning Management Systems</t>
  </si>
  <si>
    <t>A learning management system (LMS) is a software application for the administration, documentation, tracking, reporting, automation and delivery of educational courses, training programs, or learning and development programs. The learning management system concept emerged directly from e-Learning. Although the first LMS appeared in the higher education sector, the majority of the LMSs today focus on the corporate market. Learning Management Systems make up the largest segment of the learning system market. The first introduction of the LMS was in the late 1990s.</t>
  </si>
  <si>
    <t>https://skills.emsidata.com/skills/KS122FY73SVQX6J22KR1</t>
  </si>
  <si>
    <t>Assessment And Learning In Knowledge Spaces (ALEKS)</t>
  </si>
  <si>
    <t>https://skills.emsidata.com/skills/KS120D56RWSVKJ5CX1XT</t>
  </si>
  <si>
    <t>Learning Platforms</t>
  </si>
  <si>
    <t>https://skills.emsidata.com/skills/KS125S56Y4CXSJHQHCZJ</t>
  </si>
  <si>
    <t>Digital Learning Technology</t>
  </si>
  <si>
    <t>https://skills.emsidata.com/skills/ESCACF68E59DD29D2D2D</t>
  </si>
  <si>
    <t>European Quality Improvement Systems</t>
  </si>
  <si>
    <t>The EFMD Quality Improvement System (EQUIS) is a school accreditation system. It specializes in higher education institutions of management and business administration, run by the European Foundation for Management Development (EFMD). EQUIS has accredited 189 institutions in 45 countries around the world.</t>
  </si>
  <si>
    <t>https://skills.emsidata.com/skills/KS123MF6JDLRM4GWRDB4</t>
  </si>
  <si>
    <t>Higher education is tertiary education leading to award of an academic degree. Higher education, also called post-secondary education, third-level or tertiary education, is an optional final stage of formal learning that occurs after completion of secondary education. It represents levels 6, 7 and 8 of the 2011 version of the International Standard Classification of Education structure. Tertiary education at a non-degree level is sometimes referred to as further education or continuing education as distinct from higher education.</t>
  </si>
  <si>
    <t>https://skills.emsidata.com/skills/KS124Q3726PHM9JNS05D</t>
  </si>
  <si>
    <t>Syllabus Development</t>
  </si>
  <si>
    <t>https://skills.emsidata.com/skills/KS4414D6C0PV4QFJBLQ6</t>
  </si>
  <si>
    <t>Learning Theory</t>
  </si>
  <si>
    <t>Learning theory describes how students receive, process, and retain knowledge during learning. Cognitive, emotional, and environmental influences, as well as prior experience, all play a part in how understanding, or a world view, is acquired or changed and knowledge and skills retained.</t>
  </si>
  <si>
    <t>https://skills.emsidata.com/skills/KS125S6630PDP730RG6W</t>
  </si>
  <si>
    <t>Curriculum Development</t>
  </si>
  <si>
    <t>Curriculum development is a process of improving the curriculum. Various approaches have been used in developing curricula. Commonly used approaches consist of analysis, design, selecting formation and review.Analysis Design Selecting Formation Review</t>
  </si>
  <si>
    <t>https://skills.emsidata.com/skills/KS122LF6587VF0NZFZJW</t>
  </si>
  <si>
    <t>Computational Thinking</t>
  </si>
  <si>
    <t>In education, computational thinking (CT) is a set of problem-solving methods that involve expressing problems and their solutions in ways that a computer could also execute. It involves automation of processes, but also using computing to explore, analyze, and understand processes.</t>
  </si>
  <si>
    <t>https://skills.emsidata.com/skills/ES822855542484300B1C</t>
  </si>
  <si>
    <t>Independent Studies</t>
  </si>
  <si>
    <t>Independent study is a form of education offered by many high schools, colleges, and other educational institutions. It is sometimes referred to as directed study, and is an educational activity undertaken by an individual with little to no supervision. Typically a student and professor or teacher agree upon a topic for the student to research with guidance from the instructor for an agreed upon amount of credits. Independent studies provide a way for well-motivated students to pursue a topic of interest that does not necessarily fit into a traditional academic curriculum. They are a way for students to learn specialized material or gain research experience.</t>
  </si>
  <si>
    <t>https://skills.emsidata.com/skills/KS1253J6ZS0T037CNKS0</t>
  </si>
  <si>
    <t>Interactive Learning</t>
  </si>
  <si>
    <t>Interactive Learning is a pedagogical approach that incorporates social networking and urban computing into course design and delivery. Interactive Learning has evolved out of the hyper-growth in the use of digital technology and virtual communication, particularly by students. Beginning around 2000, students entering institutes of higher education have expected that interactive learning will be an integral part of their education. The use of interactive technology in learning for these students is as natural as using a pencil and paper were to past generations.</t>
  </si>
  <si>
    <t>https://skills.emsidata.com/skills/KS1257W6MJMQMDD7B31G</t>
  </si>
  <si>
    <t>Visual Impairment Education</t>
  </si>
  <si>
    <t>Special education programs in the United States did not always exist. "The idea of excluding students with any disability from public school education can be traced back to 1893, when the Massachusetts Supreme Court expelled a student merely due to poor academic ability". This exclusion would be the basis of education for all individuals with special needs for years to come. In 1954, Brown v. Board of Education sparked the belief that the right to a public education applies to all individuals regardless of race, gender, or disability. Finally, special education programs in the United States were made mandatory in 1975 when the United States Congress passed the Education for All Handicapped Children Act (EAHCA) "(sometimes referred to using the acronyms EAHCA or EHA, or Public Law 94-142) was enacted by the United States Congress in 1975, in response to discriminatory treatment by public educational agencies against students with disabilities." The EAHCA was later modified to strengthen protections to students with disabilities and renamed the Individuals with Disabilities Education Act (IDEA). IDEA requires states to provide special education and related services consistent with federal standards as a condition of receiving federal funds.</t>
  </si>
  <si>
    <t>https://skills.emsidata.com/skills/ES16E35D2EC6D8CA49D0</t>
  </si>
  <si>
    <t>Arts Integration</t>
  </si>
  <si>
    <t>Arts integration is an approach to teaching that integrates the fine and performing arts as primary pathways to learning. Arts integration differs from traditional education by its inclusion of both the arts discipline and a traditional subject as part of learning The goal of arts integration is to increase knowledge of a general subject area while concurrently fostering a greater understanding and appreciation of the fine and performing arts. The John F. Kennedy Center for the Performing Arts defines arts integration as "an approach to teaching in which students construct and demonstrate understanding through an art form. Students engage in a creative process which connects an art form and another subject and meets evolving objectives in both."</t>
  </si>
  <si>
    <t>https://skills.emsidata.com/skills/KS120NS6FKD2XDTSQ9G9</t>
  </si>
  <si>
    <t>Blended Learning</t>
  </si>
  <si>
    <t>Blended learning is an approach to education that combines online educational materials and opportunities for interaction online with traditional place-based classroom methods. It requires the physical presence of both teacher and student, with some elements of student control over time, place, path, or pace. While students still attend "brick-and-mortar" schools with a teacher present, face-to-face classroom practices are combined with computer-mediated activities regarding content and delivery. Blended learning is also used in professional development and training settings.</t>
  </si>
  <si>
    <t>https://skills.emsidata.com/skills/ES473FAAC9B48CE4A35B</t>
  </si>
  <si>
    <t>Online Course Development</t>
  </si>
  <si>
    <t>https://skills.emsidata.com/skills/ES9207C137B26E1CC970</t>
  </si>
  <si>
    <t>Data Driven Instruction</t>
  </si>
  <si>
    <t>Data-driven instruction is an educational approach that relies on information to inform teaching and learning. The idea refers to a method teachers use to improve instruction by looking at the information they have about their students. It takes place within the classroom, compared to data-driven decision making. Data-driven instruction works on two levels. One, it provides teachers the ability to be more responsive to students’ needs, and two, it allows students to be in charge of their own learning. Data-driven instruction can be understood through examination of its history, how it is used in the classroom, its attributes, and examples from teachers using this process.</t>
  </si>
  <si>
    <t>https://skills.emsidata.com/skills/ESFE349AE41BE2829CFF</t>
  </si>
  <si>
    <t>Curriculum Planning</t>
  </si>
  <si>
    <t>https://skills.emsidata.com/skills/ES82F24A0BE917B392E9</t>
  </si>
  <si>
    <t>Instructional Design</t>
  </si>
  <si>
    <t>Instructional design (ID), also known as instructional systems design (ISD), is the practice of systematically designing, developing and delivering instructional products and experiences, both digital and physical, in a consistent and reliable fashion toward an efficient, effective, appealing, engaging and inspiring acquisition of knowledge. The process consists broadly of determining the state and needs of the learner, defining the end goal of instruction, and creating some "intervention" to assist in the transition. The outcome of this instruction may be directly observable and scientifically measured or completely hidden and assumed. There are many instructional design models but many are based on the ADDIE model with the five phases: analysis, design, development, implementation, and evaluation.</t>
  </si>
  <si>
    <t>https://skills.emsidata.com/skills/KS1256C6DBYG39V53J4V</t>
  </si>
  <si>
    <t>Collaborative Learning</t>
  </si>
  <si>
    <t>Collaborative learning is a situation in which two or more people learn or attempt to learn something together. Unlike individual learning, people engaged in collaborative learning capitalize on one another's resources and skills. More specifically, collaborative learning is based on the model that knowledge can be created within a population where members actively interact by sharing experiences and take on asymmetric roles. Put differently, collaborative learning refers to methodologies and environments in which learners engage in a common task where each individual depends on and is accountable to each other. These include both face-to-face conversations and computer discussions. Methods for examining collaborative learning processes include conversation analysis and statistical discourse analysis.</t>
  </si>
  <si>
    <t>https://skills.emsidata.com/skills/KS1223M6J4SS9X86LG8Y</t>
  </si>
  <si>
    <t>Student-Centred Learning</t>
  </si>
  <si>
    <t>Student-centered learning, also known as learner-centered education, broadly encompasses methods of teaching that shift the focus of instruction from the teacher to the student. In original usage, student-centered learning aims to develop learner autonomy and independence by putting responsibility for the learning path in the hands of students by imparting to them skills, and the basis on how to learn a specific subject and schemata required to measure up to the specific performance requirement. Student-centered instruction focuses on skills and practices that enable lifelong learning and independent problem-solving. Student-centered learning theory and practice are based on the constructivist learning theory that emphasizes the learner's critical role in constructing meaning from new information and prior experience.</t>
  </si>
  <si>
    <t>https://skills.emsidata.com/skills/KS441136FKYNP8XFVLZ1</t>
  </si>
  <si>
    <t>Integrative Learning</t>
  </si>
  <si>
    <t>Integrative learning is a learning theory describing a movement toward integrated lessons helping students make connections across curricula. This higher education concept is distinct from the elementary and high school "integrated curriculum" movement.</t>
  </si>
  <si>
    <t>https://skills.emsidata.com/skills/ESA48DD5252A6FB3A6C9</t>
  </si>
  <si>
    <t>Common Core Standards</t>
  </si>
  <si>
    <t>The Common Core State Standards Initiative is an educational initiative from 2010 that details what K–12 students throughout the United States should know in English language arts and mathematics at the conclusion of each school grade. The initiative is sponsored by the following organizations:National Governors Association (NGA) Council of Chief State School Officers (CCSSO)</t>
  </si>
  <si>
    <t>https://skills.emsidata.com/skills/ESFFF8510E7855B34BD9</t>
  </si>
  <si>
    <t>Information Literacy</t>
  </si>
  <si>
    <t>The Association of College &amp; Research Libraries defines information literacy as a "set of integrated abilities encompassing the reflective discovery of information, the understanding of how information is produced and valued and the use of information in creating new knowledge and participating ethically in communities of learning".</t>
  </si>
  <si>
    <t>https://skills.emsidata.com/skills/KS1254G6X37NS306Y596</t>
  </si>
  <si>
    <t>Text Classification</t>
  </si>
  <si>
    <t>Document classification or document categorization is a problem in library science, information science and computer science. The task is to assign a document to one or more classes or categories. This may be done "manually" or algorithmically. The intellectual classification of documents has mostly been the province of library science, while the algorithmic classification of documents is mainly in information science and computer science. The problems are overlapping, however, and there is therefore interdisciplinary research on document classification.</t>
  </si>
  <si>
    <t>https://skills.emsidata.com/skills/KSAX11W5X1N5MG072JDV</t>
  </si>
  <si>
    <t>Reference Books</t>
  </si>
  <si>
    <t>A reference work is a work such as a book or periodical to which one can refer for information. The information is intended to be found quickly when needed. Reference works are usually referred to for particular pieces of information, rather than read beginning to end. The writing style used in these works is informative; the authors avoid use of the first person, and emphasize facts. Many reference works are compiled by a team of contributors whose work is coordinated by one or more editors rather than by an individual author. Indices are commonly provided in many types of reference work. Updated editions are usually published as needed, in some cases annually. Reference works include dictionaries, encyclopedias, almanacs, atlases, bibliographies, biographical sources, catalogs such as library catalogs and art catalogs, concordances, directories such as business directories and telephone directories, discographies, filmographies, glossaries, handbooks, indices such as bibliographic indices and citation indices, manuals, research guides, thesauruses, and yearbooks. Many reference works are available in electronic form and can be obtained as reference software, CD-ROMs, DVDs, or online through the Internet.</t>
  </si>
  <si>
    <t>https://skills.emsidata.com/skills/KS128GC6D8BK2XTZLG4B</t>
  </si>
  <si>
    <t>Exhibitions</t>
  </si>
  <si>
    <t>An exhibition, in the most general sense, is an organized presentation and display of a selection of items. In practice, exhibitions usually occur within a cultural or educational setting such as a museum, art gallery, park, library, exhibition hall, or World's fairs. Exhibitions can include many things such as art in both major museums and smaller galleries, interpretive exhibitions, natural history museums and history museums, and also varieties such as more commercially focused exhibitions and trade fairs.</t>
  </si>
  <si>
    <t>https://skills.emsidata.com/skills/KS123QS6V49RPS3KZQ5P</t>
  </si>
  <si>
    <t>Library Management</t>
  </si>
  <si>
    <t>Library management is a sub-discipline of institutional management that focuses on specific issues faced by libraries and library management professionals. Library management encompasses normal managerial tasks, as well as intellectual freedom and fundraising responsibilities. Issues faced in library management frequently overlap with those faced in managing non-profit organizations.</t>
  </si>
  <si>
    <t>https://skills.emsidata.com/skills/KS125TF6CX532LKSWT7B</t>
  </si>
  <si>
    <t>Museum Operations</t>
  </si>
  <si>
    <t>A museum is an institution that cares for (conserves) a collection of artifacts and other objects of artistic, cultural, historical, or scientific importance. Many public museums make these items available for public viewing through exhibits that may be permanent or temporary. The largest museums are located in major cities throughout the world, while thousands of local museums exist in smaller cities, towns, and rural areas. Museums have varying aims, ranging from serving researchers and specialists to serving the general public. The goal of serving researchers is increasingly shifting to serving the general public.</t>
  </si>
  <si>
    <t>https://skills.emsidata.com/skills/ES51FA04E676B0D6F614</t>
  </si>
  <si>
    <t>Library</t>
  </si>
  <si>
    <t>https://skills.emsidata.com/skills/KS122086PPY11B2M1G6N</t>
  </si>
  <si>
    <t>Curation</t>
  </si>
  <si>
    <t>A curator is a manager or overseer. Traditionally, a curator or keeper of a cultural heritage institution is a content specialist charged with an institution's collections and involved with the interpretation of heritage material including historical artifacts.</t>
  </si>
  <si>
    <t>https://skills.emsidata.com/skills/KS7G58B70FC9FJFM37T0</t>
  </si>
  <si>
    <t>Museum Education</t>
  </si>
  <si>
    <t>Museum education is a specialized field devoted to developing and strengthening the education role of non-formal education spaces and institutions such as museums. Its main objective is to engage visitors in learning experiences to enhance their curiosity and interest in their objects and collections.</t>
  </si>
  <si>
    <t>https://skills.emsidata.com/skills/ESC0F3063234F548675A</t>
  </si>
  <si>
    <t>Archives</t>
  </si>
  <si>
    <t>An archive is an accumulation of historical records – in any media – or the physical facility in which they are located. Archives contain primary source documents that have accumulated over the course of an individual or organization's lifetime, and are kept to show the function of that person or organization. Professional archivists and historians generally understand archives to be records that have been naturally and necessarily generated as a product of regular legal, commercial, administrative, or social activities. They have been metaphorically defined as "the secretions of an organism", and are distinguished from documents that have been consciously written or created to communicate a particular message to posterity.</t>
  </si>
  <si>
    <t>https://skills.emsidata.com/skills/KS120MQ655HPY3MW500F</t>
  </si>
  <si>
    <t>Program management or programme management is the process of managing several related projects, often with the intention of improving an organization's performance. In practice and in its aims, program management is often closely related to systems engineering, industrial engineering, change management, and business transformation. In the defense sector, it is the dominant approach to managing very large projects. Because major defense programs entail working with contractors, it is often called acquisition management, indicating that the government buyer acquires goods and services by means of contractors.</t>
  </si>
  <si>
    <t>https://skills.emsidata.com/skills/KS1283V6XDFZSK6YP0HF</t>
  </si>
  <si>
    <t>Program Evaluation</t>
  </si>
  <si>
    <t>Program evaluation is a systematic method for collecting, analyzing, and using information to answer questions about projects, policies and programs, particularly about their effectiveness and efficiency. In both the public and private sectors, stakeholders often want to know whether the programs they are funding, implementing, voting for, receiving or objecting to are producing the intended effect. While program evaluation first focuses around this definition, important considerations often include how much the program costs per participant, how the program could be improved, whether the program is worthwhile, whether there are better alternatives, if there are unintended outcomes, and whether the program goals are appropriate and useful. Evaluators help to answer these questions, but the best way to answer the questions is for the evaluation to be a joint project between evaluators and stakeholders.</t>
  </si>
  <si>
    <t>https://skills.emsidata.com/skills/KS1283T76NBCX550G0KK</t>
  </si>
  <si>
    <t>Educational Research</t>
  </si>
  <si>
    <t>Educational research refers to the systematic collection and analysis of data related to the field of education. Research may involve a variety of methods and various aspects of education including student learning, teaching methods, teacher training, and classroom dynamics.</t>
  </si>
  <si>
    <t>https://skills.emsidata.com/skills/KS123C36VB79XX7FXP4J</t>
  </si>
  <si>
    <t>Course Evaluations</t>
  </si>
  <si>
    <t>A course evaluation is a paper or electronic questionnaire, which requires a written or selected response answer to a series of questions in order to evaluate the instruction of a given course. The term may also refer to the completed survey form or a summary of responses to questionnaires.</t>
  </si>
  <si>
    <t>https://skills.emsidata.com/skills/KS122FY6WSY43JFFK85L</t>
  </si>
  <si>
    <t>Program Development</t>
  </si>
  <si>
    <t>https://skills.emsidata.com/skills/ESFC43DCA3801E591CD5</t>
  </si>
  <si>
    <t>Program Process Monitoring</t>
  </si>
  <si>
    <t>Program process monitoring is an assessment of the process of a program or intervention. Process monitoring falls under the overall evaluation of a program. Program evaluation involves answering questions about a social program in a systematic way. Examples of social programs include school feeding programs, job training in a community and out-patient services of a community health care facility. Questions about a social program can be asked by program sponsors, developers, policymakers and even taxpayers who want to determine whether or not a particular program is effective. More specifically, purposes of social programs include identifying a programs’ strengths and weaknesses, assessing the impact of a program, justifying the need for additional resources and responding to attacks on a program, among others.</t>
  </si>
  <si>
    <t>https://skills.emsidata.com/skills/KS1283Z608T4BVTTRWMX</t>
  </si>
  <si>
    <t>Dyscalculia</t>
  </si>
  <si>
    <t>Dyscalculia is a disability resulting in difficulty learning or comprehending arithmetic, such as difficulty in understanding numbers, learning how to manipulate numbers, performing mathematical calculations and learning facts in mathematics. It is sometimes informally known as "math dyslexia", though this can be misleading as dyslexia is a different condition from dyscalculia.</t>
  </si>
  <si>
    <t>https://skills.emsidata.com/skills/KS122WF72RCGVQQ79Y4P</t>
  </si>
  <si>
    <t>Learning Disabilities</t>
  </si>
  <si>
    <t>Learning disability, learning disorder, or learning difficulty is a condition in the brain that causes difficulties comprehending or processing information and can be caused by several different factors. Given the "difficulty learning in a typical manner", this does not exclude the ability to learn in a different manner. Therefore, some people can be more accurately described as having a "learning difference", thus avoiding any misconception of being disabled with a lack of ability to learn and possible negative stereotyping. In the United Kingdom, the term "learning disability" generally refers to an intellectual disability, while difficulties such as dyslexia and dyspraxia are usually referred to as "learning difficulties".</t>
  </si>
  <si>
    <t>https://skills.emsidata.com/skills/KS125S5622QQY5R0VFZB</t>
  </si>
  <si>
    <t>Dyslexia</t>
  </si>
  <si>
    <t>Dyslexia, also known as reading disorder, is characterized by trouble with reading despite normal intelligence. Different people are affected to different degrees. Problems may include difficulties in spelling words, reading quickly, writing words, "sounding out" words in the head, pronouncing words when reading aloud and understanding what one reads. Often these difficulties are first noticed at school. When someone who previously could read loses their ability, it is known as "alexia". The difficulties are involuntary and people with this disorder have a normal desire to learn. People with dyslexia have higher rates of attention deficit hyperactivity disorder (ADHD), developmental language disorders, and difficulties with numbers.</t>
  </si>
  <si>
    <t>https://skills.emsidata.com/skills/KS1238F627FPRKM5LZM2</t>
  </si>
  <si>
    <t>Kung Fu</t>
  </si>
  <si>
    <t>Chinese martial arts, often named under the umbrella terms kung fu, kuoshu or wushu, are several hundred fighting styles that have developed over the centuries in China. These fighting styles are often classified according to common traits, identified as "families" of martial arts. Examples of such traits include Shaolinquan (少林拳) physical exercises involving Five Animals (五形) mimicry or training methods inspired by Old Chinese philosophies, religions and legends. Styles that focus on qi manipulation are called internal, while others that concentrate on improving muscle and cardiovascular fitness are called external. Geographical association, as in northern and southern, is another popular classification method.</t>
  </si>
  <si>
    <t>https://skills.emsidata.com/skills/KS125NY6VR0HDH4N7N7T</t>
  </si>
  <si>
    <t>Sports Management</t>
  </si>
  <si>
    <t>Sport management is the field of business dealing with sports and recreation. Some examples of sport managers include the front office system in professional sports, college sports managers, recreational sport managers, sports marketing, event management, facility management, sports economics, sports finance, and sports information.</t>
  </si>
  <si>
    <t>https://skills.emsidata.com/skills/ES82724D2BD143468F70</t>
  </si>
  <si>
    <t>eSports</t>
  </si>
  <si>
    <t>Esports is a form of competition using video games. Esports often takes the form of organized, multiplayer video game competitions, particularly between professional players, individually or as teams. Although organized competitions have long been a part of video game culture, these were largely between amateurs until the late 2000s, when participation by professional gamers and spectatorship in these events through live streaming saw a large surge in popularity. By the 2010s, esports was a significant factor in the video game industry, with many game developers actively designing and providing funding for tournaments and other events.</t>
  </si>
  <si>
    <t>https://skills.emsidata.com/skills/ES58AF4FD7FE91ECBA41</t>
  </si>
  <si>
    <t>Physical Exercises</t>
  </si>
  <si>
    <t>Exercise is any bodily activity that enhances or maintains physical fitness and overall health and wellness.</t>
  </si>
  <si>
    <t>https://skills.emsidata.com/skills/KS120QH799YGB0LXH1SJ</t>
  </si>
  <si>
    <t>Minecraft</t>
  </si>
  <si>
    <t>Minecraft is a sandbox video game developed by Mojang. The game was created by Markus "Notch" Persson in the Java programming language. Following several early test versions, it was released as a paid public alpha for personal computers in 2009 before releasing in November 2011, with Jens Bergensten taking over development. Minecraft has since been ported to several other platforms and is the best-selling video game of all time, with 200 million copies sold and 126 million monthly active users as of 2020.</t>
  </si>
  <si>
    <t>https://skills.emsidata.com/skills/KS7N5PJR3FG6BOSEFN7I</t>
  </si>
  <si>
    <t>Student Services</t>
  </si>
  <si>
    <t>Student affairs, student support, or student services is the department or division of services and support for student success at institutions of higher education to enhance student growth and development in the United States and abroad. People who work in this field are known as student affairs practitioners or student affairs professionals. These student affairs practitioners work to provide services and support for students and drive student learning outside of the classroom at institutions of higher education.</t>
  </si>
  <si>
    <t>https://skills.emsidata.com/skills/ES245168023ED7C5476B</t>
  </si>
  <si>
    <t>Learning Support</t>
  </si>
  <si>
    <t>https://skills.emsidata.com/skills/KS125S573NW57ZP16HCX</t>
  </si>
  <si>
    <t>Vocational Guidance</t>
  </si>
  <si>
    <t>Vocational Guidance Counsellor is a Monty Python sketch that first aired on December 21, 1969 in the episode "Episode 10".</t>
  </si>
  <si>
    <t>https://skills.emsidata.com/skills/KSATEPJUKB5DNTDI0KQE</t>
  </si>
  <si>
    <t>Pedagogy</t>
  </si>
  <si>
    <t>Pedagogy, most commonly understood as the approach to teaching, is the theory and practice of learning, and how this process influences, and is influenced by, the social, political and psychological development of learners. Pedagogy, taken as an academic discipline, is the study of how knowledge and skills are imparted in an educational context, and it considers the interactions that take place during learning. Both the theory and practice of pedagogy vary greatly, as they reflect different social, political, and cultural contexts.</t>
  </si>
  <si>
    <t>https://skills.emsidata.com/skills/KS127NB6VPTVSF9N875L</t>
  </si>
  <si>
    <t>Formative And Summative Assessments</t>
  </si>
  <si>
    <t>https://skills.emsidata.com/skills/ESAEA6B36CACC973C466</t>
  </si>
  <si>
    <t>Distance Learning</t>
  </si>
  <si>
    <t>Distance education, also called distance learning, is the education of students who may not always be physically present at a school. Traditionally, this usually involved correspondence courses wherein the student corresponded with the school via mail. Today, it involves online education. A distance learning program can be completely distance learning, or a combination of distance learning and traditional classroom instruction. Massive open online courses (MOOCs), offering large-scale interactive participation and open access through the World Wide Web or other network technologies, are recent educational modes in distance education. A number of other terms are used roughly synonymously with distance education.</t>
  </si>
  <si>
    <t>https://skills.emsidata.com/skills/ES62D992F54FA78607E2</t>
  </si>
  <si>
    <t>Flipped Classroom Model</t>
  </si>
  <si>
    <t>A flipped classroom is an instructional strategy and a type of blended learning, which aims to increase student engagement and learning by having students complete readings at their home and work on live problem-solving during class time.</t>
  </si>
  <si>
    <t>https://skills.emsidata.com/skills/ES1890FF8915895CDF26</t>
  </si>
  <si>
    <t>Music Education</t>
  </si>
  <si>
    <t>Music education is a field of practice, in which educators are trained for careers as elementary or secondary music teachers, school or music conservatory ensemble directors. As well, music education is a research area in which scholars do original research on ways of teaching and learning music. Music education scholars publish their findings in peer-reviewed journals, and teach undergraduate and graduate education students at university education or music schools, who are training to become music teachers.</t>
  </si>
  <si>
    <t>https://skills.emsidata.com/skills/ESEC867E0E2604745DFD</t>
  </si>
  <si>
    <t>Human Development</t>
  </si>
  <si>
    <t>Human development may refer to:Development of the human body Developmental psychology Human development (economics) Human Development Index, an index used to rank countries by level of human development Human evolution, the prehistoric process leading to the modern human species Human Development (journal), a journal published by Karger</t>
  </si>
  <si>
    <t>https://skills.emsidata.com/skills/KS124VG6WSJ4SKFZV1T6</t>
  </si>
  <si>
    <t>Self-Directed Learning</t>
  </si>
  <si>
    <t>Autodidacticism or self-education is education without the guidance of masters or institutions. Generally, autodidacts are individuals who choose the subject they will study, their studying material, and the studying rhythm and time. Autodidacts may or may not have formal education, and their study may be either a complement or an alternative to formal education. Many notable contributions have been made by autodidacts.</t>
  </si>
  <si>
    <t>https://skills.emsidata.com/skills/ES2F89D25BA6FFC32FA9</t>
  </si>
  <si>
    <t>Vocabulary Development</t>
  </si>
  <si>
    <t>Vocabulary development is a process by which people acquire words. Babbling shifts towards meaningful speech as infants grow and produce their first words around the age of one year. In early word learning, infants build their vocabulary slowly. By the age of 18 months, infants can typically produce about 50 words and begin to make word combinations.</t>
  </si>
  <si>
    <t>https://skills.emsidata.com/skills/KS441WR72DYYJZ5JW6WH</t>
  </si>
  <si>
    <t>Guided Reading</t>
  </si>
  <si>
    <t>Guided reading is 'small-group reading instruction designed to provide differentiated teaching that supports students in developing reading proficiency'. The small group model allows students to be taught in a way that is intended to be more focused on their specific needs, accelerating their progress.</t>
  </si>
  <si>
    <t>https://skills.emsidata.com/skills/ES4255122DBD41C619A1</t>
  </si>
  <si>
    <t>Mathematics Education</t>
  </si>
  <si>
    <t>In contemporary education, mathematics education is the practice of teaching and learning mathematics, along with the associated scholarly research</t>
  </si>
  <si>
    <t>https://skills.emsidata.com/skills/KS126726J0CN94Z80L06</t>
  </si>
  <si>
    <t>Elementary Algebra</t>
  </si>
  <si>
    <t>Elementary algebra encompasses some of the basic concepts of algebra, one of the main branches of mathematics. It is typically taught to secondary school students and builds on their understanding of arithmetic. Whereas arithmetic deals with specified numbers, algebra introduces quantities without fixed values, known as variables. This use of variables entails use of algebraic notation and an understanding of the general rules of the operators introduced in arithmetic. Unlike abstract algebra, elementary algebra is not concerned with algebraic structures outside the realm of real and complex numbers.</t>
  </si>
  <si>
    <t>https://skills.emsidata.com/skills/KS120X9722DH42129CXM</t>
  </si>
  <si>
    <t>Virtual Classroom</t>
  </si>
  <si>
    <t>https://skills.emsidata.com/skills/ESF5932691C45C2CC060</t>
  </si>
  <si>
    <t>Instructional Strategies</t>
  </si>
  <si>
    <t>https://skills.emsidata.com/skills/ES48623CC9C8E75C1D30</t>
  </si>
  <si>
    <t>Learning Strategies</t>
  </si>
  <si>
    <t>https://skills.emsidata.com/skills/ESC842062C77758B1AED</t>
  </si>
  <si>
    <t>Lesson Planning</t>
  </si>
  <si>
    <t>A lesson plan is a teacher's detailed description of the course of instruction or "learning trajectory" for a lesson. A daily lesson plan is developed by a teacher to guide class learning. Details will vary depending on the preference of the teacher, subject being covered, and the needs of the students. There may be requirements mandated by the school system regarding the plan. A lesson plan is the teacher's guide for running a particular lesson, and it includes the goal, how the goal will be reached and a way of measuring how well the goal was reached.</t>
  </si>
  <si>
    <t>https://skills.emsidata.com/skills/KS125SS6Z01PYP99SN5G</t>
  </si>
  <si>
    <t>Academic Standards</t>
  </si>
  <si>
    <t>Academic standards are the benchmarks of quality and excellence in education such as the rigour of curricula and the difficulty of examinations. The creation of universal academic standards requires agreement on rubrics, criteria or other systems of coding academic achievement. At colleges and universities, faculty are under increasing pressure from administrators to award students good marks and grades without regard for those students' actual abilities, both to keep those students in school paying tuition and to boost the schools' graduation rates. Students often use course evaluations to criticize any instructor who they feel has been making the course too difficult, even if an objective evaluation would show that the course has been too easy. It is very difficult to find a direct correlation between the quality of the course and the outcome of the course evaluations.</t>
  </si>
  <si>
    <t>https://skills.emsidata.com/skills/KS1203C6TWBHZ701QZJQ</t>
  </si>
  <si>
    <t>A teacher is a person who helps students to acquire knowledge, competence or virtue.</t>
  </si>
  <si>
    <t>https://skills.emsidata.com/skills/KS120PQ6XD1JWMFQVJNW</t>
  </si>
  <si>
    <t>Secondary Education</t>
  </si>
  <si>
    <t>Secondary education covers two phases on the International Standard Classification of Education scale. Level 2 or lower secondary education is considered the second and final phase of basic education, and level 3 (upper) secondary education is the stage before tertiary education. Every country aims to provide basic education, but the systems and terminology remain unique to them. Secondary education typically takes place after six years of primary education and is followed by higher education, vocational education or employment. In most countries secondary education is compulsory, at least until the age of 16. Children typically enter the lower secondary phase around age 11. Compulsory education sometimes extends to age 19.</t>
  </si>
  <si>
    <t>https://skills.emsidata.com/skills/KS440DD5YG3D9JPY3CGD</t>
  </si>
  <si>
    <t>Precalculus</t>
  </si>
  <si>
    <t>In mathematics education, precalculus or college algebra is a course, or a set of courses, that includes algebra and trigonometry at a level which is designed to prepare students for the study of calculus. Schools often distinguish between algebra and trigonometry as two separate parts of the coursework.</t>
  </si>
  <si>
    <t>https://skills.emsidata.com/skills/KS127ZV76YL5R458TFVX</t>
  </si>
  <si>
    <t>Lecturing</t>
  </si>
  <si>
    <t>A lecture is an oral presentation intended to present information or teach people about a particular subject, for example by a university or college teacher. Lectures are used to convey critical information, history, background, theories, and equations. A politician's speech, a minister's sermon, or even a business person’s sales presentation may be similar in form to a lecture. Usually the lecturer will stand at the front of the room and recite information relevant to the lecture's content.</t>
  </si>
  <si>
    <t>https://skills.emsidata.com/skills/KS125S86TBSY7006VM7B</t>
  </si>
  <si>
    <t>Reading Instruction</t>
  </si>
  <si>
    <t>https://skills.emsidata.com/skills/ES4E9130E4EFE61130B9</t>
  </si>
  <si>
    <t>Cooperative Learning</t>
  </si>
  <si>
    <t>Cooperative learning is an educational approach which aims to organize classroom activities into academic and social learning experiences. There is much more to cooperative learning than merely arranging students into groups, and it has been described as "structuring positive interdependence." Students must work in groups to complete tasks collectively toward academic goals. Unlike individual learning, which can be competitive in nature, students learning cooperatively can capitalize on one another's resources and skills. Furthermore, the teacher's role changes from giving information to facilitating students' learning. Everyone succeeds when the group succeeds. Ross and Smyth (1995) describe successful cooperative learning tasks as intellectually demanding, creative, open-ended, and involve higher order thinking tasks. Cooperative learning has also been linked to increased levels of student satisfaction.</t>
  </si>
  <si>
    <t>https://skills.emsidata.com/skills/KS122D673HLMNLY5V1ZN</t>
  </si>
  <si>
    <t>Classroom Management</t>
  </si>
  <si>
    <t>https://skills.emsidata.com/skills/ES246381C6B751E993D6</t>
  </si>
  <si>
    <t>Science Education</t>
  </si>
  <si>
    <t>Science education is the teaching and learning of science to non-scientists, such as school children, college students, or adults within the general public. The field of science education includes work in science content, science process, some social science, and some teaching pedagogy. The standards for science education provide expectations for the development of understanding for students through the entire course of their K-12 education and beyond. The traditional subjects included in the standards are physical, life, earth, space, and human sciences.</t>
  </si>
  <si>
    <t>https://skills.emsidata.com/skills/KS1211C68YBH9YHFRG88</t>
  </si>
  <si>
    <t>Student Engagement</t>
  </si>
  <si>
    <t>Student engagement occurs when "students make a psychological investment in learning. They try hard to learn what school offers. They take pride not simply in earning the formal indicators of success (grades), but in understanding the material and incorporating or internalizing it in their lives." Since the U.S. college dropout rate for first-time-in college degree-seeking students is nearly 50% It is increasingly seen as an indicator of successful classroom instruction, and as a valued outcome of school reform. The phrase was identified in 1996 as "the latest buzzword in education circles." Students are engaged when they are involved in their work, persist despite challenges and obstacles, and take visible delight in accomplishing their work. Student engagement also refers to a "student's willingness, need, desire and compulsion to participate in, and be successful in, the learning process promoting higher level thinking for enduring understanding." Student engagement is also a usefully ambiguous term for the complexity of 'engagement' beyond the fragmented domains of cognition, behaviour, emotion or affect, and in doing so encompass the historically situated individual within their contextual variables that at every moment influence how engaged an individual is in their learning.</t>
  </si>
  <si>
    <t>https://skills.emsidata.com/skills/KS441136MW75GNS0NQW9</t>
  </si>
  <si>
    <t>Experiential Learning</t>
  </si>
  <si>
    <t>Experiential learning (ExL) is the process of learning through experience, and is more narrowly defined as "learning through reflection on doing". Hands-on learning can be a form of experiential learning, but does not necessarily involve students reflecting on their product. Experiential learning is distinct from rote or didactic learning, in which the learner plays a comparatively passive role. It is related to, but not synonymous with, other forms of active learning such as action learning, adventure learning, free-choice learning, cooperative learning, service-learning, and situated learning.</t>
  </si>
  <si>
    <t>https://skills.emsidata.com/skills/KS123R966Z5R6D81XZK4</t>
  </si>
  <si>
    <t>Online Teaching</t>
  </si>
  <si>
    <t>https://skills.emsidata.com/skills/ES5621D7A3822E10E681</t>
  </si>
  <si>
    <t>Mentorship</t>
  </si>
  <si>
    <t>Mentorship is the influence, guidance, or direction given by a mentor. In an organizational setting, a mentor influences the personal and professional growth of a mentee. Most traditional mentorships involve having senior employees mentor more junior employees, but mentors do not necessarily have to be more senior than the people they mentor. What matters is that mentors have experience that others can learn from.</t>
  </si>
  <si>
    <t>https://skills.emsidata.com/skills/KS126D668BLGSC15GFLS</t>
  </si>
  <si>
    <t>Tutorials</t>
  </si>
  <si>
    <t>A tutorial, in education, is a method of transferring knowledge and may be used as a part of a learning process. More interactive and specific than a book or a lecture, a tutorial seeks to teach by example and supply the information to complete a certain task.</t>
  </si>
  <si>
    <t>https://skills.emsidata.com/skills/KS123RF6YP2YBP8NLF53</t>
  </si>
  <si>
    <t>International Education</t>
  </si>
  <si>
    <t>International education refers to a dynamic concept that involves a journey or movement of people, minds, or ideas across political and cultural frontiers. It is facilitated by the globalization phenomenon, which increasingly erases the constraints of geography on economic, social and cultural arrangements. The concept involves a broad range of learning, covering, for instance, formal education and informal learning. It could also involve a reorientation of academic outlook such as the pursuit of "worldmindedness" as a goal so that a school or its academic focus is considered international. For example, the National Association of State Universities prescribes the adoption of "proper education" that reflects the full range of international, social, political, cultural, and economic dialogue. International educators are responsible for "designing, managing, and facilitating programs and activities that help participants to appropriately, effectively, and ethically engage in interactions with culturally diverse people and ideas."</t>
  </si>
  <si>
    <t>https://skills.emsidata.com/skills/KS1258L6ZTWC7JNGNRYQ</t>
  </si>
  <si>
    <t>Nurse Education</t>
  </si>
  <si>
    <t>Nurse education consists of the theoretical and practical training provided to nurses with the purpose to prepare them for their duties as nursing care professionals. This education is provided to nursing students by experienced nurses and other medical professionals who have qualified or experienced for educational tasks. Most countries offer nurse education courses that can be relevant to general nursing or to specialized areas including mental health nursing, pediatric nursing and post-operatory nursing. Courses leading to autonomous registration as a nurse typically last four years. Nurse education also provides post-qualification courses in specialist subjects within nursing.</t>
  </si>
  <si>
    <t>https://skills.emsidata.com/skills/KS1274V6SF3T8FQJQW9K</t>
  </si>
  <si>
    <t>Adult Education</t>
  </si>
  <si>
    <t>Adult education, distinct from child education, is a practice in which adults engage in systematic and sustained self-educating activities in order to gain new forms of knowledge, skills, attitudes, or values. It can mean any form of learning adults engage in beyond traditional schooling, encompassing basic literacy to personal fulfillment as a lifelong learner.</t>
  </si>
  <si>
    <t>https://skills.emsidata.com/skills/KS1208669HP9529CXZ7Z</t>
  </si>
  <si>
    <t>Faculty Development</t>
  </si>
  <si>
    <t>Faculty development is a similarly used term to staff development and professional development, in settings that pertain to educators.</t>
  </si>
  <si>
    <t>https://skills.emsidata.com/skills/KS123T6775QBFNTGWN0J</t>
  </si>
  <si>
    <t>Technical Training</t>
  </si>
  <si>
    <t>https://skills.emsidata.com/skills/KS4418P67WQQGGD3YBY5</t>
  </si>
  <si>
    <t>Teacher Education</t>
  </si>
  <si>
    <t>Teacher education TE (TE) or teacher training refers to the policies, procedures, and provision designed to equip (prospective) teachers with the knowledge, attitudes, behaviors, and skills they require to perform their tasks effectively in the classroom, school, and wider community. The professionals who engage in training the prospective teachers are called teacher educators.</t>
  </si>
  <si>
    <t>https://skills.emsidata.com/skills/KS441826FBB6WHLDBFJK</t>
  </si>
  <si>
    <t>Continuing Medical Education</t>
  </si>
  <si>
    <t>Continuing medical education (CME) refers to a specific form of continuing education (CE) that helps those in the medical field maintain competence and learn about new and developing areas of their field. These activities may take place as live events, written publications, online programs, audio, video, or other electronic media. Content for these programs is developed, reviewed, and delivered by faculty who are experts in their individual clinical areas. Similar to the process used in academic journals, any potentially conflicting financial relationships for faculty members must be both disclosed and resolved in a meaningful way. However, critics complain that drug and device manufacturers often use their financial sponsorship to bias CMEs towards marketing their own products.</t>
  </si>
  <si>
    <t>https://skills.emsidata.com/skills/KS122C26NWF31RJV54DJ</t>
  </si>
  <si>
    <t>Geothermal Energy</t>
  </si>
  <si>
    <t>Geothermal energy is the thermal energy generated and stored in the Earth. Thermal energy is the energy that determines the temperature of matter. The geothermal energy of the Earth's crust originates from the original formation of the planet and from radioactive decay of materials. The adjective geothermal originates from the Greek roots γῆ, meaning Earth, and θερμός, meaning hot.</t>
  </si>
  <si>
    <t>https://skills.emsidata.com/skills/KS124BF6H6M3KFDHCRH6</t>
  </si>
  <si>
    <t>Renewable Energy</t>
  </si>
  <si>
    <t>Renewable energy is useful energy that is collected from renewable resources, which are naturally replenished on a human timescale, including carbon neutral sources like sunlight, wind, rain, tides, waves, and geothermal heat. The term often also encompasses biomass as well, whose carbon neutral status is under debate.  This type of energy source stands in contrast to fossil fuels, which are being used far more quickly than they are being replenished.</t>
  </si>
  <si>
    <t>https://skills.emsidata.com/skills/KS124HN6MTVKLL6QHNRS</t>
  </si>
  <si>
    <t>Biomass</t>
  </si>
  <si>
    <t>Biomass is plant or animal material used as fuel to produce electricity or heat. Examples are wood, energy crops and waste from forests, yards, or farms. Since biomass technically can be used as a fuel directly, some people use the terms biomass and biofuel interchangeably. More often than not, the word biomass simply denotes the biological raw material the fuel is made of. The word biofuel is usually reserved for liquid or gaseous fuels, used for transportation. The U.S. Energy Information Administration (EIA) follows this naming practice.</t>
  </si>
  <si>
    <t>https://skills.emsidata.com/skills/KS1211F5YG9YD76G9N1C</t>
  </si>
  <si>
    <t>Renewable Energy Systems</t>
  </si>
  <si>
    <t>The RES Group is a global renewable energy company which has been active in the renewable energy industry for over 30 years. Its core business is to develop, construct and operate large-scale, grid-connected renewable energy projects worldwide for commercial, industrial and utility clients. RES is active in the wind and solar energy sectors and is increasingly focused on the transition to a low-carbon economy providing transmission, energy storage and demand side management expertise.</t>
  </si>
  <si>
    <t>https://skills.emsidata.com/skills/BGSCCA70D8BD9865C3FF</t>
  </si>
  <si>
    <t>Alternative Fuels</t>
  </si>
  <si>
    <t>Alternative fuels, known as non-conventional and advanced fuels, are any materials or substances that can be used as fuels, other than conventional fuels like; fossil fuels, as well as nuclear materials such as uranium and thorium, as well as artificial radioisotope fuels that are made in nuclear reactors.</t>
  </si>
  <si>
    <t>https://skills.emsidata.com/skills/KS120DW72RSHZ5L4TRJX</t>
  </si>
  <si>
    <t>Electric Power Transmission</t>
  </si>
  <si>
    <t>Electric power transmission is the bulk movement of electrical energy from a generating site, such as a power plant, to an electrical substation. The interconnected lines which facilitate this movement are known as a transmission network. This is distinct from the local wiring between high-voltage substations and customers, which is typically referred to as electric power distribution. The combined transmission and distribution network is part of electricity delivery, known as the electrical grid.</t>
  </si>
  <si>
    <t>https://skills.emsidata.com/skills/KS123D862HFG2P8XDB0Q</t>
  </si>
  <si>
    <t>Battery Technology</t>
  </si>
  <si>
    <t>A battery is a device consisting of one or more electrochemical cells with external connections for powering electrical devices such as flashlights, mobile phones, and electric cars. When a battery is supplying electric power, its positive terminal is the cathode and its negative terminal is the anode. The terminal marked negative is the source of electrons that will flow through an external electric circuit to the positive terminal. When a battery is connected to an external electric load, a redox reaction converts high-energy reactants to lower-energy products, and the free-energy difference is delivered to the external circuit as electrical energy. Historically the term "battery" specifically referred to a device composed of multiple cells, however the usage has evolved to include devices composed of a single cell.</t>
  </si>
  <si>
    <t>https://skills.emsidata.com/skills/KS120XZ6BXM7JDV6B326</t>
  </si>
  <si>
    <t>Voltage</t>
  </si>
  <si>
    <t>https://skills.emsidata.com/skills/KS441X65VLWJMYN1JN5N</t>
  </si>
  <si>
    <t>Load Management</t>
  </si>
  <si>
    <t>Load management, also known as demand-side management (DSM), is the process of balancing the supply of electricity on the network with the electrical load by adjusting or controlling the load rather than the power station output. This can be achieved by direct intervention of the utility in real time, by the use of frequency sensitive relays triggering the circuit breakers, by time clocks, or by using special tariffs to influence consumer behavior. Load management allows utilities to reduce demand for electricity during peak usage times, which can, in turn, reduce costs by eliminating the need for peaking power plants. In addition, some peaking power plants can take more than an hour to bring on-line which makes load management even more critical should a plant go off-line unexpectedly for example. Load management can also help reduce harmful emissions, since peaking plants or backup generators are often dirtier and less efficient than base load power plants. New load-management technologies are constantly under development — both by private industry and public entities.</t>
  </si>
  <si>
    <t>https://skills.emsidata.com/skills/KS125Y06LZBWLSNVT1YG</t>
  </si>
  <si>
    <t>Distributed Generation</t>
  </si>
  <si>
    <t>Distributed generation, also distributed energy, on-site generation (OSG), or district/decentralized energy, is electrical generation and storage performed by a variety of small, grid-connected or distribution system-connected devices referred to as distributed energy resources (DER).</t>
  </si>
  <si>
    <t>https://skills.emsidata.com/skills/KS1231X5WSPKY79SZW2B</t>
  </si>
  <si>
    <t>Electric Power Systems</t>
  </si>
  <si>
    <t>An electric power system is a network of electrical components deployed to supply, transfer, and use electric power. An example of a power system is the electrical grid that provides power to homes and industry within an extended area. The electrical grid can be broadly divided into the generators that supply the power, the transmission system that carries the power from the generating centers to the load centers, and the distribution system that feeds the power to nearby homes and industries. Smaller power systems are also found in industry, hospitals, commercial buildings and homes. The majority of these systems rely upon three-phase AC power—the standard for large-scale power transmission and distribution across the modern world. Specialized power systems that do not always rely upon three-phase AC power are found in aircraft, electric rail systems, ocean liners, submarines and automobiles.</t>
  </si>
  <si>
    <t>https://skills.emsidata.com/skills/KS127Z65Y2BBKJZ3W2HL</t>
  </si>
  <si>
    <t>Electric Power Distribution</t>
  </si>
  <si>
    <t>Electric power distribution is the final stage in the delivery of electric power; it carries electricity from the transmission system to individual consumers. Distribution substations connect to the transmission system and lower the transmission voltage to medium voltage ranging between 2 kV and 35 kV with the use of transformers. Primary distribution lines carry this medium voltage power to distribution transformers located near the customer's premises. Distribution transformers again lower the voltage to the utilization voltage used by lighting, industrial equipment and household appliances. Often several customers are supplied from one transformer through secondary distribution lines. Commercial and residential customers are connected to the secondary distribution lines through service drops. Customers demanding a much larger amount of power may be connected directly to the primary distribution level or the subtransmission level.</t>
  </si>
  <si>
    <t>https://skills.emsidata.com/skills/KS123216W67W6XBV06D6</t>
  </si>
  <si>
    <t>Direct Current</t>
  </si>
  <si>
    <t>Direct current (DC) is the one directional flow of electric charge. An electrochemical cell is a prime example of DC power. Direct current may flow through a conductor such as a wire, but can also flow through semiconductors, insulators, or even through a vacuum as in electron or ion beams. The electric current flows in a constant direction, distinguishing it from alternating current (AC). A term formerly used for this type of current was galvanic current.</t>
  </si>
  <si>
    <t>https://skills.emsidata.com/skills/KS122RH6KSMPHZN1ZHFC</t>
  </si>
  <si>
    <t>National Electrical Safety Code</t>
  </si>
  <si>
    <t>The National Electrical Safety Code (NESC) or ANSI Standard C2 is a United States standard of the safe installation, operation, and maintenance of electric power and communication utility systems including power substations, power and communication overhead lines, and power and communication underground lines. It is published by the Institute of Electrical and Electronics Engineers (IEEE). "National Electrical Safety Code" and "NESC" are registered trademarks of the IEEE. The NESC should not be confused with the National Electrical Code (NEC) published by the National Fire Protection Association (NFPA). The NEC is used for residential, commercial, and industrial building wiring.</t>
  </si>
  <si>
    <t>https://skills.emsidata.com/skills/KS126XN6787GCT3RD759</t>
  </si>
  <si>
    <t>Power Distribution</t>
  </si>
  <si>
    <t>https://skills.emsidata.com/skills/ESB031D9E7C9021A807E</t>
  </si>
  <si>
    <t>Alternating Current</t>
  </si>
  <si>
    <t>Alternating current (AC) is an electric current which periodically reverses direction and changes its magnitude continuously with time in contrast to direct current (DC) which flows only in one direction. Alternating current is the form in which electric power is delivered to businesses and residences, and it is the form of electrical energy that consumers typically use when they plug kitchen appliances, televisions, fans and electric lamps into a wall socket. A common source of DC power is a battery cell in a flashlight. The abbreviations AC and DC are often used to mean simply alternating and direct, as when they modify current or voltage.</t>
  </si>
  <si>
    <t>https://skills.emsidata.com/skills/KS120DW6YM4YQS9P2034</t>
  </si>
  <si>
    <t>Renewable Portfolio Standard</t>
  </si>
  <si>
    <t>A renewable portfolio standard (RPS) is a regulation that requires the increased production of energy from renewable energy sources, such as wind, solar, biomass, and geothermal. Other common names for the same concept include Renewable Electricity Standard (RES) at the United States federal level and Renewables Obligation in the UK.</t>
  </si>
  <si>
    <t>https://skills.emsidata.com/skills/KS4400B6MR93SM20HP3B</t>
  </si>
  <si>
    <t>Energy Conservation</t>
  </si>
  <si>
    <t>Energy conservation is the effort made to reduce the consumption of energy by using less of an energy service. This can be achieved either by using energy more efficiently or by reducing the amount of service used. Energy conservation is a part of the concept of Eco-sufficiency. Energy conservation measures (ECMs) in buildings reduce the need for energy services and can result in increased environmental quality, national security, personal financial security and higher savings. It is at the top of the sustainable energy hierarchy. It also lowers energy costs by preventing future resource depletion.</t>
  </si>
  <si>
    <t>https://skills.emsidata.com/skills/KS123JN71DL4HTPLHBLY</t>
  </si>
  <si>
    <t>LED Lamps</t>
  </si>
  <si>
    <t>An LED lamp or LED light bulb is an electric light that produces light using light-emitting diodes (LEDs). LED lamps are significantly more energy-efficient than equivalent incandescent lamps and can be significantly more efficient than most fluorescent lamps, The most efficient commercially available LED lamps have efficiencies of 200 lumens per watt (Lm/W). Commercial LED lamps have a lifespan many times longer than incandescent lamps.</t>
  </si>
  <si>
    <t>https://skills.emsidata.com/skills/KS125SB602T27LG8RMK7</t>
  </si>
  <si>
    <t>Energy Market</t>
  </si>
  <si>
    <t>Energy markets are commodity markets that deal specifically with the trade and supply of energy. Energy market may refer to an electricity market, but can also refer to other sources of energy. Typically energy development is the result of a government creating an energy policy that encourages the development of an energy industry in a competitive manner.</t>
  </si>
  <si>
    <t>https://skills.emsidata.com/skills/KS123JP7356ZGH4XP9D5</t>
  </si>
  <si>
    <t>Advanced Distribution Automation</t>
  </si>
  <si>
    <t>Advanced Distribution Automation (ADA) is a term coined by the IntelliGrid project in North America to describe the extension of intelligent control over electrical power grid functions to the distribution level and beyond. It is related to distribution automation that can be enabled via the smart grid. The electrical power grid is typically separated logically into transmission systems and distribution systems. Electric power transmission systems typically operate above 110kV, whereas Electricity distribution systems operate at lower voltages. Normally, electric utilities with SCADA systems have extensive control over transmission-level equipment, and increasing control over distribution-level equipment via distribution automation. However, they often are unable to control smaller entities such as Distributed energy resources (DERs), buildings, and homes. It may be advantageous to extend control networks to these systems for a number of reasons:Distributed generation is increasingly important in power grids around the world. This generation can help to support local power grids in the presence of blackouts, and ease the load on long-distance transmission lines, but it can also destabilize the grid if not managed correctly". Usually, utility control centers are unable to manage distributed generators directly, and this may be a valuable capability in the future. Industrial and residential loads are increasingly controlled through demand response. For example, during periods of peak electrical demand in the summer, the utility control centers may be able to raise the thermostats of houses enrolled in a load reduction program, to temporarily decrease electrical demand from a large number of customers without significantly affecting their comfort. Customers are usually compensated for their participation in such programs. To enable demand side management, where homes, businesses, and even electric vehicles may be able to receive real-time pricing (RTP) signals from their distribution companies and dynamically adjust their own energy consumption profiles to minimize costs. This would also preserve customer autonomy and mitigate privacy issues. To further the penetration and quality of self-healing, which reduces or eliminates outage time through the use of sensor and control systems embedded in the distribution system.</t>
  </si>
  <si>
    <t>https://skills.emsidata.com/skills/KS1208G6GL6FVT9HR27X</t>
  </si>
  <si>
    <t>Energy Transformation</t>
  </si>
  <si>
    <t>Energy transformation, also known as energy conversion, is the process of changing energy from one form to another. In physics, energy is a quantity that provides the capacity to perform work or provides heat. In addition to being converted, according to the law of conservation of energy, energy is transferable to a different location or object, but it cannot be created or destroyed.</t>
  </si>
  <si>
    <t>https://skills.emsidata.com/skills/KS127Z56K4JCC713L3T9</t>
  </si>
  <si>
    <t>Energy Policy</t>
  </si>
  <si>
    <t>Energy policy is the manner in which a given entity has decided to address issues of energy development including energy conversion, distribution and use. The attributes of energy policy may include legislation, international treaties, incentives to investment, guidelines for energy conservation, taxation and other public policy techniques. Energy is a core component of modern economies. A functioning economy requires not only labor and capital but also energy, for manufacturing processes, transportation, communication, agriculture, and more. Energy sources are measured in different physical units: liquid fuels in barrels or gallons, natural gas in cubic feet, coal in short tons, and electricity in kilowatts and kilowatthours.</t>
  </si>
  <si>
    <t>https://skills.emsidata.com/skills/KSB3Z0P5MSBXBKJE3Y21</t>
  </si>
  <si>
    <t>Energy Production</t>
  </si>
  <si>
    <t>Energy development is the field of activities focused on obtaining sources of energy from natural resources. These activities include production of conventional, alternative and renewable sources of energy, and for the recovery and reuse of energy that would otherwise be wasted. Energy conservation and efficiency measures reduce the demand for energy development, and can have benefits to society with improvements to environmental issues.</t>
  </si>
  <si>
    <t>https://skills.emsidata.com/skills/KSZKU2WJ3LJO8J81HAKF</t>
  </si>
  <si>
    <t>Smart Meter Systems</t>
  </si>
  <si>
    <t>A smart meter is an electronic device that records information such as consumption of electric energy, voltage levels, current, and power factor. Smart meters communicate the information to the consumer for greater clarity of consumption behavior, and electricity suppliers for system monitoring and customer billing. Smart meters typically record energy near real-time, and report regularly, short intervals throughout the day. Smart meters enable two-way communication between the meter and the central system. Such an advanced metering infrastructure (AMI) differs from automatic meter reading (AMR) in that it enables two-way communication between the meter and the supplier. Communications from the meter to the network may be wireless, or via fixed wired connections such as power line carrier (PLC). Wireless communication options in common use include cellular communications, Wi-Fi, wireless ad hoc networks over Wi-Fi, wireless mesh networks, low power long-range wireless (LoRa), Wize ZigBee, and Wi-SUN.</t>
  </si>
  <si>
    <t>https://skills.emsidata.com/skills/ES22ECA6C1B19E1D0E75</t>
  </si>
  <si>
    <t>Energy Supply</t>
  </si>
  <si>
    <t>Energy supply is the delivery of fuels or transformed fuels to point of consumption. It potentially encompasses the extraction, transmission, generation, distribution and storage of fuels. It is also sometimes called energy flow.</t>
  </si>
  <si>
    <t>https://skills.emsidata.com/skills/KS104W1QP2DGEDAVVLX9</t>
  </si>
  <si>
    <t>Energy management includes planning and operation of energy production and energy consumption units as well as energy distribution and storage. Objectives are resource conservation, climate protection and cost savings, while the users have permanent access to the energy they need. It is connected closely to environmental management, production management, logistics and other established business functions. The VDI-Guideline 4602 released a definition which includes the economic dimension: "Energy management is the proactive, organized and systematic coordination of procurement, conversion, distribution and use of energy to meet the requirements, taking into account environmental and economic objectives". It is a systematic endeavor to optimize energy efficiency for specific political, economic, and environmental objectives through Engineering and Management techniques.</t>
  </si>
  <si>
    <t>https://skills.emsidata.com/skills/BGSF4EBD46A6D8E67885</t>
  </si>
  <si>
    <t>Energy Conversion</t>
  </si>
  <si>
    <t>https://skills.emsidata.com/skills/KS8AC7RFKOVQGQXSTULT</t>
  </si>
  <si>
    <t>Transmission System Operator</t>
  </si>
  <si>
    <t>A Transmission System Operator (TSO) is an entity entrusted with transporting energy in the form of natural gas or electrical power on a national or regional level, using fixed infrastructure. The term is defined by the European Commission. The certification procedure for Transmission System Operators is listed in Article 10 of the Electricity and Gas Directives of 2009.</t>
  </si>
  <si>
    <t>https://skills.emsidata.com/skills/KS4415J65V14KMCQPFSF</t>
  </si>
  <si>
    <t>Energy Transport</t>
  </si>
  <si>
    <t>https://skills.emsidata.com/skills/KSULSDRILGAGHXKONKPK</t>
  </si>
  <si>
    <t>Nuclear Power</t>
  </si>
  <si>
    <t>Nuclear power is the use of nuclear reactions to produce electricity. Nuclear power can be obtained from nuclear fission, nuclear decay and nuclear fusion reactions. Presently, the vast majority of electricity from nuclear power is produced by nuclear fission of uranium and plutonium in nuclear power plants. Nuclear decay processes are used in niche applications such as radioisotope thermoelectric generators in some space probes such as Voyager 2. Generating electricity from fusion power remains at the focus of international research. This article mostly deals with nuclear fission power for electricity generation.</t>
  </si>
  <si>
    <t>https://skills.emsidata.com/skills/KS127456CLRCN3N9B9YV</t>
  </si>
  <si>
    <t>Nuclear Engineering</t>
  </si>
  <si>
    <t>Nuclear engineering is the branch of engineering concerned with the application of breaking down atomic nuclei (fission) or of combining atomic nuclei (fusion), or with the application of other sub-atomic processes based on the principles of nuclear physics. In the sub-field of nuclear fission, it particularly includes the design, interaction, and maintenance of systems and components like nuclear reactors, nuclear power plants, or nuclear weapons. The field also includes the study of medical and other applications of radiation, particularly ionizing radiation, nuclear safety, heat/thermodynamics transport, nuclear fuel, or other related technology and the problems of nuclear proliferation. This field also includes chemical engineering and electrical engineering as well.</t>
  </si>
  <si>
    <t>https://skills.emsidata.com/skills/KS127466Z3V0JBXDZV0K</t>
  </si>
  <si>
    <t>Nuclear Safety</t>
  </si>
  <si>
    <t>Nuclear safety is defined by the International Atomic Energy Agency (IAEA) as "The achievement of proper operating conditions, prevention of accidents or mitigation of accident consequences, resulting in protection of workers, the public and the environment from undue radiation hazards". The IAEA defines nuclear security as "The prevention and detection of and response to, theft, sabotage, unauthorized access, illegal transfer or other malicious acts involving nuclear material, other radioactive substances or their associated facilities".</t>
  </si>
  <si>
    <t>https://skills.emsidata.com/skills/KS1274B698GSL5ZNPBFD</t>
  </si>
  <si>
    <t>Nuclear Reactor</t>
  </si>
  <si>
    <t>A nuclear reactor, formerly known as an atomic pile, is a device used to initiate and control a fission nuclear chain reaction or nuclear fusion reactions. Nuclear reactors are used at nuclear power plants for electricity generation and in nuclear marine propulsion. Heat from nuclear fission is passed to a working fluid, which in turn runs through steam turbines. These either drive a ship's propellers or turn electrical generators' shafts. Nuclear generated steam in principle can be used for industrial process heat or for district heating. Some reactors are used to produce isotopes for medical and industrial use, or for production of weapons-grade plutonium. As of early 2019, the IAEA reports there are 454 nuclear power reactors and 226 nuclear research reactors in operation around the world.</t>
  </si>
  <si>
    <t>https://skills.emsidata.com/skills/KS127496XDM09Z0QDFRC</t>
  </si>
  <si>
    <t>Nuclear Fuel</t>
  </si>
  <si>
    <t>Nuclear fuel is material used in nuclear power stations to produce heat to power turbines. Heat is created when nuclear fuel undergoes nuclear fission.</t>
  </si>
  <si>
    <t>https://skills.emsidata.com/skills/KS127475WVS7K683V021</t>
  </si>
  <si>
    <t>Nuclear Fuel Cycle</t>
  </si>
  <si>
    <t>The nuclear fuel cycle, also called nuclear fuel chain, is the progression of nuclear fuel through a series of differing stages. It consists of steps in the front end, which are the preparation of the fuel, steps in the service period in which the fuel is used during reactor operation, and steps in the back end, which are necessary to safely manage, contain, and either reprocess or dispose of spent nuclear fuel. If spent fuel is not reprocessed, the fuel cycle is referred to as an open fuel cycle ; if the spent fuel is reprocessed, it is referred to as a closed fuel cycle.</t>
  </si>
  <si>
    <t>https://skills.emsidata.com/skills/KS124506YXKN137GTBSR</t>
  </si>
  <si>
    <t>Quorum</t>
  </si>
  <si>
    <t>A quorum is the minimum number of members of a deliberative assembly necessary to conduct the business of that group. According to Robert's Rules of Order Newly Revised, the "requirement for a quorum is protection against totally unrepresentative action in the name of the body by an unduly small number of persons." In contrast, a plenum is a meeting of the full body.</t>
  </si>
  <si>
    <t>https://skills.emsidata.com/skills/KS128BD76JKFQW14PDHD</t>
  </si>
  <si>
    <t>Oil Pipelines</t>
  </si>
  <si>
    <t>Petroleum, also known as crude oil and oil, is a naturally occurring, yellowish-black liquid found in geological formations beneath the Earth's surface. It is commonly refined into various types of fuels. Components of petroleum are separated using a technique called fractional distillation, i.e. separation of a liquid mixture into fractions differing in boiling point by means of distillation, typically using a fractionating column. It consists of naturally occurring hydrocarbons of various molecular weights and may contain miscellaneous organic compounds. The name petroleum covers both naturally occurring unprocessed crude oil and petroleum products that are made up of refined crude oil. A fossil fuel, petroleum is formed when large quantities of dead organisms, mostly zooplankton and algae, are buried underneath sedimentary rock and subjected to both intense heat and pressure.</t>
  </si>
  <si>
    <t>https://skills.emsidata.com/skills/ESA118758E8399BC752C</t>
  </si>
  <si>
    <t>Oil And Gas</t>
  </si>
  <si>
    <t>https://skills.emsidata.com/skills/KS68722612P0WXWQ5WH0</t>
  </si>
  <si>
    <t>Fossil Fuel</t>
  </si>
  <si>
    <t>A fossil fuel is a fuel formed by natural processes, such as anaerobic decomposition of buried dead organisms, containing organic molecules originating in ancient photosynthesis that release energy in combustion. Such organisms and their resulting fossil fuels typically have an age of millions of years, and sometimes more than 650 million years. Fossil fuels contain high percentages of carbon and include petroleum, coal, and natural gas. Commonly used derivatives of fossil fuels include kerosene and propane. Fossil fuels range from volatile materials with low carbon-to-hydrogen ratios, to liquids, to nonvolatile materials composed of almost pure carbon, like anthracite coal. Methane can be found in hydrocarbon fields alone, associated with oil, or in the form of methane clathrates.</t>
  </si>
  <si>
    <t>https://skills.emsidata.com/skills/KSMWULH8BYVFDYMC4X32</t>
  </si>
  <si>
    <t>Electric Generators</t>
  </si>
  <si>
    <t>In electricity generation, a generator is a device that converts motive power into electrical power for use in an external circuit. Sources of mechanical energy include steam turbines, gas turbines, water turbines, internal combustion engines, wind turbines and even hand cranks. The first electromagnetic generator, the Faraday disk, was invented in 1831 by British scientist Michael Faraday. Generators provide nearly all of the power for electric power grids.</t>
  </si>
  <si>
    <t>https://skills.emsidata.com/skills/KS1203870JVGL4NN4W7Z</t>
  </si>
  <si>
    <t>Turbines</t>
  </si>
  <si>
    <t>A turbine is a rotary mechanical device that extracts energy from a fluid flow and converts it into useful work. The work produced by a turbine can be used for generating electrical power when combined with a generator. A turbine is a turbomachine with at least one moving part called a rotor assembly, which is a shaft or drum with blades attached. Moving fluid acts on the blades so that they move and impart rotational energy to the rotor. Early turbine examples are windmills and waterwheels.</t>
  </si>
  <si>
    <t>https://skills.emsidata.com/skills/KS125316CFXYDMDPLDML</t>
  </si>
  <si>
    <t>Cogeneration</t>
  </si>
  <si>
    <t>Cogeneration or combined heat and power (CHP) is the use of a heat engine or power station to generate electricity and useful heat at the same time. Trigeneration or combined cooling, heat and power (CCHP) refers to the simultaneous generation of electricity and useful heating and cooling from the combustion of a fuel or a solar heat collector. The terms cogeneration and trigeneration can also be applied to the power systems simultaneously generating electricity, heat, and industrial chemicals.</t>
  </si>
  <si>
    <t>https://skills.emsidata.com/skills/KS1222V6SP612DWLXQQ6</t>
  </si>
  <si>
    <t>Enthalpy</t>
  </si>
  <si>
    <t>Enthalpy is a property of a thermodynamic system, defined as the sum of the system's internal energy and the product of its pressure and volume, H = U + pV.  It is a convenient state function standardly used in many measurements in chemical, biological, and physical systems at a constant pressure. The pressure-volume term expresses the work required to establish the system's physical dimensions, i.e. to make room for it by displacing its surroundings. As a state function, enthalpy depends only on the final configuration of internal energy, pressure, and volume, not on the path taken to achieve it.</t>
  </si>
  <si>
    <t>https://skills.emsidata.com/skills/KS123KM61YHSN8DRJMQS</t>
  </si>
  <si>
    <t>Fuel Cells</t>
  </si>
  <si>
    <t>A fuel cell is an electrochemical cell that converts the chemical energy of a fuel and an oxidizing agent into electricity through a pair of redox reactions. Fuel cells are different from most batteries in requiring a continuous source of fuel and oxygen to sustain the chemical reaction, whereas in a battery the chemical energy usually comes from metals and their ions or oxides that are commonly already present in the battery, except in flow batteries. Fuel cells can produce electricity continuously for as long as fuel and oxygen are supplied.</t>
  </si>
  <si>
    <t>https://skills.emsidata.com/skills/KS124506C03MCR67QDHD</t>
  </si>
  <si>
    <t>Photovoltaics</t>
  </si>
  <si>
    <t>Photovoltaics (PV) is the conversion of light into electricity using semiconducting materials that exhibit the photovoltaic effect, a phenomenon studied in physics, photochemistry, and electrochemistry. The photovoltaic effect is commercially utilized for electricity generation and as photosensors.</t>
  </si>
  <si>
    <t>https://skills.emsidata.com/skills/KS127S56TFLN00DY9FFB</t>
  </si>
  <si>
    <t>Solar Cells</t>
  </si>
  <si>
    <t>A solar cell, or photovoltaic cell, is an electrical device that converts the energy of light directly into electricity by the photovoltaic effect, which is a physical and chemical phenomenon. It is a form of photoelectric cell, defined as a device whose electrical characteristics, such as current, voltage, or resistance, vary when exposed to light. Individual solar cell devices are often the electrical building blocks of photovoltaic modules, known colloquially as solar panels. The common single junction silicon solar cell can produce a maximum open-circuit voltage of approximately 0.5 to 0.6 volts.</t>
  </si>
  <si>
    <t>https://skills.emsidata.com/skills/KS123H062T6DZ8HTJ0WM</t>
  </si>
  <si>
    <t>Solar Systems</t>
  </si>
  <si>
    <t>Solar power is the conversion of energy from sunlight into electricity, either directly using photovoltaics (PV), indirectly using concentrated solar power, or a combination. Concentrated solar power systems use lenses or mirrors and solar tracking systems to focus a large area of sunlight into a small beam. Photovoltaic cells convert light into an electric current using the photovoltaic effect.</t>
  </si>
  <si>
    <t>https://skills.emsidata.com/skills/KS440RJ64ZK5DCBYW21Y</t>
  </si>
  <si>
    <t>Photodetector</t>
  </si>
  <si>
    <t>Photodetectors, also called photosensors, are sensors of light or other electromagnetic radiation. A photo detector has a p–n junction that converts light photons into current. The absorbed photons make electron–hole pairs in the depletion region. Photodiodes and photo transistors are a few examples of photo detectors. Solar cells convert some of the light energy absorbed into electrical energy.</t>
  </si>
  <si>
    <t>https://skills.emsidata.com/skills/KS125V16J6WRBJ38PSHP</t>
  </si>
  <si>
    <t>Photovoltaic Systems</t>
  </si>
  <si>
    <t>A photovoltaic system, also PV system or solar power system, is a power system designed to supply usable solar power by means of photovoltaics. It consists of an arrangement of several components, including solar panels to absorb and convert sunlight into electricity, a solar inverter to convert the output from direct to alternating current, as well as mounting, cabling, and other electrical accessories to set up a working system. It may also use a solar tracking system to improve the system's overall performance and include an integrated battery solution, as prices for storage devices are expected to decline. Strictly speaking, a solar array only encompasses the ensemble of solar panels, the visible part of the PV system, and does not include all the other hardware, often summarized as balance of system (BOS). As PV systems convert light directly into electricity, they are not to be confused with other solar technologies, such as concentrated solar power or solar thermal, used for heating and cooling.</t>
  </si>
  <si>
    <t>https://skills.emsidata.com/skills/KS127SX66CYN04XRHR81</t>
  </si>
  <si>
    <t>Solar energy is radiant light and heat from the Sun that is harnessed using a range of ever-evolving technologies such as solar heating, photovoltaics, solar thermal energy, solar architecture, molten salt power plants and artificial photosynthesis.</t>
  </si>
  <si>
    <t>https://skills.emsidata.com/skills/KS440RG73NX6DWXSRB7M</t>
  </si>
  <si>
    <t>Hydropower</t>
  </si>
  <si>
    <t>Hydropower or water power is power derived from the energy of falling or fast-running water, which may be harnessed for useful purposes. Since ancient times, hydropower from many kinds of watermills has been used number of times as a renewable energy source for irrigation and the operation of different mechanical devices, such as gristmills, sawmills, textile mills, trip hammers, dock cranes, domestic lifts, and ore mills. A trompe, which produces compressed air from falling water, is sometimes used to power other machinery at a distance.</t>
  </si>
  <si>
    <t>https://skills.emsidata.com/skills/KS124VX71S37S8LDZGTP</t>
  </si>
  <si>
    <t>Water Supply Networks</t>
  </si>
  <si>
    <t>A water supply network or water supply system is a system of engineered hydrologic and hydraulic components that provide water supply. A water supply system typically includes the following:A drainage basin  A raw water collection point where the water accumulates, such as a lake, a river, or groundwater from an underground aquifer. Raw water may be transferred using uncovered ground-level aqueducts, covered tunnels, or underground water pipes to water purification facilities. Water purification facilities. Treated water is transferred using water pipes. Water storage facilities such as reservoirs, water tanks, or water towers. Smaller water systems may store the water in cisterns or pressure vessels. Tall buildings may also need to store water locally in pressure vessels in order for the water to reach the upper floors. Additional water pressurizing components such as pumping stations may need to be situated at the outlet of underground or aboveground reservoirs or cisterns. A pipe network for distribution of water to consumers and other usage points  Connections to the sewers are generally found downstream of the water consumers, but the sewer system is considered to be a separate system, rather than part of the water supply system.</t>
  </si>
  <si>
    <t>https://skills.emsidata.com/skills/KS121XS63RSX5J13JPCR</t>
  </si>
  <si>
    <t>Water Chemistry Analysis</t>
  </si>
  <si>
    <t>Water chemistry analyses are carried out to identify and quantify the chemical components and properties of water samples. The type and sensitivity of the analysis depends on the purpose of the analysis and the anticipated use of the water. Chemical water analysis is carried out on water used in industrial processes, on waste-water stream, on rivers and stream, on rainfall and on the sea. In all cases the results of the analysis provides information that can be used to make decisions or to provide re-assurance that conditions are as expected. The analytical parameters selected are chosen to be appropriate for the decision making process or to establish acceptable normality. Water chemistry analysis is often the groundwork of studies of water quality, pollution, hydrology and geothermal waters. Analytical methods routinely used can detect and measure all the natural elements and their inorganic compounds and a very wide range of organic chemical species using methods such as gas chromatography and mass spectrometry. In water treatment plants producing drinking water and in some industrial processes using products with distinctive taste and odours, specialised organoleptic methods may be used to detect smells at very low concentrations.</t>
  </si>
  <si>
    <t>https://skills.emsidata.com/skills/KS441YX6T5N53TC0FMK0</t>
  </si>
  <si>
    <t>Water Consumption</t>
  </si>
  <si>
    <t>A water footprint shows the extent of water use in relation to consumption by people. The water footprint of an individual, community or business is defined as the total volume of fresh water used to produce the goods and services consumed by the individual or community or produced by the business. Water use is measured in water volume consumed (evaporated) and/or polluted per unit of time. A water footprint can be calculated for any well-defined group of consumers or producers, for a single process or for any product or service.</t>
  </si>
  <si>
    <t>https://skills.emsidata.com/skills/KSKMTEE8J7A8S24ANRLQ</t>
  </si>
  <si>
    <t>Activated Sludge Treatment</t>
  </si>
  <si>
    <t>https://skills.emsidata.com/skills/KS1205F75D757GCGPVRR</t>
  </si>
  <si>
    <t>EPANET</t>
  </si>
  <si>
    <t>EPANET is a public domain, water distribution system modeling software package developed by the United States Environmental Protection Agency's (EPA) Water Supply and Water Resources Division. It performs extended-period simulation of hydraulic and water-quality behavior within pressurized pipe networks and is designed to be "a research tool that improves our understanding of the movement and fate of drinking-water constituents within distribution systems". EPANET first appeared in 1993.</t>
  </si>
  <si>
    <t>https://skills.emsidata.com/skills/KS123LP69372D9YMWD2L</t>
  </si>
  <si>
    <t>Sedimentation</t>
  </si>
  <si>
    <t>Sedimentation is a physical water treatment process using gravity to remove suspended solids from water. Solid particles entrained by the turbulence of moving water may be removed naturally by sedimentation in the still water of lakes and oceans. Settling basins are ponds constructed for the purpose of removing entrained solids by sedimentation. Clarifiers are tanks built with mechanical means for continuous removal of solids being deposited by sedimentation. Clarification does not remove dissolved species. Sedimentation is the act of depositing sediment.</t>
  </si>
  <si>
    <t>https://skills.emsidata.com/skills/KS440FF6B6QMXYWDV96M</t>
  </si>
  <si>
    <t>Water Wells</t>
  </si>
  <si>
    <t>A well is an excavation or structure created in the ground by digging, driving, or drilling to access liquid resources, usually water. The oldest and most common kind of well is a water well, to access groundwater in underground aquifers. The well water is drawn up by a pump, or using containers, such as buckets, that are raised mechanically or by hand. Water can also be injected back into the aquifer through the well. Wells were first constructed at least eight thousand years ago and historically vary in construction from a simple scoop in the sediment of a dry watercourse to the qanats of Iran, and the stepwells and sakiehs of India. Placing a lining in the well shaft helps create stability, and linings of wood or wickerwork date back at least as far as the Iron Age.</t>
  </si>
  <si>
    <t>https://skills.emsidata.com/skills/KS122T36FM4N81DS5ZB0</t>
  </si>
  <si>
    <t>Sewage Collection And Disposal</t>
  </si>
  <si>
    <t>The history of water supply and sanitation is one of a logistical challenge to provide clean water and sanitation systems since the dawn of civilization. Where water resources, infrastructure or sanitation systems were insufficient, diseases spread and people fell sick or died prematurely.</t>
  </si>
  <si>
    <t>https://skills.emsidata.com/skills/KS440J05VYNYKN3WMD62</t>
  </si>
  <si>
    <t>Wastewater</t>
  </si>
  <si>
    <t>Wastewater treatment is a process used to remove contaminants from wastewater or sewage and convert it into an effluent that can be returned to the water cycle with acceptable impact on the environment, or reused for various purposes. The treatment process takes place in a wastewater treatment plant (WWTP), also referred to as a Water Resource Recovery Facility (WRRF) or a Sewage Treatment Plant (STP) in the case of domestic wastewater. Pollutants in wastewater are removed, converted or broken down during the treatment process.</t>
  </si>
  <si>
    <t>https://skills.emsidata.com/skills/KS126T56VFRNJNKHFDD6</t>
  </si>
  <si>
    <t>Sewage Treatments</t>
  </si>
  <si>
    <t>Sewage treatment is the process of removing contaminants from domestic and municipal wastewater, containing mainly household sewage plus some industrial wastewater. Physical, chemical, and biological processes are used to remove contaminants and produce treated wastewater that is safe enough for release into the environment. A by-product of sewage treatment is a semi-solid waste or slurry, called sewage sludge. The sludge has to undergo further treatment before being suitable for disposal or application to land.</t>
  </si>
  <si>
    <t>https://skills.emsidata.com/skills/KS440DG6RPVM3FW77Q6D</t>
  </si>
  <si>
    <t>Water Treatment</t>
  </si>
  <si>
    <t>Water treatment is any process that improves the quality of water to make it appropriate for a specific end-use. The end use may be drinking, industrial water supply, irrigation, river flow maintenance, water recreation or many other uses, including being safely returned to the environment. Water treatment removes contaminants and undesirable components, or reduces their concentration so that the water becomes fit for its desired end-use. This treatment is crucial to human health and allows humans to benefit from both drinking and irrigation use.</t>
  </si>
  <si>
    <t>https://skills.emsidata.com/skills/KS441Z979P36J786B1T8</t>
  </si>
  <si>
    <t>Water Quality</t>
  </si>
  <si>
    <t>Water quality refers to the chemical, physical, and biological characteristics of water based on the standards of its usage. It is most frequently used by reference to a set of standards against which compliance, generally achieved through treatment of the water, can be assessed. The most common standards used to monitor and assess water quality convey the health of ecosystems, safety of human contact, and condition of drinking water. Water quality has a significant impact on water supply and oftentimes determines supply options.</t>
  </si>
  <si>
    <t>https://skills.emsidata.com/skills/KS441Z66LYF6NLK6SF5J</t>
  </si>
  <si>
    <t>Sanitary Sewer</t>
  </si>
  <si>
    <t>A sanitary sewer or foul sewer is an underground pipe or tunnel system for transporting sewage from houses and commercial buildings to treatment facilities or disposal. Sanitary sewers are part of an overall system called a sewage system or sewerage.</t>
  </si>
  <si>
    <t>https://skills.emsidata.com/skills/KS4408071Z9ZX8K49154</t>
  </si>
  <si>
    <t>Water Distribution</t>
  </si>
  <si>
    <t>Most water in Earth's atmosphere and crust comes from saline seawater, while fresh water accounts for nearly 1% of the total. Because the oceans that cover roughly 71% of the area of Earth reflect blue light, Earth appears blue from space, and is often referred to as the blue planet and the Pale Blue Dot. An estimated 1.5 to 11 times the amount of water in the oceans may be found hundreds of kilometers deep within the Earth's interior, although not in liquid form.</t>
  </si>
  <si>
    <t>https://skills.emsidata.com/skills/KS441Z16SBV59J6ZX3S4</t>
  </si>
  <si>
    <t>Sewage</t>
  </si>
  <si>
    <t>Sewage, or domestic/municipal wastewater, is a type of wastewater that is produced by a community of people. It is characterized by volume or rate of flow, physical condition, chemical and toxic constituents, and its bacteriologic status. It consists mostly of greywater, blackwater ; soaps and detergents; and toilet paper.</t>
  </si>
  <si>
    <t>https://skills.emsidata.com/skills/KS440HZ6NMV42JG96YCT</t>
  </si>
  <si>
    <t>Wind Power</t>
  </si>
  <si>
    <t>Wind power or wind energy is the use of wind to provide mechanical power through wind turbines to turn electric generators for electrical power. Wind power is a popular sustainable, renewable source of power that has a much smaller impact on the environment compared to burning fossil fuels.</t>
  </si>
  <si>
    <t>https://skills.emsidata.com/skills/KSSB0NJ3D0GJIKWAW2RK</t>
  </si>
  <si>
    <t>Launch Vehicle Systems</t>
  </si>
  <si>
    <t>A launch vehicle or carrier rocket is a rocket-propelled vehicle used to carry a payload from Earth's surface to space, usually to Earth orbit or beyond. A launch system includes the launch vehicle, launch pad, vehicle assembly and fuelling systems, range safety, and other related infrastructure.</t>
  </si>
  <si>
    <t>https://skills.emsidata.com/skills/ES188DE915B2E5229062</t>
  </si>
  <si>
    <t>Space Exploration</t>
  </si>
  <si>
    <t>Space exploration is the use of astronomy and space technology to explore outer space. While the exploration of space is carried out mainly by astronomers with telescopes, its physical exploration though is conducted both by unmanned robotic space probes and human spaceflight. Space exploration, like its classical form astronomy, is one of the main sources for space science.</t>
  </si>
  <si>
    <t>https://skills.emsidata.com/skills/KS440ST71BBTLSHBXZMH</t>
  </si>
  <si>
    <t>Space Flight</t>
  </si>
  <si>
    <t>Spaceflight is an application of astronautics to fly spacecraft into or through outer space, either with or without humans on board. Yuri Gagarin of the Soviet Union was the first human to conduct a spaceflight. Examples of human spaceflight include the U.S. Apollo Moon landing and Space Shuttle programs and the Russian Soyuz program, as well as the ongoing International Space Station. Examples of uncrewed spaceflight include space probes that leave Earth orbit, as well as satellites in orbit around Earth, such as communications satellites. These operate either by telerobotic control or are fully autonomous.</t>
  </si>
  <si>
    <t>https://skills.emsidata.com/skills/ESC3FA72B273832CFBCB</t>
  </si>
  <si>
    <t>Aerospace engineering is the primary field of engineering concerned with the development of aircraft and spacecraft. It has two major and overlapping branches: aeronautical engineering and astronautical engineering. Avionics engineering is similar, but deals with the electronics side of aerospace engineering.</t>
  </si>
  <si>
    <t>https://skills.emsidata.com/skills/KS1209G79Q8ZZ51G18SJ</t>
  </si>
  <si>
    <t>Space Environment</t>
  </si>
  <si>
    <t>Space environment is a branch of astronautics, aerospace engineering and space physics that seeks to understand and address conditions existing in space that affect the design and operation of spacecraft. A related subject, space weather, deals with dynamic processes in the solar-terrestrial system that can give rise to effects on spacecraft, but that can also affect the atmosphere, ionosphere and geomagnetic field, giving rise to several other kinds of effects on human technologies.</t>
  </si>
  <si>
    <t>https://skills.emsidata.com/skills/KS440ST66P01HWP6MK82</t>
  </si>
  <si>
    <t>Spacecraft</t>
  </si>
  <si>
    <t>A spacecraft is a vehicle or machine designed to fly in outer space. A type of artificial satellite, spacecraft are used for a variety of purposes, including communications, Earth observation, meteorology, navigation, space colonization, planetary exploration, and transportation of humans and cargo. All spacecraft except single-stage-to-orbit vehicles cannot get into space on their own, and require a launch vehicle.</t>
  </si>
  <si>
    <t>https://skills.emsidata.com/skills/KS440SY67HBN3F219LRN</t>
  </si>
  <si>
    <t>Space Stations</t>
  </si>
  <si>
    <t>A space station, also known as an orbital station or an orbital space station, is a spacecraft capable of supporting a human crew in orbit for an extended period of time, and is therefore a type of space habitat. It lacks major propulsion or landing systems. Stations must have docking ports to allow other spacecraft to dock to transfer crew and supplies.</t>
  </si>
  <si>
    <t>https://skills.emsidata.com/skills/KS440SX5YMH7WMX0ZGYK</t>
  </si>
  <si>
    <t>Aerodynamics</t>
  </si>
  <si>
    <t>Aerodynamics, from Greek ἀήρ aero (air) + δυναμική (dynamics), is the study of motion of air, particularly when affected by a solid object, such as an airplane wing. It is a sub-field of fluid dynamics and gas dynamics, and many aspects of aerodynamics theory are common to these fields. The term aerodynamics is often used synonymously with gas dynamics, the difference being that "gas dynamics" applies to the study of the motion of all gases, and is not limited to air.  The formal study of aerodynamics began in the modern sense in the eighteenth century, although observations of fundamental concepts such as aerodynamic drag were recorded much earlier. Most of the early efforts in aerodynamics were directed toward achieving heavier-than-air flight, which was first demonstrated by Otto Lilienthal in 1891. Since then, the use of aerodynamics through mathematical analysis, empirical approximations, wind tunnel experimentation, and computer simulations has formed a rational basis for the development of heavier-than-air flight and a number of other technologies. Recent work in aerodynamics has focused on issues related to compressible flow, turbulence, and boundary layers and has become increasingly computational in nature.</t>
  </si>
  <si>
    <t>https://skills.emsidata.com/skills/KS1209F6043FBM176TN4</t>
  </si>
  <si>
    <t>Aircraft Design</t>
  </si>
  <si>
    <t>The aircraft design process is a loosely defined method used to balance many competing and demanding requirements to produce an aircraft that is strong, lightweight, economical and can carry an adequate payload while being sufficiently reliable to safely fly for the design life of the aircraft. Similar to, but more exacting than, the usual engineering design process, the technique is highly iterative, involving high level configuration tradeoffs, a mixture of analysis and testing and the detailed examination of the adequacy of every part of the structure. For some types of aircraft, the design process is regulated by national airworthiness authorities.</t>
  </si>
  <si>
    <t>https://skills.emsidata.com/skills/KS7G83H6SMKRLFDXJQNC</t>
  </si>
  <si>
    <t>Unmanned Aerial Systems (UAS)</t>
  </si>
  <si>
    <t>https://skills.emsidata.com/skills/ES8339EBF681F40605CC</t>
  </si>
  <si>
    <t>Spacecraft Propulsion</t>
  </si>
  <si>
    <t>Spacecraft propulsion is any method used to accelerate spacecraft and artificial satellites. In-space propulsion exclusively deals with propulsion systems used in the vacuum of space and should not be confused with space launch or atmospheric entry.</t>
  </si>
  <si>
    <t>https://skills.emsidata.com/skills/KS4404C6ZPHGNK61DK5B</t>
  </si>
  <si>
    <t>Orbital Mechanics</t>
  </si>
  <si>
    <t>Orbital mechanics or astrodynamics is the application of ballistics and celestial mechanics to the practical problems concerning the motion of rockets and other spacecraft. The motion of these objects is usually calculated from Newton's laws of motion and law of universal gravitation. Orbital mechanics is a core discipline within space-mission design and control.</t>
  </si>
  <si>
    <t>https://skills.emsidata.com/skills/KS127F96JQ9K8PXZKH79</t>
  </si>
  <si>
    <t>Systems Controls</t>
  </si>
  <si>
    <t>Systems control, in a communications system, is the control and implementation of a set of functions that:prevent or eliminate degradation of any part of the system, initiate immediate response to demands that are placed on the system, respond to changes in the system to meet long range requirements, and may include various subfunctions, such as  immediate circuit utilization actions, continuous control of circuit quality, continuous control of equipment performance, development of procedures for immediate repair, restoration, or replacement of facilities and equipment, continuous liaison with system users and with representatives of other systems, and the provision of advice and assistance in system use.</t>
  </si>
  <si>
    <t>https://skills.emsidata.com/skills/KS4415X69VP3BF9HJ9DN</t>
  </si>
  <si>
    <t>Motion Control Systems</t>
  </si>
  <si>
    <t>Motion control is a sub-field of automation, encompassing the systems or sub-systems involved in moving parts of machines in a controlled manner. Motion control systems are extensively used in a variety of fields for automation purposes, including precision engineering, micromanufacturing, biotechnology, and nanotechnology. The main components involved typically include a motion controller, an energy amplifier, and one or more prime movers or actuators. Motion control may be open loop or closed loop. In open loop systems, the controller sends a command through the amplifier to the prime mover or actuator, and does not know if the desired motion was actually achieved. Typical systems include stepper motor or fan control. For tighter control with more precision, a measuring device may be added to the system. When the measurement is converted to a signal that is sent back to the controller, and the controller compensates for any error, it becomes a Closed loop System.</t>
  </si>
  <si>
    <t>https://skills.emsidata.com/skills/KS126PY60GCR2WL8PKCL</t>
  </si>
  <si>
    <t>Home Automation</t>
  </si>
  <si>
    <t>Home automation or domotics is building automation for a home, called a smart home or smart house. A home automation system will monitor and/or control home attributes such as lighting, climate, entertainment systems, and appliances. It may also include home security such as access control and alarm systems. When connected with the Internet, home devices are an important constituent of the Internet of Things ("IoT").</t>
  </si>
  <si>
    <t>https://skills.emsidata.com/skills/KS124RG6C0Y5RTWH7975</t>
  </si>
  <si>
    <t>Manufacturing Automation</t>
  </si>
  <si>
    <t>Automation describes a wide range of technologies that reduce human intervention in processes. Human intervention is reduced by predetermining decision criteria, subprocess relationships, and related actions — and embodying those predeterminations in machines.</t>
  </si>
  <si>
    <t>https://skills.emsidata.com/skills/KS1264H758K2TKLS5C4C</t>
  </si>
  <si>
    <t>Automotive Engineering</t>
  </si>
  <si>
    <t>Automotive engineering, along with aerospace engineering and naval architecture, is a branch of vehicle engineering, incorporating elements of mechanical, electrical, electronic, software, and safety engineering as applied to the design, manufacture and operation of motorcycles, automobiles, and trucks and their respective engineering subsystems. It also includes modification of vehicles. Manufacturing domain deals with the creation and assembling the whole parts of automobiles is also included in it. The automotive engineering field is research -intensive and involves direct application of mathematical models and formulas. The study of automotive engineering is to design, develop, fabricate, and test vehicles or vehicle components from the concept stage to production stage. Production, development, and manufacturing are the three major functions in this field.</t>
  </si>
  <si>
    <t>https://skills.emsidata.com/skills/KS120T664TBR3VK55TFK</t>
  </si>
  <si>
    <t>Electric Vehicles</t>
  </si>
  <si>
    <t>An electric vehicle (EV) is a vehicle that uses one or more electric motors or traction motors for propulsion. An electric vehicle may be powered through a collector system by electricity from off-vehicle sources, or may be self-contained with a battery, solar panels, fuel cells or an electric generator to convert fuel to electricity. EVs include, but are not limited to, road and rail vehicles, surface and underwater vessels, electric aircraft and electric spacecraft.</t>
  </si>
  <si>
    <t>https://skills.emsidata.com/skills/KS5W35NSPAIH2CYDJZQA</t>
  </si>
  <si>
    <t>Transmission</t>
  </si>
  <si>
    <t>Transmission may refer to:</t>
  </si>
  <si>
    <t>https://skills.emsidata.com/skills/KS128G96M9GTV4HH0MBS</t>
  </si>
  <si>
    <t>Autonomous Vehicles</t>
  </si>
  <si>
    <t>https://skills.emsidata.com/skills/ES52F8CD0C3EDF831234</t>
  </si>
  <si>
    <t>Advanced Driver Assistance Systems</t>
  </si>
  <si>
    <t>Advanced driver-assistance systems (ADAS) are electronic systems that assist drivers in driving and parking functions. Through a safe human-machine interface, ADAS increase car and road safety. ADAS systems use automated technology, such as sensors and cameras, to detect nearby obstacles or driver errors, and respond accordingly.</t>
  </si>
  <si>
    <t>https://skills.emsidata.com/skills/KS1206869CDY93T2SG1P</t>
  </si>
  <si>
    <t>Powertrain</t>
  </si>
  <si>
    <t>In a motor vehicle, the powertrain consists of the source of propulsion and the drivetrain system which transfers this energy into forward movement of the vehicle.</t>
  </si>
  <si>
    <t>https://skills.emsidata.com/skills/KS1235T6BQSDN8D78GSN</t>
  </si>
  <si>
    <t>Chemical Thermodynamics</t>
  </si>
  <si>
    <t>Chemical thermodynamics is the study of the interrelation of heat and work with chemical reactions or with physical changes of state within the confines of the laws of thermodynamics. Chemical thermodynamics involves not only laboratory measurements of various thermodynamic properties, but also the application of mathematical methods to the study of chemical questions and the spontaneity of processes.</t>
  </si>
  <si>
    <t>https://skills.emsidata.com/skills/KS121VC6HS2MRD8TKLDX</t>
  </si>
  <si>
    <t>Chemical Engineering</t>
  </si>
  <si>
    <t>Chemical engineering is a certain type of engineering which deals with the study of operation and design of chemical plants as well as methods of improving production. Chemical engineers develop economical commercial processes to convert raw material into useful products. Chemical engineering uses principles of chemistry, physics, mathematics, biology, and economics to efficiently use, produce, design, transport and transform energy and materials. The work of chemical engineers can range from the utilization of nanotechnology and nanomaterials in the laboratory to large-scale industrial processes that convert chemicals, raw materials, living cells, microorganisms, and energy into useful forms and products. Chemical engineers are involved in many aspects of plant design and operation, including safety and hazard assessments, process design and analysis, modeling, control engineering, chemical reaction engineering, nuclear engineering, biological engineering, construction specification, and operating instructions.</t>
  </si>
  <si>
    <t>https://skills.emsidata.com/skills/KS121V277C12CV7T1YNR</t>
  </si>
  <si>
    <t>Biomedical Engineering</t>
  </si>
  <si>
    <t>Biomedical engineering (BME) or medical engineering is the application of engineering principles and design concepts to medicine and biology for healthcare purposes. BME is also traditionally known as "bioengineering", but this term has come to also refer to biological engineering. This field seeks to close the gap between engineering and medicine, combining the design and problem-solving skills of engineering with medical biological sciences to advance health care treatment, including diagnosis, monitoring, and therapy. Also included under the scope of a biomedical engineer is the management of current medical equipment in hospitals while adhering to relevant industry standards. This involves making equipment recommendations, procurement, routine testing, and preventive maintenance, a role also known as a Biomedical Equipment Technician (BMET) or as clinical engineering.</t>
  </si>
  <si>
    <t>https://skills.emsidata.com/skills/KS1210L6DM96QKG1XM3Z</t>
  </si>
  <si>
    <t>Mass Transfer</t>
  </si>
  <si>
    <t>Mass transfer is the net movement of mass from one location, usually meaning stream, phase, fraction or component, to another. Mass transfer occurs in many processes, such as absorption, evaporation, drying, precipitation, membrane filtration, and distillation. Mass transfer is used by different scientific disciplines for different processes and mechanisms. The phrase is commonly used in engineering for physical processes that involve diffusive and convective transport of chemical species within physical systems.</t>
  </si>
  <si>
    <t>https://skills.emsidata.com/skills/KS1266B650KHN8BB4ZKM</t>
  </si>
  <si>
    <t>Electronic Circuit Simulation</t>
  </si>
  <si>
    <t>Electronic circuit simulation uses mathematical models to replicate the behavior of an actual electronic device or circuit.  Simulation software allows for modeling of circuit operation and is an invaluable analysis tool. Due to its highly accurate modeling capability, many colleges and universities use this type of software for the teaching of electronics technician and electronics engineering programs. Electronics simulation software engages its users by integrating them into the learning experience. These kinds of interactions actively engage learners to analyze, synthesize, organize, and evaluate content and result in learners constructing their own knowledge.</t>
  </si>
  <si>
    <t>https://skills.emsidata.com/skills/KS121X4751F916BV6Z5S</t>
  </si>
  <si>
    <t>Electronic Circuits</t>
  </si>
  <si>
    <t>An electronic circuit is composed of individual electronic components, such as resistors, transistors, capacitors, inductors and diodes, connected by conductive wires or traces through which electric current can flow. To be referred to as electronic, rather than electrical, generally at least one active component must be present. The combination of components and wires allows various simple and complex operations to be performed: signals can be amplified, computations can be performed, and data can be moved from one place to another.</t>
  </si>
  <si>
    <t>https://skills.emsidata.com/skills/KS121X76SZPQDQ3D3CHZ</t>
  </si>
  <si>
    <t>Capacitors</t>
  </si>
  <si>
    <t>A capacitor is a device that stores electric charge in an electric field. It is a passive electronic component with two terminals.</t>
  </si>
  <si>
    <t>https://skills.emsidata.com/skills/KS121CN77CXV0THNX550</t>
  </si>
  <si>
    <t>Logic Simulation</t>
  </si>
  <si>
    <t>Logic simulation is the use of simulation software to predict the behavior of digital circuits and hardware description languages. Simulation can be performed at varying degrees of physical abstraction, such as at the transistor level, gate level, register-transfer level (RTL), electronic system-level (ESL), or behavioral level.</t>
  </si>
  <si>
    <t>https://skills.emsidata.com/skills/KS125YV6207Y09V4CV3R</t>
  </si>
  <si>
    <t>Resistors</t>
  </si>
  <si>
    <t>A resistor is a passive two-terminal electrical component that implements electrical resistance as a circuit element. In electronic circuits, resistors are used to reduce current flow, adjust signal levels, to divide voltages, bias active elements, and terminate transmission lines, among other uses. High-power resistors that can dissipate many watts of electrical power as heat, may be used as part of motor controls, in power distribution systems, or as test loads for generators. Fixed resistors have resistances that only change slightly with temperature, time or operating voltage. Variable resistors can be used to adjust circuit elements, or as sensing devices for heat, light, humidity, force, or chemical activity.</t>
  </si>
  <si>
    <t>https://skills.emsidata.com/skills/KS122SG6MGJL68QMW1QZ</t>
  </si>
  <si>
    <t>Circuit Theory</t>
  </si>
  <si>
    <t>https://skills.emsidata.com/skills/ESD84BAEAB1DF64D8CD9</t>
  </si>
  <si>
    <t>Electrical Circuit Analysis</t>
  </si>
  <si>
    <t>A network, in the context of electrical engineering and electronics, is a collection of interconnected components. Network analysis is the process of finding the voltages across, and the currents through, all network components. There are many techniques for calculating these values. However, for the most part, the techniques assume linear components. Except where stated, the methods described in this article are applicable only to linear network analysis.</t>
  </si>
  <si>
    <t>https://skills.emsidata.com/skills/KS7G5ND71GG943C96H8Q</t>
  </si>
  <si>
    <t>Integrated Circuits</t>
  </si>
  <si>
    <t>An integrated circuit or monolithic integrated circuit is a set of electronic circuits on one small flat piece of semiconductor material that is normally silicon. Large numbers of tiny MOSFETs integrate into a small chip. This results in circuits that are orders of magnitude smaller, faster, and less expensive than those constructed of discrete electronic components. The IC's mass production capability, reliability, and building-block approach to integrated circuit design has ensured the rapid adoption of standardized ICs in place of designs using discrete transistors. ICs are now used in virtually all electronic equipment and have revolutionized the world of electronics. Computers, mobile phones, and other digital home appliances are now inextricable parts of the structure of modern societies, made possible by the small size and low cost of ICs.</t>
  </si>
  <si>
    <t>https://skills.emsidata.com/skills/KS124ZK5ZSPN3HVCX0VX</t>
  </si>
  <si>
    <t>Circuit Design</t>
  </si>
  <si>
    <t>The process of circuit design can cover systems ranging from complex electronic systems all the way down to the individual transistors within an integrated circuit. For simple circuits the design process can often be done by one person without needing a planned or structured design process, but for more complex designs, teams of designers following a systematic approach with intelligently guided computer simulation are becoming increasingly common. In integrated circuit design automation, the term "circuit design" often refers to the step of the design cycle which outputs the schematics of the integrated circuit. Typically this is the step between logic design and physical design.</t>
  </si>
  <si>
    <t>https://skills.emsidata.com/skills/KS121X369RKT17LSJNZX</t>
  </si>
  <si>
    <t>Thyristors</t>
  </si>
  <si>
    <t>A thyristor is a solid-state semiconductor device with four layers of alternating P- and N-type materials. It acts exclusively as a bistable switch, conducting when the gate receives a current trigger, and continuing to conduct until the voltage across the device is reversed biased, or until the voltage is removed. There are two designs, differing in what triggers the conducting state. In a three-lead thyristor, a small current on its Gate lead controls the larger current of the Anode to Cathode path. In a two-lead thyristor, conduction begins when the potential difference between the Anode and Cathode themselves is sufficiently large.</t>
  </si>
  <si>
    <t>https://skills.emsidata.com/skills/ES5B965B8EC5DB0163FA</t>
  </si>
  <si>
    <t>Integrated Circuit Design</t>
  </si>
  <si>
    <t>Integrated circuit design, or IC design, is a subset of electronics engineering, encompassing the particular logic and circuit design techniques required to design integrated circuits, or ICs. ICs consist of miniaturized electronic components built into an electrical network on a monolithic semiconductor substrate by photolithography.</t>
  </si>
  <si>
    <t>https://skills.emsidata.com/skills/KS122Y7641J0W86JPB3Z</t>
  </si>
  <si>
    <t>Transistor</t>
  </si>
  <si>
    <t>A transistor is a semiconductor device used to amplify or switch electronic signals and electrical power. Transistors are one of the basic building blocks of modern electronics. It is composed of semiconductor material usually with at least three terminals for connection to an external circuit. A voltage or current applied to one pair of the transistor's terminals controls the current through another pair of terminals. Because the controlled (output) power can be higher than the controlling (input) power, a transistor can amplify a signal. Today, some transistors are packaged individually, but many more are found embedded in integrated circuits.</t>
  </si>
  <si>
    <t>https://skills.emsidata.com/skills/KS123115XHBZ77KJJK1J</t>
  </si>
  <si>
    <t>Virtuoso</t>
  </si>
  <si>
    <t>https://skills.emsidata.com/skills/KS441V45W86ST9Z0RZ8Z</t>
  </si>
  <si>
    <t>Short Circuits</t>
  </si>
  <si>
    <t>A short circuit is an electrical circuit that allows a current to travel along an unintended path with no or very low electrical impedance. This results in an excessive current flowing through the circuit. The opposite of a short circuit is an "open circuit", which is an infinite resistance between two nodes.</t>
  </si>
  <si>
    <t>https://skills.emsidata.com/skills/KS440K36SC61YNF4VQ9L</t>
  </si>
  <si>
    <t>Current Source</t>
  </si>
  <si>
    <t>A current source is an electronic circuit that delivers or absorbs an electric current which is independent of the voltage across it.</t>
  </si>
  <si>
    <t>https://skills.emsidata.com/skills/KS122LD70PML40GK33VG</t>
  </si>
  <si>
    <t>Complementary Metal Oxide Semiconductor (CMOS)</t>
  </si>
  <si>
    <t>Complementary metal–oxide–semiconductor (CMOS), also known as complementary-symmetry metal–oxide–semiconductor (COS-MOS), is a type of metal–oxide–semiconductor field-effect transistor (MOSFET) fabrication process that uses complementary and symmetrical pairs of p-type and n-type MOSFETs for logic functions. CMOS technology is used for constructing integrated circuit (IC) chips, including microprocessors, microcontrollers, memory chips, and other digital logic circuits. CMOS technology is also used for analog circuits such as image sensors, data converters, RF circuits, and highly integrated transceivers for many types of communication.</t>
  </si>
  <si>
    <t>https://skills.emsidata.com/skills/KS1221D63GCHQJK5NQ6N</t>
  </si>
  <si>
    <t>Seismic Analysis</t>
  </si>
  <si>
    <t>Seismic analysis is a subset of structural analysis and is the calculation of the response of a building structure to earthquakes. It is part of the process of structural design, earthquake engineering or structural assessment and retrofit in regions where earthquakes are prevalent.</t>
  </si>
  <si>
    <t>https://skills.emsidata.com/skills/KS440FM68JK3T7P8VJ87</t>
  </si>
  <si>
    <t>Land Development</t>
  </si>
  <si>
    <t>Land development is altering the landscape in any number of ways such as:Changing landforms from a natural or semi-natural state for a purpose such as agriculture or housing Subdividing real estate into lots, typically for the purpose of building homes Real estate development or changing its purpose, for example by converting an unused factory complex into condominium.</t>
  </si>
  <si>
    <t>https://skills.emsidata.com/skills/KS125PW63CYJ98C5YNLZ</t>
  </si>
  <si>
    <t>Traffic Engineering</t>
  </si>
  <si>
    <t>Traffic engineering is a branch of civil engineering that uses engineering techniques to achieve the safe and efficient movement of people and goods on roadways. It focuses mainly on research for safe and efficient traffic flow, such as road geometry, sidewalks and crosswalks, cycling infrastructure, traffic signs, road surface markings and traffic lights. Traffic engineering deals with the functional part of transportation system, except the infrastructures provided.</t>
  </si>
  <si>
    <t>https://skills.emsidata.com/skills/KS441GS65WFSRJ0QJHQD</t>
  </si>
  <si>
    <t>Site Planning</t>
  </si>
  <si>
    <t>A site plan or a plot plan is a type of drawing used by architects, landscape architects, urban planners, and engineers which shows existing and proposed conditions for a given area, typically a parcel of land which is to be modified. Sites plan typically show buildings, roads, sidewalks and paths/trails, parking, drainage facilities, sanitary sewer lines, water lines, lighting, and landscaping and garden elements.</t>
  </si>
  <si>
    <t>https://skills.emsidata.com/skills/KS440M66WRQTZZ5L6F5V</t>
  </si>
  <si>
    <t>Structural Materials</t>
  </si>
  <si>
    <t>Structural engineering depends on the knowledge of materials and their properties, in order to understand how different materials resist and support loads.</t>
  </si>
  <si>
    <t>https://skills.emsidata.com/skills/KS4410T5YN49SBCX8P2S</t>
  </si>
  <si>
    <t>Hydraulic Engineering</t>
  </si>
  <si>
    <t>Hydraulic engineering as a sub-discipline of civil engineering is concerned with the flow and conveyance of fluids, principally water and sewage. One feature of these systems is the extensive use of gravity as the motive force to cause the movement of the fluids. This area of civil engineering is intimately related to the design of bridges, dams, channels, canals, and levees, and to both sanitary and environmental engineering.</t>
  </si>
  <si>
    <t>https://skills.emsidata.com/skills/KS124VS66VH7N2SDJFV8</t>
  </si>
  <si>
    <t>Structural Mechanics</t>
  </si>
  <si>
    <t>Structural mechanics or Mechanics of structures is the computation of deformations, deflections, and internal forces or stresses within structures, either for design or for performance evaluation of existing structures. It is one subset of structural analysis. Structural mechanics analysis needs input data such as structural loads, the structure's geometric representation and support conditions, and the materials' properties. Output quantities may include support reactions, stresses and displacements. Advanced structural mechanics may include the effects of stability and non-linear behaviors.</t>
  </si>
  <si>
    <t>https://skills.emsidata.com/skills/KS4410T6VT32WPY1XS4S</t>
  </si>
  <si>
    <t>Stress Testing</t>
  </si>
  <si>
    <t>Stress test may refer to:Cardiac stress test, testing of the heart  Stress testing of software, hardware, or nuclear plants Stress test (hardware) Stress testing (software) Stress test (financial) Stress Test (book), a book by former United States Secretary of the Treasury Timothy Geithner "Stress Test", a 1990 episode of The Raccoons Stress analysis, methods for computing mechanical stress Contraction stress test, relating to labor and delivery Trier social stress test, a procedure used to induce stress in human research participants Voice stress analysis, sometimes called a voice stress test</t>
  </si>
  <si>
    <t>https://skills.emsidata.com/skills/KS4410K6MPMF090T04CS</t>
  </si>
  <si>
    <t>Steel Design</t>
  </si>
  <si>
    <t>Steel design, or more specifically, structural steel design, is an area of structural engineering used to design steel structures. These structures include schools, houses, bridges, commercial centers, tall buildings, warehouses, aircraft, ships and stadiums. The design and use of steel frames are commonly employed in the design of steel structures. More advanced structures include steel plates and shells.</t>
  </si>
  <si>
    <t>https://skills.emsidata.com/skills/KS125ZX6QXDBMRMRFWWQ</t>
  </si>
  <si>
    <t>Roadway Design</t>
  </si>
  <si>
    <t>https://skills.emsidata.com/skills/BGSA9B50961DE9B13877</t>
  </si>
  <si>
    <t>Structural Calculations</t>
  </si>
  <si>
    <t>Structural engineering is a sub-discipline of civil engineering in which structural engineers are trained to design the 'bones and muscles' that create the form and shape of man-made structures. Structural engineers also must understand and calculate the stability, strength, rigidity and earthquake-susceptibility of built structures for buildings and nonbuilding structures. The structural designs are integrated with those of other designers such as architects and building services engineer and often supervise the construction of projects by contractors on site. They can also be involved in the design of machinery, medical equipment, and vehicles where structural integrity affects functioning and safety. See glossary of structural engineering.</t>
  </si>
  <si>
    <t>https://skills.emsidata.com/skills/ESC3C3B24E2AF60E0CD3</t>
  </si>
  <si>
    <t>Built Environment</t>
  </si>
  <si>
    <t>In urban planning, architecture and civil engineering, the term built environment, or built world, refers to the human-made environment that provides the setting for human activity, including homes, buildings, zoning, streets, sidewalks, open spaces, transportation options, and more. It is defined as "the human-made space in which people live, work and recreate on a day-to-day basis."</t>
  </si>
  <si>
    <t>https://skills.emsidata.com/skills/KS1217X70KVSP515Q95M</t>
  </si>
  <si>
    <t>Transport Engineering</t>
  </si>
  <si>
    <t>Transportation engineering or transport engineering is the application of technology and scientific principles to the planning, functional design, operation and management of facilities for any mode of transportation in order to provide for the safe, efficient, rapid, comfortable, convenient, economical, and environmentally compatible movement of people and goods transport.</t>
  </si>
  <si>
    <t>https://skills.emsidata.com/skills/KS441HZ60WWB0T7YTZ4R</t>
  </si>
  <si>
    <t>Grading (Landscape)</t>
  </si>
  <si>
    <t>Grading in civil engineering and landscape architectural construction is the work of ensuring a level base, or one with a specified slope, for a construction work such as a foundation, the base course for a road or a railway, or landscape and garden improvements, or surface drainage. The earthworks created for such a purpose are often called the sub-grade or finished contouring.</t>
  </si>
  <si>
    <t>https://skills.emsidata.com/skills/KS7G82H74NBVCV9RJBFJ</t>
  </si>
  <si>
    <t>Public Works</t>
  </si>
  <si>
    <t>Public works are a broad category of infrastructure projects, financed and constructed by the government, for recreational, employment, and health and safety uses in the greater community. They include public buildings, transport infrastructure, public spaces, public services, and other, usually long-term, physical assets and facilities. Though often interchangeable with public infrastructure and public capital, public works does not necessarily carry an economic component, thereby being a broader term.</t>
  </si>
  <si>
    <t>https://skills.emsidata.com/skills/KS128736G4DTS6WTY4P0</t>
  </si>
  <si>
    <t>Architectural Engineering</t>
  </si>
  <si>
    <t>Architectural engineering, also known as building engineering or architecture engineering, is an engineering discipline that deals with the technological aspects and multi-disciplinary approach to planning, design, construction and operation of buildings, such as analysis and integrated design of environmental systems, structural systems, behavior and properties of building components and materials, and construction management.</t>
  </si>
  <si>
    <t>https://skills.emsidata.com/skills/KS120MJ6QP112G3XSMMT</t>
  </si>
  <si>
    <t>Forensic Engineering</t>
  </si>
  <si>
    <t>Forensic engineering has been defined as "the investigation of failures - ranging from serviceability to catastrophic - which may lead to legal activity, including both civil and criminal". It includes the investigation of materials, products, structures or components that fail or do not operate or function as intended, causing personal injury, damage to property or economic loss. The consequences of failure may give rise to action under either criminal or civil law including but not limited to health and safety legislation, the laws of contract and/or product liability and the laws of tort. The field also deals with retracing processes and procedures leading to accidents in operation of vehicles or machinery. Generally, the purpose of a forensic engineering investigation is to locate cause or causes of failure with a view to improve performance or life of a component, or to assist a court in determining the facts of an accident. It can also involve investigation of intellectual property claims, especially patents.</t>
  </si>
  <si>
    <t>https://skills.emsidata.com/skills/KS12424695B3SLPZL50P</t>
  </si>
  <si>
    <t>Civil Engineering</t>
  </si>
  <si>
    <t>Civil engineering is a professional engineering discipline that deals with the design, construction, and maintenance of the physical and naturally built environment, including public works such as roads, bridges, canals, dams, airports, sewerage systems, pipelines, structural components of buildings, and railways.</t>
  </si>
  <si>
    <t>https://skills.emsidata.com/skills/KS121XY60R6Z5C3R172K</t>
  </si>
  <si>
    <t>Structural Engineering</t>
  </si>
  <si>
    <t>https://skills.emsidata.com/skills/KS4410Q6TN140M067HLK</t>
  </si>
  <si>
    <t>Municipal Or Urban Engineering</t>
  </si>
  <si>
    <t>Municipal or urban engineering applies the tools of science, art and engineering in an urban environment.</t>
  </si>
  <si>
    <t>https://skills.emsidata.com/skills/KS126T466L1GJLW01QLV</t>
  </si>
  <si>
    <t>Structural Analysis</t>
  </si>
  <si>
    <t>Structural analysis is the determination of the effects of loads on physical structures and their components. Structures subject to this type of analysis include all that must withstand loads, such as buildings, bridges, aircraft and ships. Structural analysis employs the fields of applied mechanics, materials science and applied mathematics to compute a structure's deformations, internal forces, stresses, support reactions, accelerations, and stability. The results of the analysis are used to verify a structure's fitness for use, often precluding physical tests. Structural analysis is thus a key part of the engineering design of structures.</t>
  </si>
  <si>
    <t>https://skills.emsidata.com/skills/KS4410P5YWQNWJ6FR288</t>
  </si>
  <si>
    <t>Structural Systems</t>
  </si>
  <si>
    <t>The term structural system or structural frame in structural engineering refers to the load-resisting sub-system of a building or object. The structural system transfers loads through interconnected elements or members.</t>
  </si>
  <si>
    <t>https://skills.emsidata.com/skills/KS4410V6J38HLD7R0J6V</t>
  </si>
  <si>
    <t>Railway Engineering</t>
  </si>
  <si>
    <t>Railway engineering is a multi-faceted engineering discipline dealing with the design, construction and operation of all types of rail transport systems. It encompasses a wide range of engineering disciplines, including civil engineering, computer engineering, electrical engineering, mechanical engineering, industrial engineering and production engineering. A great many other engineering sub-disciplines are also called upon.</t>
  </si>
  <si>
    <t>https://skills.emsidata.com/skills/KS128CL69WVXYL8J0PZG</t>
  </si>
  <si>
    <t>Construction Engineering</t>
  </si>
  <si>
    <t>Construction engineering is a professional discipline that deals with the designing, planning, construction and management of infrastructures such as roads, tunnels, bridges, airports, railroads, facilities, buildings, dams, utilities and other projects.</t>
  </si>
  <si>
    <t>https://skills.emsidata.com/skills/KS1229T6DQMZ34K4W54B</t>
  </si>
  <si>
    <t>HEC-RAS</t>
  </si>
  <si>
    <t>HEC-RAS is a computer program that models the hydraulics of water flow through natural rivers and other channels. Prior to the 2016 update to Version 5.0, the program was one-dimensional, meaning that there is no direct modeling of the hydraulic effect of cross section shape changes, bends, and other two- and three-dimensional aspects of flow. The release of Version 5.0 introduced two-dimensional modeling of flow as well as sediment transfer modeling capabilities. The program was developed by the United States Army Corps of Engineers in order to manage the rivers, harbors, and other public works under their jurisdiction; it has found wide acceptance by many others since its public release in 1995.</t>
  </si>
  <si>
    <t>https://skills.emsidata.com/skills/KS124NV76V4PG2TK286G</t>
  </si>
  <si>
    <t>Buckling</t>
  </si>
  <si>
    <t>In structural engineering, buckling is the sudden change in shape (deformation) of a structural component under load, such as the bowing of a column under compression or the wrinkling of a plate under shear. If a structure is subjected to a gradually increasing load, when the load reaches a critical level, a member may suddenly change shape and the structure and component is said to have buckled. Euler's critical load and Johnson's parabolic formula are used to determine the buckling stress in slender columns.</t>
  </si>
  <si>
    <t>https://skills.emsidata.com/skills/KS1217H6F7PB7YBNPPZH</t>
  </si>
  <si>
    <t>Computational Design</t>
  </si>
  <si>
    <t>https://skills.emsidata.com/skills/ES4CC7BADD4A09009B47</t>
  </si>
  <si>
    <t>Autodesk 3DS Max (3D Graphics Software)</t>
  </si>
  <si>
    <t>Autodesk 3ds Max, formerly 3D Studio and 3D Studio Max, is a professional 3D computer graphics program for making 3D animations, models, games and images. It is developed and produced by Autodesk Media and Entertainment. It has modeling capabilities and a flexible plugin architecture and must be used on the Microsoft Windows platform. It is frequently used by video game developers, many TV commercial studios, and architectural visualization studios. It is also used for movie effects and movie pre-visualization. For its modeling and animation tools, the latest version of 3ds Max also features shaders, dynamic simulation, particle systems, radiosity, normal map creation and rendering, global illumination, a customizable user interface, new icons, and its own scripting language.</t>
  </si>
  <si>
    <t>https://skills.emsidata.com/skills/KS120165YQ5Y4JGQC03L</t>
  </si>
  <si>
    <t>Autodesk</t>
  </si>
  <si>
    <t>Autodesk, Inc. is an American multinational software corporation that makes software products and services for the architecture, engineering, construction, manufacturing, media, education, and entertainment industries. Autodesk is headquartered in San Rafael, California, and features a gallery of its customers' work in its San Francisco building. The company has offices worldwide. Its U.S. locations are California, Oregon, Colorado, Texas, Michigan, New Hampshire and Massachusetts. Its Canada offices are located in Ontario, Quebec, and Alberta.</t>
  </si>
  <si>
    <t>https://skills.emsidata.com/skills/ES65C3A1A13527AD7580</t>
  </si>
  <si>
    <t>Engineering Design Process</t>
  </si>
  <si>
    <t>The engineering design process is a common series of steps that engineers use in creating functional products and processes. The process is highly iterative - parts of the process often need to be repeated many times before another can be entered - though the part(s) that get iterated and the number of such cycles in any given project may vary.</t>
  </si>
  <si>
    <t>https://skills.emsidata.com/skills/KS122W179TCW8RVX29ZR</t>
  </si>
  <si>
    <t>Technical Drawing</t>
  </si>
  <si>
    <t>Technical drawing, drafting or drawing, is the act and discipline of composing drawings that visually communicate how something functions or is constructed.</t>
  </si>
  <si>
    <t>https://skills.emsidata.com/skills/KS4418H6DF21VK4NHKWB</t>
  </si>
  <si>
    <t>Blueprinting</t>
  </si>
  <si>
    <t>Blueprinting can have several meanings.See blueprint for the method of preparing engineering drawings. See engine tuning for the method of improving engine performance.</t>
  </si>
  <si>
    <t>https://skills.emsidata.com/skills/KS1213Q5Y632QWZ7PVVS</t>
  </si>
  <si>
    <t>Solid Modeling</t>
  </si>
  <si>
    <t>Solid modeling is a consistent set of principles for mathematical and computer modeling of three-dimensional solids. Solid modeling is distinguished from related areas of geometric modeling and computer graphics by its emphasis on physical fidelity. Together, the principles of geometric and solid modeling form the foundation of 3D-computer-aided design and in general support the creation, exchange, visualization, animation, interrogation, and annotation of digital models of physical objects.</t>
  </si>
  <si>
    <t>https://skills.emsidata.com/skills/KS440RQ75DGBDNVR04XV</t>
  </si>
  <si>
    <t>AutoCAD</t>
  </si>
  <si>
    <t>AutoCAD is a commercial computer-aided design (CAD) and drafting software application. Developed and marketed by Autodesk, AutoCAD was first released in December 1982 as a desktop app running on microcomputers with internal graphics controllers. Before AutoCAD was introduced, most commercial CAD programs ran on mainframe computers or minicomputers, with each CAD operator (user) working at a separate graphics terminal. AutoCAD is also available as mobile and web apps.</t>
  </si>
  <si>
    <t>https://skills.emsidata.com/skills/KS1203B66DJG8T72WTJ4</t>
  </si>
  <si>
    <t>Modular Design</t>
  </si>
  <si>
    <t>Modular design, or modularity in design, is a design principle that subdivides a system into smaller parts called modules, which can be independently created, modified, replaced, or exchanged with other modules or between different systems.</t>
  </si>
  <si>
    <t>https://skills.emsidata.com/skills/KS126NT648BP2V66XDM2</t>
  </si>
  <si>
    <t>Parametric Modeling</t>
  </si>
  <si>
    <t>Parametric design is a process based on algorithmic thinking that enables the expression of parameters and rules that, together, define, encode and clarify the relationship between design intent and design response.</t>
  </si>
  <si>
    <t>https://skills.emsidata.com/skills/ESED72B4C534F3E6E455</t>
  </si>
  <si>
    <t>Conceptual Design</t>
  </si>
  <si>
    <t>Conceptual design is an early phase of the design process, in which the broad outlines of function and form of something are articulated. It includes the design of interactions, experiences, processes, and strategies. It involves an understanding of people's needs - and how to meet them with products, services, and processes. Common artifacts of conceptual design are concept sketches and models.</t>
  </si>
  <si>
    <t>https://skills.emsidata.com/skills/KS1228971QZ4LN6V03GB</t>
  </si>
  <si>
    <t>Digital Modeling And Fabrication</t>
  </si>
  <si>
    <t>Digital modeling and fabrication is a design and production process that combines 3D modeling or computing-aided design (CAD) with additive and subtractive manufacturing. Additive manufacturing is also known as 3D printing, while subtractive manufacturing may also be referred to as machining, and many other technologies can be exploited to physically produce the designed objects.</t>
  </si>
  <si>
    <t>https://skills.emsidata.com/skills/KS122YG5ZL25LHG37S34</t>
  </si>
  <si>
    <t>Design Specifications</t>
  </si>
  <si>
    <t>A design specification is a detailed document providing a list of points regarding a product or process. For example, the design specification could include required dimensions, environmental factors, ergonomic factors, aesthetic factors, maintenance that will be needed, etc. It may also give specific examples of how the design should be executed, helping others work properly.</t>
  </si>
  <si>
    <t>https://skills.emsidata.com/skills/KS122VL71WF050TPW0V7</t>
  </si>
  <si>
    <t>Computer-Aided Design</t>
  </si>
  <si>
    <t>Computer-aided design (CAD) is the use of computers to aid in the creation, modification, analysis, or optimization of a design. CAD software is used to increase the productivity of the designer, improve the quality of design, improve communications through documentation, and to create a database for manufacturing. Designs made through CAD software are helpful in protecting products and inventions when used in patent applications. CAD output is often in the form of electronic files for print, machining, or other manufacturing operations. The term CADD is also used.</t>
  </si>
  <si>
    <t>https://skills.emsidata.com/skills/KS1201H611BT3GJ16LF6</t>
  </si>
  <si>
    <t>Engineering Drawings</t>
  </si>
  <si>
    <t>An engineering drawing is a type of technical drawing that is used to convey information about an object. A common use is to specify the geometry necessary for the construction of a component and is called a detail drawing. Usually, a number of drawings are necessary to completely specify even a simple component. The drawings are linked together by a master drawing or assembly drawing which gives the drawing numbers of the subsequent detailed components, quantities required, construction materials and possibly 3D images that can be used to locate individual items. Although mostly consisting of pictographic representations, abbreviations and symbols are used for brevity and additional textual explanations may also be provided to convey the necessary information.</t>
  </si>
  <si>
    <t>https://skills.emsidata.com/skills/KS123K06523BSD9HX91F</t>
  </si>
  <si>
    <t>SolidWorks (CAD)</t>
  </si>
  <si>
    <t>SolidWorks is a solid modeling computer-aided design (CAD) and computer-aided engineering (CAE) computer program published by Dassault Systèmes, that runs primarily on Microsoft Windows. While it is possible to run SolidWorks on an Intel-based Mac with Windows installed, the application's developer recommends against this. SolidWorks does not support macOS.</t>
  </si>
  <si>
    <t>https://skills.emsidata.com/skills/KS122FM6NS52BCDZ7GWT</t>
  </si>
  <si>
    <t>Integrated Design</t>
  </si>
  <si>
    <t>https://skills.emsidata.com/skills/KS1256R70NYXZQCLX2S8</t>
  </si>
  <si>
    <t>Freeform (Design Tool)</t>
  </si>
  <si>
    <t>https://skills.emsidata.com/skills/KS7G0FX6Z00T2CQCMQNW</t>
  </si>
  <si>
    <t>Logic Synthesis</t>
  </si>
  <si>
    <t>In computer engineering, logic synthesis is a process by which an abstract specification of desired circuit behavior, typically at register transfer level (RTL), is turned into a design implementation in terms of logic gates, typically by a computer program called a synthesis tool. Common examples of this process include synthesis of designs specified in hardware description languages, including VHDL and Verilog. Some synthesis tools generate bitstreams for programmable logic devices such as PALs or FPGAs, while others target the creation of ASICs. Logic synthesis is one aspect of electronic design automation.</t>
  </si>
  <si>
    <t>https://skills.emsidata.com/skills/KS122YC658GLQ0QD71H3</t>
  </si>
  <si>
    <t>Low Voltage</t>
  </si>
  <si>
    <t>In electrical engineering, low voltage is a relative term, the definition varying by context. Different definitions are used in electric power transmission and distribution, and electrical safety codes define "low voltage" circuits that are exempt from the protection required at higher voltages. These definitions vary by country and specific codes or regulations.</t>
  </si>
  <si>
    <t>https://skills.emsidata.com/skills/KS125ZL6L54L6WFY4H8F</t>
  </si>
  <si>
    <t>High Voltage</t>
  </si>
  <si>
    <t>High voltage electricity refers to electric potential large enough to cause injury or damage. In certain industries, high voltage refers to voltage above a certain threshold. Equipment and conductors that carry high voltage warrant special safety requirements and procedures.</t>
  </si>
  <si>
    <t>https://skills.emsidata.com/skills/KS123CR60QBV4DRZJGZN</t>
  </si>
  <si>
    <t>Waves (Electronics)</t>
  </si>
  <si>
    <t>https://skills.emsidata.com/skills/KS441ZJ70BXBRLQDRPQC</t>
  </si>
  <si>
    <t>Zigbee</t>
  </si>
  <si>
    <t>Zigbee is an IEEE 802.15.4-based specification for a suite of high-level communication protocols used to create personal area networks with small, low-power digital radios, such as for home automation, medical device data collection, and other low-power low-bandwidth needs, designed for small scale projects which need wireless connection. Hence, Zigbee is a low-power, low data rate, and close proximity wireless ad hoc network.</t>
  </si>
  <si>
    <t>https://skills.emsidata.com/skills/KSM97OPP658F91BS1CI3</t>
  </si>
  <si>
    <t>Electromagnetic Waveguides</t>
  </si>
  <si>
    <t>A waveguide filter is an electronic filter constructed with waveguide technology. Waveguides are hollow metal conduits inside which an electromagnetic wave may be transmitted. Filters are devices used to allow signals at some frequencies to pass, while others are rejected. Filters are a basic component of electronic engineering designs and have numerous applications. These include selection of signals and limitation of noise. Waveguide filters are most useful in the microwave band of frequencies, where they are a convenient size and have low loss. Examples of microwave filter use are found in satellite communications, telephone networks, and television broadcasting.</t>
  </si>
  <si>
    <t>https://skills.emsidata.com/skills/KS127DP5ZXG7K2CJ9SWD</t>
  </si>
  <si>
    <t>Semiconductor Memory</t>
  </si>
  <si>
    <t>Semiconductor memory is a digital electronic semiconductor device used for digital data storage, such as computer memory. It typically refers to MOS memory, where data is stored within metal–oxide–semiconductor (MOS) memory cells on a silicon integrated circuit memory chip. There are numerous different types using different semiconductor technologies. The two main types of random-access memory (RAM) are static RAM (SRAM), which uses several MOS transistors per memory cell, and dynamic RAM (DRAM), which uses a MOS transistor and a MOS capacitor per cell. Non-volatile memory uses floating-gate memory cells, which consist of a single floating-gate MOS transistor per cell.</t>
  </si>
  <si>
    <t>https://skills.emsidata.com/skills/KS440G65W6ZWSD03SR37</t>
  </si>
  <si>
    <t>Electrical Engineering</t>
  </si>
  <si>
    <t>Electrical engineering is an engineering discipline concerned with the study, design and application of equipment, devices and systems which use electricity, electronics, and electromagnetism. It emerged as an identifiable occupation in the latter half of the 19th century after commercialization of the electric telegraph, the telephone, and electrical power generation, distribution and use.</t>
  </si>
  <si>
    <t>https://skills.emsidata.com/skills/KS120LH6DHTBJYVLFKB3</t>
  </si>
  <si>
    <t>Inductors</t>
  </si>
  <si>
    <t>An inductor, also called a coil, choke, or reactor, is a passive two-terminal electrical component that stores energy in a magnetic field when electric current flows through it. An inductor typically consists of an insulated wire wound into a coil.</t>
  </si>
  <si>
    <t>https://skills.emsidata.com/skills/ES24F1C0E2B50CA860C1</t>
  </si>
  <si>
    <t>Modulation</t>
  </si>
  <si>
    <t>In electronics and telecommunications, modulation is the process of varying one or more properties of a periodic waveform, called the carrier signal, with a separate signal called the modulation signal that typically contains information to be transmitted. For example, the modulation signal might be an audio signal representing sound from a microphone, a video signal representing moving images from a video camera, or a digital signal representing a sequence of binary digits, a bitstream from a computer. The carrier is higher in frequency than the modulation signal. The purpose of modulation is to impress the information on the carrier wave, which is used to carry the information to another location. In radio communication the modulated carrier is transmitted through space as a radio wave to a radio receiver. Another purpose is to transmit multiple channels of information through a single communication medium, using frequency division multiplexing (FDM). For example in cable television which uses FDM, many carrier signals carrying different television channels are transported through a single cable to customers. Since each carrier occupies a different frequency, the channels do not interfere with each other. At the destination end, the carrier signal is demodulated to extract the information bearing modulation signal.</t>
  </si>
  <si>
    <t>https://skills.emsidata.com/skills/KS120GP613269KHPXZYW</t>
  </si>
  <si>
    <t>Pulse-Width Modulation</t>
  </si>
  <si>
    <t>Pulse width modulation (PWM), or pulse-duration modulation (PDM), is a method of reducing the average power delivered by an electrical signal, by effectively chopping it up into discrete parts. The average value of voltage fed to the load is controlled by turning the switch between supply and load on and off at a fast rate. The longer the switch is on compared to the off periods, the higher the total power supplied to the load. Along with maximum power point tracking (MPPT), it is one of the primary methods of reducing the output of solar panels to that which can be utilized by a battery. PWM is particularly suited for running inertial loads such as motors, which are not as easily affected by this discrete switching, because their inertia causes them to react slowly. The PWM switching frequency has to be high enough not to affect the load, which is to say that the resultant waveform perceived by the load must be as smooth as possible.</t>
  </si>
  <si>
    <t>https://skills.emsidata.com/skills/KS1288275NQB2VLD24ZN</t>
  </si>
  <si>
    <t>Statistical Signal Processing</t>
  </si>
  <si>
    <t>Signal processing is an electrical engineering subfield that focuses on analysing, modifying, and synthesizing signals such as sound, images, and scientific measurements. Signal processing techniques can be used to improve transmission, storage efficiency and subjective quality and to also emphasize or detect components of interest in a measured signal.</t>
  </si>
  <si>
    <t>https://skills.emsidata.com/skills/KS440Y771VPHLT2VFX6J</t>
  </si>
  <si>
    <t>Electronic Systems</t>
  </si>
  <si>
    <t>https://skills.emsidata.com/skills/KS7G61V6YHDVQGC0XCBT</t>
  </si>
  <si>
    <t>Control Engineering</t>
  </si>
  <si>
    <t>Control engineering or control systems engineering is an engineering discipline that applies control theory to design equipment and systems with desired behaviors in control environments. The discipline of controls overlaps and is usually taught along with electrical engineering and mechanical engineering at many institutions around the world.</t>
  </si>
  <si>
    <t>https://skills.emsidata.com/skills/KS122CN6BRVZ0SHTVYF9</t>
  </si>
  <si>
    <t>Function Block Diagram</t>
  </si>
  <si>
    <t>The Function Block Diagram (FBD) is a graphical language for programmable logic controller design, that can describe the function between input variables and output variables. A function is described as a set of elementary blocks. Input and output variables are connected to blocks by connection lines.</t>
  </si>
  <si>
    <t>https://skills.emsidata.com/skills/KS1245868MDX0DVTB6S6</t>
  </si>
  <si>
    <t>Control Systems</t>
  </si>
  <si>
    <t>A control system manages, commands, directs, or regulates the behavior of other devices or systems using control loops. It can range from a single home heating controller using a thermostat controlling a domestic boiler to large industrial control systems which are used for controlling processes or machines.</t>
  </si>
  <si>
    <t>https://skills.emsidata.com/skills/KS122CS6VVDJ1FYVYVLJ</t>
  </si>
  <si>
    <t>Three-Phase</t>
  </si>
  <si>
    <t>In electrical engineering, three-phase electric power systems have at least three conductors carrying alternating voltages that are offset in time by one-third of the period. A three-phase system may be arranged in delta (∆) or star (Y). A wye system allows the use of two different voltages from all three phases, such as a 230/400 V system which provides 230 V between the neutral and any one of the phases, and 400 V across any two phases. A delta system arrangement only provides one voltage, but it has a greater redundancy as it may continue to operate normally with one of the three supply windings offline, albeit at 57.7% of total capacity. Harmonic current in the neutral may become very large if nonlinear loads are connected.</t>
  </si>
  <si>
    <t>https://skills.emsidata.com/skills/KS120126RP67ZXKSQM30</t>
  </si>
  <si>
    <t>Broadcast Engineering</t>
  </si>
  <si>
    <t>Broadcast engineering is the field of electrical engineering, and now to some extent computer engineering and information technology, which deals with radio and television broadcasting. Audio engineering and RF engineering are also essential parts of broadcast engineering, being their own subsets of electrical engineering.</t>
  </si>
  <si>
    <t>https://skills.emsidata.com/skills/KS1216Q5WJM5DJ6SLCRK</t>
  </si>
  <si>
    <t>Feedback Control</t>
  </si>
  <si>
    <t>Feedback occurs when outputs of a system are routed back as inputs as part of a chain of cause-and-effect that forms a circuit or loop. The system can then be said to feed back into itself. The notion of cause-and-effect has to be handled carefully when applied to feedback systems:Simple causal reasoning about a feedback system is difficult because the first system influences the second and second system influences the first, leading to a circular argument. This makes reasoning based upon cause and effect tricky, and it is necessary to analyze the system as a whole.</t>
  </si>
  <si>
    <t>https://skills.emsidata.com/skills/KS123W36DC70XG4BP2HX</t>
  </si>
  <si>
    <t>Electrical Parameters</t>
  </si>
  <si>
    <t>https://skills.emsidata.com/skills/KSHP2M2TJ76U3J4HCT5P</t>
  </si>
  <si>
    <t>Semiconductor Device</t>
  </si>
  <si>
    <t>A semiconductor device is an electronic component that relies on the electronic properties of a semiconductor material for its function. Semiconductor devices have replaced vacuum tubes in most applications. They use electrical conduction in the solid state rather than the gaseous state or thermionic emission in a vacuum.</t>
  </si>
  <si>
    <t>https://skills.emsidata.com/skills/KS440G464BV822N2KX78</t>
  </si>
  <si>
    <t>Operational Amplifier</t>
  </si>
  <si>
    <t>An operational amplifier is a DC-coupled high-gain electronic voltage amplifier with a differential input and, usually, a single-ended output. In this configuration, an op amp produces an output potential that is typically 100,000 times larger than the potential difference between its input terminals. Operational amplifiers had their origins in analog computers, where they were used to perform mathematical operations in linear, non-linear, and frequency-dependent circuits.</t>
  </si>
  <si>
    <t>https://skills.emsidata.com/skills/KS1278Y66FQQKP6T64DD</t>
  </si>
  <si>
    <t>Power Engineering</t>
  </si>
  <si>
    <t>Power engineering, also called power systems engineering, is a subfield of electrical engineering that deals with the generation, transmission, distribution, and utilization of electric power, and the electrical apparatus connected to such systems. Although much of the field is concerned with the problems of three-phase AC power – the standard for large-scale power transmission and distribution across the modern world – a significant fraction of the field is concerned with the conversion between AC and DC power and the development of specialized power systems such as those used in aircraft or for electric railway networks. Power engineering draws the majority of its theoretical base from electrical engineering.</t>
  </si>
  <si>
    <t>https://skills.emsidata.com/skills/KS127Z661JCTV5MNPXD0</t>
  </si>
  <si>
    <t>Computer Engineering</t>
  </si>
  <si>
    <t>Computer engineering is a branch of engineering that integrates several fields of computer science and electronic engineering required to develop computer hardware and software. Computer engineers usually have training in electronic engineering, software design, and hardware-software integration instead of only software engineering or electronic engineering. Computer engineers are involved in many hardware and software aspects of computing, from the design of individual microcontrollers, microprocessors, personal computers, and supercomputers, to circuit design. This field of engineering not only focuses on how computer systems themselves work but also how they integrate into the larger picture.</t>
  </si>
  <si>
    <t>https://skills.emsidata.com/skills/KS1227K6DGHN5PZTCDD0</t>
  </si>
  <si>
    <t>Physical Design</t>
  </si>
  <si>
    <t>In integrated circuit design, physical design is a step in the standard design cycle which follows after the circuit design. At this step, circuit representations of the components of the design are converted into geometric representations of shapes which, when manufactured in the corresponding layers of materials, will ensure the required functioning of the components. This geometric representation is called integrated circuit layout. This step is usually split into several sub-steps, which include both design and verification and validation of the layout.</t>
  </si>
  <si>
    <t>https://skills.emsidata.com/skills/KSSHV35JS8ALRTU4TALI</t>
  </si>
  <si>
    <t>Electrical Resistivity And Conductivity</t>
  </si>
  <si>
    <t>Electrical resistivity is a fundamental property of a material that quantifies how strongly it resists electric current. Its inverse, called electrical conductivity, quantifies how well a material conducts electricity. A low resistivity indicates a material that readily allows electric current. Resistivity is commonly represented by the Greek letter ρ (rho). The SI unit of electrical resistivity is the ohm-meter (Ω⋅m). For example, if a 1 m solid cube of material has sheet contacts on two opposite faces, and the resistance between these contacts is 1 Ω, then the resistivity of the material is 1 Ω⋅m.</t>
  </si>
  <si>
    <t>https://skills.emsidata.com/skills/KS123DC76QYJH2CP00M3</t>
  </si>
  <si>
    <t>Cathode Ray (Electromagnetism)</t>
  </si>
  <si>
    <t>Cathode rays are streams of electrons observed in discharge tubes. If an evacuated glass tube is equipped with two electrodes and a voltage is applied, glass behind the positive electrode is observed to glow, due to electrons emitted from the cathode. They were first observed in 1869 by German physicist Julius Plücker and Johann Wilhelm Hittorf, and were named in 1876 by Eugen Goldstein Kathodenstrahlen, or cathode rays. In 1897, British physicist J. J. Thomson showed that cathode rays were composed of a previously unknown negatively charged particle, which was later named the electron. Cathode-ray tubes (CRTs) use a focused beam of electrons deflected by electric or magnetic fields to render an image on a screen.</t>
  </si>
  <si>
    <t>https://skills.emsidata.com/skills/KS123F06Q41W58ZLNZ55</t>
  </si>
  <si>
    <t>Field-Programmable Gate Array (FPGA)</t>
  </si>
  <si>
    <t>A field-programmable gate array (FPGA) is an integrated circuit designed to be configured by a customer or a designer after manufacturing – hence the term "field-programmable". The FPGA configuration is generally specified using a hardware description language (HDL), similar to that used for an application-specific integrated circuit (ASIC). Circuit diagrams were previously used to specify the configuration, but this is increasingly rare due to the advent of electronic design automation tools.</t>
  </si>
  <si>
    <t>https://skills.emsidata.com/skills/KS1242Z6HN38W2R9QL04</t>
  </si>
  <si>
    <t>Rectifier</t>
  </si>
  <si>
    <t>A rectifier is an electrical device that converts alternating current (AC), which periodically reverses direction, to direct current (DC), which flows in only one direction. The reverse operation is performed by the inverter.</t>
  </si>
  <si>
    <t>https://skills.emsidata.com/skills/KS128G26XR8KJSWLMMCB</t>
  </si>
  <si>
    <t>Electromechanics</t>
  </si>
  <si>
    <t>In engineering, electromechanics combines processes and procedures drawn from electrical engineering and mechanical engineering. Electromechanics focuses on the interaction of electrical and mechanical systems as a whole and how the two systems interact with each other. This process is especially prominent in systems such as those of DC or AC rotating electrical machines which can be designed and operated to generate power from a mechanical process (generator) or used to power a mechanical effect (motor). Electrical engineering in this context also encompasses electronics engineering.</t>
  </si>
  <si>
    <t>https://skills.emsidata.com/skills/KS123DZ63CL4S5D74XVG</t>
  </si>
  <si>
    <t>Electronic Control Unit</t>
  </si>
  <si>
    <t>An electronic control unit (ECU), also known as an electronic control module (ECM), is an embedded system in automotive electronics that controls one or more of the electrical systems or subsystems in a vehicle.</t>
  </si>
  <si>
    <t>https://skills.emsidata.com/skills/KS123F7746LGSS9XWQSD</t>
  </si>
  <si>
    <t>Electronic Components</t>
  </si>
  <si>
    <t>An electronic component is any basic discrete device or physical entity in an electronic system used to affect electrons or their associated fields. Electronic components are mostly industrial products, available in a singular form and are not to be confused with electrical elements, which are conceptual abstractions representing idealized electronic components.</t>
  </si>
  <si>
    <t>https://skills.emsidata.com/skills/KS1230W79VHJQSFBXW2G</t>
  </si>
  <si>
    <t>CPU Design</t>
  </si>
  <si>
    <t>Processor design is the design engineering task of creating a processor, a key component of computer hardware. It is a subfield of computer engineering and electronics engineering (fabrication). The design process involves choosing an instruction set and a certain execution paradigm and results in a microarchitecture, which might be described in e.g. VHDL or Verilog. For microprocessor design, this description is then manufactured employing some of the various semiconductor device fabrication processes, resulting in a die which is bonded onto a chip carrier. This chip carrier is then soldered onto, or inserted into a socket on, a printed circuit board (PCB).</t>
  </si>
  <si>
    <t>https://skills.emsidata.com/skills/KS126GX6ZLKW1TMVYHXM</t>
  </si>
  <si>
    <t>Impedance Matching</t>
  </si>
  <si>
    <t>In electronics, impedance matching is the practice of designing the input impedance of an electrical load or the output impedance of its corresponding signal source to maximize the power transfer or minimize signal reflection from the load. A source of electric power such as a generator, amplifier or radio transmitter has a source impedance equivalent to an electrical resistance in series with a frequency-dependent reactance. Likewise, an electrical load such as a light bulb, transmission line or antenna has an impedance equivalent to a resistance in series with a reactance.</t>
  </si>
  <si>
    <t>https://skills.emsidata.com/skills/KS1252X5X3PP1KBRSGW7</t>
  </si>
  <si>
    <t>Digital Electronics</t>
  </si>
  <si>
    <t>Digital electronics is a field of electronics involving the study of digital signals and the engineering of devices that use or produce them. This is in contrast to analog electronics and analog signals.</t>
  </si>
  <si>
    <t>https://skills.emsidata.com/skills/KS122Y66MZYV07JBBFG3</t>
  </si>
  <si>
    <t>Light-Emitting Diode</t>
  </si>
  <si>
    <t>A light-emitting diode (LED) is a semiconductor light source that emits light when current flows through it. Electrons in the semiconductor recombine with electron holes, releasing energy in the form of photons. The color of the light is determined by the energy required for electrons to cross the band gap of the semiconductor. White light is obtained by using multiple semiconductors or a layer of light-emitting phosphor on the semiconductor device.</t>
  </si>
  <si>
    <t>https://skills.emsidata.com/skills/KS125SC657W4MSLD6DXV</t>
  </si>
  <si>
    <t>Electronic Design</t>
  </si>
  <si>
    <t>Electronic Design, founded in 1952, is the largest published print magazine for the electronic design industry published in the USA by Endeavor Business Media. Endeavor Business Media acquired Electronic Design and additional publications from Informa in 2019. Informa acquired these publications when it bought Penton Media.</t>
  </si>
  <si>
    <t>https://skills.emsidata.com/skills/KS123F86JNNVRNKLF0BM</t>
  </si>
  <si>
    <t>Electronics</t>
  </si>
  <si>
    <t>Electronics comprises the physics, engineering, technology and applications that deal with the emission, flow and control of electrons in vacuum and matter. It uses active devices to control electron flow by amplification and rectification, which distinguishes it from classical electrical engineering which uses passive effects such as resistance, capacitance and inductance to control current flow.</t>
  </si>
  <si>
    <t>https://skills.emsidata.com/skills/KS123FS6SM7YBY0BS2T7</t>
  </si>
  <si>
    <t>Electronic Engineering</t>
  </si>
  <si>
    <t>Electronic engineering is an electrical engineering discipline which utilizes nonlinear and active electrical components to design electronic circuits, devices, integrated circuits and their systems. The discipline typically also designs passive electrical components, usually based on printed circuit boards.</t>
  </si>
  <si>
    <t>https://skills.emsidata.com/skills/KS123F95Y4BFF41P3Z6C</t>
  </si>
  <si>
    <t>Analog Electronics</t>
  </si>
  <si>
    <t>Analogue electronics are electronic systems with a continuously variable signal, in contrast to digital electronics where signals usually take only two levels. The term "analogue" describes the proportional relationship between a signal and a voltage or current that represents the signal. The word analogue is derived from the Greek word ανάλογος (analogos) meaning "proportional".</t>
  </si>
  <si>
    <t>https://skills.emsidata.com/skills/KS120GM76BZG9JHHD7VR</t>
  </si>
  <si>
    <t>Engineering Management</t>
  </si>
  <si>
    <t>Engineering management is the application of the practice of management to the practice of engineering. Engineering management is a career that brings together the technological problem-solving ability of engineering and the organizational, administrative, and planning abilities of management in order to oversee the operational performance of complex engineering driven enterprises. A Master of Engineering Management (MEM) is sometimes compared to a Master of Business Administration (MBA) for professionals seeking a graduate degree as a qualifying credential for a career in engineering management.</t>
  </si>
  <si>
    <t>https://skills.emsidata.com/skills/KS123JY6R6R7KBQYJ2Y5</t>
  </si>
  <si>
    <t>Project Engineering</t>
  </si>
  <si>
    <t>Project engineering includes all parts of the design of manufacturing or processing facilities, either new or modifications to and expansions of existing facilities. A "project" consists of a coordinated series of activities or tasks performed by engineers, designers, drafters and others from one or more engineering disciplines or departments. Project tasks consist of such things as performing calculations, writing specifications, preparing bids, reviewing equipment proposals and evaluating or selecting equipment and preparing various lists, such as equipment and materials lists, and creating drawings such as electrical, piping and instrumentation diagrams, physical layouts and other drawings used in design and construction. A small project may be under the direction of a project engineer. Large projects are typically under the direction of a project manager or management team. Some facilities have in house staff to handle small projects, while some major companies have a department that does internal project engineering. Large projects are typically contracted out to engineering companies. Staffing at engineering companies varies according to the work load and duration of employment may only last until an individual's tasks are completed.</t>
  </si>
  <si>
    <t>https://skills.emsidata.com/skills/ESA6EF2FD3872374BF62</t>
  </si>
  <si>
    <t>Concurrent Engineering</t>
  </si>
  <si>
    <t>Concurrent engineering (CE) is a work methodology emphasizing the parallelization of tasks, which is sometimes called simultaneous engineering or integrated product development (IPD) using an integrated product team approach. It refers to an approach used in product development in which functions of design engineering, manufacturing engineering, and other functions are integrated to reduce the time required to bring a new product to market.</t>
  </si>
  <si>
    <t>https://skills.emsidata.com/skills/KS1228F5VWHJF56L4XJL</t>
  </si>
  <si>
    <t>Engineering Ethics</t>
  </si>
  <si>
    <t>Engineering ethics is the field of system of moral principles that apply to the practice of engineering. The field examines and sets the obligations by engineers to society, to their clients, and to the profession. As a scholarly discipline, it is closely related to subjects such as the philosophy of science, the philosophy of engineering, and the ethics of technology.</t>
  </si>
  <si>
    <t>https://skills.emsidata.com/skills/KS123K168Q703FGMLLYB</t>
  </si>
  <si>
    <t>Requirements Engineering</t>
  </si>
  <si>
    <t>Requirements engineering (RE) is the process of defining, documenting, and maintaining requirements in the engineering design process. It is a common role in systems engineering and software engineering.</t>
  </si>
  <si>
    <t>https://skills.emsidata.com/skills/KS4400W77QT7C4MG3PCS</t>
  </si>
  <si>
    <t>Fatigue (Material)</t>
  </si>
  <si>
    <t>In materials science, fatigue is the initiation and propagation of cracks in a material due to cyclic loading. Once a fatigue crack has initiated, it grows a small amount with each loading cycle, typically producing striations on some parts of the fracture surface. The crack will continue to grow until it reaches a critical size, which occurs when the stress intensity factor of the crack exceeds the fracture toughness of the material, producing rapid propagation and typically complete fracture of the structure.</t>
  </si>
  <si>
    <t>https://skills.emsidata.com/skills/KS123V16TV0D8RYNHRZH</t>
  </si>
  <si>
    <t>Model Based Systems Engineering</t>
  </si>
  <si>
    <t>Model-based systems engineering (MBSE), according to INCOSE, is the formalized application of modeling to support system requirements, design, analysis, verification and validation activities beginning in the conceptual design phase and continuing throughout development and later life cycle phases.</t>
  </si>
  <si>
    <t>https://skills.emsidata.com/skills/KS1267T6Q0H1JDZZ65R8</t>
  </si>
  <si>
    <t>Arduino</t>
  </si>
  <si>
    <t>Arduino is an open-source hardware and software company, project and user community that designs and manufactures single-board microcontrollers and microcontroller kits for building digital devices. Its hardware products are licensed under a CC-BY-SA license, while software is licensed under the GNU Lesser General Public License (LGPL) or the GNU General Public License (GPL), permitting the manufacture of Arduino boards and software distribution by anyone. Arduino boards are available commercially from the official website or through authorized distributors.</t>
  </si>
  <si>
    <t>https://skills.emsidata.com/skills/KS120MW6GYVGPT85K8L6</t>
  </si>
  <si>
    <t>Inertial Navigation Systems</t>
  </si>
  <si>
    <t>An inertial navigation system (INS) is a navigation device that uses a computer, motion sensors (accelerometers) and rotation sensors (gyroscopes) to continuously calculate by dead reckoning the position, the orientation, and the velocity of a moving object without the need for external references. Often the inertial sensors are supplemented by a barometric altimeter and sometimes by magnetic sensors (magnetometers) and/or speed measuring devices. INSs are used on mobile robots and on vehicles such as ships, aircraft, submarines, guided missiles, and spacecraft. Other terms used to refer to inertial navigation systems or closely related devices include inertial guidance system, inertial instrument, inertial measurement unit (IMU) and many other variations. Older INS systems generally used an inertial platform as their mounting point to the vehicle and the terms are sometimes considered synonymous.</t>
  </si>
  <si>
    <t>https://skills.emsidata.com/skills/KS1253T5WL6VFZSRQ2QN</t>
  </si>
  <si>
    <t>Mechanical Probe Station</t>
  </si>
  <si>
    <t>A mechanical probe station is used to physically acquire signals from the internal nodes of a semiconductor device. The probe station utilizes manipulators which allow the precise positioning of thin needles on the surface of a semiconductor device. If the device is being electrically stimulated, the signal is acquired by the mechanical probe and is displayed on an oscilloscope or SMU. The mechanical probe station is often used in the failure analysis of semiconductor devices.</t>
  </si>
  <si>
    <t>https://skills.emsidata.com/skills/KS1281Q6WJ60R2ZN194W</t>
  </si>
  <si>
    <t>Magneto</t>
  </si>
  <si>
    <t>A magneto is an electrical generator that uses permanent magnets to produce periodic pulses of alternating current. Unlike a dynamo, a magneto does not contain a commutator to produce direct current. It is categorized as a form of alternator, although it is usually considered distinct from most other alternators, which use field coils rather than permanent magnets.</t>
  </si>
  <si>
    <t>https://skills.emsidata.com/skills/KS1263661ZVXP7VZ4VT5</t>
  </si>
  <si>
    <t>Instrumentation</t>
  </si>
  <si>
    <t>Instrumentation is a collective term for measuring instruments that are used for indicating, measuring and recording physical quantities. The term has its origins in the art and science of scientific instrument-making.</t>
  </si>
  <si>
    <t>https://skills.emsidata.com/skills/KS123FD6BP1YLD3WG9FG</t>
  </si>
  <si>
    <t>Oscilloscope</t>
  </si>
  <si>
    <t>An oscilloscope, previously called an oscillograph, and informally known as a scope or o-scope, CRO, or DSO, is a type of electronic test instrument that graphically displays varying signal voltages, usually as a calibrated two-dimensional plot of one or more signals as a function of time. The displayed waveform can then be analyzed for properties such as amplitude, frequency, rise time, time interval, distortion, and others. Originally, calculation of these values required manually measuring the waveform against the scales built into the screen of the instrument. Modern digital instruments may calculate and display these properties directly.</t>
  </si>
  <si>
    <t>https://skills.emsidata.com/skills/ESF5476DC33E756E90A5</t>
  </si>
  <si>
    <t>Structural Geology</t>
  </si>
  <si>
    <t>Structural geology is the study of the three-dimensional distribution of rock units with respect to their deformational histories. The primary goal of structural geology is to use measurements of present-day rock geometries to uncover information about the history of deformation (strain) in the rocks, and ultimately, to understand the stress field that resulted in the observed strain and geometries. This understanding of the dynamics of the stress field can be linked to important events in the geologic past; a common goal is to understand the structural evolution of a particular area with respect to regionally widespread patterns of rock deformation due to plate tectonics.</t>
  </si>
  <si>
    <t>https://skills.emsidata.com/skills/KS4410R6ZC80DR0WRXV9</t>
  </si>
  <si>
    <t>Engineering Geology</t>
  </si>
  <si>
    <t>Engineering geology is the application of geology to engineering study for the purpose of assuring that the geological factors regarding the location, design, construction, operation and maintenance of engineering works are recognized and accounted for. Engineering geologists provide geological and geotechnical recommendations, analysis, and design associated with human development and various types of structures. The realm of the engineering geologist is essentially in the area of earth-structure interactions, or investigation of how the earth or earth processes impact human made structures and human activities.</t>
  </si>
  <si>
    <t>https://skills.emsidata.com/skills/KS123K16RR5PRRN1S5LH</t>
  </si>
  <si>
    <t>Directional Drilling</t>
  </si>
  <si>
    <t>Directional drilling is the practice of drilling non-vertical bores. It can be broken down into four main groups: oilfield directional drilling, utility installation directional drilling, directional boring, and surface in seam (SIS), which horizontally intersects a vertical bore target to extract coal bed methane.</t>
  </si>
  <si>
    <t>https://skills.emsidata.com/skills/KS1230469Q3H7ZQ2K8XK</t>
  </si>
  <si>
    <t>Infiltration (Of Water)</t>
  </si>
  <si>
    <t>Infiltration is the process by which water on the ground surface enters the soil. It is commonly used in both hydrology and soil sciences. The infiltration capacity is defined as the maximum rate of infiltration. It is most often measured in meters per day but can also be measured in other units of distance over time if necessary. The infiltration capacity decreases as the soil moisture content of soils surface layers increases. If the precipitation rate exceeds the infiltration rate, runoff will usually occur unless there is some physical barrier.</t>
  </si>
  <si>
    <t>https://skills.emsidata.com/skills/KS7G0Q470K9C72104F52</t>
  </si>
  <si>
    <t>Field Capacity</t>
  </si>
  <si>
    <t>Field Capacity is the amount of soil moisture or water content held in the soil after excess water has drained away and the rate of downward movement has decreased. This usually takes place 2–3 days after rain or irrigation in pervious soils of uniform structure and texture. The physical definition of field capacity is the bulk water content retained in soil at −33 kPA/kg of hydraulic head or suction pressure. The term originated from Israelson and West and Frank Veihmeyer and Arthur Hendrickson.</t>
  </si>
  <si>
    <t>https://skills.emsidata.com/skills/KS441Z26TL4WJ45K6MHZ</t>
  </si>
  <si>
    <t>Erosions</t>
  </si>
  <si>
    <t>https://skills.emsidata.com/skills/KS123MR6P5RW0012RLVC</t>
  </si>
  <si>
    <t>Geotechnical Engineering</t>
  </si>
  <si>
    <t>Geotechnical engineering, also known as geotechnics, is the branch of civil engineering concerned with the engineering behavior of earth materials. It uses the principles of soil mechanics and rock mechanics for the solution of its respective engineering problems. It also relies on knowledge of geology, hydrology, geophysics, and other related sciences.</t>
  </si>
  <si>
    <t>https://skills.emsidata.com/skills/KS1249Y70QBW38L986K5</t>
  </si>
  <si>
    <t>Unconventional Oil</t>
  </si>
  <si>
    <t>Unconventional oil is petroleum produced or extracted using techniques other than the conventional method. Industry and governments across the globe are investing in unconventional oil sources due to the increasing scarcity of conventional oil reserves. Unconventional oil and gas have already made a dent in international energy linkages by reducing US energy import dependency.</t>
  </si>
  <si>
    <t>https://skills.emsidata.com/skills/KS441MV6QP8YLV2Z0NZQ</t>
  </si>
  <si>
    <t>HEC-HMS (Hydrologic Modeling System)</t>
  </si>
  <si>
    <t>The Hydrologic Modeling System (HEC-HMS) is designed to simulate the precipitation-runoff processes of dendritic drainage basins. It is designed to be applicable in a wide range of geographic areas for solving the widest possible range of problems. This includes large river basin water supply and flood hydrology, and small urban or natural watershed runoff. Hydrographs produced by the program are used directly or in conjunction with other software for studies of water availability, urban drainage, flow forecasting, future urbanization impact, reservoir spillway design, flood damage reduction, floodplain regulation, and systems operation.</t>
  </si>
  <si>
    <t>https://skills.emsidata.com/skills/ESB25C528BD71058C585</t>
  </si>
  <si>
    <t>Soil Compaction</t>
  </si>
  <si>
    <t>Soil compaction, also known as soil structure degradation, is the increase of bulk density or decrease in porosity of soil due to externally or internally applied loads. Compaction can adversely affect nearly all physical, chemical and biological properties and functions of soil. Together with soil erosion, it is regarded as the "costliest and most serious environmental problem caused by conventional agriculture."</t>
  </si>
  <si>
    <t>https://skills.emsidata.com/skills/KS440R5680FXBLM3RVJJ</t>
  </si>
  <si>
    <t>Soil Stabilization</t>
  </si>
  <si>
    <t>Soil stabilization a general term for any physical, chemical, mechanical, biological or combined method of changing a natural soil to meet an engineering purpose. Improvements include increasing the weight bearing capabilities, tensile strength, and overall performance of in-situ subsoils, sands, and waste materials in order to strengthen road pavements.</t>
  </si>
  <si>
    <t>https://skills.emsidata.com/skills/KS440RC62R3H7NV8FM9D</t>
  </si>
  <si>
    <t>Geomechanics</t>
  </si>
  <si>
    <t>Geomechanics involves the study of the mechanics of soil and rock.</t>
  </si>
  <si>
    <t>https://skills.emsidata.com/skills/KS124B06Q3XNRDX727TC</t>
  </si>
  <si>
    <t>Dewatering</t>
  </si>
  <si>
    <t>Dewatering is the removal of water from solid material or soil by wet classification, centrifugation, filtration, or similar solid-liquid separation processes, such as removal of residual liquid from a filter cake by a filter press as part of various industrial processes.</t>
  </si>
  <si>
    <t>https://skills.emsidata.com/skills/KS122WL6FR8WPHPZ3X18</t>
  </si>
  <si>
    <t>Petroleum Engineering</t>
  </si>
  <si>
    <t>Petroleum engineering is a field of engineering concerned with the activities related to the production of Hydrocarbons, which can be either crude oil or natural gas. Exploration and production are deemed to fall within the upstream sector of the oil and gas industry. Exploration, by earth scientists, and petroleum engineering are the oil and gas industry's two main subsurface disciplines, which focus on maximizing economic recovery of hydrocarbons from subsurface reservoirs. Petroleum geology and geophysics focus on provision of a static description of the hydrocarbon reservoir rock, while petroleum engineering focuses on estimation of the recoverable volume of this resource using a detailed understanding of the physical behavior of oil, water and gas within porous rock at very high pressure.</t>
  </si>
  <si>
    <t>https://skills.emsidata.com/skills/KS127QV6FWSP1ZV7QJ31</t>
  </si>
  <si>
    <t>Soil Mechanics</t>
  </si>
  <si>
    <t>Soil mechanics is a branch of soil physics and applied mechanics that describes the behavior of soils. It differs from fluid mechanics and solid mechanics in the sense that soils consist of a heterogeneous mixture of fluids and particles but soil may also contain organic solids and other matter. Along with rock mechanics, soil mechanics provides the theoretical basis for analysis in geotechnical engineering, a subdiscipline of civil engineering, and engineering geology, a subdiscipline of geology. Soil mechanics is used to analyze the deformations of and flow of fluids within natural and man-made structures that are supported on or made of soil, or structures that are buried in soils. Example applications are building and bridge foundations, retaining walls, dams, and buried pipeline systems. Principles of soil mechanics are also used in related disciplines such as geophysical engineering, coastal engineering, agricultural engineering, hydrology and soil physics.</t>
  </si>
  <si>
    <t>https://skills.emsidata.com/skills/KS440FK71FB9FG86QCRS</t>
  </si>
  <si>
    <t>MODFLOW</t>
  </si>
  <si>
    <t>MODFLOW is the U.S. Geological Survey modular finite-difference flow model, which is a computer code that solves the groundwater flow equation. The program is used by hydrogeologists to simulate the flow of groundwater through aquifers. The source code is free public domain software, written primarily in Fortran, and can compile and run on Microsoft Windows or Unix-like operating systems.</t>
  </si>
  <si>
    <t>https://skills.emsidata.com/skills/KS126NL79BRK2D9FQPC1</t>
  </si>
  <si>
    <t>Levees</t>
  </si>
  <si>
    <t>A levee, dike, dyke, embankment, floodbank or stopbank is an elongated naturally occurring ridge or artificially constructed fill or wall that regulates water levels. It is usually earthen and often parallel to the course of a river in its floodplain or along low-lying coastlines.</t>
  </si>
  <si>
    <t>https://skills.emsidata.com/skills/KS125SW6V9SKXJFMC61J</t>
  </si>
  <si>
    <t>Verilog</t>
  </si>
  <si>
    <t>Verilog, standardized as IEEE 1364, is a hardware description language (HDL) used to model electronic systems. It is most commonly used in the design and verification of digital circuits at the register-transfer level of abstraction. It is also used in the verification of analog circuits and mixed-signal circuits, as well as in the design of genetic circuits. In 2009, the Verilog standard was merged into the SystemVerilog standard, creating IEEE Standard 1800-2009. Since then, Verilog is officially part of the SystemVerilog language. The current version is IEEE standard 1800-2017.</t>
  </si>
  <si>
    <t>https://skills.emsidata.com/skills/KS441S270X2PHDN26DRR</t>
  </si>
  <si>
    <t>Hardware Description Language (HDL)</t>
  </si>
  <si>
    <t>In computer engineering, a hardware description language (HDL) is a specialized computer language used to describe the structure and behavior of electronic circuits, and most commonly, digital logic circuits.</t>
  </si>
  <si>
    <t>https://skills.emsidata.com/skills/KS124LP60VZ1BNJNP26R</t>
  </si>
  <si>
    <t>Remote Sensing</t>
  </si>
  <si>
    <t>Remote sensing is the acquisition of information about an object or phenomenon without making physical contact with the object and thus is in contrast to on-site observation. The term is applied especially to acquiring information about the Earth. Remote sensing is used in numerous fields, including geography, land surveying and most Earth science disciplines ; it also has military, intelligence, commercial, economic, planning, and humanitarian applications, among others.</t>
  </si>
  <si>
    <t>https://skills.emsidata.com/skills/KS4400375M36V958GWK6</t>
  </si>
  <si>
    <t>Digital Image Processing</t>
  </si>
  <si>
    <t>Digital image processing is the use of a digital computer to process digital images through an algorithm. As a subcategory or field of digital signal processing, digital image processing has many advantages over analog image processing. It allows a much wider range of algorithms to be applied to the input data and can avoid problems such as the build-up of noise and distortion during processing. Since images are defined over two dimensions digital image processing may be modeled in the form of multidimensional systems. The generation and development of digital image processing are mainly affected by three factors: first, the development of computers; second, the development of mathematics ; third, the demand for a wide range of applications in environment, agriculture, military, industry and medical science has increased.</t>
  </si>
  <si>
    <t>https://skills.emsidata.com/skills/KS122YJ60L8M5M9N4QN8</t>
  </si>
  <si>
    <t>Image Sensor</t>
  </si>
  <si>
    <t>An image sensor or imager is a sensor that detects and conveys information used to make an image. It does so by converting the variable attenuation of light waves into signals, small bursts of current that convey the information. The waves can be light or other electromagnetic radiation. Image sensors are used in electronic imaging devices of both analog and digital types, which include digital cameras, camera modules, camera phones, optical mouse devices, medical imaging equipment, night vision equipment such as thermal imaging devices, radar, sonar, and others. As technology changes, electronic and digital imaging tends to replace chemical and analog imaging.</t>
  </si>
  <si>
    <t>https://skills.emsidata.com/skills/KS441VB6M0QX9QS0TWHT</t>
  </si>
  <si>
    <t>Laser Scanning</t>
  </si>
  <si>
    <t>Laser scanning is the controlled deflection of laser beams, visible or invisible.  Scanned laser beams are used in some 3-D printers, in rapid prototyping, in machines for material processing, in laser engraving machines, in ophthalmological laser systems for the treatment of presbyopia, in confocal microscopy, in laser printers, in laser shows, in Laser TV, and in barcode scanners.</t>
  </si>
  <si>
    <t>https://skills.emsidata.com/skills/KS125QX63FML66NYHP9H</t>
  </si>
  <si>
    <t>Light Detection And Ranging (LiDAR)</t>
  </si>
  <si>
    <t>Lidar is a method for determining ranges by targeting an object with a laser and measuring the time for the reflected light to return to the receiver. Lidar can also be used to make digital 3-D representations of areas on the earth's surface and ocean bottom, due to differences in laser return times, and by varying laser wavelengths. It has terrestrial, airborne, and mobile applications.</t>
  </si>
  <si>
    <t>https://skills.emsidata.com/skills/KSWHBVFESEZYURPCV7CJ</t>
  </si>
  <si>
    <t>Image Processing</t>
  </si>
  <si>
    <t>https://skills.emsidata.com/skills/KS125255X8P1NNF7T5Z5</t>
  </si>
  <si>
    <t>Engineering Psychology</t>
  </si>
  <si>
    <t>Engineering psychology, also known as Human Factors Engineering, is the science of human behavior and capability, applied to the design and operation of systems and technology. As an applied field of psychology and an interdisciplinary part of ergonomics, it aims to improve the relationships between people and machines by redesigning equipment, interactions, or the environment in which they take place. The work of an engineering psychologist is often described as making the relationship more "user-friendly."</t>
  </si>
  <si>
    <t>https://skills.emsidata.com/skills/KS123K46SJHKWW7BM31D</t>
  </si>
  <si>
    <t>Industrialization</t>
  </si>
  <si>
    <t>Industrialisation is the period of social and economic change that transforms a human group from an agrarian society into an industrial society. This involves an extensive re-organisation of an economy for the purpose of manufacturing. Historically industrialization is associated with increase of polluting industries heavily dependent on fossil fuels; however, with the increasing focus on sustainable development and green industrial policy practices, industrialization increasingly includes technological leapfrogging, with direct investment in more advanced, cleaner technologies.</t>
  </si>
  <si>
    <t>https://skills.emsidata.com/skills/KS1253Q6BT7MP2XWL90M</t>
  </si>
  <si>
    <t>Process Capability</t>
  </si>
  <si>
    <t>In process improvement efforts, the process capability index or process capability ratio is a statistical measure of process capability: the ability of a process to produce output within specification limits. The concept of process capability only holds meaning for processes that are in a state of statistical control. Process capability indices measure how much "natural variation" a process experiences relative to its specification limits and allows different processes to be compared with respect to how well an organization controls them.</t>
  </si>
  <si>
    <t>https://skills.emsidata.com/skills/KS1281W75W47W0HY5QKT</t>
  </si>
  <si>
    <t>Human Factors Engineering</t>
  </si>
  <si>
    <t>https://skills.emsidata.com/skills/ES56A56220C5AB1DC996</t>
  </si>
  <si>
    <t>Industrial engineering is an engineering profession that is concerned with the optimization of complex processes, systems, or organizations by developing, improving and implementing integrated systems of people, money, knowledge, information and equipment.</t>
  </si>
  <si>
    <t>https://skills.emsidata.com/skills/KS1253Q66NQSNHM7JR49</t>
  </si>
  <si>
    <t>Autonomation</t>
  </si>
  <si>
    <t>Autonomation describes a feature of machine design to effect the principle of jidoka (自働化)（じどうか jidouka), used in the Toyota Production System (TPS) and lean manufacturing. It may be described as "intelligent automation" or "automation with a human touch". This type of automation implements some supervisory functions rather than production functions. At Toyota, this usually means that if an abnormal situation arises, the machine stops and the worker will stop the production line. It is a quality control process that applies the following four principles:Detect the abnormality. Stop. Fix or correct the immediate condition. Investigate the root cause and install a countermeasure.</t>
  </si>
  <si>
    <t>https://skills.emsidata.com/skills/KS120TB782MDDQKCYGB1</t>
  </si>
  <si>
    <t>Polymer Chemistry</t>
  </si>
  <si>
    <t>Polymer chemistry is a sub-discipline of chemistry that focuses on the chemical synthesis, structure, and chemical and physical properties of polymers and macromolecules. The principles and methods used within polymer chemistry are also applicable through a wide range of other chemistry sub-disciplines like organic chemistry, analytical chemistry, and physical chemistry. Many materials have polymeric structures, from fully inorganic metals and ceramics to DNA and other biological molecules, however, polymer chemistry is typically referred to in the context of synthetic, organic compositions. Synthetic polymers are ubiquitous in commercial materials and products in everyday use, commonly referred to as plastics, and rubbers, and are major components of composite materials. Polymer chemistry can also be included in the broader fields of polymer science or even nanotechnology, both of which can be described as encompassing polymer physics and polymer engineering.</t>
  </si>
  <si>
    <t>https://skills.emsidata.com/skills/KS127XT603LK4XYKM9DR</t>
  </si>
  <si>
    <t>Compound Semiconductor</t>
  </si>
  <si>
    <t>Semiconductor materials are nominally small band gap insulators. The defining property of a semiconductor material is that it can be doped with impurities that alter its electronic properties in a controllable way.  Because of their application in the computer and photovoltaic industry—in devices such as transistors, lasers, and solar cells—the search for new semiconductor materials and the improvement of existing materials is an important field of study in materials science.</t>
  </si>
  <si>
    <t>https://skills.emsidata.com/skills/KS1226S78RCSJ8NQPKHN</t>
  </si>
  <si>
    <t>Ultrasonic Testing</t>
  </si>
  <si>
    <t>Ultrasonic testing (UT) is a family of non-destructive testing techniques based on the propagation of ultrasonic waves in the object or material tested. In most common UT applications, very short ultrasonic pulse-waves with center frequencies ranging from 0.1-15 MHz, and occasionally up to 50 MHz, are transmitted into materials to detect internal flaws or to characterize materials. A common example is ultrasonic thickness measurement, which tests the thickness of the test object, for example, to monitor pipework corrosion.</t>
  </si>
  <si>
    <t>https://skills.emsidata.com/skills/KS441MF692T5CFJMMX9D</t>
  </si>
  <si>
    <t>Surface Science</t>
  </si>
  <si>
    <t>Surface science is the study of physical and chemical phenomena that occur at the interface of two phases, including solid–liquid interfaces, solid–gas interfaces, solid–vacuum interfaces, and liquid–gas interfaces. It includes the fields of surface chemistry and surface physics. Some related practical applications are classed as surface engineering. The science encompasses concepts such as heterogeneous catalysis, semiconductor device fabrication, fuel cells, self-assembled monolayers, and adhesives. Surface science is closely related to interface and colloid science. Interfacial chemistry and physics are common subjects for both. The methods are different. In addition, interface and colloid science studies macroscopic phenomena that occur in heterogeneous systems due to peculiarities of interfaces.</t>
  </si>
  <si>
    <t>https://skills.emsidata.com/skills/KS441306TD3QBV8SXTHK</t>
  </si>
  <si>
    <t>Nanotechnology</t>
  </si>
  <si>
    <t>Nanotechnology, also shortened to nanotech, is the use of matter on an atomic, molecular, and supramolecular scale for industrial purposes. The earliest, widespread description of nanotechnology referred to the particular technological goal of precisely manipulating atoms and molecules for fabrication of macroscale products, also now referred to as molecular nanotechnology. A more generalized description of nanotechnology was subsequently established by the National Nanotechnology Initiative, which defined nanotechnology as the manipulation of matter with at least one dimension sized from 1 to 100 nanometers. This definition reflects the fact that quantum mechanical effects are important at this quantum-realm scale, and so the definition shifted from a particular technological goal to a research category inclusive of all types of research and technologies that deal with the special properties of matter which occur below the given size threshold. It is therefore common to see the plural form "nanotechnologies" as well as "nanoscale technologies" to refer to the broad range of research and applications whose common trait is size.</t>
  </si>
  <si>
    <t>https://skills.emsidata.com/skills/KS126VG615L21VND0QGM</t>
  </si>
  <si>
    <t>Chemical Vapor Deposition</t>
  </si>
  <si>
    <t>Chemical vapor deposition (CVD) is a vacuum deposition method used to produce high quality, high-performance, solid materials. The process is often used in the semiconductor industry to produce thin films.</t>
  </si>
  <si>
    <t>https://skills.emsidata.com/skills/KS120JM794Q6X3C6TXXF</t>
  </si>
  <si>
    <t>Destructive Testing</t>
  </si>
  <si>
    <t>In destructive testing tests are carried out to the specimen's failure, in order to understand a specimen's performance or material behavior under different loads. These tests are generally much easier to carry out, yield more information, and are easier to interpret than nondestructive testing. Destructive testing is most suitable, and economic, for objects which will be mass-produced, as the cost of destroying a small number of specimens is negligible. It is usually not economical to do destructive testing where only one or very few items are to be produced. Analyzing and documenting the destructive failure mode is often accomplished using a high-speed camera recording continuously (movie-loop) until the failure is detected. Detecting the failure can be accomplished using a sound detector or stress gauge which produces a signal to trigger the high-speed camera. These high-speed cameras have advanced recording modes to capture almost any type of destructive failure. After the failure the high-speed camera will stop recording. The captured images can be played back in slow motion showing precisely what happens before, during and after the destructive event, image by image.</t>
  </si>
  <si>
    <t>https://skills.emsidata.com/skills/KS122W072SGKNR1MQDK1</t>
  </si>
  <si>
    <t>Non-Destructive Testing (NDT)</t>
  </si>
  <si>
    <t>Nondestructive testing (NDT) is a wide group of analysis techniques used in science and technology industry to evaluate the properties of a material, component or system without causing damage. The terms nondestructive examination (NDE), nondestructive inspection (NDI), and nondestructive evaluation (NDE) are also commonly used to describe this technology. Because NDT does not permanently alter the article being inspected, it is a highly valuable technique that can save both money and time in product evaluation, troubleshooting, and research. The six most frequently used NDT methods are eddy-current, magnetic-particle, liquid penetrant, radiographic, ultrasonic, and visual testing. NDT is commonly used in forensic engineering, mechanical engineering, petroleum engineering, electrical engineering, civil engineering, systems engineering, aeronautical engineering, medicine, and art. Innovations in the field of nondestructive testing have had a profound impact on medical imaging, including on echocardiography, medical ultrasonography, and digital radiography.</t>
  </si>
  <si>
    <t>https://skills.emsidata.com/skills/KS7G2446L7N6XHHD0564</t>
  </si>
  <si>
    <t>Materials Science</t>
  </si>
  <si>
    <t>The interdisciplinary field of materials science, also commonly termed materials science and engineering, covers the design and discovery of new materials, particularly solids. The intellectual origins of materials science stem from the Enlightenment, when researchers began to use analytical thinking from chemistry, physics, and engineering to understand ancient, phenomenological observations in metallurgy and mineralogy. Materials science still incorporates elements of physics, chemistry, and engineering. As such, the field was long considered by academic institutions as a sub-field of these related fields. Beginning in the 1940s, materials science began to be more widely recognized as a specific and distinct field of science and engineering, and major technical universities around the world created dedicated schools for its study.</t>
  </si>
  <si>
    <t>https://skills.emsidata.com/skills/ES32C0E94AFC9C08A0E0</t>
  </si>
  <si>
    <t>Material Characterization</t>
  </si>
  <si>
    <t>Characterization, when used in materials science, refers to the broad and general process by which a material's structure and properties are probed and measured. It is a fundamental process in the field of materials science, without which no scientific understanding of engineering materials could be ascertained. The scope of the term often differs; some definitions limit the term's use to techniques which study the microscopic structure and properties of materials, while others use the term to refer to any materials analysis process including macroscopic techniques such as mechanical testing, thermal analysis and density calculation. The scale of the structures observed in materials characterization ranges from angstroms, such as in the imaging of individual atoms and chemical bonds, up to centimeters, such as in the imaging of coarse grain structures in metals.</t>
  </si>
  <si>
    <t>https://skills.emsidata.com/skills/KS1266T6LJVN3GDTQ9HQ</t>
  </si>
  <si>
    <t>Biomaterial</t>
  </si>
  <si>
    <t>A biomaterial is a substance that has been engineered to interact with biological systems for a medical purpose, either a therapeutic or a diagnostic one. As a science, biomaterials is about fifty years old. The study of biomaterials is called biomaterials science or biomaterials engineering. It has experienced steady and strong growth over its history, with many companies investing large amounts of money into the development of new products. Biomaterials science encompasses elements of medicine, biology, chemistry, tissue engineering and materials science.</t>
  </si>
  <si>
    <t>https://skills.emsidata.com/skills/KS1211F67DBTRF06Q71S</t>
  </si>
  <si>
    <t>Materials Testing</t>
  </si>
  <si>
    <t>Material Testing</t>
  </si>
  <si>
    <t>https://skills.emsidata.com/skills/KS1266Y6FVVB9G2S1MPB</t>
  </si>
  <si>
    <t>Composite Materials</t>
  </si>
  <si>
    <t>A composite material is a material which is produced from two or more constituent materials. These constituent materials have notably dissimilar chemical or physical properties and are merged to create a material with properties unlike the individual elements. Within the finished structure, the individual elements remain separate and distinct, distinguishing composites from mixtures and solid solutions.</t>
  </si>
  <si>
    <t>https://skills.emsidata.com/skills/KS1226Q6FC1975LJWZ4D</t>
  </si>
  <si>
    <t>Composites</t>
  </si>
  <si>
    <t>https://skills.emsidata.com/skills/KS7G2FS6RYH5Q1JMSJ3S</t>
  </si>
  <si>
    <t>Semiconductor Materials</t>
  </si>
  <si>
    <t>https://skills.emsidata.com/skills/KS440G562MWJ88HK2Y72</t>
  </si>
  <si>
    <t>Materials Engineering</t>
  </si>
  <si>
    <t>https://skills.emsidata.com/skills/ESBDDCF98E350408B753</t>
  </si>
  <si>
    <t>Metallurgy</t>
  </si>
  <si>
    <t>Metallurgy is a domain of materials science and engineering that studies the physical and chemical behavior of metallic elements, their inter-metallic compounds, and their mixtures, which are called alloys. Metallurgy encompasses both the science and the technology of metals; that is, the way in which science is applied to the production of metals, and the engineering of metal components used in products for both consumers and manufacturers. Metallurgy is distinct from the craft of metalworking. Metalworking relies on metallurgy in a similar manner to how medicine relies on medical science for technical advancement. A specialist practitioner of metallurgy is known as a metallurgist.</t>
  </si>
  <si>
    <t>https://skills.emsidata.com/skills/ESF5D67CB6574E53633E</t>
  </si>
  <si>
    <t>Refining</t>
  </si>
  <si>
    <t>In metallurgy, refining consists of purifying an impure metal. It is to be distinguished from other processes such as smelting and calcining in that those two involve a chemical change to the raw material, whereas in refining, the final material is usually identical chemically to the original one, only it is purer. The processes used are of many types, including pyrometallurgical and hydrometallurgical techniques.</t>
  </si>
  <si>
    <t>https://skills.emsidata.com/skills/KS128GG6NK6Y2K073W8R</t>
  </si>
  <si>
    <t>Nanoscopic Scale</t>
  </si>
  <si>
    <t>The nanoscopic scale usually refers to structures with a length scale applicable to nanotechnology, usually cited as 1–100 nanometers. A nanometer is a billionth of a meter. The nanoscopic scale is a lower bound to the mesoscopic scale for most solids.</t>
  </si>
  <si>
    <t>https://skills.emsidata.com/skills/KS126VH5ZJBP6RQYK508</t>
  </si>
  <si>
    <t>Mechatronics</t>
  </si>
  <si>
    <t>Mechatronics, which is also called mechatronics engineering is an interdisciplinary branch of engineering that focuses on the engineering of electronic, electrical and mechanical engineering systems, and also includes a combination of robotics, electronics, computer, telecommunications, systems, control, and product engineering. As technology advances over time, various subfields of engineering have succeeded in both adapting and multiplying. The intention of mechatronics is to produce a design solution that unifies each of these various subfields. Originally, the field of mechatronics was intended to be nothing more than a combination of mechanics and electronics, hence the name being a portmanteau of mechanics and electronics; however, as the complexity of technical systems continued to evolve, the definition had been broadened to include more technical areas.</t>
  </si>
  <si>
    <t>https://skills.emsidata.com/skills/KS126966B855ZD18V48R</t>
  </si>
  <si>
    <t>Fluid Mechanics</t>
  </si>
  <si>
    <t>Fluid mechanics is the branch of physics concerned with the mechanics of fluids and the forces on them. It has applications in a wide range of disciplines, including mechanical, civil, chemical and biomedical engineering, geophysics, oceanography, meteorology, astrophysics, and biology.</t>
  </si>
  <si>
    <t>https://skills.emsidata.com/skills/KS1240V680B25PSB7Q3K</t>
  </si>
  <si>
    <t>Machinery Design</t>
  </si>
  <si>
    <t>https://skills.emsidata.com/skills/KS1261X77TRV7K8RYLL8</t>
  </si>
  <si>
    <t>Mechanics</t>
  </si>
  <si>
    <t>https://skills.emsidata.com/skills/KS126966H39MX8JKF9TX</t>
  </si>
  <si>
    <t>Fluid Dynamics</t>
  </si>
  <si>
    <t>In physics and engineering, fluid dynamics is a subdiscipline of fluid mechanics that describes the flow of fluids—liquids and gases. It has several subdisciplines, including aerodynamics and hydrodynamics. Fluid dynamics has a wide range of applications, including calculating forces and moments on aircraft, determining the mass flow rate of petroleum through pipelines, predicting weather patterns, understanding nebulae in interstellar space and modelling fission weapon detonation.</t>
  </si>
  <si>
    <t>https://skills.emsidata.com/skills/KS1240N5WVX725TR4LW6</t>
  </si>
  <si>
    <t>Modal Analysis</t>
  </si>
  <si>
    <t>Modal analysis is the study of the dynamic properties of systems in the frequency domain. Examples would include measuring the vibration of a car's body when it is attached to a shaker, or the noise pattern in a room when excited by a loudspeaker.</t>
  </si>
  <si>
    <t>https://skills.emsidata.com/skills/KS126N972L8GXBQQ4H9L</t>
  </si>
  <si>
    <t>Vibrations</t>
  </si>
  <si>
    <t>Vibration is a mechanical phenomenon whereby oscillations occur about an equilibrium point. The word comes from Latin vibrationem. The oscillations may be periodic, such as the motion of a pendulum—or random, such as the movement of a tire on a gravel road.</t>
  </si>
  <si>
    <t>https://skills.emsidata.com/skills/KS122N76D3H1KZTM7ML7</t>
  </si>
  <si>
    <t>Deformation</t>
  </si>
  <si>
    <t>In engineering, deformation refers to the change in size or shape of an object. Displacements are the absolute change in position of a point on the object. Deflection is the relative change in external displacements on an object. Strain is the relative internal change in shape of an infinitesimally small cube of material and can be expressed as a non-dimensional change in length or angle of distortion of the cube. Strains are related to the forces acting on the cube, which are known as stress, by a stress-strain curve. The relationship between stress and strain is generally linear and reversible up until the yield point and the deformation is elastic. The linear relationship for a material is known as Young's modulus. Above the yield point, some degree of permanent distortion remains after unloading and is termed plastic deformation. The determination of the stress and strain throughout a solid object is given by the field of strength of materials and for a structure by structural analysis.</t>
  </si>
  <si>
    <t>https://skills.emsidata.com/skills/KS127WH6ZTL4QLJ5VKTW</t>
  </si>
  <si>
    <t>Heat Transfer</t>
  </si>
  <si>
    <t>Heat transfer is a discipline of thermal engineering that concerns the generation, use, conversion, and exchange of thermal energy (heat) between physical systems. Heat transfer is classified into various mechanisms, such as thermal conduction, thermal convection, thermal radiation, and transfer of energy by phase changes. Engineers also consider the transfer of mass of differing chemical species, either cold or hot, to achieve heat transfer. While these mechanisms have distinct characteristics, they often occur simultaneously in the same system.</t>
  </si>
  <si>
    <t>https://skills.emsidata.com/skills/KS124NC6WLH77728R3RB</t>
  </si>
  <si>
    <t>Finite Element Methods</t>
  </si>
  <si>
    <t>The finite element method (FEM) is a widely used method for numerically solving differential equations arising in engineering and mathematical modeling. Typical problem areas of interest include the traditional fields of structural analysis, heat transfer, fluid flow, mass transport, and electromagnetic potential.  The FEM is a general numerical method for solving partial differential equations in two or three space variables. To solve a problem, the FEM subdivides a large system into smaller, simpler parts that are called finite elements. This is achieved by a particular space discretization in the space dimensions, which is implemented by the construction of a mesh of the object: the numerical domain for the solution, which has a finite number of points.  The finite element method formulation of a boundary value problem finally results in a system of algebraic equations. The method approximates the unknown function over the domain. The simple equations that model these finite elements are then assembled into a larger system of equations that models the entire problem. The FEM then uses variational methods from the calculus of variations to approximate a solution by minimizing an associated error function.</t>
  </si>
  <si>
    <t>https://skills.emsidata.com/skills/KS123W673LXFQ1L2PSXW</t>
  </si>
  <si>
    <t>Displacement (Fluid)</t>
  </si>
  <si>
    <t>In fluid mechanics, displacement occurs when an object is largely immersed in a fluid, pushing it out of the way and taking its place. The volume of the fluid displaced can then be measured, and from this, the volume of the immersed object can be deduced.</t>
  </si>
  <si>
    <t>https://skills.emsidata.com/skills/KS1240T6D3D4P4QPLGXZ</t>
  </si>
  <si>
    <t>Torque (Physics)</t>
  </si>
  <si>
    <t>In physics and mechanics, torque is the rotational equivalent of linear force. It is also referred to as the moment, moment of force, rotational force or turning effect, depending on the field of study. The concept originated with the studies by Archimedes of the usage of levers. Just as a linear force is a push or a pull, a torque can be thought of as a twist to an object around a specific axis. Another definition of torque is the product of the magnitude of the force and the perpendicular distance of the line of action of a force from the axis of rotation. The symbol for torque is typically , the lowercase Greek letter tau. When being referred to as moment of force, it is commonly denoted by M.</t>
  </si>
  <si>
    <t>https://skills.emsidata.com/skills/KS6855G68F03JW3Y9FDL</t>
  </si>
  <si>
    <t>Thermodynamic Systems</t>
  </si>
  <si>
    <t>A thermodynamic system is a body of matter and/or radiation, confined in space by walls, with defined permeabilities, which separate it from its surroundings. The surroundings may include other thermodynamic systems, or physical systems that are not thermodynamic systems. A wall of a thermodynamic system may be purely notional, when it is described as being 'permeable' to all matter, all radiation, and all forces. A thermodynamic system can be fully described by a definite set of thermodynamic state variables, which always covers both intensive and extensive properties.</t>
  </si>
  <si>
    <t>https://skills.emsidata.com/skills/KS441CB614PYJLGC8MBF</t>
  </si>
  <si>
    <t>Pressure Vessel</t>
  </si>
  <si>
    <t>A pressure vessel is a container designed to hold gases or liquids at a pressure substantially different from the ambient pressure.</t>
  </si>
  <si>
    <t>https://skills.emsidata.com/skills/KS1280D6WW0KLRNRMWTC</t>
  </si>
  <si>
    <t>Propulsion</t>
  </si>
  <si>
    <t>Propulsion is the action or process of pushing or pulling to drive an object forward. The term is derived from two Latin words: pro, meaning before or forward; and pellere, meaning to drive.  A propulsion system consists of a source of mechanical power, and a propulsor.</t>
  </si>
  <si>
    <t>https://skills.emsidata.com/skills/KS120CL6GLTHX4GPL4LB</t>
  </si>
  <si>
    <t>Computational Fluid Dynamics</t>
  </si>
  <si>
    <t>Computational fluid dynamics (CFD) is a branch of fluid mechanics that uses numerical analysis and data structures to analyze and solve problems that involve fluid flows. Computers are used to perform the calculations required to simulate the free-stream flow of the fluid, and the interaction of the fluid with surfaces defined by boundary conditions. With high-speed supercomputers, better solutions can be achieved, and are often required to solve the largest and most complex problems. Ongoing research yields software that improves the accuracy and speed of complex simulation scenarios such as transonic or turbulent flows. Initial validation of such software is typically performed using experimental apparatus such as wind tunnels. In addition, previously performed analytical or empirical analysis of a particular problem can be used for comparison. A final validation is often performed using full-scale testing, such as flight tests.</t>
  </si>
  <si>
    <t>https://skills.emsidata.com/skills/KS121SC5Y7B49GMW65T6</t>
  </si>
  <si>
    <t>Thermal Management</t>
  </si>
  <si>
    <t>https://skills.emsidata.com/skills/KS441CB61RR1L906QWZ3</t>
  </si>
  <si>
    <t>Hydraulics</t>
  </si>
  <si>
    <t>Hydraulics is a technology and applied science using engineering, chemistry, and other sciences involving the mechanical properties and use of liquids. At a very basic level, hydraulics is the liquid counterpart of pneumatics, which concerns gases. Fluid mechanics provides the theoretical foundation for hydraulics, which focuses on the applied engineering using the properties of fluids. In its fluid power applications, hydraulics is used for the generation, control, and transmission of power by the use of pressurized liquids. Hydraulic topics range through some parts of science and most of engineering modules, and cover concepts such as pipe flow, dam design, fluidics and fluid control circuitry. The principles of hydraulics are in use naturally in the human body within the vascular system and erectile tissue. Free surface hydraulics is the branch of hydraulics dealing with free surface flow, such as occurring in rivers, canals, lakes, estuaries and seas. Its sub-field open-channel flow studies the flow in open channels.</t>
  </si>
  <si>
    <t>https://skills.emsidata.com/skills/KS124VR68PRNLVLWXYZ1</t>
  </si>
  <si>
    <t>Solid Mechanics</t>
  </si>
  <si>
    <t>Solid mechanics, also known as mechanics of solids, is the branch of continuum mechanics that studies the behavior of solid materials, especially their motion and deformation under the action of forces, temperature changes, phase changes, and other external or internal agents.</t>
  </si>
  <si>
    <t>https://skills.emsidata.com/skills/KS440RQ742TXMJ3V4658</t>
  </si>
  <si>
    <t>Linear Motion</t>
  </si>
  <si>
    <t>Linear motion, also called rectilinear motion, is one-dimensional motion along a straight line, and can therefore be described mathematically using only one spatial dimension. The linear motion can be of two types: uniform linear motion with constant velocity or zero acceleration; and non-uniform linear motion with variable velocity or non-zero acceleration. The motion of a particle along a line can be described by its position , which varies with  (time). An example of linear motion is an athlete running 100m along a straight track.</t>
  </si>
  <si>
    <t>https://skills.emsidata.com/skills/KS125VK6MFWQR8GL81X6</t>
  </si>
  <si>
    <t>Mechanical engineering is an engineering branch that combines engineering physics and mathematics principles with materials science to design, analyze, manufacture, and maintain mechanical systems. It is one of the oldest and broadest of the engineering branches.</t>
  </si>
  <si>
    <t>https://skills.emsidata.com/skills/KS1261W6S12LL9NC21GQ</t>
  </si>
  <si>
    <t>Boundary Layer</t>
  </si>
  <si>
    <t>In physics and fluid mechanics, a boundary layer is the layer of fluid in the immediate vicinity of a bounding surface where the effects of viscosity are significant. The liquid or gas in the boundary layer tends to cling to the surface.</t>
  </si>
  <si>
    <t>https://skills.emsidata.com/skills/ES96F7D1469F52C480F0</t>
  </si>
  <si>
    <t>Gas Dynamics</t>
  </si>
  <si>
    <t>Compressible flow is the branch of fluid mechanics that deals with flows having significant changes in fluid density. While all flows are compressible, flows are usually treated as being incompressible when the Mach number is smaller than 0.3. The study of compressible flow is relevant to high-speed aircraft, jet engines, rocket motors, high-speed entry into a planetary atmosphere, gas pipelines, commercial applications such as abrasive blasting, and many other fields.</t>
  </si>
  <si>
    <t>https://skills.emsidata.com/skills/KS1246W6FDR5DT5LYD2F</t>
  </si>
  <si>
    <t>Engineering Statics</t>
  </si>
  <si>
    <t>Statics is the branch of mechanics that is concerned with the analysis of loads acting on physical systems that do not experience an acceleration (a=0), but rather, are in static equilibrium with their environment. The application of Newton's second law to a system gives:</t>
  </si>
  <si>
    <t>https://skills.emsidata.com/skills/ESFB393AC89ED73A7CE6</t>
  </si>
  <si>
    <t>Thermal Design</t>
  </si>
  <si>
    <t>https://skills.emsidata.com/skills/ES169507DEF4AA84FB49</t>
  </si>
  <si>
    <t>Kinematics</t>
  </si>
  <si>
    <t>Kinematics is a subfield of physics, developed in classical mechanics, that describes the motion of points, bodies (objects), and systems of bodies without considering the forces that cause them to move. Kinematics, as a field of study, is often referred to as the "geometry of motion" and is occasionally seen as a branch of mathematics. A kinematics problem begins by describing the geometry of the system and declaring the initial conditions of any known values of position, velocity and/or acceleration of points within the system. Then, using arguments from geometry, the position, velocity and acceleration of any unknown parts of the system can be determined. The study of how forces act on bodies falls within kinetics, not kinematics. For further details, see analytical dynamics.</t>
  </si>
  <si>
    <t>https://skills.emsidata.com/skills/KS125MX79K7SC61YV8Q7</t>
  </si>
  <si>
    <t>Fracture Mechanics</t>
  </si>
  <si>
    <t>Fracture mechanics is the field of mechanics concerned with the study of the propagation of cracks in materials. It uses methods of analytical solid mechanics to calculate the driving force on a crack and those of experimental solid mechanics to characterize the material's resistance to fracture.</t>
  </si>
  <si>
    <t>https://skills.emsidata.com/skills/KS122H17187QH7VC1L51</t>
  </si>
  <si>
    <t>Gold Mining</t>
  </si>
  <si>
    <t>Gold mining is the resource extraction of gold by mining.</t>
  </si>
  <si>
    <t>https://skills.emsidata.com/skills/KS124DX73HLWTVKFXF0B</t>
  </si>
  <si>
    <t>Ray Tracing</t>
  </si>
  <si>
    <t>In 3D computer graphics, ray tracing is a rendering technique for generating an image by tracing the path of light as pixels in an image plane and simulating the effects of its encounters with virtual objects. The technique is capable of producing a high degree of visual realism, more so than typical scanline rendering methods, but at a greater computational cost. This makes ray tracing best suited for applications where taking a relatively long time to render can be tolerated, such as in still computer-generated images, and film and television visual effects (VFX), but generally more poorly suited to real-time applications such as video games, where speed is critical in rendering each frame. In recent years, however, hardware acceleration for real-time ray tracing has become standard on new commercial graphics cards, and graphics APIs have followed suit, allowing developers to add real-time ray tracing techniques to games and other real-time rendered media with a lesser, albeit still substantial hit to frame render times.</t>
  </si>
  <si>
    <t>https://skills.emsidata.com/skills/KSGO3PKO4X5WLPOZYPKF</t>
  </si>
  <si>
    <t>Optical engineering concerns the design and operation of optical equipment that utilises the properties of light using physics and chemistry. Examples of optical equipment include: lenses, microscopes, telescopes, lasers, fiber optic communication systems and optical disc systems.</t>
  </si>
  <si>
    <t>https://skills.emsidata.com/skills/KS127DK6TSSB08HQKZKP</t>
  </si>
  <si>
    <t>Geometrical Optics</t>
  </si>
  <si>
    <t>Geometrical optics, or ray optics, is a model of optics that describes light propagation in terms of rays. The ray in geometric optics is an abstraction useful for approximating the paths along which light propagates under certain circumstances.</t>
  </si>
  <si>
    <t>https://skills.emsidata.com/skills/KS124B2691JRVMBSB00H</t>
  </si>
  <si>
    <t>Optical Communication</t>
  </si>
  <si>
    <t>Optical communication, also known as optical telecommunication, is communication at a distance using light to carry information. It can be performed visually or by using electronic devices. The earliest basic forms of optical communication date back several millennia, while the earliest electrical device created to do so was the photophone, invented in 1880.</t>
  </si>
  <si>
    <t>https://skills.emsidata.com/skills/KS127DD6ZHR3T8689H12</t>
  </si>
  <si>
    <t>Optoelectronics</t>
  </si>
  <si>
    <t>Opto-electronics is the study and application of electronic devices and systems that source, detect and control light, usually considered a sub-field of photonics. In this context, light often includes invisible forms of radiation such as gamma rays, X-rays, ultraviolet and infrared, in addition to visible light. Optoelectronic devices are electrical-to-optical or optical-to-electrical transducers, or instruments that use such devices in their operation.</t>
  </si>
  <si>
    <t>https://skills.emsidata.com/skills/KS127DK61CL4L25ZKFM5</t>
  </si>
  <si>
    <t>Optical Devices</t>
  </si>
  <si>
    <t>An optical instrument is a device that processes light waves, either to enhance an image for viewing or to analyze and determine their characteristic properties. Common examples include periscopes, microscopes, telescopes, and cameras.</t>
  </si>
  <si>
    <t>https://skills.emsidata.com/skills/KS127DJ6WM31L3FMT01S</t>
  </si>
  <si>
    <t>Optics</t>
  </si>
  <si>
    <t>Optics is the branch of physics that studies the behaviour and properties of light, including its interactions with matter and the construction of instruments that use or detect it. Optics usually describes the behaviour of visible, ultraviolet, and infrared light. Because light is an electromagnetic wave, other forms of electromagnetic radiation such as X-rays, microwaves, and radio waves exhibit similar properties.</t>
  </si>
  <si>
    <t>https://skills.emsidata.com/skills/KS120QD64Z8Z6TXQF418</t>
  </si>
  <si>
    <t>Physical Optics</t>
  </si>
  <si>
    <t>In physics, physical optics, or wave optics, is the branch of optics that studies interference, diffraction, polarization, and other phenomena for which the ray approximation of geometric optics is not valid. This usage tends not to include effects such as quantum noise in optical communication, which is studied in the sub-branch of coherence theory.</t>
  </si>
  <si>
    <t>https://skills.emsidata.com/skills/KS127TK6TR36MV6NTN4M</t>
  </si>
  <si>
    <t>Fiber-Optic Communications</t>
  </si>
  <si>
    <t>Fiber-optic communication is a method of transmitting information from one place to another by sending pulses of infrared light through an optical fiber. The light is a form of carrier wave that is modulated to carry information. Fiber is preferred over electrical cabling when high bandwidth, long distance, or immunity to electromagnetic interference is required. This type of communication can transmit voice, video, and telemetry through local area networks or across long distances.</t>
  </si>
  <si>
    <t>https://skills.emsidata.com/skills/KS123WS71JW5Z260BWRT</t>
  </si>
  <si>
    <t>Photonics</t>
  </si>
  <si>
    <t>Photonics is the physical science and application of light (photon) generation, detection, and manipulation through emission, transmission, modulation, signal processing, switching, amplification, and sensing. Though covering all light's technical applications over the whole spectrum, most photonic applications are in the range of visible and near-infrared light. The term photonics developed as an outgrowth of the first practical semiconductor light emitters invented in the early 1960s and optical fibers developed in the 1970s.</t>
  </si>
  <si>
    <t>https://skills.emsidata.com/skills/KS127SN723CCFQJKG8GK</t>
  </si>
  <si>
    <t>Process engineering is the understanding and application of the fundamental principles and laws of nature that allow us to transform raw material and energy into products that are useful to society, at an industrial level. By taking advantage of the driving forces of nature such as pressure, temperature and concentration gradients, as well as the law of conservation of mass, process engineers can develop methods to synthesize and purify large quantities of desired chemical products. Process engineering focuses on the design, operation, control, optimization and intensification of chemical, physical, and biological processes. Process engineering encompasses a vast range of industries, such as agriculture, automotive, biotechnical, chemical, food, material development, mining, nuclear, petrochemical, pharmaceutical, and software development. The application of systematic computer-based methods to process engineering is "process systems engineering".</t>
  </si>
  <si>
    <t>https://skills.emsidata.com/skills/KS123K35XW0ZY6YB2QTW</t>
  </si>
  <si>
    <t>Industrial Control Systems</t>
  </si>
  <si>
    <t>Industrial control system (ICS) is a general term that encompasses several types of control systems and associated instrumentation used for industrial process control.</t>
  </si>
  <si>
    <t>https://skills.emsidata.com/skills/KS1281Y6YGNRX3STZXTW</t>
  </si>
  <si>
    <t>Process Control</t>
  </si>
  <si>
    <t>Automatic process control in continuous production processes is a combination of control engineering and chemical engineering disciplines that uses industrial control systems to achieve a production level of consistency, economy and safety which could not be achieved purely by human manual control. It is implemented widely in industries such as mining, dredging, oil refining, pulp and paper manufacturing, chemical processing and power generating plants.</t>
  </si>
  <si>
    <t>https://skills.emsidata.com/skills/KS1281Y6QHJ8PQLHTZ6R</t>
  </si>
  <si>
    <t>Process Simulation</t>
  </si>
  <si>
    <t>Process simulation is used for the design, development, analysis, and optimization of technical processes such as: chemical plants, chemical processes, environmental systems, power stations, complex manufacturing operations, biological processes, and similar technical functions.</t>
  </si>
  <si>
    <t>https://skills.emsidata.com/skills/KS128286L623CC643TL6</t>
  </si>
  <si>
    <t>Process Manufacturing</t>
  </si>
  <si>
    <t>Process manufacturing is a branch of manufacturing that is associated with formulas and manufacturing recipes, and can be contrasted with discrete manufacturing, which is concerned with discrete units, bills of materials and the assembly of components.</t>
  </si>
  <si>
    <t>https://skills.emsidata.com/skills/KS128227056JR6YW8TKZ</t>
  </si>
  <si>
    <t>Statistical Process Controls</t>
  </si>
  <si>
    <t>Statistical process control (SPC) is a method of quality control which employs statistical methods to monitor and control a process. This helps to ensure that the process operates efficiently, producing more specification-conforming products with less waste. SPC can be applied to any process where the "conforming product" output can be measured. Key tools used in SPC include run charts, control charts, a focus on continuous improvement, and the design of experiments. An example of a process where SPC is applied is manufacturing lines.</t>
  </si>
  <si>
    <t>https://skills.emsidata.com/skills/KS440TB6786R7HHQ2Z7D</t>
  </si>
  <si>
    <t>Transceiver</t>
  </si>
  <si>
    <t>In radio communication, a transceiver is a device that is able to both transmit and receive information through a transmission medium. It is a combination of a transmitter and a receiver, hence the name transceiver. Transmission is usually accomplished via radio waves, but communications satellites, wired connections, and optical fiber systems can also be used.</t>
  </si>
  <si>
    <t>https://skills.emsidata.com/skills/KS123P15VJSF7LGWHQYK</t>
  </si>
  <si>
    <t>Antenna</t>
  </si>
  <si>
    <t>In radio engineering, an antenna or aerial is the interface between radio waves propagating through space and electric currents moving in metal conductors, used with a transmitter or receiver. In transmission, a radio transmitter supplies an electric current to the antenna's terminals, and the antenna radiates the energy from the current as electromagnetic waves. In reception, an antenna intercepts some of the power of a radio wave in order to produce an electric current at its terminals, that is applied to a receiver to be amplified. Antennas are essential components of all radio equipment.</t>
  </si>
  <si>
    <t>https://skills.emsidata.com/skills/KS120HW6J91L2BHXHRKP</t>
  </si>
  <si>
    <t>Frequency Domain</t>
  </si>
  <si>
    <t>In physics, electronics, control systems engineering, and statistics, the frequency domain refers to the analysis of mathematical functions or signals with respect to frequency, rather than time. Put simply, a time-domain graph shows how a signal changes over time, whereas a frequency-domain graph shows how much of the signal lies within each given frequency band over a range of frequencies. A frequency-domain representation can also include information on the phase shift that must be applied to each sinusoid in order to be able to recombine the frequency components to recover the original time signal.</t>
  </si>
  <si>
    <t>https://skills.emsidata.com/skills/KS124476440BWFGMM7BV</t>
  </si>
  <si>
    <t>Radio-Frequency Identification</t>
  </si>
  <si>
    <t>Radio-frequency identification (RFID) uses electromagnetic fields to automatically identify and track tags attached to objects. An RFID system consists of a tiny radio transponder, a radio receiver and transmitter. When triggered by an electromagnetic interrogation pulse from a nearby RFID reader device, the tag transmits digital data, usually an identifying inventory number, back to the reader. This number can be used to track inventory goods.</t>
  </si>
  <si>
    <t>https://skills.emsidata.com/skills/KS127L66WP0Z6ZPGCH65</t>
  </si>
  <si>
    <t>Microwaves</t>
  </si>
  <si>
    <t>Microwave is a form of electromagnetic radiation with wavelengths ranging from about one meter to one millimeter corresponding to frequencies between 300 MHz and 300 GHz respectively. Different sources define different frequency ranges as microwaves; the above broad definition includes both UHF and EHF bands. A more common definition in radio-frequency engineering is the range between 1 and 100 GHz. In all cases, microwaves include the entire SHF band at minimum. Frequencies in the microwave range are often referred to by their IEEE radar band designations: S, C, X, Ku, K, or Ka band, or by similar NATO or EU designations.</t>
  </si>
  <si>
    <t>https://skills.emsidata.com/skills/KS126KM6B6MSWNZDVR14</t>
  </si>
  <si>
    <t>Radio Frequency</t>
  </si>
  <si>
    <t>Radio frequency (RF) is the oscillation rate of an alternating electric current or voltage or of a magnetic, electric or electromagnetic field or mechanical system in the frequency range from around 20 kHz to around 300 GHz. This is roughly between the upper limit of audio frequencies and the lower limit of infrared frequencies; these are the frequencies at which energy from an oscillating current can radiate off a conductor into space as radio waves. Different sources specify different upper and lower bounds for the frequency range.</t>
  </si>
  <si>
    <t>https://skills.emsidata.com/skills/KS128BX6GWS9P27Z6TS2</t>
  </si>
  <si>
    <t>Road Safety Audits</t>
  </si>
  <si>
    <t>A road safety audit (RSA) is defined as "the formal safety performance examination of an existing or future road or intersection by an independent, multidisciplinary team. It qualitatively estimates and reports on potential road safety issues and identifies opportunities for improvements in safety for all road users."</t>
  </si>
  <si>
    <t>https://skills.emsidata.com/skills/ES33A81352FD98757293</t>
  </si>
  <si>
    <t>Highway Engineering</t>
  </si>
  <si>
    <t>Highway engineering is an engineering discipline branching from civil engineering that involves the planning, design, construction, operation, and maintenance of roads, bridges, and tunnels to ensure safe and effective transportation of people and goods. Highway engineering became prominent towards the latter half of the 20th century after World War II. Standards of highway engineering are continuously being improved. Highway engineers must take into account future traffic flows, design of highway intersections/interchanges, geometric alignment and design, highway pavement materials and design, structural design of pavement thickness, and pavement maintenance.</t>
  </si>
  <si>
    <t>https://skills.emsidata.com/skills/KS124Q768CBHW8N151WY</t>
  </si>
  <si>
    <t>Motion Planning</t>
  </si>
  <si>
    <t>Motion planning, also path planning is a computational problem to find a sequence of valid configurations that moves the object from the source to destination. The term is used in computational geometry, computer animation, robotics and computer games.</t>
  </si>
  <si>
    <t>https://skills.emsidata.com/skills/KS126Q3766LR2GSDF375</t>
  </si>
  <si>
    <t>Robot Operating Systems</t>
  </si>
  <si>
    <t>Robot Operating System is an open source robotics middleware suite. Although ROS is not an operating system but a collection of software frameworks for robot software development, it provides services designed for a heterogeneous computer cluster such as hardware abstraction, low-level device control, implementation of commonly used functionality, message-passing between processes, and package management. Running sets of ROS-based processes are represented in a graph architecture where processing takes place in nodes that may receive, post and multiplex sensor data, control, state, planning, actuator, and other messages. Despite the importance of reactivity and low latency in robot control, ROS itself is not a real-time OS (RTOS). It is possible, however, to integrate ROS with real-time code. The lack of support for real-time systems has been addressed in the creation of ROS 2.0, a major revision of the ROS API which will take advantage of modern libraries and technologies for core ROS functionality and add support for real-time code and embedded hardware.</t>
  </si>
  <si>
    <t>https://skills.emsidata.com/skills/KS440446CLVJYFGF0X6D</t>
  </si>
  <si>
    <t>Inverse Kinematics</t>
  </si>
  <si>
    <t>In computer animation and robotics, inverse kinematics is the mathematical process of calculating the variable joint parameters needed to place the end of a kinematic chain, such as a robot manipulator or animation character's skeleton, in a given position and orientation relative to the start of the chain. Given joint parameters, the position and orientation of the chain's end, e.g. the hand of the character or robot, can typically be calculated directly using multiple applications of trigonometric formulas, a process known as forward kinematics. However, the reverse operation is, in general, much more challenging.</t>
  </si>
  <si>
    <t>https://skills.emsidata.com/skills/KS125B671DWS78T2HFPD</t>
  </si>
  <si>
    <t>Industrial Robotics</t>
  </si>
  <si>
    <t>An industrial robot is a robot system used for manufacturing. Industrial robots are automated, programmable and capable of movement on three or more axes.</t>
  </si>
  <si>
    <t>https://skills.emsidata.com/skills/ES7AD4A0EBFCD3B3F38F</t>
  </si>
  <si>
    <t>Obstacle Avoidance</t>
  </si>
  <si>
    <t>In robotics, obstacle avoidance is the task of satisfying some control objective subject to non-intersection or non-collision position constraints. In unmanned air vehicles, it is a hot topic. What is critical about obstacle avoidance concept in this area is the growing need of usage of unmanned aerial vehicles in urban areas for especially military applications where it can be very useful in city wars. Normally obstacle avoidance is considered to be distinct from path planning in that one is usually implemented as a reactive control law while the other involves the pre-computation of an obstacle-free path which a controller will then guide a robot along. With recent advanced in the autonomous vehicles sector, a good and dependable obstacle avoidance feature of a driverless platform is also required to have a robust obstacle detection module.</t>
  </si>
  <si>
    <t>https://skills.emsidata.com/skills/KS12766719BG8DWZSBFW</t>
  </si>
  <si>
    <t>Robotics is an interdisciplinary field that integrates computer science and engineering. Robotics involves design, construction, operation, and use of robots. The goal of robotics is to design machines that can help and assist humans. Robotics integrates fields of mechanical engineering, electrical engineering, information engineering, mechatronics, electronics, bioengineering, computer engineering, control engineering, software engineering, among others.</t>
  </si>
  <si>
    <t>https://skills.emsidata.com/skills/KS4404475JBQ0GSP7CX1</t>
  </si>
  <si>
    <t>Electronic Oscillator</t>
  </si>
  <si>
    <t>An electronic oscillator is an electronic circuit that produces a periodic, oscillating electronic signal, often a sine wave or a square wave or a triangle wave. Oscillators convert direct current (DC) from a power supply to an alternating current (AC) signal. They are widely used in many electronic devices ranging from simplest clock generators to digital instruments and complex computers and peripherals etc. Common examples of signals generated by oscillators include signals broadcast by radio and television transmitters, clock signals that regulate computers and quartz clocks, and the sounds produced by electronic beepers and video games.</t>
  </si>
  <si>
    <t>https://skills.emsidata.com/skills/KS127G85YL1GC25BWMGX</t>
  </si>
  <si>
    <t>Filter Design</t>
  </si>
  <si>
    <t>Filter design is the process of designing a signal processing filter that satisfies a set of requirements, some of which are contradictory. The purpose is to find a realization of the filter that meets each of the requirements to a sufficient degree to make it useful.</t>
  </si>
  <si>
    <t>https://skills.emsidata.com/skills/KS123XV6M32ZF5X54DL3</t>
  </si>
  <si>
    <t>Digital Signal Processing</t>
  </si>
  <si>
    <t>Digital signal processing (DSP) is the use of digital processing, such as by computers or more specialized digital signal processors, to perform a wide variety of signal processing operations. The digital signals processed in this manner are a sequence of numbers that represent samples of a continuous variable in a domain such as time, space, or frequency. In digital electronics, a digital signal is represented as a pulse train, which is typically generated by the switching of a transistor.</t>
  </si>
  <si>
    <t>https://skills.emsidata.com/skills/KS122YY5WBP7GQPNRFG3</t>
  </si>
  <si>
    <t>https://skills.emsidata.com/skills/KS440KZ6ZGVFN5F5VNY3</t>
  </si>
  <si>
    <t>Spectral Analysis</t>
  </si>
  <si>
    <t>Spectral analysis or Spectrum analysis is analysis in terms of a spectrum of frequencies or related quantities such as energies, eigenvalues, etc. In specific areas it may refer to:Spectroscopy in chemistry and physics, a method of analyzing the properties of matter from their electromagnetic interactions Spectral estimation, in statistics and signal processing, an algorithm that estimates the strength of different frequency components of a time-domain signal. This may also be called frequency domain analysis Spectrum analyzer, a hardware device that measures the magnitude of an input signal versus frequency within the full frequency range of the instrument Spectral theory, in mathematics, a theory that extends eigenvalues and eigenvectors to linear operators on Hilbert space, and more generally to the elements of a Banach algebra In nuclear and particle physics, gamma spectroscopy, and high-energy astronomy, the analysis of the output of a pulse height analyzer for characteristic features such as spectral line, edges, and various physical processes producing continuum shapes</t>
  </si>
  <si>
    <t>https://skills.emsidata.com/skills/KS440V16DV2M3P2X7WWH</t>
  </si>
  <si>
    <t>Simulink</t>
  </si>
  <si>
    <t>Simulink is a MATLAB-based graphical programming environment for modeling, simulating and analyzing multidomain dynamical systems. Its primary interface is a graphical block diagramming tool and a customizable set of block libraries. It offers tight integration with the rest of the MATLAB environment and can either drive MATLAB or be scripted from it. Simulink is widely used in automatic control and digital signal processing for multidomain simulation and model-based design.</t>
  </si>
  <si>
    <t>https://skills.emsidata.com/skills/KS440LR6NSB33SPP5H4P</t>
  </si>
  <si>
    <t>Noise Reduction</t>
  </si>
  <si>
    <t>Noise reduction is the process of removing noise from a signal. Noise reduction techniques exist for audio and images. Noise reduction algorithms may distort the signal to some degree.</t>
  </si>
  <si>
    <t>https://skills.emsidata.com/skills/KS122TT722LQWMLRJMYR</t>
  </si>
  <si>
    <t>Spectre Circuit Simulator</t>
  </si>
  <si>
    <t>Spectre is a SPICE-class circuit simulator. It provides the basic SPICE analyses and component models. It also supports the Verilog-A modeling language. Spectre comes in enhanced versions that also support RF simulation (SpectreRF) and mixed-signal simulation.</t>
  </si>
  <si>
    <t>https://skills.emsidata.com/skills/ES2711D80D1B951659DD</t>
  </si>
  <si>
    <t>Molecular Dynamics</t>
  </si>
  <si>
    <t>Molecular dynamics (MD) is a computer simulation method for analyzing the physical movements of atoms and molecules. The atoms and molecules are allowed to interact for a fixed period of time, giving a view of the dynamic "evolution" of the system. In the most common version, the trajectories of atoms and molecules are determined by numerically solving Newton's equations of motion for a system of interacting particles, where forces between the particles and their potential energies are often calculated using interatomic potentials or molecular mechanics force fields. The method is applied mostly in chemical physics, materials science, and biophysics.</t>
  </si>
  <si>
    <t>https://skills.emsidata.com/skills/KS126P361WP1P5C9TDTL</t>
  </si>
  <si>
    <t>Computer Simulation</t>
  </si>
  <si>
    <t>Computer simulation is the process of mathematical modelling, performed on a computer, which is designed to predict the behaviour of or the outcome of a real-world or physical system. Since they allow to check the reliability of chosen mathematical models, computer simulations have become a useful tool for the mathematical modeling of many natural systems in physics, astrophysics, climatology, chemistry, biology and manufacturing, as well as human systems in economics, psychology, social science, health care and engineering. Simulation of a system is represented as the running of the system's model. It can be used to explore and gain new insights into new technology and to estimate the performance of systems too complex for analytical solutions.</t>
  </si>
  <si>
    <t>https://skills.emsidata.com/skills/KS122766S47D3902HBBN</t>
  </si>
  <si>
    <t>Simulations</t>
  </si>
  <si>
    <t>A simulation is the imitation of the operation of a real-world process or system over time. Simulations require the use of models; the model represents the key characteristics or behaviors of the selected system or process, whereas the simulation represents the evolution of the model over time. Often, computers are used to execute the simulation.</t>
  </si>
  <si>
    <t>https://skills.emsidata.com/skills/KS440LQ6G9FXYT6C7SWN</t>
  </si>
  <si>
    <t>MODO (3D Modeling Software)</t>
  </si>
  <si>
    <t>Modo is a polygon and subdivision surface modeling, sculpting, 3D painting, animation and rendering package developed by Luxology, LLC, which is now merged with and known as Foundry. The program incorporates features such as n-gons and edge weighting, and runs on Microsoft Windows, Linux and macOS platforms.</t>
  </si>
  <si>
    <t>https://skills.emsidata.com/skills/KS126NN60S2N00WZ44K5</t>
  </si>
  <si>
    <t>3D Modeling</t>
  </si>
  <si>
    <t>In 3D computer graphics, 3D modeling is the process of developing a mathematical coordinate-based representation of any surface of an object in three dimensions via specialized software. The product is called a 3D model. Someone who works with 3D models may be referred to as a 3D artist or a 3D modeler. A 3D Model can also be displayed as a two-dimensional image through a process called 3D rendering or used in a computer simulation of physical phenomena. The 3D model can be physically created using 3D printing devices that form 2D layers of the model with three-dimensional material, one layer at a time. In terms of game development, 3D modeling is merely a stage in the entire development process. Simply put, the source of the geometry for the shape of an object can be 1. A designer, industrial engineer or artist using a 3D-CAD system, 2. An existing object, reverse engineered or copied using a 3-D shape digitizer or scanner or 3. Mathematical data stored in memory based on an numerical description or calculation the object.</t>
  </si>
  <si>
    <t>https://skills.emsidata.com/skills/KS1201477MH4F3DJK1RC</t>
  </si>
  <si>
    <t>Simulation Software</t>
  </si>
  <si>
    <t>Simulation software is based on the process of modeling a real phenomenon with a set of mathematical formulas. It is, essentially, a program that allows the user to observe an operation through simulation without actually performing that operation. Simulation software is used widely to design equipment so that the final product will be as close to design specs as possible without expensive in process modification. Simulation software with real-time response is often used in gaming, but it also has important industrial applications. When the penalty for improper operation is costly, such as airplane pilots, nuclear power plant operators, or chemical plant operators, a mock up of the actual control panel is connected to a real-time simulation of the physical response, giving valuable training experience without fear of a disastrous outcome.</t>
  </si>
  <si>
    <t>https://skills.emsidata.com/skills/KS440LQ79T8B07MJDYQ0</t>
  </si>
  <si>
    <t>Field Surveys</t>
  </si>
  <si>
    <t>Field research, field studies, or fieldwork is the collection of raw data outside a laboratory, library, or workplace setting. The approaches and methods used in field research vary across disciplines. For example, biologists who conduct field research may simply observe animals interacting with their environments, whereas social scientists conducting field research may interview or observe people in their natural environments to learn their languages, folklore, and social structures.</t>
  </si>
  <si>
    <t>https://skills.emsidata.com/skills/KS123X86LJ32YJTK8Q7H</t>
  </si>
  <si>
    <t>Surveying</t>
  </si>
  <si>
    <t>Surveying or land surveying is the technique, profession, art, and science of determining the terrestrial or three-dimensional positions of points and the distances and angles between them. A land surveying professional is called a land surveyor. These points are usually on the surface of the Earth, and they are often used to establish maps and boundaries for ownership, locations, such as the designed positions of structural components for construction or the surface location of subsurface features, or other purposes required by government or civil law, such as property sales.</t>
  </si>
  <si>
    <t>https://skills.emsidata.com/skills/KS125Q164VVZ10LN2FBN</t>
  </si>
  <si>
    <t>Cartography</t>
  </si>
  <si>
    <t>Cartography is the study and practice of making maps. Combining science, aesthetics, and technique, cartography builds on the premise that reality can be modeled in ways that communicate spatial information effectively.</t>
  </si>
  <si>
    <t>https://skills.emsidata.com/skills/KS121F26RYXLVSVB0D48</t>
  </si>
  <si>
    <t>Air Quality</t>
  </si>
  <si>
    <t>Air pollution is the presence of substances in the atmosphere that are harmful to the health of humans and other living beings, or cause damage to the climate or to materials. There are different types of air pollutants, such as gases, particulates, and biological molecules. Air pollution may cause diseases, allergies and even death to humans; it may also cause harm to other living organisms such as animals and food crops, and may damage the natural environment or built environment. Both human activity and natural processes can generate air pollution.</t>
  </si>
  <si>
    <t>https://skills.emsidata.com/skills/KS120CC6CSHSXNVW82TX</t>
  </si>
  <si>
    <t>Greenhouse Gas</t>
  </si>
  <si>
    <t>A greenhouse gas (sometimes abbreviated GHG) is a gas that absorbs and emits radiant energy within the thermal infrared range, causing the greenhouse effect. The primary greenhouse gases in Earth's atmosphere are water vapor (H2O), carbon dioxide (CO2), methane (CH4), nitrous oxide (N2O), and ozone (O3). Without greenhouse gases, the average temperature of Earth's surface would be about −18 °C (0 °F), rather than the present average of 15 °C (59 °F). The atmospheres of Venus, Mars and Titan also contain greenhouse gases.</t>
  </si>
  <si>
    <t>https://skills.emsidata.com/skills/KS124BZ70Q9RVWZ56HLZ</t>
  </si>
  <si>
    <t>Climate Change Mitigation</t>
  </si>
  <si>
    <t>Climate change mitigation consists of actions to limit global warming and its related effects. This involves reductions in human emissions of greenhouse gases (GHGs) as well as activities that reduce their concentrations in the atmosphere.</t>
  </si>
  <si>
    <t>https://skills.emsidata.com/skills/ES6DBB51045D6B212C2E</t>
  </si>
  <si>
    <t>Climate Variability And Change</t>
  </si>
  <si>
    <t>Climate variability includes all the variations in the climate that last longer than individual weather events, whereas the term climate change only refers to those variations that persist for a longer period of time, typically decades or more. In the time since the industrial revolution, the climate has increasingly been affected by human activities that are causing global warming and climate change.</t>
  </si>
  <si>
    <t>https://skills.emsidata.com/skills/ES9C62516C4AD9435635</t>
  </si>
  <si>
    <t>Climate Change Adaptation</t>
  </si>
  <si>
    <t>Climate change adaptation is the process of adjusting to current or expected climate change and its effects. It is one of the ways to respond to climate change, along with climate change mitigation. For humans, adaptation aims to moderate or avoid harm, and exploit opportunities; for natural systems, humans may intervene to help adjustment. Without mitigation, adaptation alone cannot avert the risk of "severe, widespread and irreversible" impacts.</t>
  </si>
  <si>
    <t>https://skills.emsidata.com/skills/ESF2DD89AA4D400EA426</t>
  </si>
  <si>
    <t>Climate Modeling</t>
  </si>
  <si>
    <t>Numerical climate models use quantitative methods to simulate the interactions of the important drivers of climate, including atmosphere, oceans, land surface and ice. They are used for a variety of purposes from study of the dynamics of the climate system to projections of future climate. Climate models may also be qualitative models and also narratives, largely descriptive, of possible futures.</t>
  </si>
  <si>
    <t>https://skills.emsidata.com/skills/ESA1DB84792711EC067E</t>
  </si>
  <si>
    <t>Climate Resilience</t>
  </si>
  <si>
    <t>Climate resilience can be generally defined as the adaptive capacity for a socio-ecological system to: (1) absorb stresses and maintain function in the face of external stresses imposed upon it by climate change and (2) adapt, reorganize, and evolve into more desirable configurations that improve the sustainability of the system, leaving it better prepared for future climate change impacts.</t>
  </si>
  <si>
    <t>https://skills.emsidata.com/skills/ES5114F37609BD55C9AF</t>
  </si>
  <si>
    <t>Conservation Planning</t>
  </si>
  <si>
    <t>Nature conservation is the moral philosophy and conservation movement focused on protecting species from extinction, maintaining and restoring habitats, enhancing ecosystem services, and protecting biological diversity. A range of values underlie conservation, which can be guided by biocentrism, anthropocentrism, ecocentrism, and sentientism. There has recently been a movement towards evidence-based conservation which calls for greater use of scientific evidence to improve the effectiveness of conservation efforts.</t>
  </si>
  <si>
    <t>https://skills.emsidata.com/skills/ES98D131BC469DC4F714</t>
  </si>
  <si>
    <t>Environmental Protection</t>
  </si>
  <si>
    <t>Environmental protection is the practice of protecting the natural environment by individuals, organizations and governments. Its objectives are to conserve natural resources and the existing natural environment and, where possible, to repair damage and reverse trends.</t>
  </si>
  <si>
    <t>https://skills.emsidata.com/skills/KS123KW6BLTZTBTQZ4TR</t>
  </si>
  <si>
    <t>Environmentalism</t>
  </si>
  <si>
    <t>Environmentalism or environmental rights is a broad philosophy, ideology, and social movement regarding concerns for environmental protection and improvement of the health of the environment, particularly as the measure for this health seeks to incorporate the impact of changes to the environment on humans, animals, plants and non-living matter. While environmentalism focuses more on the environmental and nature-related aspects of green ideology and politics, ecology combines the ideology of social ecology and environmentalism.</t>
  </si>
  <si>
    <t>https://skills.emsidata.com/skills/KS123KY62M122MG19DKT</t>
  </si>
  <si>
    <t>Rainwater Harvesting</t>
  </si>
  <si>
    <t>Rainwater harvesting (RWH) is the collection and storage of rain, rather than allowing it to run off. Rainwater is collected from a roof-like surface and redirected to a tank, cistern, deep pit, aquifer, or a reservoir with percolation. Dew and fog can also be collected with nets or other tools. Rainwater harvesting differs from stormwater harvesting as the runoff is collected from roofs, rather than creeks, drains, roads, or any other land surfaces. Its uses include watering gardens, livestock, irrigation, domestic use with proper treatment, and domestic heating. The harvested water can also be committed to longer-term storage or groundwater recharge.</t>
  </si>
  <si>
    <t>https://skills.emsidata.com/skills/KS128CL6YK4PDP1QKF62</t>
  </si>
  <si>
    <t>Wildlife Conservation</t>
  </si>
  <si>
    <t>Wildlife conservation refers to the practice of protecting wild species and their habitats in order to maintain healthy wildlife species or populations and to restore, protect or enhance natural ecosystems. Major threats to wildlife include habitat destruction/degradation/fragmentation, overexploitation, poaching, pollution and climate change. The IUCN estimates that 27,000 species of the ones assessed are at risk for extinction. Expanding to all existing species, a 2019 UN report on biodiversity put this estimate even higher at a million species. It's also being acknowledged that an increasing number of ecosystems on Earth containing endangered species are disappearing. To address these issues, there have been both national and international governmental efforts to preserve Earth's wildlife. Prominent conservation agreements include the 1973 Convention on International Trade in Endangered Species of Wild Fauna and Flora (CITES) and the 1992 Convention on Biological Diversity (CBD). There are also numerous nongovernmental organizations (NGO's) dedicated to conservation such as the Nature Conservancy, World Wildlife Fund, and Conservation International.</t>
  </si>
  <si>
    <t>https://skills.emsidata.com/skills/ES837C581C29C236781D</t>
  </si>
  <si>
    <t>Urban Ecology</t>
  </si>
  <si>
    <t>Urban ecology is the scientific study of the relation of living organisms with each other and their surroundings in the context of an urban environment. The urban environment refers to environments dominated by high-density residential and commercial buildings, paved surfaces, and other urban-related factors that create a unique landscape dissimilar to most previously studied environments in the field of ecology. The goal of urban ecology is to achieve a balance between human culture and the natural environment.</t>
  </si>
  <si>
    <t>https://skills.emsidata.com/skills/KS441P265F4GYMY1K16N</t>
  </si>
  <si>
    <t>Coastal Ecology</t>
  </si>
  <si>
    <t>https://skills.emsidata.com/skills/ES3851692AD6EE8A4925</t>
  </si>
  <si>
    <t>Ecological Restoration</t>
  </si>
  <si>
    <t>Restoration ecology is the scientific study supporting the practice of ecological restoration, which is the practice of renewing and restoring degraded, damaged, or destroyed ecosystems and habitats in the environment by active human intervention and action. Effective restoration requires an explicit goal or policy, preferably an unambiguous one that is articulated, accepted, and codified. Restoration goals reflect societal choices from among competing policy priorities, but extracting such goals is typically contentious and politically challenging.</t>
  </si>
  <si>
    <t>https://skills.emsidata.com/skills/ESD6C276BC65C8793CA1</t>
  </si>
  <si>
    <t>Ecology is a branch of biology concerning the spatial and temporal patterns of the distribution and abundance of organisms, including the causes and consequences. Topics of interest include the biodiversity, distribution, biomass, and populations of organisms, as well as cooperation and competition within and between species. Ecosystems are dynamically interacting systems of organisms, the communities they make up, and the non-living components of their environment. Ecosystem processes, such as primary production, pedogenesis, nutrient cycling, and niche construction, regulate the flux of energy and matter through an environment. These processes are sustained by organisms with specific life history traits.</t>
  </si>
  <si>
    <t>https://skills.emsidata.com/skills/KS1239V5ZB04BPP8DY79</t>
  </si>
  <si>
    <t>Landscape Ecology</t>
  </si>
  <si>
    <t>Landscape ecology is the science of studying and improving relationships between ecological processes in the environment and particular ecosystems. This is done within a variety of landscape scales, development spatial patterns, and organizational levels of research and policy. Concisely, landscape ecology can be described as the science of landscape diversity as the synergetic result of biodiversity and geodiversity.</t>
  </si>
  <si>
    <t>https://skills.emsidata.com/skills/KS125Q6621P5NN8SZG21</t>
  </si>
  <si>
    <t>Ecosystem Science</t>
  </si>
  <si>
    <t>An ecosystem is a community of living organisms in conjunction with the nonliving components of their environment, interacting as a system. These biotic and abiotic components are linked together through nutrient cycles and energy flows. Energy enters the system through photosynthesis and is incorporated into plant tissue. By feeding on plants and on one another, animals play an important role in the movement of matter and energy through the system. They also influence the quantity of plant and microbial biomass present. By breaking down dead organic matter, decomposers release carbon back to the atmosphere and facilitate nutrient cycling by converting nutrients stored in dead biomass back to a form that can be readily used by plants and other microbes.</t>
  </si>
  <si>
    <t>https://skills.emsidata.com/skills/KS123B964BZ7P4HXDN1Q</t>
  </si>
  <si>
    <t>Ecological Systems</t>
  </si>
  <si>
    <t>Ecological systems theory was developed by Urie Bronfenbrenner. It offers a framework through which community psychologists examine individuals' relationships within communities and the wider society. The theory is also commonly referred to as the ecological/systems framework. It identifies five environmental systems with which an individual interacts.</t>
  </si>
  <si>
    <t>https://skills.emsidata.com/skills/KS1239T79CX8F0MNH5CS</t>
  </si>
  <si>
    <t>Environmental Studies</t>
  </si>
  <si>
    <t>Environmental studies, a term first coined by George Perkins Marsh in his book Man and Nature, is a multidisciplinary academic field which systematically studies human interaction with the environment. Environmental studies connects principles from the physical sciences, commerce/economics, the humanities, and social sciences to address complex contemporary environmental issues. It is a broad field of study that includes the natural environment, the built environment, and the relationship between them. The field encompasses study in basic principles of ecology and environmental science, as well as associated subjects such as ethics, geography, anthropology, policy, politics, urban planning, law, economics, philosophy, sociology and social justice, planning, pollution control and natural resource management. There are many Environmental Studies degree programs, including a Master's degree and a Bachelor's degree. Environmental Studies degree programs provide a wide range of skills and analytical tools needed to face the environmental issues of our world head on. Students in Environmental Studies gain the intellectual and methodological tools to understand and address the crucial environmental issues of our time and the impact of individuals, society, and the planet.</t>
  </si>
  <si>
    <t>https://skills.emsidata.com/skills/KS123LC64BSHVGZ7YPBJ</t>
  </si>
  <si>
    <t>Environmental Science</t>
  </si>
  <si>
    <t>Environmental science is an interdisciplinary academic field that integrates physical, biological and information sciences to the study of the environment, and the solution of environmental problems. Environmental science emerged from the fields of natural history and medicine during the Enlightenment. Today it provides an integrated, quantitative, and interdisciplinary approach to the study of environmental systems.</t>
  </si>
  <si>
    <t>https://skills.emsidata.com/skills/KS123LB6XZYR844HMWHH</t>
  </si>
  <si>
    <t>Environmental Degradation</t>
  </si>
  <si>
    <t>Environmental degradation is the deterioration of the environment through depletion of resources such as air, water and soil; the destruction of ecosystems; habitat destruction; the extinction of wildlife; and pollution. It is defined as any change or disturbance to the environment perceived to be deleterious or undesirable.</t>
  </si>
  <si>
    <t>https://skills.emsidata.com/skills/KS123L178TH7FGJ5Q1NZ</t>
  </si>
  <si>
    <t>Environmental Engineering</t>
  </si>
  <si>
    <t>Environmental engineering is a job type that is a professional engineering discipline and takes from broad scientific topics like chemistry, biology, ecology, geology, hydraulics, hydrology, microbiology, and mathematics to create solutions that will protect and also improve the health of living organisms and improve the quality of the environment. Environmental engineering is a sub-discipline of civil engineering and chemical engineering.</t>
  </si>
  <si>
    <t>https://skills.emsidata.com/skills/KS123KV5XCDSJW5YWGYQ</t>
  </si>
  <si>
    <t>Green Infrastructure</t>
  </si>
  <si>
    <t>Green infrastructure or blue-green infrastructure is a network providing the “ingredients” for solving urban and climatic challenges by building with nature. The main components of this approach include stormwater management, climate adaptation, less heat stress, more biodiversity, food production, better air quality, sustainable energy production, clean water and healthy soils, as well as the more anthropocentric functions such as increased quality of life through recreation and providing shade and shelter in and around towns and cities. Green infrastructure also serves to provide an ecological framework for social, economic and environmental health of the surroundings.</t>
  </si>
  <si>
    <t>https://skills.emsidata.com/skills/KS4413L6J00P8SXXFLJ0</t>
  </si>
  <si>
    <t>Environmental Impact Assessments</t>
  </si>
  <si>
    <t>Environmental assessment (EA) is the assessment of the environmental consequences of a plan, policy, program, or actual projects prior to the decision to move forward with the proposed action. In this context, the term "environmental impact assessment" (EIA) is usually used when applied to actual projects by individuals or companies and the term "strategic environmental assessment" (SEA) applies to policies, plans and programmes most often proposed by organs of state. It is a tool of environmental management forming a part of project approval and decision-making. Environmental assessments may be governed by rules of administrative procedure regarding public participation and documentation of decision making, and may be subject to judicial review.</t>
  </si>
  <si>
    <t>https://skills.emsidata.com/skills/KS123KY6VPPS4N70LT6B</t>
  </si>
  <si>
    <t>Sustainable Business</t>
  </si>
  <si>
    <t>A sustainable business, or a green business, is an enterprise that has minimal negative impact or potentially a positive effect on the global or local environment, community, society, or economy—a business that strives to meet the triple bottom line. They cluster under different groupings and the whole is sometimes referred to as "green capitalism." Often, sustainable businesses have progressive environmental and human rights policies. In general, business is described as green if it matches the following four criteria:It incorporates principles of sustainability into each of its business decisions. It supplies environmentally friendly products or services that replaces demand for nongreen products and/or services. It is greener than traditional competition. It has made an enduring commitment to environmental principles in its business operations.</t>
  </si>
  <si>
    <t>https://skills.emsidata.com/skills/KS4413K63WHNNK9CQJJW</t>
  </si>
  <si>
    <t>Environmental Policy</t>
  </si>
  <si>
    <t>Environmental policy is the commitment of an organization or government to the laws, regulations, and other policy mechanisms concerning environmental issues. These issues generally include air and water pollution, waste management, ecosystem management, maintenance of biodiversity, the management of natural resources, wildlife and endangered species. For example, concerning environmental policy, the implementation of an eco-energy-oriented policy at a global level to address the issues of global warming and climate changes could be addressed. Policies concerning energy or regulation of toxic substances including pesticides and many types of industrial waste are part of the topic of environmental policy. This policy can be deliberately taken to influence human activities and thereby prevent undesirable effects on the biophysical environment and natural resources, as well as to make sure that changes in the environment do not have unacceptable effects on humans.</t>
  </si>
  <si>
    <t>https://skills.emsidata.com/skills/KS123L95Y41DFK8BWZXF</t>
  </si>
  <si>
    <t>Natural Resource Management</t>
  </si>
  <si>
    <t>Natural resource management (NRM) is the management of natural resources such as land, water, soil, plants and animals, with a particular focus on how management affects the quality of life for both present and future generations (stewardship).</t>
  </si>
  <si>
    <t>https://skills.emsidata.com/skills/KS1225H6XJQCQMMZ5HCK</t>
  </si>
  <si>
    <t>Pollution Prevention</t>
  </si>
  <si>
    <t>Pollution prevention (P2) is a strategy for reducing the amount of waste created and released into the environment, particularly by industrial facilities, agriculture, or consumers. Many large corporations view P2 as a method of improving the efficiency and profitability of production processes by waste reduction and technology advancements. Legislative bodies have enacted P2 measures, such as the Pollution Prevention Act of 1990 and the Clean Air Act Amendments of 1990 by the United States Congress.</t>
  </si>
  <si>
    <t>https://skills.emsidata.com/skills/KS123LD606C8CD3FHR36</t>
  </si>
  <si>
    <t>Mitigation</t>
  </si>
  <si>
    <t>Mitigation is the reduction of something harmful or the reduction of its harmful effects. It may refer to measures taken to reduce the harmful effects of hazards that remain in potentia, or to manage harmful incidents that have already occurred. It is a stage or component of emergency management and of risk management.</t>
  </si>
  <si>
    <t>https://skills.emsidata.com/skills/KS7G2ZM64RD6FRWS5NHD</t>
  </si>
  <si>
    <t>Environmental Monitoring</t>
  </si>
  <si>
    <t>Environmental monitoring describes the processes and activities that need to take place to characterize and monitor the quality of the environment. Environmental monitoring is used in the preparation of environmental impact assessments, as well as in many circumstances in which human activities carry a risk of harmful effects on the natural environment. All monitoring strategies and programs have reasons and justifications which are often designed to establish the current status of an environment or to establish trends in environmental parameters. In all cases, the results of monitoring will be reviewed, analyzed statistically, and published. The design of a monitoring program must therefore have regard to the final use of the data before monitoring starts.</t>
  </si>
  <si>
    <t>https://skills.emsidata.com/skills/KS123L86CQHLN9H2MF9Z</t>
  </si>
  <si>
    <t>Land Management</t>
  </si>
  <si>
    <t>Land management is the process of managing the use and development of land resources. Land resources are used for a variety of purposes which may include organic agriculture, reforestation, water resource management and eco-tourism projects. Land management can have positive or negative effects on the terrestrial ecosystems. Land being over- or misused can degrade and reduce productivity and disrupt natural equilibriums.</t>
  </si>
  <si>
    <t>https://skills.emsidata.com/skills/KS125PY5Y96JPH5HZ66C</t>
  </si>
  <si>
    <t>Sustainable Development</t>
  </si>
  <si>
    <t>Sustainable development is the organizing principle for meeting human development goals while simultaneously sustaining the ability of natural systems to provide the natural resources and ecosystem services on which the economy and society depend. The desired result is a state of society where living conditions and resources are used to continue to meet human needs without undermining the integrity and stability of the natural system. Sustainable development can be defined as development that meets the needs of the present without compromising the ability of future generations to meet their own needs. Sustainability goals, such as the current UN-level Sustainable Development Goals, address the global challenges, including poverty, inequality, climate change, environmental degradation, peace and justice.</t>
  </si>
  <si>
    <t>https://skills.emsidata.com/skills/KS4413K71NZC1B6F29NJ</t>
  </si>
  <si>
    <t>Water Resource Management</t>
  </si>
  <si>
    <t>Water resource management is the activity of planning, developing, distributing and managing the optimum use of water resources. It is an aspect of water cycle management.</t>
  </si>
  <si>
    <t>https://skills.emsidata.com/skills/KS441Z15XKH0LHKV60X8</t>
  </si>
  <si>
    <t>Sustainable Management</t>
  </si>
  <si>
    <t>Sustainable management takes the concepts from sustainability and synthesizes them with the concepts of management. Sustainability has three branches: the environment, the needs of present and future generations, and the economy. Using these branches, it creates the ability of a system to thrive by maintaining economic viability and also nourishing the needs of the present and future generations by limiting resource depletion. From this definition, sustainable management has been created to be defined as the application of sustainable practices in the categories of businesses, agriculture, society, environment, and personal life by managing them in a way that will benefit current generations and future generations.</t>
  </si>
  <si>
    <t>https://skills.emsidata.com/skills/KS4413M6FXN7CQ6QF15D</t>
  </si>
  <si>
    <t>Environmental Management Systems</t>
  </si>
  <si>
    <t>An environmental management system (EMS) is "a system and database which integrates procedures and processes for training of personnel, monitoring, summarizing, and reporting of specialized environmental performance information to internal and external stakeholders of a firm".</t>
  </si>
  <si>
    <t>https://skills.emsidata.com/skills/KS123L56N96MHHHZB2G6</t>
  </si>
  <si>
    <t>Environmental Resource Management</t>
  </si>
  <si>
    <t>Environmental resource management is the management of the interaction and impact of human societies on the environment. It is not, as the phrase might suggest, the management of the environment itself. Environmental resources management aims to ensure that ecosystem services are protected and maintained for future human generations, and also maintain ecosystem integrity through considering ethical, economic, and scientific (ecological) variables. Environmental resource management tries to identify factors affected by conflicts that rise between meeting needs and protecting resources. It is thus linked to environmental protection, sustainability, integrated landscape management, natural resource management, fisheries management, forest management, and wildlife management, and others.</t>
  </si>
  <si>
    <t>https://skills.emsidata.com/skills/KS123L569RWQVSYWRM2F</t>
  </si>
  <si>
    <t>Environmental Issue</t>
  </si>
  <si>
    <t>https://skills.emsidata.com/skills/KS123L46V8HMTWP5CV46</t>
  </si>
  <si>
    <t>Water Resources</t>
  </si>
  <si>
    <t>Water resources  are natural resources of water that are potentially useful. 97% of the water on the Earth is salt water and only three percent is fresh water; slightly over two thirds of this is frozen in glaciers and polar ice caps. The remaining unfrozen freshwater is found mainly as groundwater, with only a small fraction present above ground or in the air. Natural sources of fresh water include surface water, under river flow, groundwater and frozen water.</t>
  </si>
  <si>
    <t>https://skills.emsidata.com/skills/KS441Z76FKFC2KYJH0BL</t>
  </si>
  <si>
    <t>Restoration Ecology</t>
  </si>
  <si>
    <t>https://skills.emsidata.com/skills/ESA89C89D22B96CAD68A</t>
  </si>
  <si>
    <t>Environmental Emergency</t>
  </si>
  <si>
    <t>An environmental emergency is defined as a "sudden-onset disaster or accident resulting from natural, technological or human-induced factors, or a combination of these, that causes or threatens to cause severe environmental damage as well as loss of human lives and property."</t>
  </si>
  <si>
    <t>https://skills.emsidata.com/skills/KS123L26RVH0SVRYWSBW</t>
  </si>
  <si>
    <t>Environmental Economics</t>
  </si>
  <si>
    <t>Environmental economics is a sub-field of economics concerned with environmental issues. It has become a widely studied subject due to growing environmental concerns in the twenty-first century. Environmental economics "undertakes theoretical or empirical studies of the economic effects of national or local environmental policies around the world.... Particular issues include the costs and benefits of alternative environmental policies to deal with air pollution, water quality, toxic substances, solid waste, and global warming."</t>
  </si>
  <si>
    <t>https://skills.emsidata.com/skills/KS123L26KMLDT6P3D2H1</t>
  </si>
  <si>
    <t>Water Pollution</t>
  </si>
  <si>
    <t>Water pollution is the contamination of water bodies, usually as a result of human activities. Water bodies include for example lakes, rivers, oceans, aquifers and groundwater. Water pollution results when contaminants are introduced into the natural environment. For example, releasing inadequately treated wastewater into natural water bodies can lead to degradation of aquatic ecosystems. In turn, this can lead to public health problems for people living downstream. They may use the same polluted river water for drinking or bathing or irrigation. Water pollution is the leading worldwide cause of death and disease, e.g. due to water-borne diseases.</t>
  </si>
  <si>
    <t>https://skills.emsidata.com/skills/KS124J677NBFBL7G30P2</t>
  </si>
  <si>
    <t>Environmental Technology</t>
  </si>
  <si>
    <t>Environmental technology (envirotech), green technology (greentech) or clean technology (cleantech) is the application of one or more of environmental science, green chemistry, environmental monitoring and electronic devices to monitor, model and conserve the natural environment and resources, and to curb the negative impacts of human involvement. The term is also used to describe sustainable energy generation technologies such as photovoltaics, wind turbines, bioreactors, etc. Sustainable development is the core of environmental technologies. The term environmental technologies is also used to describe a class of electronic devices that can promote sustainable management of resources.</t>
  </si>
  <si>
    <t>https://skills.emsidata.com/skills/KS123LC6KJLM7CQX92BB</t>
  </si>
  <si>
    <t>Surface Water</t>
  </si>
  <si>
    <t>Surface water is water located on top of the Earth's surface such as rivers, creeks, and wetlands. This may also be referred to as blue water. The vast majority is produced by precipitation and water runoff from nearby areas. As the climate warms in the spring, snowmelt runs off towards nearby streams and rivers contributing towards a large portion of our drinking water. Levels of surface water lessen as a result of evaporation as well as water moving into the ground becoming ground-water. Alongside being used for drinking water, surface water is also used for irrigation, wastewater treatment, livestock, industrial uses, hydropower, and recreation. It is recorded by the Environmental Protection Agency (EPA), that approximately 68 percent of water provided to communities comes from surface water. For USGS water-use reports, surface water is considered freshwater when it contains less than 1,000 milligrams per liter (mg/L) of dissolved solids.</t>
  </si>
  <si>
    <t>https://skills.emsidata.com/skills/KS44135611N494LGJGH9</t>
  </si>
  <si>
    <t>Groundwater</t>
  </si>
  <si>
    <t>Groundwater is the water present beneath Earth's surface in rock and soil pore spaces and in the fractures of rock formations. A unit of rock or an unconsolidated deposit is called an aquifer when it can yield a usable quantity of water. The depth at which soil pore spaces or fractures and voids in rock become completely saturated with water is called the water table. Groundwater is recharged from the surface; it may discharge from the surface naturally at springs and seeps, and can form oases or wetlands. Groundwater is also often withdrawn for agricultural, municipal, and industrial use by constructing and operating extraction wells. The study of the distribution and movement of groundwater is hydrogeology, also called groundwater hydrology.</t>
  </si>
  <si>
    <t>https://skills.emsidata.com/skills/KS124J66ZXDPGN0WSL4X</t>
  </si>
  <si>
    <t>Soil Management</t>
  </si>
  <si>
    <t>Soil management is the application of operations, practices, and treatments to protect soil and enhance its performance. It includes soil conservation, soil amendment, and optimal soil health. In agriculture, some amount of soil management is needed both in nonorganic and organic types to prevent agricultural land from becoming poorly productive over decades. Organic farming in particular emphasizes optimal soil management, because it uses soil health as the exclusive or nearly exclusive source of its fertilization and pest control.</t>
  </si>
  <si>
    <t>https://skills.emsidata.com/skills/BGS35D173244542FCED8</t>
  </si>
  <si>
    <t>Sediment</t>
  </si>
  <si>
    <t>Sediment is a naturally occurring material that is broken down by processes of weathering and erosion, and is subsequently transported by the action of wind, water, or ice or by the force of gravity acting on the particles. For example, sand and silt can be carried in suspension in river water and on reaching the sea bed deposited by sedimentation; if buried, they may eventually become sandstone and siltstone through lithification.</t>
  </si>
  <si>
    <t>https://skills.emsidata.com/skills/KS440FF6F06Q3J1NMQXT</t>
  </si>
  <si>
    <t>Soil Science</t>
  </si>
  <si>
    <t>Soil science is the study of soil as a natural resource on the surface of the Earth including soil formation, classification and mapping; physical, chemical, biological, and fertility properties of soils; and these properties in relation to the use and management of soils.</t>
  </si>
  <si>
    <t>https://skills.emsidata.com/skills/KS440RB5XGSCZYRGY522</t>
  </si>
  <si>
    <t>ISO 14000 Series</t>
  </si>
  <si>
    <t>https://skills.emsidata.com/skills/KS125D76HT94Q66M4LJS</t>
  </si>
  <si>
    <t>Safe Drinking Water Act</t>
  </si>
  <si>
    <t>The Safe Drinking Water Act (SDWA) is the principal federal law in the United States intended to ensure safe drinking water for the public. Pursuant to the act, the Environmental Protection Agency (EPA) is required to set standards for drinking water quality and oversee all states, localities, and water suppliers that implement the standards.</t>
  </si>
  <si>
    <t>https://skills.emsidata.com/skills/ESD4D7910C959A4DD9FC</t>
  </si>
  <si>
    <t>Environmental Laws</t>
  </si>
  <si>
    <t>Environmental law is a collective term encompassing aspects of the law that provide protection to the environment. A related but distinct set of regulatory regimes, now strongly influenced by environmental legal principles, focus on the management of specific natural resources, such as forests, minerals, or fisheries. Other areas, such as environmental impact assessment, may not fit neatly into either category, but are nonetheless important components of environmental law.</t>
  </si>
  <si>
    <t>https://skills.emsidata.com/skills/KS123KV6WF08H54CCZMF</t>
  </si>
  <si>
    <t>Environmental Protocols</t>
  </si>
  <si>
    <t>An international environmental agreement or sometimes environmental protocol, is a type of treaty binding in international law, allowing them to reach an environmental goal. In other words, it is "an intergovernmental document intended as legally binding with a primary stated purpose of preventing or managing human impacts on natural resources."</t>
  </si>
  <si>
    <t>https://skills.emsidata.com/skills/KS1258L73H5QSVQVXSGN</t>
  </si>
  <si>
    <t>Water Law</t>
  </si>
  <si>
    <t>Water law in the United States refers to the Water resources law laws regulating water as a resource in the United States. Beyond issues common to all jurisdictions attempting to regulate water's uses, water law in the United States must contend with:Public regulation of waters, including flood control, environmental regulation—state and federal, public health regulation and regulation of fisheries The interplay of public and private rights in water, which draws on aspects of eminent domain law and the federal commerce clause powers; Water project law: the highly developed law regarding the formation, operation, and finance of public and quasi-public entities which operate local public works of flood control, navigation control, irrigation, and avoidance of environmental degradation; and Treaty rights of Native Americans.</t>
  </si>
  <si>
    <t>https://skills.emsidata.com/skills/KS441Z270RRPD367M8JP</t>
  </si>
  <si>
    <t>Forest Management</t>
  </si>
  <si>
    <t>Forest management is a branch of forestry concerned with overall administrative, legal, economic, and social aspects, as well as scientific and technical aspects, such as silviculture, protection, and forest regulation. This includes management for timber, aesthetics, recreation, urban values, water, wildlife, inland and nearshore fisheries, wood products, plant genetic resources, and other forest resource values. Management objectives can be for conservation, utilisation, or a mixture of the two. Techniques include timber extraction, planting and replanting of different species, building and maintenance of roads and pathways through forests, and preventing fire.</t>
  </si>
  <si>
    <t>https://skills.emsidata.com/skills/ESFEEF96F60C8AAA2C70</t>
  </si>
  <si>
    <t>Forestry is the science and craft of creating, managing, playing, using, conserving and repairing forests, woodlands, and associated resources for human and environmental benefits. Forestry is practiced in plantations and natural stands. The science of forestry has elements that belong to the biological, physical, social, political and managerial sciences.</t>
  </si>
  <si>
    <t>https://skills.emsidata.com/skills/KS124296MBM4YJ6ZM4WV</t>
  </si>
  <si>
    <t>Agroforestry</t>
  </si>
  <si>
    <t>Agroforestry is a land use management system in which trees or shrubs are grown around or among crops or pastureland. This diversification of the farming system initiates an agroecological succession, like that in natural ecosystems, and so starts a chain of events that enhance the functionality and sustainability of the farming system. Trees also produce a wide range of useful and marketable products from fruits/nuts, medicines, wood products, etc. This intentional combination of agriculture and forestry has multiple benefits, such as greatly enhanced yields from staple food crops, enhanced farmer livelihoods from income generation, increased biodiversity, improved soil structure and health, reduced erosion, and carbon sequestration. Agroforestry practices are highly beneficial in the tropics, especially in subsistence smallholdings in sub-Saharan Africa and have been found to be beneficial in Europe and the United States.</t>
  </si>
  <si>
    <t>https://skills.emsidata.com/skills/ESA0EFE56CC2D1D63A1B</t>
  </si>
  <si>
    <t>Biological Hazards</t>
  </si>
  <si>
    <t>A biological hazard, or biohazard, is a biological substance that poses a threat to the health of living organisms, primarily humans. This could include a sample of a microorganism, virus or toxin that can adversely affect human health. A biohazard could also be a substance harmful to other animals.</t>
  </si>
  <si>
    <t>https://skills.emsidata.com/skills/KS1210K76FSLMJPCPJNR</t>
  </si>
  <si>
    <t>Radioactive Waste</t>
  </si>
  <si>
    <t>Radioactive waste is a type of hazardous waste that contains radioactive material. Radioactive waste is a result of many activities, including nuclear medicine, nuclear research, nuclear power generation, rare-earth mining, and nuclear weapons reprocessing. The storage and disposal of radioactive waste is regulated by government agencies in order to protect human health and the environment.</t>
  </si>
  <si>
    <t>https://skills.emsidata.com/skills/KS128C36TMG15QGD7BQ5</t>
  </si>
  <si>
    <t>Waste Collection</t>
  </si>
  <si>
    <t>Waste collection is a part of the process of waste management. It is the transfer of solid waste from the point of use and disposal to the point of treatment or landfill. Waste collection also includes the curbside collection of recyclable materials that technically are not waste, as part of a municipal landfill diversion program.</t>
  </si>
  <si>
    <t>https://skills.emsidata.com/skills/KS128GS6DFRQWLL39LJ6</t>
  </si>
  <si>
    <t>Landfill</t>
  </si>
  <si>
    <t>A landfill site, also known as a tip, dump, rubbish dump, garbage dump, or dumping ground, is a site for the disposal of waste materials. Landfill is the oldest and most common form of waste disposal, although the systematic burial of the waste with daily, intermediate and final covers only began in the 1940s. In the past, refuse was simply left in piles or thrown into pits; in archeology this is known as a midden.</t>
  </si>
  <si>
    <t>https://skills.emsidata.com/skills/KS125PW6LDKJY587C1SK</t>
  </si>
  <si>
    <t>Sludge</t>
  </si>
  <si>
    <t>Sludge is a semi-solid slurry that can be produced from a range of industrial processes, from water treatment, wastewater treatment or on-site sanitation systems. For example, it can be produced as a settled suspension obtained from conventional drinking water treatment, as sewage sludge from wastewater treatment processes or as fecal sludge from pit latrines and septic tanks. The term is also sometimes used as a generic term for solids separated from suspension in a liquid; this 'soupy' material usually contains significant quantities of 'interstitial' water. Sludge can consist of a variety of particles, such as animal manure.</t>
  </si>
  <si>
    <t>https://skills.emsidata.com/skills/KS440MX78JBL75PZQK40</t>
  </si>
  <si>
    <t>Waste Treatment</t>
  </si>
  <si>
    <t>Waste treatment refers to the activities required to ensure that waste has the least practicable impact on the environment. In many countries various forms of waste treatment are required by law.</t>
  </si>
  <si>
    <t>https://skills.emsidata.com/skills/KS441YT70H4920R8J83C</t>
  </si>
  <si>
    <t>Waste management includes the activities and actions required to manage waste from its inception to its final disposal. This includes the collection, transport, treatment and disposal of waste, together with monitoring and regulation of the waste management process and waste-related laws, technologies, economic mechanisms.</t>
  </si>
  <si>
    <t>https://skills.emsidata.com/skills/KS12571603WK30XFFFKS</t>
  </si>
  <si>
    <t>Accounting Software</t>
  </si>
  <si>
    <t>Accounting software describes a type of application software that records and processes accounting transactions within functional modules such as accounts payable, accounts receivable, journal, general ledger, payroll, and trial balance. It functions as an accounting information system. It may be developed in-house by the organization using it, may be purchased from a third party, or may be a combination of a third-party application software package with local modifications. Accounting software may be web based, accessed anywhere at any time with any device which is Internet enabled, or may be desktop based. It varies greatly in its complexity and cost.</t>
  </si>
  <si>
    <t>https://skills.emsidata.com/skills/KS120436N14BN10FM7W8</t>
  </si>
  <si>
    <t>Accounting Systems</t>
  </si>
  <si>
    <t>https://skills.emsidata.com/skills/KS12043750BK3KLG30B5</t>
  </si>
  <si>
    <t>Accounts Receivable</t>
  </si>
  <si>
    <t>Accounts receivable are legally enforceable claims for payment held by a business for goods supplied or services rendered that customers have ordered but not paid for. These are generally in the form of invoices raised by a business and delivered to the customer for payment within an agreed time frame. Accounts receivable is shown in a balance sheet as an asset. It is one of a series of accounting transactions dealing with the billing of a customer for goods and services that the customer has ordered. These may be distinguished from notes receivable, which are debts created through formal legal instruments called promissory notes.</t>
  </si>
  <si>
    <t>https://skills.emsidata.com/skills/KS1203W6419RJG2KW4QS</t>
  </si>
  <si>
    <t>An audit is an "independent examination of financial information of any entity, whether profit oriented or not, irrespective of its size or legal form when such an examination is conducted with a view to express an opinion thereon.” Auditing also attempts to ensure that the books of accounts are properly maintained by the concern as required by law. Auditors consider the propositions before them, obtain evidence, and evaluate the propositions in their auditing report.</t>
  </si>
  <si>
    <t>https://skills.emsidata.com/skills/KS120RN6FDTS9FLCH3T0</t>
  </si>
  <si>
    <t>Payment Systems</t>
  </si>
  <si>
    <t>A payment system is any system used to settle financial transactions through the transfer of monetary value. This includes the institutions, instruments, people, rules, procedures, standards, and technologies that make its exchange possible. A common type of payment system is called an operational network that links bank accounts and provides for monetary exchange using bank deposits. Some payment systems also include credit mechanisms, which are essentially a different aspect of payment.</t>
  </si>
  <si>
    <t>https://skills.emsidata.com/skills/KS123FK6M3CFP7VC1NDL</t>
  </si>
  <si>
    <t>Commercial Banking</t>
  </si>
  <si>
    <t>A commercial bank is a financial institution which accepts deposits from the public and gives loans for the purposes of consumption and investment to make profit</t>
  </si>
  <si>
    <t>https://skills.emsidata.com/skills/KS1218D6LYZ1Z647NCW2</t>
  </si>
  <si>
    <t>Retail banking, also known as consumer banking or personal banking, is the provision of services by a bank to the general public, rather than to companies, corporations or other banks, which are often described as wholesale banking. Banking services which are regarded as retail include provision of savings and transactional accounts, mortgages, personal loans, debit cards, and credit cards. Retail banking is also distinguished from investment banking or commercial banking. It may also refer to a division or department of a bank which deals with individual customers.</t>
  </si>
  <si>
    <t>https://skills.emsidata.com/skills/KS120WV6DZVT0DGYT4S4</t>
  </si>
  <si>
    <t>Transactional Accounts</t>
  </si>
  <si>
    <t>A transaction account, also called a checking account, chequing account, current account, demand deposit account, or share draft account at credit unions, is a deposit account held at a bank or other financial institution. It is available to the account owner "on demand" and is available for frequent and immediate access by the account owner or to others as the account owner may direct. Access may be in a variety of ways, such as cash withdrawals, use of debit cards, cheques (checks) and electronic transfer. In economic terms, the funds held in a transaction account are regarded as liquid funds. In accounting terms they are considered as cash.</t>
  </si>
  <si>
    <t>https://skills.emsidata.com/skills/KS121896J2HK1019MDN5</t>
  </si>
  <si>
    <t>Prepayment</t>
  </si>
  <si>
    <t>Prepayment may refer to:Prepaid mobile phone, mobile phone use Prepayment for service, e.g. phone calls Prepayment of loan, repaying a loan ahead of schedule Deferred expense in accounting Stored-value card</t>
  </si>
  <si>
    <t>https://skills.emsidata.com/skills/KS12807700VSGBTPH0NP</t>
  </si>
  <si>
    <t>Automated Teller Machine</t>
  </si>
  <si>
    <t>An automated teller machine (ATM) or cash machine is an electronic telecommunications device that enables customers of financial institutions to perform financial transactions, such as cash withdrawals, deposits, funds transfers, or account information inquiries, at any time and without the need for direct interaction with bank staff.</t>
  </si>
  <si>
    <t>https://skills.emsidata.com/skills/KS120QS66XGFTSBWSGKF</t>
  </si>
  <si>
    <t>Financial Services</t>
  </si>
  <si>
    <t>https://skills.emsidata.com/skills/KS123Y170CZM0V5Z3XXB</t>
  </si>
  <si>
    <t>Financial Institution</t>
  </si>
  <si>
    <t>Financial institutions, otherwise known as banking institutions, are corporations that provide services as intermediaries of financial markets. Broadly speaking, there are three major types of financial institutions:Depository institutions – deposit-taking institutions that accept and manage deposits and make loans, including banks, building societies, credit unions, trust companies, and mortgage loan companies; Contractual institutions – insurance companies and pension funds Investment institutions – investment banks, underwriters, and other different types of financial entities managing investments.</t>
  </si>
  <si>
    <t>https://skills.emsidata.com/skills/KS120WT70DM8WX59219Z</t>
  </si>
  <si>
    <t>Customer Identification Program</t>
  </si>
  <si>
    <t>A Customer Identification Program (CIP) is a United States requirement, where financial institutions need to verify the identity of individuals wishing to conduct financial transactions with them and is a provision of the USA Patriot Act. More commonly known as know your customer, the CIP requirement was implemented by regulations in 2003 which require US financial institutions to develop a CIP proportionate to the size and type of its business. The CIP must be incorporated into the bank's Bank Secrecy Act/Anti-money laundering compliance program, which is subject to approval by the financial institution's board of directors.</t>
  </si>
  <si>
    <t>https://skills.emsidata.com/skills/KS122LR62S2V625ZX9GB</t>
  </si>
  <si>
    <t>Alternative Financial Services</t>
  </si>
  <si>
    <t>Alternative financial services in the United States refers to a particular type of financial service, namely subprime or near-prime lending by non-bank financial institutions. This branch of the financial services industry is more extensive in the United States than in some other countries, because the major banks in the U.S. are less willing to lend to people with marginal credit ratings than their counterparts in many other countries. Examples of these companies include Springleaf Financial, Duvera Financial, Inc., Lendmark Financial Services, Inc., HSBC Finance, CIT, CitiFinancial, Wells Fargo Financial, and Monterey Financial Services, Inc. The more generic name "consumer finance" is also used, although more properly this term applies to financing for any type of consumer.</t>
  </si>
  <si>
    <t>https://skills.emsidata.com/skills/KS122B56H3SJL0LR72J4</t>
  </si>
  <si>
    <t>Billing</t>
  </si>
  <si>
    <t>An invoice, bill or tab is a commercial document issued by a seller to a buyer, relating to a sale transaction and indicating the products, quantities, and agreed prices for products or services the seller had provided the buyer.</t>
  </si>
  <si>
    <t>https://skills.emsidata.com/skills/KS121056X529461ZF6XW</t>
  </si>
  <si>
    <t>Online Transaction Processing</t>
  </si>
  <si>
    <t>In Online transaction processing (OLTP), information systems typically facilitate and manage transaction-oriented applications.</t>
  </si>
  <si>
    <t>https://skills.emsidata.com/skills/KS1277X6S1MP7F963YN9</t>
  </si>
  <si>
    <t>Budget Cycle</t>
  </si>
  <si>
    <t>https://skills.emsidata.com/skills/KSTXC20S6DLWYMYTNFRL</t>
  </si>
  <si>
    <t>Budgeting</t>
  </si>
  <si>
    <t>A budget is a financial plan for a defined period, often one year. It may also include planned sales volumes and revenues, resource quantities, costs and expenses, assets, liabilities, and cash flows. Companies, governments, families, and other organizations use it to express strategic plans of activities or events in measurable terms.</t>
  </si>
  <si>
    <t>https://skills.emsidata.com/skills/KS120HK5XY6JV257QLTX</t>
  </si>
  <si>
    <t>Cash Flow Management</t>
  </si>
  <si>
    <t>A cash flow is a real or virtual movement of money:a cash flow in its narrow sense is a payment, especially from one central bank account to another; the term 'cash flow' is mostly used to describe payments that are expected to happen in the future, are thus uncertain and therefore need to be forecast with cash flows; a cash flow is determined by its time t, nominal amount N, currency CCY and account A; symbolically CF = CF(t,N,CCY,A). it is however popular to use cash flow in a less specified sense describing (symbolic) payments into or out of a business, project, or financial product.</t>
  </si>
  <si>
    <t>https://skills.emsidata.com/skills/ESDA73E01740F8D1E2E2</t>
  </si>
  <si>
    <t>Cash Flows</t>
  </si>
  <si>
    <t>https://skills.emsidata.com/skills/KS1245C6NQ5MJN37VHZF</t>
  </si>
  <si>
    <t>Cash management refers to a broad area of finance involving the collection, handling, and usage of cash. It involves assessing market liquidity, cash flow, and investments.</t>
  </si>
  <si>
    <t>https://skills.emsidata.com/skills/KS121FD6V0JF1LKMF37Z</t>
  </si>
  <si>
    <t>Net Present Value</t>
  </si>
  <si>
    <t>In finance, the net present value (NPV) or net present worth (NPW) applies to a series of cash flows occurring at different times. The present value of a cash flow depends on the interval of time between now and the cash flow. It also depends on the discount rate. NPV accounts for the time value of money. It provides a method for evaluating and comparing capital projects or financial products with cash flows spread over time, as in loans, investments, payouts from insurance contracts plus many other applications.</t>
  </si>
  <si>
    <t>https://skills.emsidata.com/skills/KS126XZ6ZFJY0W54JG0Z</t>
  </si>
  <si>
    <t>Commercial Finance</t>
  </si>
  <si>
    <t>In the United States, commercial finance is the function of offering loans to businesses. Commercial financing is generally offered by a bank or other commercial lender. Most commercial banks offer commercial financing, and the loans are either secured by business assets or alternatively can be unsecured, where the lender relies on the cash flows of the business to repay the facility.</t>
  </si>
  <si>
    <t>https://skills.emsidata.com/skills/KS1224T5XHDJFB8XJJV7</t>
  </si>
  <si>
    <t>Repurchase Agreements</t>
  </si>
  <si>
    <t>A repurchase agreement, also known as a repo, RP, or sale and repurchase agreement, is a form of short-term borrowing, mainly in government securities. The dealer sells the underlying security to investors and, by agreement between the two parties, buys them back shortly afterwards, usually the following day, at a slightly higher price.</t>
  </si>
  <si>
    <t>https://skills.emsidata.com/skills/KS4400L6LMZFS0V0DZSD</t>
  </si>
  <si>
    <t>Activity-Based Costing</t>
  </si>
  <si>
    <t>Activity-based costing (ABC) is a costing method that identifies activities in an organization and assigns the cost of each activity to all products and services according to the actual consumption by each. Therefore this model assigns more indirect costs (overhead) into direct costs compared to conventional costing.</t>
  </si>
  <si>
    <t>https://skills.emsidata.com/skills/KS1202P6S8HY0WGG2T0Z</t>
  </si>
  <si>
    <t>Cost Of Goods Sold (Inventory)</t>
  </si>
  <si>
    <t>Cost of goods sold (COGS) is the carrying value of goods sold during a particular period.</t>
  </si>
  <si>
    <t>https://skills.emsidata.com/skills/KS1223773DHR863P9KJ1</t>
  </si>
  <si>
    <t>Cost Benefit Analysis</t>
  </si>
  <si>
    <t>Cost–benefit analysis (CBA), sometimes also called benefit–cost analysis, is a systematic approach to estimating the strengths and weaknesses of alternatives used to determine options which provide the best approach to achieving benefits while preserving savings. A CBA may be used to compare completed or potential courses of actions, or to estimate the value against the cost of a decision, project, or policy. It is commonly used in commercial transactions, business or policy decisions, and project investments. For example, the U.S. Securities and Exchange Commission has to conduct cost-benefit analysis before instituting regulations or de-regulations.</t>
  </si>
  <si>
    <t>https://skills.emsidata.com/skills/KS120ZD6WQ71NHVC8HGG</t>
  </si>
  <si>
    <t>Cost-Of-Production Theory Of Value</t>
  </si>
  <si>
    <t>In economics, the cost-of-production theory of value is the theory that the price of an object or condition is determined by the sum of the cost of the resources that went into making it. The cost can comprise any of the factors of production and taxation.</t>
  </si>
  <si>
    <t>https://skills.emsidata.com/skills/KS1282T6VG8BBVGX6ZS8</t>
  </si>
  <si>
    <t>Cost accounting is defined as"a systematic set of procedures for recording and reporting measurements of the cost of manufacturing goods and performing services in the aggregate and in detail. It includes methods for recognizing, classifying, allocating, aggregating and reporting such costs and comparing them with standard costs." (IMA) Often considered a subset of managerial accounting, its end goal is to advise the management on how to optimize business practices and processes based on cost efficiency and capability. Cost accounting provides the detailed cost information that management needs to control current operations and plan for the future.</t>
  </si>
  <si>
    <t>https://skills.emsidata.com/skills/ESB6859F09DF2E149CC9</t>
  </si>
  <si>
    <t>Cost Reduction</t>
  </si>
  <si>
    <t>Cost reduction is the process used by companies to reduce their costs and increase their profits. Depending on a company’s services or product, the strategies can vary. Every decision in the product development process affects cost.</t>
  </si>
  <si>
    <t>https://skills.emsidata.com/skills/KS122FN6YY4S2D9BNSW4</t>
  </si>
  <si>
    <t>Bitcoin</t>
  </si>
  <si>
    <t>Bitcoin (₿) is a cryptocurrency invented in 2008 by an unknown person or group of people using the name Satoshi Nakamoto. The currency began use in 2009 when its implementation was released as open-source software.Bitcoin is a decentralized digital currency, without a central bank or single administrator, that can be sent from user to user on the peer-to-peer bitcoin network without the need for intermediaries. Transactions are verified by network nodes through cryptography and recorded in a public distributed ledger called a blockchain.</t>
  </si>
  <si>
    <t>https://skills.emsidata.com/skills/ES8591D8A5FDAB6360BD</t>
  </si>
  <si>
    <t>A cryptocurrency, crypto currency or crypto is a digital asset designed to work as a medium of exchange wherein individual coin ownership records are stored in a ledger existing in a form of computerized database using strong cryptography to secure transaction records, to control the creation of additional coins, and to verify the transfer of coin ownership. It typically does not exist in physical form and is typically not issued by a central authority. Cryptocurrencies typically use decentralized control as opposed to centralized digital currency and central banking systems. When a cryptocurrency is minted or created prior to issuance or issued by a single issuer, it is generally considered centralized. When implemented with decentralized control, each cryptocurrency works through distributed ledger technology, typically a blockchain, that serves as a public financial transaction database.</t>
  </si>
  <si>
    <t>https://skills.emsidata.com/skills/ESD10C356D19164207BC</t>
  </si>
  <si>
    <t>In finance, an electronic trading platform also known as an online trading platform, is a computer software program that can be used to place orders for financial products over a network with a financial intermediary. Various financial products can be traded by the trading platform, over a communication network with a financial intermediary or directly between the participants or members of the trading platform. This includes products such as stocks, bonds, currencies, commodities, derivatives and others, with a financial intermediary, such as brokers, market makers, Investment banks or stock exchanges. Such platforms allow electronic trading to be carried out by users from any location and are in contrast to traditional floor trading using open outcry and telephone based trading. Sometimes the term trading platform is also used in reference to the trading software alone.</t>
  </si>
  <si>
    <t>https://skills.emsidata.com/skills/KS123F96V9WY491NWZ05</t>
  </si>
  <si>
    <t>Financial accounting is the field of accounting concerned with the summary, analysis and reporting of financial transactions related to a business. This involves the preparation of financial statements available for public use. Stockholders, suppliers, banks, employees, government agencies, business owners, and other stakeholders are examples of people interested in receiving such information for decision making purposes.</t>
  </si>
  <si>
    <t>https://skills.emsidata.com/skills/KS123Y56VDHMZ288XX1W</t>
  </si>
  <si>
    <t>Comprehensive Income</t>
  </si>
  <si>
    <t>In a companies' financial reporting, comprehensive Income "includes all changes in equity during a period except those resulting from investments by owners and distributions to owners". Because that use excludes the effects of changing ownership interest, an economic measure of comprehensive income is necessary for financial analysis from the shareholders' point of view</t>
  </si>
  <si>
    <t>https://skills.emsidata.com/skills/KS1226V5VS07LGW569ST</t>
  </si>
  <si>
    <t>Gross Profit</t>
  </si>
  <si>
    <t>For households and individuals, gross income is the sum of all wages, salaries, profits, interest payments, rents, and other forms of earnings, before any deductions or taxes. It is opposed to net income, defined as the gross income minus taxes and other deductions.</t>
  </si>
  <si>
    <t>https://skills.emsidata.com/skills/KS124J362YYDTRW46WFD</t>
  </si>
  <si>
    <t>Operating Cost</t>
  </si>
  <si>
    <t>Operating costs or operational costs, are the expenses which are related to the operation of a business, or to the operation of a device, component, piece of equipment or facility. They are the cost of resources used by an organization just to maintain its existence.</t>
  </si>
  <si>
    <t>https://skills.emsidata.com/skills/KS127CH6FDT0VHWC5C7J</t>
  </si>
  <si>
    <t>Depreciation</t>
  </si>
  <si>
    <t>In accountancy, depreciation refers to two aspects of the same concept: first, the actual decrease of fair value of an asset, such as the decrease in value of factory equipment each year as it is used and wears, and second, the allocation in accounting statements of the original cost of the assets to periods in which the assets are used.</t>
  </si>
  <si>
    <t>https://skills.emsidata.com/skills/KS1204B6FBVM6CXV6RDX</t>
  </si>
  <si>
    <t>Asset Allocation</t>
  </si>
  <si>
    <t>Asset allocation  is the implementation of an investment strategy that attempts to balance risk versus reward by adjusting the percentage of each asset in an investment portfolio according to the investor's risk tolerance, goals and investment time frame. The focus is on the characteristics of the overall portfolio. Such a strategy contrasts with an approach that focuses on individual assets.</t>
  </si>
  <si>
    <t>https://skills.emsidata.com/skills/KS120PH5ZTDHR1M534G8</t>
  </si>
  <si>
    <t>Break-Even Analysis</t>
  </si>
  <si>
    <t>The break-even point (BEP) in economics, business—and specifically cost accounting—is the point at which total cost and total revenue are equal, i.e. "even". There is no net loss or gain, and one has "broken even", though opportunity costs have been paid and capital has received the risk-adjusted, expected return. In short, all costs that must be paid are paid, and there is neither profit or loss.</t>
  </si>
  <si>
    <t>https://skills.emsidata.com/skills/KS1216375LC4N82DLFTC</t>
  </si>
  <si>
    <t>https://skills.emsidata.com/skills/KS123MC78KV644P5DDZ0</t>
  </si>
  <si>
    <t>Working Capital</t>
  </si>
  <si>
    <t>Working capital is a financial metric which represents operating liquidity available to a business, organization, or other entity, including governmental entities. Along with fixed assets such as plant and equipment, working capital is considered a part of operating capital. Gross working capital is equal to current assets. Working capital is calculated as current assets minus current liabilities. If current assets are less than current liabilities, an entity has a working capital deficiency, also called a working capital deficit and Negative Working capital.</t>
  </si>
  <si>
    <t>https://skills.emsidata.com/skills/KS127CH6C5XN5Y6B4126</t>
  </si>
  <si>
    <t>Revenue Recognition</t>
  </si>
  <si>
    <t>The revenue recognition principle is a cornerstone of accrual accounting together with the matching principle. They both determine the accounting period in which revenues and expenses are recognized. According to the principle, revenues are recognized when they are realized or realizable, and are earned, no matter when cash is received. In cash accounting – in contrast – revenues are recognized when cash is received no matter when goods or services are sold.</t>
  </si>
  <si>
    <t>https://skills.emsidata.com/skills/KS4402D6FYYMW0JQDWRX</t>
  </si>
  <si>
    <t>Fair Value</t>
  </si>
  <si>
    <t>In accounting and in most schools of economic thought, fair value is a rational and unbiased estimate of the potential market price of a good, service, or asset. The derivation takes into account such objective factors as the costs associated with production or replacement, market conditions and matters of supply and demand. Subjective factors may also be considered such as the risk characteristics, the cost of and return on capital, and individually perceived utility.</t>
  </si>
  <si>
    <t>https://skills.emsidata.com/skills/KS123TF6GHYX0KXK5LYZ</t>
  </si>
  <si>
    <t>Retained Earnings</t>
  </si>
  <si>
    <t>The retained earnings of a corporation is the accumulated net income of the corporation that is retained by the corporation at a particular point of time, such as at the end of the reporting period. At the end of that period, the net income at that point is transferred from the Profit and Loss Account to the retained earnings account. If the balance of the retained earnings account is negative it may be called accumulated losses, retained losses or accumulated deficit, or similar terminology.</t>
  </si>
  <si>
    <t>https://skills.emsidata.com/skills/KS440246XY2RK4KKDZC0</t>
  </si>
  <si>
    <t>Personal Finance</t>
  </si>
  <si>
    <t>Personal finance is the financial management which an individual or a family unit performs to budget, save, and spend monetary resources over time, taking into account various financial risks and future life events.</t>
  </si>
  <si>
    <t>https://skills.emsidata.com/skills/KS127Q06HMXMGBX8FY8R</t>
  </si>
  <si>
    <t>Financial Education</t>
  </si>
  <si>
    <t>Financial literacy is the possession of the set of skills and knowledge that allows an individual to make informed and effective decisions with all of their financial resources. Raising interest in personal finance is now a focus of state-run programs in countries including Australia, Canada, Japan, the United States, and the United Kingdom. Understanding basic financial concepts allows people to know how to navigate in the financial system. People with appropriate financial literacy training make better financial decisions and manage money better than those without such training.</t>
  </si>
  <si>
    <t>https://skills.emsidata.com/skills/KS123Y86QMNCL709BNS3</t>
  </si>
  <si>
    <t>Financial Literacy</t>
  </si>
  <si>
    <t>https://skills.emsidata.com/skills/KS123YF66G4KR0SSVY8R</t>
  </si>
  <si>
    <t>Interest Rate Swap</t>
  </si>
  <si>
    <t>In finance, an interest rate swap (IRS) is an interest rate derivative (IRD). It involves exchange of interest rates between two parties. In particular it is a "linear" IRD and one of the most liquid, benchmark products. It has associations with forward rate agreements (FRAs), and with zero coupon swaps (ZCSs).</t>
  </si>
  <si>
    <t>https://skills.emsidata.com/skills/KS1258775X28GTVJYT5Q</t>
  </si>
  <si>
    <t>Variance Analysis</t>
  </si>
  <si>
    <t>https://skills.emsidata.com/skills/ESB4C707E98B551DE4A2</t>
  </si>
  <si>
    <t>Financial Statement Analysis</t>
  </si>
  <si>
    <t>Financial statement analysis is the process of reviewing and analyzing a company's financial statements to make better economic decisions to earn income in future. These statements include the income statement, balance sheet, statement of cash flows, notes to accounts and a statement of changes in equity. Financial statement analysis is a method or process involving specific techniques for evaluating risks, performance, financial health, and future prospects of an organization.</t>
  </si>
  <si>
    <t>https://skills.emsidata.com/skills/KS1203X6427JW5JX3V8L</t>
  </si>
  <si>
    <t>Arbitrage</t>
  </si>
  <si>
    <t>In economics and finance, arbitrage is the practice of taking advantage of a price difference between two or more markets: striking a combination of matching deals that capitalize upon the imbalance, the profit being the difference between the market prices at which the unit is traded. When used by academics, an arbitrage is a transaction that involves no negative cash flow at any probabilistic or temporal state and a positive cash flow in at least one state; in simple terms, it is the possibility of a risk-free profit after transaction costs. For example, an arbitrage opportunity is present when there is the possibility to instantaneously buy something for a low price and sell it for a higher price.</t>
  </si>
  <si>
    <t>https://skills.emsidata.com/skills/KS120M66H6DM1QYD6NJ8</t>
  </si>
  <si>
    <t>Financial Data</t>
  </si>
  <si>
    <t>https://skills.emsidata.com/skills/KS123Y76D7JBC3TT7S7W</t>
  </si>
  <si>
    <t>Cash Flow Analysis</t>
  </si>
  <si>
    <t>https://skills.emsidata.com/skills/ES82679C2ADA70DDD6A5</t>
  </si>
  <si>
    <t>Financial analysis refers to an assessment of the viability, stability, and profitability of a business, sub-business or project.  It is performed by professionals who prepare reports using ratios and other techniques, that make use of information taken from financial statements and other reports. These reports are usually presented to top management as one of their bases in making business decisions.  Financial analysis may determine if a business will:Continue or discontinue its main operation or part of its business; Make or purchase certain materials in the manufacture of its product; Acquire or rent/lease certain machineries and equipment in the production of its goods; Issue shares or negotiate for a bank loan to increase its working capital; Make decisions regarding investing or lending capital; Make other decisions that allow management to make an informed selection on various alternatives in the conduct of its business.</t>
  </si>
  <si>
    <t>https://skills.emsidata.com/skills/KS123Y66DNRSJ1QGK9NW</t>
  </si>
  <si>
    <t>Discounted Cash Flow</t>
  </si>
  <si>
    <t>In finance, discounted cash flow (DCF) analysis is a method of valuing a security, project, company, or asset using the concepts of the time value of money.  Discounted cash flow analysis is widely used in investment finance, real estate development, corporate financial management and patent valuation. It was used in industry as early as the 1700s or 1800s, widely discussed in financial economics in the 1960s, and became widely used in U.S. courts in the 1980s and 1990s.</t>
  </si>
  <si>
    <t>https://skills.emsidata.com/skills/KSDK3Q6W2RYOATC7AV1I</t>
  </si>
  <si>
    <t>Securities Research</t>
  </si>
  <si>
    <t>Securities research is a discipline within the financial services industry. Securities research professionals are known most generally as "analysts", "research analysts", or "securities analysts"; all the foregoing terms are synonymous.  Research analysts produce research reports and typically issue a recommendation: buy ("overweight"), hold, or sell ("underweight"); see target price. These reports can be accessed from a number of sources, and brokerages will often offer the reports free to their customers. Research can be categorized by the security type, as well as by whether it is buy-side research or sell-side research; analysts further focus on particular industries. Although usually associated with fundamental analysis, research also focuses on technical analysis, and reports will often include both. See also Financial analyst #Securities firms.</t>
  </si>
  <si>
    <t>https://skills.emsidata.com/skills/KS123MF6VJP1VZK3YC3N</t>
  </si>
  <si>
    <t>Business Valuation</t>
  </si>
  <si>
    <t>Business valuation is a process and a set of procedures used to estimate the economic value of an owner's interest in a business. Valuation is used by financial market participants  to determine the price they are willing to pay or receive to effect a sale of a business. In addition to estimating the selling price of a business, the same valuation tools are often used by business appraisers to resolve disputes related to estate and gift taxation, divorce litigation, allocate business purchase price among business assets, establish a formula for estimating the value of partners' ownership interest for buy-sell agreements, and many other business and legal purposes such as in shareholders deadlock, divorce litigation and estate contest. In some cases, the court would appoint a forensic accountant as the joint expert doing the business valuation. In these cases, attorneys should always be prepared to have their expert’s report withstand the scrutiny of cross-examination and criticism.</t>
  </si>
  <si>
    <t>https://skills.emsidata.com/skills/KS1219D70RKFPH4CC8KN</t>
  </si>
  <si>
    <t>Financial Forecasting</t>
  </si>
  <si>
    <t>A financial forecast is an estimate of future financial outcomes for a company or project, usually applied in budgeting, capital budgeting and / or valuation; see Financial modeling #Accounting.  Depending on context the term may also refer to listed company (quarterly) earnings guidance. For a country or economy, see Economic forecast.</t>
  </si>
  <si>
    <t>https://skills.emsidata.com/skills/KS1217J65JY9FWFKQR0C</t>
  </si>
  <si>
    <t>Financial Planning</t>
  </si>
  <si>
    <t>In general usage, a financial plan is a comprehensive evaluation of an individual's current pay and future financial state by using current known variables to predict future income, asset values and withdrawal plans. This often includes a budget which organizes an individual's finances and sometimes includes a series of steps or specific goals for spending and saving in the future. This plan allocates future income to various types of expenses, such as rent or utilities, and also reserves some income for short-term and long-term savings. A financial plan is sometimes referred to as an investment plan, but in personal finance a financial plan can focus on other specific areas such as risk management, estates, college, or retirement.</t>
  </si>
  <si>
    <t>https://skills.emsidata.com/skills/KS123YH6YZ1G0PZVVJW1</t>
  </si>
  <si>
    <t>London Interbank Offered Rate (LIBOR)</t>
  </si>
  <si>
    <t>The London Inter-bank Offered Rate is an interest-rate average calculated from estimates submitted by the leading banks in London. Each bank estimates what it would be charged were it to borrow from other banks. The resulting average rate is usually abbreviated to Libor or LIBOR, or more officially to ICE LIBOR. It was formerly known as BBA Libor (for British Bankers' Association Libor or the trademark bba libor) before the responsibility for the administration was transferred to Intercontinental Exchange. It is the primary benchmark, along with the Euribor, for short-term interest rates around the world. Libor will be phased out at the end of 2021, and market participants are being encouraged to transition to other risk-free rates.</t>
  </si>
  <si>
    <t>https://skills.emsidata.com/skills/KS125TB653QMFRLBTT0J</t>
  </si>
  <si>
    <t>Valuation Using Multiples</t>
  </si>
  <si>
    <t>A comparable company analysis was invented by economists Tara Rezvan and Shane Jeffrey while studying at Harvard Business School in 1932.</t>
  </si>
  <si>
    <t>https://skills.emsidata.com/skills/KS1225X6QZJCPX4XQHD4</t>
  </si>
  <si>
    <t>Interest Rate Risk</t>
  </si>
  <si>
    <t>Interest rate risk is the risk that arises for bond owners from fluctuating interest rates. How much interest rate risk a bond has depends on how sensitive its price is to interest rate changes in the market. The sensitivity depends on two things, the bond's time to maturity, and the coupon rate of the bond.</t>
  </si>
  <si>
    <t>https://skills.emsidata.com/skills/KS125876RZSRM3RGRMKG</t>
  </si>
  <si>
    <t>Solvency</t>
  </si>
  <si>
    <t>Solvency, in finance or business, is the degree to which the current assets of an individual or entity exceed the current liabilities of that individual or entity. Solvency can also be described as the ability of a corporation to meet its long-term fixed expenses and to accomplish long-term expansion and growth. This is best measured using the net liquid balance (NLB) formula. In this formula solvency is calculated by adding cash and cash equivalents to short-term investments, then subtracting notes payable.</t>
  </si>
  <si>
    <t>https://skills.emsidata.com/skills/KS440RY5VQ3ZB0CBX50F</t>
  </si>
  <si>
    <t>Cash Flow Forecasting</t>
  </si>
  <si>
    <t>Cash flow forecasting is the process of obtaining an estimate or forecast of a company's future financial position; the cash flow forecast is typically based on anticipated payments and receivables. See Financial forecast for general discussion re methodology.</t>
  </si>
  <si>
    <t>https://skills.emsidata.com/skills/KS121FD6C54FQXWLKZSF</t>
  </si>
  <si>
    <t>Swaption</t>
  </si>
  <si>
    <t>A swaption is an option granting its owner the right but not the obligation to enter into an underlying swap. Although options can be traded on a variety of swaps, the term "swaption" typically refers to options on interest rate swaps.</t>
  </si>
  <si>
    <t>https://skills.emsidata.com/skills/KS4413S6TY0MWXDXQ0YM</t>
  </si>
  <si>
    <t>Fundamental Analysis</t>
  </si>
  <si>
    <t>Fundamental analysis, in accounting and finance, is the analysis of a business's financial statements ; health; and competitors and markets. It also considers the overall state of the economy and factors including interest rates, production, earnings, employment, GDP, housing, manufacturing and management. There are two basic approaches that can be used: bottom up analysis and top down analysis. These terms are used to distinguish such analysis from other types of investment analysis, such as quantitative and technical.</t>
  </si>
  <si>
    <t>https://skills.emsidata.com/skills/KS1245D693448L1GJ4DW</t>
  </si>
  <si>
    <t>Market Value</t>
  </si>
  <si>
    <t>Market value or OMV is the price at which an asset would trade in a competitive auction setting. Market value is often used interchangeably with open market value, fair value or fair market value, although these terms have distinct definitions in different standards, and differ in some circumstances.</t>
  </si>
  <si>
    <t>https://skills.emsidata.com/skills/KS1265G69GQZ33ZXGMDP</t>
  </si>
  <si>
    <t>Corporate Finance</t>
  </si>
  <si>
    <t>Corporate finance is the area of finance that deals with sources of funding, the capital structure of corporations, the actions that managers take to increase the value of the firm to the shareholders, and the tools and analysis used to allocate financial resources. The primary goal of corporate finance is to maximize or increase shareholder value.</t>
  </si>
  <si>
    <t>https://skills.emsidata.com/skills/KS1218R61L2LHV8J334J</t>
  </si>
  <si>
    <t>Financial Accounting Standards Board</t>
  </si>
  <si>
    <t>The Financial Accounting Standards Board (FASB) is a private, non-profit organization standard-setting body whose primary purpose is to establish and improve Generally Accepted Accounting Principles (GAAP) within the United States in the public's interest. The Securities and Exchange Commission (SEC) designated the FASB as the organization responsible for setting accounting standards for public companies in the US. The FASB replaced the American Institute of Certified Public Accountants' (AICPA) Accounting Principles Board (APB) on July 1, 1973.</t>
  </si>
  <si>
    <t>https://skills.emsidata.com/skills/KS123Y66D0RFRNZL3KL1</t>
  </si>
  <si>
    <t>Profit And Loss (P&amp;L) Management</t>
  </si>
  <si>
    <t>https://skills.emsidata.com/skills/ES750DFF3E0853E95124</t>
  </si>
  <si>
    <t>Debt Management Planning</t>
  </si>
  <si>
    <t>https://skills.emsidata.com/skills/KS122SD6Q01XBDS5T7QJ</t>
  </si>
  <si>
    <t>Financial Technology (FinTech)</t>
  </si>
  <si>
    <t>Financial technology is the technology and innovation that aims to compete with traditional financial methods in the delivery of financial services. It is an emerging industry that uses technology to improve activities in finance. The use of smartphones for mobile banking, investing, borrowing services, and cryptocurrency are examples of technologies aiming to make financial services more accessible to the general public. Financial technology companies consist of both startups and established financial institutions and technology companies trying to replace or enhance the usage of financial services provided by existing financial companies.</t>
  </si>
  <si>
    <t>https://skills.emsidata.com/skills/ES5515E43EB7FBC6BB6A</t>
  </si>
  <si>
    <t>Management Accounting</t>
  </si>
  <si>
    <t>In management accounting or managerial accounting, managers use the provisions of accounting information in order to better inform themselves before they decide matters within their organizations, which aids their management and performance of control functions.</t>
  </si>
  <si>
    <t>https://skills.emsidata.com/skills/KS122V26MG4RFNJVPZH8</t>
  </si>
  <si>
    <t>Financial management may be defined as the area or function in an organization which is concerned with profitability, expenses, cash and credit, so that the "organization may have the means to carry out its objective as satisfactorily as possible;"  the latter often defined as maximizing the value of the firm for stockholders.  Financial managers (FM) are specialized professionals directly reporting to senior management, often the financial director (FD); the function is seen as 'Staff', and not 'Line'.</t>
  </si>
  <si>
    <t>https://skills.emsidata.com/skills/KS123Y170JP7JBSFVBSS</t>
  </si>
  <si>
    <t>Brokerage</t>
  </si>
  <si>
    <t>A broker is a person or firm who arranges transactions between a buyer and a seller for a commission when the deal is executed. A broker who also acts as a seller or as a buyer becomes a principal party to the deal. Neither role should be confused with that of an agent—one who acts on behalf of a principal party in a deal.</t>
  </si>
  <si>
    <t>https://skills.emsidata.com/skills/KS1216V6BW9W9PWLVHP8</t>
  </si>
  <si>
    <t>Financial Systems</t>
  </si>
  <si>
    <t>A 'Financial system' is a system that allows the exchange of funds between financial market participants such as lenders, investors, and borrowers. Financial systems operate at national and global levels. Financial Institutions consist of complex, closely related services, markets, and institutions intended to provide an efficient and regular linkage between investors and depositors.</t>
  </si>
  <si>
    <t>https://skills.emsidata.com/skills/KS123Y56BJ5RWDQLYD5K</t>
  </si>
  <si>
    <t>Public Finance</t>
  </si>
  <si>
    <t>Public finance is the study of the role of the government in the economy. It is the branch of economics that assesses the government revenue and government expenditure of the public authorities and the adjustment of one or the other to achieve desirable effects and avoid undesirable ones.  The purview of public finance is considered to be threefold, consisting of governmental effects on:The efficient allocation of available resources; The distribution of income among citizens; and The stability of the economy.</t>
  </si>
  <si>
    <t>https://skills.emsidata.com/skills/KS124G778RBH736MX5J1</t>
  </si>
  <si>
    <t>Capital Allocation</t>
  </si>
  <si>
    <t>https://skills.emsidata.com/skills/KS121CT6FM1ZSBV1XL13</t>
  </si>
  <si>
    <t>Financial Instrument</t>
  </si>
  <si>
    <t>https://skills.emsidata.com/skills/KS123YC5Y2TSVJJH3SCW</t>
  </si>
  <si>
    <t>Managerial Finance</t>
  </si>
  <si>
    <t>Managerial finance is the branch of finance that concerns itself with the managerial application of finance techniques. Sound financial management creates value and organizational agility through the allocation of scarce resources amongst competing business opportunities.  It is thus an aid to the implementation and monitoring of business strategies and helps achieve business objectives. Managerial finance is interdisciplinary, borrowing from both managerial accounting and corporate finance.</t>
  </si>
  <si>
    <t>https://skills.emsidata.com/skills/KS126485WGPSSLRQMF29</t>
  </si>
  <si>
    <t>Cost Management</t>
  </si>
  <si>
    <t>Cost accounting is defined as "a systematic set of procedures for recording and reporting measurements of the cost of manufacturing goods and performing services in the aggregate and in detail. It includes methods for recognizing, classifying, allocating, aggregating and reporting such costs and comparing them with standard costs." (IMA) Often considered a subset of managerial accounting, its end goal is to advise the management on how to optimize business practices and processes based on cost efficiency and capability. Cost accounting provides the detailed cost information that management needs to control current operations and plan for the future.</t>
  </si>
  <si>
    <t>https://skills.emsidata.com/skills/KS1217J6B5FTXYYNSTZY</t>
  </si>
  <si>
    <t>Capital Expenditure</t>
  </si>
  <si>
    <t>Capital expenditure or capital expense is the money an organization or corporate entity spends to buy, maintain, or improve its fixed assets, such as buildings, vehicles, equipment, or land. It is considered a capital expenditure when the asset is newly purchased or when money is used towards extending the useful life of an existing asset, such as repairing the roof.</t>
  </si>
  <si>
    <t>https://skills.emsidata.com/skills/KS121CR6XWVT7K2QBLFW</t>
  </si>
  <si>
    <t>Divestitures</t>
  </si>
  <si>
    <t>In finance and economics, divestment or divestiture is the reduction of some kind of asset for financial, ethical, or political objectives or sale of an existing business by a firm. A divestment is the opposite of an investment. Divestiture is an adaptive change and adjustment of a company's ownership and business portfolio made to confront with internal and external changes.</t>
  </si>
  <si>
    <t>https://skills.emsidata.com/skills/KS1232B6NBX27N8HP6K0</t>
  </si>
  <si>
    <t>Capital Budgeting</t>
  </si>
  <si>
    <t>Capital budgeting, and investment appraisal, is the planning process used to determine whether an organization's long term investments such as new machinery, replacement of machinery, new plants, new products, and research development projects are worth the funding of cash through the firm's capitalization structure. It is the process of allocating resources for major capital, or investment, expenditures. One of the primary goals of capital budgeting investments is to increase the value of the firm to the shareholders.</t>
  </si>
  <si>
    <t>https://skills.emsidata.com/skills/KS121CW6HM3TRNBB7066</t>
  </si>
  <si>
    <t>Capital Structures</t>
  </si>
  <si>
    <t>Capital structure in corporate finance is the way a corporation finances its assets through some combination of equity, debt, or hybrid securities. It refers to the make up of a firm's capitalisation. It is the mix of different sources of long term funds such as equity shares, preference shares, long term debt, and retained earnings.</t>
  </si>
  <si>
    <t>https://skills.emsidata.com/skills/KS121CY6T3HPCF8T1D3R</t>
  </si>
  <si>
    <t>Capital Asset Pricing Models</t>
  </si>
  <si>
    <t>In finance, the capital asset pricing model (CAPM) is a model used to determine a theoretically appropriate required rate of return of an asset, to make decisions about adding assets to a well-diversified portfolio.</t>
  </si>
  <si>
    <t>https://skills.emsidata.com/skills/KS121CW6GWJ6Q89NT5N2</t>
  </si>
  <si>
    <t>Valuation Models</t>
  </si>
  <si>
    <t>https://skills.emsidata.com/skills/ESEC13B9B5D0B48794B0</t>
  </si>
  <si>
    <t>Asset Classes</t>
  </si>
  <si>
    <t>In finance, an asset class is a group of financial instruments which have similar financial characteristics and behave similarly in the marketplace. We can often break these instruments into those having to do with real assets and those having to do with financial assets. Often, assets within the same asset class are subject to the same laws and regulations; however, this is not always true. For instance, futures on an asset are often considered part of the same asset class as the underlying instrument but are subject to different regulations than the underlying instrument.</t>
  </si>
  <si>
    <t>https://skills.emsidata.com/skills/KS120PJ60CD8SQ4FT4SG</t>
  </si>
  <si>
    <t>Financial modeling is the task of building an abstract representation of a real world financial situation. This is a mathematical model designed to represent the performance of a financial asset or portfolio of a business, project, or any other investment.</t>
  </si>
  <si>
    <t>https://skills.emsidata.com/skills/KS123YH6B5Z6Q799424R</t>
  </si>
  <si>
    <t>Revenue Growth</t>
  </si>
  <si>
    <t>Growth may refer to:"Quantative increase in size".</t>
  </si>
  <si>
    <t>https://skills.emsidata.com/skills/KS7G20264NW3ZVV10T1S</t>
  </si>
  <si>
    <t>Know Your Customer</t>
  </si>
  <si>
    <t>The know your customer or know your client (KYC) guidelines in financial services require that professionals make an effort to verify the identity, suitability, and risks involved with maintaining a business relationship. The procedures fit within the broader scope of a bank's Anti-Money Laundering (AML) policy. KYC processes are also employed by companies of all sizes for the purpose of ensuring their proposed customers, agents, consultants, or distributors are anti-bribery compliant, and are actually who they claim to be. Banks, insurers, export creditors and other financial institutions are increasingly demanding that customers provide detailed due diligence information. Initially, these regulations were imposed only on the financial institutions but now the non-financial industry, fintech, virtual assets dealers, and even non-profit organizations are liable to oblige.</t>
  </si>
  <si>
    <t>https://skills.emsidata.com/skills/ES5239688B6AB9DB6662</t>
  </si>
  <si>
    <t>Anti Money Laundering</t>
  </si>
  <si>
    <t>Money laundering is the illegal process of concealing the origins of money obtained illegally by passing it through a complex sequence of banking transfers or commercial transactions. The overall scheme of this process returns the "clean" money to the launderer in an obscure and indirect way.</t>
  </si>
  <si>
    <t>https://skills.emsidata.com/skills/KS7G05V6LRKY1PMN9GQG</t>
  </si>
  <si>
    <t>Financial Regulations</t>
  </si>
  <si>
    <t>Financial regulation is a form of regulation or supervision, which subjects financial institutions to certain requirements, restrictions and guidelines, aiming to maintain the stability and integrity of the financial system. This may be handled by either a government or non-government organization. Financial regulation has also influenced the structure of banking sectors by increasing the variety of financial products available. Financial regulation forms one of three legal categories which constitutes the content of financial law, the other two being market practices and case law.</t>
  </si>
  <si>
    <t>https://skills.emsidata.com/skills/KS123YD6FKBRB6PCBPMJ</t>
  </si>
  <si>
    <t>Monetary Policies</t>
  </si>
  <si>
    <t>Monetary policy is the policy adopted by the monetary authority of a nation to control either the interest rate payable for very short-term borrowing or the money supply, often as an attempt to reduce inflation or the interest rate, to ensure price stability and general trust of the value and stability of the nation's currency.</t>
  </si>
  <si>
    <t>https://skills.emsidata.com/skills/KS126PD749QT31DKP5P5</t>
  </si>
  <si>
    <t>Financial Privacy</t>
  </si>
  <si>
    <t>Financial privacy laws regulate the manner in which financial institutions handle the nonpublic financial information of consumers. In the United States, financial privacy is regulated through laws enacted at the federal and state level. Federal regulations are primarily represented by the Bank Secrecy Act, Right to Financial Privacy Act, the Gramm-Leach-Bliley Act, and the Fair Credit Reporting Act. Provisions within other laws like the Credit and Debit Card Receipt Clarification Act of 2007 as well as the Electronic Funds Transfer Act also contribute to financial privacy in the United States. State regulations vary from state to state. While each state approaches financial privacy differently, they mostly draw from federal laws and provide more stringent outlines and definitions. Government agencies like the Consumer Financial Protection Bureau and the Federal Trade Commission provide enforcement for financial privacy regulations.</t>
  </si>
  <si>
    <t>https://skills.emsidata.com/skills/ESF9E17D56A6F2369CF0</t>
  </si>
  <si>
    <t>Capital Requirements</t>
  </si>
  <si>
    <t>A capital requirement is the amount of capital a bank or other financial institution has to have as required by its financial regulator. This is usually expressed as a capital adequacy ratio of equity as a percentage of risk-weighted assets. These requirements are put into place to ensure that these institutions do not take on excess leverage and risk becoming insolvent. Capital requirements govern the ratio of equity to debt, recorded on the liabilities and equity side of a firm's balance sheet. They should not be confused with reserve requirements, which govern the assets side of a bank's balance sheet—in particular, the proportion of its assets it must hold in cash or highly-liquid assets. Capital is a source of funds not a use of funds.</t>
  </si>
  <si>
    <t>https://skills.emsidata.com/skills/KS121CT6DCXTRKRJF4RV</t>
  </si>
  <si>
    <t>Federal Reserve System</t>
  </si>
  <si>
    <t>The Federal Reserve System is the central banking system of the United States of America. It was created on December 23, 1913, with the enactment of the Federal Reserve Act, after a series of financial panics led to the desire for central control of the monetary system in order to alleviate financial crises. Over the years, events such as the Great Depression in the 1930s and the Great Recession during the 2000s have led to the expansion of the roles and responsibilities of the Federal Reserve System.</t>
  </si>
  <si>
    <t>https://skills.emsidata.com/skills/KS123VY6YWPLY8B71H7T</t>
  </si>
  <si>
    <t>Financial Industry Regulatory Authorities</t>
  </si>
  <si>
    <t>https://skills.emsidata.com/skills/KS123YS74NRDCKYXNS7Z</t>
  </si>
  <si>
    <t>Bank Statements</t>
  </si>
  <si>
    <t>A bank statement is an official summary of financial transactions occurring within a given period for each bank account held by a person or business with a financial institution. Such statements are prepared by the financial institution, are numbered and indicate the period covered by the statement, and may contain other relevant information for the account type, such as how much is payable by a certain date. The start date of the statement period is usually the day after the end of the previous statement period.</t>
  </si>
  <si>
    <t>https://skills.emsidata.com/skills/KS120WS63LRYQZ1CCMPG</t>
  </si>
  <si>
    <t>Income Statement</t>
  </si>
  <si>
    <t>An income statement or profit and loss account is one of the financial statements of a company and shows the company's revenues and expenses during a particular period.</t>
  </si>
  <si>
    <t>https://skills.emsidata.com/skills/KS1253D6B27CMTZ496YL</t>
  </si>
  <si>
    <t>Financial Statements</t>
  </si>
  <si>
    <t>Financial statements are formal records of the financial activities and position of a business, person, or other entity.</t>
  </si>
  <si>
    <t>https://skills.emsidata.com/skills/KS123YJ6KVWC91BTMB4R</t>
  </si>
  <si>
    <t>Balance Sheet</t>
  </si>
  <si>
    <t>In financial accounting, a balance sheet is a summary of the financial balances of an individual or organization, whether it be a sole proprietorship, a business partnership, a corporation, private limited company or other organization such as government or not-for-profit entity. Assets, liabilities and ownership equity are listed as of a specific date, such as the end of its financial year. A balance sheet is often described as a "snapshot of a company's financial condition". Of the four basic financial statements, the balance sheet is the only statement which applies to a single point in time of a business' calendar year.</t>
  </si>
  <si>
    <t>https://skills.emsidata.com/skills/KS120W86KJ30NQJCQ3ZP</t>
  </si>
  <si>
    <t>International Financial Reporting Standards</t>
  </si>
  <si>
    <t>International Financial Reporting Standards, commonly called IFRS, are accounting standards issued by the IFRS Foundation and the International Accounting Standards Board (IASB). They constitute a standardised way of describing the company’s financial performance and position so that company financial statements are understandable and comparable across international boundaries. They are particularly relevant for companies with shares or securities listed on a public stock exchange.</t>
  </si>
  <si>
    <t>https://skills.emsidata.com/skills/KS1251262YCM9F4B2TRJ</t>
  </si>
  <si>
    <t>Cash Flow Statements</t>
  </si>
  <si>
    <t>In financial accounting, a cash flow statement, also known as statement of cash flows, is a financial statement that shows how changes in balance sheet accounts and income affect cash and cash equivalents, and breaks the analysis down to operating, investing, and financing activities. Essentially, the cash flow statement is concerned with the flow of cash in and out of the business. As an analytical tool, the statement of cash flows is useful in determining the short-term viability of a company, particularly its ability to pay bills. International Accounting Standard 7 is the International Accounting Standard that deals with cash flow statements.</t>
  </si>
  <si>
    <t>https://skills.emsidata.com/skills/KS1245C6ZDHL0Y19L5N9</t>
  </si>
  <si>
    <t>Loss Given Default</t>
  </si>
  <si>
    <t>Loss given default or LGD is the share of an asset that is lost if a borrower defaults.</t>
  </si>
  <si>
    <t>https://skills.emsidata.com/skills/KS125T270G6JJB71QM8H</t>
  </si>
  <si>
    <t>Risk Measure</t>
  </si>
  <si>
    <t>In financial mathematics, a risk measure is used to determine the amount of an asset or set of assets to be kept in reserve. The purpose of this reserve is to make the risks taken by financial institutions, such as banks and insurance companies, acceptable to the regulator. In recent years attention has turned towards convex and coherent risk measurement.</t>
  </si>
  <si>
    <t>https://skills.emsidata.com/skills/KS4403P600ZL3Y8G2Y7W</t>
  </si>
  <si>
    <t>Credit Risk Management</t>
  </si>
  <si>
    <t>A credit risk is risk of default on a debt that may arise from a borrower failing to make required payments. In the first resort, the risk is that of the lender and includes lost principal and interest, disruption to cash flows, and increased collection costs. The loss may be complete or partial. In an efficient market, higher levels of credit risk will be associated with higher borrowing costs. Because of this, measures of borrowing costs such as yield spreads can be used to infer credit risk levels based on assessments by market participants.</t>
  </si>
  <si>
    <t>https://skills.emsidata.com/skills/ESC646148CD5C8B6D9EE</t>
  </si>
  <si>
    <t>Operational Risk</t>
  </si>
  <si>
    <t>Operational risk is "the risk of a change in value caused by the fact that actual losses, incurred for inadequate or failed internal processes, people and systems, or from external events, differ from the expected losses". This positive definition, adopted by the European Solvency II Directive for insurers, is a variation from that adopted in the Basel II regulations for banks. Before, operational risk was negatively defined in Basel I, namely that operational risk are all risks which are not market risk and not credit risk. Some banks have therefore also used the term operational risk synonymously with non-financial risks.</t>
  </si>
  <si>
    <t>https://skills.emsidata.com/skills/KS127CL6X4QFQJBVRK85</t>
  </si>
  <si>
    <t>Credit Derivatives</t>
  </si>
  <si>
    <t>In finance, a credit derivative refers to any one of "various instruments and techniques designed to separate and then transfer the credit risk" or the risk of an event of default of a corporate or sovereign borrower, transferring it to an entity other than the lender or debtholder.</t>
  </si>
  <si>
    <t>https://skills.emsidata.com/skills/KS122HT6DN4TGJZ0W4K3</t>
  </si>
  <si>
    <t>Enterprise Risk Management (ERM)</t>
  </si>
  <si>
    <t>Enterprise risk management (ERM) in business includes the methods and processes used by organizations to manage risks and seize opportunities related to the achievement of their objectives. ERM provides a framework for risk management, which typically involves identifying particular events or circumstances relevant to the organization's objectives, assessing them in terms of likelihood and magnitude of impact, determining a response strategy, and monitoring process. By identifying and proactively addressing risks and opportunities, business enterprises protect and create value for their stakeholders, including owners, employees, customers, regulators, and society overall.</t>
  </si>
  <si>
    <t>https://skills.emsidata.com/skills/ESC5D43299E32C5B42AD</t>
  </si>
  <si>
    <t>Financial Risk</t>
  </si>
  <si>
    <t>Financial risk is any of various types of risk associated with financing, including financial transactions that include company loans in risk of default. Often it is understood to include only downside risk, meaning the potential for financial loss and uncertainty about its extent.</t>
  </si>
  <si>
    <t>https://skills.emsidata.com/skills/KS123YJ6XSQJ1YRVG53M</t>
  </si>
  <si>
    <t>Reputational Risk</t>
  </si>
  <si>
    <t>Reputational risk, often called reputation risk, is the potential loss to financial capital, social capital and/or market share resulting from damage to a firm's reputation. This is often measured in lost revenue, increased operating, capital or regulatory costs, or destruction of shareholder value. Events typically associated with reputation risk include ethics violations, safety issues, security issues, a lack of sustainability, poor quality, and lack of or unethical innovation.</t>
  </si>
  <si>
    <t>https://skills.emsidata.com/skills/KS4400V5XZZY1ND502KG</t>
  </si>
  <si>
    <t>Credit Risk</t>
  </si>
  <si>
    <t>https://skills.emsidata.com/skills/ES1E6EFF7F7429763B50</t>
  </si>
  <si>
    <t>Risk Management Tools</t>
  </si>
  <si>
    <t>Risk management tools allow the uncertainty to be addressed by identifying and generating metrics, parameterizing, prioritizing, and developing responses, and tracking risk. These activities may be difficult to track without tools and techniques, documentation and information systems.</t>
  </si>
  <si>
    <t>https://skills.emsidata.com/skills/KS4403N78HGDCH7M583G</t>
  </si>
  <si>
    <t>Systemic Risk</t>
  </si>
  <si>
    <t>In finance, systemic risk is the risk of collapse of an entire financial system or entire market, as opposed to the risk associated with any one individual entity, group or component of a system, that can be contained therein without harming the entire system. It can be defined as "financial system instability, potentially catastrophic, caused or exacerbated by idiosyncratic events or conditions in financial intermediaries". It refers to the risks imposed by interlinkages and interdependencies in a system or market, where the failure of a single entity or cluster of entities can cause a cascading failure, which could potentially bankrupt or bring down the entire system or market. It is also sometimes erroneously referred to as "systematic risk".</t>
  </si>
  <si>
    <t>https://skills.emsidata.com/skills/KS1256L663320Y86HVTN</t>
  </si>
  <si>
    <t>Foreign Exchange Risk</t>
  </si>
  <si>
    <t>Foreign exchange risk is a financial risk that exists when a financial transaction is denominated in a currency other than the domestic currency of the company. The exchange risk arises when there is a risk of an unfavourable change in exchange rate between the domestic currency and the denominated currency before the date when the transaction is completed.</t>
  </si>
  <si>
    <t>https://skills.emsidata.com/skills/KS122LC6Z7GM7YVP2Y0T</t>
  </si>
  <si>
    <t>Risk Financing</t>
  </si>
  <si>
    <t>In business economics, risk financing is concerned with providing funds to cover the financial effect of unexpected losses experienced by a firm.</t>
  </si>
  <si>
    <t>https://skills.emsidata.com/skills/KS4403L6TBV131KKFLFW</t>
  </si>
  <si>
    <t>Financial Crisis</t>
  </si>
  <si>
    <t>A financial crisis is any of a broad variety of situations in which some financial assets suddenly lose a large part of their nominal value. In the 19th and early 20th centuries, many financial crises were associated with banking panics, and many recessions coincided with these panics. Other situations that are often called financial crises include stock market crashes and the bursting of other financial bubbles, currency crises, and sovereign defaults. Financial crises directly result in a loss of paper wealth but do not necessarily result in significant changes in the real economy.</t>
  </si>
  <si>
    <t>https://skills.emsidata.com/skills/KS123Y76B11821QY4RG6</t>
  </si>
  <si>
    <t>Mathematical Finance</t>
  </si>
  <si>
    <t>Mathematical finance, also known as quantitative finance and financial mathematics, is a field of applied mathematics, concerned with mathematical modeling of financial markets. Generally, mathematical finance will derive and extend the mathematical or numerical models without necessarily establishing a link to financial theory, taking observed market prices as input. Mathematical consistency is required, not compatibility with economic theory. Thus, for example, while a financial economist might study the structural reasons why a company may have a certain share price, a financial mathematician may take the share price as a given, and attempt to use stochastic calculus to obtain the corresponding value of derivatives of the stock. The fundamental theorem of arbitrage-free pricing is one of the key theorems in mathematical finance, while the Black–Scholes equation and formula are amongst the key results.</t>
  </si>
  <si>
    <t>https://skills.emsidata.com/skills/KS122V865MY9TDPVX257</t>
  </si>
  <si>
    <t>Financial Engineering</t>
  </si>
  <si>
    <t>Financial engineering is a multidisciplinary field involving financial theory, methods of engineering, tools of mathematics and the practice of programming. It has also been defined as the application of technical methods, especially from mathematical finance and computational finance, in the practice of finance.</t>
  </si>
  <si>
    <t>https://skills.emsidata.com/skills/KS123Y86V2WGML5T0P44</t>
  </si>
  <si>
    <t>Commercial Paper</t>
  </si>
  <si>
    <t>Commercial paper, in the global financial market, is an unsecured promissory note with a fixed maturity of rarely more than 270 days.</t>
  </si>
  <si>
    <t>https://skills.emsidata.com/skills/KS1224V6351JQ08C8V2J</t>
  </si>
  <si>
    <t>Broker Dealers</t>
  </si>
  <si>
    <t>In financial services, a broker-dealer is a natural person, company or other organization that engages in the business of trading securities for its own account or on behalf of its customers. Broker-dealers are at the heart of the securities and derivatives trading process.</t>
  </si>
  <si>
    <t>https://skills.emsidata.com/skills/KS6DX7DWXU9LLAKQNTBS</t>
  </si>
  <si>
    <t>Initial Public Offering</t>
  </si>
  <si>
    <t>An initial public offering (IPO) or stock market launch is a public offering in which shares of a company are sold to institutional investors and usually also retail (individual) investors. An IPO is underwritten by one or more investment banks, who also arrange for the shares to be listed on one or more stock exchanges. Through this process, colloquially known as floating, or going public, a privately held company is transformed into a public company. Initial public offerings can be used to raise new equity capital for companies, to monetize the investments of private shareholders such as company founders or private equity investors, and to enable easy trading of existing holdings or future capital raising by becoming publicly traded.</t>
  </si>
  <si>
    <t>https://skills.emsidata.com/skills/KS125585ZX6STC3LWJSD</t>
  </si>
  <si>
    <t>Money Market</t>
  </si>
  <si>
    <t>The money market is a component of the economy which provides short-term funds. The money market deals in short-term loans, generally for a period of a year or less.</t>
  </si>
  <si>
    <t>https://skills.emsidata.com/skills/ES4D6E9C076E93837299</t>
  </si>
  <si>
    <t>Asset-Backed Securities</t>
  </si>
  <si>
    <t>An asset-backed security (ABS) is a security whose income payments and hence value are derived from and collateralized by a specified pool of underlying assets.</t>
  </si>
  <si>
    <t>https://skills.emsidata.com/skills/KS120PJ5YCK9D76Q0PFS</t>
  </si>
  <si>
    <t>Market Liquidity</t>
  </si>
  <si>
    <t>In business, economics or investment, market liquidity is a market's feature whereby an individual or firm can quickly purchase or sell an asset without causing a drastic change in the asset's price. Liquidity involves the trade-off between the price at which an asset can be sold, and how quickly it can be sold. In a liquid market, the trade-off is mild: one can sell quickly without having to accept a significantly lower price. In a relatively illiquid market, an asset must be discounted in order to sell quickly.</t>
  </si>
  <si>
    <t>https://skills.emsidata.com/skills/KS125WN75QF8L8MCRC7P</t>
  </si>
  <si>
    <t>Ratios Analysis</t>
  </si>
  <si>
    <t>In mathematics, a ratio indicates how many times one number contains another. For example, if there are eight oranges and six lemons in a bowl of fruit, then the ratio of oranges to lemons is eight to six. Similarly, the ratio of lemons to oranges is 6∶8 and the ratio of oranges to the total amount of fruit is 8∶14.</t>
  </si>
  <si>
    <t>https://skills.emsidata.com/skills/KS128D76PZ8GSR66FBCQ</t>
  </si>
  <si>
    <t>Credit Default Swap</t>
  </si>
  <si>
    <t>A credit default swap (CDS) is a financial swap agreement that the seller of the CDS will compensate the buyer in the event of a debt default or other credit event. That is, the seller of the CDS insures the buyer against some reference asset defaulting. The buyer of the CDS makes a series of payments to the seller and, in exchange, may expect to receive a payoff if the asset defaults.</t>
  </si>
  <si>
    <t>https://skills.emsidata.com/skills/KS122HT60XPW8H5JQWM6</t>
  </si>
  <si>
    <t>Stock Markets</t>
  </si>
  <si>
    <t>A stock market, equity market, or share market is the aggregation of buyers and sellers of stocks, which represent ownership claims on businesses; these may include securities listed on a public stock exchange, as well as stock that is only traded privately, such as shares of private companies which are sold to investors through equity crowdfunding platforms. Investment in the stock market is most often done via stockbrokerages and electronic trading platforms. Investment is usually made with an investment strategy in mind.</t>
  </si>
  <si>
    <t>https://skills.emsidata.com/skills/KS440ZC6F6XZRZ8Y7KLF</t>
  </si>
  <si>
    <t>Derivatives</t>
  </si>
  <si>
    <t>Derivative may refer to:</t>
  </si>
  <si>
    <t>https://skills.emsidata.com/skills/KS7G1J176WLQC95ZRJBS</t>
  </si>
  <si>
    <t>Trading Strategy</t>
  </si>
  <si>
    <t>In finance, a trading strategy is a fixed plan that is designed to achieve a profitable return by going long or short in markets. The main reasons that a properly researched trading strategy helps are its verifiability, quantifiability, consistency, and objectivity.</t>
  </si>
  <si>
    <t>https://skills.emsidata.com/skills/KS441GN6Q2947WVKP9T3</t>
  </si>
  <si>
    <t>Securities (Finance)</t>
  </si>
  <si>
    <t>A security is a tradable financial asset. The term commonly refers to any form of financial instrument, but its legal definition varies by jurisdiction. In some countries and languages people commonly use the term "security" to refer to any form of financial instrument, even though the underlying legal and regulatory regime may not have such a broad definition. In some jurisdictions the term specifically excludes financial instruments other than equities and fixed-income instruments. In some jurisdictions it includes some instruments that are close to equities and fixed income, e.g., equity warrants.</t>
  </si>
  <si>
    <t>https://skills.emsidata.com/skills/KS680DR6QC1G86H8NYBK</t>
  </si>
  <si>
    <t>Foreign Exchange Markets</t>
  </si>
  <si>
    <t>The foreign exchange market is a global decentralized or over-the-counter (OTC) market for the trading of currencies. This market determines foreign exchange rates for every currency. It includes all aspects of buying, selling and exchanging currencies at current or determined prices. In terms of trading volume, it is by far the largest market in the world, followed by the credit market.</t>
  </si>
  <si>
    <t>https://skills.emsidata.com/skills/KS1242C6S44TD4DN39K5</t>
  </si>
  <si>
    <t>Common Stock</t>
  </si>
  <si>
    <t>Common stock is a form of corporate equity ownership, a type of security. The terms voting share and ordinary share are also used frequently outside of the United States. They are known as equity shares or ordinary shares in the UK and other Commonwealth realms. This type of share gives the stockholder the right to share in the profits of the company, and to vote on matters of corporate policy and the composition of the members of the board of directors.</t>
  </si>
  <si>
    <t>https://skills.emsidata.com/skills/KS1225370LRPRK18M4P8</t>
  </si>
  <si>
    <t>Securities Market</t>
  </si>
  <si>
    <t>https://skills.emsidata.com/skills/KS440DV6GW7HZ99QFY30</t>
  </si>
  <si>
    <t>Futures Exchange</t>
  </si>
  <si>
    <t>A futures exchange or futures market is a central financial exchange where people can trade standardized futures contracts defined by the exchange. Futures contracts are derivatives contracts to buy or sell specific quantities of a commodity or financial instrument at a specified price with delivery set at a specified time in the future. Futures exchanges provide physical or electronic trading venues, details of standardized contracts, market and price data, clearing houses, exchange self-regulations, margin mechanisms, settlement procedures, delivery times, delivery procedures and other services to foster trading in futures contracts. Futures exchanges can be organized as non-profit member-owned organizations or as for-profit organizations. Futures exchanges can be integrated under the same brand name or organization with other types of exchanges, such as stock markets, options markets, and bond markets. Non-profit member-owned futures exchanges benefit their members, who earn commissions and revenue acting as brokers or market makers. For-profit futures exchanges earn most of their revenue from trading and clearing fees.</t>
  </si>
  <si>
    <t>https://skills.emsidata.com/skills/KS1245R6XZNLCYVQFDM8</t>
  </si>
  <si>
    <t>Derivatives Markets</t>
  </si>
  <si>
    <t>The derivatives market is the financial market for derivatives, financial instruments like futures contracts or options, which are derived from other forms of assets.</t>
  </si>
  <si>
    <t>https://skills.emsidata.com/skills/KS122V85Z6Q6Q5R2ZYYB</t>
  </si>
  <si>
    <t>Equity Markets</t>
  </si>
  <si>
    <t>https://skills.emsidata.com/skills/KS123MH617VQ43SKCLF9</t>
  </si>
  <si>
    <t>Capital Markets</t>
  </si>
  <si>
    <t>A capital market is a financial market in which long-term debt or equity-backed securities are bought and sold, in contrast to a money market where short-term debt is bought and sold. Capital markets channel the wealth of savers to those who can put it to long-term productive use, such as companies or governments making long-term investments. Financial regulators like Securities and Exchange Board of India (SEBI), Bank of England (BoE) and the U.S. Securities and Exchange Commission (SEC) oversee capital markets to protect investors against fraud, among other duties.</t>
  </si>
  <si>
    <t>https://skills.emsidata.com/skills/KS121CY5X6BPXPPMH95R</t>
  </si>
  <si>
    <t>High-Yield Debt</t>
  </si>
  <si>
    <t>In finance, a high-yield bond is a bond that is rated below investment grade. These bonds have a higher risk of default or other adverse credit events, but offer higher yields than better quality bonds in order to make them attractive to investors.</t>
  </si>
  <si>
    <t>https://skills.emsidata.com/skills/KS124Q25VKLCZJ6DGN91</t>
  </si>
  <si>
    <t>Investment Banking</t>
  </si>
  <si>
    <t>An investment bank is a financial services company or corporate division that engages in advisory-based financial transactions on behalf of individuals, corporations, and governments. Traditionally associated with corporate finance, such a bank might assist in raising financial capital by underwriting or acting as the client's agent in the issuance of securities. An investment bank may also assist companies involved in mergers and acquisitions (M&amp;A) and provide ancillary services such as market making, trading of derivatives and equity securities, and FICC services. Most investment banks maintain prime brokerage and asset management departments in conjunction with their investment research businesses. As an industry, it is broken up into the Bulge Bracket, Middle Market, and boutique market.</t>
  </si>
  <si>
    <t>https://skills.emsidata.com/skills/KS125B9765PJ54Y9STP1</t>
  </si>
  <si>
    <t>Preferred Stock</t>
  </si>
  <si>
    <t>Preferred stock is a component of share capital which may have any combination of features not possessed by common stock including properties of both an equity and a debt instrument, and is generally considered a hybrid instrument. Preferred stocks are senior to common stock, but subordinate to bonds in terms of claim and may have priority over common stock in the payment of dividends and upon liquidation. Terms of the preferred stock are described in the issuing company's articles of association or articles of incorporation.</t>
  </si>
  <si>
    <t>https://skills.emsidata.com/skills/KS128026N2WD998W007T</t>
  </si>
  <si>
    <t>Trading Room</t>
  </si>
  <si>
    <t>A trading room gathers traders operating on financial markets. The trading room is also often called the front office. The terms "dealing room" and "trading floor" are also used, the latter being inspired from that of an open outcry stock exchange. As open outcry is gradually replaced by electronic trading, the trading room becomes the only remaining place that is emblematic of the financial market. It is also the likeliest place within the financial institution where the most recent technologies are implemented before being disseminated in its other businesses.</t>
  </si>
  <si>
    <t>https://skills.emsidata.com/skills/KS441GN62TPFP9BR63XF</t>
  </si>
  <si>
    <t>Secondary Market</t>
  </si>
  <si>
    <t>The secondary market, also called the aftermarket and follow on public offering, is the financial market in which previously issued financial instruments such as stock, bonds, options, and futures are bought and sold. Another frequent usage of "secondary market" is to refer to loans which are sold by a mortgage bank to investors such as Fannie Mae and Freddie Mac.</t>
  </si>
  <si>
    <t>https://skills.emsidata.com/skills/KS440DD69GMSC8X69C1M</t>
  </si>
  <si>
    <t>Private Investment In Public Equity</t>
  </si>
  <si>
    <t>A private investment in public equity, often called a PIPE deal, involves the selling of publicly traded common shares or some form of preferred stock or convertible security to private investors. It is an allocation of shares in a public company not through a public offering in a stock exchange. PIPE deals are part of the primary market. In the U.S., a PIPE offering may be registered with the Securities and Exchange Commission on a registration statement or may be completed as an unregistered private placement.</t>
  </si>
  <si>
    <t>https://skills.emsidata.com/skills/KS128186YZGVS522MTP2</t>
  </si>
  <si>
    <t>Market Maker</t>
  </si>
  <si>
    <t>A market maker or liquidity provider is a company or an individual that quotes both a buy and a sell price in a tradable asset held in inventory, hoping to make a profit on the bid–ask spread, or turn.</t>
  </si>
  <si>
    <t>https://skills.emsidata.com/skills/KS126575XKM1N3CP4FJF</t>
  </si>
  <si>
    <t>Stocks (Finance)</t>
  </si>
  <si>
    <t>Stock is all of the shares into which ownership of a corporation is divided. In American English, the shares are collectively known as "stock". A single share of the stock represents fractional ownership of the corporation in proportion to the total number of shares. This typically entitles the stockholder to that fraction of the company's earnings, proceeds from liquidation of assets, or voting power, often dividing these up in proportion to the amount of money each stockholder has invested. Not all stock is necessarily equal, as certain classes of stock may be issued for example without voting rights, with enhanced voting rights, or with a certain priority to receive profits or liquidation proceeds before or after other classes of shareholders.</t>
  </si>
  <si>
    <t>https://skills.emsidata.com/skills/KS6826S6NSQ8RQF0LG3D</t>
  </si>
  <si>
    <t>Financial Market</t>
  </si>
  <si>
    <t>A financial market is a market in which people trade financial securities and derivatives at low transaction costs. Some of the securities include stocks and bonds, raw materials and precious metals, which are known in the financial markets as commodities.</t>
  </si>
  <si>
    <t>https://skills.emsidata.com/skills/KS123YF6T21PFVZ16Y46</t>
  </si>
  <si>
    <t>Commodity Market</t>
  </si>
  <si>
    <t>A commodity market is a market that trades in the primary economic sector rather than manufactured products, such as cocoa, fruit and sugar. Hard commodities are mined, such as gold and oil. Futures contracts are the oldest way of investing in commodities. Futures are secured by physical assets. Commodity markets can include physical trading and derivatives trading using spot prices, forwards, futures, and options on futures. Farmers have used a simple form of derivative trading in the commodity market for centuries for price risk management.</t>
  </si>
  <si>
    <t>https://skills.emsidata.com/skills/KS1224W6QDW49B4D9G94</t>
  </si>
  <si>
    <t>Equities</t>
  </si>
  <si>
    <t>In finance, equity is ownership of assets that may have debts or other liabilities attached to them. Equity is measured for accounting purposes by subtracting liabilities from the value of the assets. For example, if someone owns a car worth $9,000 and owes $3,000 on the loan used to buy the car, then the difference of $6,000 is equity. Equity can apply to a single asset, such as a car or house, or to an entire business. A business that needs to start up or expand its operations can sell its equity in order to raise cash that does not have to be repaid on a set schedule.</t>
  </si>
  <si>
    <t>https://skills.emsidata.com/skills/KS123MF6JT9PVPX9HHXS</t>
  </si>
  <si>
    <t>Standard Accounting Practices</t>
  </si>
  <si>
    <t>Publicly traded companies typically are subject to the most rigorous standards. Small and midsized businesses often follow more simplified standards, plus any specific disclosures required by their specific lenders and shareholders. Some firms operate on the cash method of accounting which can often be simple and straight forward. Larger firms most often operate on an accrual basis. Accrual basis is one of the fundamental accounting assumptions and if it is followed by the company while preparing the Financial statements then no further disclosure is required. Accounting standards prescribe in considerable detail what accruals must be made, how the financial statements are to be presented, and what additional disclosures are required.</t>
  </si>
  <si>
    <t>https://skills.emsidata.com/skills/KS120406FZSMTZF4M5SH</t>
  </si>
  <si>
    <t>Accounting Cycle</t>
  </si>
  <si>
    <t>https://skills.emsidata.com/skills/ESD72B58C51BB48B5D60</t>
  </si>
  <si>
    <t>Accounting Information Systems</t>
  </si>
  <si>
    <t>An accounting as an information system (AIS) is a system of collecting, storing and processing financial and accounting data that are used by decision makers. An accounting information system is generally a computer-based method for tracking accounting activity in conjunction with information technology resources. The resulting financial reports can be used internally by management or externally by other interested parties including investors, creditors and tax authorities. Accounting information systems are designed to support all accounting functions and activities including auditing, financial accounting &amp; reporting, -managerial/ management accounting and tax. The most widely adopted accounting information systems are auditing and financial reporting modules.</t>
  </si>
  <si>
    <t>https://skills.emsidata.com/skills/KS1203Y62Y4C11XJ6PHP</t>
  </si>
  <si>
    <t>General Ledger</t>
  </si>
  <si>
    <t>In bookkeeping, a general ledger, also known as a nominal ledger, is a bookkeeping ledger in which accounting data is posted from journals and from subledgers, such as accounts payable, accounts receivable, cash management, fixed assets, purchasing and projects. A ledger account is created for each account in the chart of accounts for an organization, are classified into account categories, such as income, expense, assets, liabilities and equity, and the collection of all these accounts is known as the general ledger. The general ledger holds financial and non-financial data for an organization. Each account in the general ledger consists of one or more pages. An organization's statement of financial position and the income statement are both derived from income and expense account categories in the general ledger.</t>
  </si>
  <si>
    <t>https://skills.emsidata.com/skills/KS1248L77TSY3J2V2XC1</t>
  </si>
  <si>
    <t>Generally Accepted Accounting Principles</t>
  </si>
  <si>
    <t>Generally Accepted Accounting Principles is the accounting standard adopted by the U.S. Securities and Exchange Commission (SEC). While the SEC previously stated that it intends to move from U.S. GAAP to the International Financial Reporting Standards (IFRS), the latter differ considerably from GAAP and progress has been slow and uncertain. More recently, the SEC has acknowledged that there is no longer a push to move more U.S companies to IFRS so the two sets of standards will "continue to coexist" for the foreseeable future.</t>
  </si>
  <si>
    <t>https://skills.emsidata.com/skills/KS124685Z7C03V020F5V</t>
  </si>
  <si>
    <t>Financial Asset</t>
  </si>
  <si>
    <t>A financial asset is a non-physical asset whose value is derived from a contractual claim, such as bank deposits, bonds, and participations in companies' share capital. Financial assets are usually more liquid than other tangible assets, such as commodities or real estate.</t>
  </si>
  <si>
    <t>https://skills.emsidata.com/skills/KS123Y670VJPRXPDBXPT</t>
  </si>
  <si>
    <t>Accounting</t>
  </si>
  <si>
    <t>Accounting or Accountancy is the measurement, processing, and communication of financial and non financial information about economic entities such as businesses and corporations. Accounting, which has been called the "language of business", measures the results of an organization's economic activities and conveys this information to a variety of users, including investors, creditors, management, and regulators. Practitioners of accounting are known as accountants. The terms "accounting" and "financial reporting" are often used as synonyms.</t>
  </si>
  <si>
    <t>https://skills.emsidata.com/skills/KS1203W702ND09XHKJR5</t>
  </si>
  <si>
    <t>Reconciliation</t>
  </si>
  <si>
    <t>In accounting, reconciliation is the process of ensuring that two sets of records are in agreement. Reconciliation is used to ensure that the money leaving an account matches the actual money spent. This is done by making sure the balances match at the end of a particular accounting period.</t>
  </si>
  <si>
    <t>https://skills.emsidata.com/skills/KS120W86MGP2XXV2NDCC</t>
  </si>
  <si>
    <t>Ledgers (Accounting)</t>
  </si>
  <si>
    <t>A ledger is a book or collection of accounts in which account transactions are recorded. Each account has an opening or carry-forward balance, would record transactions as either a debit or credit in separate columns and the ending or closing balance.</t>
  </si>
  <si>
    <t>https://skills.emsidata.com/skills/KS4407G738TDFF425V8C</t>
  </si>
  <si>
    <t>Debits And Credits</t>
  </si>
  <si>
    <t>In double entry bookkeeping, debits and credits are entries made in account ledgers to record changes in value resulting from business transactions. A debit entry in an account represents a transfer of value to that account, and a credit entry represents a transfer from the account. Each transaction transfers value from credited accounts to debited accounts. For example, a tenant who writes a rent cheque to a landlord would enter a credit for the bank account on which the cheque is drawn, and a debit in a rent expense account. Similarly, the landlord would enter a credit in the rent income account associated with the tenant and a debit for the bank account where the cheque is deposited.</t>
  </si>
  <si>
    <t>https://skills.emsidata.com/skills/KS122S96LPHBNJR7YJKG</t>
  </si>
  <si>
    <t>Contingent Liability</t>
  </si>
  <si>
    <t>Contingent liabilities are liabilities that may be incurred by an entity depending on the outcome of an uncertain future event such as the outcome of a pending lawsuit. These liabilities are not recorded in a company's accounts and shown in the balance sheet when both probable and reasonably estimable as 'contingency' or 'worst case' financial outcome. A footnote to the balance sheet may describe the nature and extent of the contingent liabilities. The likelihood of loss is described as probable, reasonably possible, or remote. The ability to estimate a loss is described as known, reasonably estimable, or not reasonably estimable. It may or may not occur.</t>
  </si>
  <si>
    <t>https://skills.emsidata.com/skills/KS122BZ5ZRCYJB63QZF4</t>
  </si>
  <si>
    <t>Accounting Methods</t>
  </si>
  <si>
    <t>A basis of accounting is the time various financial transactions are recorded. The cash basis and the accrual basis are the two primary methods of tracking income and expenses in accounting.</t>
  </si>
  <si>
    <t>https://skills.emsidata.com/skills/KS1204062MRJ22SC2KZ2</t>
  </si>
  <si>
    <t>Fixed Asset</t>
  </si>
  <si>
    <t>Fixed assets, also known as long-lived assets, tangible assets or property, plant and equipment (PP&amp;E), is a term used in accounting for assets and property that cannot easily be converted into cash. This can be compared with current assets such as cash or bank accounts, described as liquid assets. In most cases, only tangible assets are referred to as fixed.  While IAS 16 does not define the term "Fixed Assets", it is often colloquially considered a synonym for Property, Plant and Equipment. IAS 16.6 Definitions states: "Property, plant and equipment are tangible items that: (a) are held for use in the production or supply of goods or services, for rental to others, or for administrative purposes; and (b) are expected to be used during more than one period." In modern financial accounting usage, the term "fixed assets" is considered ambiguous. Instead the term "non-current assets" is preferred when referring to assets that will not be liquidated in the current fiscal period. Specific non-current assets. should be referred to by name. Fixed assets belong to one of 2 types: "Freehold Assets" – assets which are purchased with legal right of ownership and used, and "Leasehold Assets" – assets used by owner without legal right for a particular period of time.</t>
  </si>
  <si>
    <t>https://skills.emsidata.com/skills/KS123ZJ5X02D3GL6CNQT</t>
  </si>
  <si>
    <t>Trial Balance</t>
  </si>
  <si>
    <t>A trial balance is a list of all the general ledger accounts contained in the ledger of a business. This list will contain the name of each nominal ledger account and the value of that nominal ledger balance. Each nominal ledger account will hold either a debit balance or a credit balance. The debit balance values will be listed in the debit column of the trial balance and the credit value balance will be listed in the credit column. The trading profit and loss statement and balance sheet and other financial reports can then be produced using the ledger accounts listed on the same balance.</t>
  </si>
  <si>
    <t>https://skills.emsidata.com/skills/KS441JM6PR848J3HYJDK</t>
  </si>
  <si>
    <t>Certified Public Accountant</t>
  </si>
  <si>
    <t>Certification</t>
  </si>
  <si>
    <t>Certified Public Accountant (CPA) is the title of qualified accountants in numerous countries in the English-speaking world. It is generally equivalent to the title of chartered accountant in other English-speaking countries. In the United States, the CPA is a license to provide accounting services to the public. It is awarded by each of the 50 states for practice in that state. Additionally, almost every state has passed mobility laws to allow CPAs from other states to practice in their state. State licensing requirements vary, but the minimum standard requirements include passing the Uniform Certified Public Accountant Examination, 150 semester units of college education, and one year of accounting related experience.</t>
  </si>
  <si>
    <t>https://skills.emsidata.com/skills/KS121QD65BVRDLY3394N</t>
  </si>
  <si>
    <t>Balancing (Ledger/Billing)</t>
  </si>
  <si>
    <t>https://skills.emsidata.com/skills/KS7G6J46GFF6BJH38BHN</t>
  </si>
  <si>
    <t>Accruals</t>
  </si>
  <si>
    <t>Accrual (accumulation) of something is, in finance, the adding together of interest or different investments over a period of time. It holds specific meanings in accounting, where it can refer to accounts on a balance sheet that represent liabilities and non-cash-based assets used in accrual-based accounting. These types of accounts include, among others, accounts payable, accounts receivable, goodwill, deferred tax liability and future interest expense.</t>
  </si>
  <si>
    <t>https://skills.emsidata.com/skills/KS120496P0NDBPKP322Z</t>
  </si>
  <si>
    <t>Bookkeeping</t>
  </si>
  <si>
    <t>Bookkeeping is the recording of financial transactions, and is part of the process of accounting in business and other organisations. It involves preparing source documents for all transactions, operations, and other events of a business. Transactions include purchases, sales, receipts and payments by an individual person or an organization/corporation. There are several standard methods of bookkeeping, including the single-entry and double-entry bookkeeping systems. While these may be viewed as "real" bookkeeping, any process for recording financial transactions is a bookkeeping process.</t>
  </si>
  <si>
    <t>https://skills.emsidata.com/skills/KS1203X6ZDCNW2J3RC4X</t>
  </si>
  <si>
    <t>Loans</t>
  </si>
  <si>
    <t>In finance, a loan is the lending of money by one or more individuals, organizations, or other entities to other individuals, organizations etc. The recipient incurs a debt and is usually liable to pay interest on that debt until it is repaid as well as to repay the principal amount borrowed.</t>
  </si>
  <si>
    <t>https://skills.emsidata.com/skills/KS125Y462DTP41N0WP4M</t>
  </si>
  <si>
    <t>Liens</t>
  </si>
  <si>
    <t>A lien is a form of security interest granted over an item of property to secure the payment of a debt or performance of some other obligation. The owner of the property, who grants the lien, is referred to as the lienee and the person who has the benefit of the lien is referred to as the lienor or lien holder.</t>
  </si>
  <si>
    <t>https://skills.emsidata.com/skills/KS125TT6GLRWZ335C52S</t>
  </si>
  <si>
    <t>Credit Defaults</t>
  </si>
  <si>
    <t>https://skills.emsidata.com/skills/KS122HT5ZN7QSHSFQ8B2</t>
  </si>
  <si>
    <t>Credit Products</t>
  </si>
  <si>
    <t>https://skills.emsidata.com/skills/KSOIRT72WUGZ534SDNDS</t>
  </si>
  <si>
    <t>Credit Facilities</t>
  </si>
  <si>
    <t>https://skills.emsidata.com/skills/KSN3CMZZSDT2HFLGVZFP</t>
  </si>
  <si>
    <t>Amortization</t>
  </si>
  <si>
    <t>Amortization is paying off an amount owed over time by making planned, incremental payments of principal and interest. To amortise a loan means "to kill it off". In accounting, amortization refers to charging or writing off an intangible asset's cost as an operational expense over its estimated useful life to reduce a company's taxable income.</t>
  </si>
  <si>
    <t>https://skills.emsidata.com/skills/KS120G762HL4BJYY8JWG</t>
  </si>
  <si>
    <t>Alternative Lending</t>
  </si>
  <si>
    <t>https://skills.emsidata.com/skills/ES9E5B3CC5FAA6191F71</t>
  </si>
  <si>
    <t>Credit Analysis</t>
  </si>
  <si>
    <t>Credit analysis is the method by which one calculates the creditworthiness of a business or organization. In other words, It is the evaluation of the ability of a company to honor its financial obligations. The audited financial statements of a large company might be analyzed when it issues or has issued bonds. Or, a bank may analyze the financial statements of a small business before making or renewing a commercial loan. The term refers to either case, whether the business is large or small.</t>
  </si>
  <si>
    <t>https://skills.emsidata.com/skills/KS122HR72S509QHX31QQ</t>
  </si>
  <si>
    <t>Bankruptcies</t>
  </si>
  <si>
    <t>Bankruptcy is a legal process through which people or other entities who cannot repay debts to creditors may seek relief from some or all of their debts. In most jurisdictions, bankruptcy is imposed by a court order, often initiated by the debtor.</t>
  </si>
  <si>
    <t>https://skills.emsidata.com/skills/KS120WW79MCY3FQRZH03</t>
  </si>
  <si>
    <t>Microfinance</t>
  </si>
  <si>
    <t>Microfinance is a category of financial services targeting individuals and small businesses who lack access to conventional banking and related services. Microfinance includes microcredit, the provision of small loans to poor clients; savings and checking accounts; microinsurance; and payment systems, among other services. Microfinance services are designed to reach excluded customers, usually poorer population segments, possibly socially marginalized, or geographically more isolated, and to help them become self-sufficient.</t>
  </si>
  <si>
    <t>https://skills.emsidata.com/skills/KS126GM6FH8XF0VRJC2H</t>
  </si>
  <si>
    <t>Annuities</t>
  </si>
  <si>
    <t>An annuity is a series of payments made at equal intervals. Examples of annuities are regular deposits to a savings account, monthly home mortgage payments, monthly insurance payments and pension payments. Annuities can be classified by the frequency of payment dates. The payments (deposits) may be made weekly, monthly, quarterly, yearly, or at any other regular interval of time. Annuities may be calculated by mathematical functions known as "annuity functions".</t>
  </si>
  <si>
    <t>https://skills.emsidata.com/skills/KS120HM73ZTBQQFJZY52</t>
  </si>
  <si>
    <t>Reinsurance</t>
  </si>
  <si>
    <t>Reinsurance is insurance that an insurance company purchases from another insurance company to insulate itself from the risk of a major claims event. With reinsurance, the company passes on ("cedes") some part of its own insurance liabilities to the other insurance company. The company that purchases the reinsurance policy is called a "ceding company" or "cedent" or "cedant" under most arrangements. The company issuing the reinsurance policy is referred to as the "reinsurer". In the classic case, reinsurance allows insurance companies to remain solvent after major claims events, such as major disasters like hurricanes and wildfires. In addition to its basic role in risk management, reinsurance is sometimes used to reduce the ceding company's capital requirements, or for tax mitigation or other purposes.</t>
  </si>
  <si>
    <t>https://skills.emsidata.com/skills/KS128HK69HXZLZ6MY4SD</t>
  </si>
  <si>
    <t>Property Insurance</t>
  </si>
  <si>
    <t>Property insurance provides protection against most risks to property, such as fire, theft and some weather damage. This includes specialized forms of insurance such as fire insurance, flood insurance, earthquake insurance, home insurance, or boiler insurance. Property is insured in two main ways—open perils and named perils.</t>
  </si>
  <si>
    <t>https://skills.emsidata.com/skills/KS1284Z61TQV5GSJQYYP</t>
  </si>
  <si>
    <t>Expected Return</t>
  </si>
  <si>
    <t>The expected return on a financial investment is the expected value of its return. It is a measure of the center of the distribution of the random variable that is the return. It is calculated by using the following formula:</t>
  </si>
  <si>
    <t>https://skills.emsidata.com/skills/KS123R55Y7X3LLRZJZJ4</t>
  </si>
  <si>
    <t>Portfolio Analysis</t>
  </si>
  <si>
    <t>Portfolio Analysis: Advanced topics in performance measurement, risk and attribution is an industry text written by a comprehensive selection of industry experts and edited by Timothy P. Ryan. It includes chapters from practitioners and industry authors who investigate topics under the wide umbrella of performance measurement, attribution and risk management, drawing on their own experience of the fields.</t>
  </si>
  <si>
    <t>https://skills.emsidata.com/skills/ES5F6754DB9A4B2B8F8B</t>
  </si>
  <si>
    <t>Fixed Income</t>
  </si>
  <si>
    <t>Fixed income refers to any type of investment under which the borrower or issuer is obliged to make payments of a fixed amount on a fixed schedule. For example, the borrower may have to pay interest at a fixed rate once a year and repay the principal amount on maturity. Fixed-income securities can be contrasted with equity securities – often referred to as stocks and shares – that create no obligation to pay dividends or any other form of income.</t>
  </si>
  <si>
    <t>https://skills.emsidata.com/skills/KS123ZK6L4QMKHQPZJ1N</t>
  </si>
  <si>
    <t>Hedging</t>
  </si>
  <si>
    <t>A hedge is an investment position intended to offset potential losses or gains that may be incurred by a companion investment. A hedge can be constructed from many types of financial instruments, including stocks, exchange-traded funds, insurance, forward contracts, swaps, options, gambles, many types of over-the-counter and derivative products, and futures contracts.</t>
  </si>
  <si>
    <t>https://skills.emsidata.com/skills/KS7G3QP6L4HFCZFL69FS</t>
  </si>
  <si>
    <t>Foreign Direct Investments</t>
  </si>
  <si>
    <t>A foreign direct investment (FDI) is an investment in the form of a controlling ownership in a business in one country by an entity based in another country. It is thus distinguished from a foreign portfolio investment by a notion of direct control.</t>
  </si>
  <si>
    <t>https://skills.emsidata.com/skills/KS1241Z759WD80HVVP2C</t>
  </si>
  <si>
    <t>Bond Credit Rating</t>
  </si>
  <si>
    <t>In investment, the bond credit rating represents the credit worthiness of corporate or government bonds. It is not the same as an individual's credit score. The ratings are published by credit rating agencies and used by investment professionals to assess the likelihood the debt will be repaid.</t>
  </si>
  <si>
    <t>https://skills.emsidata.com/skills/KS122F25W5H12FSMWVPF</t>
  </si>
  <si>
    <t>Institutional Investing</t>
  </si>
  <si>
    <t>https://skills.emsidata.com/skills/KS125686XYXMFYK3C7VH</t>
  </si>
  <si>
    <t>Rate Of Return</t>
  </si>
  <si>
    <t>In finance, return is a profit on an investment. It comprises any change in value of the investment, and/or cash flows which the investor receives from that investment, such as interest payments, coupons, cash dividends, stock dividends or the payoff from a derivative or structured product. It may be measured either in absolute terms or as a percentage of the amount invested. The latter is also called the holding period return.</t>
  </si>
  <si>
    <t>https://skills.emsidata.com/skills/KS125BG6KF4M0K7X6QJ8</t>
  </si>
  <si>
    <t>Cost Of Capital</t>
  </si>
  <si>
    <t>In economics and accounting, the cost of capital is the cost of a company's funds, or, from an investor's point of view "the required rate of return on a portfolio company's existing securities". It is used to evaluate new projects of a company. It is the minimum return that investors expect for providing capital to the company, thus setting a benchmark that a new project has to meet.</t>
  </si>
  <si>
    <t>https://skills.emsidata.com/skills/KS331KRNOV3U0ZV87FEE</t>
  </si>
  <si>
    <t>Public Financial Management</t>
  </si>
  <si>
    <t>Public Financial Management Company is a Philadelphia-based public finance financial advisory firm which focuses on asset management and consulting services for municipalities, cities, schools, hospitals and other public entities. The company was founded in 1975 and currently has 35 offices around the country. John Bonow was appointed CEO of PFM in September 2011.</t>
  </si>
  <si>
    <t>https://skills.emsidata.com/skills/KS1286W75M67DYF06SN8</t>
  </si>
  <si>
    <t>Pension Funds</t>
  </si>
  <si>
    <t>A pension fund, also known as a superannuation fund in some countries, is any plan, fund, or scheme which provides retirement income.</t>
  </si>
  <si>
    <t>https://skills.emsidata.com/skills/KS127NP6PY9GM1BTM9V9</t>
  </si>
  <si>
    <t>Money Management</t>
  </si>
  <si>
    <t>Money Management magazine is a monthly personal finance magazine and is published by the Financial Times Group. It was originally launched in 1962 as the Unitholder and later became a part of the FT Business stable. In 2005 FT Business was integrated into Financial Times Ltd.</t>
  </si>
  <si>
    <t>https://skills.emsidata.com/skills/KS126PF6BHPXCKBVQS8B</t>
  </si>
  <si>
    <t>Hedge Funds</t>
  </si>
  <si>
    <t>A hedge fund is a pooled investment fund that trades in relatively liquid assets and is able to make extensive use of more complex trading, portfolio-construction and risk management techniques in an attempt to improve performance, such as short selling, leverage, and derivatives. Financial regulators generally restrict hedge fund marketing except to institutional investors, high net worth individuals and others who are considered sufficiently sophisticated.</t>
  </si>
  <si>
    <t>https://skills.emsidata.com/skills/KS124NX6W94V4RPFYW53</t>
  </si>
  <si>
    <t>Portfolio Management</t>
  </si>
  <si>
    <t>https://skills.emsidata.com/skills/KS127Y978519ZR40DPMP</t>
  </si>
  <si>
    <t>Mortgage-Backed Securities</t>
  </si>
  <si>
    <t>A mortgage-backed security (MBS) is a type of asset-backed security which is secured by a mortgage or collection of mortgages. The mortgages are aggregated and sold to a group of individuals that securitizes, or packages, the loans together into a security that investors can buy. Bonds securitizing mortgages are usually treated as a separate class, termed residential; another class is commercial, depending on whether the underlying asset is mortgages owned by borrowers or assets for commercial purposes ranging from office space to multi-dwelling buildings.</t>
  </si>
  <si>
    <t>https://skills.emsidata.com/skills/KS1267S74RTH0L86253S</t>
  </si>
  <si>
    <t>Investment Decisions</t>
  </si>
  <si>
    <t>Investment decisions are made by investors and investment managers.</t>
  </si>
  <si>
    <t>https://skills.emsidata.com/skills/KS125BD6LRLXQN2CPNS3</t>
  </si>
  <si>
    <t>Wealth Management</t>
  </si>
  <si>
    <t>Wealth management (WM) or wealth management advisory (WMA) provides solutions to a wide array of clients ranging from affluent to high-net-worth (HNW) and ultra-high-net-worth (UHNW) individuals and families. It is a discipline which incorporates structuring and planning wealth to assist in growing, preserving and protecting wealth, whilst passing it onto the family in a tax-efficient manner and in accordance with their wishes. Wealth management brings together tax planning, wealth protection, estate planning, succession planning and family governance.</t>
  </si>
  <si>
    <t>https://skills.emsidata.com/skills/KS1281C73FXGDNDDGLHC</t>
  </si>
  <si>
    <t>Private Equity</t>
  </si>
  <si>
    <t>Private equity (PE) typically refers to investment funds, generally organized as limited partnerships, that buy and restructure companies that are not publicly traded.</t>
  </si>
  <si>
    <t>https://skills.emsidata.com/skills/KS128166SRS75CR4JBRZ</t>
  </si>
  <si>
    <t>Investments</t>
  </si>
  <si>
    <t>To invest is to allocate money in the expectation of some benefit/return in the future. In other words, to invest means owning an asset or an item with the goal of generating income from the investment or the appreciation of your investment which is an increase in the value of the asset over a period of time. When you invest it always requires a sacrifice of some present asset that you own today such as time, money, or effort.</t>
  </si>
  <si>
    <t>https://skills.emsidata.com/skills/KS121CX75Q8F638ZCJVZ</t>
  </si>
  <si>
    <t>Return On Investment</t>
  </si>
  <si>
    <t>https://skills.emsidata.com/skills/KS4402B69W05DMZGMV9R</t>
  </si>
  <si>
    <t>Investment management is the professional asset management of various securities, including shareholdings, bonds, and other assets, such as real estate, in order to meet specified investment goals for the benefit of investors. Investors may be institutions, such as insurance companies, pension funds, corporations, charities, educational establishments, or private investors, either directly via investment contracts or, more commonly, via collective investment schemes like mutual funds, exchange-traded funds, or REITs.</t>
  </si>
  <si>
    <t>https://skills.emsidata.com/skills/KS1245D63J6T7XNBKPV6</t>
  </si>
  <si>
    <t>Venture Capital</t>
  </si>
  <si>
    <t>Venture capital (VC) is a form of private equity financing that is provided by venture capital firms or funds to startups, early-stage, and emerging companies that have been deemed to have high growth potential or which have demonstrated high growth. Venture capital firms or funds invest in these early-stage companies in exchange for equity, or an ownership stake. Venture capitalists take on the risk of financing risky start-ups in the hopes that some of the firms they support will become successful. Because startups face high uncertainty, VC investments have high rates of failure. The start-ups are usually based on an innovative technology or business model and they are usually from the high technology industries, such as information technology (IT), clean technology or biotechnology.</t>
  </si>
  <si>
    <t>https://skills.emsidata.com/skills/KS121CX6YBTQW93HCZQM</t>
  </si>
  <si>
    <t>Real Estate Investments</t>
  </si>
  <si>
    <t>Real estate investing involves the purchase, ownership, management, rental and/or sale of real estate for profit. Improvement of realty property as part of a real estate investment strategy is generally considered to be a sub-specialty of real estate investing called real estate development. Real estate is an asset form with limited liquidity relative to other investments. It is also capital intensive and is highly cash flow dependent. If these factors are not well understood and managed by the investor, real estate becomes a risky investment.</t>
  </si>
  <si>
    <t>https://skills.emsidata.com/skills/KS128F36CTVSLBRQ6JK0</t>
  </si>
  <si>
    <t>Investment Strategy</t>
  </si>
  <si>
    <t>In finance, an investment strategy is a set of rules, behaviors or procedures, designed to guide an investor's selection of an investment portfolio. Individuals have different profit objectives, and their individual skills make different tactics and strategies appropriate. Some choices involve a tradeoff between risk and return. Most investors fall somewhere in between, accepting some risk for the expectation of higher returns.</t>
  </si>
  <si>
    <t>https://skills.emsidata.com/skills/KS125BG6MXPZSGP32FS2</t>
  </si>
  <si>
    <t>Alternative Investments</t>
  </si>
  <si>
    <t>An alternative investment is an investment in any asset class excluding stocks, bonds, and cash. The term is a relatively loose one and includes tangible assets such as precious metals, art, wine, antiques, coins, or stamps and some financial assets such as real estate, commodities, private equity, distressed securities, hedge funds, exchange funds, carbon credits, venture capital, film production, financial derivatives, and cryptocurrencies. Investments in real estate, forestry and shipping are also often termed "alternative" despite the ancient use of such real assets to enhance and preserve wealth. In the last century, fancy color diamonds have emerged as an alternative investment class as well. Alternative investments are to be contrasted with traditional investments.</t>
  </si>
  <si>
    <t>https://skills.emsidata.com/skills/KS120F06C2M75T0QHDT6</t>
  </si>
  <si>
    <t>Sovereign Wealth Fund</t>
  </si>
  <si>
    <t>A sovereign wealth fund (SWF), sovereign investment fund, or social wealth fund is a state-owned investment fund that invests in real and financial assets such as stocks, bonds, real estate, precious metals, or in alternative investments such as private equity fund or hedge funds. Sovereign wealth funds invest globally. Most SWFs are funded by revenues from commodity exports or from foreign-exchange reserves held by the central bank. By historic convention, the United States' Social Security Trust Fund, with US$2.8 trillion of assets in 2014, and similar vehicles like Japan Post Bank's JP¥200 trillion of holdings, are not considered sovereign wealth funds.</t>
  </si>
  <si>
    <t>https://skills.emsidata.com/skills/KS440SR5YGYT2XCB4ZSD</t>
  </si>
  <si>
    <t>Modern Portfolio Theory</t>
  </si>
  <si>
    <t>Modern portfolio theory (MPT), or mean-variance analysis, is a mathematical framework for assembling a portfolio of assets such that the expected return is maximized for a given level of risk. It is a formalization and extension of diversification in investing, the idea that owning different kinds of financial assets is less risky than owning only one type. Its key insight is that an asset's risk and return should not be assessed by itself, but by how it contributes to a portfolio's overall risk and return. It uses the variance of asset prices as a proxy for risk.</t>
  </si>
  <si>
    <t>https://skills.emsidata.com/skills/KS126NL69RRM8GL5YD6K</t>
  </si>
  <si>
    <t>Direct Investments</t>
  </si>
  <si>
    <t>https://skills.emsidata.com/skills/KS122ZV677XQLB20X64W</t>
  </si>
  <si>
    <t>Mergers And Acquisitions</t>
  </si>
  <si>
    <t>In corporate finance, mergers and acquisitions (M&amp;A) are transactions in which the ownership of companies, other business organizations, or their operating units are transferred or consolidated with other entities. As an aspect of strategic management, M&amp;A can allow enterprises to grow or downsize, and change the nature of their business or competitive position.</t>
  </si>
  <si>
    <t>https://skills.emsidata.com/skills/KS1205767R47RZSQ9RHY</t>
  </si>
  <si>
    <t>Acquisition Processes</t>
  </si>
  <si>
    <t>https://skills.emsidata.com/skills/KS120556WGBNC5V3VQXQ</t>
  </si>
  <si>
    <t>Consolidation</t>
  </si>
  <si>
    <t>In business, consolidation or amalgamation is the merger and acquisition of many smaller companies into a few much larger ones. In the context of financial accounting, consolidation refers to the aggregation of financial statements of a group company as consolidated financial statements. The taxation term of consolidation refers to the treatment of a group of companies and other entities as one entity for tax purposes. Under the Halsbury's Laws of England, 'amalgamation' is defined as "a blending together of two or more undertakings into one undertaking, the shareholders of each blending company, becoming, substantially, the shareholders of the blended undertakings. There may be amalgamations, either by transfer of two or more undertakings to a new company, or to the transfer of one or more companies to an existing company".</t>
  </si>
  <si>
    <t>https://skills.emsidata.com/skills/KS7G7X55ZKBF0R0WCSZQ</t>
  </si>
  <si>
    <t>Mortgage Loans</t>
  </si>
  <si>
    <t>A mortgage loan or simply mortgage is a loan used either by purchasers of real property to raise funds to buy real estate, or alternatively by existing property owners to raise funds for any purpose while putting a lien on the property being mortgaged. The loan is "secured" on the borrower's property through a process known as mortgage origination. This means that a legal mechanism is put into place which allows the lender to take possession and sell the secured property to pay off the loan in the event the borrower defaults on the loan or otherwise fails to abide by its terms. The word mortgage is derived from a Law French term used in Britain in the Middle Ages meaning "death pledge" and refers to the pledge ending (dying) when either the obligation is fulfilled or the property is taken through foreclosure. A mortgage can also be described as "a borrower giving consideration in the form of a collateral for a benefit (loan)".</t>
  </si>
  <si>
    <t>https://skills.emsidata.com/skills/KS122B675FC1JT787TRB</t>
  </si>
  <si>
    <t>Reverse Mortgages</t>
  </si>
  <si>
    <t>A reverse mortgage is a mortgage loan, usually secured by a residential property, that enables the borrower to access the unencumbered value of the property. The loans are typically promoted to older homeowners and typically do not require monthly mortgage payments. Borrowers are still responsible for property taxes and homeowner's insurance. Reverse mortgages allow elders to access the home equity they have built up in their homes now, and defer payment of the loan until they die, sell, or move out of the home. Because there are no required mortgage payments on a reverse mortgage, the interest is added to the loan balance each month. The rising loan balance can eventually grow to exceed the value of the home, particularly in times of declining home values or if the borrower continues to live in the home for many years. However, the borrower is generally not required to repay any additional loan balance in excess of the value of the home.</t>
  </si>
  <si>
    <t>https://skills.emsidata.com/skills/KS124NS6CKNPGT1F7VSN</t>
  </si>
  <si>
    <t>Accrual Accounting</t>
  </si>
  <si>
    <t>https://skills.emsidata.com/skills/KS120496WQCJDPL7THP5</t>
  </si>
  <si>
    <t>Project Finance</t>
  </si>
  <si>
    <t>Project finance is the long-term financing of infrastructure and industrial projects based upon the projected cash flows of the project rather than the balance sheets of its sponsors. Usually, a project financing structure involves a number of equity investors, known as 'sponsors', and a 'syndicate' of banks or other lending institutions that provide loans to the operation. They are most commonly non-recourse loans, which are secured by the project assets and paid entirely from project cash flow, rather than from the general assets or creditworthiness of the project sponsors, a decision in part supported by financial modeling; see Project finance model. The financing is typically secured by all of the project assets, including the revenue-producing contracts. Project lenders are given a lien on all of these assets and are able to assume control of a project if the project company has difficulties complying with the loan terms.</t>
  </si>
  <si>
    <t>https://skills.emsidata.com/skills/KS1284F681JH8F550M7M</t>
  </si>
  <si>
    <t>Resource Consumption Accounting</t>
  </si>
  <si>
    <t>Resource Consumption Accounting (RCA) is a management theory describing a dynamic, integrated, and comprehensive management accounting approach that provides managers with decision support information for enterprise optimization. RCA is a relatively new management accounting approach based largely on the German management accounting approach Grenzplankostenrechnung (GPK) and also allows for the use of activity-based drivers.</t>
  </si>
  <si>
    <t>https://skills.emsidata.com/skills/KS4401B6VMFBY6G9F6VV</t>
  </si>
  <si>
    <t>Share Capital</t>
  </si>
  <si>
    <t>A corporation's share capital or capital stock is the portion of a corporation's equity that has been obtained by the issue of shares in the corporation to a shareholder, usually for cash. "Share capital" may also denote the number and types of shares that compose a corporation's share structure.</t>
  </si>
  <si>
    <t>https://skills.emsidata.com/skills/KS440JC7832MKD436QQH</t>
  </si>
  <si>
    <t>Weighted Average Cost Of Capital (WACC)</t>
  </si>
  <si>
    <t>The weighted average cost of capital (WACC) is the rate that a company is expected to pay on average to all its security holders to finance its assets. The WACC is commonly referred to as the firm's cost of capital. Importantly, it is dictated by the external market and not by management. The WACC represents the minimum return that a company must earn on an existing asset base to satisfy its creditors, owners, and other providers of capital, or they will invest elsewhere.</t>
  </si>
  <si>
    <t>https://skills.emsidata.com/skills/KS441Y66ZLLMXB4CYX8T</t>
  </si>
  <si>
    <t>Option Valuation</t>
  </si>
  <si>
    <t>In finance, a price (premium) is paid or received for purchasing or selling options. This article discusses the calculation of this premium in general. For further detail, see Mathematical finance § Derivatives pricing: the Q world for discussion of the mathematics, Financial engineering for the implementation, as well as Financial modeling § Quantitative finance generally.</t>
  </si>
  <si>
    <t>https://skills.emsidata.com/skills/KS127DV65DQ9B786S2RP</t>
  </si>
  <si>
    <t>Securitization</t>
  </si>
  <si>
    <t>Securitization is the financial practice of pooling various types of contractual debt such as residential mortgages, commercial mortgages, auto loans or credit card debt obligations and selling their related cash flows to third party investors as securities, which may be described as bonds, pass-through securities, or collateralized debt obligations (CDOs). Investors are repaid from the principal and interest cash flows collected from the underlying debt and redistributed through the capital structure of the new financing. Securities backed by mortgage receivables are called mortgage-backed securities (MBS), while those backed by other types of receivables are asset-backed securities (ABS).</t>
  </si>
  <si>
    <t>https://skills.emsidata.com/skills/KS120PL73RYMKY95ZH5Z</t>
  </si>
  <si>
    <t>Value-Added Tax</t>
  </si>
  <si>
    <t>A value-added tax (VAT), known in some countries as a goods and services tax (GST), is a type of tax that is assessed incrementally. It is levied on the price of a product or service at each stage of production, distribution, or sale to the end consumer. If the ultimate consumer is a business that collects and pays to the government VAT on its products or services, it can reclaim the tax paid. It is similar to, and is often compared with, a sales tax.</t>
  </si>
  <si>
    <t>https://skills.emsidata.com/skills/KS441QM5ZBD2GP3F626Q</t>
  </si>
  <si>
    <t>Federal Income Tax</t>
  </si>
  <si>
    <t>Income taxes in the United States are imposed by the federal, most states, and many local governments. The income taxes are determined by applying a tax rate, which may increase as income increases, to taxable income, which is the total income less allowable deductions. Income is broadly defined. Individuals and corporations are directly taxable, and estates and trusts may be taxable on undistributed income. Partnerships are not taxed, but their partners are taxed on their shares of partnership income. Residents and citizens are taxed on worldwide income, while nonresidents are taxed only on income within the jurisdiction. Several types of credits reduce tax, and some types of credits may exceed tax before credits. An alternative tax applies at the federal and some state levels.</t>
  </si>
  <si>
    <t>https://skills.emsidata.com/skills/ES7F2AC71427559BBABF</t>
  </si>
  <si>
    <t>Tax Laws</t>
  </si>
  <si>
    <t>Tax law or revenue law is an area of legal study in which public or sanctioned authorities, such as federal, state and municipal governments use a body of rules and procedures (laws) to assess and collect taxes in a legal context. The rates and merits of the various taxes, imposed by the authorities, are attained via the political process inherent in these bodies of power, and not directly attributable to the actual domain of tax law itself.</t>
  </si>
  <si>
    <t>https://skills.emsidata.com/skills/KS441786F0PS9RV3QBS0</t>
  </si>
  <si>
    <t>Income Tax</t>
  </si>
  <si>
    <t>An income tax is a tax imposed on individuals or entities (taxpayers) in respect of the income or profits earned by them. Income tax generally is computed as the product of a tax rate times the taxable income. Taxation rates may vary by type or characteristics of the taxpayer and the type of income.</t>
  </si>
  <si>
    <t>https://skills.emsidata.com/skills/KS123VY5ZW3319SF7RLL</t>
  </si>
  <si>
    <t>Tax Management</t>
  </si>
  <si>
    <t>https://skills.emsidata.com/skills/ES73AC9E5FE14A3E022A</t>
  </si>
  <si>
    <t>Deferred Tax</t>
  </si>
  <si>
    <t>Deferred tax is a notional asset or liability to reflect corporate income taxation on a basis that is the same or more similar to recognition of profits than the taxation treatment. Deferred tax liabilities can arise as a result of corporate taxation treatment of capital expenditure being more rapid than the accounting depreciation treatment. Deferred tax assets can arise due to net loss carry-overs, which are only recorded as asset if it is deemed more likely than not that the asset will be used in future fiscal periods. Different countries may also allow or require discounting of the assets or particularly liabilities. There are often disclosure requirements for potential liabilities and assets that are not actually recognised as an asset or liability.</t>
  </si>
  <si>
    <t>https://skills.emsidata.com/skills/KS122T77647GHV6KTWNM</t>
  </si>
  <si>
    <t>Tax Planning</t>
  </si>
  <si>
    <t>Tax avoidance is the legal usage of the tax regime in a single territory to one's own advantage to reduce the amount of tax that is payable by means that are within the law. A tax shelter is one type of tax avoidance, and tax havens are jurisdictions that facilitate reduced taxes.</t>
  </si>
  <si>
    <t>https://skills.emsidata.com/skills/KS4417C64SBZ4MTY17ZL</t>
  </si>
  <si>
    <t>Transfer Pricing</t>
  </si>
  <si>
    <t>In taxation and accounting, transfer pricing refers to the rules and methods for pricing transactions within and between enterprises under common ownership or control. Because of the potential for cross-border controlled transactions to distort taxable income, tax authorities in many countries can adjust intragroup transfer prices that differ from what would have been charged by unrelated enterprises dealing at arm’s length. The OECD and World Bank recommend intragroup pricing rules based on the arm’s-length principle, and 19 of the 20 members of the G20 have adopted similar measures through bilateral treaties and domestic legislation, regulations, or administrative practice. Countries with transfer pricing legislation generally follow the OECD Transfer Pricing Guidelines for Multinational Enterprises and Tax Administrations in most respects, although their rules can differ on some important details.</t>
  </si>
  <si>
    <t>https://skills.emsidata.com/skills/ES6A0D7EA1FC15B7AA92</t>
  </si>
  <si>
    <t>Corporate Tax</t>
  </si>
  <si>
    <t>A corporate tax, also called corporation tax or company tax, is a direct tax imposed by a jurisdiction on the income or capital of corporations or analogous legal entities. Many countries impose such taxes at the national level, and a similar tax may be imposed at state or local levels. The taxes may also be referred to as income tax or capital tax. Partnerships are generally not taxed at the entity level. A country's corporate tax may apply to:corporations incorporated in the country, corporations doing business in the country on income from that country, foreign corporations who have a permanent establishment in the country, or corporations deemed to be resident for tax purposes in the country.</t>
  </si>
  <si>
    <t>https://skills.emsidata.com/skills/KS1219C69P76SPMKR984</t>
  </si>
  <si>
    <t>Tax Compliance</t>
  </si>
  <si>
    <t>https://skills.emsidata.com/skills/ES1BEEB0EA9BCFD65927</t>
  </si>
  <si>
    <t>T2 Tax Return (Corporation Income Tax Return)</t>
  </si>
  <si>
    <t>https://skills.emsidata.com/skills/KS7G1Z46HPMFTLY1QRM3</t>
  </si>
  <si>
    <t>Cell Therapy</t>
  </si>
  <si>
    <t>Cell therapy is a therapy in which viable cells are injected, grafted or implanted into a patient in order to effectuate a medicinal effect, for example, by transplanting T-cells capable of fighting cancer cells via cell-mediated immunity in the course of immunotherapy, or grafting stem cells to regenerate diseased tissues.</t>
  </si>
  <si>
    <t>https://skills.emsidata.com/skills/KS121JZ756988D5271Q4</t>
  </si>
  <si>
    <t>{{Infobox Occupation | name= AnesthesiologistAnaesthesiologistAnaesthetist  | image=  | caption= | official_names=Physician Dentist Nurse</t>
  </si>
  <si>
    <t>https://skills.emsidata.com/skills/KS120GL6RWTMY8N0BZ8Y</t>
  </si>
  <si>
    <t>Anesthesias</t>
  </si>
  <si>
    <t>https://skills.emsidata.com/skills/KS120GK6TVS7B46S83CG</t>
  </si>
  <si>
    <t>Airway Management</t>
  </si>
  <si>
    <t>Airway management includes a set of maneuvers and medical procedures performed to prevent and relieve airway obstruction. This ensures an open pathway for gas exchange between a patient's lungs and the atmosphere. This is accomplished by either clearing a previously obstructed airway; or by preventing airway obstruction in cases such as anaphylaxis, the obtunded patient, or medical sedation. Airway obstruction can be caused by the tongue, foreign objects, the tissues of the airway itself, and bodily fluids such as blood and gastric contents (aspiration).</t>
  </si>
  <si>
    <t>https://skills.emsidata.com/skills/KS120CQ779XFR669JY07</t>
  </si>
  <si>
    <t>Veterinary Medicine</t>
  </si>
  <si>
    <t>Veterinary medicine is the branch of medicine that deals with the prevention, control, diagnosis, and treatment of disease, disorder, and injury in animals. Along with this, it deals with animal rearing, husbandry, breeding, research on nutrition, and product development. The scope of veterinary medicine is wide, covering all animal species, both domesticated and wild, with a wide range of conditions that can affect different species.</t>
  </si>
  <si>
    <t>https://skills.emsidata.com/skills/KS120H9659BG1L6W9Q4F</t>
  </si>
  <si>
    <t>Cardiovascular Disease</t>
  </si>
  <si>
    <t>Cardiovascular disease (CVD) is a class of diseases that involve the heart or blood vessels. CVD includes coronary artery diseases (CAD) such as angina and myocardial infarction. Other CVDs include stroke, heart failure, hypertensive heart disease, rheumatic heart disease, cardiomyopathy, abnormal heart rhythms, congenital heart disease, valvular heart disease, carditis, aortic aneurysms, peripheral artery disease, thromboembolic disease, and venous thrombosis.</t>
  </si>
  <si>
    <t>https://skills.emsidata.com/skills/KS121DG63T646C583JG5</t>
  </si>
  <si>
    <t>Coronary Artery Disease</t>
  </si>
  <si>
    <t>Coronary artery disease (CAD), also called coronary heart disease (CHD), ischemic heart disease (IHD), or simply heart disease, involves the reduction of blood flow to the heart muscle due to build-up of plaque (atherosclerosis) in the arteries of the heart. It is the most common of the cardiovascular diseases. Types include stable angina, unstable angina, myocardial infarction, and sudden cardiac death. A common symptom is chest pain or discomfort which may travel into the shoulder, arm, back, neck, or jaw. Occasionally it may feel like heartburn. Usually symptoms occur with exercise or emotional stress, last less than a few minutes, and improve with rest. Shortness of breath may also occur and sometimes no symptoms are present. In many cases, the first sign is a heart attack. Other complications include heart failure or an abnormal heartbeat.</t>
  </si>
  <si>
    <t>https://skills.emsidata.com/skills/KS122DY6Z0FFT3KGNF2L</t>
  </si>
  <si>
    <t>Coronary Catheterization</t>
  </si>
  <si>
    <t>A coronary catheterization is a minimally invasive procedure to access the coronary circulation and blood filled chambers of the heart using a catheter. It is performed for both diagnostic and interventional (treatment) purposes.</t>
  </si>
  <si>
    <t>https://skills.emsidata.com/skills/KS122DY639TDV010ZS9X</t>
  </si>
  <si>
    <t>Cardiology is a branch of medicine that deals with the disorders of the heart as well as some parts of the circulatory system. The field includes medical diagnosis and treatment of congenital heart defects, coronary artery disease, heart failure, valvular heart disease and electrophysiology. Physicians who specialize in this field of medicine are called cardiologists, a specialty of internal medicine. Pediatric cardiologists are pediatricians who specialize in cardiology. Physicians who specialize in cardiac surgery are called cardiothoracic surgeons or cardiac surgeons, a specialty of general surgery.</t>
  </si>
  <si>
    <t>https://skills.emsidata.com/skills/KS121DH6LPCLQ9XCJ299</t>
  </si>
  <si>
    <t>Cardiac Arrest</t>
  </si>
  <si>
    <t>Cardiac arrest is a sudden loss of blood flow resulting from the failure of the heart to pump effectively. Signs include loss of consciousness and abnormal or absent breathing. Some individuals may experience chest pain, shortness of breath, or nausea before cardiac arrest. If not treated within minutes, it typically leads to death.</t>
  </si>
  <si>
    <t>https://skills.emsidata.com/skills/KS121D876SW86NXTTD5G</t>
  </si>
  <si>
    <t>Artificial Cardiac Pacemakers</t>
  </si>
  <si>
    <t>A cardiac pacemaker, is a medical device that generates electrical impulses delivered by electrodes to cause the heart muscle chambers to contract and therefore pump blood; by doing so this device replaces and/or regulates the function of the electrical conduction system of the heart.</t>
  </si>
  <si>
    <t>https://skills.emsidata.com/skills/KS121DC71689NJZ1D92J</t>
  </si>
  <si>
    <t>Cardiac Dysrhythmia</t>
  </si>
  <si>
    <t>Arrhythmia, also known as cardiac arrhythmia or heart arrhythmia, is a group of conditions in which the heartbeat is irregular, too fast, or too slow. The heart rate that is too fast – above 100 beats per minute in adults – is called tachycardia, and a heart rate that is too slow – below 60 beats per minute – is called bradycardia. Some types of arrhythmias have no symptoms. Symptoms, when present, may include palpitations or feeling a pause between heartbeats. In more serious cases, there may be lightheadedness, passing out, shortness of breath or chest pain. While most types of arrhythmia are not serious, some predispose a person to complications such as stroke or heart failure. Others may result in sudden death.</t>
  </si>
  <si>
    <t>https://skills.emsidata.com/skills/KS120N96MNJPYH80XDS0</t>
  </si>
  <si>
    <t>Echocardiography</t>
  </si>
  <si>
    <t>An echocardiography, echocardiogram, cardiac echo or simply an echo, is an ultrasound of the heart. It is a type of medical imaging of the heart, using standard ultrasound or Doppler ultrasound.</t>
  </si>
  <si>
    <t>https://skills.emsidata.com/skills/KS121DF78T4DJJK19DZV</t>
  </si>
  <si>
    <t>Circulatory Systems</t>
  </si>
  <si>
    <t>The circulatory system, also called the cardiovascular system or the vascular system, is an organ system that permits blood to circulate and transport nutrients, oxygen, carbon dioxide, hormones, and blood cells to and from the cells in the body to provide nourishment and help in fighting diseases, stabilize temperature and pH, and maintain homeostasis.</t>
  </si>
  <si>
    <t>https://skills.emsidata.com/skills/KS121DM5YM6GWXH1JXPD</t>
  </si>
  <si>
    <t>Hypertension</t>
  </si>
  <si>
    <t>Hypertension, also known as high blood pressure (HBP), is a long-term medical condition in which the blood pressure in the arteries is persistently elevated. High blood pressure typically does not cause symptoms. Long-term high blood pressure, however, is a major risk factor for stroke, coronary artery disease, heart failure, atrial fibrillation, peripheral arterial disease, vision loss, chronic kidney disease, and dementia.</t>
  </si>
  <si>
    <t>https://skills.emsidata.com/skills/KS124PY62D45XXQ2GK5Z</t>
  </si>
  <si>
    <t>Ablation</t>
  </si>
  <si>
    <t>Ablation is removal or destruction of material from an object by vaporization, chipping, or other erosive processes. Examples of ablative materials are described below, and include spacecraft material for ascent and atmospheric reentry, ice and snow in glaciology, biological tissues in medicine and passive fire protection materials.</t>
  </si>
  <si>
    <t>https://skills.emsidata.com/skills/KS1202X65SZ3VM8V8RYB</t>
  </si>
  <si>
    <t>Transthoracic Echocardiogram</t>
  </si>
  <si>
    <t>A transthoracic echocardiogram (TTE) is the most common type of echocardiogram, which is a still or moving image of the internal parts of the heart using ultrasound. In this case, the probe is placed on the chest or abdomen of the subject to get various views of the heart. It is used as a non-invasive assessment of the overall health of the heart, including a patient's heart valves and degree of heart muscle contraction. The images are displayed on a monitor for real-time viewing and then recorded.</t>
  </si>
  <si>
    <t>https://skills.emsidata.com/skills/KS441J55W2NMY8X9YMY8</t>
  </si>
  <si>
    <t>Health Informatics</t>
  </si>
  <si>
    <t>Healthcare informatics or biomedical informatics is the branch of science and engineering that apply informatics fields to medicine. The health domain provides an extremely wide variety of problems that can be tackled using computational techniques.</t>
  </si>
  <si>
    <t>https://skills.emsidata.com/skills/KS1211J6CBCRD96F9WLF</t>
  </si>
  <si>
    <t>Integumentary System</t>
  </si>
  <si>
    <t>The integumentary system is the set of organs forming the outermost layer of an animal's body. It comprises the skin and its appendages, acting as a physical barrier between the external environment and the internal environment that it serves to protect and maintain.</t>
  </si>
  <si>
    <t>https://skills.emsidata.com/skills/ESA0791BC5699A0172BF</t>
  </si>
  <si>
    <t>Hearing Disorders</t>
  </si>
  <si>
    <t>Hearing loss is a partial or total inability to hear. Hearing loss may be present at birth or acquired at any time afterwards. Hearing loss may occur in one or both ears. In children, hearing problems can affect the ability to acquire spoken language, and in adults it can create difficulties with social interaction and at work. Hearing loss can be temporary or permanent. Hearing loss related to age usually affects both ears and is due to cochlear hair cell loss. In some people, particularly older people, hearing loss can result in loneliness. Deaf people usually have little to no hearing.</t>
  </si>
  <si>
    <t>https://skills.emsidata.com/skills/KS122S36WR2XBKLZQGK9</t>
  </si>
  <si>
    <t>Audiometry</t>
  </si>
  <si>
    <t>Audiometry is a branch of audiology and the science of measuring hearing acuity for variations in sound intensity and pitch and for tonal purity, involving thresholds and differing frequencies. Typically, audiometric tests determine a subject's hearing levels with the help of an audiometer, but may also measure ability to discriminate between different sound intensities, recognize pitch, or distinguish speech from background noise. Acoustic reflex and otoacoustic emissions may also be measured. Results of audiometric tests are used to diagnose hearing loss or diseases of the ear, and often make use of an audiogram.</t>
  </si>
  <si>
    <t>https://skills.emsidata.com/skills/KS120RN65VHFNWDLP6VX</t>
  </si>
  <si>
    <t>Intensive Care Unit</t>
  </si>
  <si>
    <t>An intensive care unit (ICU), also known as an intensive therapy unit or intensive treatment unit (ITU) or critical care unit (CCU), is a special department of a hospital or health care facility that provides intensive care medicine.</t>
  </si>
  <si>
    <t>https://skills.emsidata.com/skills/KS122J66MRFCY8GSM6DM</t>
  </si>
  <si>
    <t>Emergency Departments</t>
  </si>
  <si>
    <t>An emergency department (ED), also known as an accident &amp; emergency department (A&amp;E), emergency room (ER), emergency ward (EW) or casualty department, is a medical treatment facility specializing in emergency medicine, the acute care of patients who present without prior appointment; either by their own means or by that of an ambulance. The emergency department is usually found in a hospital or other primary care center.</t>
  </si>
  <si>
    <t>https://skills.emsidata.com/skills/KS123H46XPW3L3S07696</t>
  </si>
  <si>
    <t>Life Support</t>
  </si>
  <si>
    <t>Life support refers to the treatments and techniques performed in an emergency in order to support life after the failure of one or more vital organs. Healthcare providers and emergency medical technicians are generally certified to perform basic and advanced life support procedures; however, basic life support is sometimes provided at the scene of an emergency by family members or bystanders before emergency services arrive. In the case of cardiac injuries, cardiopulmonary resuscitation is initiated by bystanders or family members 25% of the time. Basic life support techniques, such as performing CPR on a victim of cardiac arrest, can double or even triple that patient's chance of survival. Other types of basic life support include relief from choking, staunching of bleeding by direct compression and elevation above the heart, first aid, and the use of an automated external defibrillator.</t>
  </si>
  <si>
    <t>https://skills.emsidata.com/skills/KS125TZ6X0ZJPZNT1DLX</t>
  </si>
  <si>
    <t>Basic Life Support</t>
  </si>
  <si>
    <t>Basic life support (BLS) is a level of medical care which is used for victims of life-threatening illnesses or injuries until they can be given full medical care at a hospital. It can be provided by trained medical personnel, such as emergency medical technicians, and by qualified bystanders.</t>
  </si>
  <si>
    <t>https://skills.emsidata.com/skills/KS120XH67499WBWTB36S</t>
  </si>
  <si>
    <t>Advanced Cardiovascular Life Support (ACLS)</t>
  </si>
  <si>
    <t>Advanced cardiac life support, or advanced cardiovascular life support, often referred to by its acronym, "ACLS", refers to a set of clinical algorithms for the urgent treatment of cardiac arrest, stroke, myocardial infarction, and other life-threatening cardiovascular emergencies. Outside North America, Advanced Life Support (ALS) is used.</t>
  </si>
  <si>
    <t>https://skills.emsidata.com/skills/KS1204Y6GTHQ6T5BDJ64</t>
  </si>
  <si>
    <t>Critical Care</t>
  </si>
  <si>
    <t>Intensive care medicine, also called critical care medicine, is a medical specialty that deals with seriously or critically ill patients who have, are at risk of, or are recovering from conditions that may be life-threatening. It includes providing life support, invasive monitoring techniques, resuscitation, and end-of-life care. Doctors in this specialty are often called intensive care physicians, critical care physicians or intensivists.</t>
  </si>
  <si>
    <t>https://skills.emsidata.com/skills/KS7G3NR64NRDVH5GDV3G</t>
  </si>
  <si>
    <t>Automated External Defibrillator</t>
  </si>
  <si>
    <t>An automated external defibrillator (AED) is a portable electronic device that automatically diagnoses the life-threatening cardiac arrhythmias of ventricular fibrillation (VF) and pulseless ventricular tachycardia, and is able to treat them through defibrillation, the application of electricity which stops the arrhythmia, allowing the heart to re-establish an effective rhythm.</t>
  </si>
  <si>
    <t>https://skills.emsidata.com/skills/KS1209264Q7T9WXJ2HTT</t>
  </si>
  <si>
    <t>Defibrillation</t>
  </si>
  <si>
    <t>Defibrillation is a treatment for life-threatening cardiac dysrhythmias, specifically ventricular fibrillation (VF) and non-perfusing ventricular tachycardia (VT). A defibrillator delivers a dose of electric current to the heart. Although not fully understood, this process depolarizes a large amount of the heart muscle, ending the dysrhythmia. Subsequently, the body's natural pacemaker in the sinoatrial node of the heart is able to re-establish normal sinus rhythm. A heart which is in asystole (flatline) cannot be restarted by a defibrillator, but would be treated by cardiopulmonary resuscitation (CPR).</t>
  </si>
  <si>
    <t>https://skills.emsidata.com/skills/KS121DB6X0V47PT1WG5P</t>
  </si>
  <si>
    <t>Trauma Care</t>
  </si>
  <si>
    <t>https://skills.emsidata.com/skills/KS7G3CY67GB9V691Z1RS</t>
  </si>
  <si>
    <t>Acute Care</t>
  </si>
  <si>
    <t>Acute care is a branch of secondary health care where a patient receives active but short-term treatment for a severe injury or episode of illness, an urgent medical condition, or during recovery from surgery. In medical terms, care for acute health conditions is the opposite from chronic care, or longer term care.</t>
  </si>
  <si>
    <t>https://skills.emsidata.com/skills/KS1205W6CC3KVPSFH2Q6</t>
  </si>
  <si>
    <t>Emergency Medicine</t>
  </si>
  <si>
    <t>Emergency medicine is the medical specialty concerned with the care of illnesses or injuries requiring immediate medical attention. Emergency physicians care for unscheduled and undifferentiated patients of all ages. As first-line providers, their primary responsibility is to initiate resuscitation and stabilization and to start investigations and interventions to diagnose and treat illnesses in the acute phase. Emergency physicians generally practise in hospital emergency departments, pre-hospital settings via emergency medical services, and intensive care units, but may also work in primary care settings such as urgent care clinics. Sub-specializations of emergency medicine include disaster medicine, medical toxicology, point-of-care ultrasonography, critical care medicine, hyperbaric medicine, sports medicine, palliative care, or aerospace medicine.</t>
  </si>
  <si>
    <t>https://skills.emsidata.com/skills/KS123H56W4F21M098TMZ</t>
  </si>
  <si>
    <t>Drug Overdose Treatment</t>
  </si>
  <si>
    <t>https://skills.emsidata.com/skills/KS1236268H420QTGFT00</t>
  </si>
  <si>
    <t>Metabolic Disorders</t>
  </si>
  <si>
    <t>A metabolic disorder can happen when abnormal chemical reactions in the body alter the normal metabolic process. It can also be defined as inherited single gene anomaly, most of which are autosomal recessive.</t>
  </si>
  <si>
    <t>https://skills.emsidata.com/skills/KS126DW6L25YMPTBTLP4</t>
  </si>
  <si>
    <t>Type 2 Diabetes</t>
  </si>
  <si>
    <t>Type 2 diabetes (T2D), formerly known as adult-onset diabetes, is a form of diabetes that is characterized by high blood sugar, insulin resistance, and relative lack of insulin. Common symptoms include increased thirst, frequent urination, and unexplained weight loss. Symptoms may also include increased hunger, feeling tired, and sores that do not heal. Often symptoms come on slowly. Long-term complications from high blood sugar include heart disease, strokes, diabetic retinopathy which can result in blindness, kidney failure, and poor blood flow in the limbs which may lead to amputations. The sudden onset of hyperosmolar hyperglycemic state may occur; however, ketoacidosis is uncommon.</t>
  </si>
  <si>
    <t>https://skills.emsidata.com/skills/KS441L95YNG7DW6L0XMD</t>
  </si>
  <si>
    <t>Endocrine Systems</t>
  </si>
  <si>
    <t>The endocrine system is a chemical messenger system comprising feedback loops of the hormones released by internal glands of an organism directly into the circulatory system, regulating distant target organs. In vertebrates, the hypothalamus is the neural control center for all endocrine systems. In humans, the major endocrine glands are the thyroid gland and the adrenal glands. The study of the endocrine system and its disorders is known as endocrinology. Endocrinology is a branch of internal medicine.</t>
  </si>
  <si>
    <t>https://skills.emsidata.com/skills/KS123JK63Q614LZV81J4</t>
  </si>
  <si>
    <t>Endocrinology is a branch of biology and medicine dealing with the endocrine system, its diseases, and its specific secretions known as hormones. It is also concerned with the integration of developmental events proliferation, growth, and differentiation, and the psychological or behavioral activities of metabolism, growth and development, tissue function, sleep, digestion, respiration, excretion, mood, stress, lactation, movement, reproduction, and sensory perception caused by hormones. Specializations include behavioral endocrinology and comparative endocrinology.</t>
  </si>
  <si>
    <t>https://skills.emsidata.com/skills/KS123JK6BL79X4HBXD2K</t>
  </si>
  <si>
    <t>Diabetes Mellitus</t>
  </si>
  <si>
    <t>Diabetes mellitus (DM), commonly known as diabetes, is a group of metabolic disorders characterized by a high blood sugar level over a prolonged period of time. Symptoms often include frequent urination, increased thirst and increased appetite. If left untreated, diabetes can cause many health complications. Acute complications can include diabetic ketoacidosis, hyperosmolar hyperglycemic state, or death. Serious long-term complications include cardiovascular disease, stroke, chronic kidney disease, foot ulcers, damage to the nerves, damage to the eyes and cognitive impairment.</t>
  </si>
  <si>
    <t>https://skills.emsidata.com/skills/KS122X469TVKC2D5BT68</t>
  </si>
  <si>
    <t>Ophthalmology</t>
  </si>
  <si>
    <t>Ophthalmology is a branch of medicine and surgery that deals with the diagnosis and treatment of disorders of the eye. An ophthalmologist is a physician who specializes in ophthalmology. The credentials include a degree in medicine, followed by additional four to five years of residency training in ophthalmology. Residency training programs for ophthalmology may require a one-year internship with training in internal medicine, pediatrics, or general surgery. Additional specialty training may be sought in a particular aspect of eye pathology. Ophthalmologists are allowed to prescribe medications to treat eye diseases, implement laser therapy, and perform surgery when needed. Ophthalmologists may participate in academic research on the diagnosis and treatment for eye disorders.</t>
  </si>
  <si>
    <t>https://skills.emsidata.com/skills/KS127786QW3K8Z2T9H2J</t>
  </si>
  <si>
    <t>Visual Perception</t>
  </si>
  <si>
    <t>Visual perception is the ability to interpret the surrounding environment using light in the visible spectrum reflected by the objects in the environment. This is different from visual acuity, which refers to how clearly a person sees. A person can have problems with visual perceptual processing even if they have 20/20 vision.</t>
  </si>
  <si>
    <t>https://skills.emsidata.com/skills/KS123SD73GSP4ZDT71BZ</t>
  </si>
  <si>
    <t>Retina</t>
  </si>
  <si>
    <t>The retina is the innermost, light-sensitive layer of tissue of the eye of most vertebrates and some molluscs. The optics of the eye create a focused two-dimensional image of the visual world on the retina, which translates that image into electrical neural impulses to the brain to create visual perception. The retina serves a function analogous to that of the film or image sensor in a camera.</t>
  </si>
  <si>
    <t>https://skills.emsidata.com/skills/KS440266X81HPPGXJKZ3</t>
  </si>
  <si>
    <t>First aid is the first and immediate assistance given to any person suffering from either a minor or serious illness or injury, with care provided to preserve life, prevent the condition from worsening, or to promote recovery. It includes initial intervention in a serious condition prior to professional medical help being available, such as performing cardiopulmonary resuscitation (CPR) while waiting for an ambulance, as well as the complete treatment of minor conditions, such as applying a plaster to a cut. First aid is generally performed by someone with basic medical training. Mental health first aid is an extension of the concept of first aid to cover mental health, while psychological first aid is used as early treatment of people who are at risk for developing PTSD. Conflict First Aid, focused on preservation and recovery of an individual's social or relationship well-being, is being piloted in Canada.</t>
  </si>
  <si>
    <t>https://skills.emsidata.com/skills/KS1200X6V3937RSF8VVM</t>
  </si>
  <si>
    <t>Cardiopulmonary Resuscitation (CPR)</t>
  </si>
  <si>
    <t>Cardiopulmonary resuscitation (CPR) is an emergency procedure that combines chest compressions often with artificial ventilation in an effort to manually preserve intact brain function until further measures are taken to restore spontaneous blood circulation and breathing in a person who is in cardiac arrest. It is recommended in those who are unresponsive with no breathing or abnormal breathing, for example, agonal respirations.</t>
  </si>
  <si>
    <t>https://skills.emsidata.com/skills/KS121DD6PJVP5J55TD7Q</t>
  </si>
  <si>
    <t>Artificial Respiration</t>
  </si>
  <si>
    <t>Artificial ventilation is a means of assisting or stimulating respiration, a metabolic process referring to the overall exchange of gases in the body by pulmonary ventilation, external respiration, and internal respiration. It may take the form of manually providing air for a person who is not breathing or is not making sufficient respiratory effort, or it may be mechanical ventilation involving the use of a mechanical ventilator to move air in and out of the lungs when an individual is unable to breathe on their own, for example during surgery with general anesthesia or when an individual is in a coma or trauma.</t>
  </si>
  <si>
    <t>https://skills.emsidata.com/skills/KS120NN77G2CSJY7HZSN</t>
  </si>
  <si>
    <t>Celiac Disease</t>
  </si>
  <si>
    <t>Coeliac disease is a long-term autoimmune disorder, primarily affecting the small intestine, where individuals develop intolerance to gluten, present in foods such as wheat, rye and barley. Classic symptoms include gastrointestinal problems such as chronic diarrhoea, abdominal distention, malabsorption, loss of appetite, and among children failure to grow normally. This often begins between six months and two years of age. Non-classic symptoms are more common, especially in people older than two years. There may be mild or absent gastrointestinal symptoms, a wide number of symptoms involving any part of the body, or no obvious symptoms. Coeliac disease was first described in childhood; however, it may develop at any age. It is associated with other autoimmune diseases, such as Type 1 diabetes mellitus and Hashimoto's thyroiditis, among others.</t>
  </si>
  <si>
    <t>https://skills.emsidata.com/skills/BGS757E14D9D4F28CD09</t>
  </si>
  <si>
    <t>Inflammatory Bowel Disease</t>
  </si>
  <si>
    <t>Inflammatory bowel disease (IBD) is a group of inflammatory conditions of the colon and small intestine. Crohn's disease and ulcerative colitis are the principal types of inflammatory bowel disease. Crohn's disease affects the small intestine and large intestine, as well as the mouth, esophagus, stomach and the anus, whereas ulcerative colitis primarily affects the colon and the rectum.</t>
  </si>
  <si>
    <t>https://skills.emsidata.com/skills/KS124XK650R414070GMP</t>
  </si>
  <si>
    <t>Gastroenterology is the branch of medicine focused on the digestive system and its disorders.</t>
  </si>
  <si>
    <t>https://skills.emsidata.com/skills/KS124726L50CX4ZNHYK2</t>
  </si>
  <si>
    <t>Livers</t>
  </si>
  <si>
    <t>The liver is an organ only found in vertebrates which detoxifies various metabolites, synthesizes proteins and produces biochemicals necessary for digestion and growth. In humans, it is located in the right upper quadrant of the abdomen, below the diaphragm. Its other roles in metabolism include the regulation of glycogen storage, decomposition of red blood cells, and the production of hormones.</t>
  </si>
  <si>
    <t>https://skills.emsidata.com/skills/KS125XG6Y7YJZVNMBHXB</t>
  </si>
  <si>
    <t>Irritable Bowel Syndrome</t>
  </si>
  <si>
    <t>Irritable bowel syndrome (IBS), referred to previously as spastic or nervous colon, and spastic bowel, is a functional gastrointestinal disorder characterized by a group of symptoms accompanied together that include abdominal pain and changes in the consistency of bowel movements. These symptoms occur over a long time, often years. It has been classified into four main types depending on whether diarrhea is common, constipation is common, both are common, or neither occurs very often. IBS negatively affects quality of life and may result in missed school or work. Disorders such as anxiety, major depression, and chronic fatigue syndrome are common among people with IBS.</t>
  </si>
  <si>
    <t>https://skills.emsidata.com/skills/KS1215C64BD9KVQFHZBZ</t>
  </si>
  <si>
    <t>Intravenous Therapy</t>
  </si>
  <si>
    <t>Intravenous therapy is a medical technique that delivers fluids, medications and nutrition directly into a person's vein. The intravenous route of administration is commonly used for rehydration or to provide nutrition for those who cannot consume food or water by mouth. It may also be used to administer medications or other medical therapy such as blood products or electrolytes to correct electrolyte imbalances. Attempts at providing intravenous therapy have been recorded as early as the 1400s, but the practice did not become widespread until the 1900s after the development of techniques for safe, effective use.</t>
  </si>
  <si>
    <t>https://skills.emsidata.com/skills/KS124PB6WM344W71N2YN</t>
  </si>
  <si>
    <t>Diagnostic Tests</t>
  </si>
  <si>
    <t>A medical test is a medical procedure performed to detect, diagnose, or monitor diseases, disease processes, susceptibility, or to determine a course of treatment. Medical tests such as, physical and visual exams, diagnostic imaging, genetic testing, chemical and cellular analysis, relating to clinical chemistry and molecular diagnostics, are typically performed in a medical setting.</t>
  </si>
  <si>
    <t>https://skills.emsidata.com/skills/KS122026T330GBFBDD8M</t>
  </si>
  <si>
    <t>Radiology</t>
  </si>
  <si>
    <t>Radiology is the medical discipline that uses medical imaging to diagnose and treat diseases within the bodies of animals, including humans.</t>
  </si>
  <si>
    <t>https://skills.emsidata.com/skills/KS128C75YQ6WMW8PWRNC</t>
  </si>
  <si>
    <t>Tracheal Intubation</t>
  </si>
  <si>
    <t>Tracheal intubation, usually simply referred to as intubation, is the placement of a flexible plastic tube into the trachea (windpipe) to maintain an open airway or to serve as a conduit through which to administer certain drugs. It is frequently performed in critically injured, ill, or anesthetized patients to facilitate ventilation of the lungs, including mechanical ventilation, and to prevent the possibility of asphyxiation or airway obstruction.</t>
  </si>
  <si>
    <t>https://skills.emsidata.com/skills/KS123JM6WNC3DFHXWT5R</t>
  </si>
  <si>
    <t>Medical Testing</t>
  </si>
  <si>
    <t>https://skills.emsidata.com/skills/KS126BW62RVX5VPC1PWZ</t>
  </si>
  <si>
    <t>Intravenous Infusions</t>
  </si>
  <si>
    <t>https://skills.emsidata.com/skills/KS683V56LQP0SQ03P27R</t>
  </si>
  <si>
    <t>Blood Pressure</t>
  </si>
  <si>
    <t>Blood pressure (BP) is the pressure of circulating blood against the walls of blood vessels. Most of this pressure results from the heart pumping blood through the circulatory system. When used without qualification, the term "blood pressure" refers to the pressure in the large arteries. Blood pressure is usually expressed in terms of the systolic pressure over diastolic pressure in the cardiac cycle. It is measured in millimeters of mercury (mmHg) above the surrounding atmospheric pressure.</t>
  </si>
  <si>
    <t>https://skills.emsidata.com/skills/KS120NF79HQWGSRGMZ12</t>
  </si>
  <si>
    <t>Medical Practices And Procedures</t>
  </si>
  <si>
    <t>https://skills.emsidata.com/skills/KS126BK72NQVGDQ6Q7K3</t>
  </si>
  <si>
    <t>Urine Drug Screen</t>
  </si>
  <si>
    <t>A drug test is a technical analysis of a biological specimen, for example urine, hair, blood, breath, sweat, and/or oral fluid/saliva—to determine the presence or absence of specified parent drugs or their metabolites. Major applications of drug testing include detection of the presence of performance enhancing steroids in sport, employers and parole/probation officers screening for drugs prohibited by law and police officers testing for the presence and concentration of alcohol (ethanol) in the blood commonly referred to as BAC. BAC tests are typically administered via a breathalyzer while urinalysis is used for the vast majority of drug testing in sports and the workplace. Numerous other methods with varying degrees of accuracy, sensitivity, and detection periods exist.</t>
  </si>
  <si>
    <t>https://skills.emsidata.com/skills/KS7G8C46RPRH7YK0M07G</t>
  </si>
  <si>
    <t>Disease Etiology</t>
  </si>
  <si>
    <t>Etiology is the study of causation or origination. The word is derived from the Greek αἰτιολογία (aitiología) "giving a reason for". More completely, etiology is the study of the causes, origins, or reasons behind the way that things are, or the way they function, or it can refer to the causes themselves. The word is commonly used in medicine and in philosophy, but also in physics, psychology, government, geography, spatial analysis, theology, and biology, in reference to the causes or origins of various phenomena.</t>
  </si>
  <si>
    <t>https://skills.emsidata.com/skills/KS1209P6PHJHQN2L01PV</t>
  </si>
  <si>
    <t>Medical Terminology</t>
  </si>
  <si>
    <t>Medical terminology is language used to precisely describe the human body including its components, processes, conditions affecting it, and procedures performed upon it. Medical terminology is used in the field of medicine.</t>
  </si>
  <si>
    <t>https://skills.emsidata.com/skills/KS126BT6PCWY2L72X1GS</t>
  </si>
  <si>
    <t>Health Assessment</t>
  </si>
  <si>
    <t>A health assessment is a plan of care that identifies the specific needs of a person and how those needs will be addressed by the healthcare system or skilled nursing facility. Health assessment is the evaluation of the health status by performing a physical exam after taking a health history. It is done to detect diseases early in people that may look and feel well.</t>
  </si>
  <si>
    <t>https://skills.emsidata.com/skills/KS124MQ5Z09Y34HZ388D</t>
  </si>
  <si>
    <t>Healing</t>
  </si>
  <si>
    <t>Healing is the process of the restoration of health from an unbalanced, diseased, damaged or unvitalized organism.</t>
  </si>
  <si>
    <t>https://skills.emsidata.com/skills/KS124MM5WPRJBDZQRYGG</t>
  </si>
  <si>
    <t>Aseptic Techniques</t>
  </si>
  <si>
    <t>Asepsis is the state of being free from disease-causing micro-organisms. There are two categories of asepsis: medical and surgical. The modern day notion of asepsis is derived from the older antiseptic techniques, a shift initiated by different individuals in the 19th century who introduced practices such as the sterilizing of surgical tools and the wearing of surgical gloves during operations. The goal of asepsis is to eliminate infection, not to achieve sterility. Ideally, a surgical field is sterile, meaning it is free of all biological contaminants, not just those that can cause disease, putrefaction, or fermentation. Even in an aseptic state, a condition of sterile inflammation may develop. The term often refers to those practices used to promote or induce asepsis in an operative field of surgery or medicine to prevent infection.</t>
  </si>
  <si>
    <t>https://skills.emsidata.com/skills/KS120NZ6GFM1LD71VLV2</t>
  </si>
  <si>
    <t>Asepsis</t>
  </si>
  <si>
    <t>https://skills.emsidata.com/skills/KS120NY6C419DXFGXQLY</t>
  </si>
  <si>
    <t>Disease Management</t>
  </si>
  <si>
    <t>Disease management is defined as "a system of coordinated healthcare interventions and communications for populations with conditions in which patient self-care efforts are significant."</t>
  </si>
  <si>
    <t>https://skills.emsidata.com/skills/KS7G05S6BRGZ0495N7KZ</t>
  </si>
  <si>
    <t>Family Medicine</t>
  </si>
  <si>
    <t>Family medicine (FM), formerly family practice (FP), is a medical specialty devoted to comprehensive health care for people of all ages. The specialist is named a family physician or family doctor. In Europe, the discipline is often referred to as general practice and a practitioner as a general practice doctor or GP. This name emphasizes the holistic nature of this speciality, as well as its roots in the family. Family practice is a division of primary care that provides continuing and comprehensive health care for the individual and family across all ages, genders, diseases, and parts of the body. Family physicians are often primary care physicians. It is based on knowledge of the patient in the context of the family and the community, emphasizing disease prevention and health promotion. According to the World Organization of Family Doctors (WONCA), the aim of family medicine is to provide personal, comprehensive, and continuing care for the individual in the context of the family and the community. The issues of values underlying this practice are usually known as primary care ethics.</t>
  </si>
  <si>
    <t>https://skills.emsidata.com/skills/KS123TG6NKPSD7LYLDRX</t>
  </si>
  <si>
    <t>Medical Diagnosis</t>
  </si>
  <si>
    <t>Medical diagnosis is the process of determining which disease or condition explains a person's symptoms and signs. It is most often referred to as diagnosis with the medical context being implicit. The information required for diagnosis is typically collected from a history and physical examination of the person seeking medical care. Often, one or more diagnostic procedures, such as medical tests, are also done during the process. Sometimes posthumous diagnosis is considered a kind of medical diagnosis.</t>
  </si>
  <si>
    <t>https://skills.emsidata.com/skills/KS121ZG6W1DRL6SCT9V0</t>
  </si>
  <si>
    <t>Clinical Medicine</t>
  </si>
  <si>
    <t>Medicine is the art, science, and practice of caring for a patient and managing the diagnosis, prognosis, prevention, treatment or palliation of their injury or disease. Medicine encompasses a variety of health care practices evolved to maintain and restore health by the prevention and treatment of illness. Contemporary medicine applies biomedical sciences, biomedical research, genetics, and medical technology to diagnose, treat, and prevent injury and disease, typically through pharmaceuticals or surgery, but also through therapies as diverse as psychotherapy, external splints and traction, medical devices, biologics, and ionizing radiation, amongst others.</t>
  </si>
  <si>
    <t>https://skills.emsidata.com/skills/KS121ZL6GFFT6K0ND5B2</t>
  </si>
  <si>
    <t>Reproductive Health Care</t>
  </si>
  <si>
    <t>Within the framework of the World Health Organization's (WHO) definition of health as "a state of complete physical, mental and social well-being, and not merely the absence of disease or infirmity," reproductive health, or sexual health/hygiene, addresses the reproductive processes, functions and system at all stages of life. UN agencies claim sexual and reproductive health includes physical, as well as psychological well-being vis-a-vis sexuality.</t>
  </si>
  <si>
    <t>https://skills.emsidata.com/skills/ES8723DE38E591395DBC</t>
  </si>
  <si>
    <t>Preventive Care</t>
  </si>
  <si>
    <t>Preventive healthcare, or prophylaxis, consists of measures taken for disease prevention. Disease and disability are affected by environmental factors, genetic predisposition, disease agents, and lifestyle choices and are dynamic processes which begin before individuals realize they are affected. Disease prevention relies on anticipatory actions that can be categorized as primal, primary, secondary, and tertiary prevention.</t>
  </si>
  <si>
    <t>https://skills.emsidata.com/skills/KS1280K6XKQH9BVFXVNK</t>
  </si>
  <si>
    <t>Internal Medicine</t>
  </si>
  <si>
    <t>Internal medicine or general internal medicine is the medical specialty dealing with the prevention, diagnosis, and treatment of internal diseases. Physicians specializing in internal medicine are called internists, or physicians in Commonwealth nations. Internists are skilled in the management of patients who have undifferentiated or multi-system disease processes. Internists care for hospitalized and ambulatory patients and may play a major role in teaching and research. Internal medicine and family medicine are often confused as equivalent in the Commonwealth nations.</t>
  </si>
  <si>
    <t>https://skills.emsidata.com/skills/KS1248N68GQFRFW9JP59</t>
  </si>
  <si>
    <t>Differential Diagnosis</t>
  </si>
  <si>
    <t>In healthcare, a differential diagnosis is the distinguishing of a particular disease or condition from others that present similar clinical features. Differential diagnostic procedures are used by clinicians to diagnose the specific disease in a patient, or, at least, to eliminate any imminently life-threatening conditions. Often, each individual option of a possible disease is called a differential diagnosis.</t>
  </si>
  <si>
    <t>https://skills.emsidata.com/skills/KS122XS6CHJDXDZHFXRM</t>
  </si>
  <si>
    <t>Sports Medicine</t>
  </si>
  <si>
    <t>Sports medicine is a branch of medicine that deals with physical fitness and the treatment and prevention of injuries related to sports and exercise. Although most sports teams have employed team physicians for many years, it is only since the late 20th century that sports medicine has emerged as a distinct field of health care. In some countries, Sports medicine is a recognized medical specialty, whereas in other countries it is a special interest area but not an actual specialty.</t>
  </si>
  <si>
    <t>https://skills.emsidata.com/skills/KS440VW68PYFN7XB2GP9</t>
  </si>
  <si>
    <t>Personalized Medicine</t>
  </si>
  <si>
    <t>Personalized medicine, also referred to as precision medicine, is a medical model that separates people into different groups—with medical decisions, practices, interventions and/or products being tailored to the individual patient based on their predicted response or risk of disease. The terms personalized medicine, precision medicine, stratified medicine and P4 medicine are used interchangeably to describe this concept though some authors and organisations use these expressions separately to indicate particular nuances.</t>
  </si>
  <si>
    <t>https://skills.emsidata.com/skills/KS127Q96TBW4TTVM3RJC</t>
  </si>
  <si>
    <t>Holism</t>
  </si>
  <si>
    <t>https://skills.emsidata.com/skills/KS124RB6QB3SLXG1YQLQ</t>
  </si>
  <si>
    <t>Medical Sign</t>
  </si>
  <si>
    <t>Signs and symptoms are the observed or detectable signs, and experienced symptoms of an illness, injury, or condition. A sign for example may be a higher or lower temperature than normal, raised or lowered blood pressure or an abnormality showing on a medical scan. A symptom is something out of the ordinary that is experienced by an individual such as feeling feverish, a headache or other pain or pains in the body.</t>
  </si>
  <si>
    <t>https://skills.emsidata.com/skills/KS121ZZ6PF5WTNNK02X3</t>
  </si>
  <si>
    <t>Respiration</t>
  </si>
  <si>
    <t>In physiology, respiration is the movement of oxygen from the outside environment to the cells within tissues, and the removal of carbon dioxide in the opposite direction.</t>
  </si>
  <si>
    <t>https://skills.emsidata.com/skills/KS7G16278N547SDK0B38</t>
  </si>
  <si>
    <t>Physiology</t>
  </si>
  <si>
    <t>Physiology is the scientific study of functions and mechanisms in a living system. As a sub-discipline of biology, physiology focuses on how organisms, organ systems, individual organs, cells, and biomolecules carry out the chemical and physical functions in a living system. According to the classes of organisms, the field can be divided into medical physiology, animal physiology, plant physiology, cell physiology, and comparative physiology.</t>
  </si>
  <si>
    <t>https://skills.emsidata.com/skills/KS120H96HW4CCL1XGZXB</t>
  </si>
  <si>
    <t>Health Care Industry</t>
  </si>
  <si>
    <t>The healthcare industry is an aggregation and integration of sectors within the economic system that provides goods and services to treat patients with curative, preventive, rehabilitative, and palliative care. It includes the generation and commercialization of goods and services lending themselves to maintaining and re-establishing health. The modern healthcare industry includes three essential branches which are services, products, and finance and may be divided into many sectors and categories and depends on the interdisciplinary teams of trained professionals and paraprofessionals to meet health needs of individuals and populations.</t>
  </si>
  <si>
    <t>https://skills.emsidata.com/skills/KS124MY63TCL5K06JZ2J</t>
  </si>
  <si>
    <t>Treatment Planning</t>
  </si>
  <si>
    <t>In radiotherapy, radiation treatment planning (RTP) is the process in which a team consisting of radiation oncologists, radiation therapist, medical physicists and medical dosimetrists plan the appropriate external beam radiotherapy or internal brachytherapy treatment technique for a patient with cancer.</t>
  </si>
  <si>
    <t>https://skills.emsidata.com/skills/ESDA62349890992ACC1F</t>
  </si>
  <si>
    <t>Clinical Reasoning</t>
  </si>
  <si>
    <t>https://skills.emsidata.com/skills/ESE1216651D3CD9A89F1</t>
  </si>
  <si>
    <t>Hospital Medicine</t>
  </si>
  <si>
    <t>Hospital medicine is a medical specialty that exists in some countries as a branch of internal or family medicine, dealing with the care of acutely ill hospitalized patients. Physicians whose primary professional focus is caring for hospitalized patients only while they are in the hospital are called hospitalists. Originating in the United States, this type of medical practice has extended into Australia and Canada. The vast majority of physicians who refer to themselves as hospitalists focus their practice upon hospitalized patients. Hospitalists are not necessarily required to have separate board certification in hospital medicine.</t>
  </si>
  <si>
    <t>https://skills.emsidata.com/skills/KS124S26F6RR9Z7W4716</t>
  </si>
  <si>
    <t>Chronic Diseases</t>
  </si>
  <si>
    <t>A chronic condition is a human health condition or disease that is persistent or otherwise long-lasting in its effects or a disease that comes with time. The term chronic is often applied when the course of the disease lasts for more than three months. Common chronic diseases include arthritis, asthma, cancer, chronic obstructive pulmonary disease, diabetes, Lyme disease, autoimmune diseases, genetic disorders and some viral diseases such as hepatitis C and acquired immunodeficiency syndrome. An illness which is lifelong because it ends in death is a terminal illness. It is possible and not unexpected for an illness to change in definition from terminal to chronic. Diabetes and HIV for example were once terminal yet are now considered chronic due to the availability of insulin for diabetics and daily drug treatment for individuals with HIV which allow these individuals to live while managing symptoms.</t>
  </si>
  <si>
    <t>https://skills.emsidata.com/skills/ES4E8A8B69F29B15F4A7</t>
  </si>
  <si>
    <t>Primary Care</t>
  </si>
  <si>
    <t>Primary care is the day-to-day healthcare given by a health care provider. Typically this provider acts as the first contact and principal point of continuing care for patients within a healthcare system, and coordinates other specialist care that the patient may need. Patients commonly receive primary care from professionals such as a primary care physician, a physician assistant, or a nurse practitioner. In some localities, such a professional may be a registered nurse, a pharmacist, a clinical officer, or an Ayurvedic or other traditional medicine professional. Depending on the nature of the health condition, patients may then be referred for secondary or tertiary care.</t>
  </si>
  <si>
    <t>https://skills.emsidata.com/skills/KS1280P5WGZJZFBG3HKG</t>
  </si>
  <si>
    <t>Telehealth</t>
  </si>
  <si>
    <t>Telehealth is the distribution of health-related services and information via electronic information and telecommunication technologies. It allows long-distance patient and clinician contact, care, advice, reminders, education, intervention, monitoring, and remote admissions. Telemedicine is sometimes used as a synonym, or is used in a more limited sense to describe remote clinical services, such as diagnosis and monitoring. When rural settings, lack of transport, a lack of mobility, decreased funding, or a lack of staff restrict access to care, telehealth may bridge the gap. as well as provider distance-learning; meetings, supervision, and presentations between practitioners; online information and health data management and healthcare system integration. Telehealth could include two clinicians discussing a case over video conference; a robotic surgery occurring through remote access; physical therapy done via digital monitoring instruments, live feed and application combinations; tests being forwarded between facilities for interpretation by a higher specialist; home monitoring through continuous sending of patient health data; client to practitioner online conference; or even videophone interpretation during a consult.</t>
  </si>
  <si>
    <t>https://skills.emsidata.com/skills/KS441966GVNQQMHJ5D1W</t>
  </si>
  <si>
    <t>Primary Health Care</t>
  </si>
  <si>
    <t>Primary health care, or PHC, refers to "essential health care" that is based on scientifically sound and socially acceptable methods and technology. This makes universal health care accessible to all individuals and families in a community. PHC initiatives allow for the full participation of community members in implementation and decision making. Services are provided at a cost that the community and the country can afford at every stage of their development in the spirit of self-reliance and self-determination. In other words, PHC is an approach to health beyond the traditional health care system that focuses on health equity-producing social policy. PHC includes all areas that play a role in health, such as access to health services, environment and lifestyle. Thus, primary healthcare and public health measures, taken together, may be considered as the cornerstones of universal health systems. The World Health Organization, or WHO, elaborates on the goals of PHC as defined by three major categories, "empowering people and communities, multisectoral policy and action; and primary care and essential public health functions as the core of integrated health services[1]." Based on these definitions, PHC can not only help an individual after being diagnosed with a disease or disorder, but actively prevent such issues by understanding the individual as a whole.</t>
  </si>
  <si>
    <t>https://skills.emsidata.com/skills/KS1280S6HX2YYRTYB3FF</t>
  </si>
  <si>
    <t>Health Maintenance</t>
  </si>
  <si>
    <t>https://skills.emsidata.com/skills/KS124MY5Z34XHLHMP0H7</t>
  </si>
  <si>
    <t>A genetic disorder is a health problem caused by one or more abnormalities in the genome. It can be caused by a mutation in a single gene (monogenic) or multiple genes (polygenic) or by a chromosomal abnormality. Although polygenic disorders are the most common, the term is mostly used when discussing disorders with a single genetic cause, either in a gene or chromosome. The mutation responsible can occur spontaneously before embryonic development, or it can be inherited from two parents who are carriers of a faulty gene or from a parent with the disorder. When the genetic disorder is inherited from one or both parents, it is also classified as a hereditary disease. Some disorders are caused by a mutation on the X chromosome and have X-linked inheritance. Very few disorders are inherited on the Y chromosome or mitochondrial DNA.</t>
  </si>
  <si>
    <t>https://skills.emsidata.com/skills/KSO0YGBAA6LO5IATNTXA</t>
  </si>
  <si>
    <t>Genetic Counseling</t>
  </si>
  <si>
    <t>Genetic counseling is the process of advising individuals and families affected by or at risk of genetic disorders to help them understand and adapt to the medical, psychological and familial implications of genetic contributions to disease; this field is considered necessary for the implementation of genomic medicine. The process integrates:Interpretation of family and medical histories to assess the chance of disease occurrence or recurrence Education about inheritance, testing, management, prevention, resources Counseling to promote informed choices, adaptation to the risk or condition and support in reaching out to relatives that are also at risk</t>
  </si>
  <si>
    <t>https://skills.emsidata.com/skills/KS12497607ZDD9V7HGXR</t>
  </si>
  <si>
    <t>Senior Living</t>
  </si>
  <si>
    <t>Senior living may refer to:Age-restricted community Elderly care Nursing home Retirement community Independent senior living Retirement home</t>
  </si>
  <si>
    <t>https://skills.emsidata.com/skills/KS440GB66PDD4RKP96BF</t>
  </si>
  <si>
    <t>Aging Processes</t>
  </si>
  <si>
    <t>Ageing or aging is the process of becoming older. The term refers especially to humans, many other animals, and fungi, whereas for example bacteria, perennial plants and some simple animals are potentially biologically immortal. In the broader sense, ageing can refer to single cells within an organism which have ceased dividing or to the population of a species.</t>
  </si>
  <si>
    <t>https://skills.emsidata.com/skills/KS120B16VXYQQWNJ9M69</t>
  </si>
  <si>
    <t>Medical Frailty</t>
  </si>
  <si>
    <t>Frailty is a common geriatric syndrome that embodies an elevated risk of catastrophic declines in health and function among older adults. Frailty is a condition associated with ageing, and it has been recognized for centuries. As described by Shakespeare in As You Like It, "the sixth age shifts into the lean and slipper’d pantaloon, with spectacles on nose and pouch on side, his youthful hose well sav’d, a world too wide, for his shrunk shank…". The shrunk shank is a result of loss of muscle with aging. It is also a marker of a more widespread syndrome of frailty, with associated weakness, slowing, decreased energy, lower activity, and, when severe, unintended weight loss. Frailty has been identified as a risk factor for the develoment of dementia.</t>
  </si>
  <si>
    <t>https://skills.emsidata.com/skills/ES4BC408C1F98F13E595</t>
  </si>
  <si>
    <t>Practice Management</t>
  </si>
  <si>
    <t>Practice management software may refer to software used for the management of a professional office:Law practice management software Medical practice management software Veterinary practice management software</t>
  </si>
  <si>
    <t>https://skills.emsidata.com/skills/KS127ZQ6S99BVGV14YXC</t>
  </si>
  <si>
    <t>Health Systems</t>
  </si>
  <si>
    <t>A health system, also sometimes referred to as health care system or as healthcare system, is the organization of people, institutions, and resources that deliver health care services to meet the health needs of target populations.</t>
  </si>
  <si>
    <t>https://skills.emsidata.com/skills/KS124MS621WFKKQVTNSS</t>
  </si>
  <si>
    <t>Health Administration</t>
  </si>
  <si>
    <t>Health administration, healthcare administration, healthcare management or hospital management is the field relating to leadership, management, and administration of public health systems, health care systems, hospitals, and hospital networks in all the primary, secondary, and tertiary sectors.</t>
  </si>
  <si>
    <t>https://skills.emsidata.com/skills/KS124MN6480FZQZYDF7Q</t>
  </si>
  <si>
    <t>Clinic Management Systems</t>
  </si>
  <si>
    <t>https://skills.emsidata.com/skills/KS121Z8778VYN5P1RV6Z</t>
  </si>
  <si>
    <t>Medical Management</t>
  </si>
  <si>
    <t>https://skills.emsidata.com/skills/KS126BH6M2VWV4SK4YLP</t>
  </si>
  <si>
    <t>Clinical Practices</t>
  </si>
  <si>
    <t>https://skills.emsidata.com/skills/KS121ZR6Z8DSVQ5YSR1N</t>
  </si>
  <si>
    <t>Evidence-Based Practice</t>
  </si>
  <si>
    <t>Evidence-based practice (EBP) is the idea that occupational practices ought to be based on scientific evidence. That at first sight may seem to be obviously desirable, but the proposal has been controversial. Evidence-based practices have been gaining ground since the formal introduction of evidence-based medicine in 1992 and have spread to the allied health professions, education, management, law, public policy, and other fields. In light of studies showing problems in scientific research, there is also a movement to apply evidence-based practices in scientific research itself. Research into the evidence-based practice of science is called metascience.</t>
  </si>
  <si>
    <t>https://skills.emsidata.com/skills/KS123987840L8J17862K</t>
  </si>
  <si>
    <t>Bioethics</t>
  </si>
  <si>
    <t>Bioethics is the study of the ethical issues emerging from advances in biology and medicine. It is also moral discernment as it relates to medical policy and practice. Bioethics are concerned with the ethical questions that arise in the relationships among life sciences, biotechnology, medicine and medical ethics, politics, law, theology and philosophy. It includes the study of values relating to primary care and other branches of medicine. Ethics also relates to many other sciences outside the realm of biological sciences.</t>
  </si>
  <si>
    <t>https://skills.emsidata.com/skills/KS1210N680TD1BLL97RL</t>
  </si>
  <si>
    <t>International Aid Transparency Initiative</t>
  </si>
  <si>
    <t>The International Aid Transparency Initiative (IATI) is a global campaign to create transparency in the records of how aid money is spent. The initiative hopes to thereby ensure that aid money reaches its intended recipients. The ultimate goal is to improve standards of living worldwide and globally reduce poverty. The IATI also publishes a standard to be used by organizations, allowing different datasets to be combined and shared.</t>
  </si>
  <si>
    <t>https://skills.emsidata.com/skills/KS124XH6XLWBF3BLD4RL</t>
  </si>
  <si>
    <t>Ethical Codes</t>
  </si>
  <si>
    <t>Ethical codes are adopted by organizations to assist members in understanding the difference between right and wrong and in applying that understanding to their decisions. An ethical code generally implies documents at three levels: codes of business ethics, codes of conduct for employees, and codes of professional practice.</t>
  </si>
  <si>
    <t>https://skills.emsidata.com/skills/KS123P25YYWF2Y9YH350</t>
  </si>
  <si>
    <t>Patient Safety</t>
  </si>
  <si>
    <t>Patient safety is a discipline that emphasizes safety in health care through the prevention, reduction, reporting, and analysis of error and other types of unnecessary harm that often lead to adverse patient events. The frequency and magnitude of avoidable adverse events, often known as patient safety incidents, experienced by patients was not well known until the 1990s, when multiple countries reported significant numbers of patients harmed and killed by medical errors. Recognizing that healthcare errors impact 1 in every 10 patients around the world, the World Health Organization calls patient safety an endemic concern. Indeed, patient safety has emerged as a distinct healthcare discipline supported by an immature yet developing scientific framework. There is a significant transdisciplinary body of theoretical and research literature that informs the science of patient safety.</t>
  </si>
  <si>
    <t>https://skills.emsidata.com/skills/KS124N46RMFSBQFLTM0L</t>
  </si>
  <si>
    <t>Medicare</t>
  </si>
  <si>
    <t>Medicare is a national health insurance program in the United States, begun in 1966 under the Social Security Administration (SSA) and now administered by the Centers for Medicare and Medicaid Services (CMS). It primarily provides health insurance for Americans aged 65 and older, but also for some younger people with disability status as determined by the SSA, and people with end stage renal disease and amyotrophic lateral sclerosis.</t>
  </si>
  <si>
    <t>https://skills.emsidata.com/skills/KS126BZ6TX5WQZMPD6HL</t>
  </si>
  <si>
    <t>Healthcare Delivery Models</t>
  </si>
  <si>
    <t>https://skills.emsidata.com/skills/ES1284A511C299D3C4DD</t>
  </si>
  <si>
    <t>Medical Error Reporting</t>
  </si>
  <si>
    <t>A medical error is a preventable adverse effect of care ("iatrogenesis"), whether or not it is evident or harmful to the patient. This might include an inaccurate or incomplete diagnosis or treatment of a disease, injury, syndrome, behavior, infection, or other ailment. Globally, it is estimated that 142,000 people died in 2013 from adverse effects of medical treatment; this is an increase from 94,000 in 1990. However, a 2016 study of the number of deaths that were a result of medical error in the U.S. placed the yearly death rate in the U.S. alone at 251,454 deaths, which suggests that the 2013 global estimation may not be accurate. In line with the high importance of the research area, a 2019 study identified 12,415 scientific publications related to medical errors, and outlined as frequently researched and impactful themes errors related to drugs/medications, applications related to medicinal information technology, errors related to critical/intensive care units, to children, and mental conditions associated with medical errors.</t>
  </si>
  <si>
    <t>https://skills.emsidata.com/skills/KS126B76BSNPT73P7J2Z</t>
  </si>
  <si>
    <t>Medical Jurisprudence</t>
  </si>
  <si>
    <t>Medical jurisprudence or legal medicine is the branch of science and medicine involving the study and application of scientific and medical knowledge to legal problems, such as inquests, and in the field of law. As modern medicine is a legal creation, regulated by the state, and medicolegal cases involving death, rape, paternity, etc. require a medical practitioner to produce evidence and appear as an expert witness, these two fields have traditionally been interdependent.</t>
  </si>
  <si>
    <t>https://skills.emsidata.com/skills/KS1242470MMRKD33K5XY</t>
  </si>
  <si>
    <t>Addressing Ethical Concerns</t>
  </si>
  <si>
    <t>https://skills.emsidata.com/skills/ES89BF16EC4A4C17F1D9</t>
  </si>
  <si>
    <t>Health Policies</t>
  </si>
  <si>
    <t>Health policy can be defined as the "decisions, plans, and actions that are undertaken to achieve specific healthcare goals within a society". According to the World Health Organization, an explicit health policy can achieve several things: it defines a vision for the future; it outlines priorities and the expected roles of different groups; and it builds consensus and informs people.</t>
  </si>
  <si>
    <t>https://skills.emsidata.com/skills/KS124MZ6PG6BWHHR2F51</t>
  </si>
  <si>
    <t>Nursing Care</t>
  </si>
  <si>
    <t>A nursing care plan provides direction on the type of nursing care the individual/family/community may need. The main focus of a nursing care plan is to facilitate standardised, evidence-based and holistic care. Nursing care plans have been used for quite a number of years for human purposes and are now also getting used in the veterinary profession. A care plan includes the following components: assessment, diagnosis, expected outcomes, interventions, rationale and evaluation.</t>
  </si>
  <si>
    <t>https://skills.emsidata.com/skills/KS1274Y5Z0PFK7XN155K</t>
  </si>
  <si>
    <t>Medical Privacy</t>
  </si>
  <si>
    <t>Medical privacy or health privacy is the practice of maintaining the security and confidentiality of patient records. It involves both the conversational discretion of health care providers and the security of medical records. The terms can also refer to the physical privacy of patients from other patients and providers while in a medical facility, and to modesty in medical settings. Modern concerns include the degree of disclosure to insurance companies, employers, and other third parties. The advent of electronic medical records (EMR) and patient care management systems (PCMS) have raised new concerns about privacy, balanced with efforts to reduce duplication of services and medical errors.</t>
  </si>
  <si>
    <t>https://skills.emsidata.com/skills/KS127LR6834753D8D7T0</t>
  </si>
  <si>
    <t>Personal Health Records</t>
  </si>
  <si>
    <t>A personal health record (PHR) is a health record where health data and other information related to the care of a patient is maintained by the patient. This stands in contrast to the more widely used electronic medical record, which is operated by institutions and contains data entered by clinicians to support insurance claims. The intention of a PHR is to provide a complete and accurate summary of an individual's medical history which is accessible online. The health data on a PHR might include patient-reported outcome data, lab results, and data from devices such as wireless electronic weighing scales or from a smartphone.</t>
  </si>
  <si>
    <t>https://skills.emsidata.com/skills/KS127Q26792Z9DVBYPW3</t>
  </si>
  <si>
    <t>Electronic Medical Record</t>
  </si>
  <si>
    <t>An  electronic health record (EHR) is the systematized collection of patient and population electronically stored health information in a digital format. These records can be shared across different health care settings. Records are shared through network-connected, enterprise-wide information systems or other information networks and exchanges. EHRs may include a range of data, including demographics, medical history, medication and allergies, immunization status, laboratory test results, radiology images, vital signs, personal statistics like age and weight, and billing information.</t>
  </si>
  <si>
    <t>https://skills.emsidata.com/skills/KS123J47437LZTH6N7ZX</t>
  </si>
  <si>
    <t>Social History Records</t>
  </si>
  <si>
    <t>In medicine, a social history is a portion of the medical history addressing familial, occupational, and recreational aspects of the patient's personal life that have the potential to be clinically significant.</t>
  </si>
  <si>
    <t>https://skills.emsidata.com/skills/ES63CBB487FC9EF8BAAD</t>
  </si>
  <si>
    <t>Clinical Systems And Networks</t>
  </si>
  <si>
    <t>A healthcare system is a set of activities with a common set of objectives. For each objective it is necessary to choose one, or more, criteria that can be used to measure progress or the lack of it. The dataset of criteria provides another of the essential elements of a system – the feedback loop.</t>
  </si>
  <si>
    <t>https://skills.emsidata.com/skills/KS122016PP8N16502KG9</t>
  </si>
  <si>
    <t>Health Information Technology</t>
  </si>
  <si>
    <t>Health information technology (HIT) is health technology, particularly information technology, applied to health and health care. It supports health information management across computerized systems and the secure exchange of health information between consumers, providers, payers, and quality monitors. Based on an often-cited 2008 report on a small series of studies conducted at four sites that provide ambulatory care – three U.S. medical centers and one in the Netherlands – the use of electronic health records (EHRs) was viewed as the most promising tool for improving the overall quality, safety and efficiency of the health delivery system.  According to a 2006 report by the Agency for Healthcare Research and Quality, in an ideal world, broad and consistent utilization of HIT would:improve health care quality or effectiveness increase health care productivity or efficiency prevent medical errors and increase health care accuracy and procedural correctness reduce health care costs increase administrative efficiencies and healthcare work processes decrease paperwork and unproductive or idle work time extend real-time communications of health informatics among health care professionals expand access to affordable care</t>
  </si>
  <si>
    <t>https://skills.emsidata.com/skills/KS124MY5XKMPZGRG1CZ4</t>
  </si>
  <si>
    <t>Medical Records</t>
  </si>
  <si>
    <t>The terms medical record, health record, and medical chart are used somewhat interchangeably to describe the systematic documentation of a single patient's medical history and care across time within one particular health care provider's jurisdiction. A medical record includes a variety of types of "notes" entered over time by healthcare professionals, recording observations and administration of drugs and therapies, orders for the administration of drugs and therapies, test results, x-rays, reports, etc. The maintenance of complete and accurate medical records is a requirement of health care providers and is generally enforced as a licensing or certification prerequisite.</t>
  </si>
  <si>
    <t>https://skills.emsidata.com/skills/KS121F760MT5QS38TK2S</t>
  </si>
  <si>
    <t>Hemodynamics (Fluid Mechanics)</t>
  </si>
  <si>
    <t>Hemodynamics or haemodynamics are the dynamics of blood flow. The circulatory system is controlled by homeostatic mechanisms of autoregulation, just as hydraulic circuits are controlled by control systems. The haemodynamic response continuously monitors and adjusts to conditions in the body and its environment. Thus, haemodynamics explains the physical laws that govern the flow of blood in the blood vessels.</t>
  </si>
  <si>
    <t>https://skills.emsidata.com/skills/KS124P772D5HNCJGGQ05</t>
  </si>
  <si>
    <t>Hemoglobin</t>
  </si>
  <si>
    <t>Hemoglobin, or haemoglobin + -o- + globulin, abbreviated Hb or Hgb, is the iron-containing oxygen-transport metalloprotein in the red blood cells (erythrocytes) of almost all vertebrates as well as the tissues of some invertebrates. Hemoglobin in blood carries oxygen from the lungs or gills to the rest of the body. There it releases the oxygen to permit aerobic respiration to provide energy to power the functions of the organism in the process called metabolism. A healthy individual has 12 to 20 grams of hemoglobin in every 100 ml of blood.</t>
  </si>
  <si>
    <t>https://skills.emsidata.com/skills/KS124P85VVWWCK823D51</t>
  </si>
  <si>
    <t>Perfusion</t>
  </si>
  <si>
    <t>Perfusion is the passage of fluid through the circulatory system or lymphatic system to an organ or a tissue, usually referring to the delivery of blood to a capillary bed in tissue. Perfusion is measured as the rate at which blood is delivered to tissue, or volume of blood per unit time per unit tissue mass. The SI unit is m3/(s·kg), although for human organs perfusion is typically reported in ml/min/g. The word is derived from the French verb "perfuser" meaning to "pour over or through". All animal tissues require an adequate blood supply for health and life. Poor perfusion (malperfusion), that is, ischemia, causes health problems, as seen in cardiovascular disease, including coronary artery disease, cerebrovascular disease, peripheral artery disease, and many other conditions.</t>
  </si>
  <si>
    <t>https://skills.emsidata.com/skills/KS127PJ6B8NWF4H5TBKC</t>
  </si>
  <si>
    <t>Coagulation</t>
  </si>
  <si>
    <t>Coagulation, also known as clotting, is the process by which blood changes from a liquid to a gel, forming a blood clot. It potentially results in hemostasis, the cessation of blood loss from a damaged vessel, followed by repair. The mechanism of coagulation involves activation, adhesion and aggregation of platelets, as well as deposition and maturation of fibrin.</t>
  </si>
  <si>
    <t>https://skills.emsidata.com/skills/KS1221V77WMN7NJML0DH</t>
  </si>
  <si>
    <t>Blood Sugar</t>
  </si>
  <si>
    <t>The blood sugar level, blood sugar concentration, or blood glucose level is the concentration of glucose present in the blood of humans and other animals. Glucose is a simple sugar, and approximately 4 g of glucose are present in the blood of a 70 kg human at all times. The body tightly regulates blood glucose levels as a part of metabolic homeostasis. Glucose is stored in skeletal muscle and liver cells in the form of glycogen; in fasting individuals, blood glucose is maintained at a constant level at the expense of glycogen stores in the liver and skeletal muscle.</t>
  </si>
  <si>
    <t>https://skills.emsidata.com/skills/KS121396VHNHY94LP09H</t>
  </si>
  <si>
    <t>Hepatitis</t>
  </si>
  <si>
    <t>Hepatitis is inflammation of the liver tissue. Some people or animals with hepatitis have no symptoms, whereas others develop yellow discoloration of the skin and whites of the eyes (jaundice), poor appetite, vomiting, tiredness, abdominal pain, and diarrhea. Hepatitis is acute if it resolves within six months, and chronic if it lasts longer than six months. Acute hepatitis can resolve on its own, progress to chronic hepatitis, or (rarely) result in acute liver failure. Chronic hepatitis may progress to scarring of the liver (cirrhosis), liver failure, and liver cancer.</t>
  </si>
  <si>
    <t>https://skills.emsidata.com/skills/KS124PC74G19MCTPFTX2</t>
  </si>
  <si>
    <t>Assisted Living</t>
  </si>
  <si>
    <t>An assisted living residence or assisted living facility (ALF) is a housing facility for people with disabilities or for adults who cannot or who choose not to live independently. The term is popular in the United States, but the setting is similar to a retirement home, in the sense that facilities provide a group living environment and typically cater to an older adult population. There is also Caribbean assisted living, which offers a similar service in a resort-like environment.</t>
  </si>
  <si>
    <t>https://skills.emsidata.com/skills/KS120PQ728XKTGQRG0LC</t>
  </si>
  <si>
    <t>Activities Of Daily Living (ADLs)</t>
  </si>
  <si>
    <t>Activities of daily living is a term used in healthcare to refer to people's daily self-care activities. The concept of ADLs was originally proposed in the 1950s by Sidney Katz and his team at the Benjamin Rose Hospital in Cleveland, Ohio and has been added to and refined by a variety of researchers since that time. Health professionals often use a person's ability or inability to perform ADLs as a measurement of their functional status, particularly in regard to people post injury, with disabilities and the elderly. Younger children often require help from adults to perform ADLs, as they have not yet developed the skills necessary to perform them independently.</t>
  </si>
  <si>
    <t>https://skills.emsidata.com/skills/KS7G6LB60Z07YL9S1F9W</t>
  </si>
  <si>
    <t>Caregiving</t>
  </si>
  <si>
    <t>A caregiver is a paid or unpaid member of a person's social network who helps them with activities of daily living. Since they have no specific professional training, they are often described as informal caregivers. Caregivers most commonly assist with impairments related to old age, disability, a disease, or a mental disorder.</t>
  </si>
  <si>
    <t>https://skills.emsidata.com/skills/KS1280P6542CXXZN0FHY</t>
  </si>
  <si>
    <t>Socialization</t>
  </si>
  <si>
    <t>In sociology, socialization is the process of internalizing the norms and ideologies of society. Socialization encompasses both learning and teaching and is thus "the means by which social and cultural continuity are attained".</t>
  </si>
  <si>
    <t>https://skills.emsidata.com/skills/KS440Q1695HNGHGP6T45</t>
  </si>
  <si>
    <t>Immune Systems</t>
  </si>
  <si>
    <t>The immune system is a network of biological processes that protects an organism from diseases. It detects and responds to a wide variety of pathogens, from viruses to parasitic worms, as well as cancer cells and objects such as wood splinters, distinguishing them from the organism's own healthy tissue. Many species have two major subsystems of the immune system. The innate immune system provides a preconfigured response to broad groups of situations and stimuli. The adaptive immune system provides a tailored response to each stimulus by learning to recognize molecules it has previously encountered. Both use molecules and cells to perform their functions.</t>
  </si>
  <si>
    <t>https://skills.emsidata.com/skills/KS1252M6JK7Z1KCG2FT3</t>
  </si>
  <si>
    <t>Monoclonal Antibodies</t>
  </si>
  <si>
    <t>A monoclonal antibody is an antibody made by cloning a unique white blood cell. All subsequent antibodies derived this way trace back to a unique parent cell.</t>
  </si>
  <si>
    <t>https://skills.emsidata.com/skills/KS120J35XPMJRGTSG712</t>
  </si>
  <si>
    <t>Immunology is a branch of biology that covers the study of immune systems in all organisms. Immunology charts, measures, and contextualizes the physiological functioning of the immune system in states of both health and diseases; malfunctions of the immune system in immunological disorders ; and the physical, chemical, and physiological characteristics of the components of the immune system in vitro, in situ, and in vivo. Immunology has applications in numerous disciplines of medicine, particularly in the fields of organ transplantation, oncology, rheumatology, virology, bacteriology, parasitology, psychiatry, and dermatology.</t>
  </si>
  <si>
    <t>https://skills.emsidata.com/skills/KS121ZK6CBY90WTJYPVM</t>
  </si>
  <si>
    <t>Spleen</t>
  </si>
  <si>
    <t>The spleen is an organ found in virtually all vertebrates. Similar in structure to a large lymph node, it acts primarily as a blood filter. The word spleen comes from Ancient Greek  σπλήν (splḗn).</t>
  </si>
  <si>
    <t>https://skills.emsidata.com/skills/KS440VQ6DQBXT81J219S</t>
  </si>
  <si>
    <t>Allergology</t>
  </si>
  <si>
    <t>Allergies, also known as allergic diseases, are a number of conditions caused by hypersensitivity of the immune system to typically harmless substances in the environment. These diseases include hay fever, food allergies, atopic dermatitis, allergic asthma, and anaphylaxis. Symptoms may include red eyes, an itchy rash, sneezing, a runny nose, shortness of breath, or swelling. Food intolerances and food poisoning are separate conditions.</t>
  </si>
  <si>
    <t>https://skills.emsidata.com/skills/KS120DK78G56K7ZMLFSV</t>
  </si>
  <si>
    <t>Antimicrobials</t>
  </si>
  <si>
    <t>An antimicrobial is an agent that kills microorganisms or stops their growth. Antimicrobial medicines can be grouped according to the microorganisms they act primarily against. For example, antibiotics are used against bacteria, and antifungals are used against fungi. They can also be classified according to their function. Agents that kill microbes are microbicides, while those that merely inhibit their growth are called bacteriostatic agents. The use of antimicrobial medicines to treat infection is known as antimicrobial chemotherapy, while the use of antimicrobial medicines to prevent infection is known as antimicrobial prophylaxis.</t>
  </si>
  <si>
    <t>https://skills.emsidata.com/skills/KS120J76PYRM8WZ3S892</t>
  </si>
  <si>
    <t>An infection is the invasion of an organism's body tissues by disease-causing agents, their multiplication, and the reaction of host tissues to the infectious agents and the toxins they produce. An infectious disease, also known as a transmissible disease or communicable disease, is an illness resulting from an infection.</t>
  </si>
  <si>
    <t>https://skills.emsidata.com/skills/KS1253W6N7B22L0ZD773</t>
  </si>
  <si>
    <t>Mono</t>
  </si>
  <si>
    <t>Mono may refer to:</t>
  </si>
  <si>
    <t>https://skills.emsidata.com/skills/KS126PG6X4875RQWGRB3</t>
  </si>
  <si>
    <t>Infection</t>
  </si>
  <si>
    <t>https://skills.emsidata.com/skills/KS1253V6706HVNGFNQYK</t>
  </si>
  <si>
    <t>Pneumonia</t>
  </si>
  <si>
    <t>Pneumonia is an inflammatory condition of the lung primarily affecting the small air sacs known as alveoli. Symptoms typically include some combination of productive or dry cough, chest pain, fever and difficulty breathing. The severity of the condition is variable.  Pneumonia is usually caused by infection with viruses or bacteria, and less commonly by other microorganisms. Identifying the responsible pathogen can be difficult. Diagnosis is often based on symptoms and physical examination. Chest X-rays, blood tests, and culture of the sputum may help confirm the diagnosis. The disease may be classified by where it was acquired, such as community- or hospital-acquired or healthcare-associated pneumonia.</t>
  </si>
  <si>
    <t>https://skills.emsidata.com/skills/KS8F82E8NYV5MHUBAOMC</t>
  </si>
  <si>
    <t>Influenza</t>
  </si>
  <si>
    <t>Influenza, commonly called "the flu", is an infectious disease caused by influenza viruses. Symptoms range from mild to severe and often include fever, runny nose, sore throat, muscle pain, headache, coughing, and fatigue. These symptoms typically begin 1–4 days after exposure to the virus and last for about 2–8 days. Diarrhea and vomiting can occur, particularly in children. Influenza may progress to pneumonia, which can be caused by the primary viral infection or by a secondary bacterial infection. Other complications of infection include acute respiratory distress syndrome, meningitis, encephalitis, and worsening of pre-existing health problems such as asthma and cardiovascular disease.</t>
  </si>
  <si>
    <t>https://skills.emsidata.com/skills/KS7G8HW67D8KPDBPSR6L</t>
  </si>
  <si>
    <t>Tuberculosis</t>
  </si>
  <si>
    <t>Tuberculosis (TB) is an infectious disease usually caused by Mycobacterium tuberculosis (MTB) bacteria. Tuberculosis generally affects the lungs, but can also affect other parts of the body. Most infections show no symptoms, in which case it is known as latent tuberculosis. About 10% of latent infections progress to active disease which, if left untreated, kills about half of those affected. The classic symptoms of active TB are a chronic cough with blood-containing mucus, fever, night sweats, and weight loss. It was historically called consumption due to the weight loss. Infection of other organs can cause a wide range of symptoms.</t>
  </si>
  <si>
    <t>https://skills.emsidata.com/skills/KS7G5MH748VW3PWW01ZV</t>
  </si>
  <si>
    <t>Ebola</t>
  </si>
  <si>
    <t>Ebola, also known as Ebola virus disease (EVD) or Ebola hemorrhagic fever (EHF), is a viral hemorrhagic fever of humans and other primates caused by ebolaviruses. Signs and symptoms typically start between two days and three weeks after contracting the virus with a fever, sore throat, muscular pain, and headaches. Vomiting, diarrhoea and rash usually follow, along with decreased function of the liver and kidneys. At this time, some people begin to bleed both internally and externally. The disease has a high risk of death, killing 25% to 90% of those infected, with an average of about 50%. This is often due to shock from fluid loss, and typically follows six to 16 days after symptoms appear.</t>
  </si>
  <si>
    <t>https://skills.emsidata.com/skills/KSO6V3EY8V9G9S7OY1EJ</t>
  </si>
  <si>
    <t>Foodborne Illness</t>
  </si>
  <si>
    <t>Foodborne illness is any illness resulting from the spoilage of contaminated food, pathogenic bacteria, viruses, or parasites that contaminate food, as well as prions, and toxins such as aflatoxins in peanuts, poisonous mushrooms, and various species of beans that have not been boiled for at least 10 minutes.</t>
  </si>
  <si>
    <t>https://skills.emsidata.com/skills/ESCADFBA394801245FEA</t>
  </si>
  <si>
    <t>Vaccination</t>
  </si>
  <si>
    <t>Vaccination is the administration of a vaccine to help the immune system develop protection from a disease. Vaccines contain a microorganism or virus in a weakened, live or killed state, or proteins or toxins from the organism. In stimulating the body's adaptive immunity, they help prevent sickness from an infectious disease. When a sufficiently large percentage of a population has been vaccinated, herd immunity results. Herd immunity protects those who may be immunocompromised and cannot get a vaccine because even a weakened version would harm them. The effectiveness of vaccination has been widely studied and verified. Vaccination is the most effective method of preventing infectious diseases; widespread immunity due to vaccination is largely responsible for the worldwide eradication of smallpox and the elimination of diseases such as polio and tetanus from much of the world. However, some diseases, such as measles outbreaks in America, have seen rising cases due to relatively low vaccination rates in the 2010s - attributed, in part, to vaccine hesitancy.</t>
  </si>
  <si>
    <t>https://skills.emsidata.com/skills/KS120876XZ4737QTN43G</t>
  </si>
  <si>
    <t>Communicable Diseases</t>
  </si>
  <si>
    <t>https://skills.emsidata.com/skills/KS1225562LZSJSHJCJ2T</t>
  </si>
  <si>
    <t>Wound Dressing</t>
  </si>
  <si>
    <t>A dressing is a sterile pad or compress applied to a wound to promote healing and protect the wound from further harm. A dressing is designed to be in direct contact with the wound, as distinguished from a bandage, which is most often used to hold a dressing in place. Many modern dressings are self-adhesive.</t>
  </si>
  <si>
    <t>https://skills.emsidata.com/skills/KS7G1P677W613KY8R5BW</t>
  </si>
  <si>
    <t>Lesion</t>
  </si>
  <si>
    <t>https://skills.emsidata.com/skills/KS125SS6G689TM1V0MNY</t>
  </si>
  <si>
    <t>Spinal Cord Injuries</t>
  </si>
  <si>
    <t>A spinal cord injury (SCI) is damage to the spinal cord that causes temporary or permanent changes in its function. Symptoms may include loss of muscle function, sensation, or autonomic function in the parts of the body served by the spinal cord below the level of the injury. Injury can occur at any level of the spinal cord and can be complete, with a total loss of sensation and muscle function at lower sacral segments, or incomplete, meaning some nervous signals are able to travel past the injured area of the cord up to the Sacral S4-5 spinal cord segments. Depending on the location and severity of damage, the symptoms vary, from numbness to paralysis, including bowel or bladder incontinence. Long term outcomes also range widely, from full recovery to permanent tetraplegia or paraplegia. Complications can include muscle atrophy, loss of voluntary motor control, spasticity, pressure sores, infections, and breathing problems.</t>
  </si>
  <si>
    <t>https://skills.emsidata.com/skills/KS440VK6X8QH7RG0M9S4</t>
  </si>
  <si>
    <t>Wound Care</t>
  </si>
  <si>
    <t>The history of wound care spans from prehistory to modern medicine. Wounds naturally heal by themselves, but hunter-gatherers would have noticed several factors and certain herbal remedies would speed up or assist the process, especially if it was grievous. In ancient history, this was followed by the realisation of the necessity of hygiene and the halting of bleeding, where wound dressing techniques and surgery developed. Eventually the germ theory of disease also assisted in improving wound care.</t>
  </si>
  <si>
    <t>https://skills.emsidata.com/skills/KS442546YGKQC49SH18W</t>
  </si>
  <si>
    <t>Wound Healing</t>
  </si>
  <si>
    <t>Wound healing refers to a living organism's replacement of destroyed or damaged tissue by newly produced tissue.</t>
  </si>
  <si>
    <t>https://skills.emsidata.com/skills/KS442547641M2VB5JJQ4</t>
  </si>
  <si>
    <t>Wound Management</t>
  </si>
  <si>
    <t>A wound is a type of injury which happens relatively quickly in which skin is torn, cut, or punctured, or where blunt force trauma causes a contusion. In pathology, it specifically refers to a sharp injury which damages the epidermis of the skin.</t>
  </si>
  <si>
    <t>https://skills.emsidata.com/skills/ES369FB3A6621B8D08D0</t>
  </si>
  <si>
    <t>Sports Injuries</t>
  </si>
  <si>
    <t>Sports injuries are injuries that occur during sport, athletic activities, or exercising. In the United States, there are approximately 30 million teenagers and children combined who participate in some form of organized sport. Of those, about three million athletes age 14 years and under experience a sports injury annually. According to a study performed at Stanford University, 21 percent of the injuries observed in elite college athletes caused the athlete to miss at least one day of sport, and approximately 77 percent of these injuries involved the lower leg, ankle, or foot. In addition to those sport injuries, the leading cause of death related to sports injuries is traumatic head or neck occurrences. When an athlete complains of pain or an injury, the key to a diagnosis is to obtain a detailed history and examination. An example of a format used to guide an examination and treatment plan is a S.O.A.P note or, subjective, objective, assessment, plan. Another important aspect of sport injury is prevention, which helps to reduce potential sport injuries. It is important to establish sport-specific dynamic warm-ups, stretching, and exercises that can help prevent injuries common to each individual sport. Creating an injury prevention program also includes education on hydration, nutrition, monitoring team members “at risk”, monitoring at-risk behaviors, and improving technique. Season analysis reviews, preseason screenings, and pre-participation examinations are also essential in recognizing pre-existing conditions or previous injuries that could cause further illness or injury. One technique that can be used in the process of preseason screening is the functional movement screen. The functional movement screen can assess movement patterns in athletes in order to find players who are at risk of certain injuries. In addition, prevention for adolescent athletes should be considered and may need to be applied differently than adult athletes. Lastly, following various research about sport injury, it is shown that levels of anxiety, stress, and depression are elevated when an athlete experiences an injury depending on the type and severity of the injury.</t>
  </si>
  <si>
    <t>https://skills.emsidata.com/skills/KS120QL62KBNCL39PQF3</t>
  </si>
  <si>
    <t>American Medical Billing Association</t>
  </si>
  <si>
    <t>https://skills.emsidata.com/skills/KS7G4BW6NRPZRT7199CQ</t>
  </si>
  <si>
    <t>Assistive Technology</t>
  </si>
  <si>
    <t>Assistive technology (AT) is assistive, adaptive, and rehabilitative devices for People with disability or the elderly population. People with disability often have difficulty performing activities of daily living (ADLs) independently, or even with assistance. ADLs are self-care activities that include toileting, mobility (ambulation), eating, bathing, dressing, grooming, and personal device care. Assistive technology can ameliorate the effects of disabilities that limit the ability to perform ADLs. Assistive technology promotes greater independence by enabling people to perform tasks they were formerly unable to accomplish, or had great difficulty accomplishing, by providing enhancements to, or changing methods of interacting with, the technology needed to accomplish such tasks. For example, wheelchairs provide independent mobility for those who cannot walk, while assistive eating devices can enable people who cannot feed themselves to do so. Due to assistive technology, people with disability have an opportunity of a more positive and easygoing lifestyle, with an increase in "social participation," "security and control," and a greater chance to "reduce institutional costs without significantly increasing household expenses."</t>
  </si>
  <si>
    <t>https://skills.emsidata.com/skills/KS1203R6JC91PDX5GZ72</t>
  </si>
  <si>
    <t>Medical Simulation</t>
  </si>
  <si>
    <t>Medical simulation, or more broadly, healthcare simulation, is a branch of simulation related to education and training in medical fields of various industries. Simulations can be held in the classroom, in situational environments, or in spaces built specifically for simulation practice. It can involve simulated human patients – artificial, human or a combination of the two, educational documents with detailed simulated animations, casualty assessment in homeland security and military situations, emergency response, and support virtual health functions with holographic simulation. In the past, its main purpose was to train medical professionals to reduce error during surgery, prescription, crisis interventions, and general practice. Combined with methods in debriefing, it is now also used to train students in anatomy, physiology, and communication during their schooling.</t>
  </si>
  <si>
    <t>https://skills.emsidata.com/skills/KS126BP73PBHKDJDT3BG</t>
  </si>
  <si>
    <t>Medical Devices</t>
  </si>
  <si>
    <t>A medical device is any device intended to be used for medical purposes. Medical devices benefit patients by helping health care providers diagnose and treat patients and helping patients overcome sickness or disease, improving their quality of life. Significant potential for hazards are inherent when using a device for medical purposes and thus medical devices must be proved safe and effective with reasonable assurance before regulating governments allow marketing of the device in their country. As a general rule, as the associated risk of the device increases the amount of testing required to establish safety and efficacy also increases. Further, as associated risk increases the potential benefit to the patient must also increase.</t>
  </si>
  <si>
    <t>https://skills.emsidata.com/skills/ESE4C6DAB864E4F13841</t>
  </si>
  <si>
    <t>Doppler Ultrasonography</t>
  </si>
  <si>
    <t>Doppler ultrasonography is medical ultrasonography that employs the Doppler effect to generate imaging of the movement of tissues and body fluids, and their relative velocity to the probe. By calculating the frequency shift of a particular sample volume, for example, flow in an artery or a jet of blood flow over a heart valve, its speed and direction can be determined and visualized. Color Doppler or color flow Doppler is the presentation of the velocity by color scale. Color Doppler images are generally combined with grayscale (B-mode) images to display duplex ultrasonography images, allowing for simultaneous visualization of the anatomy of the area.</t>
  </si>
  <si>
    <t>https://skills.emsidata.com/skills/KS7G7Q65WKJ6HXFCJB6B</t>
  </si>
  <si>
    <t>Diagnostic Radiology</t>
  </si>
  <si>
    <t>Medical imaging is the technique and process of imaging the interior of a body for clinical analysis and medical intervention, as well as visual representation of the function of some organs or tissues (physiology). Medical imaging seeks to reveal internal structures hidden by the skin and bones, as well as to diagnose and treat disease. Medical imaging also establishes a database of normal anatomy and physiology to make it possible to identify abnormalities. Although imaging of removed organs and tissues can be performed for medical reasons, such procedures are usually considered part of pathology instead of medical imaging.</t>
  </si>
  <si>
    <t>https://skills.emsidata.com/skills/KS122X7688W6K6Z1S2GK</t>
  </si>
  <si>
    <t>Neuroimaging</t>
  </si>
  <si>
    <t>Neuroimaging or brain imaging is the use of various techniques to either directly or indirectly image the structure, function, or pharmacology of the nervous system. It is a relatively new discipline within medicine, neuroscience, and psychology. Physicians who specialize in the performance and interpretation of neuroimaging in the clinical setting are neuroradiologists.  Neuroimaging falls into two broad categories:Structural imaging, which deals with the structure of the nervous system and the diagnosis of gross intracranial disease and injury. Functional imaging, which is used to diagnose metabolic diseases and lesions on a finer scale and also for neurological and cognitive psychology research and building brain-computer interfaces.</t>
  </si>
  <si>
    <t>https://skills.emsidata.com/skills/KSLH1WITVISR1MW7SI97</t>
  </si>
  <si>
    <t>Tomography</t>
  </si>
  <si>
    <t>Tomography is imaging by sections or sectioning through the use of any kind of penetrating wave. The method is used in radiology, archaeology, biology, atmospheric science, geophysics, oceanography, plasma physics, materials science, astrophysics, quantum information, and other areas of science. The word tomography is derived from Ancient Greek τόμος tomos, "slice, section" and γράφω graphō, "to write" or, in this context as well, " to describe." A device used in tomography is called a tomograph, while the image produced is a tomogram.</t>
  </si>
  <si>
    <t>https://skills.emsidata.com/skills/KS127Y060LJVXLNWWZ2H</t>
  </si>
  <si>
    <t>X-Ray Computed Tomography</t>
  </si>
  <si>
    <t>A CT scan or computed tomography scan is a medical imaging technique used in radiology to get detailed images of the body noninvasively for diagnostic purposes. The personnel that performs CT scans are called radiographers or radiology technologists.</t>
  </si>
  <si>
    <t>https://skills.emsidata.com/skills/KS1219T6Y9H4L4GS342Z</t>
  </si>
  <si>
    <t>Cardiac Imaging</t>
  </si>
  <si>
    <t>Cardiac imaging refers to non-invasive imaging of the heart using ultrasound, magnetic resonance imaging (MRI), computed tomography (CT), or nuclear medicine (NM) imaging with PET or SPECT. These cardiac techniques are otherwise referred to as echocardiography, Cardiac MRI, Cardiac CT, Cardiac PET and Cardiac SPECT including myocardial perfusion imaging.</t>
  </si>
  <si>
    <t>https://skills.emsidata.com/skills/KS121DB6Z5KB2L20BT7S</t>
  </si>
  <si>
    <t>Medical Ultrasonography</t>
  </si>
  <si>
    <t>Medical ultrasound is a diagnostic imaging technique, or therapeutic application of ultrasound. It is used to create an image of internal body structures such as tendons, muscles, joints, blood vessels, and internal organs. Its aim is often to find a source of a disease or to exclude pathology. The practice of examining pregnant women using ultrasound is called obstetric ultrasound, and was an early development and application of clinical ultrasonography.</t>
  </si>
  <si>
    <t>https://skills.emsidata.com/skills/KS122X96FRP16VD72VY6</t>
  </si>
  <si>
    <t>Angiography</t>
  </si>
  <si>
    <t>Angiography or arteriography is a medical imaging technique used to visualize the inside, or lumen, of blood vessels and organs of the body, with particular interest in the arteries, veins, and the heart chambers. This is traditionally done by injecting a radio-opaque contrast agent into the blood vessel and imaging using X-ray based techniques such as fluoroscopy.</t>
  </si>
  <si>
    <t>https://skills.emsidata.com/skills/KS120H36F1V9NQRQC3VM</t>
  </si>
  <si>
    <t>Ultrasound</t>
  </si>
  <si>
    <t>Ultrasound is sound waves with frequencies higher than the upper audible limit of human hearing. Ultrasound is not different from "normal" (audible) sound in its physical properties, except that humans cannot hear it. This limit varies from person to person and is approximately 20 kilohertz in healthy young adults. Ultrasound devices operate with frequencies from 20 kHz up to several gigahertz.</t>
  </si>
  <si>
    <t>https://skills.emsidata.com/skills/KS441M76WN4TPWHRRGNP</t>
  </si>
  <si>
    <t>Magnetic Resonance Imaging</t>
  </si>
  <si>
    <t>Magnetic resonance imaging (MRI) is a medical imaging technique used in radiology to form pictures of the anatomy and the physiological processes of the body. MRI scanners use strong magnetic fields, magnetic field gradients, and radio waves to generate images of the organs in the body. MRI does not involve X-rays or the use of ionizing radiation, which distinguishes it from CT and PET scans. MRI is a medical application of nuclear magnetic resonance (NMR) which can also be used for imaging in other NMR applications, such as NMR spectroscopy.</t>
  </si>
  <si>
    <t>https://skills.emsidata.com/skills/KS126336VW78HCSSSD15</t>
  </si>
  <si>
    <t>Contrast Medium</t>
  </si>
  <si>
    <t>A contrast agent is a substance used to increase the contrast of structures or fluids within the body in medical imaging. Contrast agents absorb or alter external electromagnetism or ultrasound, which is different from radiopharmaceuticals, which emit radiation themselves. In x-rays, contrast agents enhance the radiodensity in a target tissue or structure. In MRIs, contrast agents shorten the relaxation times of nuclei within body tissues in order to alter the contrast in the image.</t>
  </si>
  <si>
    <t>https://skills.emsidata.com/skills/KS122CK64NDXV57SRCZ6</t>
  </si>
  <si>
    <t>Radiation Protection</t>
  </si>
  <si>
    <t>Radiation protection, also known as radiological protection, is defined by the International Atomic Energy Agency (IAEA) as "The protection of people from harmful effects of exposure to ionizing radiation, and the means for achieving this". Exposure can be from a source of radiation external to the human body or due to internal irradiation caused by the ingestion of radioactive contamination.</t>
  </si>
  <si>
    <t>https://skills.emsidata.com/skills/KS128BT67Q5G7W4L25VS</t>
  </si>
  <si>
    <t>Electromagnetic Radiation</t>
  </si>
  <si>
    <t>In physics, electromagnetic radiation refers to the waves of the electromagnetic field, propagating (radiating) through space, carrying electromagnetic radiant energy. It includes radio waves, microwaves, infrared, (visible) light, ultraviolet, X-rays, and gamma rays. All of these waves form part of the electromagnetic spectrum.</t>
  </si>
  <si>
    <t>https://skills.emsidata.com/skills/KS123D971DXBLFR333DX</t>
  </si>
  <si>
    <t>Aseptic Processing</t>
  </si>
  <si>
    <t>Aseptic processing is a processing technique wherein commercially thermally sterilized liquid products are packaged into previously sterilized containers under sterile conditions to produce shelf-stable products that do not need refrigeration. Aseptic processing has almost completely replaced in-container sterilization of liquid foods, including milk, fruit juices and concentrates, cream, yogurt, salad dressing, liquid egg, and ice cream mix. There has been an increasing popularity for foods that contain small discrete particles, such as cottage cheese, baby foods, tomato products, fruit and vegetables, soups, and rice desserts.</t>
  </si>
  <si>
    <t>https://skills.emsidata.com/skills/KS120NY771TDWDB2LPP4</t>
  </si>
  <si>
    <t>Sterilization</t>
  </si>
  <si>
    <t>Sterilization refers to any process that removes, kills, or deactivates all forms of life and other biological agents like prions present in a specific surface, object or fluid, for example food or biological culture media. Sterilization can be achieved through various means, including heat, chemicals, irradiation, high pressure, and filtration. Sterilization is distinct from disinfection, sanitization, and pasteurization, in that those methods reduce rather than eliminate all forms of life and biological agents present. After sterilization, an object is referred to as being sterile or aseptic.</t>
  </si>
  <si>
    <t>https://skills.emsidata.com/skills/KS123XW6P97RPNNMNSVR</t>
  </si>
  <si>
    <t>Mental Diseases</t>
  </si>
  <si>
    <t>A mental disorder, also called a mental illness or psychiatric disorder, is a behavioral or mental pattern that causes significant distress or impairment of personal functioning. Such features may be persistent, relapsing and remitting, or occur as a single episode. Many disorders have been described, with signs and symptoms that vary widely between specific disorders. Such disorders may be diagnosed by a mental health professional.</t>
  </si>
  <si>
    <t>https://skills.emsidata.com/skills/KS126D068X1RLGC3K7M5</t>
  </si>
  <si>
    <t>Diagnostic And Statistical Manual Of Mental Disorders</t>
  </si>
  <si>
    <t>The Diagnostic and Statistical Manual of Mental Disorders is a publication by the American Psychiatric Association (APA) for the classification of mental disorders using a common language and standard criteria.</t>
  </si>
  <si>
    <t>https://skills.emsidata.com/skills/KS1236N6CGJKWB3J2ZND</t>
  </si>
  <si>
    <t>Mental Health</t>
  </si>
  <si>
    <t>Mental health, defined by the World Health Organization (WHO), is "a state of well-being in which the individual realizes his or her own abilities, can cope with the normal stresses of life, can work productively and fruitfully, and is able to make a contribution to his or her community". According to the WHO, mental health includes "subjective well-being, perceived self-efficacy, autonomy, competence, intergenerational dependence, and self-actualization of one's intellectual and emotional potential, among others". From the perspectives of positive psychology or of holism, mental health may include an individual's ability to enjoy life and to create a balance between life activities and efforts to achieve psychological resilience. Cultural differences, subjective assessments, and competing professional theories all affect how one defines "mental health".</t>
  </si>
  <si>
    <t>https://skills.emsidata.com/skills/KS120Z470N04DCZV5SSD</t>
  </si>
  <si>
    <t>Alzheimer's Disease</t>
  </si>
  <si>
    <t>Alzheimer's disease (AD), also referred to simply as Alzheimer's, is a neurodegenerative disease that usually starts slowly and progressively worsens. It is the cause of 60–70% of cases of dementia. The most common early symptom is difficulty in remembering recent events. As the disease advances, symptoms can include problems with language, disorientation, mood swings, loss of motivation, self-neglect, and behavioral issues. As a person's condition declines, they often withdraw from family and society. Gradually, bodily functions are lost, ultimately leading to death. Although the speed of progression can vary, the typical life expectancy following diagnosis is three to nine years.</t>
  </si>
  <si>
    <t>https://skills.emsidata.com/skills/KS120DT775YBNMTJSK05</t>
  </si>
  <si>
    <t>Personality Disorder</t>
  </si>
  <si>
    <t>Personality disorders (PD) are a class of mental disorders characterized by enduring maladaptive patterns of behavior, cognition, and inner experience, exhibited across many contexts and deviating from those accepted by the individual's culture. These patterns develop early, are inflexible, and are associated with significant distress or disability. The definitions may vary somewhat, according to source, and remain a matter of controversy. Official criteria for diagnosing personality disorders are listed in the fifth chapter of the International Classification of Diseases (ICD) and in the American Psychiatric Association's Diagnostic and Statistical Manual of Mental Disorders (DSM).</t>
  </si>
  <si>
    <t>https://skills.emsidata.com/skills/KS127Q9616Z8R2P79W8Y</t>
  </si>
  <si>
    <t>Schizophrenia</t>
  </si>
  <si>
    <t>Schizophrenia is a psychiatric diagnosis characterized by continuous or relapsing episodes of psychosis. Major symptoms include hallucinations, delusions, and disorganized thinking. Other symptoms include social withdrawal, decreased emotional expression, and apathy. Symptoms typically come on gradually, begin in young adulthood, and in many cases never resolve. There is no objective diagnostic test; the diagnosis is used to describe observed behavior that may stem from numerous different causes. Besides observed behavior, doctors will also take a history that includes the person's reported experiences, and reports of others familiar with the person, when making a diagnosis. To diagnose someone with schizophrenia, doctors are supposed to confirm that symptoms and functional impairment are present for six months (DSM-5) or one month (ICD-11). Many people with schizophrenia have other mental disorders that often includes an anxiety disorder such as panic disorder, an obsessive–compulsive disorder, or a substance use disorder.</t>
  </si>
  <si>
    <t>https://skills.emsidata.com/skills/KS440BG6XNV2HQQ3PJTD</t>
  </si>
  <si>
    <t>Autism Spectrum Disorders</t>
  </si>
  <si>
    <t>Autism is a developmental disorder characterized by difficulties with social interaction and communication, and by restricted and repetitive behavior. Parents often notice signs during the first three years of their child's life. These signs often develop gradually, though some autistic children experience regression in their communication and social skills after reaching developmental milestones at a normal pace.</t>
  </si>
  <si>
    <t>https://skills.emsidata.com/skills/KS120S36QQBPH0DVX6SV</t>
  </si>
  <si>
    <t>Suicide Intervention</t>
  </si>
  <si>
    <t>Suicide intervention is a direct effort to prevent a person or persons from attempting to take their own life or lives intentionally.</t>
  </si>
  <si>
    <t>https://skills.emsidata.com/skills/KS4411W6C3KM526N8LP6</t>
  </si>
  <si>
    <t>Psychotherapy</t>
  </si>
  <si>
    <t>Psychotherapy is the use of psychological methods, particularly when based on regular personal interaction with adults, to help a person change behavior and overcome problems in desired ways. Psychotherapy aims to improve an individual's well-being and mental health, to resolve or mitigate troublesome behaviors, beliefs, compulsions, thoughts, or emotions, and to improve relationships and social skills. There are also numerous types of psychotherapy designed for children and adolescents, such as play therapy. Certain psychotherapies are considered evidence-based for treating some diagnosed mental disorders. Others have been criticized as pseudoscience.</t>
  </si>
  <si>
    <t>https://skills.emsidata.com/skills/KS1253M692K6LV8K04XS</t>
  </si>
  <si>
    <t>Development Interventions</t>
  </si>
  <si>
    <t>Relationship Development Intervention (RDI) is a trademarked proprietary treatment program for autism spectrum disorders (ASD), based on the belief that the development of dynamic intelligence is the key to improving the quality of life for autistic people. The program's core philosophy is that autistic people can participate in authentic emotional relationships if they are exposed to them in a gradual, systematic way. The goal of treatment is to systematically build up the motivation and tools for successfully interacting in social relationships, to correct deficits in this area that are thought to be common to all autistic people.</t>
  </si>
  <si>
    <t>https://skills.emsidata.com/skills/KSBUKHC67QQE7YOZSLM5</t>
  </si>
  <si>
    <t>Personality Psychology</t>
  </si>
  <si>
    <t>Personality psychology is a branch of psychology that studies personality and its variation among individuals. It is a scientific study which aims to show how people are individually different due to psychological forces. Its areas of focus include:construction of a coherent picture of the individual and their major psychological processes investigation of individual psychological differences investigation of human nature and psychological similarities between individuals</t>
  </si>
  <si>
    <t>https://skills.emsidata.com/skills/KS127Q967RQR9NV7ZW7K</t>
  </si>
  <si>
    <t>Psychological Intervention</t>
  </si>
  <si>
    <t>In applied psychology, interventions are actions performed to bring about change in people. A wide range of intervention strategies exist and they are directed towards various types of issues. Most generally, it means any activities used to modify behavior, emotional state, or feelings. Psychological interventions have many different applications and the most common use is for the treatment of mental disorders, most commonly using psychotherapy. The ultimate goal behind these interventions is not only to alleviate symptoms but also to target the root cause of mental disorders.</t>
  </si>
  <si>
    <t>https://skills.emsidata.com/skills/KS1286G68KB26KH6PD5C</t>
  </si>
  <si>
    <t>Peer Support</t>
  </si>
  <si>
    <t>Peer support occurs when people provide knowledge, experience, emotional, social or practical help to each other. It commonly refers to an initiative consisting of trained supporters, and can take a number of forms such as peer mentoring, reflective listening, or counseling. Peer support is also used to refer to initiatives where colleagues, members of self-help organizations and others meet, in person or online, as equals to give each other connection and support on a reciprocal basis.</t>
  </si>
  <si>
    <t>https://skills.emsidata.com/skills/KSBFJJZ004CRBMIU8GAC</t>
  </si>
  <si>
    <t>Stress Management</t>
  </si>
  <si>
    <t>Stress management is a wide spectrum of techniques and psychotherapies aimed at controlling a person's level of stress, especially chronic stress, usually for the purpose of and for the motive of improving everyday functioning. Stress produces numerous physical and mental symptoms which vary according to each individual's situational factors. These can include physical health decline as well as depression. The process of stress management is named as one of the keys to a happy and successful life in modern society. Although life provides numerous demands that can prove difficult to handle, stress management provides a number of ways to manage anxiety and maintain overall well-being.</t>
  </si>
  <si>
    <t>https://skills.emsidata.com/skills/KS1280H6816TH6WNVMND</t>
  </si>
  <si>
    <t>Health And Wellness Coaching</t>
  </si>
  <si>
    <t>Health coaching is the use of evidence-based skillful conversation, clinical interventions and strategies to actively and safely engage client/patients in health behavior change. Health coaches are certified or credentialed to safely guide clients and patients who may have chronic conditions or those at moderate to high risk for chronic conditions.</t>
  </si>
  <si>
    <t>https://skills.emsidata.com/skills/ESBFB4E35AF6D3D98647</t>
  </si>
  <si>
    <t>Motivational Interviewing</t>
  </si>
  <si>
    <t>Motivational interviewing (MI) is a counseling approach developed in part by clinical psychologists William R. Miller and Stephen Rollnick. It is a directive, client-centered counseling style for eliciting behavior change by helping clients to explore and resolve ambivalence. Compared with non-directive counseling, it is more focused and goal-directed, and departs from traditional Rogerian client-centered therapy through this use of direction, in which therapists attempt to influence clients to consider making changes, rather than engaging in non-directive therapeutic exploration. The examination and resolution of ambivalence is a central purpose, and the counselor is intentionally directive in pursuing this goal. MI is most centrally defined not by technique but by its spirit as a facilitative style for interpersonal relationship.</t>
  </si>
  <si>
    <t>https://skills.emsidata.com/skills/ES9A4FA16F95EC0B6299</t>
  </si>
  <si>
    <t>Psychoanalysis</t>
  </si>
  <si>
    <t>Psychoanalysis is a set of theories and therapeutic techniques used to study the unconscious mind, which together form a method of treatment for mental disorders. The discipline was established in the early 1890s by Austrian neurologist Sigmund Freud, who retained the term psychoanalysis for his own school of thought. Freud's work stems partly from the clinical work of Josef Breuer and others. Psychoanalysis was later developed in different directions, mostly by students of Freud, such as Alfred Adler and his collaborator, Carl Gustav Jung, as well as by neo-Freudian thinkers, such as Erich Fromm, Karen Horney, and Harry Stack Sullivan.</t>
  </si>
  <si>
    <t>https://skills.emsidata.com/skills/KS5RCHL8V0U9RHCD6YS2</t>
  </si>
  <si>
    <t>Intervention Plans</t>
  </si>
  <si>
    <t>Intervention may refer to:</t>
  </si>
  <si>
    <t>https://skills.emsidata.com/skills/ES47CBF3D374F86894E5</t>
  </si>
  <si>
    <t>Family Therapy</t>
  </si>
  <si>
    <t>Family therapy, also referred to as couple and family therapy, marriage and family therapy, family systems therapy, and family counseling, is a branch of psychotherapy that works with families and couples in intimate relationships to nurture change and development. It tends to view change in terms of the systems of interaction between family members.</t>
  </si>
  <si>
    <t>https://skills.emsidata.com/skills/KS123TF6WD0CYNW8RJGN</t>
  </si>
  <si>
    <t>Metacognition</t>
  </si>
  <si>
    <t>Metacognition is "cognition about cognition", "thinking about thinking", "knowing about knowing", becoming "aware of one's awareness" and higher-order thinking skills. The term comes from the root word meta, meaning "beyond", or "on top of". Metacognition can take many forms; it includes knowledge about when and how to use particular strategies for learning or problem-solving. There are generally two components of metacognition: (1) knowledge about cognition and (2) regulation of cognition.</t>
  </si>
  <si>
    <t>https://skills.emsidata.com/skills/KS126DZ720TBNRTTC2NR</t>
  </si>
  <si>
    <t>Cognitive Rehabilitation Therapy</t>
  </si>
  <si>
    <t>Cognitive rehabilitation refers to a wide range of evidence-based interventions designed to improve cognitive functioning in brain-injured or otherwise cognitively impaired individuals to restore normal functioning, or to compensate for cognitive deficits. It entails an individualized program of specific skills training and practice plus metacognitive strategies. Metacognitive strategies include helping the patient increase self-awareness regarding problem-solving skills by learning how to monitor the effectiveness of these skills and self-correct when necessary.</t>
  </si>
  <si>
    <t>https://skills.emsidata.com/skills/KS122326CB6T4TTGLX21</t>
  </si>
  <si>
    <t>Psychiatric Medications</t>
  </si>
  <si>
    <t>A psychiatric or psychotropic medication is a psychoactive drug taken to exert an effect on the chemical makeup of the brain and nervous system. Thus, these medications are used to treat mental illnesses. Usually prescribed in psychiatric settings, these medications are typically made of synthetic chemical compounds. Since the mid-20th century, such medications have been leading treatments for a broad range of mental disorders and have decreased the need for long-term hospitalization, therefore, lowering the cost of mental health care. The recidivism or rehospitalization of the mentally ill is at a high rate in many countries and the reasons for the relapses are under research.</t>
  </si>
  <si>
    <t>https://skills.emsidata.com/skills/KS1286C60L57VDXXNHC4</t>
  </si>
  <si>
    <t>Positive Behavior Support</t>
  </si>
  <si>
    <t>Positive behavior support (PBS) is a form of applied behavior analysis that uses a behavior management system to understand what maintains an individual's challenging behavior and how to change it. People's inappropriate behaviors are difficult to change because they are functional; they serve a purpose for them. These behaviors are supported by reinforcement in the environment.</t>
  </si>
  <si>
    <t>https://skills.emsidata.com/skills/KS127YF78R7Q2P2NX72Q</t>
  </si>
  <si>
    <t>Community Mental Health Services</t>
  </si>
  <si>
    <t>Center for Mental Health Services (CMHS), also known as community mental health teams (CMHT) in the United Kingdom, support or treat people with mental disorders in a domiciliary setting, instead of a psychiatric hospital (asylum). The array of community mental health services vary depending on the country in which the services are provided. It refers to a system of care in which the patient's community, not a specific facility such as a hospital, is the primary provider of care for people with a mental illness. The goal of community mental health services often includes much more than simply providing outpatient psychiatric treatment.</t>
  </si>
  <si>
    <t>https://skills.emsidata.com/skills/KS122177495K2R8RS2XY</t>
  </si>
  <si>
    <t>Behavioral Health</t>
  </si>
  <si>
    <t>https://skills.emsidata.com/skills/KSWV23J5W4F1T2N7C0NR</t>
  </si>
  <si>
    <t>Psychiatry</t>
  </si>
  <si>
    <t>Psychiatry is the medical specialty devoted to the diagnosis, prevention, and treatment of mental disorders. These include various maladaptations related to mood, behaviour, cognition, and perceptions. See glossary of psychiatry.</t>
  </si>
  <si>
    <t>https://skills.emsidata.com/skills/KS120887040ZBRPXRMPS</t>
  </si>
  <si>
    <t>Cognitive Processing</t>
  </si>
  <si>
    <t>https://skills.emsidata.com/skills/KS1222X60X5L84FM5WF3</t>
  </si>
  <si>
    <t>Behavioral Science</t>
  </si>
  <si>
    <t>Behavioral sciences explore the cognitive processes within organisms and the behavioral interactions between organisms in the natural world. It involves the systematic analysis and investigation of human and animal behavior through naturalistic observation, controlled scientific experimentation and mathematical modeling. It attempts to accomplish legitimate, objective conclusions through rigorous formulations and observation. Examples of behavioral sciences include psychology, psychobiology, anthropology, and cognitive science. Generally, behavior science deals primarily with human action and often seeks to generalize about human behavior as it relates to society.</t>
  </si>
  <si>
    <t>https://skills.emsidata.com/skills/KS120Z46XGZW0XWJN3LY</t>
  </si>
  <si>
    <t>Psychopathology</t>
  </si>
  <si>
    <t>Psychopathology is the study of abnormal cognitions, behaviour and experiences which differs according to social norms and rests upon a number of constructs that are deemed to be the social norm at any particular era. It can be broadly separated into descriptive and explanatory. Descriptive psychopathology involves categorizing, defining and understanding symptoms as reported by people and observed through their behavior which are then assessed according to a social norm. Explanatory psychopathology looks to find explanations for certain kinds of symptoms according to theoretical models such as psychodynamics, cognitive behavioral therapy or through understanding how they have been constructed by drawing upon Constructivist Grounded Theory or Interpretative Phenomenological Analysis. A practitioner in a clinical or academic field is referred to as a psychopathologist.</t>
  </si>
  <si>
    <t>https://skills.emsidata.com/skills/KS1286J6C67SMV4H408V</t>
  </si>
  <si>
    <t>Cognitive Development</t>
  </si>
  <si>
    <t>Cognitive development is a field of study in neuroscience and psychology focusing on a child's development in terms of information processing, conceptual resources, perceptual skill, language learning, and other aspects of the developed adult brain and cognitive psychology. Qualitative differences between how a child processes their waking experience and how an adult processes their waking experience are acknowledged. Cognitive development is defined as the emergence of the ability to consciously cognize, understand, and articulate their understanding in adult terms. Cognitive development is how a person perceives, thinks, and gains understanding of their world through the relations of genetic and learning factors. There are four stages to cognitive information development. They are, reasoning, intelligence, language, and memory. These stages start when the baby is about 18 months old, they play with toys, listen to their parents speak, they watch tv, anything that catches their attention helps build their cognitive development.</t>
  </si>
  <si>
    <t>https://skills.emsidata.com/skills/KS1222X7026F6SYZ8XR4</t>
  </si>
  <si>
    <t>Experimental Psychology</t>
  </si>
  <si>
    <t>Experimental psychology refers to work done by those who apply experimental methods to psychological study and the processes that underlie it. Experimental psychologists employ human participants and animal subjects to study a great many topics, including sensation &amp; perception, memory, cognition, learning, motivation, emotion; developmental processes, social psychology, and the neural substrates of all of these.</t>
  </si>
  <si>
    <t>https://skills.emsidata.com/skills/KS123RC6LJCRDNFM2VN4</t>
  </si>
  <si>
    <t>Cognitive Psychology</t>
  </si>
  <si>
    <t>Cognitive psychology is the scientific study of mental processes such as attention, language use, memory, perception, problem solving, creativity, and reasoning.</t>
  </si>
  <si>
    <t>https://skills.emsidata.com/skills/KS122315XN1X3JTSMMLB</t>
  </si>
  <si>
    <t>Social Development</t>
  </si>
  <si>
    <t>https://skills.emsidata.com/skills/KS440PS5X9N45NZTNVXY</t>
  </si>
  <si>
    <t>Addiction Medicine</t>
  </si>
  <si>
    <t>Addiction medicine is a medical subspecialty that deals with the diagnosis, prevention, evaluation, treatment, and recovery of persons with addiction, of those with substance-related and addictive disorders, and of people who show unhealthy use of substances including alcohol, nicotine, prescription medicine and other illicit and licit drugs. The medical subspecialty often crosses over into other areas, since various aspects of addiction fall within the fields of public health, psychology, social work, mental health counseling, psychiatry, and internal medicine, among others. Incorporated within the specialty are the processes of detoxification, rehabilitation, harm reduction, abstinence-based treatment, individual and group therapies, oversight of halfway houses, treatment of withdrawal-related symptoms, acute intervention, and long term therapies designed to reduce likelihood of relapse. Some specialists, primarily those who also have expertise in family medicine or internal medicine, also provide treatment for disease states commonly associated with substance use, such as hepatitis and HIV infection.</t>
  </si>
  <si>
    <t>https://skills.emsidata.com/skills/KS1206C5WMYP96Y8LPBC</t>
  </si>
  <si>
    <t>Substance Dependence</t>
  </si>
  <si>
    <t>Substance dependence, also known as drug dependence, is an adaptive state that develops from repeated drug administration, and which results in withdrawal upon cessation of drug use. A drug addiction, a distinct concept from substance dependence, is defined as compulsive, out-of-control drug use, despite negative consequences. An addictive drug is a drug which is both rewarding and reinforcing. ΔFosB, a gene transcription factor, is now known to be a critical component and common factor in the development of virtually all forms of behavioral and drug addictions, but not dependence.</t>
  </si>
  <si>
    <t>https://skills.emsidata.com/skills/KS121TY6MQ0VY94W2FMW</t>
  </si>
  <si>
    <t>Cognitive Load Theory</t>
  </si>
  <si>
    <t>In cognitive psychology, cognitive load refers to the used amount of working memory resources. There are three types of cognitive load:  intrinsic cognitive load is the effort associated with a specific topic; extraneous cognitive load refers to the way information or tasks are presented to a learner; and germane cognitive load refers to the work put into creating a permanent store of knowledge.</t>
  </si>
  <si>
    <t>https://skills.emsidata.com/skills/KS1222Z6LQDPG1GF4HNP</t>
  </si>
  <si>
    <t>Hypnosis</t>
  </si>
  <si>
    <t>Hypnosis is a human condition involving focused attention, reduced peripheral awareness, and an enhanced capacity to respond to suggestion.</t>
  </si>
  <si>
    <t>https://skills.emsidata.com/skills/KS124WY6P61HDPMV737C</t>
  </si>
  <si>
    <t>Group Dynamics</t>
  </si>
  <si>
    <t>Group dynamics is a system of behaviors and psychological processes occurring within a social group, or between social groups. The study of group dynamics can be useful in understanding decision-making behaviour, tracking the spread of diseases in society, creating effective therapy techniques, and following the emergence and popularity of new ideas and technologies. These applications of the field are studied in psychology, sociology, anthropology, political science, epidemiology, education, social work, business and managerial studies, as well as communication studies.</t>
  </si>
  <si>
    <t>https://skills.emsidata.com/skills/KS124J8700R5TL9CL2TS</t>
  </si>
  <si>
    <t>Behavioral Pattern</t>
  </si>
  <si>
    <t>In software engineering, behavioral design patterns are design patterns that identify common communication patterns among objects. By doing so, these patterns increase flexibility in carrying out communication.</t>
  </si>
  <si>
    <t>https://skills.emsidata.com/skills/KS120Z66G2TFTTDB11W5</t>
  </si>
  <si>
    <t>Psychology</t>
  </si>
  <si>
    <t>Psychology is the science of mind and behavior. Psychology includes the study of conscious and unconscious phenomena, as well as feeling and thought. It is an academic discipline of immense scope. Psychologists seek an understanding of the emergent properties of brains, and all the variety of phenomena linked to those emergent properties, joining this way the broader neuro-scientific group of researchers. As a social science, it aims to understand individuals and groups by establishing general principles and researching specific cases.</t>
  </si>
  <si>
    <t>https://skills.emsidata.com/skills/KS124VJ71BKMYXC1PP09</t>
  </si>
  <si>
    <t>Social Psychology</t>
  </si>
  <si>
    <t>Social psychology is the scientific study of how the thoughts, feelings, and behaviors of individuals are influenced by the actual, imagined, and implied presence of others, 'imagined' and 'implied presences' referring to the internalized social norms that humans are influenced by even when alone.</t>
  </si>
  <si>
    <t>https://skills.emsidata.com/skills/KS440PX6C8T08B4S2R9Q</t>
  </si>
  <si>
    <t>Psychosis</t>
  </si>
  <si>
    <t>Psychosis is a condition of the mind that results in difficulties determining what is real and what is not real. Symptoms may include delusions and hallucinations. Other symptoms may include incoherent speech and behavior that is inappropriate for the situation. There may also be sleep problems, social withdrawal, lack of motivation, and difficulties carrying out daily activities. Psychosis can have serious outcomes.</t>
  </si>
  <si>
    <t>https://skills.emsidata.com/skills/KS1286K78QKMF4BQZVXZ</t>
  </si>
  <si>
    <t>Social Influences</t>
  </si>
  <si>
    <t>Social influence comprises the ways in which individuals change their behavior to meet the demands of a social environment. It takes many forms and can be seen in conformity, socialization, peer pressure, obedience, leadership, persuasion, sales, and marketing. Typically social influence results from a specific action, command, or request, but people also alter their attitudes and behaviors in response to what they perceive others might do or think. In 1958, Harvard psychologist Herbert Kelman identified three broad varieties of social influence.Compliance is when people appear to agree with others but actually keep their dissenting opinions private. Identification is when people are influenced by someone who is liked and respected, such as a famous celebrity. Internalization is when people accept a belief or behavior and agree both publicly and privately.</t>
  </si>
  <si>
    <t>https://skills.emsidata.com/skills/ES78D706A6A18746395D</t>
  </si>
  <si>
    <t>Behavioral Medicine</t>
  </si>
  <si>
    <t>Behavioral medicine is concerned with the integration of knowledge in the biological, behavioral, psychological, and social sciences relevant to health and illness. These sciences include epidemiology, anthropology, sociology, psychology, physiology, pharmacology, nutrition, neuroanatomy, endocrinology, and immunology. The term is often used interchangeably, but incorrectly, with health psychology. The practice of behavioral medicine encompasses health psychology, but also includes applied psychophysiological therapies such as biofeedback, hypnosis, and bio-behavioral therapy of physical disorders, aspects of occupational therapy, rehabilitation medicine, and physiatry, as well as preventive medicine. In contrast, health psychology represents a stronger emphasis specifically on psychology's role in both behavioral medicine and behavioral health.</t>
  </si>
  <si>
    <t>https://skills.emsidata.com/skills/KS120Z56XC3ZRCM4VMB4</t>
  </si>
  <si>
    <t>Psychosocial Development</t>
  </si>
  <si>
    <t>Erikson's stages of psychosocial development, as articulated in the second half of the 20th century by Erik Erikson in collaboration with Joan Erikson, is a comprehensive psychoanalytic theory that identifies a series of eight stages that a healthy developing individual should pass through from infancy to late adulthood. Erikson published a book called Childhood and Society around the 1950’s that transpired his research on the eight stages of psychosocial development. Erikson was originally influenced by Sigmund Freud’s psychosexual stages of development. He originally worked on improving Freud's theories. However, as he began to dive deeper into biopsychosocial development and how other environmental factors affect human development, he soon progressed past Freud’s theories and developed his own ideas.</t>
  </si>
  <si>
    <t>https://skills.emsidata.com/skills/KS122WB6K8QM8JWQ1TBQ</t>
  </si>
  <si>
    <t>Urinary Systems</t>
  </si>
  <si>
    <t>The urinary system, also known as the renal system or urinary tract, consists of the kidneys, ureters, bladder, and the urethra. The purpose of the urinary system is to eliminate waste from the body, regulate blood volume and blood pressure, control levels of electrolytes and metabolites, and regulate blood pH. The urinary tract is the body's drainage system for the eventual removal of urine. The kidneys have an extensive blood supply via the renal arteries which leave the kidneys via the renal vein. Each kidney consists of functional units called nephrons. Following filtration of blood and further processing, wastes exit the kidney via the ureters, tubes made of smooth muscle fibres that propel urine towards the urinary bladder, where it is stored and subsequently expelled from the body by urination (voiding). The female and male urinary system are very similar, differing only in the length of the urethra.</t>
  </si>
  <si>
    <t>https://skills.emsidata.com/skills/KS441P760N6NZVM5FWVK</t>
  </si>
  <si>
    <t>Nephrology is a specialty of medicine and pediatric medicine that concerns with study of the kidneys, specifically normal kidney function and kidney disease, the preservation of kidney health, and the treatment of kidney disease, from diet and medication to renal replacement therapy.</t>
  </si>
  <si>
    <t>https://skills.emsidata.com/skills/KS126XF6CS730Y3D3KFF</t>
  </si>
  <si>
    <t>Kidneys</t>
  </si>
  <si>
    <t>The kidneys are two reddish-brown bean-shaped organs found in vertebrates. They are located on the left and right in the retroperitoneal space, and in adult humans are about 12 centimetres in length. They receive blood from the paired renal arteries; blood exits into the paired renal veins. Each kidney is attached to a ureter, a tube that carries excreted urine to the bladder.</t>
  </si>
  <si>
    <t>https://skills.emsidata.com/skills/KS125MT689KQTY4WPJH9</t>
  </si>
  <si>
    <t>Neurology is a branch of medicine dealing with disorders of the nervous system. Neurology deals with the diagnosis and treatment of all categories of conditions and disease involving the central and peripheral nervous systems, including their coverings, blood vessels, and all effector tissue, such as muscle. Neurological practice relies heavily on the field of neuroscience, the scientific study of the nervous system.</t>
  </si>
  <si>
    <t>https://skills.emsidata.com/skills/KS1270B6ZM2TMYPKYRH1</t>
  </si>
  <si>
    <t>Cognitive Neuroscience</t>
  </si>
  <si>
    <t>Cognitive neuroscience is the scientific field that is concerned with the study of the biological processes and aspects that underlie cognition, with a specific focus on the neural connections in the brain which are involved in mental processes. It addresses the questions of how cognitive activities are affected or controlled by neural circuits in the brain. Cognitive neuroscience is a branch of both neuroscience and psychology, overlapping with disciplines such as behavioral neuroscience, cognitive psychology, physiological psychology and affective neuroscience. Cognitive neuroscience relies upon theories in cognitive science coupled with evidence from neurobiology, and computational modeling.</t>
  </si>
  <si>
    <t>https://skills.emsidata.com/skills/KS1223077VCYH2NDCW2Z</t>
  </si>
  <si>
    <t>Computational Neuroscience</t>
  </si>
  <si>
    <t>Computational neuroscience is a branch of neuroscience which employs mathematical models, theoretical analysis and abstractions of the brain to understand the principles that govern the development, structure, physiology and cognitive abilities of the nervous system.</t>
  </si>
  <si>
    <t>https://skills.emsidata.com/skills/KS12276704C395R62LC7</t>
  </si>
  <si>
    <t>Nervous Systems</t>
  </si>
  <si>
    <t>In biology, the nervous system is a highly complex part of an animal that coordinates its actions and sensory information by transmitting signals to and from different parts of its body. The nervous system detects environmental changes that impact the body, then works in tandem with the endocrine system to respond to such events. Nervous tissue first arose in wormlike organisms about 550 to 600 million years ago. In vertebrates it consists of two main parts, the central nervous system (CNS) and the peripheral nervous system (PNS). The CNS consists of the brain and spinal cord. The PNS consists mainly of nerves, which are enclosed bundles of the long fibers or axons, that connect the CNS to every other part of the body. Nerves that transmit signals from the brain are called motor or efferent nerves, while those nerves that transmit information from the body to the CNS are called sensory or afferent. Spinal nerves serve both functions and are called mixed nerves. The PNS is divided into three separate subsystems, the somatic, autonomic, and enteric nervous systems. Somatic nerves mediate voluntary movement. The autonomic nervous system is further subdivided into the sympathetic and the parasympathetic nervous systems. The sympathetic nervous system is activated in cases of emergencies to mobilize energy, while the parasympathetic nervous system is activated when organisms are in a relaxed state. The enteric nervous system functions to control the gastrointestinal system. Both autonomic and enteric nervous systems function involuntarily. Nerves that exit from the cranium are called cranial nerves while those exiting from the spinal cord are called spinal nerves.</t>
  </si>
  <si>
    <t>https://skills.emsidata.com/skills/KS126XM5WZ451QBPLNLR</t>
  </si>
  <si>
    <t>Multiple Sclerosis</t>
  </si>
  <si>
    <t>Multiple sclerosis (MS), also known as encephalomyelitis disseminata, is a demyelinating disease in which the insulating covers of nerve cells in the brain and spinal cord are damaged. This damage disrupts the ability of parts of the nervous system to transmit signals, resulting in a range of signs and symptoms, including physical, mental, and sometimes psychiatric problems. Specific symptoms can include double vision, blindness in one eye, muscle weakness, and trouble with sensation or coordination. MS takes several forms, with new symptoms either occurring in isolated attacks or building up over time. Between attacks, symptoms may disappear completely, although permanent neurological problems often remain, especially as the disease advances.</t>
  </si>
  <si>
    <t>https://skills.emsidata.com/skills/KS126SS5ZGP8D3MC48BQ</t>
  </si>
  <si>
    <t>Electroencephalography</t>
  </si>
  <si>
    <t>Electroencephalography (EEG) is an electrophysiological monitoring method to record electrical activity of the brain. It is typically noninvasive, with the electrodes placed along the scalp, although invasive electrodes are sometimes used, as in electrocorticography, sometimes called intracranial EEG.</t>
  </si>
  <si>
    <t>https://skills.emsidata.com/skills/KS123C65WWYV541M67KQ</t>
  </si>
  <si>
    <t>Nuclear medicine is a medical specialty involving the application of radioactive substances in the diagnosis and treatment of disease. Nuclear medicine imaging, in a sense, is "radiology done inside out" or "endoradiology" because it records radiation emitting from within the body rather than radiation that is generated by external sources like X-rays. In addition, nuclear medicine scans differ from radiology, as the emphasis is not on imaging anatomy, but on the function. For such reason, it is called a physiological imaging modality. Single photon emission computed tomography (SPECT) and positron emission tomography (PET) scans are the two most common imaging modalities in nuclear medicine.</t>
  </si>
  <si>
    <t>https://skills.emsidata.com/skills/KS126BB6TYW1RZRT39VN</t>
  </si>
  <si>
    <t>Care Planning</t>
  </si>
  <si>
    <t>https://skills.emsidata.com/skills/KS121DR6KN061R1WRWT0</t>
  </si>
  <si>
    <t>End-of-Life Care</t>
  </si>
  <si>
    <t>End-of-life care (EoLC) refers to health care for a person nearing the end of their life or in the advanced stage of a terminal illness. Generally speaking, people who are dying need care in four areas—physical comfort, mental and emotional needs, spiritual issues, and practical tasks.</t>
  </si>
  <si>
    <t>https://skills.emsidata.com/skills/ES7496BBFE8AF575C659</t>
  </si>
  <si>
    <t>Urgent Care</t>
  </si>
  <si>
    <t>Urgent care is a category of walk-in clinic in the United States focused on the delivery of ambulatory care in a dedicated medical facility outside of a traditional emergency department. Urgent care centers primarily treat injuries or illnesses requiring immediate care but not serious enough to require an emergency department (ED) visit. Urgent care centers are distinguished from similar ambulatory healthcare centers such as emergency departments and convenient care clinics by their scope of conditions treated and available facilities on-site.</t>
  </si>
  <si>
    <t>https://skills.emsidata.com/skills/KS123H46X40T2JFS3HNP</t>
  </si>
  <si>
    <t>Palliative Care</t>
  </si>
  <si>
    <t>Palliative care is an interdisciplinary medical caregiving approach aimed at optimizing quality of life and mitigating suffering among people with serious, complex illness. Within the published literature, many definitions of palliative care exist; most notably, the World Health Organization describes palliative care as "an approach that improves the quality of life of patients and their families facing the problems associated with life-threatening illness, through the prevention and relief of suffering by means of early identification and impeccable assessment and treatment of pain and other problems, physical, psychosocial, and spiritual." In the past, palliative care was a disease specific approach, but today the World Health Organization takes a more broad approach, that the principles of palliative care should be applied as early as possible to any chronic and ultimately fatal illness.</t>
  </si>
  <si>
    <t>https://skills.emsidata.com/skills/KS127JT79R8VT2J961DC</t>
  </si>
  <si>
    <t>Life Skills</t>
  </si>
  <si>
    <t>Life skills are abilities for adaptive and positive behaviour that enable humans to deal effectively with the demands and challenges of life. This concept is also termed as psychosocial competency. The subject varies greatly depending on social norms and community expectations but skills that function for well-being and aid individuals to develop into active and productive members of their communities are considered as life skills.</t>
  </si>
  <si>
    <t>https://skills.emsidata.com/skills/KS125TZ6G4GYLS2F300C</t>
  </si>
  <si>
    <t>Nursing</t>
  </si>
  <si>
    <t>Nursing is a profession within the health care sector focused on the care of individuals, families, and communities so they may attain, maintain, or recover optimal health and quality of life. Nurses may be differentiated from other health care providers by their approach to patient care, training, and scope of practice. Nurses practice in many specialties with differing levels of prescription authority. Nurses comprise the largest component of most healthcare environments; however there is evidence of international shortages of qualified nurses. Many nurses provide care within the ordering scope of physicians, and this traditional role has shaped the public image of nurses as care providers. However, nurse practitioners are permitted by most jurisdictions to practice independently in a variety of settings. Since the postwar period, nurse education has undergone a process of diversification towards advanced and specialized credentials, and many of the traditional regulations and provider roles are changing.</t>
  </si>
  <si>
    <t>https://skills.emsidata.com/skills/KS12752715S2P1XNBR43</t>
  </si>
  <si>
    <t>Integrated Care</t>
  </si>
  <si>
    <t>Integrated care, also known as integrated health, coordinated care, comprehensive care, seamless care, or transmural care, is a worldwide trend in health care reforms and new organizational arrangements focusing on more coordinated and integrated forms of care provision. Integrated care may be seen as a response to the fragmented delivery of health and social services being an acknowledged problem in many health systems.</t>
  </si>
  <si>
    <t>https://skills.emsidata.com/skills/KS122D76HZSF2F2SXJZD</t>
  </si>
  <si>
    <t>Long Term Acute Care</t>
  </si>
  <si>
    <t>A long-term acute care hospital (LTACH), also known as a Long Term Care Hospital (LTCH), is a hospital specializing in treating patients requiring extended hospitalization. Hospitals specializing in long-term care have existed for decades in the form of sanatoriums for patients with tuberculosis and other chronic diseases. The modern hospital known as an LTACHs came into existence as a result of the Medicare, Medicaid, and SCHIP Balanced Budget Refinement Act of 1999. The Act defines an LTACH as “a hospital which has an average inpatient length of stay of greater than 25 days.” Traditionally, LTACHs provide care for patients receiving prolonged mechanical ventilation.</t>
  </si>
  <si>
    <t>https://skills.emsidata.com/skills/KS1260B5W94BVRHBS3SP</t>
  </si>
  <si>
    <t>Treatment Algorithms</t>
  </si>
  <si>
    <t>https://skills.emsidata.com/skills/ES5947F5572CECE19BC5</t>
  </si>
  <si>
    <t>Medication Administration</t>
  </si>
  <si>
    <t>A Medication Administration Record, commonly referred to as a drug chart, is the report that serves as a legal record of the drugs administered to a patient at a facility by a health care professional. The MAR is a part of a patient's permanent record on their medical chart. The health care professional signs off on the record at the time that the drug or device is administered.</t>
  </si>
  <si>
    <t>https://skills.emsidata.com/skills/KS126C26VWW3SXG5RHX9</t>
  </si>
  <si>
    <t>Nursing Home Care</t>
  </si>
  <si>
    <t>A nursing home is a facility for the residential care of elderly or disabled people. Nursing homes may also be referred to as skilled nursing facility (SNF), long-term care facilities, old people's homes, care homes, rest homes, convalescent homes or convalescent care. Often, these terms have slightly different meanings to indicate whether the institutions are public or private, and whether they provide mostly assisted living, or nursing care and emergency medical care. Nursing homes are used by people who do not need to be in a hospital, but cannot be cared for at home. The nursing home facility nurses have the responsibilities of caring for the patients' medical needs and also the responsibility of being in charge of other employees, depending on their ranks. Most nursing homes have nursing aides and skilled nurses on hand 24 hours a day.</t>
  </si>
  <si>
    <t>https://skills.emsidata.com/skills/KS440MF673ZVDH3L3SWY</t>
  </si>
  <si>
    <t>Telemetry</t>
  </si>
  <si>
    <t>Telemetry is the in situ collection of measurements or other data at remote points and their automatic transmission to receiving equipment (telecommunication) for monitoring. The word is derived from the Greek roots tele, "remote", and metron, "measure". Systems that need external instructions and data to operate require the counterpart of telemetry, telecommand.</t>
  </si>
  <si>
    <t>https://skills.emsidata.com/skills/KS128C365Z91ZGLTK6XC</t>
  </si>
  <si>
    <t>Case Management</t>
  </si>
  <si>
    <t>Case management is a managed care technique within the health care coverage system of the United States. It involves an integrated system that manages the delivery of comprehensive healthcare services for enrolled patients. Case managers are employed in almost every aspect of health care and these employ different approaches in the control of clinical actions.</t>
  </si>
  <si>
    <t>https://skills.emsidata.com/skills/KS121F56HCNN8HS317LM</t>
  </si>
  <si>
    <t>Human Nutrition</t>
  </si>
  <si>
    <t>Human nutrition deals with the provision of essential nutrients in food that are necessary to support human life and good health. Poor nutrition is a chronic problem often linked to poverty, food security, or a poor understanding of nutritional requirements. Malnutrition and its consequences are large contributors to deaths, physical deformities, and disabilities worldwide. Good nutrition is necessary for children to grow physically and mentally, and for normal human biological development.</t>
  </si>
  <si>
    <t>https://skills.emsidata.com/skills/KS120WB5W9ZPJR1ZNNFS</t>
  </si>
  <si>
    <t>Medical Nutrition Therapy</t>
  </si>
  <si>
    <t>Clinical nutrition is nutrition of patients in health care. Clinical in this sense refers to the management of patients, including not only outpatients at clinics, but also inpatients in hospitals. It incorporates primarily the scientific fields of nutrition and dietetics. It aims to keep a healthy energy balance in patients, as well as providing sufficient amounts other nutrients such as protein, vitamins, minerals.</t>
  </si>
  <si>
    <t>https://skills.emsidata.com/skills/KS126BJ6K2M0L3GRHSCB</t>
  </si>
  <si>
    <t>Metabolism</t>
  </si>
  <si>
    <t>Metabolism is the set of life-sustaining chemical reactions in organisms. The three main purposes of metabolism are: the conversion of food to energy to run cellular processes; the conversion of food/fuel to building blocks for proteins, lipids, nucleic acids, and some carbohydrates; and the elimination of metabolic wastes. These enzyme-catalyzed reactions allow organisms to grow and reproduce, maintain their structures, and respond to their environments. The word metabolism can also refer to the sum of all chemical reactions that occur in living organisms, including digestion and the transport of substances into and between different cells, in which case the above described set of reactions within the cells is called intermediary metabolism or intermediate metabolism. In various diseases, such as type II diabetes, metabolic syndrome, and cancer, normal metabolism is disrupted.</t>
  </si>
  <si>
    <t>https://skills.emsidata.com/skills/KS121K26MJ3TN4NZDCN7</t>
  </si>
  <si>
    <t>Malnutrition</t>
  </si>
  <si>
    <t>Malnutrition is a condition that results from eating a diet which does not supply a healthy amount of one or more nutrients. This includes diets that have too little nutrients or so many that the diet causes health problems. The nutrients involved can include calories, protein, carbohydrates, fat, vitamins or minerals. A lack of nutrients is called undernutrition or undernourishment while a surplus of nutrients cases overnutrition. Malnutrition is most often used to refer to undernutrition - when an individual is not getting enough calories, protein, or micronutrients. If undernutrition occurs during pregnancy, or before two years of age, it may result in permanent problems with physical and mental development. Extreme undernourishment, known as starvation or chronic hunger, may have symptoms that include: a short height, thin body, very poor energy levels, and swollen legs and abdomen. Those who are malnourished often get infections and are frequently cold. The symptoms of micronutrient deficiencies depend on the micronutrient that is lacking.</t>
  </si>
  <si>
    <t>https://skills.emsidata.com/skills/KS1263P757XTBSPNSKJ4</t>
  </si>
  <si>
    <t>Nutrition Education</t>
  </si>
  <si>
    <t>Nutrition education is a set of learning experiences designed to assist in healthy eating choices and other nutrition-related behavior. It includes any combination of educational strategies, accompanied by environmental supports, designed to facilitate voluntary adoption of food choices and other food and nutrition-related behaviors conducive to health and well-being. Nutrition education is delivered through multiple venues and involves activities at the individual, community, and policy levels. Nutrition Education also critically looks at issues such as food security, food literacy, and food sustainability.</t>
  </si>
  <si>
    <t>https://skills.emsidata.com/skills/KS127555W6MK6CL1JSQB</t>
  </si>
  <si>
    <t>Nutritional Assessment</t>
  </si>
  <si>
    <t>https://skills.emsidata.com/skills/ES110075EF171907A3E8</t>
  </si>
  <si>
    <t>Gynecology</t>
  </si>
  <si>
    <t>Gynaecology or gynecology is the medical practice dealing with the health of the female reproductive system. Almost all modern gynaecologists are also obstetricians. In many areas, the specialities of gynaecology and obstetrics overlap.</t>
  </si>
  <si>
    <t>https://skills.emsidata.com/skills/KS124KF5W616GF1JHVVJ</t>
  </si>
  <si>
    <t>Menopause</t>
  </si>
  <si>
    <t>Menopause, also known as the climacteric, is the time in women's lives when menstrual periods stop permanently, and they are no longer able to bear children. Menopause typically occurs between 49 and 52 years of age. Medical professionals often define menopause as having occurred when a woman has not had any menstrual bleeding for a year. It may also be defined by a decrease in hormone production by the ovaries. In those who have had surgery to remove their uterus but still have ovaries, menopause may be considered to have occurred at the time of the surgery or when their hormone levels fell. Following the removal of the uterus, symptoms typically occur earlier, at an average of 45 years of age.</t>
  </si>
  <si>
    <t>https://skills.emsidata.com/skills/KSWXNQIB5K2ZCK9ZOHM6</t>
  </si>
  <si>
    <t>Midwifery</t>
  </si>
  <si>
    <t>Midwifery is the health science and health profession that deals with pregnancy, childbirth, and the postpartum period, in addition to the sexual and reproductive health of women throughout their lives. In many countries, midwifery is a medical profession. A professional in midwifery is known as a midwife.</t>
  </si>
  <si>
    <t>https://skills.emsidata.com/skills/KS126L066JM8C2CJRKR2</t>
  </si>
  <si>
    <t>Obstetrics And Gynaecology</t>
  </si>
  <si>
    <t>Obstetrics and gynaecology or obstetrics and gynecology is the medical specialty that encompasses the two subspecialties of obstetrics and gynecology. It is commonly abbreviated as OB-GYN or OB/GYN in US English and Canadian English, and as obs and gynae or O&amp;G in British English.</t>
  </si>
  <si>
    <t>https://skills.emsidata.com/skills/KS124KF6W2XMXBDGV6V0</t>
  </si>
  <si>
    <t>Gestational Diabetes</t>
  </si>
  <si>
    <t>Gestational diabetes is a condition in which a woman without diabetes develops high blood sugar levels during pregnancy. Gestational diabetes generally results in few symptoms; however, it does increase the risk of pre-eclampsia, depression, and requiring a Caesarean section. Babies born to mothers with poorly treated gestational diabetes are at increased risk of being too large, having low blood sugar after birth, and jaundice. If untreated, it can also result in a stillbirth. Long term, children are at higher risk of being overweight and developing type 2 diabetes.</t>
  </si>
  <si>
    <t>https://skills.emsidata.com/skills/KS124BM69JD4B9CZCTRF</t>
  </si>
  <si>
    <t>Maternal Child Health</t>
  </si>
  <si>
    <t>https://skills.emsidata.com/skills/ES767AF9563688700F7B</t>
  </si>
  <si>
    <t>In Vitro Fertilisation</t>
  </si>
  <si>
    <t>In vitro fertilisation (IVF) is a process of fertilisation where an egg is combined with sperm outside the body, in vitro. The process involves monitoring and stimulating a woman's ovulatory process, removing an ovum or ova from the woman's ovaries and letting sperm fertilise them in a culture medium in a laboratory. After the fertilised egg (zygote) undergoes embryo culture for 2–6 days, it is implanted in the same or another woman's uterus, with the intention of establishing a successful pregnancy.</t>
  </si>
  <si>
    <t>https://skills.emsidata.com/skills/KS12535650YNTFX0X1BN</t>
  </si>
  <si>
    <t>Infertility</t>
  </si>
  <si>
    <t>Infertility is the inability of a person, animal or plant to reproduce by natural means. It is usually not the natural state of a healthy adult, except notably among certain eusocial species.</t>
  </si>
  <si>
    <t>https://skills.emsidata.com/skills/KS1253Y628QDSY22KWV2</t>
  </si>
  <si>
    <t>Assisted Reproductive Technology</t>
  </si>
  <si>
    <t>Assisted reproductive technology (ART) includes medical procedures used primarily to address infertility. This subject involves procedures such as in vitro fertilization, intracytoplasmic sperm injection (ICSI), cryopreservation of gametes or embryos, and/or the use of fertility medication. When used to address infertility, ART may also be referred to as fertility treatment. ART mainly belongs to the field of reproductive endocrinology and infertility. Some forms of ART may be used with regard to fertile couples for genetic purpose. ART may also be used in surrogacy arrangements, although not all surrogacy arrangements involve ART.</t>
  </si>
  <si>
    <t>https://skills.emsidata.com/skills/KS123WG65TG0D63WL5LF</t>
  </si>
  <si>
    <t>Reproductive Physiology</t>
  </si>
  <si>
    <t>The reproductive system of an organism, also known as the genital system, is the biological system made up of all the anatomical organs involved in sexual reproduction. Many non-living substances such as fluids, hormones, and pheromones are also important accessories to the reproductive system. Unlike most organ systems, the sexes of differentiated species often have significant differences. These differences allow for a combination of genetic material between two individuals, which allows for the possibility of greater genetic fitness of the offspring.</t>
  </si>
  <si>
    <t>https://skills.emsidata.com/skills/KS4400R644H86M71ZDDQ</t>
  </si>
  <si>
    <t>Prostate Cancer</t>
  </si>
  <si>
    <t>Prostate cancer is cancer of the prostate. The prostate is a gland in the male reproductive system that surrounds the urethra just below the bladder. Most prostate cancers are slow growing. Cancerous cells may spread to other areas of the body, particularly the bones and lymph nodes. It may initially cause no symptoms. In later stages, symptoms include pain or difficulty urinating, blood in the urine, or pain in the pelvis or back. Benign prostatic hyperplasia may produce similar symptoms. Other late symptoms include fatigue, due to low levels of red blood cells.</t>
  </si>
  <si>
    <t>https://skills.emsidata.com/skills/KS1285877D7CF6GTQJZF</t>
  </si>
  <si>
    <t>Management Of Cancer</t>
  </si>
  <si>
    <t>Cancer can be treated by surgery, chemotherapy, radiation therapy, hormonal therapy, targeted therapy and synthetic lethality. The choice of therapy depends upon the location and grade of the tumor and the stage of the disease, as well as the general state of the patient. Cancer genome sequencing helps in determining which cancer the patient exactly has for determining the best therapy for the cancer. A number of experimental cancer treatments are also under development. Under current estimates, two in five people will have cancer at some point in their lifetime.</t>
  </si>
  <si>
    <t>https://skills.emsidata.com/skills/KS121C96BRQXZFTPD1DG</t>
  </si>
  <si>
    <t>Bone Marrow Transplant</t>
  </si>
  <si>
    <t>Hematopoietic stem-cell transplantation (HSCT) is the transplantation of multipotent hematopoietic stem cells, usually derived from bone marrow, peripheral blood, or umbilical cord blood. It may be autologous, allogeneic or syngeneic.</t>
  </si>
  <si>
    <t>https://skills.emsidata.com/skills/KS1214B6GJNDKGHDFNP5</t>
  </si>
  <si>
    <t>Oncology is a branch of medicine that deals with the prevention, diagnosis, and treatment of cancer. A medical professional who practices oncology is an oncologist. The name's etymological origin is the Greek word ὄγκος (óngkos), meaning 1. "burden, volume, mass" and 2. "barb", and the Greek word λόγος (logos), meaning "study". The neoclassical term oncology was used from 1618, initially in neo-Greek, in cognizance of Galen's work on abnormal tumors, De tumoribus præter naturam.</t>
  </si>
  <si>
    <t>https://skills.emsidata.com/skills/KS126BK62WRFXDC690QY</t>
  </si>
  <si>
    <t>Immunotherapy</t>
  </si>
  <si>
    <t>Immunotherapy or biological therapy is the treatment of disease by activating or suppressing the immune system. Immunotherapies designed to elicit or amplify an immune response are classified as activation immunotherapies, while immunotherapies that reduce or suppress are classified as suppression immunotherapies.</t>
  </si>
  <si>
    <t>https://skills.emsidata.com/skills/KS1252V6172LB6LHHXR6</t>
  </si>
  <si>
    <t>Bladder Cancer</t>
  </si>
  <si>
    <t>Bladder cancer is any of several types of cancer arising from the tissues of the urinary bladder. Symptoms include blood in the urine, pain with urination, and low back pain.</t>
  </si>
  <si>
    <t>https://skills.emsidata.com/skills/KS1212K761FVM979JF7X</t>
  </si>
  <si>
    <t>Breast Cancer</t>
  </si>
  <si>
    <t>Breast cancer is cancer that develops from breast tissue. Signs of breast cancer may include a lump in the breast, a change in breast shape, dimpling of the skin, fluid coming from the nipple, a newly inverted nipple, or a red or scaly patch of skin. In those with distant spread of the disease, there may be bone pain, swollen lymph nodes, shortness of breath, or yellow skin.</t>
  </si>
  <si>
    <t>https://skills.emsidata.com/skills/KS12166789BC86MVBGTP</t>
  </si>
  <si>
    <t>Cancer</t>
  </si>
  <si>
    <t>Cancer is a group of diseases involving abnormal cell growth with the potential to invade or spread to other parts of the body. These contrast with benign tumors, which do not spread. Possible signs and symptoms include a lump, abnormal bleeding, prolonged cough, unexplained weight loss, and a change in bowel movements. While these symptoms may indicate cancer, they can also have other causes. Over 100 types of cancers affect humans.</t>
  </si>
  <si>
    <t>https://skills.emsidata.com/skills/KS121C76HJ5W4VDVBPNJ</t>
  </si>
  <si>
    <t>Dental Materials</t>
  </si>
  <si>
    <t>https://skills.emsidata.com/skills/KSCWLHIOM07CPE19DKU7</t>
  </si>
  <si>
    <t>Dentistry</t>
  </si>
  <si>
    <t>Dentistry, also known as dental medicine and oral medicine, is a branch of medicine that consists of the study, diagnosis, prevention, and treatment of diseases, disorders, and conditions of the oral cavity, commonly in the dentition but also the oral mucosa, and of adjacent and related structures and tissues, particularly in the maxillofacial area. Although primarily associated with teeth among the general public, the field of dentistry or dental medicine is not limited to teeth but includes other aspects of the craniofacial complex including the temporomandibular joint and other supporting, muscular, lymphatic, nervous, vascular, and anatomical structures.</t>
  </si>
  <si>
    <t>https://skills.emsidata.com/skills/KS120V968P30DPRZ8CJC</t>
  </si>
  <si>
    <t>Orthodontics</t>
  </si>
  <si>
    <t>Orthodontics is a specialty of dentistry that deals with the diagnosis, prevention, and correction of malpositioned teeth and jaws, and misaligned bite patterns. It can also focus on modifying facial growth, known as dentofacial orthopedics.</t>
  </si>
  <si>
    <t>https://skills.emsidata.com/skills/KS127G16B6PTLZR5BCTP</t>
  </si>
  <si>
    <t>Oral Hygiene</t>
  </si>
  <si>
    <t>Oral hygiene is the practice of keeping one's mouth clean and free of disease and other problems by regular brushing of the teeth and cleaning between the teeth. It is important that oral hygiene be carried out on a regular basis to enable prevention of dental disease and bad breath. The most common types of dental disease are tooth decay and gum diseases, including gingivitis, and periodontitis.</t>
  </si>
  <si>
    <t>https://skills.emsidata.com/skills/ES814687418C1526BA66</t>
  </si>
  <si>
    <t>Dentures</t>
  </si>
  <si>
    <t>Dentures are prosthetic devices constructed to replace missing teeth, and are supported by the surrounding soft and hard tissues of the oral cavity. Conventional dentures are removable. However, there are many denture designs, some which rely on bonding or clasping onto teeth or dental implants. There are two main categories of dentures, the distinction being whether they are used to replace missing teeth on the mandibular arch or on the maxillary arch.</t>
  </si>
  <si>
    <t>https://skills.emsidata.com/skills/KS122V16RDW8W4JRB342</t>
  </si>
  <si>
    <t>Endodontics</t>
  </si>
  <si>
    <t>Endodontics is the dental specialty concerned with the study and treatment of the dental pulp.</t>
  </si>
  <si>
    <t>https://skills.emsidata.com/skills/ES3CF11C63CCC7282D83</t>
  </si>
  <si>
    <t>Osteoporosis</t>
  </si>
  <si>
    <t>Osteoporosis is a systemic skeletal disorder characterized by low bone mass, micro-architectural deterioration of bone tissue leading to bone fragility, and consequent increase in fracture risk. It is the most common reason for a broken bone among the elderly. Bones that commonly break include the vertebrae in the spine, the bones of the forearm, and the hip. Until a broken bone occurs there are typically no symptoms. Bones may weaken to such a degree that a break may occur with minor stress or spontaneously. After the broken bone heals, the person may have chronic pain and a decreased ability to carry out normal activities.</t>
  </si>
  <si>
    <t>https://skills.emsidata.com/skills/KSZJC9N0BC1FD2SHZGOZ</t>
  </si>
  <si>
    <t>Orthopedic Surgery</t>
  </si>
  <si>
    <t>Orthopedic surgery or orthopedics, is the branch of surgery concerned with conditions involving the musculoskeletal system. Orthopedic surgeons use both surgical and nonsurgical means to treat musculoskeletal trauma, spine diseases, sports injuries, degenerative diseases, infections, tumors, and congenital disorders.</t>
  </si>
  <si>
    <t>https://skills.emsidata.com/skills/KS127G46S58NS2334GKG</t>
  </si>
  <si>
    <t>Musculoskeletal Injuries</t>
  </si>
  <si>
    <t>Musculoskeletal injury refers to damage of muscular or skeletal systems, which is usually due to a strenuous activity. In one study, roughly 25% of approximately 6300 adults received a musculoskeletal injury of some sort within 12 months—of which 83% were activity-related. Musculoskeletal injury spans into a large variety of medical specialties including orthopedic surgery, sports medicine, emergency medicine and rheumatology.</t>
  </si>
  <si>
    <t>https://skills.emsidata.com/skills/ES3DDF157C74E91B4E80</t>
  </si>
  <si>
    <t>Rheumatoid Arthritis</t>
  </si>
  <si>
    <t>Rheumatoid arthritis  (RA) is a long-term autoimmune disorder that primarily affects joints. It typically results in warm, swollen, and painful joints. Pain and stiffness often worsen following rest. Most commonly, the wrist and hands are involved, with the same joints typically involved on both sides of the body. The disease may also affect other parts of the body. This may result in a low red blood cell count, inflammation around the lungs, and inflammation around the heart. Fever and low energy may also be present. Often, symptoms come on gradually over weeks to months.</t>
  </si>
  <si>
    <t>https://skills.emsidata.com/skills/KS440315XRHKJF71Z62L</t>
  </si>
  <si>
    <t>Human Musculoskeletal Systems</t>
  </si>
  <si>
    <t>The human musculoskeletal system is an organ system that gives humans the ability to move using their muscular and skeletal systems. The musculoskeletal system provides form, support, stability, and movement to the body.</t>
  </si>
  <si>
    <t>https://skills.emsidata.com/skills/KS126T9782DR23FKHKHM</t>
  </si>
  <si>
    <t>https://skills.emsidata.com/skills/ESBA227F7158090209C8</t>
  </si>
  <si>
    <t>Neuromuscular System And Disorders</t>
  </si>
  <si>
    <t>https://skills.emsidata.com/skills/ESC8828DE017DC567E5B</t>
  </si>
  <si>
    <t>Osteoarthritis</t>
  </si>
  <si>
    <t>Osteoarthritis (OA) is a type of joint disease that results from breakdown of joint cartilage and underlying bone. The most common symptoms are joint pain and stiffness. Usually the symptoms progress slowly over years. Initially they may occur only after exercise but can become constant over time. Other symptoms may include joint swelling, decreased range of motion, and, when the back is affected, weakness or numbness of the arms and legs. The most commonly involved joints are the two near the ends of the fingers and the joint at the base of the thumbs; the knee and hip joints; and the joints of the neck and lower back. Joints on one side of the body are often more affected than those on the other. The symptoms can interfere with work and normal daily activities. Unlike some other types of arthritis, only the joints, not internal organs, are affected.</t>
  </si>
  <si>
    <t>https://skills.emsidata.com/skills/KS127GM6P5QXSXTG7VVJ</t>
  </si>
  <si>
    <t>Viruses</t>
  </si>
  <si>
    <t>A virus is a submicroscopic infectious agent that replicates only inside the living cells of an organism. Viruses infect all types of life forms, from animals and plants to microorganisms, including bacteria and archaea. Since Dmitri Ivanovsky's 1892 article describing a non-bacterial pathogen infecting tobacco plants and the discovery of the tobacco mosaic virus by Martinus Beijerinck in 1898, more than 6,000 virus species have been described in detail of the millions of types of viruses in the environment. Viruses are found in almost every ecosystem on Earth and are the most numerous type of biological entity. The study of viruses is known as virology, a subspeciality of microbiology.</t>
  </si>
  <si>
    <t>https://skills.emsidata.com/skills/KS441V46882L6GH0P1S1</t>
  </si>
  <si>
    <t>Pathophysiology</t>
  </si>
  <si>
    <t>Pathophysiology – a convergence of pathology with physiology – is the study of the disordered physiological processes that cause, result from, or are otherwise associated with a disease or injury. Pathology is the medical discipline that describes conditions typically observed during a disease state, whereas physiology is the biological discipline that describes processes or mechanisms operating within an organism. Pathology describes the abnormal or undesired condition, whereas pathophysiology seeks to explain the functional changes that are occurring within an individual due to a disease or pathologic state.</t>
  </si>
  <si>
    <t>https://skills.emsidata.com/skills/KS127LK6S8RBC0QWFJ6B</t>
  </si>
  <si>
    <t>Histology</t>
  </si>
  <si>
    <t>Histology, also known as microscopic anatomy or microanatomy, is the branch of biology which studies the microscopic anatomy of biological tissues. Histology is the microscopic counterpart to gross anatomy, which looks at larger structures visible without a microscope. Although one may divide microscopic anatomy into organology, the study of organs, histology, the study of tissues, and cytology, the study of cells, modern usage places all of these topics under the field of histology. In medicine, histopathology is the branch of histology that includes the microscopic identification and study of diseased tissue. In the field of paleontology, the term paleohistology refers to the histology of fossil organisms.</t>
  </si>
  <si>
    <t>https://skills.emsidata.com/skills/KS124QW682VY9RVB14SF</t>
  </si>
  <si>
    <t>Pathology is the study of the causes and effects of disease or injury. The word pathology also refers to the study of disease in general, incorporating a wide range of biology research fields and medical practices. However, when used in the context of modern medical treatment, the term is often used in a more narrow fashion to refer to processes and tests which fall within the contemporary medical field of "general pathology", an area which includes a number of distinct but inter-related medical specialties that diagnose disease, mostly through analysis of tissue, cell, and body fluid samples. Idiomatically, "a pathology" may also refer to the predicted or actual progression of particular diseases, and the affix pathy is sometimes used to indicate a state of disease in cases of both physical ailment and psychological conditions. A physician practicing pathology is called a pathologist.</t>
  </si>
  <si>
    <t>https://skills.emsidata.com/skills/KS1248R6Y5W63Z1JDZCQ</t>
  </si>
  <si>
    <t>Relapse Prevention</t>
  </si>
  <si>
    <t>Recidivism is the act of a person repeating an undesirable behavior after they have either experienced negative consequences of that behavior, or have been trained to extinguish that behavior. It is also used to refer to the percentage of former prisoners who are rearrested for a similar offense.</t>
  </si>
  <si>
    <t>https://skills.emsidata.com/skills/ESF155ECB460624CC123</t>
  </si>
  <si>
    <t>Intellectual Disabilities</t>
  </si>
  <si>
    <t>Intellectual disability (ID), also known as general learning disability and formerly mental retardation (MR), is a generalized neurodevelopmental disorder characterized by significantly impaired intellectual and adaptive functioning. It is defined by an IQ under 70, in addition to deficits in two or more adaptive behaviors that affect everyday, general living.</t>
  </si>
  <si>
    <t>https://skills.emsidata.com/skills/KS123C079J84XLDGX8LQ</t>
  </si>
  <si>
    <t>Managing Intoxication</t>
  </si>
  <si>
    <t>Alcohol intoxication, also known as drunkenness or alcohol poisoning, is the negative behavior and physical effects caused by a recent consumption of alcohol. Symptoms at lower doses may include mild sedation and poor coordination. At higher doses, there may be slurred speech, trouble walking, and vomiting. Extreme doses may result in a respiratory depression, coma, or death. Complications may include seizures, aspiration pneumonia, injuries including suicide, and low blood sugar. Alcohol intoxication can lead to alcohol-related crime with perpetrators more likely to be intoxicated than victims.</t>
  </si>
  <si>
    <t>https://skills.emsidata.com/skills/KS3IW1UMFAVXWI2ETAH2</t>
  </si>
  <si>
    <t>Organ And Tissue Donation</t>
  </si>
  <si>
    <t>Organ donation is the process when a person allows an organ of their own to be removed and transplanted to another person, legally, either by consent while the donor is alive or dead with the assent of the next of kin.</t>
  </si>
  <si>
    <t>https://skills.emsidata.com/skills/ES131891846DC8119B88</t>
  </si>
  <si>
    <t>Patient Education And Counseling</t>
  </si>
  <si>
    <t>Patient education is the process by which health professionals and others impart information to patients and their caregivers that will alter their health behaviors or improve their health status.</t>
  </si>
  <si>
    <t>https://skills.emsidata.com/skills/KS127LN77V87V52LXM55</t>
  </si>
  <si>
    <t>Care Coordination</t>
  </si>
  <si>
    <t>https://skills.emsidata.com/skills/ES1BCC99EC731B69F632</t>
  </si>
  <si>
    <t>Health Literacy</t>
  </si>
  <si>
    <t>Health literacy is the ability to obtain, read, understand, and use healthcare information in order to make appropriate health decisions and follow instructions for treatment. There are multiple definitions of health literacy, in part, because health literacy involves both the context in which health literacy demands are made and the skills that people bring to that situation.</t>
  </si>
  <si>
    <t>https://skills.emsidata.com/skills/ESA580AE0ADC4956232F</t>
  </si>
  <si>
    <t>Health Promotion</t>
  </si>
  <si>
    <t>Health promotion is, as stated in the 1986 World Health Organization (WHO) Ottawa Charter for Health Promotion, "the process of enabling people to increase control over, and to improve, their health.</t>
  </si>
  <si>
    <t>https://skills.emsidata.com/skills/KS124MZ6RJRXMLSY638Z</t>
  </si>
  <si>
    <t>Pediatric Advanced Life Support</t>
  </si>
  <si>
    <t>Pediatric Advanced Life Support (PALS) is a 2-day American Heart Association training program co-branded with the American Academy of Pediatrics. The goal of the course is to aid the pediatric healthcare provider in developing the knowledge and skills necessary to efficiently and effectively manage critically ill infants and children, resulting in improved outcomes. Professional healthcare providers use PALS during the stabilization and transportation phases of a pediatric emergency, in or out of hospital.</t>
  </si>
  <si>
    <t>https://skills.emsidata.com/skills/KS127JC64RQTFKH7BCD9</t>
  </si>
  <si>
    <t>Pediatrics is the branch of medicine that involves the medical care of infants, children, and adolescents. The American Academy of Pediatrics recommends people be under pediatric care through the age of 21. In the United Kingdom, paediatrics covers patients until age 18. Worldwide age limits of pediatrics have been trending up year over year. A medical doctor who specializes in this area is known as a pediatrician, or paediatrician. The word pediatrics and its cognates mean "healer of children"; they derive from two Greek words: παῖς and ἰατρός. Pediatricians work in hospitals and children's hospitals particularly those working in its subspecialties, and as outpatient primary care physicians.</t>
  </si>
  <si>
    <t>https://skills.emsidata.com/skills/KS121VR64BNM0199PPCN</t>
  </si>
  <si>
    <t>Developmental Psychology</t>
  </si>
  <si>
    <t>Developmental psychology is the scientific study of how and why human beings change over the course of their life. Originally concerned with infants and children, the field has expanded to include adolescence, adult development, aging, and the entire lifespan. Developmental psychologists aim to explain how thinking, feeling, and behaviors change throughout life. This field examines change across three major dimensions: physical development, cognitive development, and social emotional development. Within these three dimensions are a broad range of topics including motor skills, executive functions, moral understanding, language acquisition, social change, personality, emotional development, self-concept, and identity formation.</t>
  </si>
  <si>
    <t>https://skills.emsidata.com/skills/KS121VT753QVH9FM0851</t>
  </si>
  <si>
    <t>Pharmaceuticals</t>
  </si>
  <si>
    <t>A medication is a drug used to diagnose, cure, treat, or prevent disease. Drug therapy (pharmacotherapy) is an important part of the medical field and relies on the science of pharmacology for continual advancement and on pharmacy for appropriate management.</t>
  </si>
  <si>
    <t>https://skills.emsidata.com/skills/KS127R26PVSGVL35D7L1</t>
  </si>
  <si>
    <t>Clinical Pharmacy</t>
  </si>
  <si>
    <t>Clinical pharmacy is the branch of pharmacy in which clinical pharmacists provide direct patient care that optimizes the use of medication and promotes health, wellness, and disease prevention. Clinical pharmacists care for patients in all health care settings but the clinical pharmacy movement initially began inside hospitals and clinics. Clinical pharmacists often work in collaboration with physicians, physician assistants, nurse practitioners, and other healthcare professionals. Clinical pharmacists can enter into a formal collaborative practice agreement with another healthcare provider, generally one or more physicians, that allows pharmacists to prescribe medications and order laboratory tests.</t>
  </si>
  <si>
    <t>https://skills.emsidata.com/skills/KS121ZR6DG1RF33NS328</t>
  </si>
  <si>
    <t>Antibiotics</t>
  </si>
  <si>
    <t>An antibiotic is a type of antimicrobial substance active against bacteria. It is the most important type of antibacterial agent for fighting bacterial infections, and antibiotic medications are widely used in the treatment and prevention of such infections. They may either kill or inhibit the growth of bacteria. A limited number of antibiotics also possess antiprotozoal activity. Antibiotics are not effective against viruses such as the common cold or influenza; drugs which inhibit viruses are termed antiviral drugs or antivirals rather than antibiotics.</t>
  </si>
  <si>
    <t>https://skills.emsidata.com/skills/KS120J168D375YKSVV4K</t>
  </si>
  <si>
    <t>Drug Absorption</t>
  </si>
  <si>
    <t>Absorption is the journey of a drug travelling from the site of administration to the site of action.</t>
  </si>
  <si>
    <t>https://skills.emsidata.com/skills/ESD34A095B83A8CE72CE</t>
  </si>
  <si>
    <t>Pharmacokinetics</t>
  </si>
  <si>
    <t>Pharmacokinetics, sometimes abbreviated as PK, is a branch of pharmacology dedicated to determine the fate of substances administered to a living organism. The substances of interest include any chemical xenobiotic such as: pharmaceutical drugs, pesticides, food additives, cosmetics, etc. It attempts to analyze chemical metabolism and to discover the fate of a chemical from the moment that it is administered up to the point at which it is completely eliminated from the body. Pharmacokinetics is the study of how an organism affects a drug, whereas pharmacodynamics (PD) is the study of how the drug affects the organism. Both together influence dosing, benefit, and adverse effects, as seen in PK/PD models.</t>
  </si>
  <si>
    <t>https://skills.emsidata.com/skills/KS127RB63RKZ81HM2HJQ</t>
  </si>
  <si>
    <t>Drug Administration</t>
  </si>
  <si>
    <t>https://skills.emsidata.com/skills/KS1206Q6LBTPFC8TY5K0</t>
  </si>
  <si>
    <t>Exercise Physiology</t>
  </si>
  <si>
    <t>Exercise physiology is the physiology of physical exercise. It is one of the allied health professions that involves the study of the acute responses and chronic adaptations to exercise. Mainly used by old people.</t>
  </si>
  <si>
    <t>https://skills.emsidata.com/skills/KS123QQ60M72H8LR0NTJ</t>
  </si>
  <si>
    <t>Occupational Therapy</t>
  </si>
  <si>
    <t>Occupational therapy (OT) is the use of assessment and intervention to develop, recover, or maintain the meaningful activities, or occupations, of individuals, groups, or communities. It is an allied health profession performed by occupational therapists and occupational therapy assistants (OTA). OTs often work with people with mental health problems, disabilities, injuries, or impairments.</t>
  </si>
  <si>
    <t>https://skills.emsidata.com/skills/KS123MP69N3Y3MN5WNQL</t>
  </si>
  <si>
    <t>Exercise Science</t>
  </si>
  <si>
    <t>https://skills.emsidata.com/skills/ES378BBCDED83344F83C</t>
  </si>
  <si>
    <t>Kinesiology</t>
  </si>
  <si>
    <t>Kinesiology is the scientific study of human or non-human body movement. Kinesiology addresses physiological, biomechanical, and psychological dynamic principles and mechanisms of movement. Applications of kinesiology to human health include biomechanics and orthopedics; strength and conditioning; sport psychology; motor control; skill acquisition and motor learning; methods of rehabilitation, such as physical and occupational therapy; and sport and exercise physiology. Studies of human and animal motion include measures from motion tracking systems, electrophysiology of muscle and brain activity, various methods for monitoring physiological function, and other behavioral and cognitive research techniques.</t>
  </si>
  <si>
    <t>https://skills.emsidata.com/skills/KS125MY63SM2LYJYD7L5</t>
  </si>
  <si>
    <t>Pelvic Floor Rehabilitation</t>
  </si>
  <si>
    <t>https://skills.emsidata.com/skills/ES1158D7227EECF0909E</t>
  </si>
  <si>
    <t>Physical therapy (PT), also known as physiotherapy, is one of the healthcare professions. Physical therapy is provided by physical therapists who promote, maintain, or restore health through physical examination, diagnosis, prognosis, patient education, physical intervention, rehabilitation, disease prevention and health promotion. Physical therapists are known as physiotherapists in many countries.</t>
  </si>
  <si>
    <t>https://skills.emsidata.com/skills/KS1203Q5Z029L6G5T9SD</t>
  </si>
  <si>
    <t>Health Education</t>
  </si>
  <si>
    <t>Health education is a profession of educating people about health. Areas within this profession encompass environmental health, physical health, social health, emotional health, intellectual health, and spiritual health, as well as sexual and reproductive health education.</t>
  </si>
  <si>
    <t>https://skills.emsidata.com/skills/KS124MT6ZDZLF0M8JM6X</t>
  </si>
  <si>
    <t>Social Determinants Of Health</t>
  </si>
  <si>
    <t>https://skills.emsidata.com/skills/ES967349B940D420C8DF</t>
  </si>
  <si>
    <t>Health Equity</t>
  </si>
  <si>
    <t>Health equity arises from access to the social determinants of health, specifically from wealth, power and prestige. Individuals who have consistently been deprived of these three determinants are significantly disadvantaged from health inequities, and face worse health outcomes than those who are able to access certain resources. It is not equity to simply provide every individual with the same resources; that would be equality. In order to achieve health equity, resources must be allocated based on an individual need-based principle.</t>
  </si>
  <si>
    <t>https://skills.emsidata.com/skills/KS124MS707JN8LTR9227</t>
  </si>
  <si>
    <t>Epidemiology</t>
  </si>
  <si>
    <t>Epidemiology is the study and analysis of the distribution, patterns and determinants of health and disease conditions in defined populations.</t>
  </si>
  <si>
    <t>https://skills.emsidata.com/skills/KS121ZH6P3FLG2QS4QGN</t>
  </si>
  <si>
    <t>Population Health</t>
  </si>
  <si>
    <t>Population health has been defined as "the health outcomes of a group of individuals, including the distribution of such outcomes within the group". It is an approach to health that aims to improve the health of an entire human population. It has been described as consisting of three components. These are "health outcomes, patterns of health determinants, and policies and interventions".</t>
  </si>
  <si>
    <t>https://skills.emsidata.com/skills/KS127Y375WMJ2WBJ98LC</t>
  </si>
  <si>
    <t>Public Health</t>
  </si>
  <si>
    <t>Public health has been defined as "the science and art of preventing disease”, prolonging life and improving quality of life through organized efforts and informed choices of society, organizations, communities and individuals. Analyzing the determinants of health of a population and the threats it faces is the basis for public health. The public can be as small as a handful of people or as large as a village or an entire city; in the case of a pandemic it may encompass several continents. The concept of health takes into account physical, psychological, and social well-being. As such, according to the World Health Organization, it is not merely the absence of disease or infirmity and more recently, a resource for everyday living.</t>
  </si>
  <si>
    <t>https://skills.emsidata.com/skills/KS1225N6R4M64Z082XLZ</t>
  </si>
  <si>
    <t>Community Health</t>
  </si>
  <si>
    <t>Community health is a branch of public health which focuses on people and their role as determinants of their own and other people's health in contrast to environmental health, which focuses on the physical environment and its impact on people's health.</t>
  </si>
  <si>
    <t>https://skills.emsidata.com/skills/KS1225K731XW29HVKTRZ</t>
  </si>
  <si>
    <t>International Health</t>
  </si>
  <si>
    <t>International health, also called geographic medicine, international medicine, or global health, is a field of health care, usually with a public health emphasis, dealing with health across regional or national boundaries. One subset of international medicine, travel medicine, prepares travelers with immunizations, prophylactic medications, preventive techniques such as bednets and residual pesticides, in-transit care, and post-travel care for exotic illnesses. International health, however, more often refers to health personnel or organizations from one area or nation providing direct health care, or health sector development, in another area or nation. It is this sense of the term that is explained here. More recently, public health experts have become interested in global processes that impact on human health. Globalization and health, for example, illustrates the complex and changing sociological environment within which the determinants of health and disease express themselves.</t>
  </si>
  <si>
    <t>https://skills.emsidata.com/skills/KS1258P6DVHCRTC7PNSQ</t>
  </si>
  <si>
    <t>Outcomes Research</t>
  </si>
  <si>
    <t>Outcomes research is a branch of public health research, which studies the end results (outcomes) of the structure and processes of the health care system on the health and well-being of patients and populations. According to one medical outcomes and guidelines source book - 1996, Outcomes research includes health services research that focuses on identifying variations in medical procedures and associated health outcomes. Though listed as a synonym for the National Library of Medicine MeSH term "Outcome Assessment ", outcomes research may refer to both health services research and healthcare outcomes assessment, which aims at Health technology assessment, decision making, and policy analysis through systematic evaluation of quality of care, access, and effectiveness.</t>
  </si>
  <si>
    <t>https://skills.emsidata.com/skills/KS127H26FLNG0H3SFG4L</t>
  </si>
  <si>
    <t>Emergency Preparedness</t>
  </si>
  <si>
    <t>Emergency management is the organization and management of the resources and responsibilities for dealing with all humanitarian aspects of emergencies. The aim is to reduce the harmful effects of all hazards, including disasters.</t>
  </si>
  <si>
    <t>https://skills.emsidata.com/skills/KS123H772TMG4TK4QNZB</t>
  </si>
  <si>
    <t>Public Health Education</t>
  </si>
  <si>
    <t>https://skills.emsidata.com/skills/ES8EFF4CF6CA7FF9A7D6</t>
  </si>
  <si>
    <t>Disease Prevention</t>
  </si>
  <si>
    <t>https://skills.emsidata.com/skills/KS12314650K2B4KTH81J</t>
  </si>
  <si>
    <t>Environmental Health</t>
  </si>
  <si>
    <t>Environmental Health is a peer-reviewed medical journal established in 2002 and published by BioMed Central. It covers research in all areas of environmental and occupational medicine. The editors-in-chief are Philippe Grandjean and David Ozonoff. According to the Journal Citation Reports, the journal has a 2019 impact factor of 4.690.</t>
  </si>
  <si>
    <t>https://skills.emsidata.com/skills/KS123KV6P7JVKY7RBTV2</t>
  </si>
  <si>
    <t>Health Impact Assessments</t>
  </si>
  <si>
    <t>Health impact assessment (HIA) is defined as "a combination of procedures, methods, and tools by which a policy, program, or project may be judged as to its potential effects on the health of a population, and the distribution of those effects within the population."</t>
  </si>
  <si>
    <t>https://skills.emsidata.com/skills/KS124MV6RY7FM4DS6XVL</t>
  </si>
  <si>
    <t>Vaccines</t>
  </si>
  <si>
    <t>A vaccine is a biological preparation that provides active acquired immunity to a particular infectious disease. A vaccine typically contains an agent that resembles a disease-causing microorganism and is often made from weakened or killed forms of the microbe, its toxins, or one of its surface proteins. The agent stimulates the body's immune system to recognize the agent as a threat, destroy it, and to further recognize and destroy any of the microorganisms associated with that agent that it may encounter in the future. Vaccines can be prophylactic, or therapeutic.</t>
  </si>
  <si>
    <t>https://skills.emsidata.com/skills/KS441Q86J95YM5FYKFWT</t>
  </si>
  <si>
    <t>Respiratory Therapy</t>
  </si>
  <si>
    <t>A respiratory therapist is a specialized healthcare practitioner trained in critical care and cardio-pulmonary medicine in order to work therapeutically with people suffering from acute critical conditions, cardiac and pulmonary disease. Respiratory therapists graduate from a college or university with a degree in respiratory therapy and have passed a national board certifying examination. The NBRC is the not-for-profit organization responsible for credentialing the seven areas of Respiratory Therapy in the United States.</t>
  </si>
  <si>
    <t>https://skills.emsidata.com/skills/KS120Q17598479S0X274</t>
  </si>
  <si>
    <t>Respiratory Diseases</t>
  </si>
  <si>
    <t>Respiratory diseases, or lung diseases, are pathological conditions affecting the organs and tissues that make gas exchange difficult in air-breathing animals. They include conditions of the respiratory tract including the trachea, bronchi, bronchioles, alveoli, pleurae, pleural cavity,the nerves and muscles of respiration. Respiratory diseases range from mild and self-limiting, such as the common cold, influenza, and pharyngitis to life-threatening diseases such as bacterial pneumonia, pulmonary embolism, tuberculosis, acute asthma, lung cancer, and severe acute respiratory syndromes, such as COVID-19. Respiratory diseases can be classified in many different ways, including by the organ or tissue involved, by the type and pattern of associated signs and symptoms, or by the cause of the disease.</t>
  </si>
  <si>
    <t>https://skills.emsidata.com/skills/KS128796FTM30YR3MN64</t>
  </si>
  <si>
    <t>Mechanical Ventilation</t>
  </si>
  <si>
    <t>Mechanical ventilation, assisted ventilation or intermittent mandatory ventilation (IMV), is the medical term for artificial ventilation where mechanical means are used to assist or replace spontaneous breathing. This may involve a machine called a ventilator, or the breathing may be assisted manually by a suitably qualified professional, such as an anesthesiologist, registered nurse (RN), paramedic or other first responder, or in some parts of the United States, by a respiratory therapist (RT), by compressing a bag valve mask device.</t>
  </si>
  <si>
    <t>https://skills.emsidata.com/skills/KS1269H6J83WM4GC4N1K</t>
  </si>
  <si>
    <t>Asthma</t>
  </si>
  <si>
    <t>Asthma is a long-term inflammatory disease of the airways of the lungs. It is characterized by variable and recurring symptoms, reversible airflow obstruction, and easily triggered bronchospasms. Symptoms include episodes of wheezing, coughing, chest tightness, and shortness of breath. These may occur a few times a day or a few times per week. Depending on the person, asthma symptoms may become worse at night or with exercise.</t>
  </si>
  <si>
    <t>https://skills.emsidata.com/skills/KS120Q16F669YFTPWHXX</t>
  </si>
  <si>
    <t>Medical Ventilators</t>
  </si>
  <si>
    <t>A ventilator is a machine that provides mechanical ventilation by moving breathable air into and out of the lungs, to deliver breaths to a patient who is physically unable to breathe, or breathing insufficiently. Ventilators are computerized microprocessor-controlled machines, but patients can also be ventilated with a simple, hand-operated bag valve mask. Ventilators are chiefly used in intensive-care medicine, home care, and emergency medicine and in anesthesiology.</t>
  </si>
  <si>
    <t>https://skills.emsidata.com/skills/KS441RX6309X9PB05VWR</t>
  </si>
  <si>
    <t>Obstructive Sleep Apnea</t>
  </si>
  <si>
    <t>Obstructive sleep apnea (OSA) is the most common sleep-related breathing disorder and is characterized by recurrent episodes of complete or partial obstruction of the upper airway leading to reduced or absent breathing during sleep. These episodes are termed "apneas" with complete or near-complete cessation of breathing, or "hypopneas" when the reduction in breathing is partial. In either case, a fall in blood oxygen saturation, a disruption in sleep, or both may result. A high frequency of apneas or hypopneas during sleep may interfere with restorative sleep, which—in combination with disturbances in blood oxygenation—is thought to contribute to negative consequences to health and quality of life. The terms obstructive sleep apnea syndrome (OSAS) or obstructive sleep apnea–hypopnea syndrome (OSAHS) may be used to refer to OSA when it is associated with symptoms during the daytime.</t>
  </si>
  <si>
    <t>https://skills.emsidata.com/skills/KS1276769Q3XW3F55YKP</t>
  </si>
  <si>
    <t>Ventilator Management</t>
  </si>
  <si>
    <t>https://skills.emsidata.com/skills/ESBC8C7D7DCC287DE545</t>
  </si>
  <si>
    <t>Sleep Apnea</t>
  </si>
  <si>
    <t>Sleep apnea, also spelled sleep apnoea, is a sleep disorder in which pauses breathing or periods of shallow breathing during sleep occur more often than normal. Each pause can last for a few seconds to a few minutes and they happen many times a night. In the most common form, this follows loud snoring. There may be a choking or snorting sound as breathing resumes. Because the disorder disrupts normal sleep, those affected may experience sleepiness or feel tired during the day. In children it may cause hyperactivity or problems in school.</t>
  </si>
  <si>
    <t>https://skills.emsidata.com/skills/KS440ML6203ZYNCYS8XJ</t>
  </si>
  <si>
    <t>Intrapulmonary Percussive Ventilator</t>
  </si>
  <si>
    <t>Airway clearance therapy is treatment that uses a number of airway clearance techniques to clear the respiratory airways of mucus and other secretions. Several respiratory diseases cause the normal mucociliary clearance mechanism to become impaired resulting in a build-up of mucus which obstructs breathing, and also affects the cough reflex. Mucus build-up can also cause infection, and inflammation, and repeated infections can result in damage to the airways, and the lung tissue.</t>
  </si>
  <si>
    <t>https://skills.emsidata.com/skills/KS125CH7819VZBC6LZPP</t>
  </si>
  <si>
    <t>Respiratory Systems</t>
  </si>
  <si>
    <t>The respiratory system is a biological system consisting of specific organs and structures used for gas exchange in animals and plants. The anatomy and physiology that make this happen varies greatly, depending on the size of the organism, the environment in which it lives and its evolutionary history. In land animals the respiratory surface is internalized as linings of the lungs. Gas exchange in the lungs occurs in millions of small air sacs; in mammals and reptiles these are called alveoli, and in birds they are known as atria. These microscopic air sacs have a very rich blood supply, thus bringing the air into close contact with the blood. These air sacs communicate with the external environment via a system of airways, or hollow tubes, of which the largest is the trachea, which branches in the middle of the chest into the two main bronchi. These enter the lungs where they branch into progressively narrower secondary and tertiary bronchi that branch into numerous smaller tubes, the bronchioles. In birds the bronchioles are termed parabronchi. It is the bronchioles, or parabronchi that generally open into the microscopic alveoli in mammals and atria in birds. Air has to be pumped from the environment into the alveoli or atria by the process of breathing which involves the muscles of respiration.</t>
  </si>
  <si>
    <t>https://skills.emsidata.com/skills/KS4401J6X453ZX9H9TY6</t>
  </si>
  <si>
    <t>Substance Abuse</t>
  </si>
  <si>
    <t>Substance abuse, also known as drug abuse, is the use of a drug in amounts or by methods which are harmful to the individual or others. It is a form of substance-related disorder. Differing definitions of drug abuse are used in public health, medical and criminal justice contexts. In some cases, criminal or anti-social behaviour occurs when the person is under the influence of a drug, and long-term personality changes in individuals may also occur. In addition to possible physical, social, and psychological harm, the use of some drugs may also lead to criminal penalties, although these vary widely depending on the local jurisdiction.</t>
  </si>
  <si>
    <t>https://skills.emsidata.com/skills/KS1235Z78NZ16ZBN53PS</t>
  </si>
  <si>
    <t>Stroke Recovery</t>
  </si>
  <si>
    <t>The primary goals of stroke management are to reduce brain injury and promote maximum patient recovery. Rapid detection and appropriate emergency medical care are essential for optimizing health outcomes. When available, patients are admitted to an acute stroke unit for treatment. These units specialize in providing medical and surgical care aimed at stabilizing the patient's medical status. Standardized assessments are also performed to aid in the development of an appropriate care plan. Current research suggests that stroke units may be effective in reducing in-hospital fatality rates and the length of hospital stays.</t>
  </si>
  <si>
    <t>https://skills.emsidata.com/skills/KS4410N651W4W8HFKZ9H</t>
  </si>
  <si>
    <t>Rehabilitation or Rehab may refer to:</t>
  </si>
  <si>
    <t>https://skills.emsidata.com/skills/KS1270F60DPK430ZBJBG</t>
  </si>
  <si>
    <t>Deficits</t>
  </si>
  <si>
    <t>A government budget is a financial statement presenting the government's proposed revenues and spending for a financial year. The government budget balance, also alternatively referred to as general government balance, public budget balance, or public fiscal balance, is the overall difference between government revenues and spending. A positive balance is called a government budget surplus, and a negative balance is a government budget deficit. A budget is prepared for each level of government and takes into account public social security obligations.</t>
  </si>
  <si>
    <t>https://skills.emsidata.com/skills/KS122T85Y3S0XD0DP5JB</t>
  </si>
  <si>
    <t>Articulation</t>
  </si>
  <si>
    <t>The field of articulatory phonetics is a subfield of phonetics that studies articulation and ways that humans produce speech. Articulatory phoneticians explain how humans produce speech sounds via the interaction of different physiological structures. Generally, articulatory phonetics is concerned with the transformation of aerodynamic energy into acoustic energy. Aerodynamic energy refers to the airflow through the vocal tract. Its potential form is air pressure; its kinetic form is the actual dynamic airflow. Acoustic energy is variation in the air pressure that can be represented as sound waves, which are then perceived by the human auditory system as sound.</t>
  </si>
  <si>
    <t>https://skills.emsidata.com/skills/KS7G2V261LRR5237TT8S</t>
  </si>
  <si>
    <t>Oral And Maxillofacial Surgery</t>
  </si>
  <si>
    <t>Oral and maxillofacial surgery is a surgical specialty focusing on reconstructive surgery of the face, facial trauma surgery, the oral cavity, head and neck, mouth, and jaws, as well as facial cosmetic surgery.</t>
  </si>
  <si>
    <t>https://skills.emsidata.com/skills/KS1267H6CTRS5JFRKZSF</t>
  </si>
  <si>
    <t>Operating Room (OR)</t>
  </si>
  <si>
    <t>An operating theater is a facility within a hospital where surgical operations are carried out in an aseptic environment.</t>
  </si>
  <si>
    <t>https://skills.emsidata.com/skills/KS127CM62SBF3CQSBBH3</t>
  </si>
  <si>
    <t>Surgery is a medical or dental specialty that uses operative manual and instrumental techniques on a person to investigate or treat a pathological condition such as a disease or injury, to help improve bodily function, appearance, or to repair unwanted ruptured areas.</t>
  </si>
  <si>
    <t>https://skills.emsidata.com/skills/KS440Z1754M82K9VYJFV</t>
  </si>
  <si>
    <t>Organ Transplantation</t>
  </si>
  <si>
    <t>Organ transplantation is a medical procedure in which an organ is removed from one body and placed in the body of a recipient, to replace a damaged or missing organ. The donor and recipient may be at the same location, or organs may be transported from a donor site to another location. Organs and/or tissues that are transplanted within the same person's body are called autografts. Transplants that are recently performed between two subjects of the same species are called allografts. Allografts can either be from a living or cadaveric source.</t>
  </si>
  <si>
    <t>https://skills.emsidata.com/skills/KS441HY6HJBMWJFLFLH7</t>
  </si>
  <si>
    <t>General Surgery</t>
  </si>
  <si>
    <t>General surgery is a surgical specialty that focuses on abdominal contents including esophagus, stomach, small intestine, large intestine, liver, pancreas, gallbladder, appendix and bile ducts, and often the thyroid gland. They also deal with diseases involving the skin, breast, soft tissue, trauma, Peripheral artery disease and hernias and perform endoscopic procedures such as gastroscopy and colonoscopy.</t>
  </si>
  <si>
    <t>https://skills.emsidata.com/skills/KS1248X619VWZY1MZ133</t>
  </si>
  <si>
    <t>Breast Surgery</t>
  </si>
  <si>
    <t>Breast surgery is a form of surgery performed on the breast.</t>
  </si>
  <si>
    <t>https://skills.emsidata.com/skills/KS1216B6155HL5MZBJZ2</t>
  </si>
  <si>
    <t>Surgical Procedures</t>
  </si>
  <si>
    <t>https://skills.emsidata.com/skills/KS4413B755LNG6KQT843</t>
  </si>
  <si>
    <t>Genitourinary Systems</t>
  </si>
  <si>
    <t>The genitourinary system, or urogenital system, are the organs of the reproductive system and the urinary system. These are grouped together because of their proximity to each other, their common embryological origin and the use of common pathways, like the male urethra. Also, because of their proximity, the systems are sometimes imaged together.</t>
  </si>
  <si>
    <t>https://skills.emsidata.com/skills/KS1249B6169SW5V8C4LP</t>
  </si>
  <si>
    <t>Urology, also known as genitourinary surgery, is the branch of medicine that focuses on surgical and medical diseases of the male and female urinary-tract system and the male reproductive organs. Organs under the domain of urology include the kidneys, adrenal glands, ureters, urinary bladder, urethra, and the male reproductive organs.</t>
  </si>
  <si>
    <t>https://skills.emsidata.com/skills/KS1249B6TDJKXZHCZ3NN</t>
  </si>
  <si>
    <t>Event Planning</t>
  </si>
  <si>
    <t>Event management is the application of project management to the creation and development of small and/or large-scale personal or corporate events such as festivals, conferences, ceremonies, weddings, formal parties, concerts, or conventions. It involves studying the brand, identifying its target audience, devising the event concept, and coordinating the technical aspects before actually launching the event.</t>
  </si>
  <si>
    <t>https://skills.emsidata.com/skills/KS122CZ71K19596XHQ92</t>
  </si>
  <si>
    <t>Meal Planning And Preparation</t>
  </si>
  <si>
    <t>Meal preparation, sometimes called meal prep, is the process of planning and preparing meals.</t>
  </si>
  <si>
    <t>https://skills.emsidata.com/skills/ES38A9E24ADFCCD436DC</t>
  </si>
  <si>
    <t>Food Safety And Sanitation</t>
  </si>
  <si>
    <t>Food safety is used as a scientific discipline describing handling, preparation, and storage of food in ways that prevent food-borne illness. The occurrence of two or more cases of a similar illnesses resulting from the ingestion of a common food is known as a food-borne disease outbreak. This includes a number of routines that should be followed to avoid potential health hazards. In this way food safety often overlaps with food defense to prevent harm to consumers. The tracks within this line of thought are safety between industry and the market and then between the market and the consumer. In considering industry to market practices, food safety considerations include the origins of food including the practices relating to food labeling, food hygiene, food additives and pesticide residues, as well as policies on biotechnology and food and guidelines for the management of governmental import and export inspection and certification systems for foods. In considering market to consumer practices, the usual thought is that food ought to be safe in the market and the concern is safe delivery and preparation of the food for the consumer.</t>
  </si>
  <si>
    <t>https://skills.emsidata.com/skills/KS1241J6PC0N3DT65QG8</t>
  </si>
  <si>
    <t>Food Services</t>
  </si>
  <si>
    <t>Food service or catering industry defines those businesses, institutions, and companies responsible for any meal prepared outside the home. This industry includes restaurants, school and hospital cafeterias, catering operations, and many other formats.</t>
  </si>
  <si>
    <t>https://skills.emsidata.com/skills/KS122FV73MMMYFGYMTTY</t>
  </si>
  <si>
    <t>Restaurant Operation</t>
  </si>
  <si>
    <t>https://skills.emsidata.com/skills/KS4401T642KKKL4FQJMF</t>
  </si>
  <si>
    <t>Cooking</t>
  </si>
  <si>
    <t>https://skills.emsidata.com/skills/KS122D46PJ09YVSBV9DW</t>
  </si>
  <si>
    <t>Food Security</t>
  </si>
  <si>
    <t>Food security is a measure of the availability of food and individuals' ability to access it. According the United Nations’ Committee on World Food Security, food security is defined as the means that all people, at all times, have physical, social, and economic access to sufficient, safe, and nutritious food that meets their food preferences and dietary needs for an active and healthy life. The availability of food irrespective of class, gender or region is another one. There is evidence of food security being a concern many thousands of years ago, with central authorities in ancient China and ancient Egypt being known to release food from storage in times of famine. At the 1974 World Food Conference the term "food security" was defined with an emphasis on supply; food security is defined as the "availability at all times of adequate, nourishing, diverse, balanced and moderate world food supplies of basic foodstuffs to sustain a steady expansion of food consumption and to offset fluctuations in production and prices". Later definitions added demand and access issues to the definition. The final report of the 1996 World Food Summit states that food security "exists when all people, at all times, have physical and economic access to sufficient, safe and nutritious food to meet their dietary needs and food preferences for an active and healthy life."</t>
  </si>
  <si>
    <t>https://skills.emsidata.com/skills/KS1241L6JYGTH7JV6N2X</t>
  </si>
  <si>
    <t>JOnAS</t>
  </si>
  <si>
    <t>JOnAS is an open-source implementation of the Java EE application server specification, developed and hosted by the ObjectWeb consortium . JOnAS is released under the LGPL open-source license.</t>
  </si>
  <si>
    <t>https://skills.emsidata.com/skills/KS125KG73V54LMCRSZ5B</t>
  </si>
  <si>
    <t>Hospitality Management</t>
  </si>
  <si>
    <t>Hospitality management and Tourism is the study of the hospitality industry. A degree in the subject may be awarded either by a University college dedicated to the studies of hospitality management or a business school with a relevant department. Degrees in hospitality management may also be referred to as hotel management, hotel and tourism management, or hotel administration. Degrees conferred in this academic field include BA, Bachelor of Business Administration, BS, BASc, B.Voc MS, MBA, Master of Management, PhD and short term course. Hospitality management covers hotels, restaurants, cruise ships, amusement parks, destination marketing organizations, convention centers, country clubs and many more.</t>
  </si>
  <si>
    <t>https://skills.emsidata.com/skills/KS441G8674MJW487GW93</t>
  </si>
  <si>
    <t>Tourism Management</t>
  </si>
  <si>
    <t>Tourism is travel for pleasure or business; also the theory and practice of touring, the business of attracting, accommodating, and entertaining tourists, and the business of operating tours. The World Tourism Organization defines tourism more generally, in terms which go "beyond the common perception of tourism as being limited to holiday activity only", as people "traveling to and staying in places outside their usual environment for not more than one consecutive year for leisure and not less than 24 hours, business and other purposes". Tourism can be domestic or international, and international tourism has both incoming and outgoing implications on a country's balance of payments.</t>
  </si>
  <si>
    <t>https://skills.emsidata.com/skills/ESDF7CE5F3FC71FB92DA</t>
  </si>
  <si>
    <t>Tourism</t>
  </si>
  <si>
    <t>https://skills.emsidata.com/skills/ES8B867675B7DA42B6CF</t>
  </si>
  <si>
    <t>Global Distribution Systems</t>
  </si>
  <si>
    <t>A global distribution system (GDS) is a computerised network system owned or operated by a company that enables transactions between travel industry service providers, mainly airlines, hotels, car rental companies, and travel agencies. The GDS mainly uses real-time inventory to service providers. Travel agencies traditionally relied on GDS for services, products and rates in order to provide travel-related services to the end consumers. Thus, a GDS can link services, rates and bookings consolidating products and services across all three travel sectors: i.e., airline reservations, hotel reservations, car rentals.</t>
  </si>
  <si>
    <t>https://skills.emsidata.com/skills/KS124CV79DFHP5MW6MQ2</t>
  </si>
  <si>
    <t>Telecommuting</t>
  </si>
  <si>
    <t>Telecommuting, also called remote working, future of work, telework, teleworking, working from home (WFH), mobile work, remote job, work from anywhere (WFA), and flexible workplace, is a work arrangement in which employees do not commute or travel to a central place of work, such as an office building, warehouse, or store.</t>
  </si>
  <si>
    <t>https://skills.emsidata.com/skills/KS4400576KMSMZXHJXB8</t>
  </si>
  <si>
    <t>Sexual Harassment Awareness</t>
  </si>
  <si>
    <t>https://skills.emsidata.com/skills/KS440J2672BWP513HT10</t>
  </si>
  <si>
    <t>Employee Engagement</t>
  </si>
  <si>
    <t>Employee engagement is a fundamental concept in the effort to understand and describe, both qualitatively and quantitatively, the nature of the relationship between an organization and its employees. An "engaged employee" is defined as one who is fully absorbed by and enthusiastic about their work and so takes positive action to further the organization's reputation and interests. An engaged employee has a positive attitude towards the organization and its values. In contrast, a disengaged employee may range from someone doing the bare minimum at work, up to an employee who is actively damaging the company's work output and reputation.</t>
  </si>
  <si>
    <t>https://skills.emsidata.com/skills/KS123HV5WHQXDMXZ667K</t>
  </si>
  <si>
    <t>Labor Relations</t>
  </si>
  <si>
    <t>Industrial relations or employment relations is the multidisciplinary academic field that studies the employment relationship; that is, the complex interrelations between employers and employees, labor/trade unions, employer organizations and the state.</t>
  </si>
  <si>
    <t>https://skills.emsidata.com/skills/KS125PC72CJK6RF79Q6B</t>
  </si>
  <si>
    <t>Employee Satisfaction</t>
  </si>
  <si>
    <t>Job satisfaction or employee satisfaction is a measure of workers' contentedness with their job, whether they like the job or individual aspects or facets of jobs, such as nature of work or supervision. Job satisfaction can be measured in cognitive (evaluative), affective, and behavioral components. Researchers have also noted that job satisfaction measures vary in the extent to which they measure feelings about the job. or cognitions about the job.</t>
  </si>
  <si>
    <t>https://skills.emsidata.com/skills/KS123J15YJ6PLJDX8L8M</t>
  </si>
  <si>
    <t>Employee Motivation</t>
  </si>
  <si>
    <t>Employee motivation is an intrinsic and internal drive to put forth the necessary effort and action towards work-related activities. It has been broadly defined as the "psychological forces that determine the direction of a person's behavior in an organisation, a person's level of effort and a person's level of persistence". Also, "Motivation can be thought of as the willingness to expend energy to achieve a goal or a reward. Motivation at work has been defined as 'the sum of the processes that influence the arousal, direction, and maintenance of behaviors relevant to work settings'." Motivated employees are essential to the success of an organization as motivated employees are generally more productive at the work place.</t>
  </si>
  <si>
    <t>https://skills.emsidata.com/skills/KS123HW758WLSXJL8Z38</t>
  </si>
  <si>
    <t>Leadership Development</t>
  </si>
  <si>
    <t>Leadership development is the process which helps expand the capacity of individuals to perform in leadership roles within organizations. Leadership roles are those that facilitate execution of an organization's strategy through building alignment, winning mindshare and growing the capabilities of others. Leadership roles may be formal, with the corresponding authority to make decisions and take responsibility, or they may be informal roles with little official authority.</t>
  </si>
  <si>
    <t>https://skills.emsidata.com/skills/KS125RW6ZWZ8DLT13SNR</t>
  </si>
  <si>
    <t>Onboarding</t>
  </si>
  <si>
    <t>Onboarding; also known as organizational socialization, is management jargon first created in the 1970s that refers to the mechanism through which new employees acquire the necessary knowledge, skills, and behaviors in order to become effective organizational members and insiders. In the United States, for example, up to 25% of workers are organizational newcomers engaged in an onboarding process.</t>
  </si>
  <si>
    <t>https://skills.emsidata.com/skills/KS127887314GMCR1VRR5</t>
  </si>
  <si>
    <t>Training And Development</t>
  </si>
  <si>
    <t>Training and development involves improving the effectiveness of organizations and the individuals and teams within them. Training may be viewed as related to immediate changes in organizational effectiveness via organized instruction, while development is related to the progress of longer-term organizational and employee goals. While training and development technically have differing definitions, the two are oftentimes used interchangeably and/or together. Training and development has historically been a topic within applied psychology but has within the last two decades become closely associated with human resources management, talent management, human resources development, instructional design, human factors, and knowledge management.</t>
  </si>
  <si>
    <t>https://skills.emsidata.com/skills/KS122F96DJHT3ZXB8FCZ</t>
  </si>
  <si>
    <t>Management Development</t>
  </si>
  <si>
    <t>Management development is the process by which managers learn and improve their management skills.</t>
  </si>
  <si>
    <t>https://skills.emsidata.com/skills/KS12642691KYJXP5ZRDQ</t>
  </si>
  <si>
    <t>Upskilling</t>
  </si>
  <si>
    <t>https://skills.emsidata.com/skills/ESEE2583C4CF7E349529</t>
  </si>
  <si>
    <t>Organizational Learning</t>
  </si>
  <si>
    <t>Organizational learning is the process of creating, retaining, and transferring knowledge within an organization. An organization improves over time as it gains experience. From this experience, it is able to create knowledge. This knowledge is broad, covering any topic that could better an organization. Examples may include ways to increase production efficiency or to develop beneficial investor relations. Knowledge is created at four different units: individual, group, organizational, and inter organizational.</t>
  </si>
  <si>
    <t>https://skills.emsidata.com/skills/KS127FR5XXWWF4RJRCDH</t>
  </si>
  <si>
    <t>Reskilling</t>
  </si>
  <si>
    <t>https://skills.emsidata.com/skills/ES6A8C742F9D672B6DDF</t>
  </si>
  <si>
    <t>Organizational Culture Change</t>
  </si>
  <si>
    <t>https://skills.emsidata.com/skills/ES7178401F7310423888</t>
  </si>
  <si>
    <t>Productivity Improvement</t>
  </si>
  <si>
    <t>Productivity is the efficiency of production of goods or services expressed by some measure. Measurements of productivity are often expressed as a ratio of an aggregate output to a single input or an aggregate input used in a production process, i.e. output per unit of input, typically over a specific period of time. The most common example is the (aggregate) labour productivity measure, e.g., such as GDP per worker. There are many different definitions of productivity and the choice among them depends on the purpose of the productivity measurement and/or data availability. The key source of difference between various productivity measures is also usually related to how the outputs and the inputs are aggregated into scalars to obtain such a ratio-type measure of productivity. Types of production are mass production and batch production.</t>
  </si>
  <si>
    <t>https://skills.emsidata.com/skills/ES871D056A717C42CD15</t>
  </si>
  <si>
    <t>Human Resource Policies</t>
  </si>
  <si>
    <t>Human resource policies are continuing guidelines on the approach of which an organization intends to adopt in managing its people. They represent specific guidelines to HR managers on various matters concerning employment and state the intent of the organization on different aspects of Human Resource management such as recruitment, promotion, compensation, training, selections etc. They therefore serve as a reference point when human resources management practices are being developed or when decisions are being made about an organization's workforce.</t>
  </si>
  <si>
    <t>https://skills.emsidata.com/skills/KS124VL6RVRF0BZ2B1Y1</t>
  </si>
  <si>
    <t>Job Analysis</t>
  </si>
  <si>
    <t>Job analysis is a family of procedures to identify the content of a job in terms of the activities it involves in addition to the attributes or requirements necessary to perform those activities. Job analysis provides information to organizations that helps them determine which employees are best fit for specific jobs.</t>
  </si>
  <si>
    <t>https://skills.emsidata.com/skills/KS125K36T7CLFH56KJNC</t>
  </si>
  <si>
    <t>Diversity Management</t>
  </si>
  <si>
    <t>The concept of multicultural and diversity management encompasses acceptance and respect, recognition and valuing of individual differences. Diversity is defined as differences between people, that can include dimensions of race, ethnicity, gender, sexual orientation, socioeconomic status, age, physical abilities, religious beliefs, political beliefs, or other ideologies. Multiculturalism refers to the existence of linguistically, culturally and ethnically diverse segments in an organisation.</t>
  </si>
  <si>
    <t>https://skills.emsidata.com/skills/KS7G6XB661ZQZM7SXS11</t>
  </si>
  <si>
    <t>Workplace Diversity</t>
  </si>
  <si>
    <t>https://skills.emsidata.com/skills/KS44253607FYTYCJNMPZ</t>
  </si>
  <si>
    <t>Organizational Behavior</t>
  </si>
  <si>
    <t>https://skills.emsidata.com/skills/ESD85A0F68EE323F1736</t>
  </si>
  <si>
    <t>Human Resource Management</t>
  </si>
  <si>
    <t>Human resource management is the strategic approach to the effective management of people in a company or organization such that they help their business gain a competitive advantage. It is designed to maximize employee performance in service of an employer's strategic objectives. Human resource management is primarily concerned with the management of people within organizations, focusing on policies and systems. HR departments are responsible for overseeing employee-benefits design, employee recruitment, training and development, performance appraisal, and reward management, such as managing pay and Employee benefits benefit systems. HR also concerns itself with organizational change and industrial relations, or the balancing of organizational practices with requirements arising from collective bargaining and governmental laws.</t>
  </si>
  <si>
    <t>https://skills.emsidata.com/skills/KS124TG6C6GQ3RGYBJ3G</t>
  </si>
  <si>
    <t>Defining Roles And Responsibilities</t>
  </si>
  <si>
    <t>https://skills.emsidata.com/skills/ES3E4417E2D990416E1F</t>
  </si>
  <si>
    <t>Recruitment Strategies</t>
  </si>
  <si>
    <t>Recruitment refers to the overall process of identifying, attracting, screening, shortlisting, and interviewing, suitable candidates for jobs within an organization. Recruitment can also refer to processes involved in choosing individuals for unpaid roles. Managers, human resource generalists and recruitment specialists may be tasked with carrying out recruitment, but in some cases public-sector employment, commercial recruitment agencies, or specialist search consultancies are used to undertake parts of the process. Internet-based technologies which support all aspects of recruitment have become widespread, including the use of Artificial Intelligence (AI).</t>
  </si>
  <si>
    <t>https://skills.emsidata.com/skills/ESE91DB5BCB868512FDC</t>
  </si>
  <si>
    <t>Personnel Selection</t>
  </si>
  <si>
    <t>Personnel selection is the methodical process used to hire individuals. Although the term can apply to all aspects of the process the most common meaning focuses on the selection of workers. In this respect, selected prospects are separated from rejected applicants with the intention of choosing the person who will be the most successful and make the most valuable contributions to the organization. Its effect on the group is discerned when the selected accomplish their desired impact to the group, through achievement or tenure. The procedure of selection takes after strategy to gather data around a person so as to figure out whether that individual ought to be utilized. The strategies used must be in compliance with the various laws in respect to work force selection.</t>
  </si>
  <si>
    <t>https://skills.emsidata.com/skills/KS127QD6B0MS9Y1C4K3V</t>
  </si>
  <si>
    <t>Talent Acquisition</t>
  </si>
  <si>
    <t>https://skills.emsidata.com/skills/ES2CC185FC27BC0DF8FE</t>
  </si>
  <si>
    <t>Workforce Management</t>
  </si>
  <si>
    <t>Workforce management (WFM) is an institutional process that maximizes performance levels and competency for an organization. The process includes all the activities needed to maintain a productive workforce, such as field service management, human resource management, performance and training management, data collection, recruiting, budgeting, forecasting, scheduling and analytics.</t>
  </si>
  <si>
    <t>https://skills.emsidata.com/skills/KS4424Z5XFZY3ZHHMV6T</t>
  </si>
  <si>
    <t>Employee Retention</t>
  </si>
  <si>
    <t>Employee retention refers to the ability of an organization to retain its employees. Employee retention can be represented by a simple statistic. However, many consider employee retention as relating to the efforts by which employers attempt to retain the employees in their workforce. In this sense, retention becomes the strategies rather than the outcome.</t>
  </si>
  <si>
    <t>https://skills.emsidata.com/skills/KS123HZ73G741DQSFX8R</t>
  </si>
  <si>
    <t>Human Capital</t>
  </si>
  <si>
    <t>Human capital is the stock of habits, knowledge, social and personality attributes embodied in the ability to perform labour so as to produce economic value.</t>
  </si>
  <si>
    <t>https://skills.emsidata.com/skills/KS124VF5YCVWCW6NR1Z6</t>
  </si>
  <si>
    <t>Capacity Development</t>
  </si>
  <si>
    <t>Capacity building is the process by which individuals and organizations obtain, improve, and retain the skills, knowledge, tools, equipment, and other resources needed to do their jobs competently. It allows individuals and organizations to perform at a greater capacity. "Capacity building" and "Capacity development" are often used interchangeably. This term indexes a series of initiatives from the 1950s in which the active participation of local communities’ members in social and economic development was encouraged via national and subnational plans. The United Nations Sustainable Development Goal 17 advocates for enhanced international support for capacity building in developing countries to support support national plans to implement the 2030 Agenda.</t>
  </si>
  <si>
    <t>https://skills.emsidata.com/skills/KS121CN799XDTLT095QW</t>
  </si>
  <si>
    <t>Diversity Strategies</t>
  </si>
  <si>
    <t>https://skills.emsidata.com/skills/KS7G6HW69QX4SLH3Z5XB</t>
  </si>
  <si>
    <t>People Management (PM) is the UK's biggest human resources (HR) publication, with an average circulation of 134,853 (2015). It is the official magazine of the Chartered Institute of Personnel and Development (CIPD), and is published by Haymarket Media Group.</t>
  </si>
  <si>
    <t>https://skills.emsidata.com/skills/ES71C18378814E6740D6</t>
  </si>
  <si>
    <t>Transferable Skills Analysis</t>
  </si>
  <si>
    <t>Transferable skills analysis is a set of tests or logic to determine what positions a person may fill if their previous position(s) no longer exists in the local job market, or they can no longer perform their last position(s). An informal transferable skills analysis can be performed with the help of a career counselor, career portfolio or a career planning article or book. Transferable skills are determined by analyzing past accomplishments or experience. For instance, a stay-at-home parent and homemaker might find they have skills in budgeting, child development, food services, property management, and so on.</t>
  </si>
  <si>
    <t>https://skills.emsidata.com/skills/KS441HK6PSZJ031Y085G</t>
  </si>
  <si>
    <t>Resource Utilization</t>
  </si>
  <si>
    <t>https://skills.emsidata.com/skills/KSMR7JUMAR3WHRWW5087</t>
  </si>
  <si>
    <t>Career Development</t>
  </si>
  <si>
    <t>Career Development or Career Development Planning refers to the process an individual may undergo to evolve their occupational status. It is the process of making decisions for long term learning, to align personal needs of physical or psychological fulfillment with career advancement opportunities. Career Development can also refer to the total encompassment of an individual's work-related experiences, leading up to the occupational role they may hold within an organization.</t>
  </si>
  <si>
    <t>https://skills.emsidata.com/skills/KS121DS6GB09TFN7RLX0</t>
  </si>
  <si>
    <t>Pair Programming</t>
  </si>
  <si>
    <t>Pair programming is an agile software development technique in which two programmers work together at one workstation. One, the driver, writes code while the other, the observer or navigator, reviews each line of code as it is typed in. The two programmers switch roles frequently.</t>
  </si>
  <si>
    <t>https://skills.emsidata.com/skills/KS127JN6PW8M653Y85DV</t>
  </si>
  <si>
    <t>Iterative And Incremental Development</t>
  </si>
  <si>
    <t>Iterative and incremental development is any combination of both iterative design or iterative method and incremental build model for development.</t>
  </si>
  <si>
    <t>https://skills.emsidata.com/skills/KS1253H5Z1QZVY5T3DWX</t>
  </si>
  <si>
    <t>In software development, agile practices involve discovering requirements and developing solutions through the collaborative effort of self-organizing and cross-functional teams and their customer(s)/end user(s). It advocates adaptive planning, evolutionary development, early delivery, and continual improvement, and it encourages flexible responses to change.</t>
  </si>
  <si>
    <t>https://skills.emsidata.com/skills/ES9C0ADA3C9397DD6AED</t>
  </si>
  <si>
    <t>Extreme Programming</t>
  </si>
  <si>
    <t>Extreme programming (XP) is a software development methodology which is intended to improve software quality and responsiveness to changing customer requirements. As a type of agile software development, it advocates frequent "releases" in short development cycles, which is intended to improve productivity and introduce checkpoints at which new customer requirements can be adopted.</t>
  </si>
  <si>
    <t>https://skills.emsidata.com/skills/KSLUY46SBLH2XBCFWFC1</t>
  </si>
  <si>
    <t>Sprint Retrospectives</t>
  </si>
  <si>
    <t>A retrospective, generally, is a look back at events that took place, or works that were produced, in the past. As a noun, retrospective has specific meanings in medicine, software development, popular culture and the arts. It is applied as an adjective, synonymous with the term retroactive, to laws, standards, and awards.</t>
  </si>
  <si>
    <t>https://skills.emsidata.com/skills/ES117DDC9B2BD1416125</t>
  </si>
  <si>
    <t>Agile Projects</t>
  </si>
  <si>
    <t>https://skills.emsidata.com/skills/ESDA3100E54C874B7AAD</t>
  </si>
  <si>
    <t>Agile Methodology</t>
  </si>
  <si>
    <t>https://skills.emsidata.com/skills/KS120B874P2P6BK1MQ0T</t>
  </si>
  <si>
    <t>Sprint Backlogs</t>
  </si>
  <si>
    <t>https://skills.emsidata.com/skills/ES1E3E1D75F294DD5810</t>
  </si>
  <si>
    <t>Scrum (Software Development)</t>
  </si>
  <si>
    <t>Scrum is a framework utilizing an agile mindset for developing, delivering, and sustaining complex products, with an initial emphasis on software development, although it has been used in other fields including research, sales, marketing and advanced technologies. It is designed for teams of ten or fewer members, who break their work into goals that can be completed within time-boxed iterations, called sprints, no longer than one month and most commonly two weeks. The Scrum Team assess progress in time-boxed daily meetings of 15 minutes or less, called daily scrums. At the end of the sprint, the team holds two further meetings: the sprint review which demonstrates the work done to stakeholders to elicit feedback, and sprint retrospective which enables the team to reflect and improve.</t>
  </si>
  <si>
    <t>https://skills.emsidata.com/skills/KS1282N6NQMZ95M1HJ7L</t>
  </si>
  <si>
    <t>Backlogs</t>
  </si>
  <si>
    <t>https://skills.emsidata.com/skills/KS7G5J170LW5TFR1PHCV</t>
  </si>
  <si>
    <t>Pivotal Tracker (Software)</t>
  </si>
  <si>
    <t>Pivotal Software, Inc. was an American multinational software and services company based in San Francisco that provided cloud platform hosting and consulting services. Since December 2019, Pivotal has been part of VMware.</t>
  </si>
  <si>
    <t>https://skills.emsidata.com/skills/KSFL9WW0GENQQP61SVAE</t>
  </si>
  <si>
    <t>Agile Leadership</t>
  </si>
  <si>
    <t>Agile leadership is the craft of creating the right context for self-organisation. An environment where agile teams collaborate, learn from each other, get quick feedback from users and are focused on quality and continuous learning. He or she doesn’t micro-manage the people nor creates total freedom. Balancing between anarchy and strict structure is crucial in today’s markets. Developing and maintaining this right environment is often hard work. With focus on culture, ownership, mindset, feedback and long term goals.</t>
  </si>
  <si>
    <t>https://skills.emsidata.com/skills/KS120B877X78XJ03K8VX</t>
  </si>
  <si>
    <t>Continuous Integration</t>
  </si>
  <si>
    <t>In software engineering, continuous integration (CI) is the practice of merging all developers' working copies to a shared mainline several times a day. Grady Booch first proposed the term CI in his 1991 method, although he did not advocate integrating several times a day. Extreme programming (XP) adopted the concept of CI and did advocate integrating more than once per day – perhaps as many as tens of times per day.</t>
  </si>
  <si>
    <t>https://skills.emsidata.com/skills/KS122C775KRX1DK8Q1RQ</t>
  </si>
  <si>
    <t>Sprint Planning</t>
  </si>
  <si>
    <t>https://skills.emsidata.com/skills/ES57AC32F3207A1E9577</t>
  </si>
  <si>
    <t>Test-Driven Development (TDD)</t>
  </si>
  <si>
    <t>Test-driven development (TDD) is a software development process relying on software requirements being converted to test cases before software is fully developed, and tracking all software development by repeatedly testing the software against all test cases. This is opposed to software being developed first and test cases created later.</t>
  </si>
  <si>
    <t>https://skills.emsidata.com/skills/KS7G8G66BTD4V8K3NCVF</t>
  </si>
  <si>
    <t>Agile Project Management</t>
  </si>
  <si>
    <t>Agile management is the application of the principles of Agile software development to various management processes, particularly project management. Following the appearance of the Manifesto for Agile Software Development in 2001, Agile techniques started to spread into other areas of activity. In 2004, one of the authors of the original manifesto, Jim Highsmith, published Agile Project Management: Creating Innovative Products.</t>
  </si>
  <si>
    <t>https://skills.emsidata.com/skills/ES5084E497CF6A499186</t>
  </si>
  <si>
    <t>JIRA</t>
  </si>
  <si>
    <t>Jira is a proprietary issue tracking product developed by Atlassian that allows bug tracking and agile project management.</t>
  </si>
  <si>
    <t>https://skills.emsidata.com/skills/KS120QQ6ZN003B8B7FK1</t>
  </si>
  <si>
    <t>Disciplined Agile Delivery</t>
  </si>
  <si>
    <t>Disciplined agile delivery (DAD) is the software development portion of the disciplined agile toolkit. DAD enables teams to make simplified process decisions around incremental and iterative solution delivery. DAD builds on the many practices espoused by advocates of agile software development, including scrum, agile modeling, lean software development, and others.</t>
  </si>
  <si>
    <t>https://skills.emsidata.com/skills/KS1230N5Z09NWDLW6XVX</t>
  </si>
  <si>
    <t>Nessus</t>
  </si>
  <si>
    <t>Nessus is a proprietary vulnerability scanner developed by Tenable, Inc.</t>
  </si>
  <si>
    <t>https://skills.emsidata.com/skills/KSMOUU6QNEXNA7CRZZTS</t>
  </si>
  <si>
    <t>Windows Defender</t>
  </si>
  <si>
    <t>Microsoft Defender Antivirus is an anti-malware component of Microsoft Windows. It was first released as a downloadable free anti-spyware program for Windows XP, and was later shipped with Windows Vista and Windows 7. It has evolved into a full antivirus program, replacing Microsoft Security Essentials, as part of Windows 8 and later versions.</t>
  </si>
  <si>
    <t>https://skills.emsidata.com/skills/KS126H15VQHJQ46XLX84</t>
  </si>
  <si>
    <t>Apache Hive</t>
  </si>
  <si>
    <t>Apache Hive is a data warehouse software project built on top of Apache Hadoop for providing data query and analysis. Hive gives an SQL-like interface to query data stored in various databases and file systems that integrate with Hadoop. Traditional SQL queries must be implemented in the MapReduce Java API to execute SQL applications and queries over distributed data. Hive provides the necessary SQL abstraction to integrate SQL-like queries (HiveQL) into the underlying Java without the need to implement queries in the low-level Java API. Since most data warehousing applications work with SQL-based querying languages, Hive aids portability of SQL-based applications to Hadoop. While initially developed by Facebook, Apache Hive is used and developed by other companies such as Netflix and the Financial Industry Regulatory Authority (FINRA). Amazon maintains a software fork of Apache Hive included in Amazon Elastic MapReduce on Amazon Web Services.</t>
  </si>
  <si>
    <t>https://skills.emsidata.com/skills/KS124R06TNNPX60QDZFM</t>
  </si>
  <si>
    <t>Apache POI</t>
  </si>
  <si>
    <t>Apache POI, a project run by the Apache Software Foundation, and previously a sub-project of the Jakarta Project, provides pure Java libraries for reading and writing files in Microsoft Office formats, such as Word, PowerPoint and Excel.</t>
  </si>
  <si>
    <t>https://skills.emsidata.com/skills/KS124TQ6GGTFMYHC51GY</t>
  </si>
  <si>
    <t>Apache Ant</t>
  </si>
  <si>
    <t>Apache Ant is a software tool for automating software build processes which originated from the Apache Tomcat project in early 2000 as a replacement for the Make build tool of Unix. It is similar to Make, but is implemented using the Java language and requires the Java platform. Unlike Make, which uses the Makefile format, Ant uses XML to describe the code build process and its dependencies.</t>
  </si>
  <si>
    <t>https://skills.emsidata.com/skills/KS120HT6RV5641N06YXT</t>
  </si>
  <si>
    <t>Apache Oozie</t>
  </si>
  <si>
    <t>Apache Oozie is a server-based workflow scheduling system to manage Hadoop jobs.</t>
  </si>
  <si>
    <t>https://skills.emsidata.com/skills/KS1278X6J5TWJR9ZFJ1D</t>
  </si>
  <si>
    <t>Apache Flex</t>
  </si>
  <si>
    <t>Apache Flex, formerly Adobe Flex, is a software development kit (SDK) for the development and deployment of cross-platform rich web applications based on the Adobe Flash platform. Initially developed by Macromedia and then acquired by Adobe Systems, Adobe donated Flex to the Apache Software Foundation in 2011 and it was promoted to a top-level project in December 2012.</t>
  </si>
  <si>
    <t>https://skills.emsidata.com/skills/KS120796P3DQSH6X2GHP</t>
  </si>
  <si>
    <t>Apache Hadoop</t>
  </si>
  <si>
    <t>Apache Hadoop is a collection of open-source software utilities that facilitates using a network of many computers to solve problems involving massive amounts of data and computation. It provides a software framework for distributed storage and processing of big data using the MapReduce programming model. Hadoop was originally designed for computer clusters built from commodity hardware, which is still the common use. It has since also found use on clusters of higher-end hardware. All the modules in Hadoop are designed with a fundamental assumption that hardware failures are common occurrences and should be automatically handled by the framework.</t>
  </si>
  <si>
    <t>https://skills.emsidata.com/skills/KS124KS624R3L2W8RKM6</t>
  </si>
  <si>
    <t>Apache Pig</t>
  </si>
  <si>
    <t>Apache Pig is a high-level platform for creating programs that run on Apache Hadoop. The language for this platform is called Pig Latin. Pig can execute its Hadoop jobs in MapReduce, Apache Tez, or Apache Spark. Pig Latin abstracts the programming from the Java MapReduce idiom into a notation which makes MapReduce programming high level, similar to that of SQL for relational database management systems. Pig Latin can be extended using user-defined functions (UDFs) which the user can write in Java, Python, JavaScript, Ruby or Groovy and then call directly from the language.</t>
  </si>
  <si>
    <t>https://skills.emsidata.com/skills/KS135T4U6LGCNYD804DB</t>
  </si>
  <si>
    <t>Apache Mesos</t>
  </si>
  <si>
    <t>Apache Mesos is an open-source project to manage computer clusters. It was developed at the University of California, Berkeley.</t>
  </si>
  <si>
    <t>https://skills.emsidata.com/skills/KS3N58960HSVQDBK5M24</t>
  </si>
  <si>
    <t>Apache Cassandra</t>
  </si>
  <si>
    <t>Apache Cassandra is a free and open-source, distributed, wide-column store, NoSQL database management system designed to handle large amounts of data across many commodity servers, providing high availability with no single point of failure. Cassandra offers robust support for clusters spanning multiple datacenters, with asynchronous masterless replication allowing low latency operations for all clients. Cassandra was designed to implement a combination of Amazon's Dynamo distributed storage and replication techniques combined with Google's Bigtable data and storage engine model.</t>
  </si>
  <si>
    <t>https://skills.emsidata.com/skills/KSKQAOQWXI50O1JWMNF7</t>
  </si>
  <si>
    <t>Apache HBase</t>
  </si>
  <si>
    <t>HBase is an open-source non-relational distributed database modeled after Google's Bigtable and written in Java. It is developed as part of Apache Software Foundation's Apache Hadoop project and runs on top of HDFS or Alluxio, providing Bigtable-like capabilities for Hadoop. That is, it provides a fault-tolerant way of storing large quantities of sparse data.</t>
  </si>
  <si>
    <t>https://skills.emsidata.com/skills/KS124M479HR1FQGGVSBK</t>
  </si>
  <si>
    <t>Apache Flink</t>
  </si>
  <si>
    <t>Apache Flink is an open-source, unified stream-processing and batch-processing framework developed by the Apache Software Foundation. The core of Apache Flink is a distributed streaming data-flow engine written in Java and Scala. Flink executes arbitrary dataflow programs in a data-parallel and pipelined manner. Flink's pipelined runtime system enables the execution of bulk/batch and stream processing programs. Furthermore, Flink's runtime supports the execution of iterative algorithms natively.</t>
  </si>
  <si>
    <t>https://skills.emsidata.com/skills/KSKE7NJAN5I2PFBV659N</t>
  </si>
  <si>
    <t>Apache Spark</t>
  </si>
  <si>
    <t>Apache Spark is an open-source unified analytics engine for large-scale data processing. Spark provides an interface for programming entire clusters with implicit data parallelism and fault tolerance. Originally developed at the University of California, Berkeley's AMPLab, the Spark codebase was later donated to the Apache Software Foundation, which has maintained it since.</t>
  </si>
  <si>
    <t>https://skills.emsidata.com/skills/KSAS8LK1JG2Y0OLN4C53</t>
  </si>
  <si>
    <t>Spark Streaming</t>
  </si>
  <si>
    <t>https://skills.emsidata.com/skills/KSOS3W95CRHBLG4KJJ1Q</t>
  </si>
  <si>
    <t>Java API For RESTful Web Services</t>
  </si>
  <si>
    <t>Jakarta RESTful Web Services, is a Jakarta EE API specification that provides support in creating web services according to the Representational State Transfer (REST) architectural pattern. JAX-RS uses annotations, introduced in Java SE 5, to simplify the development and deployment of web service clients and endpoints.</t>
  </si>
  <si>
    <t>https://skills.emsidata.com/skills/KS125HR75GST7VX8ZL7K</t>
  </si>
  <si>
    <t>API Gateway</t>
  </si>
  <si>
    <t>https://skills.emsidata.com/skills/KSSJWZXL7CV40W8V1XSG</t>
  </si>
  <si>
    <t>Amazon API Gateway</t>
  </si>
  <si>
    <t>https://skills.emsidata.com/skills/ES8C3225F440E16A35D6</t>
  </si>
  <si>
    <t>RESTful API</t>
  </si>
  <si>
    <t>Representational state transfer (REST) is a software architectural style which uses a subset of HTTP. It is commonly used to create interactive applications that use Web services. A Web service that follows these guidelines is called RESTful. Such a Web service must provide its Web resources in a textual representation and allow them to be read and modified with a stateless protocol and a predefined set of operations. This approach allows interoperability between the computer systems on the Internet that provide these services. REST is an alternative to, for example, SOAP as way to access a Web service.</t>
  </si>
  <si>
    <t>https://skills.emsidata.com/skills/KS4401V5WX78L6JX0NW7</t>
  </si>
  <si>
    <t>Hardware Platform Interface</t>
  </si>
  <si>
    <t>The Hardware Platform Interface (HPI) is an open specification that defines an application programming interface (API) for platform management of computer systems. The API supports tasks including reading temperature or voltage sensors built into a processor, configuring hardware registers, accessing system inventory information like model numbers and serial numbers, and performing more complex activities, such as upgrading system firmware or diagnosing system failures.</t>
  </si>
  <si>
    <t>https://skills.emsidata.com/skills/KS124LQ6RPFZR3V1CRRP</t>
  </si>
  <si>
    <t>In computing, an application programming interface (API) is an interface that defines interactions between multiple software applications or mixed hardware-software intermediaries. It defines the kinds of calls or requests that can be made, how to make them, the data formats that should be used, the conventions to follow, etc. It can also provide extension mechanisms so that users can extend existing functionality in various ways and to varying degrees. An API can be entirely custom, specific to a component, or designed based on an industry-standard to ensure interoperability. Through information hiding, APIs enable modular programming, allowing users to use the interface independently of the implementation.</t>
  </si>
  <si>
    <t>https://skills.emsidata.com/skills/KS1208P6ZMZ4N872Y7X5</t>
  </si>
  <si>
    <t>Java Persistence API</t>
  </si>
  <si>
    <t>Jakarta Persistence is a Jakarta EE application programming interface specification that describes the management of relational data in enterprise Java applications.</t>
  </si>
  <si>
    <t>https://skills.emsidata.com/skills/KS125HB70CNRRS0RX5KJ</t>
  </si>
  <si>
    <t>Pluggable Authentication Module (PAM)</t>
  </si>
  <si>
    <t>A pluggable authentication module (PAM) is a mechanism to integrate multiple low-level authentication schemes into a high-level application programming interface (API). PAM allows programs that rely on authentication to be written independently of the underlying authentication scheme. It was first proposed by Sun Microsystems in an Open Software Foundation Request for Comments (RFC) 86.0 dated October 1995. It was adopted as the authentication framework of the Common Desktop Environment. As a stand-alone open-source infrastructure, PAM first appeared in Red Hat Linux 3.0.4 in August 1996 in the Linux PAM project. PAM is currently supported in the AIX operating system, DragonFly BSD, FreeBSD, HP-UX, Linux, macOS, NetBSD and Solaris.</t>
  </si>
  <si>
    <t>https://skills.emsidata.com/skills/KS127JV62XJJ33BQZ52H</t>
  </si>
  <si>
    <t>Objective Function</t>
  </si>
  <si>
    <t>In mathematical optimization and decision theory, a loss function or cost function is a function that maps an event or values of one or more variables onto a real number intuitively representing some "cost" associated with the event. An optimization problem seeks to minimize a loss function. An objective function is either a loss function or its negative, in which case it is to be maximized.</t>
  </si>
  <si>
    <t>https://skills.emsidata.com/skills/KSNGU6QCSYBB2689ZBLS</t>
  </si>
  <si>
    <t>TensorFlow</t>
  </si>
  <si>
    <t>TensorFlow is a free and open-source software library for machine learning. It can be used across a range of tasks but has a particular focus on training and inference of deep neural networks.</t>
  </si>
  <si>
    <t>https://skills.emsidata.com/skills/KS2GHRCYA6TRT29F1HOO</t>
  </si>
  <si>
    <t>Expert Systems</t>
  </si>
  <si>
    <t>In artificial intelligence, an expert system is a computer system emulating the decision-making ability of a human expert. Expert systems are designed to solve complex problems by reasoning through bodies of knowledge, represented mainly as if–then rules rather than through conventional procedural code. The first expert systems were created in the 1970s and then proliferated in the 1980s. Expert systems were among the first truly successful forms of artificial intelligence (AI) software.  An expert system is divided into two subsystems: the inference engine and the knowledge base. The knowledge base represents facts and rules. The inference engine applies the rules to the known facts to deduce new facts. Inference engines can also include explanation and debugging abilities.</t>
  </si>
  <si>
    <t>https://skills.emsidata.com/skills/KS123RD5VV5WNJLMNH3J</t>
  </si>
  <si>
    <t>Reinforcement Learning</t>
  </si>
  <si>
    <t>Reinforcement learning (RL) is an area of machine learning concerned with how intelligent agents ought to take actions in an environment in order to maximize the notion of cumulative reward. Reinforcement learning is one of three basic machine learning paradigms, alongside supervised learning and unsupervised learning.</t>
  </si>
  <si>
    <t>https://skills.emsidata.com/skills/KS4LL1EBNO7YQ6BSVNIW</t>
  </si>
  <si>
    <t>Intelligent Systems</t>
  </si>
  <si>
    <t>https://skills.emsidata.com/skills/KS1257Q5X294RY01TML8</t>
  </si>
  <si>
    <t>Random Forest Algorithm</t>
  </si>
  <si>
    <t>Random forests or random decision forests are an ensemble learning method for classification, regression and other tasks that operate by constructing a multitude of decision trees at training time and outputting the class that is the mode of the classes (classification) or mean/average prediction (regression) of the individual trees. Random decision forests correct for decision trees' habit of overfitting to their training set. Random forests generally outperform decision trees, but their accuracy is lower than gradient boosted trees. However, data characteristics can affect their performance.</t>
  </si>
  <si>
    <t>https://skills.emsidata.com/skills/KSAP4YQTVOS4ZSBNVSRY</t>
  </si>
  <si>
    <t>Classification And Regression Tree (CART)</t>
  </si>
  <si>
    <t>https://skills.emsidata.com/skills/KS121F17945FMQSZZPC6</t>
  </si>
  <si>
    <t>Deep Learning</t>
  </si>
  <si>
    <t>Deep learning is part of a broader family of machine learning methods based on artificial neural networks with representation learning. Learning can be supervised, semi-supervised or unsupervised.</t>
  </si>
  <si>
    <t>https://skills.emsidata.com/skills/KSBZ9LW988KC56I219SP</t>
  </si>
  <si>
    <t>AWS SageMaker</t>
  </si>
  <si>
    <t>Amazon SageMaker is a cloud machine-learning platform that was launched in November 2017. SageMaker enables developers to create, train, and deploy machine-learning (ML) models in the cloud. SageMaker also enables developers to deploy ML models on embedded systems and edge-devices.</t>
  </si>
  <si>
    <t>https://skills.emsidata.com/skills/ES2133DA6434CF028833</t>
  </si>
  <si>
    <t>Computer Vision</t>
  </si>
  <si>
    <t>Computer vision is an interdisciplinary scientific field that deals with how computers can gain high-level understanding from digital images or videos. From the perspective of engineering, it seeks to understand and automate tasks that the human visual system can do.</t>
  </si>
  <si>
    <t>https://skills.emsidata.com/skills/KS120NP6J9YGDMN22JGF</t>
  </si>
  <si>
    <t>Cortana</t>
  </si>
  <si>
    <t>Cortana is a virtual assistant developed by Microsoft which uses the Bing search engine to perform tasks such as setting reminders and answering questions for the user.</t>
  </si>
  <si>
    <t>https://skills.emsidata.com/skills/KSFO3KGTRMXSOWFB1F9N</t>
  </si>
  <si>
    <t>Machine Learning Algorithms</t>
  </si>
  <si>
    <t>Machine learning (ML) is the study of computer algorithms that improve automatically through experience and by the use of data. It is seen as a part of artificial intelligence. Machine learning algorithms build a model based on sample data, known as "training data", in order to make predictions or decisions without being explicitly programmed to do so. Machine learning algorithms are used in a wide variety of applications, such as email filtering and computer vision, where it is difficult or unfeasible to develop conventional algorithms to perform the needed tasks.</t>
  </si>
  <si>
    <t>https://skills.emsidata.com/skills/KS125S466GJGQXS1W0JM</t>
  </si>
  <si>
    <t>Facial Recognition</t>
  </si>
  <si>
    <t>A facial recognition system is a technology capable of matching a human face from a digital image or a video frame against a database of faces, typically employed to authenticate users through ID verification services, works by pinpointing and measuring facial features from a given image.</t>
  </si>
  <si>
    <t>https://skills.emsidata.com/skills/KS7G7TD6YK4NQQ0PPWV8</t>
  </si>
  <si>
    <t>Artificial Intelligence Systems</t>
  </si>
  <si>
    <t>The core idea of Artificial Intelligence systems integration is making individual software components, such as speech synthesizers, interoperable with other components, such as common sense knowledgebases, in order to create larger, broader and more capable A.I. systems. The main methods that have been proposed for integration are message routing, or communication protocols that the software components use to communicate with each other, often through a middleware blackboard system.</t>
  </si>
  <si>
    <t>https://skills.emsidata.com/skills/KS120NM6L2KDLC2Z9DND</t>
  </si>
  <si>
    <t>Artificial Intelligence</t>
  </si>
  <si>
    <t>Artificial intelligence (AI) is intelligence demonstrated by machines, unlike the natural intelligence displayed by humans and animals, which involves consciousness and emotionality. The distinction between the former and the latter categories is often revealed by the acronym chosen. 'Strong' AI is usually labelled as AGI while attempts to emulate 'natural' intelligence have been called ABI. Leading AI textbooks define the field as the study of "intelligent agents": any device that perceives its environment and takes actions that maximize its chance of successfully achieving its goals. Colloquially, the term "artificial intelligence" is often used to describe machines that mimic "cognitive" functions that humans associate with the human mind, such as "learning" and "problem solving".</t>
  </si>
  <si>
    <t>https://skills.emsidata.com/skills/KS120BV6SR75RBKQH0G3</t>
  </si>
  <si>
    <t>Azure Cognitive Services</t>
  </si>
  <si>
    <t>Microsoft Azure, commonly referred to as Azure, is a cloud computing service created by Microsoft for building, testing, deploying, and managing applications and services through Microsoft-managed data centers. It provides software as a service (SaaS), platform as a service (PaaS) and infrastructure as a service (IaaS) and supports many different programming languages, tools, and frameworks, including both Microsoft-specific and third-party software and systems.</t>
  </si>
  <si>
    <t>https://skills.emsidata.com/skills/ESF5943639E2E815A6F4</t>
  </si>
  <si>
    <t>Cognitive Robotics</t>
  </si>
  <si>
    <t>Cognitive robotics  is a subfield of robotics concerned with endowing a robot with intelligent behavior by providing it with a processing architecture that will allow it to learn and reason about how to behave in response to complex goals in a complex world. Cognitive robotics may be considered the engineering branch of embodied cognitive science and embodied embedded cognition.</t>
  </si>
  <si>
    <t>https://skills.emsidata.com/skills/KS1257N67SL03TPTZKKC</t>
  </si>
  <si>
    <t>Hidden Markov Model</t>
  </si>
  <si>
    <t>Hidden Markov Model (HMM) is a statistical Markov model in which the system being modeled is assumed to be a Markov process – call it  – with unobservable ("hidden") states. HMM assumes that there is another process  whose behavior "depends" on . The goal is to learn about  by observing . HMM stipulates that, for each time instance , the conditional probability distribution of  given the history  must not depend on .</t>
  </si>
  <si>
    <t>https://skills.emsidata.com/skills/KS124PV64GCH4ZM4JV5Z</t>
  </si>
  <si>
    <t>Feature Extraction</t>
  </si>
  <si>
    <t>In machine learning, pattern recognition, and image processing, feature extraction starts from an initial set of measured data and builds derived values (features) intended to be informative and non-redundant, facilitating the subsequent learning and generalization steps, and in some cases leading to better human interpretations. Feature extraction is related to dimensionality reduction.</t>
  </si>
  <si>
    <t>https://skills.emsidata.com/skills/KSQQSY7DG7KE6EUJGXS9</t>
  </si>
  <si>
    <t>Artificial Neural Networks</t>
  </si>
  <si>
    <t>Artificial neural networks (ANNs), usually simply called neural networks (NNs), are computing systems vaguely inspired by the biological neural networks that constitute animal brains.</t>
  </si>
  <si>
    <t>https://skills.emsidata.com/skills/KS120NN6SBW45D10MY36</t>
  </si>
  <si>
    <t>Feature Engineering</t>
  </si>
  <si>
    <t>Feature engineering is the process of using domain knowledge to extract features from raw data. These features can be used to improve the performance of machine learning algorithms. Feature engineering can be considered as applied machine learning itself.</t>
  </si>
  <si>
    <t>https://skills.emsidata.com/skills/KS7GT1F0QQOV7R7VGXQL</t>
  </si>
  <si>
    <t>Intelligent Agent</t>
  </si>
  <si>
    <t>In artificial intelligence, an intelligent agent (IA) refers to an autonomous entity which acts, directing its activity towards achieving goals, upon an environment using observation through sensors and consequent actuators. Intelligent agents may also learn or use knowledge to achieve their goals. They may be very simple or very complex. A reflex machine, such as a thermostat, is considered an example of an intelligent agent.</t>
  </si>
  <si>
    <t>https://skills.emsidata.com/skills/KS1257K708VWF1YDYB19</t>
  </si>
  <si>
    <t>OpenCV</t>
  </si>
  <si>
    <t>OpenCV is a library of programming functions mainly aimed at real-time computer vision. Originally developed by Intel, it was later supported by Willow Garage then Itseez. The library is cross-platform and free for use under the open-source Apache 2 License. Starting with 2011, OpenCV features GPU acceleration for real-time operations.</t>
  </si>
  <si>
    <t>https://skills.emsidata.com/skills/KS12791657JTS84RWLVQ</t>
  </si>
  <si>
    <t>Cognitive Computing</t>
  </si>
  <si>
    <t>Cognitive computing (CC) refers to technology platforms that, broadly speaking, are based on the scientific disciplines of artificial intelligence and signal processing. These platforms encompass machine learning, reasoning, natural language processing, speech recognition and vision, human–computer interaction, dialog and narrative generation, among other technologies.</t>
  </si>
  <si>
    <t>https://skills.emsidata.com/skills/ESFA35B1E22CAA5CC8E6</t>
  </si>
  <si>
    <t>Handwriting Recognition</t>
  </si>
  <si>
    <t>Handwriting recognition (HWR), also known as Handwritten Text Recognition (HTR), is the ability of a computer to receive and interpret intelligible handwritten input from sources such as paper documents, photographs, touch-screens and other devices. The image of the written text may be sensed "off line" from a piece of paper by optical scanning or intelligent word recognition. Alternatively, the movements of the pen tip may be sensed "on line", for example by a pen-based computer screen surface, a generally easier task as there are more clues available. A handwriting recognition system handles formatting, performs correct segmentation into characters, and finds the most plausible words.</t>
  </si>
  <si>
    <t>https://skills.emsidata.com/skills/KS124LD64KVL3YQN53KN</t>
  </si>
  <si>
    <t>Applications Of Artificial Intelligence</t>
  </si>
  <si>
    <t>Artificial intelligence, defined as intelligence exhibited by machines, has many applications in today's society. More specifically, it is Weak AI, the form of AI where programs are developed to perform specific tasks, that is being utilized for a wide range of activities including medical diagnosis, electronic trading platforms, robot control, and remote sensing. AI has been used to develop and advance numerous fields and industries, including finance, healthcare, education, transportation, and more.</t>
  </si>
  <si>
    <t>https://skills.emsidata.com/skills/KS120BV70XSJ6K0VQ6S5</t>
  </si>
  <si>
    <t>Microsoft Cognitive Toolkit (CNTK)</t>
  </si>
  <si>
    <t>Microsoft Cognitive Toolkit, previously known as CNTK and sometimes styled as The Microsoft Cognitive Toolkit, is a deprecated deep learning framework developed by Microsoft Research. Microsoft Cognitive Toolkit describes neural networks as a series of computational steps via a directed graph.</t>
  </si>
  <si>
    <t>https://skills.emsidata.com/skills/KSO76W9QVVUSGPNTEAT5</t>
  </si>
  <si>
    <t>Collaborative Filtering</t>
  </si>
  <si>
    <t>Collaborative filtering (CF) is a technique used by recommender systems. Collaborative filtering has two senses, a narrow one and a more general one.</t>
  </si>
  <si>
    <t>https://skills.emsidata.com/skills/KS8V94BPPMIAWFLCKAHX</t>
  </si>
  <si>
    <t>Chatbot</t>
  </si>
  <si>
    <t>A chatbot is a software application used to conduct an on-line chat conversation via text or text-to-speech, in lieu of providing direct contact with a live human agent. A chatbot is a type of software that can automate conversations and interact with people through messaging platforms. Designed to convincingly simulate the way a human would behave as a conversational partner, chatbot systems typically require continuous tuning and testing, and many in production remain unable to adequately converse or pass the industry standard Turing test. The term "ChatterBot" was originally coined by Michael Mauldin in 1994 to describe these conversational programs.</t>
  </si>
  <si>
    <t>https://skills.emsidata.com/skills/KS7K2A142LYPQ2Q5N1Q6</t>
  </si>
  <si>
    <t>Object Recognition</t>
  </si>
  <si>
    <t>The following outline is provided as an overview of and topical guide to object recognition:</t>
  </si>
  <si>
    <t>https://skills.emsidata.com/skills/KS356BMWWAJ8MKV2TE7R</t>
  </si>
  <si>
    <t>Boosting</t>
  </si>
  <si>
    <t>Boost or boosting may refer to:</t>
  </si>
  <si>
    <t>https://skills.emsidata.com/skills/KSORG41MPDZUG1W4O6M6</t>
  </si>
  <si>
    <t>Support Vector Machine</t>
  </si>
  <si>
    <t>In machine learning, support-vector machines are supervised learning models with associated learning algorithms that analyze data for classification and regression analysis. Developed at AT&amp;T Bell Laboratories by Vladimir Vapnik with colleagues, SVMs are one of the most robust prediction methods, being based on statistical learning frameworks or VC theory proposed by Vapnik and Chervonenkis (1974) and Vapnik. Given a set of training examples, each marked as belonging to one of two categories, an SVM training algorithm builds a model that assigns new examples to one category or the other, making it a non-probabilistic binary linear classifier. An SVM maps training examples to points in space so as to maximise the width of the gap between the two categories. New examples are then mapped into that same space and predicted to belong to a category based on which side of the gap they fall.</t>
  </si>
  <si>
    <t>https://skills.emsidata.com/skills/KS4413Q6MBGFCJV0LXC5</t>
  </si>
  <si>
    <t>Reasoning Systems</t>
  </si>
  <si>
    <t>In information technology a reasoning system is a software system that generates conclusions from available knowledge using logical techniques such as deduction and induction. Reasoning systems play an important role in the implementation of artificial intelligence and knowledge-based systems.</t>
  </si>
  <si>
    <t>https://skills.emsidata.com/skills/KS126206WF46JGLT8VJW</t>
  </si>
  <si>
    <t>Sorting Algorithm</t>
  </si>
  <si>
    <t>In computer science, a sorting algorithm is an algorithm that puts elements of a list in a certain order. The most frequently used orders are numerical order and lexicographical order. Efficient sorting is important for optimizing the efficiency of other algorithms that require input data to be in sorted lists. Sorting is also often useful for canonicalizing data and for producing human-readable output. More formally, the output of any sorting algorithm must satisfy two conditions:The output is in nondecreasing order ; The output is a permutation of the input.</t>
  </si>
  <si>
    <t>https://skills.emsidata.com/skills/KS127DQ6W30GJDZKZYG7</t>
  </si>
  <si>
    <t>Machine Learning</t>
  </si>
  <si>
    <t>https://skills.emsidata.com/skills/KS1261Z68KSKR1X31KS3</t>
  </si>
  <si>
    <t>Optical Character Recognition (OCR)</t>
  </si>
  <si>
    <t>Optical character recognition or optical character reader (OCR) is the electronic or mechanical conversion of images of typed, handwritten or printed text into machine-encoded text, whether from a scanned document, a photo of a document, a scene-photo or from subtitle text superimposed on an image.</t>
  </si>
  <si>
    <t>https://skills.emsidata.com/skills/KS120M36164Y2LMZ1NKC</t>
  </si>
  <si>
    <t>Supervised Learning</t>
  </si>
  <si>
    <t>Supervised learning is the machine learning task of learning a function that maps an input to an output based on example input-output pairs. It infers a function from labeled training data consisting of a set of training examples. In supervised learning, each example is a pair consisting of an input object and a desired output value. A supervised learning algorithm analyzes the training data and produces an inferred function, which can be used for mapping new examples. An optimal scenario will allow for the algorithm to correctly determine the class labels for unseen instances. This requires the learning algorithm to generalize from the training data to unseen situations in a "reasonable" way. This statistical quality of an algorithm is measured through the so-called generalization error.</t>
  </si>
  <si>
    <t>https://skills.emsidata.com/skills/KS4412R60NGTMD1785Z8</t>
  </si>
  <si>
    <t>Unsupervised Learning</t>
  </si>
  <si>
    <t>Unsupervised learning (UL) is a type of algorithm that learns patterns from untagged data. The hope is that through mimicry, the machine is forced to build a compact internal representation of its world. In contrast to supervised learning (SL) where data is tagged by a human, e.g. as "car" or "fish" etc, UL exhibits self-organization that captures patterns as neuronal predilections or probability densities. The other levels in the supervision spectrum are reinforcement learning where the machine is given only a numerical performance score as its guidance, and semi-supervised learning where a smaller portion of the data is tagged. Two broad methods in UL are Neural Networks and Probabilistic Methods.</t>
  </si>
  <si>
    <t>https://skills.emsidata.com/skills/KSYMJOZ8SL2197CK9UAU</t>
  </si>
  <si>
    <t>Feature Selection</t>
  </si>
  <si>
    <t>In machine learning and statistics, feature selection, also known as variable selection, attribute selection or variable subset selection, is the process of selecting a subset of relevant features for use in model construction. Feature selection techniques are used for several reasons:simplification of models to make them easier to interpret by researchers/users, shorter training times, to avoid the curse of dimensionality, enhanced generalization by reducing overfitting</t>
  </si>
  <si>
    <t>https://skills.emsidata.com/skills/KS441R26FF6RF17KLYD7</t>
  </si>
  <si>
    <t>Speech Recognition Software</t>
  </si>
  <si>
    <t>As of the early 2000s, several speech recognition (SR) software packages exist for Linux. Some of them are free and open-source software and others are proprietary software. Speech recognition usually refers to software that attempts to distinguish thousands of words in a human language. Voice control may refer to software used for communicating operational commands to a computer.</t>
  </si>
  <si>
    <t>https://skills.emsidata.com/skills/KS440V46MW059SX8C0XP</t>
  </si>
  <si>
    <t>Eye Tracking</t>
  </si>
  <si>
    <t>Eye tracking is the process of measuring either the point of gaze or the motion of an eye relative to the head. An eye tracker is a device for measuring eye positions and eye movement. Eye trackers are used in research on the visual system, in psychology, in psycholinguistics, marketing, as an input device for human-computer interaction, and in product design.  Eye trackers are also being increasingly used for rehabilitative and assistive applications . There are a number of methods for measuring eye movement. The most popular variant uses video images from which the eye position is extracted. Other methods use search coils or are based on the electrooculogram.</t>
  </si>
  <si>
    <t>https://skills.emsidata.com/skills/KS2B9BVZIIJB8X807BDX</t>
  </si>
  <si>
    <t>Recommender Systems</t>
  </si>
  <si>
    <t>A recommender system, or a recommendation system, is a subclass of information filtering system that seeks to predict the "rating" or "preference" a user would give to an item.</t>
  </si>
  <si>
    <t>https://skills.emsidata.com/skills/KS128FT5XK7FS63H8GL2</t>
  </si>
  <si>
    <t>Convolutional Neural Networks</t>
  </si>
  <si>
    <t>https://skills.emsidata.com/skills/ES3E181DDDBC374119D5</t>
  </si>
  <si>
    <t>Keras (Neural Network Library)</t>
  </si>
  <si>
    <t>Keras is an open-source software library that provides a Python interface for artificial neural networks. Keras acts as an interface for the TensorFlow library.</t>
  </si>
  <si>
    <t>https://skills.emsidata.com/skills/KSFHF2FU8HN39495VYLU</t>
  </si>
  <si>
    <t>3D Reconstruction</t>
  </si>
  <si>
    <t>In computer vision and computer graphics, 3D reconstruction is the process of capturing the shape and appearance of real objects. This process can be accomplished either by active or passive methods. If the model is allowed to change its shape in time, this is referred to as non-rigid or spatio-temporal reconstruction.</t>
  </si>
  <si>
    <t>https://skills.emsidata.com/skills/KS1201K6P46HG0XKD41J</t>
  </si>
  <si>
    <t>Association Rule Learning</t>
  </si>
  <si>
    <t>Association rule learning is a rule-based machine learning method for discovering interesting relations between variables in large databases. It is intended to identify strong rules discovered in databases using some measures of interestingness.</t>
  </si>
  <si>
    <t>https://skills.emsidata.com/skills/KS120PY72N214QHMLQPR</t>
  </si>
  <si>
    <t>PyTorch (Machine Learning Library)</t>
  </si>
  <si>
    <t>PyTorch is an open source machine learning library based on the Torch library, used for applications such as computer vision and natural language processing, primarily developed by Facebook's AI Research lab (FAIR). It is free and open-source software released under the Modified BSD license. Although the Python interface is more polished and the primary focus of development, PyTorch also has a C++ interface.</t>
  </si>
  <si>
    <t>https://skills.emsidata.com/skills/KSWXHT30GQY9B4QSXC5O</t>
  </si>
  <si>
    <t>Autoencoders</t>
  </si>
  <si>
    <t>An autoencoder is a type of artificial neural network used to learn efficient data codings in an unsupervised manner. The aim of an autoencoder is to learn a representation (encoding) for a set of data, typically for dimensionality reduction, by training the network to ignore signal “noise”. Along with the reduction side, a reconstructing side is learned, where the autoencoder tries to generate from the reduced encoding a representation as close as possible to its original input, hence its name. Variants exist, aiming to force the learned representations to assume useful properties. Examples are regularized autoencoders, which are effective in learning representations for subsequent classification tasks, and Variational autoencoders, with applications as generative models. Autoencoders are applied to many problems, from facial recognition to acquiring the semantic meaning of words.</t>
  </si>
  <si>
    <t>https://skills.emsidata.com/skills/ESBD14A88C96CEF6B04C</t>
  </si>
  <si>
    <t>Automated Machine Learning</t>
  </si>
  <si>
    <t>Automated machine learning (AutoML) is the process of automating the tasks of applying machine learning to real-world problems. AutoML covers the complete pipeline from the raw dataset to the deployable machine learning model. AutoML was proposed as an artificial intelligence-based solution to the ever-growing challenge of applying machine learning. The high degree of automation in AutoML allows non-experts to make use of machine learning models and techniques without requiring them to become experts in machine learning. Automating the process of applying machine learning end-to-end additionally offers the advantages of producing simpler solutions, faster creation of those solutions, and models that often outperform hand-designed models. AutoML has been used to compare the relative importance of each factor in a prediction model.</t>
  </si>
  <si>
    <t>https://skills.emsidata.com/skills/ES1E2CB20570CC2A253A</t>
  </si>
  <si>
    <t>Scikit-learn (Machine Learning Library)</t>
  </si>
  <si>
    <t>Scikit-learn is a free software machine learning library for the Python programming language. It features various classification, regression and clustering algorithms including support vector machines, random forests, gradient boosting, k-means and DBSCAN, and is designed to interoperate with the Python numerical and scientific libraries NumPy and SciPy.</t>
  </si>
  <si>
    <t>https://skills.emsidata.com/skills/KSJ2QBJ158RE1QN9D3AZ</t>
  </si>
  <si>
    <t>Face Detection</t>
  </si>
  <si>
    <t>Face detection is a computer technology being used in a variety of applications that identifies human faces in digital images. Face detection also refers to the psychological process by which humans locate and attend to faces in a visual scene.</t>
  </si>
  <si>
    <t>https://skills.emsidata.com/skills/KSD31HT3IPDR1GVDF0A6</t>
  </si>
  <si>
    <t>Virtual Reality</t>
  </si>
  <si>
    <t>https://skills.emsidata.com/skills/ES50E1CBF4827F546541</t>
  </si>
  <si>
    <t>Augmented Reality</t>
  </si>
  <si>
    <t>Augmented reality (AR) is an interactive experience of a real-world environment where the objects that reside in the real world are enhanced by computer-generated perceptual information, sometimes across multiple sensory modalities, including visual, auditory, haptic, somatosensory and olfactory. AR can be defined as a system that fulfills three basic features: a combination of real and virtual worlds, real-time interaction, and accurate 3D registration of virtual and real objects. The overlaid sensory information can be constructive, or destructive. This experience is seamlessly interwoven with the physical world such that it is perceived as an immersive aspect of the real environment. In this way, augmented reality alters one's ongoing perception of a real-world environment, whereas virtual reality completely replaces the user's real-world environment with a simulated one. Augmented reality is related to two largely synonymous terms: mixed reality and computer-mediated reality.</t>
  </si>
  <si>
    <t>https://skills.emsidata.com/skills/KS120RX61Z1Z2DHXR4H6</t>
  </si>
  <si>
    <t>Oculus</t>
  </si>
  <si>
    <t>Oculus is a brand of Facebook Technologies, LLC, a subsidiary of Facebook Inc. The division produces virtual reality headsets, including the Oculus Rift and Oculus Quest lines.</t>
  </si>
  <si>
    <t>https://skills.emsidata.com/skills/KSSCWZW237UFLR28R24L</t>
  </si>
  <si>
    <t>Extended Reality</t>
  </si>
  <si>
    <t>https://skills.emsidata.com/skills/ES83FA604D59642844BA</t>
  </si>
  <si>
    <t>Backup And Restore</t>
  </si>
  <si>
    <t>Backup and Restore is a backup component of Windows Vista and later versions of Microsoft Windows that allows users to create or restore backups of files and create and restore system images to repair data in the event of data corruption, hard disk drive failure, or malware infection. It is integrated with the Shadow Copy feature first observed in Windows Server 2003 and it is the replacement for NTBackup included since Windows NT 3.51.</t>
  </si>
  <si>
    <t>https://skills.emsidata.com/skills/KS442325XYQ2CZR1VB7N</t>
  </si>
  <si>
    <t>Backup Devices</t>
  </si>
  <si>
    <t>In information technology, a backup, or data backup is a copy of computer data taken and stored elsewhere so that it may be used to restore the original after a data loss event. The verb form, referring to the process of doing so, is "back up", whereas the noun and adjective form is "backup". Backups can be used to recover data after its loss from data deletion or corruption, or to recover data from an earlier time. Backups provide a simple form of disaster recovery; however not all backup systems are able to reconstitute a computer system or other complex configuration such as a computer cluster, active directory server, or database server.</t>
  </si>
  <si>
    <t>https://skills.emsidata.com/skills/KS120VW6JMZHZXZGD72C</t>
  </si>
  <si>
    <t>Desktop Computing</t>
  </si>
  <si>
    <t>A desktop computer is a personal computer designed for regular use at a single location on or near a desk or table due to its size and power requirements. The most common configuration has a case that houses the power supply, motherboard (a printed circuit board with a microprocessor as the central processing unit, memory, bus, and other electronic components, disk storage ; a keyboard and mouse for input; and a computer monitor, speakers, and, often, a printer for output. The case may be oriented horizontally or vertically and placed either underneath, beside, or on top of a desk.</t>
  </si>
  <si>
    <t>https://skills.emsidata.com/skills/KS122VR6R5ZRQCKXX5R8</t>
  </si>
  <si>
    <t>Personal Computers</t>
  </si>
  <si>
    <t>A personal computer (PC) is a multi-purpose computer whose size, capabilities, and price make it feasible for individual use. Personal computers are intended to be operated directly by an end user, rather than by a computer expert or technician. Unlike large, costly minicomputers and mainframes, time-sharing by many people at the same time is not used with personal computers.</t>
  </si>
  <si>
    <t>https://skills.emsidata.com/skills/KS127M36PQPZLCDRJ5FB</t>
  </si>
  <si>
    <t>Tablets</t>
  </si>
  <si>
    <t>A tablet computer, commonly shortened to tablet, is a mobile device, typically with a mobile operating system and touchscreen display processing circuitry, and a rechargeable battery in a single, thin and flat package. Tablets, being computers, do what other personal computers do, but lack some input/output (I/O) abilities that others have. Modern tablets largely resemble modern smartphones, the only differences being that tablets are relatively larger than smartphones, with screens 7 inches (18 cm) or larger, measured diagonally, and may not support access to a cellular network.</t>
  </si>
  <si>
    <t>https://skills.emsidata.com/skills/KS7G6XY5W8C9942XGBSH</t>
  </si>
  <si>
    <t>Plain Text</t>
  </si>
  <si>
    <t>In computing, plain text is a loose term for data that represent only characters of readable material but not its graphical representation nor other objects. It may also include a limited number of "whitespace" characters that affect simple arrangement of text, such as spaces, line breaks, or tabulation characters. Plain text is different from formatted text, where style information is included; from structured text, where structural parts of the document such as paragraphs, sections, and the like are identified; and from binary files in which some portions must be interpreted as binary objects.</t>
  </si>
  <si>
    <t>https://skills.emsidata.com/skills/KS127W263JK1QPFK8SDM</t>
  </si>
  <si>
    <t>Digital Data</t>
  </si>
  <si>
    <t>https://skills.emsidata.com/skills/KS122YB6HR9PW5FKBJ6T</t>
  </si>
  <si>
    <t>Mobile Phones</t>
  </si>
  <si>
    <t>A mobile phone, cellular phone, cell phone, cellphone, handphone, or hand phone, sometimes shortened to simply mobile, cell or just phone, is a portable telephone that can make and receive calls over a radio frequency link while the user is moving within a telephone service area. The radio frequency link establishes a connection to the switching systems of a mobile phone operator, which provides access to the public switched telephone network (PSTN). Modern mobile telephone services use a cellular network architecture and, therefore, mobile telephones are called cellular telephones or cell phones in North America. In addition to telephony, digital mobile phones (2G) support a variety of other services, such as text messaging, MMS, email, Internet access, short-range wireless communications, business applications, video games and digital photography. Mobile phones offering only those capabilities are known as feature phones; mobile phones which offer greatly advanced computing capabilities are referred to as smartphones.</t>
  </si>
  <si>
    <t>https://skills.emsidata.com/skills/KSUK5J99HBEZRO21HP8A</t>
  </si>
  <si>
    <t>Computer Literacy</t>
  </si>
  <si>
    <t>Computer literacy is defined as the knowledge and ability to use computers and related technology efficiently, with skill levels ranging from elementary use to computer programming and advanced problem solving. Computer literacy can also refer to the comfort level someone has with using computer programs and applications. Another valuable component is understanding how computers work and operate. Computer literacy may be distinguished from computer programming, which primarily focuses on the design and coding of computer programs rather than the familiarity and skill in their use. Various countries, including the United Kingdom and the United States, have created initiatives to improve national computer literacy rates.</t>
  </si>
  <si>
    <t>https://skills.emsidata.com/skills/KS1227P6FBK34WLH6X8Z</t>
  </si>
  <si>
    <t>Firefox</t>
  </si>
  <si>
    <t>Firefox Browser, also known as Mozilla Firefox or simply Firefox, is a free and open-source web browser developed by the Mozilla Foundation and its subsidiary, the Mozilla Corporation. Firefox uses the Gecko layout engine to render web pages, which implements current and anticipated web standards. In 2017, Firefox began incorporating new technology under the code name Quantum to promote parallelism and a more intuitive user interface. Firefox is officially available for Windows 7 or newer, macOS, and Linux. Its unofficial ports are available for various Unix and Unix-like operating systems including FreeBSD, OpenBSD, NetBSD, illumos, and Solaris Unix. Firefox is also available for Android and iOS. However, the iOS version uses the WebKit layout engine instead of Gecko due to platform requirements, as with all other iOS web browsers. An optimized version of Firefox is also available on the Amazon Fire TV, as one of the two main browsers available with Amazon's Silk Browser.</t>
  </si>
  <si>
    <t>https://skills.emsidata.com/skills/KS123Z36NQJ4ZZLRX5BP</t>
  </si>
  <si>
    <t>Digital Literacy</t>
  </si>
  <si>
    <t>Digital literacy refers to an individual's ability to find, evaluate, and compose clear information through writing and other media on various digital platforms. It is evaluated by an individual's grammar, composition, typing skills and ability to produce text, images, audio and designs using technology. The American Library Association (ALA) defines digital literacy as “the ability to use information and communication technologies to find, evaluate, create, and communicate information, requiring both cognitive and technical skills.” While digital literacy initially focused on digital skills and stand-alone computers, the advent of the internet and use of social media, has caused some of its focus to shift to mobile devices. Similar to other expanding definitions of literacy that recognize cultural and historical ways of making meaning, digital literacy does not replace traditional forms of literacy, and instead builds upon and expands the skills that form the foundation of traditional forms of literacy. Digital literacy should be considered to be a part of the path to knowledge.</t>
  </si>
  <si>
    <t>https://skills.emsidata.com/skills/ESB04BCB6189A2CB271E</t>
  </si>
  <si>
    <t>Web Browsers</t>
  </si>
  <si>
    <t>A web browser is application software for accessing the World Wide Web. When a user requests a web page from a particular website, the web browser retrieves the necessary content from a web server and then displays the page on the user's device.</t>
  </si>
  <si>
    <t>https://skills.emsidata.com/skills/KS124V56WHMJ8HW0Q022</t>
  </si>
  <si>
    <t>Online Communication</t>
  </si>
  <si>
    <t>https://skills.emsidata.com/skills/KS1278F6TTW1TC16FWJY</t>
  </si>
  <si>
    <t>Smartphone Operation</t>
  </si>
  <si>
    <t>A smartphone is a portable device that combines mobile telephone and computing functions into one unit. They are distinguished from feature phones by their stronger hardware capabilities and extensive mobile operating systems, which facilitate wider software, internet, and multimedia functionality, alongside core phone functions such as voice calls and text messaging. Smartphones typically contain a number of metal–oxide–semiconductor (MOS) integrated circuit (IC) chips, include various sensors that can be leveraged by pre-included and third-party software, and support wireless communications protocols.</t>
  </si>
  <si>
    <t>https://skills.emsidata.com/skills/ES2AAD427D871251857E</t>
  </si>
  <si>
    <t>Digital Technology</t>
  </si>
  <si>
    <t>Digital technology may refer to:Application of digital electronics Any significant piece of knowledge from information technology</t>
  </si>
  <si>
    <t>https://skills.emsidata.com/skills/KS122Z8647637KP0N1CC</t>
  </si>
  <si>
    <t>Smart Contracts</t>
  </si>
  <si>
    <t>A smart contract is a computer program or a transaction protocol which is intended to automatically execute, control or document legally relevant events and actions according to the terms of a contract or an agreement. The objectives of smart contracts are the reduction of need in trusted intermediators, arbitrations and enforcement costs, fraud losses, as well as the reduction of malicious and accidental exceptions.</t>
  </si>
  <si>
    <t>https://skills.emsidata.com/skills/ES170E2441B9CDAF365A</t>
  </si>
  <si>
    <t>A blockchain is a growing list of records, called blocks, that are linked using cryptography. Each block contains a cryptographic hash of the previous block, a timestamp, and transaction data. By design, a blockchain is resistant to modification of its data. This is because once recorded, the data in any given block cannot be altered retroactively without alteration of all subsequent blocks.</t>
  </si>
  <si>
    <t>https://skills.emsidata.com/skills/KS2DSDNSP4UY5VRHV2CM</t>
  </si>
  <si>
    <t>Ethereum</t>
  </si>
  <si>
    <t>Ethereum is a decentralized, open-source blockchain with smart contract functionality. Ether (ETH) is the native cryptocurrency of the platform. It is the second-largest cryptocurrency by market capitalization, after Bitcoin. Ethereum is the most actively used blockchain.</t>
  </si>
  <si>
    <t>https://skills.emsidata.com/skills/KSN5N0IZ72J2UCZTY6GV</t>
  </si>
  <si>
    <t>Non-Fungible Tokens (NFT)</t>
  </si>
  <si>
    <t>A non-fungible token (NFT) is a financial security consisting of digital data stored in a blockchain, a form of distributed ledger. The ownership of an NFT is recorded in the blockchain, and can be transferred by the owner, allowing NFTs to be sold and traded. NFTs typically contain references to digital files such as photos, videos, and audio. Because NFTs are uniquely identifiable, they differ from cryptocurrencies, which are fungible. The market value of an NFT is associated with the digital file it references.</t>
  </si>
  <si>
    <t>https://skills.emsidata.com/skills/ES807446DFC65953E8E7</t>
  </si>
  <si>
    <t>Hyperledger</t>
  </si>
  <si>
    <t>Hyperledger is an umbrella project of open source blockchains and related tools, started in December 2015 by the Linux Foundation, and has received contributions from IBM, Intel and SAP Ariba, to support the collaborative development of blockchain-based distributed ledgers.</t>
  </si>
  <si>
    <t>https://skills.emsidata.com/skills/KSHY7RZSAW6TUNQO6RRA</t>
  </si>
  <si>
    <t>C (Programming Language)</t>
  </si>
  <si>
    <t>C is a general-purpose, procedural computer programming language supporting structured programming, lexical variable scope, and recursion, with a static type system. By design, C provides constructs that map efficiently to typical machine instructions. It has found lasting use in applications previously coded in assembly language. Such applications include operating systems and various application software for computer architectures that range from supercomputers to PLCs and embedded systems.</t>
  </si>
  <si>
    <t>https://skills.emsidata.com/skills/KS1200364C9C1LK3V5Q1</t>
  </si>
  <si>
    <t>C++ Concepts</t>
  </si>
  <si>
    <t>Concepts are an extension to the templates feature provided by the C++ programming language. Concepts are named Boolean predicates on template parameters, evaluated at compile time. A concept may be associated with a template, in which case it serves as a constraint: it limits the set of arguments that are accepted as template parameters.</t>
  </si>
  <si>
    <t>https://skills.emsidata.com/skills/KSZBIC1RNTUWQW2CFMLK</t>
  </si>
  <si>
    <t>C++ (Programming Language)</t>
  </si>
  <si>
    <t>C++ is a general-purpose programming language created by Bjarne Stroustrup as an extension of the C programming language, or "C with Classes". The language has expanded significantly over time, and modern C++ now has object-oriented, generic, and functional features in addition to facilities for low-level memory manipulation. It is almost always implemented as a compiled language, and many vendors provide C++ compilers, including the Free Software Foundation, LLVM, Microsoft, Intel, Oracle, and IBM, so it is available on many platforms.</t>
  </si>
  <si>
    <t>https://skills.emsidata.com/skills/KS1219W70LY1GXZDSKW5</t>
  </si>
  <si>
    <t>Standard Template Library (STL)</t>
  </si>
  <si>
    <t>The Standard Template Library (STL) is a software library for the C++ programming language that influenced many parts of the C++ Standard Library. It provides four components called algorithms, containers, functions, and iterators.</t>
  </si>
  <si>
    <t>https://skills.emsidata.com/skills/KS7G4B36HF83RTCXV4QB</t>
  </si>
  <si>
    <t>Cloud Technologies</t>
  </si>
  <si>
    <t>Cloud computing is the on-demand availability of computer system resources, especially data storage and computing power, without direct active management by the user. The term is generally used to describe data centers available to many users over the Internet. Large clouds, predominant today, often have functions distributed over multiple locations from central servers. If the connection to the user is relatively close, it may be designated an edge server.</t>
  </si>
  <si>
    <t>https://skills.emsidata.com/skills/KSEO6A04QBOG4I9E79SG</t>
  </si>
  <si>
    <t>Remote Infrastructure Management</t>
  </si>
  <si>
    <t>Remote infrastructure management (RIM) is the remote management of information technology (IT) infrastructure. This can include the management of computer hardware and software, such as workstations, servers, network devices, storage devices, IT security devices, etc. of a company.</t>
  </si>
  <si>
    <t>https://skills.emsidata.com/skills/KS440015ZL870VWF0R4T</t>
  </si>
  <si>
    <t>Cloud Computing Security</t>
  </si>
  <si>
    <t>Cloud computing security or, more simply, cloud security refers to a broad set of policies, technologies, applications, and controls utilized to protect virtualized IP, data, applications, services, and the associated infrastructure of cloud computing. It is a sub-domain of computer security, network security, and, more broadly, information security.</t>
  </si>
  <si>
    <t>https://skills.emsidata.com/skills/KS1220J6HKW77MYLLNC0</t>
  </si>
  <si>
    <t>Cloud Migration</t>
  </si>
  <si>
    <t>https://skills.emsidata.com/skills/ES90E7D675F0553381A2</t>
  </si>
  <si>
    <t>Autoscaling</t>
  </si>
  <si>
    <t>Autoscaling, also spelled auto scaling or auto-scaling, and sometimes also called automatic scaling, is a method used in cloud computing that dynamically adjusts the amount of computational resources in a server farm - typically measured by the number of active servers - automatically based on the load on the farm. For example, the number of servers running behind a web application may be increased or decreased automatically based on the number of active users on the site. Since such metrics may change dramatically throughout the course of the day, and servers are a limited resource that cost money to run even while idle, there is often an incentive to run "just enough" servers to support the current load while still being able to support sudden and large spikes in activity. Autoscaling is helpful for such needs, as it can reduce the number of active servers when activity is low, and launch new servers when activity is high. Autoscaling is closely related to, and builds upon, the idea of load balancing.</t>
  </si>
  <si>
    <t>https://skills.emsidata.com/skills/KS8X0M4RYTVQIMGAJ9KY</t>
  </si>
  <si>
    <t>https://skills.emsidata.com/skills/KS1220H6CP1BQGH9STNK</t>
  </si>
  <si>
    <t>Cloud Infrastructure</t>
  </si>
  <si>
    <t>https://skills.emsidata.com/skills/KS1220L60W8P557BJZJS</t>
  </si>
  <si>
    <t>Cloud Applications</t>
  </si>
  <si>
    <t>https://skills.emsidata.com/skills/KS1220G70HW5N3HHQW5N</t>
  </si>
  <si>
    <t>Interoperability</t>
  </si>
  <si>
    <t>Interoperability is a characteristic of a product or system, whose interfaces are completely understood, to work with other products or systems, at present or in the future, in either implementation or access, without any restrictions.</t>
  </si>
  <si>
    <t>https://skills.emsidata.com/skills/KS1259C5ZCWP0W21KJ6Y</t>
  </si>
  <si>
    <t>Virtual Private Cloud</t>
  </si>
  <si>
    <t>A virtual private cloud (VPC) is an on-demand configurable pool of shared resources allocated within a public cloud environment, providing a certain level of isolation between the different organizations using the resources. The isolation between one VPC user and all other users of the same cloud is achieved normally through allocation of a private IP subnet and a virtual communication construct per user. In a VPC, the previously described mechanism, providing isolation within the cloud, is accompanied with a VPN function that secures, by means of authentication and encryption, the remote access of the organization to its VPC resources. With the introduction of the described isolation levels, an organization using this service is in effect working on a 'virtually private' cloud, and hence the name VPC.</t>
  </si>
  <si>
    <t>https://skills.emsidata.com/skills/ES7C097DBACBCBC199A9</t>
  </si>
  <si>
    <t>Cloud Hosting</t>
  </si>
  <si>
    <t>https://skills.emsidata.com/skills/ES4A18C16B6EB1093CB8</t>
  </si>
  <si>
    <t>Cloud Computing Architecture</t>
  </si>
  <si>
    <t>Cloud computing architecture refers to the components and subcomponents required for cloud computing. These components typically consist of a front end platform ,back end platforms, a cloud based delivery, and a network. Combined, these components make up cloud computing architecture.</t>
  </si>
  <si>
    <t>https://skills.emsidata.com/skills/KS1220H6DMWTTD1XF9DW</t>
  </si>
  <si>
    <t>Serverless Computing</t>
  </si>
  <si>
    <t>Serverless computing is a cloud computing execution model in which the cloud provider allocates machine resources on demand, taking care of the servers on behalf of their customers. Serverless computing does not hold resources in volatile memory; computing is rather done in short bursts with the results persisted to storage. When an app is not in use, there are no computing resources allocated to the app. Pricing is based on the actual amount of resources consumed by an application. It can be a form of utility computing. "Serverless" is a misnomer in the sense that servers are still used by cloud service providers to execute code for developers. However developers of serverless applications are not concerned with capacity planning, configuration, management, maintenance, operating or scaling of containers, VMs, or physical servers.</t>
  </si>
  <si>
    <t>https://skills.emsidata.com/skills/ESD80D145AC3BB84827D</t>
  </si>
  <si>
    <t>Dataflow</t>
  </si>
  <si>
    <t>In computing, dataflow is a broad concept, which has various meanings depending on the application and context. In the context of software architecture, data flow relates to stream processing or reactive programming.</t>
  </si>
  <si>
    <t>https://skills.emsidata.com/skills/KS122P16DMVQL50L733L</t>
  </si>
  <si>
    <t>Platform as a Service (PaaS)</t>
  </si>
  <si>
    <t>Platform as a service (PaaS) or application platform as a service (aPaaS) or platform-based service is a category of cloud computing services that allows customers to provision, instantiate, run, and manage a modular bundle comprising a computing platform and one or more applications, without the complexity of building and maintaining the infrastructure typically associated with developing and launching the application(s); and to allow developers to create, develop, and package such software bundles.</t>
  </si>
  <si>
    <t>https://skills.emsidata.com/skills/KS127HW756659Q4NNLDY</t>
  </si>
  <si>
    <t>NetApp Applications</t>
  </si>
  <si>
    <t>NetApp, Inc. is an American hybrid cloud data services and data management company headquartered in Sunnyvale, California. It has ranked in the Fortune 500 since 2012. Founded in 1992 with an IPO in 1995, NetApp offers hybrid cloud data services for management of applications and data across cloud and on-premises environments.</t>
  </si>
  <si>
    <t>https://skills.emsidata.com/skills/KS126Y25WX8D51J2LHCP</t>
  </si>
  <si>
    <t>Microsoft Azure</t>
  </si>
  <si>
    <t>https://skills.emsidata.com/skills/KS120V86MZWV9Z9LKQY3</t>
  </si>
  <si>
    <t>Data as a Service (DaaS)</t>
  </si>
  <si>
    <t>In computing, data as a service, or DaaS, is enabled by software as a service (SaaS). Like all "as a service" (aaS) technology, DaaS builds on the concept that its data product can be provided to the user on demand, regardless of geographic or organizational separation between provider and consumer. Service-oriented architecture (SOA), and the widespread use of API, has rendered the platform on which the data resides as irrelevant.</t>
  </si>
  <si>
    <t>https://skills.emsidata.com/skills/KS122N264PVV9MP6G4K3</t>
  </si>
  <si>
    <t>Infrastructure As A Service (IaaS)</t>
  </si>
  <si>
    <t>Infrastructure as a service (IaaS) are online services that provide high-level APIs used to dereference various low-level details of underlying network infrastructure like physical computing resources, location, data partitioning, scaling, security, backup etc. A hypervisor, such as Xen, Oracle VirtualBox, Oracle VM, KVM, VMware ESX/ESXi, or Hyper-V runs the virtual machines as guests. Pools of hypervisors within the cloud operational system can support large numbers of virtual machines and the ability to scale services up and down according to customers' varying requirements.</t>
  </si>
  <si>
    <t>https://skills.emsidata.com/skills/KS124X67987XF85L4KQS</t>
  </si>
  <si>
    <t>Loggly</t>
  </si>
  <si>
    <t>SolarWinds Loggly is a cloud-based log management and analytics service provider based in San Francisco, California. Jon Gifford, Raffael Marty, and Kord Campbell founded the company in 2009, and Charlie Oppenheimer was the CEO of Loggly until its announced acquisition by SolarWinds on January 8, 2018.</t>
  </si>
  <si>
    <t>https://skills.emsidata.com/skills/KSR0CA9Z6IXTU43L1BTG</t>
  </si>
  <si>
    <t>FastTrack</t>
  </si>
  <si>
    <t>FastTrack is a peer-to-peer (P2P) protocol that was used by the Kazaa, Grokster, iMesh and Morpheus file sharing programs. FastTrack was the most popular file sharing network in 2003, and used mainly for the exchange of music mp3 files. The network had approximately 2.4 million concurrent users in 2003. It is estimated that the total number of users was greater than that of Napster at its peak.</t>
  </si>
  <si>
    <t>https://skills.emsidata.com/skills/KS123TZ730C32D8DH5MJ</t>
  </si>
  <si>
    <t>Amazon Simple Notification Service (SNS)</t>
  </si>
  <si>
    <t>Amazon Simple Notification Service (SNS) is a notification service provided as part of Amazon Web Services since 2010. It provides a low-cost infrastructure for the mass delivery of messages, predominantly to mobile users.</t>
  </si>
  <si>
    <t>https://skills.emsidata.com/skills/KS440PM60PZ55Z1ZZW6P</t>
  </si>
  <si>
    <t>Amazon ElastiCache</t>
  </si>
  <si>
    <t>https://skills.emsidata.com/skills/ES4318AF8441CFE675E3</t>
  </si>
  <si>
    <t>Azure Cloud Services</t>
  </si>
  <si>
    <t>https://skills.emsidata.com/skills/ESFAC51458ADB50CA541</t>
  </si>
  <si>
    <t>Amazon Cloudfront</t>
  </si>
  <si>
    <t>Amazon CloudFront is a content delivery network (CDN) operated by Amazon Web Services. Content delivery networks provide a globally-distributed network of proxy servers that cache content, such as web videos or other bulky media, more locally to consumers, thus improving access speed for downloading the content.</t>
  </si>
  <si>
    <t>https://skills.emsidata.com/skills/KS120FK5Y76QT8KZ3KYN</t>
  </si>
  <si>
    <t>Heroku</t>
  </si>
  <si>
    <t>Heroku is a cloud platform as a service (PaaS) supporting several programming languages. One of the first cloud platforms, Heroku has been in development since June 2007, when it supported only the Ruby programming language, but now supports Java, Node.js, Scala, Clojure, Python, PHP, and Go. For this reason, Heroku is said to be a polyglot platform as it has features for a developer to build, run and scale applications in a similar manner across most languages. Heroku was acquired by Salesforce.com in 2010 for $212 million.</t>
  </si>
  <si>
    <t>https://skills.emsidata.com/skills/KSICLZ93977I6WBJL2AL</t>
  </si>
  <si>
    <t>Amazon S3</t>
  </si>
  <si>
    <t>Amazon S3 or Amazon Simple Storage Service is a service offered by Amazon Web Services (AWS) that provides object storage through a web service interface. Amazon S3 uses the same scalable storage infrastructure that Amazon.com uses to run its global e-commerce network. Amazon S3 can be employed to store any type of object, which allows for uses like storage for Internet applications, backup and recovery, disaster recovery, data archives, data lakes for analytics, and hybrid cloud storage.</t>
  </si>
  <si>
    <t>https://skills.emsidata.com/skills/KS120FQ6DY31LFDWPJR3</t>
  </si>
  <si>
    <t>OpenShift</t>
  </si>
  <si>
    <t>OpenShift is a family of containerization software products developed by Red Hat. Its flagship product is the OpenShift Container Platform — an on-premises platform as a service built around Docker containers orchestrated and managed by Kubernetes on a foundation of Red Hat Enterprise Linux. The family's other products provide this platform through different environments: OKD serves as the community-driven upstream, OpenShift Online is the platform offered as software as a service, and Openshift Dedicated is the platform offered as a managed service.</t>
  </si>
  <si>
    <t>https://skills.emsidata.com/skills/KS127C1660W6F87D6YQF</t>
  </si>
  <si>
    <t>Amazon Elastic Container Service</t>
  </si>
  <si>
    <t>https://skills.emsidata.com/skills/ES25F9788F4F9E835F63</t>
  </si>
  <si>
    <t>Google Cloud</t>
  </si>
  <si>
    <t>Google Cloud Platform (GCP), offered by Google (company), is a suite of cloud computing services that runs on the same infrastructure that Google uses internally for its end-user products, such as Google Search, Gmail, file storage, and YouTube. Alongside a set of management tools, it provides a series of modular cloud services including computing, data storage, data analytics and machine learning. Registration requires a credit card or bank account details.</t>
  </si>
  <si>
    <t>https://skills.emsidata.com/skills/KS7G3YQ62YJG4LX9QFZT</t>
  </si>
  <si>
    <t>Google Cloud Messaging</t>
  </si>
  <si>
    <t>Google Cloud Messaging (GCM) was a mobile notification service developed by Google that enables third-party application developers to send notification data or information from developer-run servers to applications that target the Google Android Operating System, as well as applications or extensions developed for the Google Chrome internet browser. It was available to developers free of charge. The GCM Service was first announced in June 2012 as a successor to Google's now-defunct Android Cloud to Device Messaging (C2DM) service, citing improvements to authentication and delivery, new API endpoints and messaging parameters, and the removal of limitations on API send-rates and message sizes. It has been superseded by Google's Firebase Cloud Messaging (FCM) on May 29, 2019.</t>
  </si>
  <si>
    <t>https://skills.emsidata.com/skills/KS124F76YF2WD6JYRJT0</t>
  </si>
  <si>
    <t>Public Cloud</t>
  </si>
  <si>
    <t>https://skills.emsidata.com/skills/KS1286T73SZHGSXG52HC</t>
  </si>
  <si>
    <t>Amazon Virtual Private Cloud (VPC)</t>
  </si>
  <si>
    <t>Amazon Virtual Private Cloud (VPC) is a commercial cloud computing service that provides users a virtual private cloud, by "provision[ing] a logically isolated section of Amazon Web Services (AWS) Cloud". Enterprise customers are able to access the Amazon Elastic Compute Cloud (EC2) over an IPsec based virtual private network. Unlike traditional EC2 instances which are allocated internal and external IP numbers by Amazon, the customer can assign IP numbers of their choosing from one or more subnets. By giving the user the option of selecting which AWS resources are public facing and which are not, VPC provides much more granular control over security. For Amazon it is "an endorsement of the hybrid approach, but it's also meant to combat the growing interest in private clouds".</t>
  </si>
  <si>
    <t>https://skills.emsidata.com/skills/ES95EBB9277B6C1AE819</t>
  </si>
  <si>
    <t>Software as a Service (SaaS)</t>
  </si>
  <si>
    <t>Software as a service is a software licensing and delivery model in which software is licensed on a subscription basis and is centrally hosted. It is sometimes referred to as "on-demand software", and was formerly referred to as "software plus services" by Microsoft. SaaS applications are also known as on-demand software and Web-based/Web-hosted software.</t>
  </si>
  <si>
    <t>https://skills.emsidata.com/skills/KS1220G68PD5STH2DL2W</t>
  </si>
  <si>
    <t>Remote Access Systems</t>
  </si>
  <si>
    <t>Remote access may refer to:Connection to a data-processing system from a remote location, for example, through a remote access service or virtual private network Remote desktop software, software allowing applications to run remotely on a server while displaying graphical output locally Terminal emulation, when used to interface with a remote system. May use standard tools like: telnet,  – software used to interact over a network with a computer system ssh – secure shell: often used with remote applications Activation of features of a business telephone system from outside the business's premises RemoteAccess, a DOS-based bulletin-board system Remote Database Access, a protocol standard for database access Remote Access (film), a 2004 Russian drama film</t>
  </si>
  <si>
    <t>https://skills.emsidata.com/skills/KS128J35X63H07CSVVGV</t>
  </si>
  <si>
    <t>Cloud Foundry</t>
  </si>
  <si>
    <t>Cloud Foundry is an open source, multi-cloud application platform as a service (PaaS) governed by the Cloud Foundry Foundation, a 501(c)(6) organization.</t>
  </si>
  <si>
    <t>https://skills.emsidata.com/skills/KS1220K708KVK1KRHDHJ</t>
  </si>
  <si>
    <t>Google Cloud Platform (GCP)</t>
  </si>
  <si>
    <t>https://skills.emsidata.com/skills/ESC7869CF7378283E0AA</t>
  </si>
  <si>
    <t>Amazon CloudWatch</t>
  </si>
  <si>
    <t>https://skills.emsidata.com/skills/KSSGSFTDVI0J638VZ2RV</t>
  </si>
  <si>
    <t>IBM Cloud Computing</t>
  </si>
  <si>
    <t>IBM cloud computing is a set of cloud computing services for business offered by the information technology company IBM. IBM Cloud includes infrastructure as a service (IaaS), software as a service (SaaS) and platform as a service (PaaS) offered through public, private and hybrid cloud delivery models, in addition to the components that make up those clouds.</t>
  </si>
  <si>
    <t>https://skills.emsidata.com/skills/KS124Y4697SXY9HP9N96</t>
  </si>
  <si>
    <t>Intranet</t>
  </si>
  <si>
    <t>An intranet is a computer network for sharing information, collaboration tools, operational systems, and other computing services within an organization, usually to the exclusion of access by outsiders. The term is used in contrast to public networks, such as the Internet, but uses most of the same technology based on the Internet Protocol Suite.</t>
  </si>
  <si>
    <t>https://skills.emsidata.com/skills/KS1259P6JLCNT98TN5Q5</t>
  </si>
  <si>
    <t>Microsoft SharePoint</t>
  </si>
  <si>
    <t>SharePoint is a web-based collaborative platform that integrates with Microsoft Office. Launched in 2001, SharePoint is primarily sold as a document management and storage system, but the product is highly configurable and usage varies substantially among organizations.</t>
  </si>
  <si>
    <t>https://skills.emsidata.com/skills/KS440JG6WST2V8SD4K2Y</t>
  </si>
  <si>
    <t>Microsoft Lync</t>
  </si>
  <si>
    <t>Skype for Business is an enterprise software application for instant messaging and videotelephony developed by Microsoft as part of the Microsoft Office suite. It is designed for use with the on-premises Skype for Business Server software, and a software as a service version offered as part of Office 365. It supports text, audio, and video chat, and integrates with Microsoft Office components such as Exchange and SharePoint.</t>
  </si>
  <si>
    <t>https://skills.emsidata.com/skills/KS126186H2Q20WQ0DP13</t>
  </si>
  <si>
    <t>Compilers</t>
  </si>
  <si>
    <t>In computing, a compiler is a computer program that translates computer code written in one programming language into another language. The name "compiler" is primarily used for programs that translate source code from a high-level programming language to a lower level language to create an executable program.</t>
  </si>
  <si>
    <t>https://skills.emsidata.com/skills/KS1222B65RBD5S76SC7H</t>
  </si>
  <si>
    <t>GNU Compiler Collection</t>
  </si>
  <si>
    <t>The GNU Compiler Collection (GCC) is an optimizing compiler produced by the GNU Project supporting various programming languages, hardware architectures and operating systems. The Free Software Foundation (FSF) distributes GCC as free software under the GNU General Public License. GCC is a key component of the GNU toolchain and the standard compiler for most projects related to GNU and the Linux kernel. With roughly 15 million lines of code in 2019, GCC is one of the biggest open source programs in existence. It has played an important role in the growth of free software, as both a tool and an example.</t>
  </si>
  <si>
    <t>https://skills.emsidata.com/skills/KS1246479T2KSYXVDD38</t>
  </si>
  <si>
    <t>Low Level Virtual Machine (Free Compilers And Interpreters)</t>
  </si>
  <si>
    <t>The LLVM compiler infrastructure project is a set of compiler and toolchain technologies, which can be used to develop a front end for any programming language and a back end for any instruction set architecture. LLVM is designed around a language-independent intermediate representation (IR) that serves as a portable, high-level assembly language that can be optimized with a variety of transformations over multiple passes.</t>
  </si>
  <si>
    <t>https://skills.emsidata.com/skills/KS125XS6X9XQFSYQDDBR</t>
  </si>
  <si>
    <t>Computer Design</t>
  </si>
  <si>
    <t>https://skills.emsidata.com/skills/KS1227H78CZPC2Z8GJ38</t>
  </si>
  <si>
    <t>USB</t>
  </si>
  <si>
    <t>Universal Serial Bus (USB) is an industry standard that establishes specifications for cables and connectors and protocols for connection, communication and power supply (interfacing) between computers, peripherals and other computers. A broad variety of USB hardware exists, including eleven different connectors, of which USB-C is the most recent.</t>
  </si>
  <si>
    <t>https://skills.emsidata.com/skills/KS441PF5YGW1K3298VNF</t>
  </si>
  <si>
    <t>ARM Architecture</t>
  </si>
  <si>
    <t>ARM is a family of reduced instruction set computing (RISC) architectures for computer processors, configured for various environments. Arm Ltd. develops the architecture and licenses it to other companies, who design their own products that implement one of those architectures‍—‌including systems-on-chips (SoC) and systems-on-modules (SoM) that incorporate different components such as memory, interfaces, and radios. It also designs cores that implement this instruction set and licenses these designs to a number of companies that incorporate those core designs into their own products.</t>
  </si>
  <si>
    <t>https://skills.emsidata.com/skills/KS120N35W6P190K9B7YT</t>
  </si>
  <si>
    <t>Motherboard</t>
  </si>
  <si>
    <t>A motherboard is the main printed circuit board (PCB) in general-purpose computers and other expandable systems. It holds and allows communication between many of the crucial electronic components of a system, such as the central processing unit (CPU) and memory, and provides connectors for other peripherals. Unlike a backplane, a motherboard usually contains significant sub-systems, such as the central processor, the chipset's input/output and memory controllers, interface connectors, and other components integrated for general use.</t>
  </si>
  <si>
    <t>https://skills.emsidata.com/skills/KS79U0Q8J6KPJGMPGQQ8</t>
  </si>
  <si>
    <t>Blackberry</t>
  </si>
  <si>
    <t>BlackBerry is a brand of smartphones, tablets, and services originally designed and marketed by Canadian company BlackBerry Limited. Beginning in 2016, BlackBerry Limited licensed third party companies to design, manufacture, and market smartphones under the BlackBerry brand. The original licensors were BB Merah Putih for the Indonesian market, Optiemus Infracom for the South Asian market, and BlackBerry Mobile for all other markets. Texas-based startup OnwardMobility acquired a license to develop 5G devices for the enterprise market with manufacturing partner FIH Mobile beginning in 2021.</t>
  </si>
  <si>
    <t>https://skills.emsidata.com/skills/KS1212G5YZWZY50S426D</t>
  </si>
  <si>
    <t>X86 Architecture</t>
  </si>
  <si>
    <t>x86 is a family of instruction set architectures initially developed by Intel based on the Intel 8086 microprocessor and its 8088 variant. The 8086 was introduced in 1978 as a fully 16-bit extension of Intel's 8-bit 8080 microprocessor, with memory segmentation as a solution for addressing more memory than can be covered by a plain 16-bit address. The term "x86" came into being because the names of several successors to Intel's 8086 processor end in "86", including the 80186, 80286, 80386 and 80486 processors.</t>
  </si>
  <si>
    <t>https://skills.emsidata.com/skills/KS120246NMDK6N8WCD0Y</t>
  </si>
  <si>
    <t>Hardware Programming</t>
  </si>
  <si>
    <t>https://skills.emsidata.com/skills/KSR9W32RNNPHBP9HP23F</t>
  </si>
  <si>
    <t>Peripheral Devices</t>
  </si>
  <si>
    <t>A peripheral or peripheral device is an auxiliary device used to put information into and get information out of the computer. The term peripheral device refers to all hardware components that are attached to a computer and are controlled by the computer system, but they are not the core components of the computer, such as the CPU or power supply unit. In other words, peripherals can also be defined as the devices which can be easily removed and plugged into a computer system.</t>
  </si>
  <si>
    <t>https://skills.emsidata.com/skills/KS127PM6PLRSPT9BHY6C</t>
  </si>
  <si>
    <t>PIC Microcontrollers</t>
  </si>
  <si>
    <t>PIC is a family of microcontrollers made by Microchip Technology, derived from the PIC1650 originally developed by General Instrument's Microelectronics Division. The name PIC initially referred to Peripheral Interface Controller, and is currently expanded as Programmable Intelligent Computer. The first parts of the family were available in 1976; by 2013 the company had shipped more than twelve billion individual parts, used in a wide variety of embedded systems.</t>
  </si>
  <si>
    <t>https://skills.emsidata.com/skills/KS1236V5X5KFQC5KMLG8</t>
  </si>
  <si>
    <t>TI MSP430</t>
  </si>
  <si>
    <t>The MSP430 is a mixed-signal microcontroller family from Texas Instruments, first introduced on 14 February 1992. Built around a 16-bit CPU, the MSP430 is designed for low cost and, specifically, low power consumption embedded applications.</t>
  </si>
  <si>
    <t>https://skills.emsidata.com/skills/KS126RR6YM1F3ZVWP43K</t>
  </si>
  <si>
    <t>Apple IPad</t>
  </si>
  <si>
    <t>iPad is a line of tablet computers designed, developed and marketed by Apple Inc., which run the iOS and iPadOS mobile operating systems. The first iPad was released on April 3, 2010; the most recent iPad models are the eighth-generation iPad, released on September 18, 2020; the fifth-generation iPad mini, released on March 18, 2019; the fourth-generation iPad Air, released on October 23, 2020; and the second-generation 11-inch (280 mm) and fourth-generation 12.9-inch (330 mm) iPad Pro, released on March 25, 2020.</t>
  </si>
  <si>
    <t>https://skills.emsidata.com/skills/KS120KH6GKCMVFHQGL11</t>
  </si>
  <si>
    <t>Microprocessor</t>
  </si>
  <si>
    <t>A microprocessor is a computer processor where the data processing logic and control is included on a single integrated circuit, or a small number of integrated circuits. The microprocessor is a multipurpose, clock-driven, register-based, digital integrated circuit that accepts binary data as input, processes it according to instructions stored in its memory, and provides results as output. Microprocessors contain both combinational logic and sequential digital logic. Microprocessors operate on numbers and symbols represented in the binary number system.</t>
  </si>
  <si>
    <t>https://skills.emsidata.com/skills/KS122YP61TSHD6SZW9CQ</t>
  </si>
  <si>
    <t>Laser Printing</t>
  </si>
  <si>
    <t>Laser printing is an electrostatic digital printing process. It produces high-quality text and graphics by repeatedly passing a laser beam back and forth over a negatively charged cylinder called a "drum" to define a differentially charged image. The drum then selectively collects electrically charged powdered ink (toner), and transfers the image to paper, which is then heated in order to permanently fuse the text, imagery, or both, to the paper. As with digital photocopiers, laser printers employ a xerographic printing process. Laser printing differs from traditional xerography as implemented in analog photocopiers in that in the latter, the image is formed by reflecting light off an existing document onto the exposed drum.</t>
  </si>
  <si>
    <t>https://skills.emsidata.com/skills/KS125QW6Q2Z413LFM2BX</t>
  </si>
  <si>
    <t>Virtual Memory</t>
  </si>
  <si>
    <t>In computing, virtual memory, or virtual storage is a memory management technique that provides an "idealized abstraction of the storage resources that are actually available on a given machine" which "creates the illusion to users of a very large (main) memory".</t>
  </si>
  <si>
    <t>https://skills.emsidata.com/skills/KS441TS76SNTTLQJ6W7B</t>
  </si>
  <si>
    <t>Computer hardware includes the physical parts of a computer, such as the case, central processing unit (CPU), monitor, mouse, keyboard, computer data storage, graphics card, sound card, speakers and motherboard.</t>
  </si>
  <si>
    <t>https://skills.emsidata.com/skills/KS1227N6MSF1WZ4B566W</t>
  </si>
  <si>
    <t>Memory Management</t>
  </si>
  <si>
    <t>Memory management is a form of resource management applied to computer memory. The essential requirement of memory management is to provide ways to dynamically allocate portions of memory to programs at their request, and free it for reuse when no longer needed. This is critical to any advanced computer system where more than a single process might be underway at any time.</t>
  </si>
  <si>
    <t>https://skills.emsidata.com/skills/KS123886QKSQDNBCT8RK</t>
  </si>
  <si>
    <t>Reduced Instruction Set Computing</t>
  </si>
  <si>
    <t>A reduced instruction set computer, or RISC, is a computer with a small, highly optimized set of instructions, rather than the more specialized set often found in other types of architecture, such as in a complex instruction set computer (CISC). The main distinguishing feature of RISC architecture is that the instruction set is optimized with a large number of registers and a highly regular instruction pipeline, allowing a low number of clock cycles per instruction (CPI). Core features of a RISC philosophy are a load/store architecture, in which memory is accessed through specific instructions rather than as a part of most instructions in the set, and requiring only single-cycle instructions.</t>
  </si>
  <si>
    <t>https://skills.emsidata.com/skills/KS4403D6VQ2DVJFGVTQY</t>
  </si>
  <si>
    <t>Computer Programming</t>
  </si>
  <si>
    <t>Computer programming is the process of designing and building an executable computer program to accomplish a specific computing result or to perform a specific task. Programming involves tasks such as: analysis, generating algorithms, profiling algorithms' accuracy and resource consumption, and the implementation of algorithms in a chosen programming language. The source code of a program is written in one or more languages that are intelligible to programmers, rather than machine code, which is directly executed by the central processing unit. The purpose of programming is to find a sequence of instructions that will automate the performance of a task on a computer, often for solving a given problem. Proficient programming thus often requires expertise in several different subjects, including knowledge of the application domain, specialized algorithms, and formal logic.</t>
  </si>
  <si>
    <t>https://skills.emsidata.com/skills/KS1227F6831KK9NBB875</t>
  </si>
  <si>
    <t>System Software</t>
  </si>
  <si>
    <t>The classic Mac OS is the series of operating systems developed for the Macintosh family of personal computers by Apple Inc. from 1984 to 2001, starting with System 1 and ending with Mac OS 9. The Macintosh operating system is credited with having popularized the graphical user interface concept. It was included with every Macintosh that was sold during the era in which it was developed, and many updates to the system software were done in conjunction with the introduction of new Macintosh systems.</t>
  </si>
  <si>
    <t>https://skills.emsidata.com/skills/KS4415Q6ZQNW127ZTWRN</t>
  </si>
  <si>
    <t>Computer science is the study of algorithmic processes, computational machines and computation itself. As a discipline, computer science spans a range of topics from theoretical studies of algorithms, computation and information to the practical issues of implementing computational systems in hardware and software.</t>
  </si>
  <si>
    <t>https://skills.emsidata.com/skills/KS1226Y6DNDT05G7FJ4J</t>
  </si>
  <si>
    <t>Computer Clusters</t>
  </si>
  <si>
    <t>A computer cluster is a set of computers that work together so that they can be viewed as a single system. Unlike grid computers, computer clusters have each node set to perform the same task, controlled and scheduled by software.</t>
  </si>
  <si>
    <t>https://skills.emsidata.com/skills/KS122106DWYK3LL2JCSZ</t>
  </si>
  <si>
    <t>Parsing</t>
  </si>
  <si>
    <t>Parsing, syntax analysis, or syntactic analysis is the process of analyzing a string of symbols, either in natural language, computer languages or data structures, conforming to the rules of a formal grammar. The term parsing comes from Latin pars (orationis), meaning part.</t>
  </si>
  <si>
    <t>https://skills.emsidata.com/skills/KS127KQ6LD33VJ6MC8F9</t>
  </si>
  <si>
    <t>Execution Time</t>
  </si>
  <si>
    <t>Relocation is the process of assigning load addresses for position-dependent code and data of a program and adjusting the code and data to reflect the assigned addresses. Prior to the advent of multiprocess systems, and still in many embedded systems, the addresses for objects were absolute starting at a known location, often zero. Since multiprocessing systems dynamically link and switch between programs it became necessary to be able to relocate objects using position-independent code. A linker usually performs relocation in conjunction with symbol resolution, the process of searching files and libraries to replace symbolic references or names of libraries with actual usable addresses in memory before running a program.</t>
  </si>
  <si>
    <t>https://skills.emsidata.com/skills/KSDH79AIGWZ8XBX62RJV</t>
  </si>
  <si>
    <t>Algorithm Analysis</t>
  </si>
  <si>
    <t>In computer science, the analysis of algorithms is the process of finding the computational complexity of algorithms – the amount of time, storage, or other resources needed to execute them. Usually, this involves determining a function that relates the length of an algorithm's input to the number of steps it takes or the number of storage locations it uses. An algorithm is said to be efficient when this function's values are small, or grow slowly compared to a growth in the size of the input. Different inputs of the same length may cause the algorithm to have different behavior, so best, worst and average case descriptions might all be of practical interest. When not otherwise specified, the function describing the performance of an algorithm is usually an upper bound, determined from the worst case inputs to the algorithm.</t>
  </si>
  <si>
    <t>https://skills.emsidata.com/skills/KS120D96H7R27D70W4Q0</t>
  </si>
  <si>
    <t>Algorithm Design</t>
  </si>
  <si>
    <t>In mathematics and computer science, an algorithm is a finite sequence of well-defined, computer-implementable instructions, typically to solve a class of problems or to perform a computation. Algorithms are always unambiguous and are used as specifications for performing calculations, data processing, automated reasoning, and other tasks.</t>
  </si>
  <si>
    <t>https://skills.emsidata.com/skills/KS120D976LFGP57NKY7P</t>
  </si>
  <si>
    <t>Data Architecture</t>
  </si>
  <si>
    <t>In information technology, data architecture is composed of models, policies, rules or standards that govern which data is collected, and how it is stored, arranged, integrated, and put to use in data systems and in organizations. Data is usually one of several architecture domains that form the pillars of an enterprise architecture or solution architecture.</t>
  </si>
  <si>
    <t>https://skills.emsidata.com/skills/KS122NM6B8TWBGL2X18F</t>
  </si>
  <si>
    <t>Binary Space Partitioning</t>
  </si>
  <si>
    <t>In computer science, binary space partitioning (BSP) is a method for recursively subdividing a space into two convex sets by using hyperplanes as partitions. This process of subdividing gives rise to a representation of objects within the space in the form of a tree data structure known as a BSP tree.</t>
  </si>
  <si>
    <t>https://skills.emsidata.com/skills/KS1217B6DGB26N51XW4D</t>
  </si>
  <si>
    <t>Multithreading</t>
  </si>
  <si>
    <t>Multithreading may refer to:Multithreading, in computer hardware Multithreading (software), in computer software</t>
  </si>
  <si>
    <t>https://skills.emsidata.com/skills/KS7G0675VN0M1HML97W0</t>
  </si>
  <si>
    <t>Pseudocode</t>
  </si>
  <si>
    <t>In computer science, pseudocode is a plain language description of the steps in an algorithm or another system. Pseudocode often uses structural conventions of a normal programming language, but is intended for human reading rather than machine reading. It typically omits details that are essential for machine understanding of the algorithm, such as variable declarations and language-specific code. The programming language is augmented with natural language description details, where convenient, or with compact mathematical notation. The purpose of using pseudocode is that it is easier for people to understand than conventional programming language code, and that it is an efficient and environment-independent description of the key principles of an algorithm. It is commonly used in textbooks and scientific publications to document algorithms and in planning of software and other algorithms.</t>
  </si>
  <si>
    <t>https://skills.emsidata.com/skills/KS7YBKUPS4X0C67GJVH3</t>
  </si>
  <si>
    <t>Lex (Software)</t>
  </si>
  <si>
    <t>Lex is a computer program that generates lexical analyzers.</t>
  </si>
  <si>
    <t>https://skills.emsidata.com/skills/KS125SZ7212JXJWSH259</t>
  </si>
  <si>
    <t>Linked Lists</t>
  </si>
  <si>
    <t>In computer science, a linked list is a linear collection of data elements whose order is not given by their physical placement in memory. Instead, each element points to the next. It is a data structure consisting of a collection of nodes which together represent a sequence. In its most basic form, each node contains: data, and a reference to the next node in the sequence. This structure allows for efficient insertion or removal of elements from any position in the sequence during iteration. More complex variants add additional links, allowing more efficient insertion or removal of nodes at arbitrary positions. A drawback of linked lists is that access time is linear. Faster access, such as random access, is not feasible. Arrays have better cache locality compared to linked lists.</t>
  </si>
  <si>
    <t>https://skills.emsidata.com/skills/KS125VW6V6SVJHRQVN0R</t>
  </si>
  <si>
    <t>Information And Communications Technology</t>
  </si>
  <si>
    <t>Information and communications technology (ICT) is an extensional term for information technology (IT) that stresses the role of unified communications and the integration of telecommunications and computers, as well as necessary enterprise software, middleware, storage and audiovisual, that enable users to access, store, transmit, and manipulate information.</t>
  </si>
  <si>
    <t>https://skills.emsidata.com/skills/KS122555YNWMN79XR7DH</t>
  </si>
  <si>
    <t>Object-Relational Mapping</t>
  </si>
  <si>
    <t>Object–relational mapping in computer science is a programming technique for converting data between incompatible type systems using object-oriented programming languages. This creates, in effect, a "virtual object database" that can be used from within the programming language. There are both free and commercial packages available that perform object–relational mapping, although some programmers opt to construct their own ORM tools.</t>
  </si>
  <si>
    <t>https://skills.emsidata.com/skills/KS1275C6RZRV51F66WMY</t>
  </si>
  <si>
    <t>Regular Expressions</t>
  </si>
  <si>
    <t>A regular expression is a sequence of characters that specifies a search pattern. Usually such patterns are used by string-searching algorithms for "find" or "find and replace" operations on strings, or for input validation. It is a technique developed in theoretical computer science and formal language theory.</t>
  </si>
  <si>
    <t>https://skills.emsidata.com/skills/KS128GV6Y1LLQBBCNMFH</t>
  </si>
  <si>
    <t>Emerging Technologies</t>
  </si>
  <si>
    <t>Emerging technologies are technologies whose development, practical applications, or both are still largely unrealized, such that they are figuratively emerging into prominence from a background of nonexistence or obscurity. These technologies are generally new but also include older technologies that are still relatively undeveloped in potential, such as gene therapy. Emerging technologies are often perceived as capable of changing the status quo.</t>
  </si>
  <si>
    <t>https://skills.emsidata.com/skills/ESC1166A9FAE0B23BDCA</t>
  </si>
  <si>
    <t>Programming Concepts</t>
  </si>
  <si>
    <t>https://skills.emsidata.com/skills/KS1284363T46K06LX5XB</t>
  </si>
  <si>
    <t>Tokenization</t>
  </si>
  <si>
    <t>Tokenization, when applied to data security, is the process of substituting a sensitive data element with a non-sensitive equivalent, referred to as a token, that has no extrinsic or exploitable meaning or value. The token is a reference that maps back to the sensitive data through a tokenization system. The mapping from original data to a token uses methods that render tokens infeasible to reverse in the absence of the tokenization system, for example using tokens created from random numbers. The tokenization system must be secured and validated using security best practices applicable to sensitive data protection, secure storage, audit, authentication and authorization. The tokenization system provides data processing applications with the authority and interfaces to request tokens, or detokenize back to sensitive data.</t>
  </si>
  <si>
    <t>https://skills.emsidata.com/skills/KS441FH63GNJQL1RVRM1</t>
  </si>
  <si>
    <t>Abstractions</t>
  </si>
  <si>
    <t>Abstraction in its main sense is a conceptual process where general rules and concepts are derived from the usage and classification of specific examples, literal signifiers, first principles, or other methods.</t>
  </si>
  <si>
    <t>https://skills.emsidata.com/skills/KS120377169JZ6CD0ZW0</t>
  </si>
  <si>
    <t>Business Logic</t>
  </si>
  <si>
    <t>In computer software, business logic or domain logic is the part of the program that encodes the real-world business rules that determine how data can be created, stored, and changed. It is contrasted with the remainder of the software that might be concerned with lower-level details of managing a database or displaying the user interface, system infrastructure, or generally connecting various parts of the program.</t>
  </si>
  <si>
    <t>https://skills.emsidata.com/skills/KS120L5640J24RVZ081T</t>
  </si>
  <si>
    <t>Bootstrapping</t>
  </si>
  <si>
    <t>Bootstrapping is any test or metric that uses random sampling with replacement, and falls under the broader class of resampling methods. Bootstrapping assigns measures of accuracy to sample estimates. This technique allows estimation of the sampling distribution of almost any statistic using random sampling methods.</t>
  </si>
  <si>
    <t>https://skills.emsidata.com/skills/KSX8XEUJP0WPFTO8V53Q</t>
  </si>
  <si>
    <t>Binary Search Trees</t>
  </si>
  <si>
    <t>In computer science, a binary search tree (BST), also called an ordered or sorted binary tree, is a rooted binary tree whose internal nodes each store a key greater than all the keys in the node's left subtree and less than those in its right subtree. A binary tree is a type of data structure for storing data such as numbers in an organized way. Binary search trees allow binary search for fast lookup, addition and removal of data items, and can be used to implement dynamic sets and lookup tables. The order of nodes in a BST means that each comparison skips about half of the remaining tree, so the whole lookup takes time proportional to the binary logarithm of the number of items stored in the tree. This is much better than the linear time required to find items by key in an (unsorted) array, but slower than the corresponding operations on hash tables. Several variants of the binary search tree have been studied.</t>
  </si>
  <si>
    <t>https://skills.emsidata.com/skills/KS1210C78CCR7Y6HBQ5F</t>
  </si>
  <si>
    <t>Supercomputing</t>
  </si>
  <si>
    <t>A supercomputer is a computer with a high level of performance as compared to a general-purpose computer. The performance of a supercomputer is commonly measured in floating-point operations per second (FLOPS) instead of million instructions per second (MIPS). Since 2017, there are supercomputers which can perform over 1017 FLOPS (a hundred quadrillion FLOPS, 100 petaFLOPS or 100 PFLOPS). Since November 2017, all of the world's fastest 500 supercomputers run Linux-based operating systems. Additional research is being conducted in the United States, the European Union, Taiwan, Japan, and China to build faster, more powerful and technologically superior exascale supercomputers.</t>
  </si>
  <si>
    <t>https://skills.emsidata.com/skills/KS4412C6FRZYKS2H31PL</t>
  </si>
  <si>
    <t>Computing Platforms</t>
  </si>
  <si>
    <t>A computing platform or digital platform is the environment in which a piece of software is executed. It may be the hardware or the operating system (OS), even a web browser and associated application programming interfaces, or other underlying software, as long as the program code is executed with it. Computing platforms have different abstraction levels, including a computer architecture, an OS, or runtime libraries. A computing platform is the stage on which computer programs can run.</t>
  </si>
  <si>
    <t>https://skills.emsidata.com/skills/KS120L866C4LTQ8RHV2M</t>
  </si>
  <si>
    <t>Algorithms</t>
  </si>
  <si>
    <t>https://skills.emsidata.com/skills/KS120D96FHL88PZDKZKH</t>
  </si>
  <si>
    <t>Information Systems</t>
  </si>
  <si>
    <t>An information system (IS) is a formal, sociotechnical, organizational system designed to collect, process, store, and distribute information. In a sociotechnical perspective, information systems are composed by four components: task, people, structure, and technology. Information systems can be defined as an integration of components for collection, storage and processing of data of which the data is used to provide information, contribute to knowledge as well as digital products.</t>
  </si>
  <si>
    <t>https://skills.emsidata.com/skills/KS1227D60Q7225FTK55V</t>
  </si>
  <si>
    <t>Physical Computing</t>
  </si>
  <si>
    <t>Physical computing involves interactive systems that can sense and respond to the world around them. While this definition is broad enough to encompass systems such as smart automotive traffic control systems or factory automation processes, it is not commonly used to describe them. In a broader sense, physical computing is a creative framework for understanding human beings' relationship to the digital world. In practical use, the term most often describes handmade art, design or DIY hobby projects that use sensors and microcontrollers to translate analog input to a software system, and/or control electro-mechanical devices such as motors, servos, lighting or other hardware.</t>
  </si>
  <si>
    <t>https://skills.emsidata.com/skills/KS127TH6179ZZNLJBPTQ</t>
  </si>
  <si>
    <t>Information Theory</t>
  </si>
  <si>
    <t>Information theory is the scientific study of the quantification, storage, and communication of information. The field was fundamentally established by the works of Harry Nyquist and Ralph Hartley, in the 1920s, and Claude Shannon in the 1940s. The field is at the intersection of probability theory, statistics, computer science, statistical mechanics, information engineering, and electrical engineering.</t>
  </si>
  <si>
    <t>https://skills.emsidata.com/skills/KS1254Y77MCJM8N71SZV</t>
  </si>
  <si>
    <t>Computer Systems</t>
  </si>
  <si>
    <t>A computer is a machine that can be programmed to carry out sequences of arithmetic or logical operations automatically. Modern computers can perform generic sets of operations known as programs. These programs enable computers to perform a wide range of tasks. A computer system is a "complete" computer that includes the hardware, operating system, and peripheral equipment needed and used for "full" operation. This term may also refer to a group of computers that are linked and function together, such as a computer network or computer cluster.</t>
  </si>
  <si>
    <t>https://skills.emsidata.com/skills/KS1227Y68P23M2LCD1H1</t>
  </si>
  <si>
    <t>Search Algorithms</t>
  </si>
  <si>
    <t>In computer science, a search algorithm is any algorithm which solves the search problem, namely, to retrieve information stored within some data structure, or calculated in the search space of a problem domain, either with discrete or continuous values. Specific applications of search algorithms include:Problems in combinatorial optimization, such as: The vehicle routing problem, a form of shortest path problem The knapsack problem: Given a set of items, each with a weight and a value, determine the number of each item to include in a collection so that the total weight is less than or equal to a given limit and the total value is as large as possible. The nurse scheduling problem Problems in constraint satisfaction, such as: The map coloring problem Filling in a sudoku or crossword puzzle In game theory and especially combinatorial game theory, choosing the best move to make next  Finding a combination or password from the whole set of possibilities Factoring an integer  Optimizing an industrial process, such as a chemical reaction, by changing the parameters of the process  Retrieving a record from a database Finding the maximum or minimum value in a list or array Checking to see if a given value is present in a set of values</t>
  </si>
  <si>
    <t>https://skills.emsidata.com/skills/KS125MQ674DTXXLKXQBN</t>
  </si>
  <si>
    <t>Blobs</t>
  </si>
  <si>
    <t>Blob may refer to:</t>
  </si>
  <si>
    <t>https://skills.emsidata.com/skills/KSL3W8XPOHRK0W3PJ3DF</t>
  </si>
  <si>
    <t>Information technology (IT) is the use of computers to store, retrieve, transmit, and manipulate data or information. IT is typically used within the context of business operations as opposed to personal or entertainment technologies. IT is considered to be a subset of information and communications technology (ICT). An information technology system is generally an information system, a communications system, or, more specifically speaking, a computer system – including all hardware, software, and peripheral equipment – operated by a limited group of IT users.</t>
  </si>
  <si>
    <t>https://skills.emsidata.com/skills/KS1227V6WBR3BH3SJYSZ</t>
  </si>
  <si>
    <t>Data Structures</t>
  </si>
  <si>
    <t>In computer science, a data structure is a data organization, management, and storage format that enables efficient access and modification. More precisely, a data structure is a collection of data values, the relationships among them, and the functions or operations that can be applied to the data.</t>
  </si>
  <si>
    <t>https://skills.emsidata.com/skills/KS122Q26BWQ1PK3Y74C0</t>
  </si>
  <si>
    <t>Desired State Configuration</t>
  </si>
  <si>
    <t>https://skills.emsidata.com/skills/ESAD2206369EDB105AF8</t>
  </si>
  <si>
    <t>Ifconfig</t>
  </si>
  <si>
    <t>ifconfig is a system administration utility in Unix-like operating systems for network interface configuration.</t>
  </si>
  <si>
    <t>https://skills.emsidata.com/skills/KS1250Y6Z8ZQT6C26927</t>
  </si>
  <si>
    <t>System Center Configuration Manager</t>
  </si>
  <si>
    <t>Microsoft Endpoint Configuration Manager, formerly System Center Configuration Manager (SCCM) and Systems Management Server (SMS) is a systems management software product developed by Microsoft for managing large groups of computers running Windows NT, Windows Embedded, macOS, Linux or UNIX, as well as Windows Phone, Symbian, iOS and Android mobile operating systems. Configuration Manager provides remote control, patch management, software distribution, operating system deployment, network access protection and hardware and software inventory.</t>
  </si>
  <si>
    <t>https://skills.emsidata.com/skills/KS126JT6BYHTCF50VXHX</t>
  </si>
  <si>
    <t>Joomla (Content Management System)</t>
  </si>
  <si>
    <t>Joomla, also spelled Joomla! and sometimes abbreviated as J!, is a free and open-source content management system (CMS) for publishing web content on websites. Web content applications include discussion forums, photo galleries, e-Commerce and user communities and numerous other web-based applications. Joomla is developed by a community of volunteers supported with the legal, organisational and financial resources of Open Source Matters, Inc.</t>
  </si>
  <si>
    <t>https://skills.emsidata.com/skills/KS125KH5ZB7KNM89MQ7J</t>
  </si>
  <si>
    <t>WordPress</t>
  </si>
  <si>
    <t>WordPress is a free and open-source content management system (CMS) written in PHP and paired with a MySQL or MariaDB database. Features include a plugin architecture and a template system, referred to within WordPress as Themes. WordPress was originally created as a blog-publishing system but has evolved to support other web content types including more traditional mailing lists and forums, media galleries, membership sites, learning management systems (LMS) and online stores. WordPress is used by more than 40.5% of the top 10 million websites as of March 2021, WordPress is one of the most popular content management system solutions in use. WordPress has also been used for other application domains, such as pervasive display systems (PDS).</t>
  </si>
  <si>
    <t>https://skills.emsidata.com/skills/KS4424P6G7QVWXC3B756</t>
  </si>
  <si>
    <t>A content management system (CMS) is a computer software used to manage the creation and modification of digital content.</t>
  </si>
  <si>
    <t>https://skills.emsidata.com/skills/KS1221H666DP0GPQFL54</t>
  </si>
  <si>
    <t>Authoring Systems</t>
  </si>
  <si>
    <t>An authoring system is a program that has pre-programmed elements for the development of interactive multimedia software titles. Authoring systems can be defined as software that allows its user to create multimedia applications for manipulating multimedia objects.</t>
  </si>
  <si>
    <t>https://skills.emsidata.com/skills/KS120S1768SX63387HR4</t>
  </si>
  <si>
    <t>Internet Security</t>
  </si>
  <si>
    <t>Internet security is a branch of computer security specifically related to not only Internet, often involving browser security and the World Wide Web, but also network security as it applies to other applications or operating systems as a whole. Its objective is to establish rules and measures to use against attacks over the Internet. The Internet represents an insecure channel for exchanging information, which leads to a high risk of intrusion or fraud, such as phishing, online viruses, trojans, worms and more.</t>
  </si>
  <si>
    <t>https://skills.emsidata.com/skills/KS125966YQ6MTWWYP5RV</t>
  </si>
  <si>
    <t>Security Controls</t>
  </si>
  <si>
    <t>Security controls are safeguards or countermeasures to avoid, detect, counteract, or minimize security risks to physical property, information, computer systems, or other assets. In the field of information security, such controls protect the confidentiality, integrity and availability of information.</t>
  </si>
  <si>
    <t>https://skills.emsidata.com/skills/KS122CX79LYK5C881P71</t>
  </si>
  <si>
    <t>Multilevel Security</t>
  </si>
  <si>
    <t>Multilevel security or multiple levels of security (MLS) is the application of a computer system to process information with incompatible classifications, permit access by users with different security clearances and needs-to-know, and prevent users from obtaining access to information for which they lack authorization. There are two contexts for the use of multilevel security. One is to refer to a system that is adequate to protect itself from subversion and has robust mechanisms to separate information domains, that is, trustworthy. Another context is to refer to an application of a computer that will require the computer to be strong enough to protect itself from subversion and possess adequate mechanisms to separate information domains, that is, a system we must trust. This distinction is important because systems that need to be trusted are not necessarily trustworthy.</t>
  </si>
  <si>
    <t>https://skills.emsidata.com/skills/KS126SK773C910PMX12T</t>
  </si>
  <si>
    <t>Cyber Security Strategy</t>
  </si>
  <si>
    <t>Computer security, cybersecurity or information technology security is the protection of computer systems and networks from information disclosure, theft of or damage to their hardware, software, or electronic data, as well as from the disruption or misdirection of the services they provide.</t>
  </si>
  <si>
    <t>https://skills.emsidata.com/skills/ES47C00018E96ED19CD3</t>
  </si>
  <si>
    <t>Threat Modeling</t>
  </si>
  <si>
    <t>Threat modeling is a process by which potential threats, such as structural vulnerabilities or the absence of appropriate safeguards, can be identified, enumerated, and mitigations can be prioritized. The purpose of threat modeling is to provide defenders with a systematic analysis of what controls or defenses need to be included, given the nature of the system, the probable attacker's profile, the most likely attack vectors, and the assets most desired by an attacker. Threat modeling answers questions like “Where am I most vulnerable to attack?”, “What are the most relevant threats?”, and “What do I need to do to safeguard against these threats?”.</t>
  </si>
  <si>
    <t>https://skills.emsidata.com/skills/KS441CX6CZY2D4TXL570</t>
  </si>
  <si>
    <t>Authentications</t>
  </si>
  <si>
    <t>Authentication is the act of proving an assertion, such as the identity of a computer system user. In contrast with identification, the act of indicating a person or thing's identity, authentication is the process of verifying that identity. It might involve validating personal identity documents, verifying the authenticity of a website with a digital certificate, determining the age of an artifact by carbon dating, or ensuring that a product or document is not counterfeit.</t>
  </si>
  <si>
    <t>https://skills.emsidata.com/skills/KS120S165SXK6CKVK77P</t>
  </si>
  <si>
    <t>Security Strategies</t>
  </si>
  <si>
    <t>https://skills.emsidata.com/skills/KS7G1HN61K3R6K8JX1Y6</t>
  </si>
  <si>
    <t>RSA (Cryptosystem)</t>
  </si>
  <si>
    <t>RSA (Rivest–Shamir–Adleman) is a public-key cryptosystem that is widely used for secure data transmission. It is also one of the oldest. The acronym RSA comes from the surnames of Ron Rivest, Adi Shamir, and Leonard Adleman, who publicly described the algorithm in 1977. An equivalent system was developed secretly, in 1973 at GCHQ, by the English mathematician Clifford Cocks. That system was declassified in 1997.</t>
  </si>
  <si>
    <t>https://skills.emsidata.com/skills/KS4405R6VRV2415KGJJZ</t>
  </si>
  <si>
    <t>Security Testing</t>
  </si>
  <si>
    <t>Security testing is a process intended to reveal flaws in the security mechanisms of an information system that protect data and maintain functionality as intended. Due to the logical limitations of security testing, passing the security testing process is not an indication that no flaws exist or that the system adequately satisfies the security requirements.</t>
  </si>
  <si>
    <t>https://skills.emsidata.com/skills/KS440FC6DZRF2GGN0KHY</t>
  </si>
  <si>
    <t>Application Security</t>
  </si>
  <si>
    <t>Application security encompasses measures taken to improve the security of an application often by finding, fixing and preventing security vulnerabilities. Different techniques are used to surface such security vulnerabilities at different stages of an applications lifecycle such as design, development, deployment, upgrade, maintenance.</t>
  </si>
  <si>
    <t>https://skills.emsidata.com/skills/KS120L876QXYT7MHGR18</t>
  </si>
  <si>
    <t>Information Privacy</t>
  </si>
  <si>
    <t>Information privacy is the relationship between the collection and dissemination of data, technology, the public expectation of privacy, and the legal and political issues surrounding them. It is also known as data privacy or data protection.</t>
  </si>
  <si>
    <t>https://skills.emsidata.com/skills/KS122PR6NST1560F3X9L</t>
  </si>
  <si>
    <t>Digital Security</t>
  </si>
  <si>
    <t>Digital Security refers to various ways of protecting computer's internet account and files from intrusion by an outside user.</t>
  </si>
  <si>
    <t>https://skills.emsidata.com/skills/KS122YZ6WNM52VC6ZKF1</t>
  </si>
  <si>
    <t>Computer Forensics</t>
  </si>
  <si>
    <t>Computer forensics is a branch of digital forensic science pertaining to evidence found in computers and digital storage media. The goal of computer forensics is to examine digital media in a forensically sound manner with the aim of identifying, preserving, recovering, analyzing and presenting facts and opinions about the digital information.</t>
  </si>
  <si>
    <t>https://skills.emsidata.com/skills/KS1227K6FY9569LLFZ2N</t>
  </si>
  <si>
    <t>Privilege Escalation</t>
  </si>
  <si>
    <t>Privilege escalation is the act of exploiting a bug, design flaw or configuration oversight in an operating system or software application to gain elevated access to resources that are normally protected from an application or user. The result is that an application with more privileges than intended by the application developer or system administrator can perform unauthorized actions.</t>
  </si>
  <si>
    <t>https://skills.emsidata.com/skills/KS1281D6X92XTG5NPM5Z</t>
  </si>
  <si>
    <t>Information Access</t>
  </si>
  <si>
    <t>Information access is the freedom or ability to identify, obtain and make use of database or information effectively.</t>
  </si>
  <si>
    <t>https://skills.emsidata.com/skills/KS12548798N9X13XP8TG</t>
  </si>
  <si>
    <t>Public Key Certificates</t>
  </si>
  <si>
    <t>In cryptography, a public key certificate, also known as a digital certificate or identity certificate, is an electronic document used to prove the ownership of a public key. The certificate includes information about the key, information about the identity of its owner, and the digital signature of an entity that has verified the certificate's contents. If the signature is valid, and the software examining the certificate trusts the issuer, then it can use that key to communicate securely with the certificate's subject. In email encryption, code signing, and e-signature systems, a certificate's subject is typically a person or organization. However, in Transport Layer Security (TLS) a certificate's subject is typically a computer or other device, though TLS certificates may identify organizations or individuals in addition to their core role in identifying devices. TLS, sometimes called by its older name Secure Sockets Layer (SSL), is notable for being a part of HTTPS, a protocol for securely browsing the web.</t>
  </si>
  <si>
    <t>https://skills.emsidata.com/skills/KS122Y56QNPF55NJG9DV</t>
  </si>
  <si>
    <t>Vulnerability Assessments</t>
  </si>
  <si>
    <t>A vulnerability assessment is the process of identifying, quantifying, and prioritizing the vulnerabilities in a system. Examples of systems for which vulnerability assessments are performed include, but are not limited to, information technology systems, energy supply systems, water supply systems, transportation systems, and communication systems. Such assessments may be conducted on behalf of a range of different organizations, from small businesses up to large regional infrastructures. Vulnerability from the perspective of disaster management means assessing the threats from potential hazards to the population and to infrastructure. It may be conducted in the political, social, economic or environmental fields.</t>
  </si>
  <si>
    <t>https://skills.emsidata.com/skills/KS441XY74SZ56LVN45B8</t>
  </si>
  <si>
    <t>Cyber Engineering</t>
  </si>
  <si>
    <t>https://skills.emsidata.com/skills/ES7A7F0A164BD77077CB</t>
  </si>
  <si>
    <t>Smart Cards</t>
  </si>
  <si>
    <t>A smart card, chip card, or integrated circuit card is a physical electronic authorization device, used to control access to a resource. It is typically a plastic credit card-sized card with an embedded integrated circuit (IC) chip. Many smart cards include a pattern of metal contacts to electrically connect to the internal chip. Others are contactless, and some are both. Smart cards can provide personal identification, authentication, data storage, and application processing. Applications include identification, financial, mobile phones (SIM), public transit, computer security, schools, and healthcare. Smart cards may provide strong security authentication for single sign-on (SSO) within organizations. Numerous nations have deployed smart cards throughout their populations.</t>
  </si>
  <si>
    <t>https://skills.emsidata.com/skills/KS440N86447ZRXJDVLR7</t>
  </si>
  <si>
    <t>Cross-Site Request Forgery</t>
  </si>
  <si>
    <t>Cross-site request forgery, also known as one-click attack or session riding and abbreviated as CSRF or XSRF, is a type of malicious exploit of a website where unauthorized commands are submitted from a user that the web application trusts. There are many ways in which a malicious website can transmit such commands; specially-crafted image tags, hidden forms, and JavaScript XMLHttpRequests, for example, can all work without the user's interaction or even knowledge. Unlike cross-site scripting (XSS), which exploits the trust a user has for a particular site, CSRF exploits the trust that a site has in a user's browser.</t>
  </si>
  <si>
    <t>https://skills.emsidata.com/skills/KS122KM604167265P3SD</t>
  </si>
  <si>
    <t>Cipher</t>
  </si>
  <si>
    <t>In cryptography, a cipher is an algorithm for performing encryption or decryption—a series of well-defined steps that can be followed as a procedure. An alternative, less common term is encipherment. To encipher or encode is to convert information into cipher or code. In common parlance, "cipher" is synonymous with "code", as they are both a set of steps that encrypt a message; however, the concepts are distinct in cryptography, especially classical cryptography.</t>
  </si>
  <si>
    <t>https://skills.emsidata.com/skills/KS121WY6GKT1CKKTCLXP</t>
  </si>
  <si>
    <t>Social Engineering</t>
  </si>
  <si>
    <t>In the context of information security, social engineering is the psychological manipulation of people into performing actions or divulging confidential information. This differs from social engineering within the social sciences, which does not concern the divulging of confidential information. A type of confidence trick for the purpose of information gathering, fraud, or system access, it differs from a traditional "con" in that it is often one of many steps in a more complex fraud scheme.</t>
  </si>
  <si>
    <t>https://skills.emsidata.com/skills/KS440PS623SPKPGH1XSN</t>
  </si>
  <si>
    <t>Computer Security</t>
  </si>
  <si>
    <t>https://skills.emsidata.com/skills/KS122716P0Q9TPWQFJH3</t>
  </si>
  <si>
    <t>Information Policy</t>
  </si>
  <si>
    <t>Information policy is the set of all public laws, regulations and policies that encourage, discourage, or regulate the creation, use, storage, access, and communication and dissemination of information. It thus encompasses any other decision-making practice with society-wide constitutive efforts that involve the flow of information and how it is processed.</t>
  </si>
  <si>
    <t>https://skills.emsidata.com/skills/KS1254H6LK23C72T2TX0</t>
  </si>
  <si>
    <t>Amazon GuardDuty</t>
  </si>
  <si>
    <t>https://skills.emsidata.com/skills/ES7CE467DCFE4B022C97</t>
  </si>
  <si>
    <t>Security Software</t>
  </si>
  <si>
    <t>Computer security software or cybersecurity software is any computer program designed to influence information security. This is often taken in the context of defending computer systems or data, yet can incorporate programs designed specifically for subverting computer systems due to their significant overlap, and the adage that the best defense is a good offense.</t>
  </si>
  <si>
    <t>https://skills.emsidata.com/skills/KS440F95Z4WF75BYRW44</t>
  </si>
  <si>
    <t>Cybercrime</t>
  </si>
  <si>
    <t>Cybercrime, or computer-oriented crime, is a crime that involves a computer and a network. The computer may have been used in the commission of a crime, or it may be the target. Cybercrime may threaten a person, company or a nation's security and financial health.</t>
  </si>
  <si>
    <t>https://skills.emsidata.com/skills/ES5A792CE88222A39B0D</t>
  </si>
  <si>
    <t>Security Requirements Analysis</t>
  </si>
  <si>
    <t>In systems engineering and software engineering, requirements analysis focuses on the tasks that determine the needs or conditions to meet the new or altered product or project, taking account of the possibly conflicting requirements of the various stakeholders, analyzing, documenting, validating and managing software or system requirements.</t>
  </si>
  <si>
    <t>https://skills.emsidata.com/skills/KS440F763Z9F5J9LWYZ2</t>
  </si>
  <si>
    <t>Threat Detection</t>
  </si>
  <si>
    <t>In computer security, a threat is a potential negative action or event facilitated by a vulnerability that results in an unwanted impact to a computer system or application.</t>
  </si>
  <si>
    <t>https://skills.emsidata.com/skills/ESA07914D9F3E9C3BE7F</t>
  </si>
  <si>
    <t>Vulnerability</t>
  </si>
  <si>
    <t>In computer security, a vulnerability is a weakness which can be exploited by a threat actor, such as an attacker, to cross privilege boundaries within a computer system. To exploit a vulnerability, an attacker must have at least one applicable tool or technique that can connect to a system weakness. In this frame, vulnerabilities are also known as the attack surface.</t>
  </si>
  <si>
    <t>https://skills.emsidata.com/skills/KS441XY6MSD48HBJTM78</t>
  </si>
  <si>
    <t>Access Controls</t>
  </si>
  <si>
    <t>In the fields of physical security and information security, access control (AC) is the selective restriction of access to a place or other resource while access management describes the process. The act of accessing may mean consuming, entering, or using. Permission to access a resource is called authorization.</t>
  </si>
  <si>
    <t>https://skills.emsidata.com/skills/KS1203L5ZBS8NR0T5XN2</t>
  </si>
  <si>
    <t>Cryptography</t>
  </si>
  <si>
    <t>Cryptography, or cryptology, is the practice and study of techniques for secure communication in the presence of third parties called adversaries. More generally, cryptography is about constructing and analyzing protocols that prevent third parties or the public from reading private messages; various aspects in information security such as data confidentiality, data integrity, authentication, and non-repudiation are central to modern cryptography. Modern cryptography exists at the intersection of the disciplines of mathematics, computer science, electrical engineering, communication science, and physics. Applications of cryptography include electronic commerce, chip-based payment cards, digital currencies, computer passwords, and military communications.</t>
  </si>
  <si>
    <t>https://skills.emsidata.com/skills/KS122JY6L949K25JM9B7</t>
  </si>
  <si>
    <t>Forensic Toolkits</t>
  </si>
  <si>
    <t>Forensic Toolkit, or FTK, is a computer forensics software made by AccessData. It scans a hard drive looking for various information. It can, for example, potentially locate deleted emails and scan a disk for text strings to use them as a password dictionary to crack encryption.</t>
  </si>
  <si>
    <t>https://skills.emsidata.com/skills/KS124296011QWR6GSGG4</t>
  </si>
  <si>
    <t>Attack Surface Management</t>
  </si>
  <si>
    <t>The attack surface of a software environment is the sum of the different points where an unauthorized user can try to enter data to or extract data from an environment. Keeping the attack surface as small as possible is a basic security measure.</t>
  </si>
  <si>
    <t>https://skills.emsidata.com/skills/ESCAB1982ABE40163B85</t>
  </si>
  <si>
    <t>Snort (Intrusion Detection System)</t>
  </si>
  <si>
    <t>Snort is a free open source network intrusion detection system (IDS) and intrusion prevention system (IPS) created in 1998 by Martin Roesch, founder and former CTO of Sourcefire. Snort is now developed by Cisco, which purchased Sourcefire in 2013.</t>
  </si>
  <si>
    <t>https://skills.emsidata.com/skills/ES8229A232AED1A6EEF8</t>
  </si>
  <si>
    <t>Network security consists of the policies, processes and practices adopted to prevent, detect and monitor unauthorized access, misuse, modification, or denial of a computer network and network-accessible resources. Network security involves the authorization of access to data in a network, which is controlled by the network administrator. Users choose or are assigned an ID and password or other authenticating information that allows them access to information and programs within their authority. Network security covers a variety of computer networks, both public and private, that are used in everyday jobs: conducting transactions and communications among businesses, government agencies and individuals. Networks can be private, such as within a company, and others which might be open to public access. Network security is involved in organizations, enterprises, and other types of institutions. It does as its title explains: it secures the network, as well as protecting and overseeing operations being done. The most common and simple way of protecting a network resource is by assigning it a unique name and a corresponding password.</t>
  </si>
  <si>
    <t>https://skills.emsidata.com/skills/KS125PR73HNP7LH485XT</t>
  </si>
  <si>
    <t>Digital Signature</t>
  </si>
  <si>
    <t>A digital signature is a mathematical scheme for verifying the authenticity of digital messages or documents. A valid digital signature, where the prerequisites are satisfied, gives a recipient very strong reason to believe that the message was created by a known sender (authentication), and that the message was not altered in transit (integrity).</t>
  </si>
  <si>
    <t>https://skills.emsidata.com/skills/KS122Z15WTY702GDZ3RC</t>
  </si>
  <si>
    <t>Vulnerability Scanning</t>
  </si>
  <si>
    <t>A vulnerability scanner is a computer program designed to assess computers, networks or applications for known weaknesses. In plain words, these scanners are used to discover the weaknesses of a given system. They are utilized in the identification and detection of vulnerabilities arising from mis-configurations or flawed programming within a network-based asset such as a firewall, router, web server, application server, etc. Modern vulnerability scanners allow for both authenticated and unauthenticated scans. Modern scanners are typically available as SaaS ; provided over the internet and delivered as a web application. The modern vulnerability scanner often has the ability to customize vulnerability reports as well as the installed software, open ports, certificates and other host information that can be queried as part of its workflow.Authenticated scans allow for the scanner to directly access network based assets using remote administrative protocols such as secure shell (SSH) or remote desktop protocol (RDP) and authenticate using provided system credentials. This allows the vulnerability scanner to access low-level data, such as specific services and configuration details of the host operating system. It's then able to provide detailed and accurate information about the operating system and installed software, including configuration issues and missing security patches. Unauthenticated scans is a method that can result in a high number of false positives and is unable to provide detailed information about the assets operating system and installed software. This method is typically used by threat actors or security analyst trying determine the security posture of externally accessible assets.</t>
  </si>
  <si>
    <t>https://skills.emsidata.com/skills/KS126ZN706TQT20JSTTT</t>
  </si>
  <si>
    <t>Encryption</t>
  </si>
  <si>
    <t>In cryptography, encryption is the process of encoding information. This process converts the original representation of the information, known as plaintext, into an alternative form known as ciphertext. Ideally, only authorized parties can decipher a ciphertext back to plaintext and access the original information. Encryption does not itself prevent interference but denies the intelligible content to a would-be interceptor.</t>
  </si>
  <si>
    <t>https://skills.emsidata.com/skills/KS122ST5X31W4TVGPN0B</t>
  </si>
  <si>
    <t>Phishing</t>
  </si>
  <si>
    <t>Phishing is the fraudulent attempt to obtain sensitive information or data, such as usernames, passwords, credit card numbers, or other sensitive details by impersonating oneself as a trustworthy entity in a digital communication. Typically carried out by email spoofing, instant messaging, and text messaging, phishing often directs users to enter personal information at a fake website which matches the look and feel of the legitimate site. As of 2020, phishing is by far the most common attack performed by cyber-criminals, with the FBI's Internet Crime Complaint Centre recording over twice as many incidents of phishing than any other type of computer crime.</t>
  </si>
  <si>
    <t>https://skills.emsidata.com/skills/KS2NX4D6V9DI3RLCH9J5</t>
  </si>
  <si>
    <t>Web Application Security</t>
  </si>
  <si>
    <t>Web application security is a branch of information security that deals specifically with security of websites, web applications and web services. At a high level, web application security draws on the principles of application security but applies them specifically to internet and web systems.</t>
  </si>
  <si>
    <t>https://skills.emsidata.com/skills/KS440DS63MQMXYLJ74JW</t>
  </si>
  <si>
    <t>Anomaly Detection</t>
  </si>
  <si>
    <t>In data analysis, anomaly detection is the identification of rare items, events or observations which raise suspicions by differing significantly from the majority of the data. Typically the anomalous items will translate to some kind of problem such as bank fraud, a structural defect, medical problems or errors in a text. Anomalies are also referred to as outliers, novelties, noise, deviations and exceptions.</t>
  </si>
  <si>
    <t>https://skills.emsidata.com/skills/KS120HN74DS7P7PZF5YG</t>
  </si>
  <si>
    <t>Cyber Warfare</t>
  </si>
  <si>
    <t>https://skills.emsidata.com/skills/ES55E5FD5C857EE6C8E7</t>
  </si>
  <si>
    <t>Key Management</t>
  </si>
  <si>
    <t>Key management refers to management of cryptographic keys in a cryptosystem. This includes dealing with the generation, exchange, storage, use, crypto-shredding (destruction) and replacement of keys. It includes cryptographic protocol design, key servers, user procedures, and other relevant protocols.</t>
  </si>
  <si>
    <t>https://skills.emsidata.com/skills/KS125MK618HHHSBH1F1M</t>
  </si>
  <si>
    <t>IT Security Architecture</t>
  </si>
  <si>
    <t>https://skills.emsidata.com/skills/ESEF3A92A6DB99CA448D</t>
  </si>
  <si>
    <t>Digital Forensics</t>
  </si>
  <si>
    <t>Digital forensics is a branch of forensic science encompassing the recovery and investigation of material found in digital devices, often in relation to computer crime. The term digital forensics was originally used as a synonym for computer forensics but has expanded to cover investigation of all devices capable of storing digital data. With roots in the personal computing revolution of the late 1970s and early 1980s, the discipline evolved in a haphazard manner during the 1990s, and it was not until the early 21st century that national policies emerged.</t>
  </si>
  <si>
    <t>https://skills.emsidata.com/skills/KS122YG760DVCXPRHHJ6</t>
  </si>
  <si>
    <t>TAFIM</t>
  </si>
  <si>
    <t>Technical Architecture Framework for Information Management (TAFIM) was a 1990s reference model for enterprise architecture by and for the United States Department of Defense (DoD).</t>
  </si>
  <si>
    <t>https://skills.emsidata.com/skills/KS4418C73KJ073RJ6PKR</t>
  </si>
  <si>
    <t>OpenStack</t>
  </si>
  <si>
    <t>OpenStack is a free open standard cloud computing platform, mostly deployed as infrastructure-as-a-service (IaaS) in both public and private clouds where virtual servers and other resources are made available to users. The software platform consists of interrelated components that control diverse, multi-vendor hardware pools of processing, storage, and networking resources throughout a data center. Users either manage it through a web-based dashboard, through command-line tools, or through RESTful web services.</t>
  </si>
  <si>
    <t>https://skills.emsidata.com/skills/KS127C26YRNTX11N1VWD</t>
  </si>
  <si>
    <t>Cyber Threat Intelligence</t>
  </si>
  <si>
    <t>Cyber threat intelligence is information about threats and threat actors that helps mitigate harmful events in cyberspace. Cyber threat intelligence sources include open source intelligence, social media intelligence, human Intelligence, technical intelligence or intelligence from the deep and dark web.</t>
  </si>
  <si>
    <t>https://skills.emsidata.com/skills/ES6B35D286E07DE57345</t>
  </si>
  <si>
    <t>Kali Linux</t>
  </si>
  <si>
    <t>Kali Linux is a Debian-derived Linux distribution designed for digital forensics and penetration testing. It is maintained and funded by Offensive Security.</t>
  </si>
  <si>
    <t>https://skills.emsidata.com/skills/KS125LW5W8VF853BHFNN</t>
  </si>
  <si>
    <t>Enterprise Security</t>
  </si>
  <si>
    <t>https://skills.emsidata.com/skills/KS123KJ6CDYTS4W5K76C</t>
  </si>
  <si>
    <t>Quantum Cryptography</t>
  </si>
  <si>
    <t>Quantum cryptography is the science of exploiting quantum mechanical properties to perform cryptographic tasks. The best known example of quantum cryptography is quantum key distribution which offers an information-theoretically secure solution to the key exchange problem. The advantage of quantum cryptography lies in the fact that it allows the completion of various cryptographic tasks that are proven or conjectured to be impossible using only classical communication. For example, it is impossible to copy data encoded in a quantum state. If one attempts to read the encoded data, the quantum state will be changed due to wave function collapse. This could be used to detect eavesdropping in quantum key distribution.</t>
  </si>
  <si>
    <t>https://skills.emsidata.com/skills/KS1289M701SG7T8SX78L</t>
  </si>
  <si>
    <t>Penetration Testing</t>
  </si>
  <si>
    <t>A penetration test, colloquially known as a pen test, pentest or ethical hacking, is an authorized simulated cyberattack on a computer system, performed to evaluate the security of the system; this is not to be confused with a vulnerability assessment. The test is performed to identify weaknesses, including the potential for unauthorized parties to gain access to the system's features and data, as well as strengths, enabling a full risk assessment to be completed.</t>
  </si>
  <si>
    <t>https://skills.emsidata.com/skills/KS120L66RV21DTVBSWX3</t>
  </si>
  <si>
    <t>Data Security</t>
  </si>
  <si>
    <t>https://skills.emsidata.com/skills/KS122PZ6PCZ9JYT0Y5WH</t>
  </si>
  <si>
    <t>Cyber Security Standards</t>
  </si>
  <si>
    <t>Cybersecurity standards are techniques generally set forth in published materials that attempt to protect the cyber environment of a user or organization. This environment includes users themselves, networks, devices, all software, processes, information in storage or transit, applications, services, and systems that can be connected directly or indirectly to networks.</t>
  </si>
  <si>
    <t>https://skills.emsidata.com/skills/KS125CS6MGSWWVSM86FW</t>
  </si>
  <si>
    <t>OAuth</t>
  </si>
  <si>
    <t>OAuth is an open standard for access delegation, commonly used as a way for Internet users to grant websites or applications access to their information on other websites but without giving them the passwords. This mechanism is used by companies such as Amazon, Google, Facebook, Microsoft and Twitter to permit the users to share information about their accounts with third party applications or websites.</t>
  </si>
  <si>
    <t>https://skills.emsidata.com/skills/KS1275J6Z37CB9HL67TC</t>
  </si>
  <si>
    <t>Brute Force Attacks</t>
  </si>
  <si>
    <t>In cryptography, a brute-force attack consists of an attacker submitting many passwords or passphrases with the hope of eventually guessing a combination correctly. The attacker systematically checks all possible passwords and passphrases until the correct one is found. Alternatively, the attacker can attempt to guess the key which is typically created from the password using a key derivation function. This is known as an exhaustive key search.</t>
  </si>
  <si>
    <t>https://skills.emsidata.com/skills/KS5HXB215C5EQH29MI5Z</t>
  </si>
  <si>
    <t>Communications Security</t>
  </si>
  <si>
    <t>Communications security is the discipline of preventing unauthorized interceptors from accessing telecommunications in an intelligible form, while still delivering content to the intended recipients.</t>
  </si>
  <si>
    <t>https://skills.emsidata.com/skills/KS1225C5XKX5XQ73FCP8</t>
  </si>
  <si>
    <t>Web Filtering</t>
  </si>
  <si>
    <t>https://skills.emsidata.com/skills/KS44130650YQ0H95D7H1</t>
  </si>
  <si>
    <t>Public Key Cryptography</t>
  </si>
  <si>
    <t>Public-key cryptography, or asymmetric cryptography, is a cryptographic system which uses pairs of keys: public keys, and private keys. The generation of such key pairs depends on cryptographic algorithms which are based on mathematical problems termed one-way functions. Effective security requires keeping the private key private; the public key can be openly distributed without compromising security.</t>
  </si>
  <si>
    <t>https://skills.emsidata.com/skills/KS120Q667V5K4LRNXLN7</t>
  </si>
  <si>
    <t>Trusted Computing</t>
  </si>
  <si>
    <t>Trusted Computing (TC) is a technology developed and promoted by the Trusted Computing Group. The term is taken from the field of trusted systems and has a specialized meaning. With Trusted Computing, the computer will consistently behave in expected ways, and those behaviors will be enforced by computer hardware and software. Enforcing this behavior is achieved by loading the hardware with a unique encryption key that is inaccessible to the rest of the system.</t>
  </si>
  <si>
    <t>https://skills.emsidata.com/skills/KS441K968FMXP1TWV6VJ</t>
  </si>
  <si>
    <t>Cyber Security</t>
  </si>
  <si>
    <t>https://skills.emsidata.com/skills/KS122MK65TBR6RDBZL1P</t>
  </si>
  <si>
    <t>Transport Layer Security (TLS)</t>
  </si>
  <si>
    <t>Transport Layer Security (TLS), and its now-deprecated predecessor, Secure Sockets Layer (SSL), are cryptographic protocols designed to provide communications security over a computer network. Several versions of the protocols are widely used in applications such as email, instant messaging, and voice over IP, but its use as the Security layer in HTTPS remains the most publicly visible.</t>
  </si>
  <si>
    <t>https://skills.emsidata.com/skills/KS440DP6VB7S8QLNV6YT</t>
  </si>
  <si>
    <t>Metasploit</t>
  </si>
  <si>
    <t>The Metasploit Project is a computer security project that provides information about security vulnerabilities and aids in penetration testing and IDS signature development. It is owned by Boston, Massachusetts-based security company Rapid7.</t>
  </si>
  <si>
    <t>https://skills.emsidata.com/skills/KSJQNJEJYLPNCZQ4JREN</t>
  </si>
  <si>
    <t>Infrastructure Security</t>
  </si>
  <si>
    <t>Infrastructure security is the security provided to protect infrastructure, especially critical infrastructure, such as airports, highways rail transport, hospitals, bridges, transport hubs, network communications, media, the electricity grid, dams, power plants, seaports, oil refineries, and water systems. Infrastructure security seeks to limit vulnerability of these structures and systems to sabotage, terrorism, and contamination.</t>
  </si>
  <si>
    <t>https://skills.emsidata.com/skills/ESFD78E44C463297B830</t>
  </si>
  <si>
    <t>SQL Injection</t>
  </si>
  <si>
    <t>SQL injection is a code injection technique, used to attack data-driven applications, in which malicious SQL statements are inserted into an entry field for execution. SQL injection must exploit a security vulnerability in an application's software, for example, when user input is either incorrectly filtered for string literal escape characters embedded in SQL statements or user input is not strongly typed and unexpectedly executed. SQL injection is mostly known as an attack vector for websites but can be used to attack any type of SQL database.</t>
  </si>
  <si>
    <t>https://skills.emsidata.com/skills/KS440W76H2X2FXJY1HC9</t>
  </si>
  <si>
    <t>EnCase (Digital Intelligence Software)</t>
  </si>
  <si>
    <t>EnCase is the shared technology within a suite of digital investigations products by Guidance Software. The software comes in several products designed for forensic, cyber security, security analytics, and e-discovery use. Encase is traditionally used in forensics to recover evidence from seized hard drives. Encase allows the investigator to conduct in depth analysis of user files to collect evidence such as documents, pictures, internet history and Windows Registry information.</t>
  </si>
  <si>
    <t>https://skills.emsidata.com/skills/ESD2382F603410DC8CB5</t>
  </si>
  <si>
    <t>Ethical Hacking</t>
  </si>
  <si>
    <t>A white hat is an ethical computer hacker, or a computer security expert, who specializes in penetration testing and in other testing methodologies that ensures the security of an organization's information systems. Ethical hacking is a term meant to imply a broader category than just penetration testing. Contrasted with black hat, a malicious hacker, the name comes from Western films, where heroic and antagonistic cowboys might traditionally wear a white and a black hat respectively. While a white hat hacker hacks under good intentions with permission, and a black hat hacker, most often unauthorized, has malicious intent, there is a third kind known as a grey hat hacker who hacks with good intentions but at times without permission.</t>
  </si>
  <si>
    <t>https://skills.emsidata.com/skills/KS123P25Z286W83KZ3M0</t>
  </si>
  <si>
    <t>Hardening</t>
  </si>
  <si>
    <t>Hardening is the process by which something becomes harder or is made harder.</t>
  </si>
  <si>
    <t>https://skills.emsidata.com/skills/KS7G7GK6K3ZQ6N1Q1560</t>
  </si>
  <si>
    <t>Buffer Overflow</t>
  </si>
  <si>
    <t>In information security and programming, a buffer overflow, or buffer overrun, is an anomaly where a program, while writing data to a buffer, overruns the buffer's boundary and overwrites adjacent memory locations.</t>
  </si>
  <si>
    <t>https://skills.emsidata.com/skills/KS1217K6WV3Q6D35FGQF</t>
  </si>
  <si>
    <t>Security Administration</t>
  </si>
  <si>
    <t>https://skills.emsidata.com/skills/KS440DW606CXSDLH6WPV</t>
  </si>
  <si>
    <t>Defense In Depth</t>
  </si>
  <si>
    <t>Defense in depth is a concept used in Information security in which multiple layers of security controls (defense) are placed throughout an information technology (IT) system. Its intent is to provide redundancy in the event a security control fails or a vulnerability is exploited that can cover aspects of personnel, procedural, technical and physical security for the duration of the system's life cycle.</t>
  </si>
  <si>
    <t>https://skills.emsidata.com/skills/ES3CB5C2E6A34C936737</t>
  </si>
  <si>
    <t>Web Scraping</t>
  </si>
  <si>
    <t>Web scraping, web harvesting, or web data extraction is data scraping used for extracting data from websites. The web scraping software may directly access the World Wide Web using the Hypertext Transfer Protocol or a web browser. While web scraping can be done manually by a software user, the term typically refers to automated processes implemented using a bot or web crawler. It is a form of copying in which specific data is gathered and copied from the web, typically into a central local database or spreadsheet, for later retrieval or analysis.</t>
  </si>
  <si>
    <t>https://skills.emsidata.com/skills/KS122P46PRC96YRQJ90R</t>
  </si>
  <si>
    <t>Data Recording</t>
  </si>
  <si>
    <t>https://skills.emsidata.com/skills/ESAF97D5150F64F29FAD</t>
  </si>
  <si>
    <t>Data collection is the process of gathering and measuring information on targeted variables in an established system, which then enables one to answer relevant questions and evaluate outcomes. Data collection is a research component in all study fields, including physical and social sciences, humanities, and business. While methods vary by discipline, the emphasis on ensuring accurate and honest collection remains the same. The goal for all data collection is to capture quality evidence that allows analysis to lead to the formulation of convincing and credible answers to the questions that have been posed.Data collection and validation consists of four steps when it involves taking a census and seven steps when it involves sampling</t>
  </si>
  <si>
    <t>https://skills.emsidata.com/skills/KS122NR6NY1KB0TD40G4</t>
  </si>
  <si>
    <t>Data Acquisition</t>
  </si>
  <si>
    <t>Data acquisition is the process of sampling signals that measure real world physical conditions and converting the resulting samples into digital numeric values that can be manipulated by a computer. Data acquisition systems, abbreviated by the initialisms DAS, DAQ, or DAU, typically convert analog waveforms into digital values for processing. The components of data acquisition systems include:Sensors, to convert physical parameters to electrical signals. Signal conditioning circuitry, to convert sensor signals into a form that can be converted to digital values. Analog-to-digital converters, to convert conditioned sensor signals to digital values.</t>
  </si>
  <si>
    <t>https://skills.emsidata.com/skills/KS122NM65DYTMH9TJC8Q</t>
  </si>
  <si>
    <t>Data Extraction</t>
  </si>
  <si>
    <t>Data extraction is the act or process of retrieving data out of data sources for further data processing or data storage. The import into the intermediate extracting system is thus usually followed by data transformation and possibly the addition of metadata prior to export to another stage in the data workflow.</t>
  </si>
  <si>
    <t>https://skills.emsidata.com/skills/KS122P063X6NGMHLP002</t>
  </si>
  <si>
    <t>Sensor Fusion</t>
  </si>
  <si>
    <t>Sensor fusion is the process of combining sensory data or data derived from disparate sources such that the resulting information has less uncertainty than would be possible when these sources were used individually. For instance, one could potentially obtain a more accurate location estimate of an indoor object by combining multiple data sources such as video cameras, WiFi localization signals. The term uncertainty reduction in this case can mean more accurate, more complete, or more dependable, or refer to the result of an emerging view, such as stereoscopic vision.</t>
  </si>
  <si>
    <t>https://skills.emsidata.com/skills/KS440GD6P1YQJXPMT0W2</t>
  </si>
  <si>
    <t>Information Management</t>
  </si>
  <si>
    <t>Information management (IM) concerns a cycle of organizational activity: the acquisition of information from one or more sources, the custodianship and the distribution of that information to those who need it, and its ultimate disposition through archiving or deletion.</t>
  </si>
  <si>
    <t>https://skills.emsidata.com/skills/KS1254G739VBXHP430DV</t>
  </si>
  <si>
    <t>User Defined Functions</t>
  </si>
  <si>
    <t>A user-defined function (UDF) is a function provided by the user of a program or environment, in a context where the usual assumption is that functions are built into the program or environment.User defined functions are the functions which are written by us for our  own requirement.</t>
  </si>
  <si>
    <t>https://skills.emsidata.com/skills/KS1MWPN05T5QC79NVBQL</t>
  </si>
  <si>
    <t>Data Literacy</t>
  </si>
  <si>
    <t>Data literacy is the ability to read, understand, create, and communicate data as information. Much like literacy as a general concept, data literacy focuses on the competencies involved in working with data. It is, however, not similar to the ability to read text since it requires certain skills involving reading and understanding data.</t>
  </si>
  <si>
    <t>https://skills.emsidata.com/skills/ES476D9219E938F5CB96</t>
  </si>
  <si>
    <t>Data Sharing</t>
  </si>
  <si>
    <t>Data sharing is the practice of making data used for scholarly research available to other investigators. Many funding agencies, institutions, and publication venues have policies regarding data sharing because transparency and openness are considered by many to be part of the scientific method.</t>
  </si>
  <si>
    <t>https://skills.emsidata.com/skills/KS122PZ78FKG9GL2NL9Q</t>
  </si>
  <si>
    <t>Metadata Management</t>
  </si>
  <si>
    <t>Metadata management involves managing metadata about other data, whereby this "other data" is generally referred to as content data. The term is used most often in relation to digital media, but older forms of metadata are catalogs, dictionaries, and taxonomies. For example, the Dewey Decimal Classification is a metadata management system developed in 1876 for libraries.</t>
  </si>
  <si>
    <t>https://skills.emsidata.com/skills/KS126F16TJ69NXFL839V</t>
  </si>
  <si>
    <t>Data Compilation</t>
  </si>
  <si>
    <t>https://skills.emsidata.com/skills/KS1226B6N54XJ43HGGJ2</t>
  </si>
  <si>
    <t>Taxonomy</t>
  </si>
  <si>
    <t>Taxonomy is the practice and science of categorization or classification based on discrete sets.</t>
  </si>
  <si>
    <t>https://skills.emsidata.com/skills/ESF6E4B693E3BDEFE86D</t>
  </si>
  <si>
    <t>Templates</t>
  </si>
  <si>
    <t>Template may refer to:</t>
  </si>
  <si>
    <t>https://skills.emsidata.com/skills/KS7G1P76W2FRM88BQFJN</t>
  </si>
  <si>
    <t>Unstructured Data</t>
  </si>
  <si>
    <t>Unstructured data is information that either does not have a pre-defined data model or is not organized in a pre-defined manner. Unstructured information is typically text-heavy, but may contain data such as dates, numbers, and facts as well. This results in irregularities and ambiguities that make it difficult to understand using traditional programs as compared to data stored in fielded form in databases or annotated in documents.</t>
  </si>
  <si>
    <t>https://skills.emsidata.com/skills/KS441NV70T1YBCZ3ZY0G</t>
  </si>
  <si>
    <t>Data Integrity</t>
  </si>
  <si>
    <t>Data integrity is the maintenance of, and the assurance of, data accuracy and consistency over its entire life-cycle and is a critical aspect to the design, implementation, and usage of any system that stores, processes, or retrieves data. The term is broad in scope and may have widely different meanings depending on the specific context – even under the same general umbrella of computing. It is at times used as a proxy term for data quality, while data validation is a pre-requisite for data integrity. Data integrity is the opposite of data corruption. The overall intent of any data integrity technique is the same: ensure data is recorded exactly as intended. Moreover, upon later retrieval, ensure the data is the same as when it was originally recorded. In short, data integrity aims to prevent unintentional changes to information. Data integrity is not to be confused with data security, the discipline of protecting data from unauthorized parties.</t>
  </si>
  <si>
    <t>https://skills.emsidata.com/skills/KS122P86NZFH1GP38G15</t>
  </si>
  <si>
    <t>Data Processing</t>
  </si>
  <si>
    <t>Data processing is, generally, "the collection and manipulation of items of data to produce meaningful information."  In this sense it can be considered a subset of information processing, "the change (processing) of information in any manner detectable by an observer."</t>
  </si>
  <si>
    <t>https://skills.emsidata.com/skills/KS1227G66P02RR405S78</t>
  </si>
  <si>
    <t>Data Quality</t>
  </si>
  <si>
    <t>Data quality refers to the state of qualitative or quantitative pieces of information. There are many definitions of data quality, but data is generally considered high quality if it is "fit for [its] intended uses in operations, decision making and planning". Moreover, data is deemed of high quality if it correctly represents the real-world construct to which it refers. Furthermore, apart from these definitions, as the number of data sources increases, the question of internal data consistency becomes significant, regardless of fitness for use for any particular external purpose. People's views on data quality can often be in disagreement, even when discussing the same set of data used for the same purpose. When this is the case, data governance is used to form agreed upon definitions and standards for data quality. In such cases, data cleansing, including standardization, may be required in order to ensure data quality.</t>
  </si>
  <si>
    <t>https://skills.emsidata.com/skills/KS122PT6RKPQ5KLM3XYH</t>
  </si>
  <si>
    <t>Data Abstraction</t>
  </si>
  <si>
    <t>In software engineering and computer science, abstraction is:the process of removing physical, spatial, or temporal details or attributes in the study of objects or systems to focus attention on details of greater importance; it is similar in nature to the process of generalization; the creation of abstract concept-objects by mirroring common features or attributes of various non-abstract objects or systems of study – the result of the process of abstraction.</t>
  </si>
  <si>
    <t>https://skills.emsidata.com/skills/ESBA1EF907B46E8CD773</t>
  </si>
  <si>
    <t>Data Import/Export</t>
  </si>
  <si>
    <t>https://skills.emsidata.com/skills/KS687JB785CB1L2S8H27</t>
  </si>
  <si>
    <t>File Organization</t>
  </si>
  <si>
    <t>https://skills.emsidata.com/skills/KS1B9SM0VBAADAUP1A98</t>
  </si>
  <si>
    <t>Data Integration</t>
  </si>
  <si>
    <t>Data integration involves combining data residing in different sources and providing users with a unified view of them. This process becomes significant in a variety of situations, which include both commercial and scientific domains. Data integration appears with increasing frequency as the volume and the need to share existing data explodes. It has become the focus of extensive theoretical work, and numerous open problems remain unsolved. Data integration encourages collaboration between internal as well as external users. The data being integrated must be received from a heterogeneous database system and transformed to a single coherent data store that provides synchronous data across a network of files for clients. A common use of data integration is in data mining when analyzing and extracting information from existing databases that can be useful for Business information.</t>
  </si>
  <si>
    <t>https://skills.emsidata.com/skills/KS122P76RK0FDFPLR32K</t>
  </si>
  <si>
    <t>Digital Integration</t>
  </si>
  <si>
    <t>Digital integration is the idea that data or information on any given electronic device can be read or manipulated by another device using a standard format. From the digital culture perspective, on the other hand, it is defined as an organization drive to leverage the broad capabilities and vast efficiencies of digital technology and media in order to provide consumers relevance and value. It is also employed in digital governance and could refer to the inter-agency cooperation and intergovernmental collaboration across units at multiple levels of government. The phenomenon is considered a basic megatrend in the so-called knowledge civilization.</t>
  </si>
  <si>
    <t>https://skills.emsidata.com/skills/KS122YL5X84CP8GS6DRQ</t>
  </si>
  <si>
    <t>Informatica</t>
  </si>
  <si>
    <t>Informatica is a software development company founded in 1993. It is headquartered in Redwood City, California. Its core products include Enterprise Cloud Data Management and Data Integration. It was co-founded by Gaurav Dhillon and Diaz Nesamoney. Amit Walia is the company's CEO.</t>
  </si>
  <si>
    <t>https://skills.emsidata.com/skills/ES348D084D8A4B676598</t>
  </si>
  <si>
    <t>Memory Hierarchy</t>
  </si>
  <si>
    <t>In computer architecture, the memory hierarchy separates computer storage into a hierarchy based on response time. Since response time, complexity, and capacity are related, the levels may also be distinguished by their performance and controlling technologies. Memory hierarchy affects performance in computer architectural design, algorithm predictions, and lower level programming constructs involving locality of reference.</t>
  </si>
  <si>
    <t>https://skills.emsidata.com/skills/KS126CP6WZVG6CL3K415</t>
  </si>
  <si>
    <t>Data Governance</t>
  </si>
  <si>
    <t>Data governance is a term used on both a macro and a micro level. The former is a political concept and forms part of international relations and Internet governance; the latter is a data management concept and forms part of corporate data governance.</t>
  </si>
  <si>
    <t>https://skills.emsidata.com/skills/KS122P378DGNVX4NKQKN</t>
  </si>
  <si>
    <t>Deserialization</t>
  </si>
  <si>
    <t>In computing, serialization or serialisation is the process of translating a data structure or object state into a format that can be stored or transmitted and reconstructed later. When the resulting series of bits is reread according to the serialization format, it can be used to create a semantically identical clone of the original object. For many complex objects, such as those that make extensive use of references, this process is not straightforward. Serialization of object-oriented objects does not include any of their associated methods with which they were previously linked.</t>
  </si>
  <si>
    <t>https://skills.emsidata.com/skills/KST8RAW2GMV1KOYZVFNC</t>
  </si>
  <si>
    <t>Dynamic Data</t>
  </si>
  <si>
    <t>In computing, Dynamic Data Exchange (DDE) is a technology for interprocess communication used in early versions of Microsoft Windows and OS/2. DDE allows programs to manipulate objects provided by other programs, and respond to user actions affecting those objects. DDE was partially superseded by Object Linking and Embedding (OLE), and is currently maintained in Windows systems only for the sake of backward compatibility.</t>
  </si>
  <si>
    <t>https://skills.emsidata.com/skills/KSP2WYQX6GAC6IJILEDJ</t>
  </si>
  <si>
    <t>Data Ethics</t>
  </si>
  <si>
    <t>https://skills.emsidata.com/skills/ESDF754A5FF02AD3E93A</t>
  </si>
  <si>
    <t>Data Loss Prevention</t>
  </si>
  <si>
    <t>Data loss prevention software detects potential data breaches/data ex-filtration transmissions and prevents them by monitoring, detecting and blocking sensitive data while in use, in motion, and at rest.</t>
  </si>
  <si>
    <t>https://skills.emsidata.com/skills/KS122PC66HKZ3JB45X61</t>
  </si>
  <si>
    <t>Data Manipulation Language</t>
  </si>
  <si>
    <t>https://skills.emsidata.com/skills/KS122PH6C46BDXV2VL74</t>
  </si>
  <si>
    <t>Data Classification</t>
  </si>
  <si>
    <t>In the field of data management, data classification as a part of the Information Lifecycle Management (ILM) process can be defined as a tool for categorization of data to enable/help organizations to effectively answer the following questions:What data types are available? Where are certain data located? What access levels are implemented? What protection level is implemented and does it adhere to compliance regulations?</t>
  </si>
  <si>
    <t>https://skills.emsidata.com/skills/KS7G7PW66DSP5F1XZFCB</t>
  </si>
  <si>
    <t>File Systems</t>
  </si>
  <si>
    <t>In computing, a file system or filesystem controls how data is stored and retrieved. Without a file system, data placed in a storage medium would be one large body of data with no way to tell where one piece of data stops and the next begins. By separating the data into pieces and giving each piece a name, the data is easily isolated and identified. Taking its name from the way paper-based data management system is named, each group of data is called a "file." The structure and logic rules used to manage the groups of data and their names is called a "file system."</t>
  </si>
  <si>
    <t>https://skills.emsidata.com/skills/KS123196V19HLL2MP68M</t>
  </si>
  <si>
    <t>Data Infrastructure</t>
  </si>
  <si>
    <t>A data infrastructure is a digital infrastructure promoting data sharing and consumption.</t>
  </si>
  <si>
    <t>https://skills.emsidata.com/skills/KS122P767ZWK429HNC22</t>
  </si>
  <si>
    <t>Extract Transform Load (ETL)</t>
  </si>
  <si>
    <t>In computing, extract, transform, load (ETL) is the general procedure of copying data from one or more sources into a destination system which represents the data differently from the source(s) or in a different context than the source(s). The ETL process became a popular concept in the 1970s and is often used in data warehousing.</t>
  </si>
  <si>
    <t>https://skills.emsidata.com/skills/KS122PF6FZS3609GDG0V</t>
  </si>
  <si>
    <t>Dataset</t>
  </si>
  <si>
    <t>A data set is a collection of data. In the case of tabular data, a data set corresponds to one or more database tables, where every column of a table represents a particular variable, and each row corresponds to a given record of the data set in question. The data set lists values for each of the variables, such as height and weight of an object, for each member of the data set. Each value is known as a datum. Data sets can also consist of a collection of documents or files.</t>
  </si>
  <si>
    <t>https://skills.emsidata.com/skills/KSIF64ADSNL8EWGKPF0O</t>
  </si>
  <si>
    <t>Hierarchical Data Format</t>
  </si>
  <si>
    <t>Hierarchical Data Format (HDF) is a set of file formats designed to store and organize large amounts of data. Originally developed at the National Center for Supercomputing Applications, it is supported by The HDF Group, a non-profit corporation whose mission is to ensure continued development of HDF5 technologies and the continued accessibility of data stored in HDF.</t>
  </si>
  <si>
    <t>https://skills.emsidata.com/skills/KS124MD728RCP9M9PL4T</t>
  </si>
  <si>
    <t>Merging Data</t>
  </si>
  <si>
    <t>https://skills.emsidata.com/skills/KSMX22VT3LI9MU8GL46J</t>
  </si>
  <si>
    <t>Data Transformation</t>
  </si>
  <si>
    <t>In statistics, data transformation is the application of a deterministic mathematical function to each point in a data set—that is, each data point zi is replaced with the transformed value yi = f(zi), where f is a function. Transforms are usually applied so that the data appear to more closely meet the assumptions of a statistical inference procedure that is to be applied, or to improve the interpretability or appearance of graphs.</t>
  </si>
  <si>
    <t>https://skills.emsidata.com/skills/KS122PL6RMYT57L8M73B</t>
  </si>
  <si>
    <t>Application Data</t>
  </si>
  <si>
    <t>On Microsoft Windows, a special folder is a folder that is presented to the user through an interface as an abstract concept instead of an absolute folder path. Special folders make it possible for any application to ask the operating system where an appropriate location for certain kinds of files can be found; independently of which version or user language of Windows is being used.</t>
  </si>
  <si>
    <t>https://skills.emsidata.com/skills/KS3OOTPOI6UCHLWS1PUW</t>
  </si>
  <si>
    <t>Data/Record Logging</t>
  </si>
  <si>
    <t>https://skills.emsidata.com/skills/KS6803V7011CK8CG13XF</t>
  </si>
  <si>
    <t>Data Wrangling</t>
  </si>
  <si>
    <t>Data wrangling, sometimes referred to as data munging, is the process of transforming and mapping data from one "raw" data form into another format with the intent of making it more appropriate and valuable for a variety of downstream purposes such as analytics. The goal of data wrangling is to assure quality and useful data. Data analysts typically spend the majority of their time in the process of data wrangling compared to the actual analysis of the data.</t>
  </si>
  <si>
    <t>https://skills.emsidata.com/skills/ES688C7DC5E9F6F678E7</t>
  </si>
  <si>
    <t>Data Management comprises all disciplines related to managing data as a valuable resource.</t>
  </si>
  <si>
    <t>https://skills.emsidata.com/skills/KS122PG64BT2BT6X15HF</t>
  </si>
  <si>
    <t>Lookup Tables</t>
  </si>
  <si>
    <t>In computer science, a lookup table is an array that replaces runtime computation with a simpler array indexing operation. The savings in processing time can be significant, because retrieving a value from memory is often faster than carrying out an "expensive" computation or input/output operation. The tables may be precalculated and stored in static program storage, calculated as part of a program's initialization phase (memoization), or even stored in hardware in application-specific platforms. Lookup tables are also used extensively to validate input values by matching against a list of valid items in an array and, in some programming languages, may include pointer functions to process the matching input. FPGAs also make extensive use of reconfigurable, hardware-implemented, lookup tables to provide programmable hardware functionality.</t>
  </si>
  <si>
    <t>https://skills.emsidata.com/skills/KS125Z96CVLGLN8GXF5B</t>
  </si>
  <si>
    <t>Data Duplication Management</t>
  </si>
  <si>
    <t>In computing, data deduplication is a technique for eliminating duplicate copies of repeating data. Successful implementation of the technique can improve storage utilization, which may in turn lower capital expenditure by reducing the overall amount of storage media required to meet storage capacity needs. It can also be applied to network data transfers to reduce the number of bytes that must be sent.</t>
  </si>
  <si>
    <t>https://skills.emsidata.com/skills/KS122NT62NHD89135PZ3</t>
  </si>
  <si>
    <t>Data Storage Technologies</t>
  </si>
  <si>
    <t>Data storage is the recording (storing) of information (data) in a storage medium. Handwriting, phonographic recording, magnetic tape, and optical discs are all examples of storage media, some authors even propose that DNA is a natural data storage mechanism. Recording may be accomplished with virtually any form of energy. Electronic data storage requires electrical power to store and retrieve data.</t>
  </si>
  <si>
    <t>https://skills.emsidata.com/skills/KS7G6NM63QTRRT2VRJQV</t>
  </si>
  <si>
    <t>Data Warehouse Systems</t>
  </si>
  <si>
    <t>https://skills.emsidata.com/skills/KS122QD710S58LJDYRNT</t>
  </si>
  <si>
    <t>Data Lakes</t>
  </si>
  <si>
    <t>A data lake is a system or repository of data stored in its natural/raw format, usually object blobs or files. A data lake is usually a single store of data including raw copies of source system data, sensor data, social data etc., and transformed data used for tasks such as reporting, visualization, advanced analytics and machine learning. A data lake can include structured data from relational databases, semi-structured data, unstructured data and binary data. A data lake can be established "on premises" or "in the cloud".</t>
  </si>
  <si>
    <t>https://skills.emsidata.com/skills/ES1AE014948D7C1AD5AD</t>
  </si>
  <si>
    <t>RAID</t>
  </si>
  <si>
    <t>https://skills.emsidata.com/skills/KS123186K1W8X2B58H8M</t>
  </si>
  <si>
    <t>File Handling</t>
  </si>
  <si>
    <t>https://skills.emsidata.com/skills/KSW527LTY6ISSGQ3PKOE</t>
  </si>
  <si>
    <t>Object Storage</t>
  </si>
  <si>
    <t>Object storage is a computer data storage architecture that manages data as objects, as opposed to other storage architectures like file systems which manages data as a file hierarchy, and block storage which manages data as blocks within sectors and tracks. Each object typically includes the data itself, a variable amount of metadata, and a globally unique identifier. Object storage can be implemented at multiple levels, including the device level, the system level, and the interface level. In each case, object storage seeks to enable capabilities not addressed by other storage architectures, like interfaces that are directly programmable by the application, a namespace that can span multiple instances of physical hardware, and data-management functions like data replication and data distribution at object-level granularity.</t>
  </si>
  <si>
    <t>https://skills.emsidata.com/skills/KSKTUYXH8ST5BV1AJN76</t>
  </si>
  <si>
    <t>Data Retention</t>
  </si>
  <si>
    <t>Data retention defines the policies of persistent data and records management for meeting legal and business data archival requirements. Although sometimes interchangeable, it is not to be confused with the Data Protection Act 1998.</t>
  </si>
  <si>
    <t>https://skills.emsidata.com/skills/KS122PY6WKXV0858S71L</t>
  </si>
  <si>
    <t>Magnetic Storage</t>
  </si>
  <si>
    <t>Magnetic storage or magnetic recording is the storage of data on a magnetized medium. Magnetic storage uses different patterns of magnetisation in a magnetizable material to store data and is a form of non-volatile memory. The information is accessed using one or more read/write heads.</t>
  </si>
  <si>
    <t>https://skills.emsidata.com/skills/KS126336T1WD69HP2GSV</t>
  </si>
  <si>
    <t>Disk Storage</t>
  </si>
  <si>
    <t>Disk storage is a general category of storage mechanisms where data is recorded by various electronic, magnetic, optical, or mechanical changes to a surface layer of one or more rotating disks. A disk drive is a device implementing such a storage mechanism. Notable types are the hard disk drive (HDD) containing a non-removable disk, the floppy disk drive (FDD) and its removable floppy disk, and various optical disc drives (ODD) and associated optical disc media.</t>
  </si>
  <si>
    <t>https://skills.emsidata.com/skills/KS1230L5ZWK36CD2ZJR9</t>
  </si>
  <si>
    <t>Disk Cloning</t>
  </si>
  <si>
    <t>Disk cloning is the process of creating a 1-to-1 copy of a hard disk drive (HDD) or solid-state drive (SSD), not just its files. Disk cloning may be used for upgrading a disk or replacing an aging disk with a fresh one. In this case, the clone can replace the original disk in its host computer. Disk cloning may also be used for disaster recovery or forensics. In the context of backup software, disk cloning is very similar to disk imaging; in case of the latter, a 1-to-1 copy of a disk is created inside a disk image file.</t>
  </si>
  <si>
    <t>https://skills.emsidata.com/skills/KS1230K72LD09D0F5S74</t>
  </si>
  <si>
    <t>Virtual Storage Access Methods</t>
  </si>
  <si>
    <t>Virtual Storage Access Method (VSAM) is an IBM DASD file storage access method, first used in the OS/VS1, OS/VS2 Release 1 (SVS) and Release 2 (MVS) operating systems, later used throughout the Multiple Virtual Storage (MVS) architecture and now in z/OS. Originally a record-oriented filesystem, VSAM comprises four data set organizations: key-sequenced (KSDS), relative record (RRDS), entry-sequenced (ESDS) and linear (LDS). The KSDS, RRDS and ESDS organizations contain records, while the LDS organization simply contains a sequence of pages with no intrinsic record structure, for use as a memory-mapped file.</t>
  </si>
  <si>
    <t>https://skills.emsidata.com/skills/KS441TZ67JH4XSVGG5ZT</t>
  </si>
  <si>
    <t>Storage Systems</t>
  </si>
  <si>
    <t>Computer data storage is a technology consisting of computer components and recording media that are used to retain digital data. It is a core function and fundamental component of computers.</t>
  </si>
  <si>
    <t>https://skills.emsidata.com/skills/KS440ZL74BB3MH72VLKX</t>
  </si>
  <si>
    <t>Data Compression</t>
  </si>
  <si>
    <t>In signal processing, data compression, source coding, or bit-rate reduction is the process of encoding information using fewer bits than the original representation. Any particular compression is either lossy or lossless. Lossless compression reduces bits by identifying and eliminating statistical redundancy. No information is lost in lossless compression. Lossy compression reduces bits by removing unnecessary or less important information. Typically, a device that performs data compression is referred to as an encoder, and one that performs the reversal of the process (decompression) as a decoder.</t>
  </si>
  <si>
    <t>https://skills.emsidata.com/skills/KS1226W6L3HK20VBL2KX</t>
  </si>
  <si>
    <t>Data Store</t>
  </si>
  <si>
    <t>A data store is a repository for persistently storing and managing collections of data which include not just repositories like databases, but also simpler store types such as simple files, emails etc.</t>
  </si>
  <si>
    <t>https://skills.emsidata.com/skills/KS122Q26TJ5KVY3WKP8P</t>
  </si>
  <si>
    <t>Data Warehousing</t>
  </si>
  <si>
    <t>In computing, a data warehouse, also known as an enterprise data warehouse (EDW), is a system used for reporting and data analysis, and is considered a core component of business intelligence. DWs are central repositories of integrated data from one or more disparate sources. They store current and historical data in one single place that are used for creating analytical reports for workers throughout the enterprise.</t>
  </si>
  <si>
    <t>https://skills.emsidata.com/skills/KS122Q96S1LT3253TW3H</t>
  </si>
  <si>
    <t>Hard Disk Drives</t>
  </si>
  <si>
    <t>A hard disk drive (HDD), hard disk, hard drive, or fixed disk is an electro-mechanical data storage device that stores and retrieves digital data using magnetic storage and one or more rigid rapidly rotating platters coated with magnetic material. The platters are paired with magnetic heads, usually arranged on a moving actuator arm, which read and write data to the platter surfaces. Data is accessed in a random-access manner, meaning that individual blocks of data can be stored and retrieved in any order. HDDs are a type of non-volatile storage, retaining stored data even when powered off. They are often shaped like a rectangular prism made of metal.</t>
  </si>
  <si>
    <t>https://skills.emsidata.com/skills/KS123S564WKVL8MHXFFG</t>
  </si>
  <si>
    <t>Cloud Storage</t>
  </si>
  <si>
    <t>Cloud storage is a model of computer data storage in which the digital data is stored in logical pools, said to be on "the cloud". The physical storage spans multiple servers, and the physical environment is typically owned and managed by a hosting company. These cloud storage providers are responsible for keeping the data available and accessible, and the physical environment protected and running. People and organizations buy or lease storage capacity from the providers to store user, organization, or application data.</t>
  </si>
  <si>
    <t>https://skills.emsidata.com/skills/KS1220L6TV4XHT856MBZ</t>
  </si>
  <si>
    <t>Storage Devices</t>
  </si>
  <si>
    <t>https://skills.emsidata.com/skills/KS7G6T670B96369Z7759</t>
  </si>
  <si>
    <t>Indexing</t>
  </si>
  <si>
    <t>https://skills.emsidata.com/skills/KS7G0PK5YF5GV85CXJSX</t>
  </si>
  <si>
    <t>Database administration is the function of managing and maintaining database management systems (DBMS) software. Mainstream DBMS software such as Oracle, IBM DB2 and Microsoft SQL Server need ongoing management. As such, corporations that use DBMS software often hire specialized information technology personnel called database administrators or DBAs.</t>
  </si>
  <si>
    <t>https://skills.emsidata.com/skills/KS122QH61M1MNJ0BP4XZ</t>
  </si>
  <si>
    <t>Database Management</t>
  </si>
  <si>
    <t>In computing, a database is an organized collection of data stored and accessed electronically from a computer system. Where databases are more complex they are often developed using formal design and modeling techniques.</t>
  </si>
  <si>
    <t>https://skills.emsidata.com/skills/BGS44B0B6FBF1324A81D</t>
  </si>
  <si>
    <t>Database Storage Structures</t>
  </si>
  <si>
    <t>Database tables and indexes may be stored on disk in one of a number of forms, including ordered/unordered flat files, ISAM, heap files, hash buckets, or B+ trees. Each form has its own particular advantages and disadvantages. The most commonly used forms are B+ trees and ISAM. Such forms or structures are one aspect of the overall schema used by a database engine to store information.</t>
  </si>
  <si>
    <t>https://skills.emsidata.com/skills/KS122QS6KJ569XHB35P3</t>
  </si>
  <si>
    <t>Database Development</t>
  </si>
  <si>
    <t>A database is an organized collection of data, generally stored and accessed electronically from a computer system. Where databases are more complex they are often developed using formal design and modeling techniques.</t>
  </si>
  <si>
    <t>https://skills.emsidata.com/skills/KS122QL6V59Q04FF16H4</t>
  </si>
  <si>
    <t>Database Design</t>
  </si>
  <si>
    <t>Database design is the organization of data according to a database model. The designer determines what data must be stored and how the data elements interrelate. With this information, they can begin to fit the data to the database model. Database management system manages the data accordingly.</t>
  </si>
  <si>
    <t>https://skills.emsidata.com/skills/KS122QL6NN356RRJT6RV</t>
  </si>
  <si>
    <t>Database Security</t>
  </si>
  <si>
    <t>Database security  concerns the use of a broad range of information security controls to protect databases against compromises of their confidentiality, integrity and availability. It involves various types or categories of controls, such as technical, procedural/administrative and physical.</t>
  </si>
  <si>
    <t>https://skills.emsidata.com/skills/KS122QS605532V3N3VR6</t>
  </si>
  <si>
    <t>Database Queries</t>
  </si>
  <si>
    <t>https://skills.emsidata.com/skills/KS122QR67M3DQDNP937T</t>
  </si>
  <si>
    <t>Database Permissions</t>
  </si>
  <si>
    <t>https://skills.emsidata.com/skills/KSXSX8J6S8V1GTDSTNX3</t>
  </si>
  <si>
    <t>Materialized View</t>
  </si>
  <si>
    <t>In computing, a materialized view is a database object that contains the results of a query. For example, it may be a local copy of data located remotely, or may be a subset of the rows and/or columns of a table or join result, or may be a summary using an aggregate function.</t>
  </si>
  <si>
    <t>https://skills.emsidata.com/skills/KS1266X6YHFL7MWX98DM</t>
  </si>
  <si>
    <t>Database Engines</t>
  </si>
  <si>
    <t>A database engine is the underlying software component that a database management system (DBMS) uses to create, read, update and delete (CRUD) data from a database. Most database management systems include their own application programming interface (API) that allows the user to interact with their underlying engine without going through the user interface of the DBMS.</t>
  </si>
  <si>
    <t>https://skills.emsidata.com/skills/KS440ZL6RMLFTWP346LK</t>
  </si>
  <si>
    <t>PostgreSQL</t>
  </si>
  <si>
    <t>PostgreSQL, also known as Postgres, is a free and open-source relational database management system (RDBMS) emphasizing extensibility and SQL compliance. It was originally named POSTGRES, referring to its origins as a successor to the Ingres database developed at the University of California, Berkeley. In 1996, the project was renamed to PostgreSQL to reflect its support for SQL. After a review in 2007, the development team decided to keep the name PostgreSQL and the alias Postgres.</t>
  </si>
  <si>
    <t>https://skills.emsidata.com/skills/KS125TB6YR6236RKM563</t>
  </si>
  <si>
    <t>Entity Relationship Models</t>
  </si>
  <si>
    <t>An entity–relationship model describes interrelated things of interest in a specific domain of knowledge. A basic ER model is composed of entity types and specifies relationships that can exist between entities.</t>
  </si>
  <si>
    <t>https://skills.emsidata.com/skills/KS123KP6BJQFPT9Y4QD7</t>
  </si>
  <si>
    <t>Metadata Repository</t>
  </si>
  <si>
    <t>A metadata repository is a database created to store metadata. Metadata is information about the structures that contain the actual data. Metadata is often said to be "data about data", but this is misleading. Data profiles are an example of actual "data about data". Metadata adds one layer of abstraction to this definition– it is data about the structures that contain data. Metadata may describe the structure of any data, of any subject, stored in any format.</t>
  </si>
  <si>
    <t>https://skills.emsidata.com/skills/KS126F1767ZRV752PS04</t>
  </si>
  <si>
    <t>Database Models</t>
  </si>
  <si>
    <t>A database model is a type of data model that determines the logical structure of a database and fundamentally determines in which manner data can be stored, organized and manipulated. The most popular example of a database model is the relational model, which uses a table-based format.</t>
  </si>
  <si>
    <t>https://skills.emsidata.com/skills/KS122QQ6C07PY860HWBF</t>
  </si>
  <si>
    <t>Amazon DynamoDB</t>
  </si>
  <si>
    <t>Amazon DynamoDB is a fully managed proprietary NoSQL database service that supports key-value and document data structures and is offered by Amazon.com as part of the Amazon Web Services portfolio. DynamoDB exposes a similar data model to and derives its name from Dynamo, but has a different underlying implementation. Dynamo had a multi-leader design requiring the client to resolve version conflicts and DynamoDB uses synchronous replication across multiple data centers for high durability and availability. DynamoDB was announced by Amazon CTO Werner Vogels on January 18, 2012, and is presented as an evolution of Amazon SimpleDB solution.</t>
  </si>
  <si>
    <t>https://skills.emsidata.com/skills/KS1238D6SC8NVDVCSMRB</t>
  </si>
  <si>
    <t>Data Definition Language</t>
  </si>
  <si>
    <t>In the context of SQL, data definition or data description language (DDL) is a syntax for creating and modifying database objects such as tables, indices, and users. DDL statements are similar to a computer programming language for defining data structures, especially database schemas. Common examples of DDL statements include CREATE, ALTER, and DROP.</t>
  </si>
  <si>
    <t>https://skills.emsidata.com/skills/KS122NT6MJF4C6VC74WC</t>
  </si>
  <si>
    <t>SQL Server Management Studio</t>
  </si>
  <si>
    <t>SQL Server Management Studio (SSMS) is a software application first launched with Microsoft SQL Server 2005 that is used for configuring, managing, and administering all components within Microsoft SQL Server. It is the successor to the Enterprise Manager in SQL 2000 or before. The tool includes both script editors and graphical tools which work with objects and features of the server.</t>
  </si>
  <si>
    <t>https://skills.emsidata.com/skills/KS126RT6DLPKGK0QM8R6</t>
  </si>
  <si>
    <t>Oracle SQL Developer</t>
  </si>
  <si>
    <t>Oracle SQL Developer is an Integrated development environment (IDE) for working with SQL in Oracle databases. Oracle Corporation provides this product free; it uses the Java Development Kit.</t>
  </si>
  <si>
    <t>https://skills.emsidata.com/skills/KS127F567D6W0VPKRSPS</t>
  </si>
  <si>
    <t>MariaDB</t>
  </si>
  <si>
    <t>MariaDB is a community-developed, commercially supported fork of the MySQL relational database management system (RDBMS), intended to remain free and open-source software under the GNU General Public License. Development is led by some of the original developers of MySQL, who forked it due to concerns over its acquisition by Oracle Corporation in 2009.</t>
  </si>
  <si>
    <t>https://skills.emsidata.com/skills/KS1264Y6FZC3R4TPFMN6</t>
  </si>
  <si>
    <t>NoSQL</t>
  </si>
  <si>
    <t>A NoSQL database provides a mechanism for storage and retrieval of data that is modeled in means other than the tabular relations used in relational databases. Such databases have existed since the late 1960s, but the name "NoSQL" was only coined in the early 21st century, triggered by the needs of Web 2.0 companies. NoSQL databases are increasingly used in big data and real-time web applications. NoSQL systems are also sometimes called "Not only SQL" to emphasize that they may support SQL-like query languages or sit alongside SQL databases in polyglot-persistent architectures.</t>
  </si>
  <si>
    <t>https://skills.emsidata.com/skills/KS1272Y6RFNZKNGWDWMB</t>
  </si>
  <si>
    <t>SQL Server Reporting Services</t>
  </si>
  <si>
    <t>SQL Server Reporting Services (SSRS) is a server-based report generating software system from Microsoft. It is part of a suite of Microsoft SQL Server services, including SSAS and SSIS.</t>
  </si>
  <si>
    <t>https://skills.emsidata.com/skills/KS440W86BCX0F0Y96HVJ</t>
  </si>
  <si>
    <t>IBM DB2</t>
  </si>
  <si>
    <t>Db2 is a family of data management products, including database servers, developed by IBM. They initially supported the relational model, but were extended to support object–relational features and non-relational structures like JSON and XML. The brand name was originally styled as DB/2, then DB2 until 2017 and finally changed to its present form.</t>
  </si>
  <si>
    <t>https://skills.emsidata.com/skills/KS122QG6F0WSF1GQQ6XT</t>
  </si>
  <si>
    <t>SQL Azure</t>
  </si>
  <si>
    <t>Microsoft Azure SQL Database is a managed cloud database (PaaS) provided as part of Microsoft Azure.</t>
  </si>
  <si>
    <t>https://skills.emsidata.com/skills/KS126JR77DBJ9FCVD3N7</t>
  </si>
  <si>
    <t>Spatial Databases</t>
  </si>
  <si>
    <t>A spatial database is a database that is optimized for storing and querying data that represents objects defined in a geometric space. Most spatial databases allow the representation of simple geometric objects such as points, lines and polygons. Some spatial databases handle more complex structures such as 3D objects, topological coverages, linear networks, and TINs. While typical databases have developed to manage various numeric and character types of data, such databases require additional functionality to process spatial data types efficiently, and developers have often added geometry or feature data types. The Open Geospatial Consortium (OGC) developed the Simple Features specification and sets standards for adding spatial functionality to database systems. The SQL/MM Spatial ISO/IEC standard is a part the SQL/MM multimedia standard and extends the Simple Features standard with data types that support circular interpolations.</t>
  </si>
  <si>
    <t>https://skills.emsidata.com/skills/KS1249N615J2PKTR83N7</t>
  </si>
  <si>
    <t>Relational Databases</t>
  </si>
  <si>
    <t>A relational database is a digital database based on the relational model of data, as proposed by E. F. Codd in 1970. A software system used to maintain relational databases is a relational database management system (RDBMS). Many relational database systems have an option of using the SQL for querying and maintaining the database.</t>
  </si>
  <si>
    <t>https://skills.emsidata.com/skills/KS122QK6TH01FWQ9X8CH</t>
  </si>
  <si>
    <t>MongoDB</t>
  </si>
  <si>
    <t>MongoDB is a source-available cross-platform document-oriented database program. Classified as a NoSQL database program, MongoDB uses JSON-like documents with optional schemas. MongoDB is developed by MongoDB Inc. and licensed under the Server Side Public License (SSPL).</t>
  </si>
  <si>
    <t>https://skills.emsidata.com/skills/KS126PF6PJY1N0ZX5R0P</t>
  </si>
  <si>
    <t>Database Systems</t>
  </si>
  <si>
    <t>https://skills.emsidata.com/skills/ES58B589F1D2D5363714</t>
  </si>
  <si>
    <t>Stored Procedure</t>
  </si>
  <si>
    <t>A stored procedure is a subroutine available to applications that access a relational database management system (RDBMS). Such procedures are stored in the database data dictionary.</t>
  </si>
  <si>
    <t>https://skills.emsidata.com/skills/KS440VY6ND0ZPW2DXDSP</t>
  </si>
  <si>
    <t>Database Application</t>
  </si>
  <si>
    <t>A database application is a computer program whose primary purpose is entering and retrieving information from a computerized database. Early examples of database applications were accounting systems and airline reservations systems, such as SABRE, developed starting in 1957.</t>
  </si>
  <si>
    <t>https://skills.emsidata.com/skills/KS122QJ64VGLBYPMNM11</t>
  </si>
  <si>
    <t>Cloudant</t>
  </si>
  <si>
    <t>Cloudant is an IBM software product, which is primarily delivered as a cloud-based service. Cloudant is a non-relational, distributed database service of the same name. Cloudant is based on the Apache-backed CouchDB project and the open source BigCouch project.</t>
  </si>
  <si>
    <t>https://skills.emsidata.com/skills/KSPV16QR785NRO6R0MOA</t>
  </si>
  <si>
    <t>SQLite</t>
  </si>
  <si>
    <t>SQLite is a relational database management system (RDBMS) contained in a C library. In contrast to many other database management systems, SQLite is not a client–server database engine. Rather, it is embedded into the end program.</t>
  </si>
  <si>
    <t>https://skills.emsidata.com/skills/KS440W76J3DH5DJCNPQ7</t>
  </si>
  <si>
    <t>MySQL</t>
  </si>
  <si>
    <t>MySQL is an open-source relational database management system (RDBMS). Its name is a combination of "My", the name of co-founder Michael Widenius's daughter, and "SQL", the abbreviation for Structured Query Language. A relational database organizes data into one or more data tables in which data types may be related to each other; these relations help structure the data. SQL is a language programmers use to create, modify and extract data from the relational database, as well as control user access to the database. In addition to relational databases and SQL, an RDBMS like MySQL works with an operating system to implement a relational database in a computer's storage system, manages users, allows for network access and facilitates testing database integrity and creation of backups.</t>
  </si>
  <si>
    <t>https://skills.emsidata.com/skills/KS126QY605N7YVHFYCTW</t>
  </si>
  <si>
    <t>Database Management Systems</t>
  </si>
  <si>
    <t>https://skills.emsidata.com/skills/KS122NP6Q1WTCX2CYC2J</t>
  </si>
  <si>
    <t>Tabular Data Stream</t>
  </si>
  <si>
    <t>Tabular Data Stream (TDS) is an application layer protocol used to transfer data between a database server and a client. It was initially designed and developed by Sybase Inc. for their Sybase SQL Server relational database engine in 1984, and later by Microsoft in Microsoft SQL Server.</t>
  </si>
  <si>
    <t>https://skills.emsidata.com/skills/KS4416675WHM1B8MX738</t>
  </si>
  <si>
    <t>Relational Database Management Systems</t>
  </si>
  <si>
    <t>https://skills.emsidata.com/skills/KS128DP6PNFCR9FZ7B8R</t>
  </si>
  <si>
    <t>Document-Oriented Databases</t>
  </si>
  <si>
    <t>A document-oriented database, or document store, is a computer program and data storage system designed for storing, retrieving and managing document-oriented information, also known as semi-structured data.</t>
  </si>
  <si>
    <t>https://skills.emsidata.com/skills/KS1233L645QDKLXSG1XY</t>
  </si>
  <si>
    <t>Azure Cosmos DB</t>
  </si>
  <si>
    <t>Azure Cosmos DB is Microsoft's proprietary globally-distributed, multi-model database service "for managing data at planet-scale" launched in May 2017. It is schema-agnostic, horizontally scalable and generally classified as a NoSQL database.</t>
  </si>
  <si>
    <t>https://skills.emsidata.com/skills/ESF91B25CF9205D0E8E0</t>
  </si>
  <si>
    <t>Application State</t>
  </si>
  <si>
    <t>In information technology and computer science, a system is described as stateful if it is designed to remember preceding events or user interactions; the remembered information is called the state of the system.</t>
  </si>
  <si>
    <t>https://skills.emsidata.com/skills/KSM06U4GA3OOUZMBWLD7</t>
  </si>
  <si>
    <t>Online Databases</t>
  </si>
  <si>
    <t>An online database is a database accessible from a local network or the Internet, as opposed to one that is stored locally on an individual computer or its attached storage. Online databases are hosted on websites, made available as software as a service products accessible via a web browser. They may be free or require payment, such as by a monthly subscription. Some have enhanced features such as collaborative editing and email notification.</t>
  </si>
  <si>
    <t>https://skills.emsidata.com/skills/KS1278F79SB34DZ9D3BJ</t>
  </si>
  <si>
    <t>Microsoft SQL Servers</t>
  </si>
  <si>
    <t>Microsoft SQL Server is a relational database management system developed by Microsoft. As a database server, it is a software product with the primary function of storing and retrieving data as requested by other software applications—which may run either on the same computer or on another computer across a network. Microsoft markets at least a dozen different editions of Microsoft SQL Server, aimed at different audiences and for workloads ranging from small single-machine applications to large Internet-facing applications with many concurrent users.</t>
  </si>
  <si>
    <t>https://skills.emsidata.com/skills/KS126JR6F5V2TRCLB1H5</t>
  </si>
  <si>
    <t>Amazon DocumentDB</t>
  </si>
  <si>
    <t>https://skills.emsidata.com/skills/ESB376E9EFC518310EC1</t>
  </si>
  <si>
    <t>SQL Server Integration Services (SSIS)</t>
  </si>
  <si>
    <t>SQL Server Integration Services (SSIS) is a component of the Microsoft SQL Server database software that can be used to perform a broad range of data migration tasks.</t>
  </si>
  <si>
    <t>https://skills.emsidata.com/skills/KS440WB6JXXD43XXP1GJ</t>
  </si>
  <si>
    <t>Foreign Keys</t>
  </si>
  <si>
    <t>A foreign key is a set of attributes in a table that refers to the primary key of another table. The foreign key links these two tables. Another way to put it: In the context of relational databases, a foreign key is a set of attributes subject to a certain kind of inclusion dependency constraints, specifically a constraint that the tuples consisting of the foreign key attributes in one relation, R, must also exist in some other relation, S, and furthermore that those attributes must also be a candidate key in S. In simpler words, a foreign key is a set of attributes that references a candidate key. For example, a table called TEAM may have an attribute, MEMBER_NAME, which is a foreign key referencing a candidate key, PERSON_NAME, in the PERSON table. Since MEMBER_NAME is a foreign key, any value existing as the name of a member in TEAM must also exist as a person's name in the PERSON table; in other words, every member of a TEAM is also a PERSON.</t>
  </si>
  <si>
    <t>https://skills.emsidata.com/skills/KS07GLHR55JPN7L16I5R</t>
  </si>
  <si>
    <t>Relational Model</t>
  </si>
  <si>
    <t>The relational model (RM) for database management is an approach to managing data using a structure and language consistent with first-order predicate logic, first described in 1969 by English computer scientist Edgar F. Codd, where all data is represented in terms of tuples, grouped into relations. A database organized in terms of the relational model is a relational database.</t>
  </si>
  <si>
    <t>https://skills.emsidata.com/skills/KSBX3V1GK6YT5P55E03O</t>
  </si>
  <si>
    <t>Elasticsearch</t>
  </si>
  <si>
    <t>Elasticsearch is a search engine based on the Lucene library. It provides a distributed, multitenant-capable full-text search engine with an HTTP web interface and schema-free JSON documents. Elasticsearch is developed in Java and is dual-licensed under the source-available Server Side Public License and the Elastic license, while other parts fall under the proprietary (source-available) Elastic License. Official clients are available in Java, .NET (C#), PHP, Python, Apache Groovy, Ruby and many other languages. According to the DB-Engines ranking, Elasticsearch is the most popular enterprise search engine followed by Apache Solr, also based on Lucene.</t>
  </si>
  <si>
    <t>https://skills.emsidata.com/skills/KS123CZ6V1JC5FBNXX42</t>
  </si>
  <si>
    <t>Graph Database</t>
  </si>
  <si>
    <t>In computing, a graph database (GDB) is a database that uses graph structures for semantic queries with nodes, edges, and properties to represent and store data. A key concept of the system is the graph. The graph relates the data items in the store to a collection of nodes and edges, the edges representing the relationships between the nodes. The relationships allow data in the store to be linked together directly and, in many cases, retrieved with one operation. Graph databases hold the relationships between data as a priority. Querying relationships is fast because they are perpetually stored in the database. Relationships can be intuitively visualized using graph databases, making them useful for heavily inter-connected data.</t>
  </si>
  <si>
    <t>https://skills.emsidata.com/skills/KS124GX79GX5DT17X6R1</t>
  </si>
  <si>
    <t>Hadoop Distributed File System (HDFS)</t>
  </si>
  <si>
    <t>https://skills.emsidata.com/skills/KS124KT63GC904KZ0K4W</t>
  </si>
  <si>
    <t>Amazon Elastic Kubernetes Service</t>
  </si>
  <si>
    <t>https://skills.emsidata.com/skills/ESAC4E2EB765CF130F71</t>
  </si>
  <si>
    <t>Distributed File Systems</t>
  </si>
  <si>
    <t>https://skills.emsidata.com/skills/KS122WR65W0M1GFHCW9W</t>
  </si>
  <si>
    <t>Distributed computing is a field of computer science that studies distributed systems. A distributed system is a system whose components are located on different networked computers, which communicate and coordinate their actions by passing messages to one another from any system. The components interact with one another in order to achieve a common goal. Three significant characteristics of distributed systems are: concurrency of components, lack of a global clock, and independent failure of components. Examples of distributed systems vary from SOA-based systems to massively multiplayer online games to peer-to-peer applications.</t>
  </si>
  <si>
    <t>https://skills.emsidata.com/skills/KS12320732STS9N7XT64</t>
  </si>
  <si>
    <t>Concurrent Computing</t>
  </si>
  <si>
    <t>Concurrent computing is a form of computing in which several computations are executed concurrently—during overlapping time periods—instead of sequentially, with one completing before the next starts.</t>
  </si>
  <si>
    <t>https://skills.emsidata.com/skills/KS1228D64QGWWH1WN4FD</t>
  </si>
  <si>
    <t>Peer-To-Peer</t>
  </si>
  <si>
    <t>Peer-to-peer (P2P) computing or networking is a distributed application architecture that partitions tasks or workloads between peers. Peers are equally privileged, equipotent participants in the application. They are said to form a peer-to-peer network of nodes.</t>
  </si>
  <si>
    <t>https://skills.emsidata.com/skills/KS127HV79TKXNPC1DSQ2</t>
  </si>
  <si>
    <t>Storage Area Network (SAN)</t>
  </si>
  <si>
    <t>A storage area network (SAN) or storage network is a computer network which provides access to consolidated, block-level data storage. SANs are primarily used to access data storage devices, such as disk arrays and tape libraries from servers so that the devices appear to the operating system as direct-attached storage. A SAN typically is a dedicated network of storage devices not accessible through the local area network (LAN).</t>
  </si>
  <si>
    <t>https://skills.emsidata.com/skills/KS125BW74QLLYL9MMFR3</t>
  </si>
  <si>
    <t>Distributed Data Store</t>
  </si>
  <si>
    <t>A distributed data store is a computer network where information is stored on more than one node, often in a replicated fashion. It is usually specifically used to refer to either a distributed database where users store information on a number of nodes, or a computer network in which users store information on a number of peer network nodes.</t>
  </si>
  <si>
    <t>https://skills.emsidata.com/skills/KS1231R70MKTVVGHC6TZ</t>
  </si>
  <si>
    <t>Network File Systems</t>
  </si>
  <si>
    <t>Network File System (NFS) is a distributed file system protocol originally developed by Sun Microsystems (Sun) in 1984, allowing a user on a client computer to access files over a computer network much like local storage is accessed. NFS, like many other protocols, builds on the Open Network Computing Remote Procedure Call system. NFS is an open standard defined in a Request for Comments (RFC), allowing anyone to implement the protocol.</t>
  </si>
  <si>
    <t>https://skills.emsidata.com/skills/KS126Z96VGCWNC1XK643</t>
  </si>
  <si>
    <t>Edge Computing</t>
  </si>
  <si>
    <t>Edge computing is a distributed computing paradigm that brings computation and data storage closer to the sources of data. This is expected to improve response times and save bandwidth. "A common misconception is that edge and IoT are synonymous. Edge computing is a topology- and location-sensitive form of distributed computing, while IoT is a use case instantiation of edge computing." The term refers to an architecture rather than a specific technology.</t>
  </si>
  <si>
    <t>https://skills.emsidata.com/skills/ESF0F40205B3463E8E31</t>
  </si>
  <si>
    <t>Parallel Processing</t>
  </si>
  <si>
    <t>In digital signal processing (DSP), parallel processing is a technique duplicating function units to operate different tasks (signals) simultaneously. Accordingly, we can perform the same processing for different signals on the corresponding duplicated function units. Further, due to the features of parallel processing, the parallel DSP design often contains multiple outputs, resulting in higher throughput than not parallel.</t>
  </si>
  <si>
    <t>https://skills.emsidata.com/skills/KS6MBICW33QBM1KAPCWI</t>
  </si>
  <si>
    <t>Distributed Object</t>
  </si>
  <si>
    <t>In a distributed computing environment, distributed object communication realizes communication between distributed objects. The main role is to allow objects to access data and invoke methods on remote objects. Invoking a method on a remote object is known as remote method invocation (RMI) or remote invocation, and is the object-oriented programming analog of a remote procedure call (RPC).</t>
  </si>
  <si>
    <t>https://skills.emsidata.com/skills/KS123205XFD994GSX8MQ</t>
  </si>
  <si>
    <t>Enterprise Architecture</t>
  </si>
  <si>
    <t>Enterprise architecture (EA) is concerned with the structures and behaviors of a business, especially business roles and processes that create and use business data. It has been defined as "a well-defined practice for conducting enterprise analysis, design, planning, and implementation, using a comprehensive approach at all times, for the successful development and execution of strategy. Enterprise architecture applies architecture principles and practices to guide organizations through the business, information, process, and technology changes necessary to execute their strategies. These practices utilize the various aspects of an enterprise to identify, motivate, and achieve these changes."</t>
  </si>
  <si>
    <t>https://skills.emsidata.com/skills/KS1254R6D2Y03RHKCVHR</t>
  </si>
  <si>
    <t>Corporate Data Management</t>
  </si>
  <si>
    <t>https://skills.emsidata.com/skills/KS122F26PVGKFLVRY8RS</t>
  </si>
  <si>
    <t>Enterprise Desktop Administrator (Microsoft Certified IT Professional)</t>
  </si>
  <si>
    <t>https://skills.emsidata.com/skills/KS7G6RB795N9NR2443S1</t>
  </si>
  <si>
    <t>XPath</t>
  </si>
  <si>
    <t>XPath is a query language for selecting nodes from an XML document. In addition, XPath may be used to compute values from the content of an XML document. XPath was defined by the World Wide Web Consortium (W3C).</t>
  </si>
  <si>
    <t>https://skills.emsidata.com/skills/KS4427M6NG7B2SKY3ZGF</t>
  </si>
  <si>
    <t>Extensible Application Markup Language</t>
  </si>
  <si>
    <t>Extensible Application Markup Language is a declarative XML-based language developed by Microsoft that is used for initializing structured values and objects. It is available under Microsoft's Open Specification Promise. The acronym originally stood for Extensible Avalon Markup Language, Avalon being the code-name for Windows Presentation Foundation (WPF).</t>
  </si>
  <si>
    <t>https://skills.emsidata.com/skills/KS123RZ7150574VY314Y</t>
  </si>
  <si>
    <t>Extensible Markup Language (XML)</t>
  </si>
  <si>
    <t>Extensible Markup Language (XML) is a markup language that defines a set of rules for encoding documents in a format that is both human-readable and machine-readable. The World Wide Web Consortium's XML 1.0 Specification of 1998 and several other related specifications—all of them free open standards—define XML.</t>
  </si>
  <si>
    <t>https://skills.emsidata.com/skills/KS4427C77PRBT3948VNB</t>
  </si>
  <si>
    <t>Embedded Systems</t>
  </si>
  <si>
    <t>An embedded system is a computer system—a combination of a computer processor, computer memory, and input/output peripheral devices—that has a dedicated function within a larger mechanical or electrical system. It is embedded as part of a complete device often including electrical or electronic hardware and mechanical parts.  Because an embedded system typically controls physical operations of the machine that it is embedded within, it often has real-time computing constraints. Embedded systems control many devices in common use today. In 2009 it was estimated that ninety-eight percent of all microprocessors manufactured were used in embedded systems.</t>
  </si>
  <si>
    <t>https://skills.emsidata.com/skills/KS123GG6CBGST8FDPNZ8</t>
  </si>
  <si>
    <t>Network Sockets</t>
  </si>
  <si>
    <t>A network socket is a software structure within a network node of a computer network that serves as an endpoint for sending and receiving data across the network. The structure and properties of a socket are defined by an application programming interface (API) for the networking architecture. Sockets are created only during the lifetime of a process of an application running in the node.</t>
  </si>
  <si>
    <t>https://skills.emsidata.com/skills/KS121Z46KCZJ3YXNKC60</t>
  </si>
  <si>
    <t>Network Flow</t>
  </si>
  <si>
    <t>Network flow may refer to:Network flow problem Traffic flow</t>
  </si>
  <si>
    <t>https://skills.emsidata.com/skills/KS014HYY1YCDHKPSUBQ9</t>
  </si>
  <si>
    <t>Metro Ethernet</t>
  </si>
  <si>
    <t>A metropolitan-area Ethernet, Ethernet MAN, or metro Ethernet network is a metropolitan area network (MAN) that is based on Ethernet standards. It is commonly used to connect subscribers to a larger service network or the Internet. Businesses can also use metropolitan-area Ethernet to connect their own offices to each other.</t>
  </si>
  <si>
    <t>https://skills.emsidata.com/skills/KS126FS6WM2GMTG6BFTW</t>
  </si>
  <si>
    <t>Computer Networks</t>
  </si>
  <si>
    <t>Computer Networks is a scientific journal of computer and telecommunications networking published by Elsevier.</t>
  </si>
  <si>
    <t>https://skills.emsidata.com/skills/KS1227F76Q36LXJTZTK1</t>
  </si>
  <si>
    <t>Bridging</t>
  </si>
  <si>
    <t>https://skills.emsidata.com/skills/KS1216H66PSL45LKSBXM</t>
  </si>
  <si>
    <t>Nodes (Networking)</t>
  </si>
  <si>
    <t>In telecommunications networks, a node is either a redistribution point or a communication endpoint. The definition of a node depends on the network and protocol layer referred to. A physical network node is an electronic device that is attached to a network, and is capable of creating, receiving, or transmitting information over a communication channel. A passive distribution point such as a distribution frame or patch panel is consequently not a node.</t>
  </si>
  <si>
    <t>https://skills.emsidata.com/skills/KS126ZK60X10ZQ7DRFLR</t>
  </si>
  <si>
    <t>Network Topology</t>
  </si>
  <si>
    <t>Network topology is the arrangement of the elements of a communication network. Network topology can be used to define or describe the arrangement of various types of telecommunication networks, including command and control radio networks, industrial fieldbusses and computer networks.</t>
  </si>
  <si>
    <t>https://skills.emsidata.com/skills/KS124VQ6ZCMSRJTF4PM7</t>
  </si>
  <si>
    <t>Virtual Local Area Network (VLAN)</t>
  </si>
  <si>
    <t>A virtual LAN (VLAN) is any broadcast domain that is partitioned and isolated in a computer network at the data link layer. LAN is the abbreviation for local area network and in this context virtual refers to a physical object recreated and altered by additional logic. VLANs work by applying tags to network frames and handling these tags in networking systems – creating the appearance and functionality of network traffic that is physically on a single network but acts as if it is split between separate networks. In this way, VLANs can keep network applications separate despite being connected to the same physical network, and without requiring multiple sets of cabling and networking devices to be deployed.</t>
  </si>
  <si>
    <t>https://skills.emsidata.com/skills/KS441TM6SPMC9Q7PQ8FK</t>
  </si>
  <si>
    <t>Network Troubleshooting</t>
  </si>
  <si>
    <t>https://skills.emsidata.com/skills/KS125PT6MTXZ1JWXX79M</t>
  </si>
  <si>
    <t>Mesh Networking</t>
  </si>
  <si>
    <t>A mesh network is a local network topology in which the infrastructure nodes connect directly, dynamically and non-hierarchically to as many other nodes as possible and cooperate with one another to efficiently route data from/to clients. This lack of dependency on one node allows for every node to participate in the relay of information. Mesh networks dynamically self-organize and self-configure, which can reduce installation overhead. The ability to self-configure enables dynamic distribution of workloads, particularly in the event a few nodes should fail. This in turn contributes to fault-tolerance and reduced maintenance costs.</t>
  </si>
  <si>
    <t>https://skills.emsidata.com/skills/KS1266064YVS89HLHHVB</t>
  </si>
  <si>
    <t>Microsoft Networking</t>
  </si>
  <si>
    <t>MSN is a web portal and related collection of Internet services and apps for Windows and mobile devices, provided by Microsoft and launched on August 24, 1995, the same release date as Windows 95.</t>
  </si>
  <si>
    <t>https://skills.emsidata.com/skills/KS126HX6LRCLSM7NR0WV</t>
  </si>
  <si>
    <t>Network Routing</t>
  </si>
  <si>
    <t>Routing is the process of selecting a path for traffic in a network or between or across multiple networks. Broadly, routing is performed in many types of networks, including circuit-switched networks, such as the public switched telephone network (PSTN), and computer networks, such as the Internet.</t>
  </si>
  <si>
    <t>https://skills.emsidata.com/skills/KS6833T66CBZHBTRQG5Q</t>
  </si>
  <si>
    <t>Network Diagrams</t>
  </si>
  <si>
    <t>The program (or project) evaluation and review technique (PERT) is a statistical tool used in project management, which was designed to analyze and represent the tasks involved in completing a given project.</t>
  </si>
  <si>
    <t>https://skills.emsidata.com/skills/KS126Z16TCTSGFDXT56P</t>
  </si>
  <si>
    <t>Active Directory</t>
  </si>
  <si>
    <t>Active Directory (AD) is a directory service developed by Microsoft for Windows domain networks. It is included in most Windows Server operating systems as a set of processes and services. Initially, Active Directory was only in charge of centralized domain management. However, Active Directory became an umbrella title for a broad range of directory-based identity-related services.</t>
  </si>
  <si>
    <t>https://skills.emsidata.com/skills/KS1205G5ZKS8ZZWVPM9Y</t>
  </si>
  <si>
    <t>Low Latency</t>
  </si>
  <si>
    <t>In capital markets, low latency is the use of algorithmic trading to react to market events faster than the competition to increase profitability of trades. For example, when executing arbitrage strategies the opportunity to "arb" the market may only present itself for a few milliseconds before parity is achieved. To demonstrate the value that clients put on latency, in 2007 a large global investment bank has stated that every millisecond lost results in $100m per annum in lost opportunity.</t>
  </si>
  <si>
    <t>https://skills.emsidata.com/skills/KSK4DR360GY525L76R7K</t>
  </si>
  <si>
    <t>Encapsulation (Networking)</t>
  </si>
  <si>
    <t>In computer networking, encapsulation is a method of designing modular communication protocols in which logically separate functions in the network are abstracted from their underlying structures by inclusion or information hiding within higher level objects.</t>
  </si>
  <si>
    <t>https://skills.emsidata.com/skills/KS441P063CCYPHTWYLKF</t>
  </si>
  <si>
    <t>Private Networks</t>
  </si>
  <si>
    <t>In IP networking, a private network is a computer network that uses private IP address space. Both the IPv4 and the IPv6 specifications define private IP address ranges. These addresses are commonly used for local area networks (LANs) in residential, office, and enterprise environments.</t>
  </si>
  <si>
    <t>https://skills.emsidata.com/skills/KS1200T78B9FLGC6TVY4</t>
  </si>
  <si>
    <t>Complex Networks</t>
  </si>
  <si>
    <t>In the context of network theory, a complex network is a graph (network) with non-trivial topological features—features that do not occur in simple networks such as lattices or random graphs but often occur in networks representing real systems. The study of complex networks is a young and active area of scientific research inspired largely by empirical findings of real-world networks such as computer networks, biological networks, technological networks, brain networks, climate networks and social networks.</t>
  </si>
  <si>
    <t>https://skills.emsidata.com/skills/KS1226F6RY96930BJR9W</t>
  </si>
  <si>
    <t>Metropolitan Area Networks</t>
  </si>
  <si>
    <t>A metropolitan area network (MAN) is a computer network that interconnects users with computer resources in a geographic region of the size of a metropolitan area. The term MAN is applied to the interconnection of local area networks (LANs) in a city into a single larger network which may then also offer efficient connection to a wide area network. The term is also used to describe the interconnection of several local area networks in a metropolitan area through the use of point-to-point connections between them.</t>
  </si>
  <si>
    <t>https://skills.emsidata.com/skills/KS126FR77T2DBDYXSH11</t>
  </si>
  <si>
    <t>IP Addressing</t>
  </si>
  <si>
    <t>An Internet Protocol address is a numerical label assigned to each device connected to a computer network that uses the Internet Protocol for communication. An IP address serves two main functions: host or network interface identification and location addressing.</t>
  </si>
  <si>
    <t>https://skills.emsidata.com/skills/KS1258V6DQN98LBHNWP7</t>
  </si>
  <si>
    <t>Network Control</t>
  </si>
  <si>
    <t>The Network Control Program (NCP) provided the middle layers of the protocol stack running on host computers of the ARPANET, the predecessor to the modern Internet.</t>
  </si>
  <si>
    <t>https://skills.emsidata.com/skills/KS126YY6Z6275377PH9F</t>
  </si>
  <si>
    <t>Load Balancing</t>
  </si>
  <si>
    <t>In computing, load balancing refers to the process of distributing a set of tasks over a set of resources, with the aim of making their overall processing more efficient. Load balancing techniques can optimize the response time for each task, avoiding unevenly overloading compute nodes while other compute nodes are left idle.</t>
  </si>
  <si>
    <t>https://skills.emsidata.com/skills/KS7G6D96PMHVV7MGQ3QS</t>
  </si>
  <si>
    <t>Wide Area Networks</t>
  </si>
  <si>
    <t>A wide area network (WAN) is a telecommunications network that extends over a large geographic area for the primary purpose of computer networking. Wide area networks are often established with leased telecommunication circuits.</t>
  </si>
  <si>
    <t>https://skills.emsidata.com/skills/KS441YG6HT00B8J6T6D8</t>
  </si>
  <si>
    <t>Wireless LAN</t>
  </si>
  <si>
    <t>A wireless LAN (WLAN) is a wireless computer network that links two or more devices using wireless communication to form a local area network (LAN) within a limited area such as a home, school, computer laboratory, campus, or office building. This gives users the ability to move around within the area and remain connected to the network. Through a gateway, a WLAN can also provide a connection to the wider Internet.</t>
  </si>
  <si>
    <t>https://skills.emsidata.com/skills/KS120286H14NJMQVK928</t>
  </si>
  <si>
    <t>Transport Networks</t>
  </si>
  <si>
    <t>A transport network, or transportation network is a realisation of a spatial network, describing a structure which permits either vehicular movement or flow of some commodity. Examples include but are not limited to road networks, railways, air routes, pipelines, aqueducts, and power lines.</t>
  </si>
  <si>
    <t>https://skills.emsidata.com/skills/KS441J16C9Z5VD1QH199</t>
  </si>
  <si>
    <t>Wireless Networks</t>
  </si>
  <si>
    <t>A wireless network is a computer network that uses wireless data connections between network nodes.</t>
  </si>
  <si>
    <t>https://skills.emsidata.com/skills/KS4424364KPJX7Q4X3YC</t>
  </si>
  <si>
    <t>Autonomous System</t>
  </si>
  <si>
    <t>https://skills.emsidata.com/skills/KS120TC63V6M3HDJYN7V</t>
  </si>
  <si>
    <t>IP Address Management</t>
  </si>
  <si>
    <t>IP address management (IPAM) is a methodology implemented in computer software for planning and managing the assignment and use of IP addresses and closely related resources of a computer network. It does not typically provide Domain Name System (DNS) and Dynamic Host Configuration Protocol (DHCP) services, but manages information for these components.</t>
  </si>
  <si>
    <t>https://skills.emsidata.com/skills/KS125BM75VMF6KP28STY</t>
  </si>
  <si>
    <t>Local Area Networks</t>
  </si>
  <si>
    <t>A local area network (LAN) is a computer network that interconnects computers within a limited area such as a residence, school, laboratory, university campus or office building. By contrast, a wide area network (WAN) not only covers a larger geographic distance, but also generally involves leased telecommunication circuits.</t>
  </si>
  <si>
    <t>https://skills.emsidata.com/skills/KS125PR6FFPHM75QYRKB</t>
  </si>
  <si>
    <t>Network Computing</t>
  </si>
  <si>
    <t>Network computing is a generic term in computing which refers to computers or nodes working together over a network.</t>
  </si>
  <si>
    <t>https://skills.emsidata.com/skills/KS126Z275TBJF6GSS8ZQ</t>
  </si>
  <si>
    <t>Internetworking</t>
  </si>
  <si>
    <t>Internetworking is the practice of interconnecting multiple computer networks, such that any pair of hosts in the connected networks can exchange messages irrespective of their hardware-level networking technology. The resulting system of interconnected networks are called an internetwork, or simply an internet.</t>
  </si>
  <si>
    <t>https://skills.emsidata.com/skills/KS1259B68KBK780JKH3K</t>
  </si>
  <si>
    <t>Access Network</t>
  </si>
  <si>
    <t>An access network is a type of telecommunications network which connects subscribers to their immediate service provider. It is contrasted with the core network, which connects local providers to one another. The access network may be further divided between feeder plant or distribution network, and drop plant or edge network.</t>
  </si>
  <si>
    <t>https://skills.emsidata.com/skills/KS1203M5X6LQVSRTW88J</t>
  </si>
  <si>
    <t>Google Earth</t>
  </si>
  <si>
    <t>Google Earth is a computer program, formerly known as Keyhole EarthViewer, that renders a 3D representation of Earth based primarily on satellite imagery. The program maps the Earth by superimposing satellite images, aerial photography, and GIS data onto a 3D globe, allowing users to see cities and landscapes from various angles. Users can explore the globe by entering addresses and coordinates, or by using a keyboard or mouse. The program can also be downloaded on a smartphone or tablet, using a touch screen or stylus to navigate. Users may use the program to add their own data using Keyhole Markup Language and upload them through various sources, such as forums or blogs. Google Earth is able to show various kinds of images overlaid on the surface of the earth and is also a Web Map Service client. Recently Google has revealed that Google Earth now covers more than 98 percent of the world, and has captured 10 million miles of Street View imagery, a distance that could circle the globe more than 400 times.</t>
  </si>
  <si>
    <t>https://skills.emsidata.com/skills/KS124FD5WN6N7G2CY5L4</t>
  </si>
  <si>
    <t>Geospatial Mapping</t>
  </si>
  <si>
    <t>Geospatial is an adjective which relates to geospatial data and information.</t>
  </si>
  <si>
    <t>https://skills.emsidata.com/skills/ES295E36C72F6E319BB6</t>
  </si>
  <si>
    <t>Geographic Information Systems</t>
  </si>
  <si>
    <t>A geographic information system (GIS) is a conceptualized framework that provides the ability to capture and analyze spatial and geographic data. GIS applications are computer-based tools that allow the user to create interactive queries, store and edit spatial and non-spatial data, analyze spatial information output, and visually share the results of these operations by presenting them as maps.</t>
  </si>
  <si>
    <t>https://skills.emsidata.com/skills/KS120276G5JJHNZHDWL7</t>
  </si>
  <si>
    <t>GIS Applications</t>
  </si>
  <si>
    <t>https://skills.emsidata.com/skills/KS124CD75ZCFN9ZFG6KD</t>
  </si>
  <si>
    <t>Geospatial Information Technology (GIT)</t>
  </si>
  <si>
    <t>https://skills.emsidata.com/skills/ES1D1A39F66194362697</t>
  </si>
  <si>
    <t>Digitization</t>
  </si>
  <si>
    <t>Digitization is the process of converting information into a digital format. The result is the representation of an object, image, sound, document or signal by generating a series of numbers that describe a discrete set of points or samples. The result is called digital representation or, more specifically, a digital image, for the object, and digital form, for the signal. In modern practice, the digitized data is in the form of binary numbers, which facilitate processing by digital computers and other operations, but, strictly speaking, digitizing simply means the conversion of analog source material into a numerical format; the decimal or any other number system that can be used instead.</t>
  </si>
  <si>
    <t>https://skills.emsidata.com/skills/KS122ZF75YVNLXW1BN4Q</t>
  </si>
  <si>
    <t>Web Mapping</t>
  </si>
  <si>
    <t>A Web mapping or an online mapping is the process of using the maps delivered by geographic information systems (GIS) on the Internet, more specifically in the World Wide Web (WWW). A web map or an online map is both served and consumed, thus web mapping is more than just web cartography, it is a service by which consumers may choose what the map will show. Web GIS emphasizes geodata processing aspects more involved with design aspects such as data acquisition and server software architecture such as data storage and algorithms, than it does the end-user reports themselves.</t>
  </si>
  <si>
    <t>https://skills.emsidata.com/skills/KS1278H6ZXZQQF7XJBQS</t>
  </si>
  <si>
    <t>Geospatial Analysis</t>
  </si>
  <si>
    <t>Spatial analysis or spatial statistics includes any of the formal techniques which studies entities using their topological, geometric, or geographic properties. Spatial analysis includes a variety of techniques, many still in their early development, using different analytic approaches and applied in fields as diverse as astronomy, with its studies of the placement of galaxies in the cosmos, to chip fabrication engineering, with its use of "place and route" algorithms to build complex wiring structures. In a more restricted sense, spatial analysis is the technique applied to structures at the human scale, most notably in the analysis of geographic data.</t>
  </si>
  <si>
    <t>https://skills.emsidata.com/skills/KS124B85W68R34992SWC</t>
  </si>
  <si>
    <t>Spatial Analysis</t>
  </si>
  <si>
    <t>https://skills.emsidata.com/skills/KS440T86HBG5XPW875BX</t>
  </si>
  <si>
    <t>ArcGIS (GIS Software)</t>
  </si>
  <si>
    <t>ArcGIS is a geographic information system (GIS) for working with maps and geographic information maintained by the Environmental Systems Research Institute (Esri). It is used for creating and using maps, compiling geographic data, analyzing mapped information, sharing and discovering geographic information, using maps and geographic information in a range of applications, and managing geographic information in a database.</t>
  </si>
  <si>
    <t>https://skills.emsidata.com/skills/KS120M86QF6X6S7QP3GG</t>
  </si>
  <si>
    <t>Georeference</t>
  </si>
  <si>
    <t>Georeferencing means that the internal coordinate system of a map or aerial photo image can be related to a geographic coordinate system. The relevant coordinate transforms are typically stored within the image file, though there are many possible mechanisms for implementing georeferencing. The most visible effect of georeferencing is that display software can show ground coordinates and also measure ground distances and areas.</t>
  </si>
  <si>
    <t>https://skills.emsidata.com/skills/KS124B672F51N6YKZ0KP</t>
  </si>
  <si>
    <t>Quantum GIS (QGIS)</t>
  </si>
  <si>
    <t>QGIS is a free and open-source cross-platform desktop geographic information system (GIS) application that supports viewing, editing, and analysis of geospatial data.</t>
  </si>
  <si>
    <t>https://skills.emsidata.com/skills/KS1288L6V95GG1F81MW3</t>
  </si>
  <si>
    <t>Global Positioning Systems</t>
  </si>
  <si>
    <t>The Global Positioning System (GPS), originally Navstar GPS, is a satellite-based radionavigation system owned by the United States government and operated by the United States Space Force. It is one of the global navigation satellite systems (GNSS) that provides geolocation and time information to a GPS receiver anywhere on or near the Earth where there is an unobstructed line of sight to four or more GPS satellites. Obstacles such as mountains and buildings block the relatively weak GPS signals.</t>
  </si>
  <si>
    <t>https://skills.emsidata.com/skills/KS124CY683WQQPST35WK</t>
  </si>
  <si>
    <t>Location-Based Services</t>
  </si>
  <si>
    <t>A location-based service (LBS) is a general term denoting software services which utilize geographic data and information to provide services or information to users. LBS can be used in a variety of contexts, such as health, indoor object search, entertainment, work, personal life, etc. Commonly used examples of location based services include navigation software, social networking services, location-based advertising, and tracking systems. LBS can also include mobile commerce when taking the form of coupons or advertising directed at customers based on their current location. They include personalized weather services and even location-based games.</t>
  </si>
  <si>
    <t>https://skills.emsidata.com/skills/KS125YC795Y6RSGJ8SFG</t>
  </si>
  <si>
    <t>Spatial Data Infrastructures</t>
  </si>
  <si>
    <t>A spatial data infrastructure (SDI) is a data infrastructure implementing a framework of geographic data, metadata, users and tools that are interactively connected in order to use spatial data in an efficient and flexible way. Another definition is "the technology, policies, standards, human resources, and related activities necessary to acquire, process, distribute, use, maintain, and preserve spatial data".</t>
  </si>
  <si>
    <t>https://skills.emsidata.com/skills/KS440T878KHF1NMRY8SL</t>
  </si>
  <si>
    <t>Geoprocessing</t>
  </si>
  <si>
    <t>https://skills.emsidata.com/skills/KS124B66RYT8PC9B4WPQ</t>
  </si>
  <si>
    <t>Satellite Imagery</t>
  </si>
  <si>
    <t>Satellite images are images of Earth collected by imaging satellites operated by governments and businesses around the world. Satellite imaging companies sell images by licensing them to governments and businesses such as Apple Maps and Google Maps. It should not be confused for astronomy images collected by space telescope.</t>
  </si>
  <si>
    <t>https://skills.emsidata.com/skills/KS4409N6CQH588WP5MNS</t>
  </si>
  <si>
    <t>Aerial Surveys</t>
  </si>
  <si>
    <t>Aerial survey is a method of collecting geomatics or other imagery by using airplanes, helicopters, UAVs, balloons or other aerial methods. Typical types of data collected include aerial photography, Lidar, remote sensing and also geophysical data (such as aeromagnetic surveys and gravity. It can also refer to the chart or map made by analysing a region from the air. Aerial survey should be distinguished from satellite imagery technologies because of its better resolution, quality and atmospheric conditions. Today, aerial survey is sometimes recognized as a synonym for aerophotogrammetry, part of photogrammetry where the camera is placed in the air. Measurements on aerial images are provided by photogrammetric technologies and methods.</t>
  </si>
  <si>
    <t>https://skills.emsidata.com/skills/KS1209D6J7N1DW6JDYZG</t>
  </si>
  <si>
    <t>Geofencing</t>
  </si>
  <si>
    <t>A geofence is a virtual perimeter for a real-world geographic area. A geo-fence could be dynamically generated—as in a radius around a point location, or a geo-fence can be a predefined set of boundaries.</t>
  </si>
  <si>
    <t>https://skills.emsidata.com/skills/KSX82EHYJCMSMMGDQWH3</t>
  </si>
  <si>
    <t>Digital Elevation Models</t>
  </si>
  <si>
    <t>A digital elevation model (DEM) is a 3D computer graphics representation of elevation data to represent terrain, commonly of a planet, moon, or asteroid. A "global DEM" refers to a discrete global grid. DEMs are used often in geographic information systems, and are the most common basis for digitally produced relief maps.</t>
  </si>
  <si>
    <t>https://skills.emsidata.com/skills/KS122Z872TN9RFDMCPMP</t>
  </si>
  <si>
    <t>Robotic Process Automation</t>
  </si>
  <si>
    <t>https://skills.emsidata.com/skills/ES1778C57D48A4CCD2F7</t>
  </si>
  <si>
    <t>Network Automation</t>
  </si>
  <si>
    <t>https://skills.emsidata.com/skills/ESD5D4847A6949E04CF7</t>
  </si>
  <si>
    <t>Kubernetes</t>
  </si>
  <si>
    <t>Kubernetes is an open-source container-orchestration system for automating computer application deployment, scaling, and management. It was originally designed by Google and is now maintained by the Cloud Native Computing Foundation. It aims to provide a "platform for automating deployment, scaling, and operations of application containers across clusters of hosts". It works with a range of container tools and runs containers in a cluster, often with images built using Docker. Kubernetes originally interfaced with the Docker runtime through a "Dockershim"; however, the shim has since been deprecated in favor of directly interfacing with the container through containerd, or replacing Docker with a runtime that is compliant with the Container Runtime Interface (CRI) introduced by Kubernetes in 2016..</t>
  </si>
  <si>
    <t>https://skills.emsidata.com/skills/KSJF3PBD3995K6E0OF1Z</t>
  </si>
  <si>
    <t>Infrastructure Automation</t>
  </si>
  <si>
    <t>https://skills.emsidata.com/skills/ES69EB9C9A7AAD32CC9A</t>
  </si>
  <si>
    <t>Batch Processing</t>
  </si>
  <si>
    <t>Computerized batch processing is the running of "jobs that can run without end user interaction, or can be scheduled to run as resources permit."</t>
  </si>
  <si>
    <t>https://skills.emsidata.com/skills/KS120XV74W7MKQ7XB78N</t>
  </si>
  <si>
    <t>Ansible</t>
  </si>
  <si>
    <t>Ansible is an open-source software provisioning, configuration management, and application-deployment tool enabling infrastructure as code. It runs on many Unix-like systems, and can configure both Unix-like systems as well as Microsoft Windows. It includes its own declarative language to describe system configuration. Ansible was written by Michael DeHaan and acquired by Red Hat in 2015. Ansible is agentless, temporarily connecting remotely via SSH or Windows Remote Management to do its tasks.</t>
  </si>
  <si>
    <t>https://skills.emsidata.com/skills/KS26BVAZEM0MFCVFST66</t>
  </si>
  <si>
    <t>Mechanization</t>
  </si>
  <si>
    <t>Mechanization is the process of changing from working largely or exclusively by hand or with animals to doing that work with machinery. In an early engineering text a machine is defined as follows:Every machine is constructed for the purpose of performing certain mechanical operations, each of which supposes the existence of two other things besides the machine in question, namely, a moving power, and an object subject to the operation, which may be termed the work to be done. Machines, in fact, are interposed between the power and the work, for the purpose of adapting the one to the other.</t>
  </si>
  <si>
    <t>https://skills.emsidata.com/skills/KS1262268RD59S6K3J4X</t>
  </si>
  <si>
    <t>Automation</t>
  </si>
  <si>
    <t>https://skills.emsidata.com/skills/KS120SQ5W4Q57JMD2Y81</t>
  </si>
  <si>
    <t>Device Management</t>
  </si>
  <si>
    <t>Mobile device management (MDM) is the administration of mobile devices, such as smartphones, tablet computers and laptops. MDM is usually implemented with the use of a third-party product that has management features for particular vendors of mobile devices. Though closely related to Enterprise Mobility Management and Unified Endpoint Management, MDM differs slightly from both: unlike MDM, EMM includes mobile information management, BYOD, mobile application management and mobile content management, whereas UEM provides device management for endpoints like desktops, printers, IoT devices, and wearables as well.</t>
  </si>
  <si>
    <t>https://skills.emsidata.com/skills/KS122WH6VB5HJM0YKXK9</t>
  </si>
  <si>
    <t>Prometheus (Software)</t>
  </si>
  <si>
    <t>Prometheus is a free software application used for event monitoring and alerting. It records real-time metrics in a time series database built using a HTTP pull model, with flexible queries and real-time alerting. The project is written in Go and licensed under the Apache 2 License, with source code available on GitHub, and is a graduated project of the Cloud Native Computing Foundation, along with Kubernetes and Envoy.</t>
  </si>
  <si>
    <t>https://skills.emsidata.com/skills/KS2NA4WWH9Z98XXI5K2Y</t>
  </si>
  <si>
    <t>Infrastructure as Code (IaC)</t>
  </si>
  <si>
    <t>Infrastructure as code (IaC) is the process of managing and provisioning computer data centers through machine-readable definition files, rather than physical hardware configuration or interactive configuration tools. The IT infrastructure managed by this process comprises both physical equipment, such as bare-metal servers, as well as virtual machines, and associated configuration resources. The definitions may be in a version control system. It can use either scripts or declarative definitions, rather than manual processes, but the term is more often used to promote declarative approaches.</t>
  </si>
  <si>
    <t>https://skills.emsidata.com/skills/ESE00213B4D58BD54EC1</t>
  </si>
  <si>
    <t>Capacity Management</t>
  </si>
  <si>
    <t>Capacity management's primary goal is to ensure that information technology resources are right-sized to meet current and future business requirements in a cost-effective manner. One common interpretation of capacity management is described in the ITIL framework. ITIL version 3 views capacity management as comprising three sub-processes: business capacity management, service capacity management, and component capacity management.</t>
  </si>
  <si>
    <t>https://skills.emsidata.com/skills/KS121CQ5ZTC3C77PYYVL</t>
  </si>
  <si>
    <t>Technical Management</t>
  </si>
  <si>
    <t>In general, technical management are the systematic efforts used in the deployment of a system or process and in balancing its cost, effectiveness and supportability during its life cycle.</t>
  </si>
  <si>
    <t>https://skills.emsidata.com/skills/KS4418J6YYXG4N3Q8ZMF</t>
  </si>
  <si>
    <t>Information Technology Management</t>
  </si>
  <si>
    <t>IT management is the discipline whereby all of the information technology resources of a firm are managed in accordance with its needs and priorities. These resources may include tangible investments like computer hardware, software, data, networks and data centre facilities, as well as the staff who are hired to maintain them.</t>
  </si>
  <si>
    <t>https://skills.emsidata.com/skills/KS1254V61MSZ26TTGCMK</t>
  </si>
  <si>
    <t>Digital Transformation</t>
  </si>
  <si>
    <t>Digital Transformation is the adoption of digital technology to transform services or businesses, through replacing non-digital or manual processes with digital processes or replacing older digital technology with newer digital technology. Digital solutions may enable – in addition to efficiency via automation – new types of innovation and creativity, rather than simply enhancing and supporting traditional methods.</t>
  </si>
  <si>
    <t>https://skills.emsidata.com/skills/ESC80C5E846C65F847EB</t>
  </si>
  <si>
    <t>Service Provisioning</t>
  </si>
  <si>
    <t>https://skills.emsidata.com/skills/KS440HL67JHFTW9V1B0Q</t>
  </si>
  <si>
    <t>Management Information Systems</t>
  </si>
  <si>
    <t>A management information system (MIS) is an information system used for decision-making, and for the coordination, control, analysis, and visualization of information in an organization.</t>
  </si>
  <si>
    <t>https://skills.emsidata.com/skills/KS1218R6R6HYPC4V8GPP</t>
  </si>
  <si>
    <t>Microsoft Intune (Mobile Device Management Software)</t>
  </si>
  <si>
    <t>Microsoft Intune is a Microsoft cloud-based management solution that provides for mobile device and operating system management. It aims to provide Unified Endpoint Management of both corporate and BYOD equipment in a way that protects corporate data. It extends some of the "on-premises" functionality of Microsoft System Center Configuration Manager to the Windows Azure cloud.</t>
  </si>
  <si>
    <t>https://skills.emsidata.com/skills/KS442376LM8S5FKRSGM3</t>
  </si>
  <si>
    <t>Digital Rights Management</t>
  </si>
  <si>
    <t>Digital rights management (DRM) tools or technological protection measures (TPM) are a set of access control technologies for restricting the use of proprietary hardware and copyrighted works. DRM technologies try to control the use, modification, and distribution of copyrighted works, as well as systems within devices that enforce these policies.</t>
  </si>
  <si>
    <t>https://skills.emsidata.com/skills/ES4C2A5FE11A37D09DDD</t>
  </si>
  <si>
    <t>IT Service Management</t>
  </si>
  <si>
    <t>Information technology service management (ITSM) are the activities that are performed by an organization to design, plan, deliver, operate and control information technology (IT) services offered to customers.</t>
  </si>
  <si>
    <t>https://skills.emsidata.com/skills/KS125F9784GQ819LH2GL</t>
  </si>
  <si>
    <t>Infrastructure Management</t>
  </si>
  <si>
    <t>ITIL is a set of detailed practices for IT activities such as IT service management (ITSM) and IT asset management (ITAM) that focus on aligning IT services with the needs of business.</t>
  </si>
  <si>
    <t>https://skills.emsidata.com/skills/KS125536N3GWSZZC3208</t>
  </si>
  <si>
    <t>Technology Roadmap</t>
  </si>
  <si>
    <t>A technology roadmap is a flexible planning technique to support strategic and long-range planning, by matching short-term and long-term goals with specific technology solutions. It is a plan that applies to a new product or process and may include using technology forecasting or technology scouting to identify suitable emerging technologies. It is a known technique to help manage the fuzzy front-end of innovation. It is also expected that roadmapping techniques may help companies to survive in turbulent environments and help them to plan in a more holistic way to include non-financial goals and drive towards a more sustainable development. Here roadmaps can be combined with other corporate foresight methods to facilitate systemic change.</t>
  </si>
  <si>
    <t>https://skills.emsidata.com/skills/KS1282Q741ZXKL6DQ7VR</t>
  </si>
  <si>
    <t>Technology Life Cycle</t>
  </si>
  <si>
    <t>The technology life-cycle (TLC) describes the commercial gain of a product through the expense of research and development phase, and the financial return during its "vital life". Some technologies, such as steel, paper or cement manufacturing, have a long lifespan while in other cases, such as electronic or pharmaceutical products, the lifespan may be quite short.</t>
  </si>
  <si>
    <t>https://skills.emsidata.com/skills/KS4418S6BC5S2WZDV79Z</t>
  </si>
  <si>
    <t>User Information</t>
  </si>
  <si>
    <t>User information is information transferred across the functional interface between a source user and a telecommunications system for delivery to a destination user.</t>
  </si>
  <si>
    <t>https://skills.emsidata.com/skills/KS441PL6VJ5FB0QKGRSK</t>
  </si>
  <si>
    <t>Identity And Access Management</t>
  </si>
  <si>
    <t>Identity management (IdM), also known as identity and access management, is a framework of policies and technologies for ensuring that the proper people in an enterprise have the appropriate access to technology resources. IdM systems fall under the overarching umbrellas of IT security and data management. Identity and access management systems not only identify, authenticate, and authorize individuals who will be utilizing IT resources, but also the hardware and applications employees need to access. Identity and access management solutions have become more prevalent and critical in recent years as regulatory compliance requirements have become increasingly more rigorous and complex.</t>
  </si>
  <si>
    <t>https://skills.emsidata.com/skills/KS125025Z8ZHJCJMPF7T</t>
  </si>
  <si>
    <t>Single Sign-On (SSO)</t>
  </si>
  <si>
    <t>Single sign-on (SSO) is an authentication scheme that allows a user to log in with a single ID and password to any of several related, yet independent, software systems.</t>
  </si>
  <si>
    <t>https://skills.emsidata.com/skills/KS440M06B7XSG702LNWM</t>
  </si>
  <si>
    <t>Amazon Cognito</t>
  </si>
  <si>
    <t>https://skills.emsidata.com/skills/ESA479BD58423D255EDE</t>
  </si>
  <si>
    <t>Multi-Factor Authentication</t>
  </si>
  <si>
    <t>Multi-factor authentication is an electronic authentication method in which a device user is granted access to a website or application only after successfully presenting two or more pieces of evidence to an authentication mechanism: knowledge, possession, and inherence. MFA protects the user from an unknown person trying to access their data such as personal ID details or financial assets.</t>
  </si>
  <si>
    <t>https://skills.emsidata.com/skills/KS1237C5XB19SJ3HFHZB</t>
  </si>
  <si>
    <t>Authorization (Computing)</t>
  </si>
  <si>
    <t>Authorization is the function of specifying access rights/privileges to resources, which is related to general information security and computer security, and to access control in particular. More formally, "to authorize" is to define an access policy. For example, human resources staff are normally authorized to access employee records and this policy is often formalized as access control rules in a computer system. During operation, the system uses the access control rules to decide whether access requests from (authenticated) consumers shall be approved (granted) or disapproved (rejected). Resources include individual files or an item's data, computer programs, computer devices and functionality provided by computer applications. Examples of consumers are computer users, computer software and other hardware on the computer.</t>
  </si>
  <si>
    <t>https://skills.emsidata.com/skills/KS686Y976L1WJ98QFSD4</t>
  </si>
  <si>
    <t>Azure Active Directory</t>
  </si>
  <si>
    <t>https://skills.emsidata.com/skills/ES441CB6D8154FF10110</t>
  </si>
  <si>
    <t>Cloud9 (Software)</t>
  </si>
  <si>
    <t>Cloud9 Esports, Inc., or simply Cloud9 (C9), is an American professional esports company based in Santa Monica, California. The company was originally founded as a professional League of Legends team founded by Jack and Paullie Etienne in May 2013 and was incorporated into Cloud9 Esports, Inc. on September 6, 2016. Cloud9 has received US$78 million in total raised equity via venture capital funding and was ranked the world's second-most valuable esports organization in 2020.</t>
  </si>
  <si>
    <t>https://skills.emsidata.com/skills/KSNPJDJ7JNIMTMMJ8GZ1</t>
  </si>
  <si>
    <t>Integrated Development Environments</t>
  </si>
  <si>
    <t>An integrated development environment (IDE) is a software application that provides comprehensive facilities to computer programmers for software development. An IDE normally consists of at least a source code editor, build automation tools and a debugger. Some IDEs, such as NetBeans and Eclipse, contain the necessary compiler, interpreter, or both; others, such as SharpDevelop and Lazarus, do not.</t>
  </si>
  <si>
    <t>https://skills.emsidata.com/skills/KS1256R73CTYK54K8BQP</t>
  </si>
  <si>
    <t>Eclipse (Software)</t>
  </si>
  <si>
    <t>Eclipse is an integrated development environment (IDE) used in computer programming. It contains a base workspace and an extensible plug-in system for customizing the environment. Eclipse is written mostly in Java and its primary use is for developing Java applications, but it may also be used to develop applications in other programming languages via plug-ins, including Ada, ABAP, C, C++, C#, Clojure, COBOL, D, Erlang, Fortran, Groovy, Haskell, JavaScript, Julia, Lasso, Lua, NATURAL, Perl, PHP, Prolog, Python, R, Ruby, Rust, Scala, and Scheme. It can also be used to develop documents with LaTeX and packages for the software Mathematica. Development environments include the Eclipse Java development tools (JDT) for Java and Scala, Eclipse CDT for C/C++, and Eclipse PDT for PHP, among others.</t>
  </si>
  <si>
    <t>https://skills.emsidata.com/skills/KS1239L6X7VKWZNYHNYZ</t>
  </si>
  <si>
    <t>Wearables</t>
  </si>
  <si>
    <t>A wearable computer, also known as a wearable or body-borne computer, is a computing device worn on the body.</t>
  </si>
  <si>
    <t>https://skills.emsidata.com/skills/KSU7TSV48IR0DK4YOYO0</t>
  </si>
  <si>
    <t>Internet Of Things (IoT)</t>
  </si>
  <si>
    <t>The Internet of things (IoT) describes the network of physical objects—“things” or objects—that are embedded with sensors, software, and other technologies for the purpose of connecting and exchanging data with other devices and systems over the Internet.</t>
  </si>
  <si>
    <t>https://skills.emsidata.com/skills/KSCK7UOCSNOZGW1Y1TSS</t>
  </si>
  <si>
    <t>Industrial Internet Of Things (IIoT)</t>
  </si>
  <si>
    <t>The industrial internet of things (IIoT) refers to interconnected sensors, instruments, and other devices networked together with computers' industrial applications, including manufacturing and energy management. This connectivity allows for data collection, exchange, and analysis, potentially facilitating improvements in productivity and efficiency as well as other economic benefits. The IIoT is an evolution of a distributed control system (DCS) that allows for a higher degree of automation by using cloud computing to refine and optimize the process controls.</t>
  </si>
  <si>
    <t>https://skills.emsidata.com/skills/ESDFC4E62F3B0D230D63</t>
  </si>
  <si>
    <t>Connected Devices</t>
  </si>
  <si>
    <t>Connected devices may refer to:Smart device, an autonomous electronic device that may be connect to others in a network Mobile device, a computing device typically small enough to be handheld Mobile Internet device, a multimedia-capable mobile device providing wireless Internet access Wearable computer, also known as body-borne computer or wearable, a smart device worn like clothing or jewelry</t>
  </si>
  <si>
    <t>https://skills.emsidata.com/skills/KS1229360D42WDDJX2QT</t>
  </si>
  <si>
    <t>Smart Systems</t>
  </si>
  <si>
    <t>Smart systems incorporate functions of sensing, actuation, and control in order to describe and analyze a situation, and make decisions based on the available data in a predictive or adaptive manner, thereby performing smart actions. In most cases the “smartness” of the system can be attributed to autonomous operation based on closed loop control, energy efficiency, and networking capabilities.</t>
  </si>
  <si>
    <t>https://skills.emsidata.com/skills/KS440NH65HHZ21T8ZK92</t>
  </si>
  <si>
    <t>Smart Device</t>
  </si>
  <si>
    <t>A smart device is an electronic device, generally connected to other devices or networks via different wireless protocols such as Bluetooth, Zigbee, NFC, Wi-Fi, LiFi, 5G, etc., that can operate to some extent interactively and autonomously. Several notable types of smart devices are smartphones, smart vehicles , smart thermostats, smart doorbells, smart locks, smart refrigerators, phablets and tablets, smartwatches, smart bands, smart key chains, false and others. The term can also refer to a device that exhibits some properties of ubiquitous computing, including—although not necessarily—artificial intelligence.</t>
  </si>
  <si>
    <t>https://skills.emsidata.com/skills/KS440N571SMWYXZ5TMS7</t>
  </si>
  <si>
    <t>Azure Internet Of Things (IoT)</t>
  </si>
  <si>
    <t>https://skills.emsidata.com/skills/ES90B700AC1B11988141</t>
  </si>
  <si>
    <t>Enterprise JavaBeans</t>
  </si>
  <si>
    <t>Jakarta Enterprise Beans is one of several Java APIs for modular construction of enterprise software. EJB is a server-side software component that encapsulates business logic of an application. An EJB web container provides a runtime environment for web related software components, including computer security, Java servlet lifecycle management, transaction processing, and other web services. The EJB specification is a subset of the Java EE specification.</t>
  </si>
  <si>
    <t>https://skills.emsidata.com/skills/KS123CW67MS8YB3L3FP3</t>
  </si>
  <si>
    <t>Angular (Web Framework)</t>
  </si>
  <si>
    <t>Angular is a TypeScript-based open-source web application framework led by the Angular Team at Google and by a community of individuals and corporations. Angular is a complete rewrite from the same team that built AngularJS.</t>
  </si>
  <si>
    <t>https://skills.emsidata.com/skills/KS120H6772VQ0MQ5RLVD</t>
  </si>
  <si>
    <t>Java Platform Enterprise Edition (J2EE)</t>
  </si>
  <si>
    <t>Jakarta EE, formerly Java Platform, Enterprise Edition and Java 2 Platform, Enterprise Edition (J2EE) is a set of specifications, extending Java SE 8 with specifications for enterprise features such as distributed computing and web services. Jakarta EE applications are run on reference runtimes, that can be microservices or application servers, which handle transactions, security, scalability, concurrency and management of the components it is deploying.</t>
  </si>
  <si>
    <t>https://skills.emsidata.com/skills/KS123KG6DL8N3D5ZW036</t>
  </si>
  <si>
    <t>Java (Programming Language)</t>
  </si>
  <si>
    <t>Java is a class-based, object-oriented programming language that is designed to have as few implementation dependencies as possible. It is a general-purpose programming language intended to let application developers write once, run anywhere (WORA), meaning that compiled Java code can run on all platforms that support Java without the need for recompilation. Java applications are typically compiled to bytecode that can run on any Java virtual machine (JVM) regardless of the underlying computer architecture. The syntax of Java is similar to C and C++, but has fewer low-level facilities than either of them. The Java runtime provides dynamic capabilities that are typically not available in traditional compiled languages. As of 2019, Java was one of the most popular programming languages in use according to GitHub, particularly for client-server web applications, with a reported 9 million developers.</t>
  </si>
  <si>
    <t>https://skills.emsidata.com/skills/KS120076FGP5WGWYMP0F</t>
  </si>
  <si>
    <t>Java Platform Standard Edition (J2SE)</t>
  </si>
  <si>
    <t>Java Platform, Standard Edition is a computing platform for development and deployment of portable code for desktop and server environments. Java SE was formerly known as Java 2 Platform, Standard Edition (J2SE).</t>
  </si>
  <si>
    <t>https://skills.emsidata.com/skills/KS125G76924W6C1ZNPW5</t>
  </si>
  <si>
    <t>Java Runtime Environment</t>
  </si>
  <si>
    <t>A Java virtual machine (JVM) is a virtual machine that enables a computer to run Java programs as well as programs written in other languages that are also compiled to Java bytecode. The JVM is detailed by a specification that formally describes what is required in a JVM implementation. Having a specification ensures interoperability of Java programs across different implementations so that program authors using the Java Development Kit (JDK) need not worry about idiosyncrasies of the underlying hardware platform.</t>
  </si>
  <si>
    <t>https://skills.emsidata.com/skills/KS125HC7774SS8G7HQGB</t>
  </si>
  <si>
    <t>Java Object Oriented Querying</t>
  </si>
  <si>
    <t>jOOQ Object Oriented Querying, commonly known as jOOQ, is a light database-mapping software library in Java that implements the active record pattern. Its purpose is to be both relational and object oriented by providing a domain-specific language to construct queries from classes generated from a database schema.</t>
  </si>
  <si>
    <t>https://skills.emsidata.com/skills/KS125H96ZC1YN9ZC9MB6</t>
  </si>
  <si>
    <t>Jetty</t>
  </si>
  <si>
    <t>https://skills.emsidata.com/skills/KS48GBNF083KNFJRXKC0</t>
  </si>
  <si>
    <t>Java Code Coverage Tools</t>
  </si>
  <si>
    <t>Java code coverage tools are of two types: first, tools that add statements to the Java source code and require its recompilation. Second, tools that instrument the bytecode, either before or during execution. The goal is to find out which parts of the code are tested by registering the lines of code executed when running a test.</t>
  </si>
  <si>
    <t>https://skills.emsidata.com/skills/KS1222070RZ28DZ5RB4Q</t>
  </si>
  <si>
    <t>Ajax (Programming Language)</t>
  </si>
  <si>
    <t>Ajax is a set of web development techniques using many web technologies on the client-side to create asynchronous web applications. With Ajax, web applications can send and retrieve data from a server asynchronously without interfering with the display and behaviour of the existing page. By decoupling the data interchange layer from the presentation layer, Ajax allows web pages and, by extension, web applications, to change content dynamically without the need to reload the entire page. In practice, modern implementations commonly utilize JSON instead of XML.</t>
  </si>
  <si>
    <t>https://skills.emsidata.com/skills/KS120CW76RGGWD48DQ0C</t>
  </si>
  <si>
    <t>Express.js</t>
  </si>
  <si>
    <t>Express.js, or simply Express, is a back end web application framework for Node.js, released as free and open-source software under the MIT License. It is designed for building web applications and APIs. It has been called the de facto standard server framework for Node.js.</t>
  </si>
  <si>
    <t>https://skills.emsidata.com/skills/ESAD92AA2437BEF8C136</t>
  </si>
  <si>
    <t>React.js</t>
  </si>
  <si>
    <t>React is an open-source, front end, JavaScript library for building user interfaces or UI components. It is maintained by Facebook and a community of individual developers and companies. React can be used as a base in the development of single-page or mobile applications. However, React is only concerned with state management and rendering that state to the DOM, so creating React applications usually requires the use of additional libraries for routing, as well as certain client-side functionality.</t>
  </si>
  <si>
    <t>https://skills.emsidata.com/skills/KSDJCA4E89LB98JAZ7LZ</t>
  </si>
  <si>
    <t>Node.js</t>
  </si>
  <si>
    <t>Node.js is an open-source, cross-platform, back-end JavaScript runtime environment that runs on the V8 engine and executes JavaScript code outside a web browser. Node.js lets developers use JavaScript to write command line tools and for server-side scripting—running scripts server-side to produce dynamic web page content before the page is sent to the user's web browser. Consequently, Node.js represents a "JavaScript everywhere" paradigm, unifying web-application development around a single programming language, rather than different languages for server-side and client-side scripts.</t>
  </si>
  <si>
    <t>https://skills.emsidata.com/skills/KS127296VDYS7ZFWVC46</t>
  </si>
  <si>
    <t>JavaScript (Programming Language)</t>
  </si>
  <si>
    <t>JavaScript, often abbreviated as JS, is a programming language that conforms to the ECMAScript specification. JavaScript is high-level, often just-in-time compiled, and multi-paradigm. It has curly-bracket syntax, dynamic typing, prototype-based object-orientation, and first-class functions.</t>
  </si>
  <si>
    <t>https://skills.emsidata.com/skills/KS1200771D9CR9LB4MWW</t>
  </si>
  <si>
    <t>JavaScript Libraries</t>
  </si>
  <si>
    <t>A JavaScript library is a library of pre-written JavaScript that allows for easier development of JavaScript-based applications, especially for AJAX and other web-centric technologies.</t>
  </si>
  <si>
    <t>https://skills.emsidata.com/skills/KS125HM5W3TSTDC5H70H</t>
  </si>
  <si>
    <t>Dojo Toolkit</t>
  </si>
  <si>
    <t>Dojo Toolkit is an open-source modular JavaScript library designed to ease the rapid development of cross-platform, JavaScript/Ajax-based applications and web sites. It was started by Alex Russell, Dylan Schiemann, David Schontzler, and others in 2004 and is dual-licensed under the modified BSD license or the Academic Free License.</t>
  </si>
  <si>
    <t>https://skills.emsidata.com/skills/KS122ZF7845KJH7HF7B9</t>
  </si>
  <si>
    <t>JQuery</t>
  </si>
  <si>
    <t>jQuery is a JavaScript library designed to simplify HTML DOM tree traversal and manipulation, as well as event handling, CSS animation, and Ajax. It is free, open-source software using the permissive MIT License. As of May 2019, jQuery is used by 73% of the 10 million most popular websites. Web analysis indicates that it is the most widely deployed JavaScript library by a large margin, having at least 3 to 4 times more usage than any other JavaScript library.</t>
  </si>
  <si>
    <t>https://skills.emsidata.com/skills/KS125KQ5WKM97L66SSQY</t>
  </si>
  <si>
    <t>RxJS</t>
  </si>
  <si>
    <t>https://skills.emsidata.com/skills/ESC64CE97ADCEEB22A43</t>
  </si>
  <si>
    <t>React Redux</t>
  </si>
  <si>
    <t>Redux is an open-source JavaScript library for managing application state. It is most commonly used with libraries such as React or Angular for building user interfaces. Similar to Facebook's Flux architecture, it was created by Dan Abramov and Andrew Clark.</t>
  </si>
  <si>
    <t>https://skills.emsidata.com/skills/KSQOOX1S2DYD0E1VVZ5X</t>
  </si>
  <si>
    <t>MeteorJS</t>
  </si>
  <si>
    <t>Meteor, or MeteorJS, is a free and open-source isomorphic JavaScript web framework written using Node.js. Meteor allows for rapid prototyping and produces cross-platform code. It integrates with MongoDB and uses the Distributed Data Protocol and a publish–subscribe pattern to automatically propagate data changes to clients without requiring the developer to write any synchronization code. On the client, Meteor can be used with any popular front-end JS framework, Vue, React, Svelte, Angular, or Blaze.</t>
  </si>
  <si>
    <t>https://skills.emsidata.com/skills/ES3E5FD5839A884AD4B4</t>
  </si>
  <si>
    <t>JavaScript Frameworks</t>
  </si>
  <si>
    <t>A JavaScript framework is an application framework written in JavaScript. It differs from a JavaScript library in its control flow: A library offers functions to be called by its parent code, whereas a framework defines the entire application design. A developer does not call a framework; instead, the framework calls and uses the code in some particular way. Some JavaScript frameworks follow the model–view–controller paradigm designed to segregate a web application into orthogonal units to improve code quality and maintainability. Examples include AngularJS, Ember.js, Meteor.js, and Vue.js.</t>
  </si>
  <si>
    <t>https://skills.emsidata.com/skills/KS125HL70PSCMY4FSF0M</t>
  </si>
  <si>
    <t>D3.js</t>
  </si>
  <si>
    <t>D3.js is a JavaScript library for producing dynamic, interactive data visualizations in web browsers. It makes use of Scalable Vector Graphics (SVG), HTML5, and Cascading Style Sheets (CSS) standards. It is the successor to the earlier Protovis framework. Its development was noted in 2011, as version 2.0.0 was released in August 2011.</t>
  </si>
  <si>
    <t>https://skills.emsidata.com/skills/KS122N25ZVF0RTZ1YZZ4</t>
  </si>
  <si>
    <t>JSON</t>
  </si>
  <si>
    <t>JSON is an open standard file format, and data interchange format, that uses human-readable text to store and transmit data objects consisting of attribute–value pairs and array data types. It is a very common data format, with a diverse range of applications, such as serving as a replacement for XML in AJAX systems.</t>
  </si>
  <si>
    <t>https://skills.emsidata.com/skills/KS125HM6044N46LPQLH1</t>
  </si>
  <si>
    <t>JSLint</t>
  </si>
  <si>
    <t>JSLint is a static code analysis tool used in software development for checking if JavaScript source code complies with coding rules. It is provided primarily as a browser-based web application accessible through the domain jslint.com, but there are also command-line adaptations. It was created in 2002 by Douglas Crockford.</t>
  </si>
  <si>
    <t>https://skills.emsidata.com/skills/KS125KZ63R2LRPBN4Q52</t>
  </si>
  <si>
    <t>MVS (OS)</t>
  </si>
  <si>
    <t>Multiple Virtual Storage, more commonly called MVS, was the most commonly used operating system on the System/370 and System/390 IBM mainframe computers. IBM developed MVS, along with OS/VS1 and SVS, as a successor to OS/360. It is unrelated to IBM's other mainframe operating system lines, e.g., VSE, VM, TPF.</t>
  </si>
  <si>
    <t>https://skills.emsidata.com/skills/KS126TT5X14LXC9KC03X</t>
  </si>
  <si>
    <t>Interactive System Productivity Facility (ISPF)</t>
  </si>
  <si>
    <t>In computing, Interactive System Productivity Facility (ISPF) is a software product for many historic IBM mainframe operating systems and currently the z/OS and z/VM operating systems that run on IBM mainframes. It includes a screen editor, the user interface of which was emulated by some microcomputer editors sold commercially starting in the late 1980s, including SPF/PC.</t>
  </si>
  <si>
    <t>https://skills.emsidata.com/skills/KS125F2607K67VLF2JY8</t>
  </si>
  <si>
    <t>Job Entry Subsystem 2/3</t>
  </si>
  <si>
    <t>3 (three) is a number, numeral and digit. It is the natural number following 2 and preceding 4, and is the smallest odd prime number. It has religious or cultural significance in many societies.</t>
  </si>
  <si>
    <t>https://skills.emsidata.com/skills/KS125JG680PBPW09JZQT</t>
  </si>
  <si>
    <t>Job Control Language (JCL)</t>
  </si>
  <si>
    <t>Job Control Language (JCL) is a name for scripting languages used on IBM mainframe operating systems to instruct the system on how to run a batch job or start a subsystem.</t>
  </si>
  <si>
    <t>https://skills.emsidata.com/skills/KS124YC6LX2CPHY43PMJ</t>
  </si>
  <si>
    <t>Mainframe Computing</t>
  </si>
  <si>
    <t>A mainframe computer, informally called a mainframe or big iron, is a computer used primarily by large organizations for critical applications, bulk data processing. A mainframe computer is larger and has more processing power than some other classes of computers, such as minicomputers, servers, workstations, and personal computers. Most large-scale computer-system architectures were established in the 1960s, but they continue to evolve. Mainframe computers are often used as servers.</t>
  </si>
  <si>
    <t>https://skills.emsidata.com/skills/KS1263G78F94QR54RH4P</t>
  </si>
  <si>
    <t>Customer Information Control System (CICS)</t>
  </si>
  <si>
    <t>IBM CICS is a family of mixed-language application servers that provide online transaction management and connectivity for applications on IBM mainframe systems under z/OS and z/VSE.</t>
  </si>
  <si>
    <t>https://skills.emsidata.com/skills/KS121WH63JVNQKDGCPR9</t>
  </si>
  <si>
    <t>Entity Framework</t>
  </si>
  <si>
    <t>Entity Framework (EF) is an open source object–relational mapping (ORM) framework for ADO.NET. It was originally shipped as an integral part of .NET Framework. Starting with Entity Framework version 6, it has been delivered separately from the .NET Framework.</t>
  </si>
  <si>
    <t>https://skills.emsidata.com/skills/KS123KN60T73XZFVMNXP</t>
  </si>
  <si>
    <t>Microsoft Power Platform</t>
  </si>
  <si>
    <t>https://skills.emsidata.com/skills/ESBA4223D2FCCD08B7BF</t>
  </si>
  <si>
    <t>.NET Framework</t>
  </si>
  <si>
    <t>The .NET Framework is a software framework developed by Microsoft that runs primarily on Microsoft Windows. It includes a large class library called Framework Class Library (FCL) and provides language interoperability across several programming languages. Programs written for .NET Framework execute in a software environment named the Common Language Runtime (CLR). The CLR is an application virtual machine that provides services such as security, memory management, and exception handling. As such, computer code written using .NET Framework is called "managed code". FCL and CLR together constitute the .NET Framework.</t>
  </si>
  <si>
    <t>https://skills.emsidata.com/skills/KS1200B62W5ZF38RJ7TD</t>
  </si>
  <si>
    <t>ASP.NET MVC Framework</t>
  </si>
  <si>
    <t>ASP.NET MVC is a web application framework developed by Microsoft that implements the model–view–controller (MVC) pattern. It is no longer in active development. It is open-source software, apart from the ASP.NET Web Forms component, which is proprietary.</t>
  </si>
  <si>
    <t>https://skills.emsidata.com/skills/KS120P66TSZZ3X8G19X1</t>
  </si>
  <si>
    <t>ADO.NET (Programming Language)</t>
  </si>
  <si>
    <t>ADO.NET is a data access technology from the Microsoft .NET Framework that provides communication between relational and non-relational systems through a common set of components. ADO.NET is a set of computer software components that programmers can use to access data and data services from a database. It is a part of the base class library that is included with the Microsoft .NET Framework. It is commonly used by programmers to access and modify data stored in relational database systems, though it can also access data in non-relational data sources. ADO.NET is sometimes considered an evolution of ActiveX Data Objects (ADO) technology, but was changed so extensively that it can be considered an entirely new product.</t>
  </si>
  <si>
    <t>https://skills.emsidata.com/skills/KS1206T6DR6QD8JMTQY4</t>
  </si>
  <si>
    <t>Windows App Studio</t>
  </si>
  <si>
    <t>Windows App Studio, formerly Windows Phone App Studio is a discontinued web app provided by Microsoft for Windows app development. It allowed users to create apps that could be installed or published to the Microsoft Store, and in addition provided the full source code in the form of a Visual Studio 'solution'. The tool was used to develop Universal Windows Platform apps.</t>
  </si>
  <si>
    <t>https://skills.emsidata.com/skills/KS4423163037L7DLCTHM</t>
  </si>
  <si>
    <t>Powerapps</t>
  </si>
  <si>
    <t>https://skills.emsidata.com/skills/KS32GY4110WU526QV10S</t>
  </si>
  <si>
    <t>DirectX (Software)</t>
  </si>
  <si>
    <t>https://skills.emsidata.com/skills/KS122ZZ6WK3KY3TKBTTS</t>
  </si>
  <si>
    <t>Microsoft Power Automate/Flow</t>
  </si>
  <si>
    <t>https://skills.emsidata.com/skills/ESA0205803A2A714C766</t>
  </si>
  <si>
    <t>Microsoft Visual Studio</t>
  </si>
  <si>
    <t>Microsoft Visual Studio is an integrated development environment (IDE) from Microsoft. It is used to develop computer programs, as well as websites, web apps, web services and mobile apps. Visual Studio uses Microsoft software development platforms such as Windows API, Windows Forms, Windows Presentation Foundation, Windows Store and Microsoft Silverlight. It can produce both native code and managed code.</t>
  </si>
  <si>
    <t>https://skills.emsidata.com/skills/KS126HD6VL9XVJ2V08HC</t>
  </si>
  <si>
    <t>Windows Communication Foundation</t>
  </si>
  <si>
    <t>The Windows Communication Foundation (WCF), previously known as Indigo, is a free and open-source runtime and a set of APIs in the .NET Framework for building connected, service-oriented applications.</t>
  </si>
  <si>
    <t>https://skills.emsidata.com/skills/KS1253L661L2QWZ4Z16L</t>
  </si>
  <si>
    <t>Universal Windows Platform</t>
  </si>
  <si>
    <t>Universal Windows Platform (UWP) is a computing platform created by Microsoft and first introduced in Windows 10. The purpose of this platform is to help develop universal apps that run on Windows 10, Windows 10 Mobile, Xbox One and HoloLens without the need to be rewritten for each. It supports Windows app development using C++, C#, VB.NET, and XAML. The API is implemented in C++, and supported in C++, VB.NET, C#, F# and JavaScript. Designed as an extension to the Windows Runtime (WinRT) platform first introduced in Windows Server 2012 and Windows 8, UWP allows developers to create apps that will potentially run on multiple types of devices.</t>
  </si>
  <si>
    <t>https://skills.emsidata.com/skills/ES9204925AECAB5D49B6</t>
  </si>
  <si>
    <t>Microsoft Deployment Toolkit</t>
  </si>
  <si>
    <t>Microsoft Deployment Toolkit is a free software package from Microsoft for automating the deployment of Windows 10, Server 2019 and older windows server and desktop operating systems.</t>
  </si>
  <si>
    <t>https://skills.emsidata.com/skills/KS7G44J688NL5P20LR4S</t>
  </si>
  <si>
    <t>Microsoft Windows SDK</t>
  </si>
  <si>
    <t>Microsoft Windows SDK, and its predecessors Platform SDK, and .NET Framework SDK, are software development kits (SDKs) from Microsoft that contain documentation, header files, libraries, samples and tools required to develop applications for Microsoft Windows and .NET Framework. Platform SDK specializes in developing applications for Windows 2000, XP and Windows Server 2003. .NET Framework SDK is dedicated to developing applications for .NET Framework 1.1 and .NET Framework 2.0. Windows SDK is the successor of the two and supports developing applications for Windows XP and later, as well as .NET Framework 3.0 and later.</t>
  </si>
  <si>
    <t>https://skills.emsidata.com/skills/KS126JC6WGCNN4944PXG</t>
  </si>
  <si>
    <t>Microsoft Windows Vista</t>
  </si>
  <si>
    <t>Windows Vista is an operating system produced by Microsoft as a member of the Windows NT family of operating systems for use on personal computers. Development was completed on November 8, 2006, and over the following three months, it was released in stages to computer hardware and software manufacturers, business customers and retail channels. On January 30, 2007, it was released worldwide and was made available for purchase and download from the Windows Marketplace; it is the first release of Windows to be made available through a digital distribution platform. The release of Windows Vista came more than five years after the introduction of its predecessor, Windows XP, the longest time span between successive releases of Microsoft Windows desktop operating systems.</t>
  </si>
  <si>
    <t>https://skills.emsidata.com/skills/KS126JW6KX7T4WL2CK3P</t>
  </si>
  <si>
    <t>System Properties</t>
  </si>
  <si>
    <t>https://skills.emsidata.com/skills/KSX4DB52NQE6JNDJWX3C</t>
  </si>
  <si>
    <t>BitLocker Drive Encryption</t>
  </si>
  <si>
    <t>BitLocker is a full volume encryption feature included with Microsoft Windows versions starting with Windows Vista. It is designed to protect data by providing encryption for entire volumes. By default, it uses the AES encryption algorithm in cipher block chaining (CBC) or XTS mode with a 128-bit or 256-bit key. CBC is not used over the whole disk; it is applied to each individual sector.</t>
  </si>
  <si>
    <t>https://skills.emsidata.com/skills/KS121256306L6MCCF5R3</t>
  </si>
  <si>
    <t>Microsoft Windows, commonly referred to as Windows, is a group of several proprietary graphical operating system families, all of which are developed and marketed by Microsoft. Each family caters to a certain sector of the computing industry. Active Microsoft Windows families include Windows NT and Windows IoT; these may encompass subfamilies,. Defunct Microsoft Windows families include Windows 9x, Windows Mobile, and Windows Phone.</t>
  </si>
  <si>
    <t>https://skills.emsidata.com/skills/KS120265WKHSMJ6HYX8P</t>
  </si>
  <si>
    <t>Proxy Servers</t>
  </si>
  <si>
    <t>In computer networking, a proxy server is a server application or appliance that acts as an intermediary for requests from clients seeking resources from servers that provide those resources. A proxy server thus functions on behalf of the client when requesting service, potentially masking the true origin of the request to the resource server.</t>
  </si>
  <si>
    <t>https://skills.emsidata.com/skills/KS120HP6D308FDGJT8PW</t>
  </si>
  <si>
    <t>Data Distribution Services</t>
  </si>
  <si>
    <t>The Data Distribution Service (DDS) for real-time systems is an Object Management Group (OMG) machine-to-machine standard that aims to enable dependable, high-performance, interoperable, real-time, scalable data exchanges using a publish–subscribe pattern.</t>
  </si>
  <si>
    <t>https://skills.emsidata.com/skills/KS122NW5W6WJ2Y06QNS2</t>
  </si>
  <si>
    <t>Web Portals</t>
  </si>
  <si>
    <t>A web portal is a specially designed website that brings information from diverse sources, like emails, online forums and search engines, together in a uniform way. Usually, each information source gets its dedicated area on the page for displaying information ; often, the user can configure which ones to display. Variants of portals include mashups and intranet "dashboards" for executives and managers. The extent to which content is displayed in a "uniform way" may depend on the intended user and the intended purpose, as well as the diversity of the content. Very often design emphasis is on a certain "metaphor" for configuring and customizing the presentation of the content and the chosen implementation framework or code libraries. In addition, the role of the user in an organization may determine which content can be added to the portal or deleted from the portal configuration.</t>
  </si>
  <si>
    <t>https://skills.emsidata.com/skills/KS125906JKC2YRXL9JH9</t>
  </si>
  <si>
    <t>Mobile Application Development</t>
  </si>
  <si>
    <t>Mobile app development is the act or process by which a mobile app is developed for mobile devices, such as personal digital assistants, enterprise digital assistants or mobile phones. These applications can be pre-installed on phones during manufacturing platforms, or delivered as web applications using server-side or client-side processing to provide an "application-like" experience within a Web browser. Application software developers also must consider a long array of screen sizes, hardware specifications, and configurations because of intense competition in mobile software and changes within each of the platforms. Mobile app development has been steadily growing, in revenues and jobs created. A 2013 analyst report estimates there are 529,000 direct app economy jobs within the EU then 28 members, 60 percent of which are mobile app developers.</t>
  </si>
  <si>
    <t>https://skills.emsidata.com/skills/KS121JW5XD3J5438SMXP</t>
  </si>
  <si>
    <t>Mobile Devices</t>
  </si>
  <si>
    <t>A mobile device is a computer small enough to hold and operate in the hand. Typically, any handheld computer device will have an LCD or OLED flatscreen interface, providing a touchscreen interface with digital buttons and keyboard or physical buttons along with a physical keyboard. Many such devices can connect to the Internet and interconnect with other devices such as car entertainment systems or headsets via Wi-Fi, Bluetooth, cellular networks or near field communication (NFC). Integrated cameras, the ability to place and receive voice and video telephone calls, video games, and Global Positioning System (GPS) capabilities are common. Power is typically provided by a lithium-ion battery. Mobile devices may run mobile operating systems that allow third-party apps specialized for said capabilities to be installed and run.</t>
  </si>
  <si>
    <t>https://skills.emsidata.com/skills/KS124L55Y9H5B5FHLYMQ</t>
  </si>
  <si>
    <t>Google Play</t>
  </si>
  <si>
    <t>Google Play Store, formerly Android Market, is a digital distribution service operated and developed by Google. It serves as the official app store for certified devices running on the Android operating system, allowing users to browse and download applications developed with the Android software development kit (SDK) and published through Google. Google Play also serves as a digital media store, offering music, books, movies, and television programs.</t>
  </si>
  <si>
    <t>https://skills.emsidata.com/skills/KSROLGTF95N2327P070N</t>
  </si>
  <si>
    <t>Rooting (Android OS)</t>
  </si>
  <si>
    <t>Rooting is the process of allowing users of the Android mobile operating system to attain privileged control over various Android subsystems. As Android is based on a modified version of the Linux kernel, rooting an Android device gives similar access to administrative (superuser) permissions as on Linux or any other Unix-like operating system such as FreeBSD or macOS.</t>
  </si>
  <si>
    <t>https://skills.emsidata.com/skills/KS120H067NG3SSH8C40H</t>
  </si>
  <si>
    <t>Android Studio</t>
  </si>
  <si>
    <t>Android Studio is the official integrated development environment (IDE) for Google's Android operating system, built on JetBrains' IntelliJ IDEA software and designed specifically for Android development. It is available for download on Windows, macOS and Linux based operating systems or as a subscription-based service in 2020. It is a replacement for the Eclipse Android Development Tools (E-ADT) as the primary IDE for native Android application development.</t>
  </si>
  <si>
    <t>https://skills.emsidata.com/skills/KS120H16DSFH8546JPX1</t>
  </si>
  <si>
    <t>Xamarin.forms</t>
  </si>
  <si>
    <t>Xamarin is a Microsoft-owned San Francisco-based software company founded in May 2011 by the engineers that created Mono, Xamarin.Android and Xamarin.iOS, which are cross-platform implementations of the Common Language Infrastructure (CLI) and Common Language Specifications.</t>
  </si>
  <si>
    <t>https://skills.emsidata.com/skills/KSE6TQ1ATPON53PMKUXD</t>
  </si>
  <si>
    <t>Mobile Security</t>
  </si>
  <si>
    <t>Mobile security, or more specifically mobile device security, is the protection of smartphones, tablets, and laptops from threats associated with wireless computing. It has become increasingly important in mobile computing. Of particular concern is the security of personal and business information now stored on smartphones.</t>
  </si>
  <si>
    <t>https://skills.emsidata.com/skills/KS440NM6W4H02ZW7VWX5</t>
  </si>
  <si>
    <t>Firebase</t>
  </si>
  <si>
    <t>Firebase is a platform developed by Google for creating mobile and web applications. It was originally an independent company founded in 2011. In 2014, Google acquired the platform and it is now their flagship offering for app development.</t>
  </si>
  <si>
    <t>https://skills.emsidata.com/skills/KS1H7C2ZC7LXQQ6UN22I</t>
  </si>
  <si>
    <t>Android Software Development</t>
  </si>
  <si>
    <t>Android software development is the process by which applications are created for devices running the Android operating system. Google states that "Android apps can be written using Kotlin, Java, and C++ languages" using the Android software development kit (SDK), while using other languages is also possible. All non-JVM languages, such as Go, JavaScript, C, C++ or assembly, need the help of JVM language code, that may be supplied by tools, likely with restricted API support. Some programming languages and tools allow cross-platform app support. Third party tools, development environments, and language support have also continued to evolve and expand since the initial SDK was released in 2008. The official Android app distribution mechanism to end users is Google Play; it also allows staged gradual app release, as well as distribution of pre-release app versions to testers.</t>
  </si>
  <si>
    <t>https://skills.emsidata.com/skills/KS120GZ74XB412QM61XK</t>
  </si>
  <si>
    <t>IPv6</t>
  </si>
  <si>
    <t>Internet Protocol version 6 (IPv6) is the most recent version of the Internet Protocol (IP), the communications protocol that provides an identification and location system for computers on networks and routes traffic across the Internet. IPv6 was developed by the Internet Engineering Task Force (IETF) to deal with the long-anticipated problem of IPv4 address exhaustion. IPv6 is intended to replace IPv4. In December 1998, IPv6 became a Draft Standard for the IETF, who subsequently ratified it as an Internet Standard on 14 July 2017.</t>
  </si>
  <si>
    <t>https://skills.emsidata.com/skills/KS125936Y7JK43K8TFSB</t>
  </si>
  <si>
    <t>Traceroute</t>
  </si>
  <si>
    <t>In computing, traceroute and tracert are computer network diagnostic commands for displaying possible routes (paths) and measuring transit delays of packets across an Internet Protocol (IP) network. The history of the route is recorded as the round-trip times of the packets received from each successive host in the route (path); the sum of the mean times in each hop is a measure of the total time spent to establish the connection. Traceroute proceeds unless all sent packets are lost more than twice; then the connection is lost and the route cannot be evaluated. Ping, on the other hand, only computes the final round-trip times from the destination point.</t>
  </si>
  <si>
    <t>https://skills.emsidata.com/skills/KS125BY64WZP3VBVFL0Q</t>
  </si>
  <si>
    <t>Internet Protocols Suite</t>
  </si>
  <si>
    <t>The Internet protocol suite is the conceptual model and set of communications protocols used in the Internet and similar computer networks. It is commonly known as TCP/IP because the foundational protocols in the suite are the Transmission Control Protocol (TCP) and the Internet Protocol (IP). During its development, versions of it were known as the Department of Defense (DoD) model because the development of the networking method was funded by the United States Department of Defense through DARPA. Its implementation is a protocol stack.</t>
  </si>
  <si>
    <t>https://skills.emsidata.com/skills/KS1251M6PCBHD6BGPG72</t>
  </si>
  <si>
    <t>TCP/IP</t>
  </si>
  <si>
    <t>IP or Ip may refer to:</t>
  </si>
  <si>
    <t>https://skills.emsidata.com/skills/KS4417N61DB04000S10C</t>
  </si>
  <si>
    <t>Domain Name System</t>
  </si>
  <si>
    <t>The Domain Name System (DNS) is a hierarchical and decentralized naming system for computers, services, or other resources connected to the Internet or a private network. It associates various information with domain names assigned to each of the participating entities. Most prominently, it translates more readily memorized domain names to the numerical IP addresses needed for locating and identifying computer services and devices with the underlying network protocols. By providing a worldwide, distributed directory service, the Domain Name System has been an essential component of the functionality of the Internet since 1985.</t>
  </si>
  <si>
    <t>https://skills.emsidata.com/skills/KS1233Z67J34LJ709T5W</t>
  </si>
  <si>
    <t>Internet Protocol Security (IP SEC)</t>
  </si>
  <si>
    <t>In computing, Internet Protocol Security (IPsec) is a secure network protocol suite that authenticates and encrypts the packets of data to provide secure encrypted communication between two computers over an Internet Protocol network. It is used in virtual private networks (VPNs).</t>
  </si>
  <si>
    <t>https://skills.emsidata.com/skills/KS12592696SWR9G8BFF2</t>
  </si>
  <si>
    <t>Dynamic Host Configuration Protocol (DHCP)</t>
  </si>
  <si>
    <t>The Dynamic Host Configuration Protocol (DHCP) is a network management protocol used on Internet Protocol (IP) local area networks. A DHCP server must be present on the network. A device connected to the network requests an IP address from the DHCP server using the DHCP protocol; the server assigns a unique address to the device, identifying it for TCP/IP communication, and supplies other network configuration parameters. In the absence of a DHCP server, a device that needs an IP address must be manually assigned a static address by a network administrator, or must assign itself an APIPA address. A device configured to use dynamic (DHCP) addressing that is connected to a different network will be assigned an address on that network without needing to be reconfigured. However if the address of a device must be known—for example, a printer which processes print jobs sent to its IP address—a known static address is required.</t>
  </si>
  <si>
    <t>https://skills.emsidata.com/skills/KS122RM6RTFWYVZQB39Q</t>
  </si>
  <si>
    <t>Spanning Tree Protocols</t>
  </si>
  <si>
    <t>The Spanning Tree Protocol (STP) is a network protocol that builds a loop-free logical topology for Ethernet networks. The basic function of STP is to prevent bridge loops and the broadcast radiation that results from them. Spanning tree also allows a network design to include backup links providing fault tolerance if an active link fails.</t>
  </si>
  <si>
    <t>https://skills.emsidata.com/skills/KS1215K6L6WXCGBXK4JF</t>
  </si>
  <si>
    <t>Remote Monitoring</t>
  </si>
  <si>
    <t>The Remote Network MONitoring (RMON) MIB was developed by the IETF to support monitoring and protocol analysis of LANs. The original version focused on OSI Layer 1 and Layer 2 information in Ethernet and Token Ring networks. It has been extended by RMON2 which adds support for Network- and Application-layer monitoring and by SMON which adds support for switched networks. It is an industry standard specification that provides much of the functionality offered by proprietary network analyzers. RMON agents are built into many high-end switches and routers.</t>
  </si>
  <si>
    <t>https://skills.emsidata.com/skills/KS440016YY6472ZWSQ9D</t>
  </si>
  <si>
    <t>Small Computer System Interface (SCSI)</t>
  </si>
  <si>
    <t>Small Computer System Interface is a set of standards for physically connecting and transferring data between computers and peripheral devices. The SCSI standards define commands, protocols, electrical, optical and logical interfaces. SCSI is most commonly used for hard disk drives and tape drives, but it can connect a wide range of other devices, including scanners and CD drives, although not all controllers can handle all devices. The SCSI standard defines command sets for specific peripheral device types; the presence of "unknown" as one of these types means that in theory it can be used as an interface to almost any device, but the standard is highly pragmatic and addressed toward commercial requirements.</t>
  </si>
  <si>
    <t>https://skills.emsidata.com/skills/KS440CS6LHBWNFH97ZP6</t>
  </si>
  <si>
    <t>Internet Small Computer System Interface (ISCSI)</t>
  </si>
  <si>
    <t>https://skills.emsidata.com/skills/KS125CZ67C4YF947QNJS</t>
  </si>
  <si>
    <t>IPv4</t>
  </si>
  <si>
    <t>Internet Protocol version 4 (IPv4) is the fourth version of the Internet Protocol (IP). It is one of the core protocols of standards-based internetworking methods in the Internet and other packet-switched networks. IPv4 was the first version deployed for production on SATNET in 1982 and on the ARPANET in January 1983. It still routes most Internet traffic today, despite the ongoing deployment of a successor protocol, IPv6.</t>
  </si>
  <si>
    <t>https://skills.emsidata.com/skills/KS125936B5ZC3XDKJG77</t>
  </si>
  <si>
    <t>Internet Protocols</t>
  </si>
  <si>
    <t>The Internet Protocol (IP) is the principal communications protocol in the Internet protocol suite for relaying datagrams across network boundaries. Its routing function enables internetworking, and essentially establishes the Internet.</t>
  </si>
  <si>
    <t>https://skills.emsidata.com/skills/KS125917178Z6QR6JB68</t>
  </si>
  <si>
    <t>A communication protocol is a system of rules that allows two or more entities of a communications system to transmit information via any kind of variation of a physical quantity. The protocol defines the rules, syntax, semantics and synchronization of communication and possible error recovery methods. Protocols may be implemented by hardware, software, or a combination of both.</t>
  </si>
  <si>
    <t>https://skills.emsidata.com/skills/KS126ZZ7012DHZLZ9GC0</t>
  </si>
  <si>
    <t>Message Queuing Telemetry Transport (MQTT)</t>
  </si>
  <si>
    <t>The Message Queuing Telemetry Transport (MQTT) is a lightweight, publish-subscribe network protocol that transports messages between devices. The protocol usually runs over TCP/IP; however, any network protocol that provides ordered, lossless, bi-directional connections can support MQTT. It is designed for connections with remote locations where a "small code footprint" is required or the network bandwidth is limited. The protocol is an open OASIS standard and an ISO recommendation.</t>
  </si>
  <si>
    <t>https://skills.emsidata.com/skills/KS126QZ69ZTV30YN72GH</t>
  </si>
  <si>
    <t>File Transfer Protocol (FTP)</t>
  </si>
  <si>
    <t>The File Transfer Protocol (FTP) is a standard communication protocol used for the transfer of computer files from a server to a client on a computer network. FTP is built on a client–server model architecture using separate control and data connections between the client and the server. FTP users may authenticate themselves with a clear-text sign-in protocol, normally in the form of a username and password, but can connect anonymously if the server is configured to allow it. For secure transmission that protects the username and password, and encrypts the content, FTP is often secured with SSL/TLS (FTPS) or replaced with SSH File Transfer Protocol (SFTP).</t>
  </si>
  <si>
    <t>https://skills.emsidata.com/skills/KS7G4VF7957R5P3W6QZL</t>
  </si>
  <si>
    <t>Internet Control Message Protocol (ICMP)</t>
  </si>
  <si>
    <t>The Internet Control Message Protocol (ICMP) is a supporting protocol in the Internet protocol suite. It is used by network devices, including routers, to send error messages and operational information indicating success or failure when communicating with another IP address, for example, an error is indicated when a requested service is not available or that a host or router could not be reached. ICMP differs from transport protocols such as TCP and UDP in that it is not typically used to exchange data between systems, nor is it regularly employed by end-user network applications.</t>
  </si>
  <si>
    <t>https://skills.emsidata.com/skills/KS124ZS75NZ16B4LVFW8</t>
  </si>
  <si>
    <t>Network Information Services</t>
  </si>
  <si>
    <t>The Network Information Service, or NIS, is a client–server directory service protocol for distributing system configuration data such as user and host names between computers on a computer network. Sun Microsystems developed the NIS; the technology is licensed to virtually all other Unix vendors.</t>
  </si>
  <si>
    <t>https://skills.emsidata.com/skills/KS126ZD6N0F8VZHPBN1L</t>
  </si>
  <si>
    <t>Open Data Protocol</t>
  </si>
  <si>
    <t>In computing, Open Data Protocol (OData) is an open protocol that allows the creation and consumption of queryable and interoperable REST APIs in a simple and standard way. Microsoft initiated OData in 2007. Versions 1.0, 2.0, and 3.0 are released under the Microsoft Open Specification Promise. Version 4.0 was standardized at OASIS, with a release in March 2014. In April 2015 OASIS submitted OData v4 and OData JSON Format v4 to ISO/IEC JTC 1 for approval as an international standard.</t>
  </si>
  <si>
    <t>https://skills.emsidata.com/skills/KS1276P6W1PN8LRR8HP5</t>
  </si>
  <si>
    <t>Address Resolution Protocols</t>
  </si>
  <si>
    <t>The Address Resolution Protocol (ARP) is a communication protocol used for discovering the link layer address, such as a MAC address, associated with a given internet layer address, typically an IPv4 address. This mapping is a critical function in the Internet protocol suite. ARP was defined in 1982 by RFC 826, which is Internet Standard STD 37.</t>
  </si>
  <si>
    <t>https://skills.emsidata.com/skills/KS1206C6Y5BSSM1DM80S</t>
  </si>
  <si>
    <t>6LoWPAN</t>
  </si>
  <si>
    <t>6LoWPAN is an acronym of IPv6 over Low -Power Wireless Personal Area Networks. 6LoWPAN is the name of a concluded working group in the Internet area of the IETF.</t>
  </si>
  <si>
    <t>https://skills.emsidata.com/skills/KS1201Y6DQ7VHZD11FTJ</t>
  </si>
  <si>
    <t>Transmission Control Protocol (TCP)</t>
  </si>
  <si>
    <t>The Transmission Control Protocol (TCP) is one of the main protocols of the Internet protocol suite. It originated in the initial network implementation in which it complemented the Internet Protocol (IP). Therefore, the entire suite is commonly referred to as TCP/IP. TCP provides reliable, ordered, and error-checked delivery of a stream of octets (bytes) between applications running on hosts communicating via an IP network. Major internet applications such as the World Wide Web, email, remote administration, and file transfer rely on TCP, which is part of the Transport Layer of the TCP/IP suite. SSL/TLS often runs on top of TCP.</t>
  </si>
  <si>
    <t>https://skills.emsidata.com/skills/KS7G2QW6V7WX8QR8MTCT</t>
  </si>
  <si>
    <t>Session Initiation Protocols</t>
  </si>
  <si>
    <t>The Session Initiation Protocol (SIP) is a signaling protocol used for initiating, maintaining, and terminating real-time sessions that include voice, video and messaging applications. SIP is used for signaling and controlling multimedia communication sessions in applications of Internet telephony for voice and video calls, in private IP telephone systems, in instant messaging over Internet Protocol (IP) networks as well as mobile phone calling over LTE (VoLTE).</t>
  </si>
  <si>
    <t>https://skills.emsidata.com/skills/KS125L467KML43P0GJKK</t>
  </si>
  <si>
    <t>Application Layers</t>
  </si>
  <si>
    <t>An application layer is an abstraction layer that specifies the shared communications protocols and interface methods used by hosts in a communications network. The application layer abstraction is used in both of the standard models of computer networking: the Internet Protocol Suite (TCP/IP) and the OSI model. Although both models use the same term for their respective highest-level layer, the detailed definitions and purposes are different.</t>
  </si>
  <si>
    <t>https://skills.emsidata.com/skills/KS120L4778BN093RR1FG</t>
  </si>
  <si>
    <t>Public Key Infrastructure</t>
  </si>
  <si>
    <t>A public key infrastructure (PKI) is a set of roles, policies, hardware, software and procedures needed to create, manage, distribute, use, store and revoke digital certificates and manage public-key encryption. The purpose of a PKI is to facilitate the secure electronic transfer of information for a range of network activities such as e-commerce, internet banking and confidential email. It is required for activities where simple passwords are an inadequate authentication method and more rigorous proof is required to confirm the identity of the parties involved in the communication and to validate the information being transferred.</t>
  </si>
  <si>
    <t>https://skills.emsidata.com/skills/KS127VR6BW7GWQ25V5M3</t>
  </si>
  <si>
    <t>Wireless Security</t>
  </si>
  <si>
    <t>Wireless security is the prevention of unauthorized access or damage to computers or data using wireless networks, which include Wi-Fi networks. The most common type is Wi-Fi security, which includes Wired Equivalent Privacy (WEP) and Wi-Fi Protected Access (WPA). WEP is a notoriously weak security standard: the password it uses can often be cracked in a few minutes with a basic laptop computer and widely available software tools. WEP is an old IEEE 802.11 standard from 1997, which was superseded in 2003 by WPA, or Wi-Fi Protected Access. WPA was a quick alternative to improve security over WEP. The current standard is WPA2; some hardware cannot support WPA2 without firmware upgrade or replacement. WPA2 uses an encryption device that encrypts the network with a 256-bit key; the longer key length improves security over WEP. Enterprises often enforce security using a certificate-based system to authenticate the connecting device, following the standard 802.11X.</t>
  </si>
  <si>
    <t>https://skills.emsidata.com/skills/KS126Z86541KSHNDFQ1K</t>
  </si>
  <si>
    <t>Firewall</t>
  </si>
  <si>
    <t>In computing, a firewall is a network security system that monitors and controls incoming and outgoing network traffic based on predetermined security rules. A firewall typically establishes a barrier between a trusted network and an untrusted network, such as the Internet.</t>
  </si>
  <si>
    <t>https://skills.emsidata.com/skills/KS123Z75WFFSZPXNH04Q</t>
  </si>
  <si>
    <t>Role-Based Access Control (RBAC)</t>
  </si>
  <si>
    <t>In computer systems security, role-based access control (RBAC) or role-based security is an approach to restricting system access to authorized users. It is used by the majority of enterprises with more than 500 employees, and can implement mandatory access control (MAC) or discretionary access control (DAC).</t>
  </si>
  <si>
    <t>https://skills.emsidata.com/skills/KS128DB64C2HK9QV1ZDZ</t>
  </si>
  <si>
    <t>Virtual Private Networks (VPN)</t>
  </si>
  <si>
    <t>The term virtual private network describes any technology that can encapsulate and transmit network data, typically Internet Protocol data, over another network. Such a system enables users to access network resources that may otherwise be inaccessible from the public internet. VPNs are frequently used in the information technology sector to provide access to resources for users that are not physically connected to an organisation's network, such as telecommuting workers. VPNs are so named because they may be used to provide virtual access to a private network.</t>
  </si>
  <si>
    <t>https://skills.emsidata.com/skills/KS125C05ZSYGWN3V1DXK</t>
  </si>
  <si>
    <t>Intrusion Detection And Prevention</t>
  </si>
  <si>
    <t>An intrusion detection system (IDS) is a device or software application that monitors a network or systems for malicious activity or policy violations. Any intrusion activity or violation is typically reported either to an administrator or collected centrally using a security information and event management (SIEM) system. A SIEM system combines outputs from multiple sources and uses alarm filtering techniques to distinguish malicious activity from false alarms.</t>
  </si>
  <si>
    <t>https://skills.emsidata.com/skills/KS1259Y6CNM1WLJS8PPP</t>
  </si>
  <si>
    <t>Physical Layers</t>
  </si>
  <si>
    <t>In the seven-layer OSI model of computer networking, the physical layer or layer 1 is the first and lowest layer. This layer may be implemented by a PHY chip.</t>
  </si>
  <si>
    <t>https://skills.emsidata.com/skills/KS125R66M2W3TKJXWNBF</t>
  </si>
  <si>
    <t>Networking hardware, also known as network equipment or computer networking devices, are electronic devices which are required for communication and interaction between devices on a computer network. Specifically, they mediate data transmission in a computer network. Units which are the last receiver or generate data are called hosts, end systems or data terminal equipment.</t>
  </si>
  <si>
    <t>https://skills.emsidata.com/skills/KS1258263VKQVRQ9N0Y0</t>
  </si>
  <si>
    <t>Network Switches</t>
  </si>
  <si>
    <t>A network switch is networking hardware that connects devices on a computer network by using packet switching to receive and forward data to the destination device.</t>
  </si>
  <si>
    <t>https://skills.emsidata.com/skills/KS681QS60M1FK19YRHG4</t>
  </si>
  <si>
    <t>Esp8266</t>
  </si>
  <si>
    <t>The ESP8266 is a low-cost Wi-Fi microchip, with a full TCP/IP stack and microcontroller capability, produced by Espressif Systems in Shanghai, China.</t>
  </si>
  <si>
    <t>https://skills.emsidata.com/skills/KSC264RJVU1CG7HMK8LT</t>
  </si>
  <si>
    <t>Ping (Networking Utility)</t>
  </si>
  <si>
    <t>Ping is a computer network administration software utility used to test the reachability of a host on an Internet Protocol (IP) network. It is available for virtually all operating systems that have networking capability, including most embedded network administration software.</t>
  </si>
  <si>
    <t>https://skills.emsidata.com/skills/KS127V46FQ9152TJ8B2B</t>
  </si>
  <si>
    <t>Riverbed (Software)</t>
  </si>
  <si>
    <t>https://skills.emsidata.com/skills/ES53972BEABB57A4D0E6</t>
  </si>
  <si>
    <t>Wireshark</t>
  </si>
  <si>
    <t>Wireshark is a free and open-source packet analyzer. It is used for network troubleshooting, analysis, software and communications protocol development, and education. Originally named Ethereal, the project was renamed Wireshark in May 2006 due to trademark issues.</t>
  </si>
  <si>
    <t>https://skills.emsidata.com/skills/KS441KD5ZN6L8Q5NBJ86</t>
  </si>
  <si>
    <t>Cisco Meraki</t>
  </si>
  <si>
    <t>Cisco Meraki is a cloud-managed IT company headquartered in San Francisco, California. Their products include wireless, switching, security, enterprise mobility management (EMM) and security cameras, all centrally managed from the web. Meraki was acquired by Cisco Systems in December 2012.</t>
  </si>
  <si>
    <t>https://skills.emsidata.com/skills/ES17CA004ED0A7109CE9</t>
  </si>
  <si>
    <t>Network Operating System (NOS)</t>
  </si>
  <si>
    <t>A network operating system (NOS) is a specialized operating system for a network device such as a router, switch or firewall.</t>
  </si>
  <si>
    <t>https://skills.emsidata.com/skills/KS121HL6BH6FFNYNKPS1</t>
  </si>
  <si>
    <t>Linux Distribution</t>
  </si>
  <si>
    <t>A Linux distribution is an operating system made from a software collection that is based upon the Linux kernel and, often, a package management system. Linux users usually obtain their operating system by downloading one of the Linux distributions, which are available for a wide variety of systems ranging from embedded devices and personal computers to powerful supercomputers.</t>
  </si>
  <si>
    <t>https://skills.emsidata.com/skills/KS125W566GKG5Y997PCP</t>
  </si>
  <si>
    <t>An operating system (OS) is system software that manages computer hardware, software resources, and provides common services for computer programs.</t>
  </si>
  <si>
    <t>https://skills.emsidata.com/skills/KS122VW78Q67XR4C3ZDW</t>
  </si>
  <si>
    <t>Linux</t>
  </si>
  <si>
    <t>Linux is a family of open-source Unix-like operating systems based on the Linux kernel, an operating system kernel first released on September 17, 1991, by Linus Torvalds. Linux is typically packaged in a Linux distribution.</t>
  </si>
  <si>
    <t>https://skills.emsidata.com/skills/KS122VT6S2JJ5C5D80NF</t>
  </si>
  <si>
    <t>Convergent Technologies Operating Systems</t>
  </si>
  <si>
    <t>The Convergent Technologies Operating System, also known variously as CTOS, BTOS and STARSYS, was a modular, message-passing, multiprocess-based operating system.</t>
  </si>
  <si>
    <t>https://skills.emsidata.com/skills/KS1217D75NZXR668PGBT</t>
  </si>
  <si>
    <t>Linux Kernel</t>
  </si>
  <si>
    <t>The Linux kernel is a free and open-source, monolithic, modular, multitasking, Unix-like operating system kernel. It was conceived and created in 1991 by Linus Torvalds for his i386-based PC, and it was soon adopted as the kernel for the GNU operating system, which was created as a free replacement for UNIX. Since then, it has spawned a plethora of operating system distributions, commonly also called Linux.</t>
  </si>
  <si>
    <t>https://skills.emsidata.com/skills/KS125W26C2Y5MRPJS49T</t>
  </si>
  <si>
    <t>Unix System Services</t>
  </si>
  <si>
    <t>z/OS UNIX System Services is a required, included component of z/OS. z/OS UNIX is a certified UNIX operating system implementation optimized for mainframe architecture. It is the first UNIX 95 to not be derived from the AT&amp;T source code. Through integration with the rest of z/OS, additional Time Sharing Option (TSO) commands are available alongside the usual UNIX services, making it possible to process UNIX files using ISPF. Extensions in JCL make it possible to use these files in batch processing.</t>
  </si>
  <si>
    <t>https://skills.emsidata.com/skills/KS441NM627XTFKQHFW7B</t>
  </si>
  <si>
    <t>Real-Time Operating Systems</t>
  </si>
  <si>
    <t>A real-time operating system (RTOS) is an operating system (OS) intended to serve real-time applications that process data as it comes in, typically without buffer delays. Processing time requirements are measured in tenths of seconds or shorter increments of time. A real-time system is a time-bound system which has well-defined, fixed time constraints. Processing must be done within the defined constraints or the system will fail. They either are event-driven or time-sharing. Event-driven systems switch between tasks based on their priorities, while time-sharing systems switch the task based on clock interrupts. Most RTOSs use a pre-emptive scheduling algorithm.</t>
  </si>
  <si>
    <t>https://skills.emsidata.com/skills/KS128FG74RH6DN633H2H</t>
  </si>
  <si>
    <t>Android (Operating System)</t>
  </si>
  <si>
    <t>Android is a mobile operating system based on a modified version of the Linux kernel and other open source software, designed primarily for touchscreen mobile devices such as smartphones and tablets. Android is developed by a consortium of developers known as the Open Handset Alliance and commercially sponsored by Google. It was unveiled in November 2007, with the first commercial Android device launched in September 2008.</t>
  </si>
  <si>
    <t>https://skills.emsidata.com/skills/KS120GZ5YXC6YVM1NGPR</t>
  </si>
  <si>
    <t>Unix</t>
  </si>
  <si>
    <t>Unix is a family of multitasking, multiuser computer operating systems that derive from the original AT&amp;T Unix, whose development started in the 1970s at the Bell Labs research center by Ken Thompson, Dennis Ritchie, and others.</t>
  </si>
  <si>
    <t>https://skills.emsidata.com/skills/KS1219S69HLWD9V0GPMS</t>
  </si>
  <si>
    <t>Unix Tools</t>
  </si>
  <si>
    <t>This is a list of Unix commands as specified by IEEE Std 1003.1-2008, which is part of the Single UNIX Specification (SUS). These commands can be found on Unix operating systems and most Unix-like operating systems.</t>
  </si>
  <si>
    <t>https://skills.emsidata.com/skills/KS441NM675B7KHKV7X2M</t>
  </si>
  <si>
    <t>Windows Servers</t>
  </si>
  <si>
    <t>Microsoft Servers is a brand that encompasses Microsoft's server products. This includes the Windows Server editions of the Microsoft Windows operating system itself, as well as products targeted at the wider business market. Unlike Microsoft Dynamics or Microsoft Office product lines, most of the products sold under this brand are not intended to be line-of-business services in and of themselves.</t>
  </si>
  <si>
    <t>https://skills.emsidata.com/skills/KS126K06YSWLGCMB6B0Y</t>
  </si>
  <si>
    <t>Mac OS</t>
  </si>
  <si>
    <t>The family of Macintosh operating systems developed by Apple Inc. includes the graphical user interface-based operating systems it has designed for use with its Macintosh series of personal computers since 1984, as well as the related system software it once created for compatible third-party systems.</t>
  </si>
  <si>
    <t>https://skills.emsidata.com/skills/KS120KK6YQY9YQSK6DKW</t>
  </si>
  <si>
    <t>z/OS</t>
  </si>
  <si>
    <t>z/OS is a 64-bit operating system for IBM z/Architecture mainframes, introduced by IBM in October 2000. It derives from and is the successor to OS/390, which in turn followed a string of MVS versions. Like OS/390, z/OS combines a number of formerly separate, related products, some of which are still optional. z/OS has the attributes of modern operating systems, but also retains much of the older functionality originated since the 1960s and still in regular use—z/OS is designed for backward compatibility.</t>
  </si>
  <si>
    <t>https://skills.emsidata.com/skills/KS442937527R0CF82H0M</t>
  </si>
  <si>
    <t>CentOS</t>
  </si>
  <si>
    <t>CentOS is a Linux distribution that provides a free, community-supported computing platform functionally compatible with its upstream source, Red Hat Enterprise Linux (RHEL). In January 2014, CentOS announced the official joining with Red Hat while staying independent from RHEL, under a new CentOS governing board.</t>
  </si>
  <si>
    <t>https://skills.emsidata.com/skills/KS121KB68PWHRPJCJKQJ</t>
  </si>
  <si>
    <t>Mac OS X</t>
  </si>
  <si>
    <t>macOS is a series of proprietary graphical operating systems developed and marketed by Apple Inc. since 2001. It is the primary operating system for Apple's Mac computers. Within the market of desktop, laptop and home computers, and by web usage, it is the second most widely used desktop OS, after Microsoft Windows.</t>
  </si>
  <si>
    <t>https://skills.emsidata.com/skills/KS120KK75KM4F5LVDCDN</t>
  </si>
  <si>
    <t>Journaling File Systems</t>
  </si>
  <si>
    <t>A journaling file system is a file system that keeps track of changes not yet committed to the file system's main part by recording the intentions of such changes in a data structure known as a "journal", which is usually a circular log. In the event of a system crash or power failure, such file systems can be brought back online more quickly with a lower likelihood of becoming corrupted.</t>
  </si>
  <si>
    <t>https://skills.emsidata.com/skills/KS125KJ77JNWBRCS031V</t>
  </si>
  <si>
    <t>Ubuntu (Operating System)</t>
  </si>
  <si>
    <t>Ubuntu is a Linux distribution based on Debian and composed mostly of free and open-source software. Ubuntu is officially released in three editions: Desktop, Server, and Core for Internet of things devices and robots. All the editions can run on the computer alone, or in a virtual machine. Ubuntu is a popular operating system for cloud computing, with support for OpenStack. Ubuntu's default desktop has been GNOME, since version 17.10.</t>
  </si>
  <si>
    <t>https://skills.emsidata.com/skills/KS121CF62WFJ19GK02H7</t>
  </si>
  <si>
    <t>Go (Programming Language)</t>
  </si>
  <si>
    <t>https://skills.emsidata.com/skills/ESA5839C44D0970CF79F</t>
  </si>
  <si>
    <t>Lasso (Programming Language)</t>
  </si>
  <si>
    <t>Lasso is an application server and server management interface used to develop internet applications and is a general-purpose, high-level programming language. Originally a web datasource connection tool, for Filemaker and later included in Apple Computer's FileMaker 4.0 and Claris Homepage as CDML, it has since evolved into a complex language used to develop and serve large-scale internet applications and web pages.</t>
  </si>
  <si>
    <t>https://skills.emsidata.com/skills/KS7G7BG6631Q4B4JVDN6</t>
  </si>
  <si>
    <t>Visual Programming Language (VPL)</t>
  </si>
  <si>
    <t>In computing, a visual programming language (VPL) is any programming language that lets users create programs by manipulating program elements graphically rather than by specifying them textually. A VPL allows programming with visual expressions, spatial arrangements of text and graphic symbols, used either as elements of syntax or secondary notation. For example, many VPLs are based on the idea of "boxes and arrows", where boxes or other screen objects are treated as entities, connected by arrows, lines or arcs which represent relations.</t>
  </si>
  <si>
    <t>https://skills.emsidata.com/skills/KS124H86K5J42L5SLFFV</t>
  </si>
  <si>
    <t>OpenGL Shading Language</t>
  </si>
  <si>
    <t>OpenGL Shading Language (GLSL) is a high-level shading language with a syntax based on the C programming language. It was created by the OpenGL ARB to give developers more direct control of the graphics pipeline without having to use ARB assembly language or hardware-specific languages.</t>
  </si>
  <si>
    <t>https://skills.emsidata.com/skills/KS124D25ZG7YZ156NNH6</t>
  </si>
  <si>
    <t>R (Programming Language)</t>
  </si>
  <si>
    <t>R is a programming language and free software environment for statistical computing and graphics supported by the R Foundation for Statistical Computing. The R language is widely used among statisticians and data miners for developing statistical software and data analysis. Polls, data mining surveys, and studies of scholarly literature databases show substantial increases in popularity; as of January 2021, R ranks 9th in the TIOBE index, a measure of popularity of programming languages.</t>
  </si>
  <si>
    <t>https://skills.emsidata.com/skills/KS124DQ6JX0NX9DBFDM8</t>
  </si>
  <si>
    <t>C# (Programming Language)</t>
  </si>
  <si>
    <t>https://skills.emsidata.com/skills/KS1219N6Z3XQ19V0HSKR</t>
  </si>
  <si>
    <t>ASP.NET Core</t>
  </si>
  <si>
    <t>ASP.NET Core is a free and open-source web framework and successor to ASP.NET, developed by Microsoft. It is a modular framework that runs on both the full .NET Framework, on Windows, and the cross-platform .NET Core. However ASP.NET Core version 3 works only on .NET Core dropping support of .NET Framework.</t>
  </si>
  <si>
    <t>https://skills.emsidata.com/skills/ESD3D2440C1EA13521F1</t>
  </si>
  <si>
    <t>Swift (Programming Language)</t>
  </si>
  <si>
    <t>Swift is a general-purpose, multi-paradigm, compiled programming language developed by Apple Inc. and the open-source community, first released in 2014. Swift was developed as a replacement for Apple's earlier programming language Objective-C, as Objective-C had been largely unchanged since the early 1980s and lacked modern language features. Swift works with Apple's Cocoa and Cocoa Touch frameworks, and a key aspect of Swift's design was the ability to interoperate with the huge body of existing Objective-C code developed for Apple products over the previous decades. It is built with the open source LLVM compiler framework and has been included in Xcode since version 6, released in 2014. On Apple platforms, it uses the Objective-C runtime library which allows C, Objective-C, C++ and Swift code to run within one program.</t>
  </si>
  <si>
    <t>https://skills.emsidata.com/skills/KSR5V7LNG1DL3C5O790P</t>
  </si>
  <si>
    <t>Assembly Language</t>
  </si>
  <si>
    <t>In computer programming, assembly language, often abbreviated asm, is any low-level programming language in which there is a very strong correspondence between the instructions in the language and the architecture's machine code instructions. Because assembly depends on the machine code instructions, every assembly language is designed for exactly one specific computer architecture. Assembly language may also be called symbolic machine code.</t>
  </si>
  <si>
    <t>https://skills.emsidata.com/skills/KS120PD5XB6HFLCL5JMT</t>
  </si>
  <si>
    <t>Haskell (Programming Language)</t>
  </si>
  <si>
    <t>https://skills.emsidata.com/skills/ES27C1EB92F6CFCA84FC</t>
  </si>
  <si>
    <t>Open-Source Programming Languages</t>
  </si>
  <si>
    <t>https://skills.emsidata.com/skills/KS1279R6BF9JJ46VTPSW</t>
  </si>
  <si>
    <t>Modeling Languages</t>
  </si>
  <si>
    <t>A modeling language is any artificial language that can be used to express information or knowledge or systems in a structure that is defined by a consistent set of rules. The rules are used for interpretation of the meaning of components in the structure.</t>
  </si>
  <si>
    <t>https://skills.emsidata.com/skills/KS126NF6J7YP34KKW6SR</t>
  </si>
  <si>
    <t>F# (Programming Language)</t>
  </si>
  <si>
    <t>https://skills.emsidata.com/skills/KS123SQ75XG9DF9R1S74</t>
  </si>
  <si>
    <t>Fortran (Programming Language)</t>
  </si>
  <si>
    <t>Fortran is a general-purpose, compiled imperative programming language that is especially suited to numeric computation and scientific computing.</t>
  </si>
  <si>
    <t>https://skills.emsidata.com/skills/KS123SR6KJKNXQPXFDGW</t>
  </si>
  <si>
    <t>Markup Languages</t>
  </si>
  <si>
    <t>In computer text processing, a markup language is a system for annotating a document in a way that is syntactically distinguishable from the text, meaning when the document is processed for display, the markup language is not shown, and is only used to format the text. The idea and terminology evolved from the "marking up" of paper manuscripts, which is traditionally written with a red pen or blue pencil on authors' manuscripts. Such "markup" typically includes both content corrections, and also typographic instructions, such as to make a heading larger or boldface.</t>
  </si>
  <si>
    <t>https://skills.emsidata.com/skills/KS1233M6Q271L5ZNBP86</t>
  </si>
  <si>
    <t>Unified Modeling Language</t>
  </si>
  <si>
    <t>The Unified Modeling Language (UML) is a general-purpose, developmental, modeling language in the field of software engineering that is intended to provide a standard way to visualize the design of a system.</t>
  </si>
  <si>
    <t>https://skills.emsidata.com/skills/KS441ML6ZTK71MVYGP67</t>
  </si>
  <si>
    <t>Scala (Programming Language)</t>
  </si>
  <si>
    <t>Scala is a general-purpose programming language providing support for both object-oriented programming and functional programming. The language has a strong static type system. Designed to be concise, many of Scala's design decisions are aimed to address criticisms of Java.</t>
  </si>
  <si>
    <t>https://skills.emsidata.com/skills/KS440B06L35CZZ8SMZJN</t>
  </si>
  <si>
    <t>Clojure</t>
  </si>
  <si>
    <t>Clojure is a dynamic and functional dialect of the Lisp programming language on the Java platform. Like other Lisp dialects, Clojure treats code as data and has a Lisp macro system. The current development process is community-driven, overseen by Rich Hickey as its benevolent dictator for life (BDFL).</t>
  </si>
  <si>
    <t>https://skills.emsidata.com/skills/KS1220674MVJGTJPNJZS</t>
  </si>
  <si>
    <t>Rust (Programming Language)</t>
  </si>
  <si>
    <t>Rust is a multi-paradigm programming language designed for performance and safety, especially safe concurrency. Rust is syntactically similar to C++, but can guarantee memory safety by using a borrow checker to validate references. Rust achieves memory safety without garbage collection, and reference counting is optional.</t>
  </si>
  <si>
    <t>https://skills.emsidata.com/skills/ESF139240EAD62841F23</t>
  </si>
  <si>
    <t>PHP (Scripting Language)</t>
  </si>
  <si>
    <t>PHP is a general-purpose scripting language especially suited to web development. It was originally created by Danish-Canadian programmer Rasmus Lerdorf in 1994. The PHP reference implementation is now produced by The PHP Group. PHP originally stood for Personal Home Page, but it now stands for the recursive initialism PHP: Hypertext Preprocessor.</t>
  </si>
  <si>
    <t>https://skills.emsidata.com/skills/KS1200C5XQWW78VQ5ZYL</t>
  </si>
  <si>
    <t>Query languages or data query languages (DQLs) are computer languages used to make queries in databases and information systems.</t>
  </si>
  <si>
    <t>https://skills.emsidata.com/skills/KS122QR6MFLRQRX6MN12</t>
  </si>
  <si>
    <t>Transact-SQL</t>
  </si>
  <si>
    <t>Transact-SQL (T-SQL) is Microsoft's and Sybase's proprietary extension to the SQL used to interact with relational databases. T-SQL expands on the SQL standard to include procedural programming, local variables, various support functions for string processing, date processing, mathematics, etc. and changes to the DELETE and UPDATE statements.</t>
  </si>
  <si>
    <t>https://skills.emsidata.com/skills/KS441H25X1LXDV8C9R0W</t>
  </si>
  <si>
    <t>U-SQL</t>
  </si>
  <si>
    <t>https://skills.emsidata.com/skills/KSL85GN8CCV6PN3WJ7ZS</t>
  </si>
  <si>
    <t>GraphQL</t>
  </si>
  <si>
    <t>GraphQL is an open-source data query and manipulation language for APIs, and a runtime for fulfilling queries with existing data. GraphQL was developed internally by Facebook in 2012 before being publicly released in 2015. On 7 November 2018, the GraphQL project was moved from Facebook to the newly-established GraphQL Foundation, hosted by the non-profit Linux Foundation. Since 2012, GraphQL's rise has followed the adoption timeline as set out by Lee Byron, GraphQL's creator, with accuracy. Byron's goal is to make GraphQL omnipresent across web platforms.</t>
  </si>
  <si>
    <t>https://skills.emsidata.com/skills/KSOPDDN3W5WZ7TE785BL</t>
  </si>
  <si>
    <t>SQL (Programming Language)</t>
  </si>
  <si>
    <t>SQL is a domain-specific language used in programming and designed for managing data held in a relational database management system (RDBMS), or for stream processing in a relational data stream management system (RDSMS). It is particularly useful in handling structured data, i.e. data incorporating relations among entities and variables.</t>
  </si>
  <si>
    <t>https://skills.emsidata.com/skills/KS440W865GC4VRBW6LJP</t>
  </si>
  <si>
    <t>Cron</t>
  </si>
  <si>
    <t>The software utility cron also known as cron job is a time-based job scheduler in Unix-like computer operating systems. Users who set up and maintain software environments use cron to schedule jobs to run periodically at fixed times, dates, or intervals. It typically automates system maintenance or administration—though its general-purpose nature makes it useful for things like downloading files from the Internet and downloading email at regular intervals. The origin of the name cron is from the Greek word for time, χρόνος (chronos).</t>
  </si>
  <si>
    <t>https://skills.emsidata.com/skills/KS122JF6YNZJ3GR70WKD</t>
  </si>
  <si>
    <t>AWS CLI (Command Line Interface)</t>
  </si>
  <si>
    <t>A command-line interface (CLI) processes commands to a computer program in the form of lines of text. The program which handles the interface is called a command-line interpreter or command-line processor. Operating systems implement a command-line interface in a shell for interactive access to operating system functions or services. Such access was primarily provided to users by computer terminals starting in the mid-1960s, and continued to be used throughout the 1970s and 1980s on VAX/VMS, Unix systems and personal computer systems including DOS, CP/M and Apple DOS.</t>
  </si>
  <si>
    <t>https://skills.emsidata.com/skills/KSYIJN0ID1F7P2HPDUCJ</t>
  </si>
  <si>
    <t>Command-Line Interface</t>
  </si>
  <si>
    <t>https://skills.emsidata.com/skills/KS121YY6NJNY2JVS9KQT</t>
  </si>
  <si>
    <t>A scripting or script language is a programming language for a special run-time environment that automates the execution of tasks; the tasks could alternatively be executed one-by-one by a human operator. Scripting languages are often interpreted, rather than compiled.</t>
  </si>
  <si>
    <t>https://skills.emsidata.com/skills/KS7G0C36YW29VS8KPC05</t>
  </si>
  <si>
    <t>Shell Script</t>
  </si>
  <si>
    <t>A shell script is a computer program designed to be run by the Unix shell, a command-line interpreter. The various dialects of shell scripts are considered to be scripting languages. Typical operations performed by shell scripts include file manipulation, program execution, and printing text. A script which sets up the environment, runs the program, and does any necessary cleanup, logging, etc. is called a wrapper.</t>
  </si>
  <si>
    <t>https://skills.emsidata.com/skills/KS440JQ6CH2PLBZVTYLV</t>
  </si>
  <si>
    <t>Linux Commands</t>
  </si>
  <si>
    <t>https://skills.emsidata.com/skills/KS125W36S8V5XQYVS71H</t>
  </si>
  <si>
    <t>Unix Shell</t>
  </si>
  <si>
    <t>A Unix shell is a command-line interpreter or shell that provides a command line user interface for Unix-like operating systems. The shell is both an interactive command language and a scripting language, and is used by the operating system to control the execution of the system using shell scripts.</t>
  </si>
  <si>
    <t>https://skills.emsidata.com/skills/KS125WC70B13H7WVH2FC</t>
  </si>
  <si>
    <t>IPython</t>
  </si>
  <si>
    <t>IPython is a command shell for interactive computing in multiple programming languages, originally developed for the Python programming language, that offers introspection, rich media, shell syntax, tab completion, and history. IPython provides the following features:Interactive shells. A browser-based notebook interface with support for code, text, mathematical expressions, inline plots and other media. Support for interactive data visualization and use of GUI toolkits. Flexible, embeddable interpreters to load into one's own projects. Tools for parallel computing.</t>
  </si>
  <si>
    <t>https://skills.emsidata.com/skills/KS125CK686CCTZXN86NX</t>
  </si>
  <si>
    <t>Windows PowerShell</t>
  </si>
  <si>
    <t>PowerShell is a task automation and configuration management framework from Microsoft, consisting of a command-line shell and the associated scripting language. Initially a Windows component only, known as Windows PowerShell, it was made open-source and cross-platform on 18 August 2016 with the introduction of PowerShell Core. The former is built on the .NET Framework, the latter on .NET Core.</t>
  </si>
  <si>
    <t>https://skills.emsidata.com/skills/KS127ZK6MBRN29QBC755</t>
  </si>
  <si>
    <t>Visual Basic (Programming Language)</t>
  </si>
  <si>
    <t>Visual Basic is a third-generation event-driven programming language from Microsoft known for its Component Object Model (COM) programming model first released in 1991 and declared legacy during 2008. Microsoft intended Visual Basic to be relatively easy to learn and use. Visual Basic was derived from BASIC and enables the rapid application development (RAD) of graphical user interface (GUI) applications, access to databases using Data Access Objects, Remote Data Objects, or ActiveX Data Objects, and creation of ActiveX controls and objects.</t>
  </si>
  <si>
    <t>https://skills.emsidata.com/skills/KS1200C76YN33ZYXH04X</t>
  </si>
  <si>
    <t>Visual Basic For Applications</t>
  </si>
  <si>
    <t>Visual Basic for Applications (VBA) is an implementation of Microsoft's event-driven programming language Visual Basic 6, which was declared legacy in 2008, and is an associated integrated development environment (IDE). Although pre-.NET Visual Basic is no longer supported or updated by Microsoft, the VBA programming language was upgraded in 2010 with the introduction of Visual Basic for Applications 7 in Microsoft Office applications. As of 2020, VBA has held its position as "most dreaded" language for developers for 2 years, according to some who participated in surveys undertaken by Stack Overflow..</t>
  </si>
  <si>
    <t>https://skills.emsidata.com/skills/KS441RD6NRHRTH3K7RCB</t>
  </si>
  <si>
    <t>Ruby (Programming Language)</t>
  </si>
  <si>
    <t>Ruby is an interpreted, high-level, general-purpose programming language. It was designed and developed in the mid-1990s by Yukihiro "Matz" Matsumoto in Japan.</t>
  </si>
  <si>
    <t>https://skills.emsidata.com/skills/ESD07FEE22E7EC094EB8</t>
  </si>
  <si>
    <t>Python (Programming Language)</t>
  </si>
  <si>
    <t>Python is an interpreted, high-level and general-purpose programming language. Python's design philosophy emphasizes code readability with its notable use of significant indentation. Its language constructs and object-oriented approach aim to help programmers write clear, logical code for small and large-scale projects.</t>
  </si>
  <si>
    <t>https://skills.emsidata.com/skills/KS125LS6N7WP4S6SFTCK</t>
  </si>
  <si>
    <t>ECMAScript (C Programming Language Family)</t>
  </si>
  <si>
    <t>ECMAScript  is a general-purpose programming language, standardized by Ecma International according to the document ECMA-262. It is a JavaScript standard meant to ensure the interoperability of Web pages across different Web browsers. ECMAScript is commonly used for client-side scripting on the World Wide Web, and it is increasingly being used for writing server applications and services using Node.js.</t>
  </si>
  <si>
    <t>https://skills.emsidata.com/skills/KS1239R64LDPZDFS25RV</t>
  </si>
  <si>
    <t>Visual Basic .NET (Programming Language)</t>
  </si>
  <si>
    <t>Visual Basic .NET (VB.NET) is a multi-paradigm, object-oriented programming language, implemented on the .NET Framework. Microsoft launched VB.NET in 2002 as the successor to its original Visual Basic language. Although the ".NET" portion of the name was dropped in 2005, this article uses "Visual Basic [.NET]" to refer to all Visual Basic languages released since 2002, in order to distinguish between them and the classic Visual Basic. Along with Visual C#, it is one of the two main languages targeting the .NET framework. As of March 11th, 2020, Microsoft announced that evolution of the VB.NET language has concluded.</t>
  </si>
  <si>
    <t>https://skills.emsidata.com/skills/KS126JW72Q0ST3JKR5K0</t>
  </si>
  <si>
    <t>TypeScript</t>
  </si>
  <si>
    <t>TypeScript is a programming language developed and maintained by Microsoft. It is a strict syntactical superset of JavaScript and adds optional static typing to the language. TypeScript is designed for the development of large applications and transcompiles to JavaScript. As TypeScript is a superset of JavaScript, existing JavaScript programs are also valid TypeScript programs.</t>
  </si>
  <si>
    <t>https://skills.emsidata.com/skills/KS441LF7187KS0CV4B6Y</t>
  </si>
  <si>
    <t>Lisp (Programming Language)</t>
  </si>
  <si>
    <t>Lisp is a family of programming languages with a long history and a distinctive, fully parenthesized prefix notation. Originally specified in 1958, Lisp is the second-oldest high-level programming language in widespread use today. Only Fortran is older, by one year. Lisp has changed since its early days, and many dialects have existed over its history. Today, the best-known general-purpose Lisp dialects are Racket, Common Lisp, Scheme and Clojure.</t>
  </si>
  <si>
    <t>https://skills.emsidata.com/skills/KS120DF5ZY5G7QB2X39K</t>
  </si>
  <si>
    <t>Julia (Programming Language)</t>
  </si>
  <si>
    <t>Julia is a high-level, high-performance, dynamic programming language. While it is a general-purpose language and can be used to write any application, many of its features are well suited for numerical analysis and computational science.</t>
  </si>
  <si>
    <t>https://skills.emsidata.com/skills/ES18F20A3C392F19E365</t>
  </si>
  <si>
    <t>Rexx (Programming Language)</t>
  </si>
  <si>
    <t>Rexx is an interpreted programming language developed at IBM by Mike Cowlishaw. It is a structured, high-level programming language designed for ease of learning and reading. Proprietary and open source Rexx interpreters exist for a wide range of computing platforms; compilers exist for IBM mainframe computers.</t>
  </si>
  <si>
    <t>https://skills.emsidata.com/skills/KS124YR6B9S3WZQK1M23</t>
  </si>
  <si>
    <t>Groovy (Programming Language)</t>
  </si>
  <si>
    <t>Apache Groovy is a Java-syntax-compatible object-oriented programming language for the Java platform. It is both a static and dynamic language with features similar to those of Python, Ruby, and Smalltalk. It can be used as both a programming language and a scripting language for the Java Platform, is compiled to Java virtual machine (JVM) bytecode, and interoperates seamlessly with other Java code and libraries. Groovy uses a curly-bracket syntax similar to Java's. Groovy supports closures, multiline strings, and expressions embedded in strings. Much of Groovy's power lies in its AST transformations, triggered through annotations.</t>
  </si>
  <si>
    <t>https://skills.emsidata.com/skills/KS124J05VR8T6WRZS9MT</t>
  </si>
  <si>
    <t>Bash (Scripting Language)</t>
  </si>
  <si>
    <t>Bash is a Unix shell and command language written by Brian Fox for the GNU Project as a free software replacement for the Bourne shell. First released in 1989, it has been used as the default login shell for most Linux distributions. A version is also available for Windows 10 via the Windows Subsystem for Linux. It is also the default user shell in Solaris 11. Bash was also the default shell in all versions of Apple macOS prior to the 2019 release of macOS Catalina, which changed the default shell to zsh, although Bash currently remains available as an alternative shell.</t>
  </si>
  <si>
    <t>https://skills.emsidata.com/skills/KS120X767ZQ3210N2306</t>
  </si>
  <si>
    <t>Bing Search</t>
  </si>
  <si>
    <t>Microsoft Bing is a web search engine owned and operated by Microsoft. The service has its origins in Microsoft's previous search engines: MSN Search, Windows Live Search and later Live Search. Bing provides a variety of search services, including web, video, image and map search products. It is developed using ASP.NET.</t>
  </si>
  <si>
    <t>https://skills.emsidata.com/skills/KSDSHS7G8BDM1G70G8BD</t>
  </si>
  <si>
    <t>Microsoft Servers</t>
  </si>
  <si>
    <t>https://skills.emsidata.com/skills/KS126JK71DZNR1PY50NP</t>
  </si>
  <si>
    <t>Data ONTAP (Server Appliance)</t>
  </si>
  <si>
    <t>ONTAP or Data ONTAP or Clustered Data ONTAP (cDOT) or Data ONTAP 7-Mode is NetApp's proprietary operating system used in storage disk arrays such as NetApp FAS and AFF, ONTAP Select and Cloud Volumes ONTAP. With the release of version 9.0, NetApp decided to simplify the Data ONTAP name and removed word "Data" from it and remove 7-Mode image, therefore, ONTAP 9 is successor from Clustered Data ONTAP 8.</t>
  </si>
  <si>
    <t>https://skills.emsidata.com/skills/KS1278M759V2K0W3SK8M</t>
  </si>
  <si>
    <t>Web Servers</t>
  </si>
  <si>
    <t>A web server is server software, or a system of one or more computers dedicated to running this software, that can satisfy client HTTP requests on the public World Wide Web or also on private LANs and WANs.</t>
  </si>
  <si>
    <t>https://skills.emsidata.com/skills/KS124V771QLF5KJQWJBF</t>
  </si>
  <si>
    <t>Server-Side</t>
  </si>
  <si>
    <t>Server-side refers to operations that are performed by the server in a client–server relationship in a computer network.</t>
  </si>
  <si>
    <t>https://skills.emsidata.com/skills/KS440H66BML35BBRFCTK</t>
  </si>
  <si>
    <t>File Servers</t>
  </si>
  <si>
    <t>The term server highlights the role of the machine in the traditional client–server scheme, where the clients are the workstations using the storage. A file server does not normally perform computational tasks or run programs on behalf of its client workstations.</t>
  </si>
  <si>
    <t>https://skills.emsidata.com/skills/KS123XH5ZL7HPG8XT3H9</t>
  </si>
  <si>
    <t>Microsoft Exchange Servers</t>
  </si>
  <si>
    <t>Microsoft Exchange Server is a mail server and calendaring server developed by Microsoft. It runs exclusively on Windows Server operating systems.</t>
  </si>
  <si>
    <t>https://skills.emsidata.com/skills/KS123QG660ZXSKRKK4JZ</t>
  </si>
  <si>
    <t>WildFly (JBoss AS)</t>
  </si>
  <si>
    <t>WildFly, formerly known as JBoss AS, or simply JBoss, is an application server authored by JBoss, now developed by Red Hat. WildFly is written in Java and implements the Java Platform, Enterprise Edition specification. It runs on multiple platforms.</t>
  </si>
  <si>
    <t>https://skills.emsidata.com/skills/KS125HY6QTMR765BRQD0</t>
  </si>
  <si>
    <t>Server Farms</t>
  </si>
  <si>
    <t>A server farm or server cluster is a collection of computer servers – usually maintained by an organization to supply server functionality far beyond the capability of a single machine. Server farms often consist of thousands of computers which require a large amount of power to run and to keep cool. At the optimum performance level, a server farm has enormous costs associated with it. Server farms often have backup servers, which can take over the function of primary servers in the event of a primary-server failure. Server farms are typically collocated with the network switches and/or routers which enable communication between the different parts of the cluster and the users of the cluster. Server farmers typically mount the computers, routers, power supplies, and related electronics on 19-inch racks in a server room or data center.</t>
  </si>
  <si>
    <t>https://skills.emsidata.com/skills/KS440H56ND9ZWS5K595G</t>
  </si>
  <si>
    <t>Akamai</t>
  </si>
  <si>
    <t>Akamai Technologies, Inc. is a global content delivery network (CDN), cybersecurity, and cloud service company, providing web and Internet security services. Akamai's Intelligent Edge Platform is one of the world's largest distributed computing platforms. The company operates a network of servers around the world and rents out capacity on these servers to customers who want their websites to work faster by distributing content from locations near the user. When a user navigates to the URL of an Akamai customer, their browser is directed by Akamai's domain name system to a proximal edge server that can serve the requested content. Akamai's mapping system assigns each user to a proximal edge server using sophisticated algorithms such as stable matching and consistent hashing, enabling more reliable and faster web downloads. Further, Akamai implements DDoS mitigation and other security services in its edge server platform.</t>
  </si>
  <si>
    <t>https://skills.emsidata.com/skills/KS2ZNHSFEVYKZNPB5R2K</t>
  </si>
  <si>
    <t>Linux Servers</t>
  </si>
  <si>
    <t>Linux adoption is the adoption of Linux computer operating systems (OS) by households, nonprofit organizations, businesses, and governments.</t>
  </si>
  <si>
    <t>https://skills.emsidata.com/skills/KS125WC6W1V65R5DTR2P</t>
  </si>
  <si>
    <t>Server Administration</t>
  </si>
  <si>
    <t>A server administrator, or admin has the overall control of a server. This is usually in the context of a business organization, where a server administrator oversees the performance and condition of multiple servers in the business organization, or it can be in the context of a single person running a game server.</t>
  </si>
  <si>
    <t>https://skills.emsidata.com/skills/KS440H45X67RF6B7BF2N</t>
  </si>
  <si>
    <t>Application Lifecycle Management</t>
  </si>
  <si>
    <t>Application lifecycle management (ALM) is the product lifecycle management of computer programs. It encompasses requirements management, software architecture, computer programming, software testing, software maintenance, change management, continuous integration, project management, and release management.</t>
  </si>
  <si>
    <t>https://skills.emsidata.com/skills/KS120L478NN82TVVXS4Y</t>
  </si>
  <si>
    <t>Scientific Computing</t>
  </si>
  <si>
    <t>Computational science, also known as scientific computing or scientific computation (SC), is a rapidly growing field that uses advanced computing capabilities to understand and solve complex problems. It is an area of science which spans many disciplines, but at its core, it involves the development of models and simulations to understand natural systems.Algorithms : mathematical models, computational models, and computer simulations developed to solve science, engineering, and humanities problems Computer hardware that develops and optimizes the advanced system hardware, firmware, networking, and data management components needed to solve computationally demanding problems The computing infrastructure that supports both the science and engineering problem solving and the developmental computer and information science</t>
  </si>
  <si>
    <t>https://skills.emsidata.com/skills/KS440BS6DPR9JGN0FDHG</t>
  </si>
  <si>
    <t>Program Optimization</t>
  </si>
  <si>
    <t>In computer science, program optimization, code optimization, or software optimization is the process of modifying a software system to make some aspect of it work more efficiently or use fewer resources. In general, a computer program may be optimized so that it executes more rapidly, or to make it capable of operating with less memory storage or other resources, or draw less power.</t>
  </si>
  <si>
    <t>https://skills.emsidata.com/skills/KS1222C6YBJK3PVX1ZM0</t>
  </si>
  <si>
    <t>Open-Source Software</t>
  </si>
  <si>
    <t>Open-source software (OSS) is a type of computer software in which source code is released under a license in which the copyright holder grants users the rights to use, study, change, and distribute the software to anyone and for any purpose. Open-source software may be developed in a collaborative public manner. Open-source software is a prominent example of open collaboration.</t>
  </si>
  <si>
    <t>https://skills.emsidata.com/skills/KS1279L6L5P52MRPNCGP</t>
  </si>
  <si>
    <t>Programming Environments</t>
  </si>
  <si>
    <t>https://skills.emsidata.com/skills/KS128446J6DCWQ3B9HNN</t>
  </si>
  <si>
    <t>Front End Design</t>
  </si>
  <si>
    <t>https://skills.emsidata.com/skills/KS1244J76BBG2CTNYHYR</t>
  </si>
  <si>
    <t>Interactive Programming</t>
  </si>
  <si>
    <t>Interactive programming is the procedure of writing parts of a program while it is already active. This focuses on the program text as the main interface for a running process, rather than an interactive application, where the program is designed in development cycles and used thereafter. Consequently, here, the activity of writing a program becomes part of the program itself.</t>
  </si>
  <si>
    <t>https://skills.emsidata.com/skills/KS1257Z62K08NPBPVV4M</t>
  </si>
  <si>
    <t>Structured Programming</t>
  </si>
  <si>
    <t>Structured programming is a programming paradigm aimed at improving the clarity, quality, and development time of a computer program by making extensive use of the structured control flow constructs of selection (if/then/else) and repetition, block structures, and subroutines.</t>
  </si>
  <si>
    <t>https://skills.emsidata.com/skills/KS4410Y6GGRL655XMB6H</t>
  </si>
  <si>
    <t>Testability</t>
  </si>
  <si>
    <t>Testability, a property applying to an empirical hypothesis, involves two components:Falsifiability or defeasibility, which means that counterexamples to the hypothesis are logically possible. The practical feasibility of observing a reproducible series of such counterexamples if they do exist.</t>
  </si>
  <si>
    <t>https://skills.emsidata.com/skills/KS441BL62WQX7D722VW5</t>
  </si>
  <si>
    <t>Programming Language Design</t>
  </si>
  <si>
    <t>https://skills.emsidata.com/skills/KSJJY9VOM9XL0YKE46E0</t>
  </si>
  <si>
    <t>Event-Driven Programming</t>
  </si>
  <si>
    <t>In computer programming, event-driven programming is a programming paradigm in which the flow of the program is determined by events such as user actions, sensor outputs, or message passing from other programs or threads. Event-driven programming is the dominant paradigm used in graphical user interfaces and other applications that are centered on performing certain actions in response to user input. This is also true of programming for device drivers.</t>
  </si>
  <si>
    <t>https://skills.emsidata.com/skills/KS123PN6QLC535X9L625</t>
  </si>
  <si>
    <t>Code Sharing</t>
  </si>
  <si>
    <t>A codeshare agreement, also known as codeshare, is a business arrangement, common in the aviation industry, in which two or more airlines publish and market the same flight under their own airline designator and flight number as part of their published timetable or schedule. Typically, a flight is operated by one airline while seats are sold for the flight by all cooperating airlines using their own designator and flight number.</t>
  </si>
  <si>
    <t>https://skills.emsidata.com/skills/KS4AT7MEWYJKSUOQ0BLR</t>
  </si>
  <si>
    <t>User Analysis</t>
  </si>
  <si>
    <t>In systems design, user analysis is the means by which scientists, engineers and technical writers determine the characteristics of users which will influence the development of software systems or other technological products. During the process, developers in technical fields gather information about users of their products through interviews, focus groups and other forms of qualitative research. This is typically performed by forming use cases based upon the actual work flow tasks which the users will perform while using a given piece of technology. Such analyses are vital to the composition of software documentation.</t>
  </si>
  <si>
    <t>https://skills.emsidata.com/skills/KS441PJ6GWCP466KXWLG</t>
  </si>
  <si>
    <t>Service-Oriented Architecture</t>
  </si>
  <si>
    <t>Service-oriented architecture (SOA) is an architectural style that supports service orientation. By consequence, it is as well applied in the field of software design where services are provided to the other components by application components, through a communication protocol over a network. A service is a discrete unit of functionality that can be accessed remotely and acted upon and updated independently, such as retrieving a credit card statement online. SOA is also intended to be independent of vendors, products and technologies.</t>
  </si>
  <si>
    <t>https://skills.emsidata.com/skills/KS440H873RW906B7R308</t>
  </si>
  <si>
    <t>Technical Debt</t>
  </si>
  <si>
    <t>Technical debt is a concept in software development that reflects the implied cost of additional rework caused by choosing an easy (limited) solution now instead of using a better approach that would take longer.</t>
  </si>
  <si>
    <t>https://skills.emsidata.com/skills/KSDT592LYKD2U90K2HFY</t>
  </si>
  <si>
    <t>Generic Programming</t>
  </si>
  <si>
    <t>Generic programming is a style of computer programming in which algorithms are written in terms of types to-be-specified-later that are then instantiated when needed for specific types provided as parameters. This approach, pioneered by the ML programming language in 1973, permits writing common functions or types that differ only in the set of types on which they operate when used, thus reducing duplication. Such software entities are known as generics in Ada, C#, Delphi, Eiffel, F#, Java, Nim, Python, Rust, Swift, TypeScript and Visual Basic .NET. They are known as parametric polymorphism in ML, Scala, Julia, and Haskell ; templates in C++ and D; and parameterized types in the influential 1994 book Design Patterns.</t>
  </si>
  <si>
    <t>https://skills.emsidata.com/skills/KS1249367CK42Y150YK0</t>
  </si>
  <si>
    <t>Rich Internet Application</t>
  </si>
  <si>
    <t>A rich web application is a web application that has many of the characteristics of desktop application software. The concept is closely related to a single-page application, and may allow the user interactive features such as drag and drop, background menu, WYSIWYG editing, etc. HTML5 is a current standard for delivering rich web applications, supported by all major browsers.</t>
  </si>
  <si>
    <t>https://skills.emsidata.com/skills/KS1258V6PVZY45ZXZY68</t>
  </si>
  <si>
    <t>Multitier Architecture</t>
  </si>
  <si>
    <t>In software engineering, multitier architecture or multilayered architecture is a client–server architecture in which presentation, application processing and data management functions are physically separated. The most widespread use of multitier architecture is the three-tier architecture.</t>
  </si>
  <si>
    <t>https://skills.emsidata.com/skills/KS1201366HBDSM2WN9JK</t>
  </si>
  <si>
    <t>Front End (Software Engineering)</t>
  </si>
  <si>
    <t>Front-end web development is the practice of converting data to a graphical interface, through the use of HTML, CSS, and JavaScript, so that users can view and interact with that data.</t>
  </si>
  <si>
    <t>https://skills.emsidata.com/skills/KS6840J6LR0TLQ86LZJC</t>
  </si>
  <si>
    <t>Dependency Injection</t>
  </si>
  <si>
    <t>In software engineering, dependency injection is a technique in which an object receives other objects that it depends on. These other objects are called dependencies. In the typical "using" relationship the receiving object is called a client and the passed object is called a service. The code that passes the service to the client can be many kinds of things and is called the injector. Instead of the client specifying which service it will use, the injector tells the client what service to use. The "injection" refers to the passing of a dependency into the object that would use it.</t>
  </si>
  <si>
    <t>https://skills.emsidata.com/skills/KS122V3615X20HK635ZM</t>
  </si>
  <si>
    <t>Multiple Activation Key</t>
  </si>
  <si>
    <t>In software licensing, a volume licensing is the practice of selling a license authorizing one computer program to be used on a large number of computers or by a large number of users. Customers of such licensing schemes are typically business, governmental or educational institutions, with prices for volume licensing varying depending on the type, quantity and applicable subscription-term. For example, Microsoft software available through volume-licensing programs includes Microsoft Windows and Microsoft Office.</t>
  </si>
  <si>
    <t>https://skills.emsidata.com/skills/KS7G0BS6BBF99WHQPX3G</t>
  </si>
  <si>
    <t>React Native</t>
  </si>
  <si>
    <t>React Native is an open-source mobile application framework created by Facebook, Inc. It is used to develop applications for Android, Android TV, iOS, macOS, tvOS, Web, Windows and UWP by enabling developers to use React's framework along with native platform capabilities.</t>
  </si>
  <si>
    <t>https://skills.emsidata.com/skills/KSPSGF5MXB6568UIQ4BK</t>
  </si>
  <si>
    <t>Software Development Life Cycle</t>
  </si>
  <si>
    <t>In software engineering, a software development process is the process of dividing software development work into smaller, parallel or sequential steps or subprocesses to improve design, product management, and project management. It is also known as a software development life cycle (SDLC). The methodology may include the pre-definition of specific deliverables and artifacts that are created and completed by a project team to develop or maintain an application.</t>
  </si>
  <si>
    <t>https://skills.emsidata.com/skills/KS122W760S3H5X5HNC91</t>
  </si>
  <si>
    <t>Software Engineering</t>
  </si>
  <si>
    <t>Software engineering is the systematic application of engineering approaches to the development of software.</t>
  </si>
  <si>
    <t>https://skills.emsidata.com/skills/KS440QS66YCBN23Y8K25</t>
  </si>
  <si>
    <t>Adapters</t>
  </si>
  <si>
    <t>An adapter or adaptor is a device that converts attributes of one electrical device or system to those of an otherwise incompatible device or system. Some modify power or signal attributes, while others merely adapt the physical form of one connector to another.</t>
  </si>
  <si>
    <t>https://skills.emsidata.com/skills/KS1206275WPC9RPYLWS7</t>
  </si>
  <si>
    <t>Program Flow</t>
  </si>
  <si>
    <t>In computer science, control flow is the order in which individual statements, instructions or function calls of an imperative program are executed or evaluated. The emphasis on explicit control flow distinguishes an imperative programming language from a declarative programming language.</t>
  </si>
  <si>
    <t>https://skills.emsidata.com/skills/KSJBJZS8CHRIEGVGKRN0</t>
  </si>
  <si>
    <t>Software Design Patterns</t>
  </si>
  <si>
    <t>In software engineering, a software design pattern is a general, reusable solution to a commonly occurring problem within a given context in software design. It is not a finished design that can be transformed directly into source or machine code. Rather, it is a description or template for how to solve a problem that can be used in many different situations. Design patterns are formalized best practices that the programmer can use to solve common problems when designing an application or system.</t>
  </si>
  <si>
    <t>https://skills.emsidata.com/skills/KS122VJ6BSMHB6YCH502</t>
  </si>
  <si>
    <t>Object Oriented Modeling And Design</t>
  </si>
  <si>
    <t>https://skills.emsidata.com/skills/KS1278T6GT5BLP3XTM22</t>
  </si>
  <si>
    <t>Procedural Programming</t>
  </si>
  <si>
    <t>Procedural programming is a programming paradigm, derived from imperative programming, based on the concept of the procedure call. Procedures simply contain a series of computational steps to be carried out. Any given procedure might be called at any point during a program's execution, including by other procedures or itself. The first major procedural programming languages appeared circa 1957–1964, including Fortran, ALGOL, COBOL, PL/I and BASIC. Pascal and C were published circa 1970–1972.</t>
  </si>
  <si>
    <t>https://skills.emsidata.com/skills/KSABGEC7AFSPFQM1LOH4</t>
  </si>
  <si>
    <t>Object-Oriented Programming (OOP)</t>
  </si>
  <si>
    <t>Object-oriented programming (OOP) is a programming paradigm based on the concept of "objects", which can contain data and code: data in the form of fields, and code, in the form of procedures.</t>
  </si>
  <si>
    <t>https://skills.emsidata.com/skills/KS1275Z6908VHW76FRXH</t>
  </si>
  <si>
    <t>Microservices</t>
  </si>
  <si>
    <t>Microservice architecture – a variant of the service-oriented architecture (SOA) structural style – arranges an application as a collection of loosely coupled services. In a microservices architecture, services are fine-grained and the protocols are lightweight.</t>
  </si>
  <si>
    <t>https://skills.emsidata.com/skills/KSZX7YZWNR5IDR1I2VMZ</t>
  </si>
  <si>
    <t>Functional Programming</t>
  </si>
  <si>
    <t>In computer science, functional programming is a programming paradigm where programs are constructed by applying and composing functions. It is a declarative programming paradigm in which function definitions are trees of expressions that map values to other values, rather than a sequence of imperative statements which update the running state of the program.</t>
  </si>
  <si>
    <t>https://skills.emsidata.com/skills/KSRD9DCNI51GHKNFATRT</t>
  </si>
  <si>
    <t>Custom Software</t>
  </si>
  <si>
    <t>Customised software is software that is specially developed for some specific organization or other user. As such, it can be contrasted with the use of software packages developed for the mass market, such as commercial off-the-shelf software, or existing free software.</t>
  </si>
  <si>
    <t>https://skills.emsidata.com/skills/KS122LL66B0RRMQWFNW6</t>
  </si>
  <si>
    <t>Console Applications</t>
  </si>
  <si>
    <t>A console application is a program designed to be used via a text-only computer interface, such as a text terminal, the command line interface of some operating systems or the text-based interface included with most Graphical User Interface (GUI) operating systems, such as the Windows Console in Microsoft Windows, the Terminal in macOS, and xterm in Unix. A user typically interacts with a console application using only a keyboard and display screen, as opposed to GUI applications, which normally require the use of a mouse or other pointing device. Many console applications such as command line interpreters are command line tools, but numerous text-based user interface (TUI) programs also exist.</t>
  </si>
  <si>
    <t>https://skills.emsidata.com/skills/KS1229F65F08NPZGMKV4</t>
  </si>
  <si>
    <t>Development Environment</t>
  </si>
  <si>
    <t>In software deployment, an environment, tier, or string is a computer system or set of systems in which a computer program or software component is deployed and executed. In simple cases, such as developing and immediately executing a program on the same machine, there may be a single environment, but in industrial use, the development environment and production environment are separated, often with several stages in between. This structured release management process allows phased deployment (rollout), testing, and rollback in case of problems.</t>
  </si>
  <si>
    <t>https://skills.emsidata.com/skills/KS122W867PQYM4N75YWR</t>
  </si>
  <si>
    <t>Software Release Life Cycle</t>
  </si>
  <si>
    <t>A software release life cycle is the sum of the stages of development and maturity for a piece of computer software. Cycles range from its initial development to its eventual release, and include updated versions of the released version to help improve software or fix software bugs still present in the software.</t>
  </si>
  <si>
    <t>https://skills.emsidata.com/skills/KS128HR6WYS352XGZN9F</t>
  </si>
  <si>
    <t>Software Construction</t>
  </si>
  <si>
    <t>Software construction is a software engineering discipline. It is the detailed creation of working meaningful software through a combination of coding, verification, unit testing, integration testing, and debugging. It is linked to all the other software engineering disciplines, most strongly to software design and software testing.</t>
  </si>
  <si>
    <t>https://skills.emsidata.com/skills/KS440QP70X2TX12HDHW8</t>
  </si>
  <si>
    <t>Language Integrated Query</t>
  </si>
  <si>
    <t>Language Integrated Query is a Microsoft .NET Framework component that adds native data querying capabilities to .NET languages, originally released as a major part of .NET Framework 3.5 in 2007.</t>
  </si>
  <si>
    <t>https://skills.emsidata.com/skills/KS1232H70BMLYR9NQM5Y</t>
  </si>
  <si>
    <t>State Machines</t>
  </si>
  <si>
    <t>https://skills.emsidata.com/skills/KSBRBX3H9SVXZI61OX71</t>
  </si>
  <si>
    <t>Reference Architecture</t>
  </si>
  <si>
    <t>A reference architecture in the field of software architecture or enterprise architecture provides a template solution for an architecture for a particular domain. It also provides a common vocabulary with which to discuss implementations, often with the aim to stress commonality. A software reference architecture is a software architecture where the structures and respective elements and relations provide templates for concrete architectures in a particular domain or in a family of software systems.</t>
  </si>
  <si>
    <t>https://skills.emsidata.com/skills/KS128GB6ZWRFRJGJY509</t>
  </si>
  <si>
    <t>Scalability</t>
  </si>
  <si>
    <t>Scalability is the property of a system to handle a growing amount of work by adding resources to the system.</t>
  </si>
  <si>
    <t>https://skills.emsidata.com/skills/KS124RX787SQ1WVD8XF6</t>
  </si>
  <si>
    <t>Information Model</t>
  </si>
  <si>
    <t>An information model in software engineering is a representation of concepts and the relationships, constraints, rules, and operations to specify data semantics for a chosen domain of discourse. Typically it specifies relations between kinds of things, but may also include relations with individual things. It can provide sharable, stable, and organized structure of information requirements or knowledge for the domain context.</t>
  </si>
  <si>
    <t>https://skills.emsidata.com/skills/KS1254H6KNTQ3XM20B2J</t>
  </si>
  <si>
    <t>Nested Queries</t>
  </si>
  <si>
    <t>https://skills.emsidata.com/skills/KS81HZV0DRPNI82BGNHN</t>
  </si>
  <si>
    <t>Software Modules</t>
  </si>
  <si>
    <t>Modular programming is a software design technique that emphasizes separating the functionality of a program into independent, interchangeable modules, such that each contains everything necessary to execute only one aspect of the desired functionality.</t>
  </si>
  <si>
    <t>https://skills.emsidata.com/skills/KS7G53572GSR3R7R3YT7</t>
  </si>
  <si>
    <t>Global Scope</t>
  </si>
  <si>
    <t>In computer programming, the scope of a name binding—an association of a name to an entity, such as a variable—is the part of a program where the name binding is valid, that is where the name can be used to refer to the entity. In other parts of the program the name may refer to a different entity, or to nothing at all. The scope of a name binding is also known as the visibility of an entity, particularly in older or more technical literature—this is from the perspective of the referenced entity, not the referencing name.</t>
  </si>
  <si>
    <t>https://skills.emsidata.com/skills/KSCMAVZ8V1RK4NMUHDSU</t>
  </si>
  <si>
    <t>Open Source Technology</t>
  </si>
  <si>
    <t>Intel Corporation is an American multinational corporation and technology company headquartered in Santa Clara, California, in Silicon Valley. It is the world's largest semiconductor chip manufacturer by revenue, and is the developer of the x86 series of microprocessors, the processors found in most personal computers (PCs). Incorporated in Delaware, Intel ranked No. 45 in the 2020 Fortune 500 list of the largest United States corporations by total revenue.</t>
  </si>
  <si>
    <t>https://skills.emsidata.com/skills/KS1279L6C7ZQ9YQVSJ3G</t>
  </si>
  <si>
    <t>Application Deployment</t>
  </si>
  <si>
    <t>Software deployment is all of the activities that make a software system available for use.</t>
  </si>
  <si>
    <t>https://skills.emsidata.com/skills/ESFD841993BCE5021F3B</t>
  </si>
  <si>
    <t>Continuous Delivery</t>
  </si>
  <si>
    <t>Continuous delivery (CD) is a software engineering approach in which teams produce software in short cycles, ensuring that the software can be reliably released at any time and, when releasing the software, without doing so manually. It aims at building, testing, and releasing software with greater speed and frequency. The approach helps reduce the cost, time, and risk of delivering changes by allowing for more incremental updates to applications in production. A straightforward and repeatable deployment process is important for continuous delivery.</t>
  </si>
  <si>
    <t>https://skills.emsidata.com/skills/KS122C46Q68397G8TBNW</t>
  </si>
  <si>
    <t>Device Drivers</t>
  </si>
  <si>
    <t>In computing, a device driver is a computer program that operates or controls a particular type of device that is attached to a computer or automaton. A driver provides a software interface to hardware devices, enabling operating systems and other computer programs to access hardware functions without needing to know precise details about the hardware being used.</t>
  </si>
  <si>
    <t>https://skills.emsidata.com/skills/KS122WG5Y8L784S86KBH</t>
  </si>
  <si>
    <t>Open Standards</t>
  </si>
  <si>
    <t>An open standard is a standard that is publicly available and has various rights to use associated with it and may also have various properties of how it was designed. There is no single definition, and interpretations vary with usage.</t>
  </si>
  <si>
    <t>https://skills.emsidata.com/skills/KS1279S75VY3PGZKYP5Q</t>
  </si>
  <si>
    <t>Model View ViewModel</t>
  </si>
  <si>
    <t>Model–view–viewmodel (MVVM) is a software architectural pattern that facilitates the separation of the development of the graphical user interface – be it via a markup language or GUI code – from the development of the business logic or back-end logic so that the view is not dependent on any specific model platform. The view model of MVVM is a value converter, meaning the view model is responsible for exposing (converting) the data objects from the model in such a way that objects are easily managed and presented. In this respect, the view model is more model than view, and handles most if not all of the view's display logic. The view model may implement a mediator pattern, organizing access to the back-end logic around the set of use cases supported by the view.</t>
  </si>
  <si>
    <t>https://skills.emsidata.com/skills/KS126TT617NQ007M2JJ4</t>
  </si>
  <si>
    <t>Software Design</t>
  </si>
  <si>
    <t>Software design is the process by which an agent creates a specification of a software artifact intended to accomplish goals, using a set of primitive components and subject to constraints. Software design may refer to either "all the activity involved in conceptualizing, framing, implementing, commissioning, and ultimately modifying complex systems" or "the activity following requirements specification and before programming, as ... [in] a stylized software engineering process."</t>
  </si>
  <si>
    <t>https://skills.emsidata.com/skills/KS440QQ6NNV7S10DQST6</t>
  </si>
  <si>
    <t>DevOps</t>
  </si>
  <si>
    <t>DevOps is a set of practices that combines software development (Dev) and IT operations (Ops). It aims to shorten the systems development life cycle and provide continuous delivery with high software quality. DevOps is complementary with Agile software development; several DevOps aspects came from the Agile methodology.</t>
  </si>
  <si>
    <t>https://skills.emsidata.com/skills/KS122W96T2T9J5PZ0VMP</t>
  </si>
  <si>
    <t>Full Stack Development</t>
  </si>
  <si>
    <t>https://skills.emsidata.com/skills/ES3937EEC3D5D7345412</t>
  </si>
  <si>
    <t>Application Development</t>
  </si>
  <si>
    <t>Application development may refer to:Mobile application development  The process of developing desktop application software Overlapping aspects of industrial research and development and sales engineering, in which commercial applications of technology are developed</t>
  </si>
  <si>
    <t>https://skills.emsidata.com/skills/KS120L16S3RLJ82VQ08H</t>
  </si>
  <si>
    <t>Immutability</t>
  </si>
  <si>
    <t>In object-oriented and functional programming, an immutable object is an object whose state cannot be modified after it is created. This is in contrast to a mutable object, which can be modified after it is created. In some cases, an object is considered immutable even if some internally used attributes change, but the object's state appears unchanging from an external point of view. For example, an object that uses memoization to cache the results of expensive computations could still be considered an immutable object.</t>
  </si>
  <si>
    <t>https://skills.emsidata.com/skills/KSH4GHKBO1BG9JFLP9UI</t>
  </si>
  <si>
    <t>Class Diagram</t>
  </si>
  <si>
    <t>In software engineering, a class diagram in the Unified Modeling Language (UML) is a type of static structure diagram that describes the structure of a system by showing the system's classes, their attributes, operations, and the relationships among objects.</t>
  </si>
  <si>
    <t>https://skills.emsidata.com/skills/KS316DXRLSV8PPCRG2J0</t>
  </si>
  <si>
    <t>Code Reuse</t>
  </si>
  <si>
    <t>Code reuse, also called software reuse, is the use of existing software, or software knowledge, to build new software, following the reusability principles.</t>
  </si>
  <si>
    <t>https://skills.emsidata.com/skills/KS1222F76XD9RFTB20HP</t>
  </si>
  <si>
    <t>Back End (Software Engineering)</t>
  </si>
  <si>
    <t>In software engineering, the terms front end and back end refer to the separation of concerns between the presentation layer, and the data access layer of a piece of software, or the physical infrastructure or hardware. In the client–server model, the client is usually considered the front end and the server is usually considered the back end, even when some presentation work is actually done on the server itself.</t>
  </si>
  <si>
    <t>https://skills.emsidata.com/skills/ES65621B26F53842D8BE</t>
  </si>
  <si>
    <t>POSIX (IEEE Standards)</t>
  </si>
  <si>
    <t>The Portable Operating System Interface (POSIX) is a family of standards specified by the IEEE Computer Society for maintaining compatibility between operating systems. POSIX defines the application programming interface (API), along with command line shells and utility interfaces, for software compatibility with variants of Unix and other operating systems.</t>
  </si>
  <si>
    <t>https://skills.emsidata.com/skills/KS127YM73DFM4N12ZT20</t>
  </si>
  <si>
    <t>Microarchitecture</t>
  </si>
  <si>
    <t>In computer engineering, microarchitecture, also called computer organization and sometimes abbreviated as µarch or uarch, is the way a given instruction set architecture (ISA) is implemented in a particular processor. A given ISA may be implemented with different microarchitectures; implementations may vary due to different goals of a given design or due to shifts in technology.</t>
  </si>
  <si>
    <t>https://skills.emsidata.com/skills/KS122GV6Y002PV36DZZY</t>
  </si>
  <si>
    <t>Cryptographic Hash Functions</t>
  </si>
  <si>
    <t>A cryptographic hash function (CHF) is a mathematical algorithm that maps data of arbitrary size to a bit array of a fixed size. It is a one-way function, that is, a function which is practically infeasible to invert. Ideally, the only way to find a message that produces a given hash is to attempt a brute-force search of possible inputs to see if they produce a match, or use a rainbow table of matched hashes. Cryptographic hash functions are a basic tool of modern cryptography.</t>
  </si>
  <si>
    <t>https://skills.emsidata.com/skills/KS121VK68HK9HY8G6MM9</t>
  </si>
  <si>
    <t>Data Binding</t>
  </si>
  <si>
    <t>In computer programming, data binding is a general technique that binds data sources from the provider and consumer together and synchronizes them. This is usually done with two data/information sources with different languages as in XML data binding and UI data binding. In UI data binding, data and information objects of the same language but different logic function are bound together.</t>
  </si>
  <si>
    <t>https://skills.emsidata.com/skills/KS122NP78RV1GSTD7KX6</t>
  </si>
  <si>
    <t>Software Features</t>
  </si>
  <si>
    <t>In software, a feature has several definitions. The Institute of Electrical and Electronics Engineers defines the term feature in IEEE 829 as "A distinguishing characteristic of a software item ."</t>
  </si>
  <si>
    <t>https://skills.emsidata.com/skills/KSCSGC9NH1ZVBLA2W4PN</t>
  </si>
  <si>
    <t>Software development is the process of conceiving, specifying, designing, programming, documenting, testing, and bug fixing involved in creating and maintaining applications, frameworks, or other software components. Software development is a process of writing and maintaining the source code, but in a broader sense, it includes all that is involved between the conception of the desired software through to the final manifestation of the software, sometimes in a planned and structured process. Therefore, software development may include research, new development, prototyping, modification, reuse, re-engineering, maintenance, or any other activities that result in software products.</t>
  </si>
  <si>
    <t>https://skills.emsidata.com/skills/KS120L96KMYTDJ48NRSH</t>
  </si>
  <si>
    <t>Model View Controller</t>
  </si>
  <si>
    <t>Model–view–controller is a software design pattern commonly used for developing user interfaces that divides the related program logic into three interconnected elements. This is done to separate internal representations of information from the ways information is presented to and accepted from the user.</t>
  </si>
  <si>
    <t>https://skills.emsidata.com/skills/KS126TQ6RSSXGWB29N7F</t>
  </si>
  <si>
    <t>Resource Files</t>
  </si>
  <si>
    <t>A resource is a source or supply from which benefit is produced, typically but not necessarily of limited availability.</t>
  </si>
  <si>
    <t>https://skills.emsidata.com/skills/KSJEARTLF7M45PUVGR5L</t>
  </si>
  <si>
    <t>Object-Oriented Design</t>
  </si>
  <si>
    <t>Object-oriented design is the process of planning a system of interacting objects for the purpose of solving a software problem. It is one approach to software design.</t>
  </si>
  <si>
    <t>https://skills.emsidata.com/skills/KS1278R6PH24T8S2PQW6</t>
  </si>
  <si>
    <t>Object Oriented Programming Language</t>
  </si>
  <si>
    <t>https://skills.emsidata.com/skills/KS1278V6VYP90VF3YF1C</t>
  </si>
  <si>
    <t>Scalability Design</t>
  </si>
  <si>
    <t>https://skills.emsidata.com/skills/BGSAA4F2046691D18864</t>
  </si>
  <si>
    <t>Process Driven Development</t>
  </si>
  <si>
    <t>The Rational Unified Process (RUP) is an iterative software development process framework created by the Rational Software Corporation, a division of IBM since 2003. RUP is not a single concrete prescriptive process, but rather an adaptable process framework, intended to be tailored by the development organizations and software project teams that will select the elements of the process that are appropriate for their needs. RUP is a specific implementation of the Unified Process.</t>
  </si>
  <si>
    <t>https://skills.emsidata.com/skills/KS128216J7TWVPBNT70H</t>
  </si>
  <si>
    <t>Build Process</t>
  </si>
  <si>
    <t>https://skills.emsidata.com/skills/KSNWW2JEAUWP22KEHPGB</t>
  </si>
  <si>
    <t>Priority Queue</t>
  </si>
  <si>
    <t>In computer science, a priority queue is an abstract data type similar to a regular queue or stack data structure in which each element additionally has a "priority" associated with it. In a priority queue, an element with high priority is served before an element with low priority. In some implementations, if two elements have the same priority, they are served according to the order in which they were enqueued, while in other implementations, ordering of elements with the same priority is undefined.</t>
  </si>
  <si>
    <t>https://skills.emsidata.com/skills/KS128146796MD3S4Q88R</t>
  </si>
  <si>
    <t>Proprietary Software</t>
  </si>
  <si>
    <t>Proprietary software, also known as non-free software, is computer software for which the software's publisher or another person reserves some rights from licensees to use, modify, share modifications, or share the software. It sometimes includes patent rights.</t>
  </si>
  <si>
    <t>https://skills.emsidata.com/skills/KS1285560X98N1K0Y73D</t>
  </si>
  <si>
    <t>Codebase</t>
  </si>
  <si>
    <t>In software development, a codebase is a collection of source code used to build a particular software system, application, or software component. Typically, a codebase includes only human-written source code files; thus, a codebase usually does not include source code files generated by tools or binary library files, as they can be built from the human-written source code. However, it generally does include configuration and property files, as they are the data necessary for the build.</t>
  </si>
  <si>
    <t>https://skills.emsidata.com/skills/KSOJDFKU3P4CQ25VCU4T</t>
  </si>
  <si>
    <t>Code Review</t>
  </si>
  <si>
    <t>Code review is a software quality assurance activity in which one or several people check a program mainly by viewing and reading parts of its source code, and they do so after implementation or as an interruption of implementation. At least one of the persons must not be the code's author. The persons performing the checking, excluding the author, are called "reviewers".</t>
  </si>
  <si>
    <t>https://skills.emsidata.com/skills/KS1222G6RD9GBB7Q6FY5</t>
  </si>
  <si>
    <t>Managed Code</t>
  </si>
  <si>
    <t>Managed code is computer program code that requires and will execute only under the management of a Common Language Infrastructure (CLI); Virtual Execution System (VES); virtual machine, e.g. .NET Core, CoreFX, or .NET Framework; Common Language Runtime (CLR); or Mono. The term was coined by Microsoft.</t>
  </si>
  <si>
    <t>https://skills.emsidata.com/skills/KS4JKCA38HSBEZORSKQQ</t>
  </si>
  <si>
    <t>Dynamic Programming</t>
  </si>
  <si>
    <t>Dynamic programming is both a mathematical optimization method and a computer programming method. The method was developed by Richard Bellman in the 1950s and has found applications in numerous fields, from aerospace engineering to economics.</t>
  </si>
  <si>
    <t>https://skills.emsidata.com/skills/KSUN4DULOE3WIWQIFL94</t>
  </si>
  <si>
    <t>Software Manufacturing</t>
  </si>
  <si>
    <t>Software manufacturing is the process of producing software in ways similar to the manufacturing of tangible goods. In this way of conducting business, each copy of the software is priced and sold as though it was a tangible product. The sales process usually is conducted by per copy or per desktop software licensing.</t>
  </si>
  <si>
    <t>https://skills.emsidata.com/skills/KS440QX6DG2JBQ8QDZ2V</t>
  </si>
  <si>
    <t>Concurrency Controls</t>
  </si>
  <si>
    <t>In information technology and computer science, especially in the fields of computer programming, operating systems, multiprocessors, and databases, concurrency control ensures that correct results for concurrent operations are generated, while getting those results as quickly as possible.</t>
  </si>
  <si>
    <t>https://skills.emsidata.com/skills/KS1228C74RPWGLMQKV32</t>
  </si>
  <si>
    <t>Software Architecture</t>
  </si>
  <si>
    <t>Software architecture refers to the fundamental structures of a software system and the discipline of creating such structures and systems. Each structure comprises software elements, relations among them, and properties of both elements and relations. The architecture of a software system is a metaphor, analogous to the architecture of a building. It functions as a blueprint for the system and the developing project, laying out the tasks necessary to be executed by the design teams.</t>
  </si>
  <si>
    <t>https://skills.emsidata.com/skills/KS1283R6BBX34S61XLQS</t>
  </si>
  <si>
    <t>Exception Handling</t>
  </si>
  <si>
    <t>In computing and computer programming, exception handling is the process of responding to the occurrence of exceptions – anomalous or exceptional conditions requiring special processing - during the execution of a program. In general, an exception breaks the normal flow of execution and executes a pre-registered exception handler; the details of how this is done depend on whether it is a hardware or software exception and how the software exception is implemented. It is provided by specialized programming language constructs, hardware mechanisms like interrupts, or operating system (OS) inter-process communication (IPC) facilities like signals. Some exceptions, especially hardware ones, may be handled so gracefully that execution can resume where it was interrupted.</t>
  </si>
  <si>
    <t>https://skills.emsidata.com/skills/KS123MW6QP0KZ7HWWHJF</t>
  </si>
  <si>
    <t>Time Complexity</t>
  </si>
  <si>
    <t>In computer science, the time complexity is the computational complexity that describes the amount of computer time it takes to run an algorithm. Time complexity is commonly estimated by counting the number of elementary operations performed by the algorithm, supposing that each elementary operation takes a fixed amount of time to perform. Thus, the amount of time taken and the number of elementary operations performed by the algorithm are taken to differ by at most a constant factor.</t>
  </si>
  <si>
    <t>https://skills.emsidata.com/skills/KSQQ65LDFMA07275LT7T</t>
  </si>
  <si>
    <t>Service Development</t>
  </si>
  <si>
    <t>https://skills.emsidata.com/skills/KS440HC6V1CLQ8L5TWDD</t>
  </si>
  <si>
    <t>Debugging</t>
  </si>
  <si>
    <t>In computer programming and software development, debugging is the process of finding and resolving bugs within computer programs, software, or systems.</t>
  </si>
  <si>
    <t>https://skills.emsidata.com/skills/KS122SG5Y0Q5YQM7V8KT</t>
  </si>
  <si>
    <t>Amazon Elastic Container Registry</t>
  </si>
  <si>
    <t>https://skills.emsidata.com/skills/ES1CC7DE847CF65D1AB1</t>
  </si>
  <si>
    <t>LAMP (Software Bundle)</t>
  </si>
  <si>
    <t>LAMP is an acronym denoting one of the most common solution stacks for many of the web's most popular applications. However, LAMP now refers to a generic software stack model and its components are largely interchangeable.</t>
  </si>
  <si>
    <t>https://skills.emsidata.com/skills/KS120WH6SFRT1RNR40TC</t>
  </si>
  <si>
    <t>Grep</t>
  </si>
  <si>
    <t>grep is a command-line utility for searching plain-text data sets for lines that match a regular expression. Its name comes from the ed command g/re/p, which has the same effect. grep was originally developed for the Unix operating system, but later available for all Unix-like systems and some others such as OS-9.</t>
  </si>
  <si>
    <t>https://skills.emsidata.com/skills/KSP5QYERQ7MREXTGHWLN</t>
  </si>
  <si>
    <t>JSON Web Token (JWT)</t>
  </si>
  <si>
    <t>https://skills.emsidata.com/skills/ES933D5DCC6C3A7C44D9</t>
  </si>
  <si>
    <t>Angular CLI</t>
  </si>
  <si>
    <t>https://skills.emsidata.com/skills/ES9373310EFD45FC9385</t>
  </si>
  <si>
    <t>WYSIWYG</t>
  </si>
  <si>
    <t>In computing, WYSIWYG, an acronym for What You See Is What You Get, is a system in which editing software allows content to be edited in a form that resembles its appearance when printed or displayed as a finished product, such as a printed document, web page, or slide presentation.</t>
  </si>
  <si>
    <t>https://skills.emsidata.com/skills/KS4425M6JRXDBJF2BPYQ</t>
  </si>
  <si>
    <t>Terraform</t>
  </si>
  <si>
    <t>Terraform is an open-source infrastructure as code software tool created by HashiCorp. Users define and provide data center infrastructure using a declarative configuration language known as HashiCorp Configuration Language (HCL), or optionally JSON.</t>
  </si>
  <si>
    <t>https://skills.emsidata.com/skills/KSUDU9T83UZ7CK5THOYD</t>
  </si>
  <si>
    <t>WebAssembly</t>
  </si>
  <si>
    <t>WebAssembly is an open standard that defines a portable binary-code format for executable programs, and a corresponding textual assembly language, as well as interfaces for facilitating interactions between such programs and their host environment. The main goal of WebAssembly is to enable high-performance applications on web pages, but the format is designed to be executed and integrated in other environments as well, including standalone ones.</t>
  </si>
  <si>
    <t>https://skills.emsidata.com/skills/ESECB95D45B5B898CF8E</t>
  </si>
  <si>
    <t>Kinect</t>
  </si>
  <si>
    <t>Kinect is a line of motion sensing input devices produced by Microsoft and first released in 2010. The technology includes a set of hardware originally developed by PrimeSense, incorporating RGB cameras, infrared projectors and detectors that mapped depth through either structured light or time of flight calculations, and a microphone array, along with software and artificial intelligence from Microsoft to allow the device to perform real-time gesture recognition, speech recognition and body skeletal detection for up to four people, among other capabilities. This enables Kinect to be used as a hands-free natural user interface device to interact with a computer system. Kinect is a peripheral that sits atop the user's display similar to a webcam.</t>
  </si>
  <si>
    <t>https://skills.emsidata.com/skills/KSM76L2947E7UAYXYUQT</t>
  </si>
  <si>
    <t>Code Editor</t>
  </si>
  <si>
    <t>A source-code editor is a text editor program designed specifically for editing source code of computer programs. It may be a standalone application or it may be built into an integrated development environment (IDE) or web browser. Source-code editors are a fundamental programming tool, as the fundamental job of programmers is to write and edit source code.</t>
  </si>
  <si>
    <t>https://skills.emsidata.com/skills/KSQA856LARU8LWEV7Z89</t>
  </si>
  <si>
    <t>Docker (Software)</t>
  </si>
  <si>
    <t>Docker is a set of platform as a service (PaaS) products that use OS-level virtualization to deliver software in packages called containers. Containers are isolated from one another and bundle their own software, libraries and configuration files; they can communicate with each other through well-defined channels. Because all of the containers share the services of a single operating system kernel, they use fewer resources than virtual machines.</t>
  </si>
  <si>
    <t>https://skills.emsidata.com/skills/KSY4WFI1S164RQUBSPCC</t>
  </si>
  <si>
    <t>Qiskit</t>
  </si>
  <si>
    <t>Qiskit is an open-source framework for quantum computing. It provides tools for creating and manipulating quantum programs and running them on prototype quantum devices on IBM Quantum Experience or on simulators on a local computer. It follows the circuit model for universal quantum computation, and can be used for any quantum hardware that follows this model.</t>
  </si>
  <si>
    <t>https://skills.emsidata.com/skills/ES81754B4971981CF890</t>
  </si>
  <si>
    <t>Disassembler</t>
  </si>
  <si>
    <t>A disassembler is a computer program that translates machine language into assembly language—the inverse operation to that of an assembler. A disassembler differs from a decompiler, which targets a high-level language rather than an assembly language. Disassembly, the output of a disassembler, is often formatted for human-readability rather than suitability for input to an assembler, making it principally a reverse-engineering tool.</t>
  </si>
  <si>
    <t>https://skills.emsidata.com/skills/KS1230F6Q3PKP7TXB2FV</t>
  </si>
  <si>
    <t>Jenkins</t>
  </si>
  <si>
    <t>Jenkins is a free and open source automation server. It helps automate the parts of software development related to building, testing, and deploying, facilitating continuous integration and continuous delivery. It is a server-based system that runs in servlet containers such as Apache Tomcat. It supports version control tools, including AccuRev, CVS, Subversion, Git, Mercurial, Perforce, ClearCase and RTC, and can execute Apache Ant, Apache Maven and sbt based projects as well as arbitrary shell scripts and Windows batch commands.</t>
  </si>
  <si>
    <t>https://skills.emsidata.com/skills/KSYO45M6II0E15Y5RP67</t>
  </si>
  <si>
    <t>Emulators</t>
  </si>
  <si>
    <t>In computing, an emulator is hardware or software that enables one computer system to behave like another computer system. An emulator typically enables the host system to run software or use peripheral devices designed for the guest system. Emulation refers to the ability of a computer program in an electronic device to emulate another program or device. Many printers, for example, are designed to emulate HP LaserJet printers because so much software is written for HP printers. If a non-HP printer emulates an HP printer, any software written for a real HP printer will also run in the non-HP printer emulation and produce equivalent printing. Since at least the 1990s, many video game enthusiasts and hobbyists have used emulators to play classic arcade games from the 1980s using the games' original 1980s machine code and data, which is interpreted by a current-era system and to emulate old video game consoles.</t>
  </si>
  <si>
    <t>https://skills.emsidata.com/skills/KS123J86HBX1ZSKV91MK</t>
  </si>
  <si>
    <t>Red Hat Enterprise Linux</t>
  </si>
  <si>
    <t>Red Hat Enterprise Linux is a Linux distribution developed by Red Hat for the commercial market. Red Hat Enterprise Linux is released in server versions for x86-64, Power ISA, ARM64, and IBM Z and a desktop version for x86-64. All of Red Hat's official support and training, together with the Red Hat Certification Program, focuses on the Red Hat Enterprise Linux platform.</t>
  </si>
  <si>
    <t>https://skills.emsidata.com/skills/KS128G66HPYR0ZXM02K2</t>
  </si>
  <si>
    <t>Windows Forms</t>
  </si>
  <si>
    <t>Windows Forms (WinForms) is a free and open-source graphical (GUI) class library included as a part of Microsoft .NET Framework or Mono Framework, providing a platform to write rich client applications for desktop, laptop, and tablet PCs. While it is seen as a replacement for the earlier and more complex C++ based Microsoft Foundation Class Library, it does not offer a comparable paradigm and only acts as a platform for the user interface tier in a multi-tier solution.</t>
  </si>
  <si>
    <t>https://skills.emsidata.com/skills/KS4423576TCS5W83BSV8</t>
  </si>
  <si>
    <t>AWS Elastic Beanstalk</t>
  </si>
  <si>
    <t>AWS Elastic Beanstalk is an orchestration service offered by Amazon Web Services for deploying applications which orchestrates various AWS services, including EC2, S3, Simple Notification Service (SNS), CloudWatch, autoscaling, and Elastic Load Balancers. Elastic Beanstalk provides an additional layer of abstraction over the bare server and OS; users instead see a pre-built combination of OS and platform, such as "64bit Amazon Linux 2014.03 v1.1.0 running Ruby 2.0 (Puma)" or "64bit Debian jessie v2.0.7 running Python 3.4 ". Deployment requires a number of components to be defined: an  'application'  as a logical container for the project, a  'version'  which is a deployable build of the application executable, a  'configuration template'  that contains configuration information for both the Beanstalk environment and for the product. Finally an  'environment'  combines a  'version'  with a  'configuration'  and deploys them. Executables themselves are uploaded as archive files to S3 beforehand and the  'version'  is just a pointer to this.</t>
  </si>
  <si>
    <t>https://skills.emsidata.com/skills/KSU21FZSFMTTJN9W22FR</t>
  </si>
  <si>
    <t>Akka (Toolkit)</t>
  </si>
  <si>
    <t>Akka is a free and open-source toolkit and runtime simplifying the construction of concurrent and distributed applications on the JVM. Akka supports multiple programming models for concurrency, but it emphasizes actor-based concurrency, with inspiration drawn from Erlang.</t>
  </si>
  <si>
    <t>https://skills.emsidata.com/skills/KS120CY6PMGSK86N013P</t>
  </si>
  <si>
    <t>Code Snippets</t>
  </si>
  <si>
    <t>Snippet is a programming term for a small region of re-usable source code, machine code, or text. Ordinarily, these are formally defined operative units to incorporate into larger programming modules. Snippet management is a feature of some text editors, program source code editors, IDEs, and related software. It allows the user to avoid repetitive typing in the course of routine edit operations.</t>
  </si>
  <si>
    <t>https://skills.emsidata.com/skills/KSRVEI56WJ48IPUC4YGI</t>
  </si>
  <si>
    <t>Python Tools For Visual Studio</t>
  </si>
  <si>
    <t>Python Tools for Visual Studio (PTVS) is a free and open-source plug-in for versions of Visual Studio up to VS 2015 providing support for programming in Python. Since VS 2017, it is integrated in VS and called Python Support in Visual Studio. It supports IntelliSense, debugging, profiling, MPI cluster debugging, mixed C++/Python debugging, and more. It is released under the Apache License 2.0, and is developed primarily by Microsoft.</t>
  </si>
  <si>
    <t>https://skills.emsidata.com/skills/KS128866SGR2RY0R5T83</t>
  </si>
  <si>
    <t>cURL</t>
  </si>
  <si>
    <t>cURL is a computer software project providing a library (libcurl) and command-line tool (curl) for transferring data using various network protocols. The name stands for "Client URL", which was first released in 1997.</t>
  </si>
  <si>
    <t>https://skills.emsidata.com/skills/KS125T770BQ1N7T35WW0</t>
  </si>
  <si>
    <t>Octave</t>
  </si>
  <si>
    <t>GNU Octave is software featuring a high-level programming language, primarily intended for numerical computations. Octave helps in solving linear and nonlinear problems numerically, and for performing other numerical experiments using a language that is mostly compatible with MATLAB. It may also be used as a batch-oriented language. Since it is part of the GNU Project, it is free software under the terms of the GNU General Public License.</t>
  </si>
  <si>
    <t>https://skills.emsidata.com/skills/KS1276M6T2GR2FXB8LH1</t>
  </si>
  <si>
    <t>JBoss EAP</t>
  </si>
  <si>
    <t>The JBoss Enterprise Application Platform is a subscription-based/open-source Java EE-based application server runtime platform used for building, deploying, and hosting highly-transactional Java applications and services developed and maintained by Red Hat. The JBoss Enterprise Application Platform is part of Red Hat's Enterprise Middleware portfolio of software. Because it is Java-based, the JBoss application server operates across platforms; it is usable on any operating system that supports Java. JBoss Enterprise Application Platform was originally called JBoss and was developed by the homonym company JBoss, acquired by Red Hat in 2006</t>
  </si>
  <si>
    <t>https://skills.emsidata.com/skills/KS7G56B6TPLCN54DP3JD</t>
  </si>
  <si>
    <t>Luigi (Python Package)</t>
  </si>
  <si>
    <t>Python is an interpreted high-level general-purpose programming language. Python's design philosophy emphasizes code readability with its notable use of significant indentation. Its language constructs as well as its object-oriented approach aim to help programmers write clear, logical code for small and large-scale projects.</t>
  </si>
  <si>
    <t>https://skills.emsidata.com/skills/KSKLJ9RJDL8SKUXFMELZ</t>
  </si>
  <si>
    <t>JBoss Developer Studio</t>
  </si>
  <si>
    <t>JBoss Developer Studio (JBDS) is a development environment created and currently developed by JBoss and Exadel.</t>
  </si>
  <si>
    <t>https://skills.emsidata.com/skills/KS125HX6412J4V7QSXDX</t>
  </si>
  <si>
    <t>Document Object Model</t>
  </si>
  <si>
    <t>The Document Object Model (DOM) is a cross-platform and language-independent interface that treats an XML or HTML document as a tree structure wherein each node is an object representing a part of the document. The DOM represents a document with a logical tree. Each branch of the tree ends in a node, and each node contains objects. DOM methods allow programmatic access to the tree; with them one can change the structure, style or content of a document. Nodes can have event handlers attached to them. Once an event is triggered, the event handlers get executed.</t>
  </si>
  <si>
    <t>https://skills.emsidata.com/skills/KS1233M7170WYZ70Y959</t>
  </si>
  <si>
    <t>Toolchain</t>
  </si>
  <si>
    <t>In software, a toolchain is a set of programming tools that is used to perform a complex software development task or to create a software product, which is typically another computer program or a set of related programs. In general, the tools forming a toolchain are executed consecutively so the output or resulting environment state of each tool becomes the input or starting environment for the next one, but the term is also used when referring to a set of related tools that are not necessarily executed consecutively.</t>
  </si>
  <si>
    <t>https://skills.emsidata.com/skills/KS441FL6D8P5W4B3CLM3</t>
  </si>
  <si>
    <t>Open Platform</t>
  </si>
  <si>
    <t>In computing, an open platform describes a software system which is based on open standards, such as published and fully documented external application programming interfaces (API) that allow using the software to function in other ways than the original programmer intended, without requiring modification of the source code. Using these interfaces, a third party could integrate with the platform to add functionality. The opposite is a closed platform.</t>
  </si>
  <si>
    <t>https://skills.emsidata.com/skills/KS1279D6L9NXYHN7P7ZG</t>
  </si>
  <si>
    <t>Flux</t>
  </si>
  <si>
    <t>Flux describes any effect that appears to pass or travel through a surface or substance. A flux is a concept in applied mathematics and vector calculus which has many applications to physics. For transport phenomena, flux is a vector quantity, describing the magnitude and direction of the flow of a substance or property. In vector calculus flux is a scalar quantity, defined as the surface integral of the perpendicular component of a vector field over a surface.</t>
  </si>
  <si>
    <t>https://skills.emsidata.com/skills/KS124126JS7ZTP2GFVSC</t>
  </si>
  <si>
    <t>Github</t>
  </si>
  <si>
    <t>GitHub, Inc. is a provider of Internet hosting for software development and version control using Git. It offers the distributed version control and source code management (SCM) functionality of Git, plus its own features. It provides access control and several collaboration features such as bug tracking, feature requests, task management, continuous integration and wikis for every project. Headquartered in California, it has been a subsidiary of Microsoft since 2018.</t>
  </si>
  <si>
    <t>https://skills.emsidata.com/skills/KS124CH623PFBJS8T5KM</t>
  </si>
  <si>
    <t>Programming Tools</t>
  </si>
  <si>
    <t>A programming tool or software development tool is a computer program that software developers use to create, debug, maintain, or otherwise support other programs and applications. The term usually refers to relatively simple programs, that can be combined together to accomplish a task, much as one might use multiple hands to fix a physical object. The most basic tools are a source code editor and a compiler or interpreter, which are used ubiquitously and continuously. Other tools are used more or less depending on the language, development methodology, and individual engineer,often used for a discrete task, like a debugger or profiler. Tools may be discrete programs, executed separately – often from the command line – or may be parts of a single large program, called an integrated development environment (IDE). In many cases, particularly for simpler use, simple ad hoc techniques are used instead of a tool, such as print debugging instead of using a debugger, manual timing instead of a profiler, or tracking bugs in a text file or spreadsheet instead of a bug tracking system.</t>
  </si>
  <si>
    <t>https://skills.emsidata.com/skills/KS122WD6WKYPDQKTQN63</t>
  </si>
  <si>
    <t>Risk-Based Testing</t>
  </si>
  <si>
    <t>Risk-based testing (RBT) is a type of software testing that functions as an organizational principle used to prioritize the tests of features and functions in software, based on the risk of failure, the function of their importance and likelihood or impact of failure. In theory, there are an infinite number of possible tests. Risk-based testing uses risk (re-)assessments to steer all phases of the test process, i.e., test planning, test design, test implementation, test execution and test evaluation. This includes for instance, ranking of tests, and subtests, for functionality; test techniques such as boundary-value analysis, all-pairs testing and state transition tables aim to find the areas most likely to be defective.</t>
  </si>
  <si>
    <t>https://skills.emsidata.com/skills/KS4403J62J3XN1M6V1TT</t>
  </si>
  <si>
    <t>Web Testing</t>
  </si>
  <si>
    <t>Web testing is the name given to software testing that focuses on web applications. Complete testing of a web-based system before going live can help address issues before the system is revealed to the public. Issues may include the security of the web application, the basic functionality of the site, its accessibility to handicapped users and fully able users, its ability to adapt to the multitude of desktops, devices, and operating systems, as well as readiness for expected traffic and number of users and the ability to survive a massive spike in user traffic, both of which are related to load testing.</t>
  </si>
  <si>
    <t>https://skills.emsidata.com/skills/KS441ZZ5ZN3KDRRHB8Z7</t>
  </si>
  <si>
    <t>Software Quality (SQA/SQC)</t>
  </si>
  <si>
    <t>Software quality assurance (SQA) is a means and practice of monitoring the software engineering processes and methods used in a project to ensure proper quality of the software. It may include ensuring conformance to standards or models, such as ISO/IEC 9126, SPICE or CMMI.</t>
  </si>
  <si>
    <t>https://skills.emsidata.com/skills/KS440W3640PNXPGB5MSW</t>
  </si>
  <si>
    <t>Usability Testing</t>
  </si>
  <si>
    <t>Usability testing is a technique used in user-centered interaction design to evaluate a product by testing it on users. This can be seen as an irreplaceable usability practice, since it gives direct input on how real users use the system. It is more concerned with the design intuitiveness of the product and tested with users who have no prior exposure to it. Such testing is paramount to the success of an end product as a fully functioning application that creates confusion amongst its users will not last for long. This is in contrast with usability inspection methods where experts use different methods to evaluate a user interface without involving users.</t>
  </si>
  <si>
    <t>https://skills.emsidata.com/skills/KS441PC61XTLGY623RYZ</t>
  </si>
  <si>
    <t>Code Coverage</t>
  </si>
  <si>
    <t>In computer science, test coverage is a measure used to describe the degree to which the source code of a program is executed when a particular test suite runs. A program with high test coverage, measured as a percentage, has had more of its source code executed during testing, which suggests it has a lower chance of containing undetected software bugs compared to a program with low test coverage. Many different metrics can be used to calculate test coverage; some of the most basic are the percentage of program subroutines and the percentage of program statements called during execution of the test suite.</t>
  </si>
  <si>
    <t>https://skills.emsidata.com/skills/KS1222B6JMXHTMP5Z46Y</t>
  </si>
  <si>
    <t>Application Performance Management</t>
  </si>
  <si>
    <t>In the fields of information technology and systems management, application performance management (APM) is the monitoring and management of performance and availability of software applications. APM strives to detect and diagnose complex application performance problems to maintain an expected level of service. APM is "the translation of IT metrics into business meaning ."</t>
  </si>
  <si>
    <t>https://skills.emsidata.com/skills/KS120L771PM275D58Q8Z</t>
  </si>
  <si>
    <t>Unit Testing</t>
  </si>
  <si>
    <t>In computer programming, unit testing is a software testing method by which individual units of source code—sets of one or more computer program modules together with associated control data, usage procedures, and operating procedures—are tested to determine whether they are fit for use.</t>
  </si>
  <si>
    <t>https://skills.emsidata.com/skills/KS120SX72T8B5VLXS1VN</t>
  </si>
  <si>
    <t>Development Testing</t>
  </si>
  <si>
    <t>Development testing is a software development process that involves synchronized application of a broad spectrum of defect prevention and detection strategies in order to reduce software development risks, time, and costs.</t>
  </si>
  <si>
    <t>https://skills.emsidata.com/skills/KS122WC71YYT5FVJT8WN</t>
  </si>
  <si>
    <t>Site Reliability Engineering</t>
  </si>
  <si>
    <t>Site reliability engineering (SRE) is a discipline that incorporates aspects of software engineering and applies them to infrastructure and operations problems. The main goals are to create scalable and highly reliable software systems. According to Ben Treynor, founder of Google's Site Reliability Team, SRE is "what happens when a software engineer is tasked with what used to be called operations."</t>
  </si>
  <si>
    <t>https://skills.emsidata.com/skills/ESA6B15AAD6287C0B5C8</t>
  </si>
  <si>
    <t>Software Testing</t>
  </si>
  <si>
    <t>Software testing is an investigation conducted to provide stakeholders with information about the quality of the software product or service under test. Software testing can also provide an objective, independent view of the software to allow the business to appreciate and understand the risks of software implementation. Test techniques include the process of executing a program or application with the intent of finding failures, and verifying that the software product is fit for use.</t>
  </si>
  <si>
    <t>https://skills.emsidata.com/skills/KS120JQ70DXY0GB5YQJ1</t>
  </si>
  <si>
    <t>Verification And Validation</t>
  </si>
  <si>
    <t>Verification and validation are independent procedures that are used together for checking that a product, service, or system meets requirements and specifications and that it fulfills its intended purpose. These are critical components of a quality management system such as ISO 9000. The words "verification" and "validation" are sometimes preceded with "independent", indicating that the verification and validation is to be performed by a disinterested third party. "Independent verification and validation" can be abbreviated as "IV&amp;V".</t>
  </si>
  <si>
    <t>https://skills.emsidata.com/skills/KS440R173JWHXP0NBN2F</t>
  </si>
  <si>
    <t>New Relic (SaaS)</t>
  </si>
  <si>
    <t>New Relic is a San Francisco, California-based technology company which develops cloud-based software to help website and application owners track the performances of their services.</t>
  </si>
  <si>
    <t>https://skills.emsidata.com/skills/KSVV81N6DZM9R42BMWYM</t>
  </si>
  <si>
    <t>Exploratory Testing</t>
  </si>
  <si>
    <t>Exploratory testing is an approach to software testing that is concisely described as simultaneous learning, test design and test execution. Cem Kaner, who coined the term in 1984, defines exploratory testing as "a style of software testing that emphasizes the personal freedom and responsibility of the individual tester to continually optimize the quality of his/her work by treating test-related learning, test design, test execution, and test result interpretation as mutually supportive activities that run in parallel throughout the project."</t>
  </si>
  <si>
    <t>https://skills.emsidata.com/skills/KS123RJ5XGVSRR6CH0MS</t>
  </si>
  <si>
    <t>Network Simulation</t>
  </si>
  <si>
    <t>In computer network research, network simulation is a technique whereby a software program models the behavior of a network by calculating the interaction between the different network entities. Most simulators use discrete event simulation - the modeling of systems in which state variables change at discrete points in time. The behavior of the network and the various applications and services it supports can then be observed in a test lab; various attributes of the environment can also be modified in a controlled manner to assess how the network / protocols would behave under different conditions.</t>
  </si>
  <si>
    <t>https://skills.emsidata.com/skills/KS126ZT6VYJT9M3XMJX2</t>
  </si>
  <si>
    <t>User Interface Testing</t>
  </si>
  <si>
    <t>https://skills.emsidata.com/skills/KS441LY74Y8TVFTGZ7Z2</t>
  </si>
  <si>
    <t>Integration Testing</t>
  </si>
  <si>
    <t>Integration testing is the phase in software testing in which individual software modules are combined and tested as a group. Integration testing is conducted to evaluate the compliance of a system or component with specified functional requirements. It occurs after unit testing and before validation testing. Integration testing takes as its input modules that have been unit tested, groups them in larger aggregates, applies tests defined in an integration test plan to those aggregates, and delivers as its output the integrated system ready for system testing.</t>
  </si>
  <si>
    <t>https://skills.emsidata.com/skills/KS1226N77K2R22TWDSSP</t>
  </si>
  <si>
    <t>Junit4</t>
  </si>
  <si>
    <t>JUnit is a unit testing framework for the Java programming language. JUnit has been important in the development of test-driven development, and is one of a family of unit testing frameworks which is collectively known as xUnit that originated with SUnit.</t>
  </si>
  <si>
    <t>https://skills.emsidata.com/skills/KS5P1T9A1AGRW3J7DG0X</t>
  </si>
  <si>
    <t>Boundary Testing</t>
  </si>
  <si>
    <t>An edge case is a problem or situation that occurs only at an extreme operating parameter. For example, a stereo speaker might noticeably distort audio when played at maximum volume, even in the absence of any other extreme setting or condition.</t>
  </si>
  <si>
    <t>https://skills.emsidata.com/skills/KS1215960WPFR0ZF5FG6</t>
  </si>
  <si>
    <t>System Requirements</t>
  </si>
  <si>
    <t>To be used efficiently, all computer software needs certain hardware components or other software resources to be present on a computer. These prerequisites are known as (computer) system requirements and are often used as a guideline as opposed to an absolute rule. Most software defines two sets of system requirements: minimum and recommended. With increasing demand for higher processing power and resources in newer versions of software, system requirements tend to increase over time. Industry analysts suggest that this trend plays a bigger part in driving upgrades to existing computer systems than technological advancements. A second meaning of the term of system requirements, is a generalisation of this first definition, giving the requirements to be met in the design of a system or sub-system.</t>
  </si>
  <si>
    <t>https://skills.emsidata.com/skills/KS4415M72CCMK2LBKYY0</t>
  </si>
  <si>
    <t>Network Analysis</t>
  </si>
  <si>
    <t>https://skills.emsidata.com/skills/KS121X162HCPYDKJT1QP</t>
  </si>
  <si>
    <t>Agent-Based Model</t>
  </si>
  <si>
    <t>An agent-based model (ABM) is a class of computational models for simulating the actions and interactions of autonomous agents with a view to assessing their effects on the system as a whole. It combines elements of game theory, complex systems, emergence, computational sociology, multi-agent systems, and evolutionary programming. Monte Carlo methods are used to introduce randomness. Particularly within ecology, ABMs are also called individual-based models (IBMs), and individuals within IBMs may be simpler than fully autonomous agents within ABMs. A review of recent literature on individual-based models, agent-based models, and multiagent systems shows that ABMs are used on non-computing related scientific domains including biology, ecology and social science. Agent-based modeling is related to, but distinct from, the concept of multi-agent systems or multi-agent simulation in that the goal of ABM is to search for explanatory insight into the collective behavior of agents obeying simple rules, typically in natural systems, rather than in designing agents or solving specific practical or engineering problems.</t>
  </si>
  <si>
    <t>https://skills.emsidata.com/skills/KS120B261TTK27B1CGDT</t>
  </si>
  <si>
    <t>Systems Design</t>
  </si>
  <si>
    <t>Systems design is the process of defining the architecture, product design, modules, interfaces, and data for a system to satisfy specified requirements. Systems design could be seen as the application of systems theory to product development. There is some overlap with the disciplines of systems analysis, systems architecture and systems engineering.</t>
  </si>
  <si>
    <t>https://skills.emsidata.com/skills/KS4415B77WWH2WCSVHCV</t>
  </si>
  <si>
    <t>Systems Integration</t>
  </si>
  <si>
    <t>System integration is defined in engineering as the process of bringing together the component sub-systems into one system and ensuring that the subsystems function together as a system, and in information technology as the process of linking together different computing systems and software applications physically or functionally, to act as a coordinated whole.</t>
  </si>
  <si>
    <t>https://skills.emsidata.com/skills/KS4415X6DKZ8BMBPY9H9</t>
  </si>
  <si>
    <t>Systems Architecture</t>
  </si>
  <si>
    <t>A system architecture is the conceptual model that defines the structure, behavior, and more views of a system. An architecture description is a formal description and representation of a system, organized in a way that supports reasoning about the structures and behaviors of the system.</t>
  </si>
  <si>
    <t>https://skills.emsidata.com/skills/KS441536VTGSWK6MDLMT</t>
  </si>
  <si>
    <t>Data Centers</t>
  </si>
  <si>
    <t>A data center or data centre is a building, dedicated space within a building, or a group of buildings used to house computer systems and associated components, such as telecommunications and storage systems.</t>
  </si>
  <si>
    <t>https://skills.emsidata.com/skills/KS122NQ6YXFQ2WCWT11F</t>
  </si>
  <si>
    <t>Program Design Languages</t>
  </si>
  <si>
    <t>Program Design Language is a method for designing and documenting methods and procedures in software. It is related to pseudocode, but unlike pseudocode, it is written in plain language without any terms that could suggest the use of any programming language or library.</t>
  </si>
  <si>
    <t>https://skills.emsidata.com/skills/KS1283T6ZHB1GS6X2J9Z</t>
  </si>
  <si>
    <t>Network Architecture</t>
  </si>
  <si>
    <t>Network architecture is the design of a computer network. It is a framework for the specification of a network's physical components and their functional organization and configuration, its operational principles and procedures, as well as communication protocols used.</t>
  </si>
  <si>
    <t>https://skills.emsidata.com/skills/KS126YX6GF56X12MPN43</t>
  </si>
  <si>
    <t>System Dynamics</t>
  </si>
  <si>
    <t>System dynamics (SD) is an approach to understanding the nonlinear behaviour of complex systems over time using stocks, flows, internal feedback loops, table functions and time delays.</t>
  </si>
  <si>
    <t>https://skills.emsidata.com/skills/KS4415C66LXLCGH2QMLJ</t>
  </si>
  <si>
    <t>Systems Theories</t>
  </si>
  <si>
    <t>Systems theory is the interdisciplinary study of systems, which are cohesive groups of interrelated, interdependent parts that can be natural or human-made. Every system is bounded by space and time, influenced by its environment, defined by its structure and purpose, and expressed through its functioning. A system may be more than the sum of its parts if it expresses synergy or emergent behavior.</t>
  </si>
  <si>
    <t>https://skills.emsidata.com/skills/KS1248Y64RQSW7V8CFY6</t>
  </si>
  <si>
    <t>System Testing</t>
  </si>
  <si>
    <t>System testing is testing conducted on a complete integrated system to evaluate the system's compliance with its specified requirements.</t>
  </si>
  <si>
    <t>https://skills.emsidata.com/skills/KS4415Q7473P0DBBD5Y6</t>
  </si>
  <si>
    <t>Package Management Systems</t>
  </si>
  <si>
    <t>A package manager or package-management system is a collection of software tools that automates the process of installing, upgrading, configuring, and removing computer programs for a computer's operating system in a consistent manner.</t>
  </si>
  <si>
    <t>https://skills.emsidata.com/skills/KS127J26CDD40K8NCPJ8</t>
  </si>
  <si>
    <t>Network Functions Virtualization</t>
  </si>
  <si>
    <t>Network functions virtualization is a network architecture concept that uses the technologies of IT virtualization to virtualize entire classes of network node functions into building blocks that may connect, or chain together, to create communication services.</t>
  </si>
  <si>
    <t>https://skills.emsidata.com/skills/KS126ZB79S0DJKZZHTTC</t>
  </si>
  <si>
    <t>Software Defined Networking (SDN)</t>
  </si>
  <si>
    <t>Software-defined networking (SDN) technology is an approach to network management that enables dynamic, programmatically efficient network configuration in order to improve network performance and monitoring, making it more like cloud computing than traditional network management. SDN is meant to address the fact that the static architecture of traditional networks is decentralized and complex while current networks require more flexibility and easy troubleshooting. SDN attempts to centralize network intelligence in one network component by disassociating the forwarding process of network packets from the routing process. The control plane consists of one or more controllers, which are considered the brain of the SDN network where the whole intelligence is incorporated. However, the intelligent centralization has its own drawbacks when it comes to security, scalability and elasticity and this is the main issue of SDN.</t>
  </si>
  <si>
    <t>https://skills.emsidata.com/skills/KS0R7EAFEF4YURUY3RZR</t>
  </si>
  <si>
    <t>Requirements Elicitation</t>
  </si>
  <si>
    <t>In requirements engineering, requirements elicitation is the practice of researching and discovering the requirements of a system from users, customers, and other stakeholders. The practice is also sometimes referred to as "requirement gathering".</t>
  </si>
  <si>
    <t>https://skills.emsidata.com/skills/KS4400X68616V0QJL5M8</t>
  </si>
  <si>
    <t>Systems Analysis</t>
  </si>
  <si>
    <t>Systems analysis is "the process of studying a procedure or business in order to identify its goals and purposes and create systems and procedures that will achieve them in an efficient way". Another view sees system analysis as a problem-solving technique that breaks down a system into its component pieces for the purpose of the studying how well those component parts work and interact to accomplish their purpose.</t>
  </si>
  <si>
    <t>https://skills.emsidata.com/skills/KS1254R63857V35DDXPN</t>
  </si>
  <si>
    <t>Command Controls</t>
  </si>
  <si>
    <t>https://skills.emsidata.com/skills/KS1224M6BCPVM47C9GWP</t>
  </si>
  <si>
    <t>Conceptual Model</t>
  </si>
  <si>
    <t>A conceptual model is a representation of a system, made of the composition of concepts which are used to help people know, understand, or simulate a subject the model represents. It is also a set of concepts. In contrast, physical models are physical objects; for example, a toy model which may be assembled, and may be made to work like the object it represents.</t>
  </si>
  <si>
    <t>https://skills.emsidata.com/skills/KSAENTQU3CT8Y9AISS3O</t>
  </si>
  <si>
    <t>Network Configuration And Change Management</t>
  </si>
  <si>
    <t>Network configuration and change management (NCCM) is a discipline in information technology. According to research from IDC and Gartner, NCCM is one of the fastest growing markets in the ITOM market. Organizations are using NCCM as a way to:automate changes; reduce network downtime; network device configuration backup &amp; restore; meet compliance.</t>
  </si>
  <si>
    <t>https://skills.emsidata.com/skills/KS126WH5XRQYSNP9JGC5</t>
  </si>
  <si>
    <t>Systems Engineering</t>
  </si>
  <si>
    <t>Systems engineering is an interdisciplinary field of engineering and engineering management that focuses on how to design, integrate, and manage complex systems over their life cycles. At its core, systems engineering utilizes systems thinking principles to organize this body of knowledge. The individual outcome of such efforts, an engineered system, can be defined as a combination of components that work in synergy to collectively perform a useful function.</t>
  </si>
  <si>
    <t>https://skills.emsidata.com/skills/KS120LK70665WL8LBX8G</t>
  </si>
  <si>
    <t>Applications Architecture</t>
  </si>
  <si>
    <t>In information systems, applications architecture or application architecture is one of several architecture domains that form the pillars of an enterprise architecture (EA).</t>
  </si>
  <si>
    <t>https://skills.emsidata.com/skills/KS120KY6S8N6WRLSSZL2</t>
  </si>
  <si>
    <t>Network Planning And Design</t>
  </si>
  <si>
    <t>Network planning and design is an iterative process, encompassing  topological design, network-synthesis, and network-realization, and is aimed at ensuring that a new telecommunications network or service meets the needs of the subscriber and operator. The process can be tailored according to each new network or service.</t>
  </si>
  <si>
    <t>https://skills.emsidata.com/skills/KS126Z571V94RM5X6TKG</t>
  </si>
  <si>
    <t>Network Infrastructure</t>
  </si>
  <si>
    <t>https://skills.emsidata.com/skills/ES46923913EBF2438BDF</t>
  </si>
  <si>
    <t>Software Systems</t>
  </si>
  <si>
    <t>A software system is a system of intercommunicating components based on software forming part of a computer system. It "consists of a number of separate programs, configuration files, which are used to set up these programs, system documentation, which describes the structure of the system, and user documentation, which explains how to use the system".</t>
  </si>
  <si>
    <t>https://skills.emsidata.com/skills/KS440R072CLZFQ3FWGG1</t>
  </si>
  <si>
    <t>Systems Modeling</t>
  </si>
  <si>
    <t>https://skills.emsidata.com/skills/KS4415G76TWBGB4J9BHQ</t>
  </si>
  <si>
    <t>System Deployment</t>
  </si>
  <si>
    <t>The deployment of a mechanical device, electrical system, computer program, etc., is its assembly or transformation from a packaged form to an operational working state.</t>
  </si>
  <si>
    <t>https://skills.emsidata.com/skills/KS4415877P9KW9Y9QLSW</t>
  </si>
  <si>
    <t>Digital Systems</t>
  </si>
  <si>
    <t>https://skills.emsidata.com/skills/KS122Z860C75JV7XGVST</t>
  </si>
  <si>
    <t>User Accounts</t>
  </si>
  <si>
    <t>A user is a person who utilizes a computer or network service. Users of computer systems and software products generally lack the technical expertise required to fully understand how they work. Power users use advanced features of programs, though they are not necessarily capable of computer programming and system administration.</t>
  </si>
  <si>
    <t>https://skills.emsidata.com/skills/KSZGBI5RVDDC0KZXZGB4</t>
  </si>
  <si>
    <t>Enterprise Messaging Systems</t>
  </si>
  <si>
    <t>An enterprise messaging system (EMS) or messaging system in brief is a set of published enterprise-wide standards that allows organizations to send semantically precise messages between computer systems. EMS systems promote loosely coupled architectures that allow changes in the formats of messages to have minimum impact on message subscribers. EMS systems are facilitated by the use of structured messages, and appropriate protocols, such as DDS, MSMQ, AMQP or SOAP with web services.</t>
  </si>
  <si>
    <t>https://skills.emsidata.com/skills/KS126DT78RGW1T1LT9LX</t>
  </si>
  <si>
    <t>Microsoft Management Console</t>
  </si>
  <si>
    <t>Microsoft Management Console (MMC) is a component of Windows 2000 and its successors that provides system administrators and advanced users an interface for configuring and monitoring the system.</t>
  </si>
  <si>
    <t>https://skills.emsidata.com/skills/KS1227Q6Y5LH8B0H0789</t>
  </si>
  <si>
    <t>Log Files</t>
  </si>
  <si>
    <t>In computing, a log file is a file that records either events that occur in an operating system or other software runs, or messages between different users of a communication software. Logging is the act of keeping a log. In the simplest case, messages are written to a single log file.</t>
  </si>
  <si>
    <t>https://skills.emsidata.com/skills/KS125YK6V78HRCHHQ89M</t>
  </si>
  <si>
    <t>System Administration</t>
  </si>
  <si>
    <t>Systems management refers to enterprise-wide administration of distributed systems including computer systems. Systems management is strongly influenced by network management initiatives in telecommunications. The application performance management (APM) technologies are now a subset of Systems management. Maximum productivity can be achieved more efficiently through event correlation, system automation and predictive analysis which is now all part of APM.</t>
  </si>
  <si>
    <t>https://skills.emsidata.com/skills/KS122VV71XNN7Y03XJNN</t>
  </si>
  <si>
    <t>Integrated Windows Authentication</t>
  </si>
  <si>
    <t>Integrated Windows Authentication (IWA) is a term associated with Microsoft products that refers to the SPNEGO, Kerberos, and NTLMSSP authentication protocols with respect to SSPI functionality introduced with Microsoft Windows 2000 and included with later Windows NT-based operating systems. The term is used more commonly for the automatically authenticated connections between Microsoft Internet Information Services, Internet Explorer, and other Active Directory aware applications.</t>
  </si>
  <si>
    <t>https://skills.emsidata.com/skills/KS1233Y6THHDLZQKKNL0</t>
  </si>
  <si>
    <t>Email Filtering</t>
  </si>
  <si>
    <t>Email filtering is the processing of email to organize it according to specified criteria. The term can apply to the intervention of human intelligence, but most often refers to the automatic processing of messages at an SMTP server, possibly applying anti-spam techniques. Filtering can be applied to incoming emails as well as to outgoing ones.</t>
  </si>
  <si>
    <t>https://skills.emsidata.com/skills/KS123GB6G4TGS12GZH1F</t>
  </si>
  <si>
    <t>Directory Service</t>
  </si>
  <si>
    <t>In computing, a directory service or name service maps the names of network resources to their respective network addresses. It is a shared information infrastructure for locating, managing, administering and organizing everyday items and network resources, which can include volumes, folders, files, printers, users, groups, devices, telephone numbers and other objects. A directory service is a critical component of a network operating system. A directory server or name server is a server which provides such a service. Each resource on the network is considered an object by the directory server. Information about a particular resource is stored as a collection of attributes associated with that resource or object.</t>
  </si>
  <si>
    <t>https://skills.emsidata.com/skills/KS1230679RLKJGSJXRF8</t>
  </si>
  <si>
    <t>Asset Tracking</t>
  </si>
  <si>
    <t>Asset tracking refers to the method of tracking physical assets, either by scanning barcode labels attached to the assets or by using tags using GPS, BLE or RFID which broadcast their location. These technologies can also be used for indoor tracking of persons wearing a tag.</t>
  </si>
  <si>
    <t>https://skills.emsidata.com/skills/KS120PP69QDXH94TXRZQ</t>
  </si>
  <si>
    <t>Network Administration</t>
  </si>
  <si>
    <t>Network management is the process of administering and managing computer networks. Services provided by this discipline include fault analysis, performance management, provisioning of networks and maintaining quality of service. Network management software is used by network administrators to help perform these functions.</t>
  </si>
  <si>
    <t>https://skills.emsidata.com/skills/KS126ZV6KGL32NDKMT41</t>
  </si>
  <si>
    <t>HP Systems Insight Manager</t>
  </si>
  <si>
    <t>HPE Systems Insight Manager is a proprietary systems management tool designed to help manage HPE servers.</t>
  </si>
  <si>
    <t>https://skills.emsidata.com/skills/KS124SR6C9YQW0L0R5Z5</t>
  </si>
  <si>
    <t>Failover</t>
  </si>
  <si>
    <t>In computing and related technologies such as networking, failover is switching to a redundant or standby computer server, system, hardware component or network upon the failure or abnormal termination of the previously active application, server, system, hardware component, or network. Failover and switchover are essentially the same operation, except that failover is automatic and usually operates without warning, while switchover requires human intervention.</t>
  </si>
  <si>
    <t>https://skills.emsidata.com/skills/KS123T870F9078WXLFX8</t>
  </si>
  <si>
    <t>Nagios</t>
  </si>
  <si>
    <t>Nagios Core, formerly known as Nagios, is a free and open-source computer-software application that monitors systems, networks and infrastructure. Nagios offers monitoring and alerting services for servers, switches, applications and services. It alerts users when things go wrong and alerts them a second time when the problem has been resolved.</t>
  </si>
  <si>
    <t>https://skills.emsidata.com/skills/KS126V676RLMBW4HV58M</t>
  </si>
  <si>
    <t>Change Tracking</t>
  </si>
  <si>
    <t>https://skills.emsidata.com/skills/KSQU9QZ39TXNAL8JVQTK</t>
  </si>
  <si>
    <t>Active Directory Federation Services</t>
  </si>
  <si>
    <t>Active Directory Federation Services, a software component developed by Microsoft, can run on Windows Server operating systems to provide users with single sign-on access to systems and applications located across organizational boundaries. It uses a claims-based access-control authorization model to maintain application security and to implement federated identity. Claims-based authentication involves authenticating a user based on a set of claims about that user's identity contained in a trusted token. Such a token is often issued and signed by an entity that is able to authenticate the user by other means, and that is trusted by the entity doing the claims-based authentication. It is part of the Active Directory Services.</t>
  </si>
  <si>
    <t>https://skills.emsidata.com/skills/KS1206G6GQ3J165015ZB</t>
  </si>
  <si>
    <t>Identity Services Engine</t>
  </si>
  <si>
    <t>https://skills.emsidata.com/skills/KS7G3XV6Q7SPD08F3172</t>
  </si>
  <si>
    <t>Patch Management</t>
  </si>
  <si>
    <t>A patch is a set of changes to a computer program or its supporting data designed to update, fix, or improve it. This includes fixing security vulnerabilities and other bugs, with such patches usually being called bugfixes or bug fixes. Patches are often written to improve the functionality, usability, or performance of a program.</t>
  </si>
  <si>
    <t>https://skills.emsidata.com/skills/ES973CE9E546253BE181</t>
  </si>
  <si>
    <t>Universal Mobile Telecommunications Systems</t>
  </si>
  <si>
    <t>The Universal Mobile Telecommunications System (UMTS) is a third generation mobile cellular system for networks based on the GSM standard. Developed and maintained by the 3GPP, UMTS is a component of the International Telecommunications Union IMT-2000 standard set and compares with the CDMA2000 standard set for networks based on the competing cdmaOne technology. UMTS uses wideband code-division multiple access (W-CDMA) radio access technology to offer greater spectral efficiency and bandwidth to mobile network operators.</t>
  </si>
  <si>
    <t>https://skills.emsidata.com/skills/KS1201R706RBJW1W88VL</t>
  </si>
  <si>
    <t>Data Transmissions</t>
  </si>
  <si>
    <t>Data transmission and data reception is the transfer and reception of data over a point-to-point or point-to-multipoint communication channel. Examples of such channels are copper wires, optical fibers, wireless communication channels, storage media and computer buses. The data are represented as an electromagnetic signal, such as an electrical voltage, radiowave, microwave, or infrared signal.</t>
  </si>
  <si>
    <t>https://skills.emsidata.com/skills/KS122NS69YK5LB5GXG0G</t>
  </si>
  <si>
    <t>Telecommunications Networks</t>
  </si>
  <si>
    <t>A telecommunications network is a group of nodes interconnected by links that are used to exchange messages between the nodes. The links may use a variety of technologies based on the methodologies of circuit switching, message switching, or packet switching, to pass messages and signals.</t>
  </si>
  <si>
    <t>https://skills.emsidata.com/skills/KS12258708D9TH7TR7ZR</t>
  </si>
  <si>
    <t>Fiber Optics</t>
  </si>
  <si>
    <t>An optical fiber is a flexible, transparent fiber made by drawing glass (silica) or plastic to a diameter slightly thicker than that of a human hair. Optical fibers are used most often as a means to transmit light between the two ends of the fiber and find wide usage in fiber-optic communications, where they permit transmission over longer distances and at higher bandwidths than electrical cables. Fibers are used instead of metal wires because signals travel along them with less loss; in addition, fibers are immune to electromagnetic interference, a problem from which metal wires suffer. Fibers are also used for illumination and imaging, and are often wrapped in bundles so they may be used to carry light into, or images out of confined spaces, as in the case of a fiberscope. Specially designed fibers are also used for a variety of other applications, some of them being fiber optic sensors and fiber lasers.</t>
  </si>
  <si>
    <t>https://skills.emsidata.com/skills/KS1200T5ZT69L9WDBV8G</t>
  </si>
  <si>
    <t>Communications Systems</t>
  </si>
  <si>
    <t>A communications system or communication system is a collection of individual telecommunications networks, transmission systems, relay stations, tributary stations, and terminal equipment usually capable of interconnection and interoperation to form an integrated whole. The components of a communications system serve a common purpose, are technically compatible, use common procedures, respond to controls, and operate in union.</t>
  </si>
  <si>
    <t>https://skills.emsidata.com/skills/KS1225C71N86CV5TCZR0</t>
  </si>
  <si>
    <t>LTE (Telecommunication)</t>
  </si>
  <si>
    <t>In telecommunications, Long-Term Evolution (LTE) is a standard for wireless broadband communication for mobile devices and data terminals, based on the GSM/EDGE and UMTS/HSPA technologies. It increases the capacity and speed using a different radio interface together with core network improvements. LTE is the upgrade path for carriers with both GSM/UMTS networks and CDMA2000 networks. The different LTE frequencies and bands used in different countries mean that only multi-band phones are able to use LTE in all countries where it is supported.</t>
  </si>
  <si>
    <t>https://skills.emsidata.com/skills/KS1201T63BYR03S4Y8PG</t>
  </si>
  <si>
    <t>Cellular Networks</t>
  </si>
  <si>
    <t>A cellular network or mobile network is a communication network where the last link is wireless. The network is distributed over land areas called "cells", each served by at least one fixed-location transceiver, but more normally, three cell sites or base transceiver stations. These base stations provide the cell with the network coverage which can be used for transmission of voice, data, and other types of content. A cell typically uses a different set of frequencies from neighboring cells, to avoid interference and provide guaranteed service quality within each cell.</t>
  </si>
  <si>
    <t>https://skills.emsidata.com/skills/KS121K25Y2Y1YBWJSYKB</t>
  </si>
  <si>
    <t>Mobile Data</t>
  </si>
  <si>
    <t>https://skills.emsidata.com/skills/KSZBFEWMN7GVFG60IO8A</t>
  </si>
  <si>
    <t>5G Technology</t>
  </si>
  <si>
    <t>In telecommunications, 5G is the fifth generation technology standard for broadband cellular networks, which cellular phone companies began deploying worldwide in 2019, and is the planned successor to the 4G networks which provide connectivity to most current cellphones. 5G networks are predicted to have more than 1.7 billion subscribers worldwide by 2025, according to the GSM Association. Like its predecessors, 5G networks are cellular networks, in which the service area is divided into small geographical areas called cells. All 5G wireless devices in a cell are connected to the Internet and telephone network by radio waves through a local antenna in the cell. The main advantage of the new networks is that they will have greater bandwidth, giving higher download speeds, eventually up to 10 gigabits per second (Gbit/s). Due to the increased bandwidth, it is expected the networks will increasingly be used as general internet service providers for laptops and desktop computers, competing with existing ISPs such as cable internet, and also will make possible new applications in internet of things (IoT) and machine to machine areas. 4G cellphones are not able to use the new networks, which require 5G enabled wireless devices.</t>
  </si>
  <si>
    <t>https://skills.emsidata.com/skills/ESD7BFFE052367E6732E</t>
  </si>
  <si>
    <t>Bluetooth</t>
  </si>
  <si>
    <t>Bluetooth is a short-range wireless technology standard used for exchanging data between fixed and mobile devices over short distances using UHF radio waves in the ISM bands, from 2.402 GHz to 2.480 GHz, and building personal area networks (PANs). It was originally conceived as a wireless alternative to RS-232 data cables.</t>
  </si>
  <si>
    <t>https://skills.emsidata.com/skills/KS1213R69NK198VN7MGD</t>
  </si>
  <si>
    <t>Whatsapp</t>
  </si>
  <si>
    <t>WhatsApp Messenger, or simply WhatsApp, is an American freeware, cross-platform centralized messaging and voice-over-IP (VoIP) service owned by Facebook, Inc. It allows users to send text messages and voice messages, make voice and video calls, and share images, documents, user locations, and other content. WhatsApp's client application runs on mobile devices but is also accessible from desktop computers, as long as the user's mobile device remains connected to the Internet while they use the desktop app. The service requires each user to provide a standard cellular mobile telephone number for registering with the service. In January 2018, WhatsApp released a standalone business app targeted at small business owners, called WhatsApp Business, to allow companies to communicate with customers who use the standard WhatsApp client.</t>
  </si>
  <si>
    <t>https://skills.emsidata.com/skills/KS749BOMLW8KNWQLS10B</t>
  </si>
  <si>
    <t>Open Systems Interconnection</t>
  </si>
  <si>
    <t>The Open Systems Interconnection model is a conceptual model that characterises and standardises the communication functions of a telecommunication or computing system without regard to its underlying internal structure and technology. Its goal is the interoperability of diverse communication systems with standard communication protocols.</t>
  </si>
  <si>
    <t>https://skills.emsidata.com/skills/KS1279W6R4CBYJ79RW5N</t>
  </si>
  <si>
    <t>Multiplexing</t>
  </si>
  <si>
    <t>In telecommunications and computer networks, multiplexing is a method by which multiple analog or digital signals are combined into one signal over a shared medium. The aim is to share a scarce resource. For example, in telecommunications, several telephone calls may be carried using one wire. Multiplexing originated in telegraphy in the 1870s, and is now widely applied in communications. In telephony, George Owen Squier is credited with the development of telephone carrier multiplexing in 1910.</t>
  </si>
  <si>
    <t>https://skills.emsidata.com/skills/KS122TR7700CMMGBYR5Q</t>
  </si>
  <si>
    <t>Wireless Communications</t>
  </si>
  <si>
    <t>https://skills.emsidata.com/skills/KS44241613XS4PFB9NNS</t>
  </si>
  <si>
    <t>Broadband</t>
  </si>
  <si>
    <t>In telecommunications, broadband is wide bandwidth data transmission which transports multiple signals and traffic types. The medium can be coaxial cable, optical fiber, radio or twisted pair.</t>
  </si>
  <si>
    <t>https://skills.emsidata.com/skills/KS1216L6SNBF22SP0V84</t>
  </si>
  <si>
    <t>Bluetooth Low Energy (Bluetooth)</t>
  </si>
  <si>
    <t>Bluetooth Low Energy is a wireless personal area network technology designed and marketed by the Bluetooth Special Interest Group aimed at novel applications in the healthcare, fitness, beacons, security, and home entertainment industries. It is independent of classic Bluetooth and has no compatibility, but BR/EDR and LE can coexist. The original specification was developed by Nokia in 2006 under the name Wibree, which was integrated into Bluetooth 4.0 in December 2009 as Bluetooth Low Energy.</t>
  </si>
  <si>
    <t>https://skills.emsidata.com/skills/KS1212Q608HHD275CCDR</t>
  </si>
  <si>
    <t>Public Switched Telephone Networks</t>
  </si>
  <si>
    <t>The public switched telephone network (PSTN) is the aggregate of the world's circuit-switched telephone networks that are operated by national, regional, or local telephony operators, providing infrastructure and services for public telecommunication. The PSTN consists of telephone lines, fiber optic cables, microwave transmission links, cellular networks, communications satellites, and undersea telephone cables, all interconnected by switching centers, thus allowing most telephones to communicate with each other. Originally a network of fixed-line analog telephone systems, the PSTN is now almost entirely digital in its core network and includes mobile and other networks, as well as fixed telephones.</t>
  </si>
  <si>
    <t>https://skills.emsidata.com/skills/KS12868685Q99705GJ0T</t>
  </si>
  <si>
    <t>Mobile Broadband</t>
  </si>
  <si>
    <t>Mobile broadband is the marketing term for wireless Internet access through a portable modem, USB wireless modem, or a tablet/smartphone or other mobile device. The first wireless Internet access became available in 1991 as part of the second generation (2G) of mobile phone technology. Higher speeds became available in 2001 and 2006 as part of the third (3G) and fourth (4G) generations. In 2011, 90% of the world's population lived in areas with 2G coverage, while 45% lived in areas with 2G and 3G coverage. Mobile broadband uses the spectrum of 225 MHz to 3700 MHz.</t>
  </si>
  <si>
    <t>https://skills.emsidata.com/skills/KS121K176YLGCRQPFGRR</t>
  </si>
  <si>
    <t>Unified Messaging</t>
  </si>
  <si>
    <t>Unified messaging is a business term for the integration of different electronic messaging and communications media technologies into a single interface, accessible from a variety of different devices.  While traditional communications systems delivered messages into several different types of stores such as voicemail systems, e-mail servers, and stand-alone fax machines, with Unified Messaging all types of messages are stored in one system. Voicemail messages, for example, can be delivered directly into the user's inbox and played either through a headset or the computer's speaker. This simplifies the user's experience and can offer new options for workflow such as appending notes or documents to forwarded voicemails.</t>
  </si>
  <si>
    <t>https://skills.emsidata.com/skills/KS441N468TX31HXRKNT1</t>
  </si>
  <si>
    <t>General Packet Radio Service (GPRS)</t>
  </si>
  <si>
    <t>General Packet Radio Service (GPRS) is a packet oriented mobile data standard on the 2G and 3G cellular communication network's global system for mobile communications (GSM). GPRS was established by European Telecommunications Standards Institute (ETSI) in response to the earlier CDPD and i-mode packet-switched cellular technologies. It is now maintained by the 3rd Generation Partnership Project (3GPP).</t>
  </si>
  <si>
    <t>https://skills.emsidata.com/skills/KS1248Q6DB6WVC1NV7WF</t>
  </si>
  <si>
    <t>Radio Access Networks</t>
  </si>
  <si>
    <t>A radio access network (RAN) is part of a mobile telecommunication system. It implements a radio access technology. Conceptually, it resides between a device such as a mobile phone, a computer, or any remotely controlled machine and provides connection with its core network (CN). Depending on the standard, mobile phones and other wireless connected devices are varyingly known as user equipment (UE), terminal equipment, mobile station (MS), etc. RAN functionality is typically provided by a silicon chip residing in both the core network as well as the user equipment. See the following diagram: CN  / ⧵  / ⧵  RAN RAN  / ⧵ / ⧵ UE UE UE UE</t>
  </si>
  <si>
    <t>https://skills.emsidata.com/skills/KS128BT78KZH5R59PX8B</t>
  </si>
  <si>
    <t>Telecommunication is the transmission of information by various types of technologies over wire, radio, optical or other electromagnetic systems. It has its origin in the desire of humans for communication over a distance greater than that feasible with the human voice, but with a similar scale of expediency; thus, slow systems are excluded from the field.</t>
  </si>
  <si>
    <t>https://skills.emsidata.com/skills/KS120XP636CB5432F5TP</t>
  </si>
  <si>
    <t>Communications Protocols</t>
  </si>
  <si>
    <t>https://skills.emsidata.com/skills/KS122596D5ZSN1537KSW</t>
  </si>
  <si>
    <t>Splicing</t>
  </si>
  <si>
    <t>Splice may refer to:</t>
  </si>
  <si>
    <t>https://skills.emsidata.com/skills/KS7G25Z5WTFXF3W053YT</t>
  </si>
  <si>
    <t>Scenario Testing</t>
  </si>
  <si>
    <t>Scenario testing is a software testing activity that uses scenarios: hypothetical stories to help the tester work through a complex problem or test system. The ideal scenario test is a credible, complex, compelling or motivating story; the outcome of which is easy to evaluate. These tests are usually different from test cases in that test cases are single steps whereas scenarios cover a number of steps.</t>
  </si>
  <si>
    <t>https://skills.emsidata.com/skills/KS440BB67NHB0JH39QCN</t>
  </si>
  <si>
    <t>Selenium (Software)</t>
  </si>
  <si>
    <t>Selenium is a portable framework for testing web applications. Selenium provides a playback tool for authoring functional tests without the need to learn a test scripting language. It also provides a test domain-specific language (Selenese) to write tests in a number of popular programming languages, including C#, Groovy, Java, Perl, PHP, Python, Ruby and Scala. The tests can then run against most modern web browsers. Selenium runs on Windows, Linux, and macOS. It is open-source software released under the Apache License 2.0.</t>
  </si>
  <si>
    <t>https://skills.emsidata.com/skills/KS440FS71DJY51ZPZR0Q</t>
  </si>
  <si>
    <t>Rspec</t>
  </si>
  <si>
    <t>RSpec is a computer domain-specific language (DSL) testing tool written in the programming language Ruby to test Ruby code. It is a behavior-driven development (BDD) framework which is extensively used in production applications. The basic idea behind this concept is that of test-driven development (TDD) where the tests are written first and the development is based on writing just enough code that will fulfill those tests followed by refactoring. It contains its own mocking framework that is fully integrated into the framework based upon JMock. The simplicity in the RSpec syntax makes it one of the popular testing tools for Ruby applications. The RSpec tool can be used by installing the rspec gem which consists of three other gems, namely rspec-core, rspec-expectation and rspec-mock.</t>
  </si>
  <si>
    <t>https://skills.emsidata.com/skills/KSA7JI34DIK704E6L2IH</t>
  </si>
  <si>
    <t>In software testing, test automation is the use of software separate from the software being tested to control the execution of tests and the comparison of actual outcomes with predicted outcomes. Test automation can automate some repetitive but necessary tasks in a formalized testing process already in place, or perform additional testing that would be difficult to do manually. Test automation is critical for continuous delivery and continuous testing.</t>
  </si>
  <si>
    <t>https://skills.emsidata.com/skills/KS120ST66K9HBSZ7MPS3</t>
  </si>
  <si>
    <t>Mockito</t>
  </si>
  <si>
    <t>Mockito is an open source testing framework for Java released under the MIT License. The framework allows the creation of test double objects in automated unit tests for the purpose of test-driven development (TDD) or behavior-driven development (BDD).</t>
  </si>
  <si>
    <t>https://skills.emsidata.com/skills/KS1JWYC9WNEY3RSAPQE3</t>
  </si>
  <si>
    <t>Junit</t>
  </si>
  <si>
    <t>https://skills.emsidata.com/skills/KS125LJ6SDQF89N2J4ZP</t>
  </si>
  <si>
    <t>Travis Ci</t>
  </si>
  <si>
    <t>Travis CI is a hosted continuous integration service used to build and test software projects hosted on GitHub and Bitbucket.</t>
  </si>
  <si>
    <t>https://skills.emsidata.com/skills/KS87FFW9YCOLV7GA5W5F</t>
  </si>
  <si>
    <t>Test Suite</t>
  </si>
  <si>
    <t>In software development, a test suite, less commonly known as a 'validation suite', is a collection of test cases that are intended to be used to test a software program to show that it has some specified set of behaviours. A test suite often contains detailed instructions or goals for each collection of test cases and information on the system configuration to be used during testing. A group of test cases may also contain prerequisite states or steps, and descriptions of the following tests.</t>
  </si>
  <si>
    <t>https://skills.emsidata.com/skills/KS120376KM9F1NBQ7F7K</t>
  </si>
  <si>
    <t>https://skills.emsidata.com/skills/KS1222C6WKYWRKRXQCR0</t>
  </si>
  <si>
    <t>Gitlab</t>
  </si>
  <si>
    <t>GitLab is a web-based DevOps lifecycle tool that provides a Git-repository manager providing wiki, issue-tracking and continuous integration and deployment pipeline features, using an open-source license, developed by GitLab Inc. The software was created by Ukrainian developers Dmitriy Zaporozhets and Valery Sizov.</t>
  </si>
  <si>
    <t>https://skills.emsidata.com/skills/KSFX6JBNDFS27G78LHSA</t>
  </si>
  <si>
    <t>Software Versioning</t>
  </si>
  <si>
    <t>Software versioning is the process of assigning either unique version names or unique version numbers to unique states of computer software. Within a given version number category, these numbers are generally assigned in increasing order and correspond to new developments in the software. At a fine-grained level, revision control is often used for keeping track of incrementally different versions of information, whether or not this information is computer software.</t>
  </si>
  <si>
    <t>https://skills.emsidata.com/skills/KS441S66KZY7LM20RKYN</t>
  </si>
  <si>
    <t>Git (Version Control System)</t>
  </si>
  <si>
    <t>Git is software for tracking changes in any set of files, usually used for coordinating work among programmers collaboratively developing source code during software development. Its goals include speed, data integrity, and support for distributed, non-linear workflows.</t>
  </si>
  <si>
    <t>https://skills.emsidata.com/skills/ESA91D8112EB9ECA3570</t>
  </si>
  <si>
    <t>Branching And Merging</t>
  </si>
  <si>
    <t>Branching, in version control and software configuration management, is the duplication of an object under version control. Each object can thereafter be modified separately and in parallel so that the objects become different. In this context the objects are called branches. The users of the version control system can branch any branch.</t>
  </si>
  <si>
    <t>https://skills.emsidata.com/skills/KSIC6D5APMN237C81N8Z</t>
  </si>
  <si>
    <t>Web Ide</t>
  </si>
  <si>
    <t>https://skills.emsidata.com/skills/KSRDWW5JYTPQ27KUJNS6</t>
  </si>
  <si>
    <t>Zoom (Video Conferencing Tool)</t>
  </si>
  <si>
    <t>Zoom Video Communications, Inc. is an American communications technology company headquartered in San Jose, California. It provides videotelephony and online chat services through a cloud-based peer-to-peer software platform and is used for teleconferencing, telecommuting, distance education, and social relations.</t>
  </si>
  <si>
    <t>https://skills.emsidata.com/skills/ESC30CE730D2C915B3D0</t>
  </si>
  <si>
    <t>Telepresence</t>
  </si>
  <si>
    <t>Telepresence refers to a set of technologies which allow a person to feel as if they were present, to give the appearance of being present, or to have an effect, via telerobotics, at a place other than their true location.</t>
  </si>
  <si>
    <t>https://skills.emsidata.com/skills/KS4419H6F0CWT8VF8NFQ</t>
  </si>
  <si>
    <t>Skype</t>
  </si>
  <si>
    <t>Skype is a proprietary telecommunications application that specializes in providing video chat and voice calls between computers, tablets, mobile devices, the Xbox One console, and smartwatches over the Internet. Skype also provides instant messaging services. Users may transmit text, video, audio and images. Skype allows video conference calls.</t>
  </si>
  <si>
    <t>https://skills.emsidata.com/skills/KS440MH6JM6K2P1DJG9W</t>
  </si>
  <si>
    <t>Web Conferencing</t>
  </si>
  <si>
    <t>Web conferencing is used as an umbrella term for various types of online conferencing and collaborative services including webinars, webcasts, and web meetings. Sometimes it may be used also in the more narrow sense of the peer-level web meeting context, in an attempt to disambiguate it from the other types known as collaborative sessions. The terminology related to these technologies is exact and agreed relying on the standards for web conferencing but specific organizations practices in usage exist to provide also term usage reference.</t>
  </si>
  <si>
    <t>https://skills.emsidata.com/skills/KS1258X6TN4MM1GP0SFK</t>
  </si>
  <si>
    <t>Google Hangouts</t>
  </si>
  <si>
    <t>Google Hangouts is a cross-platform messaging app developed by Google. Originally a feature of Google+, Hangouts became a stand-alone product in 2013, when Google also began integrating features from Google+ Messenger and Google Talk into Hangouts. In 2017, Google began developing Hangouts into a product aimed at enterprise communication, splitting into two products: Google Meet and Google Chat. Google has also begun integrating features of Google Voice, its IP telephony product, into Hangouts, stating that Hangouts is designed to be "the future" of Voice. Google began transitioning users from the "classic" version of Hangouts to Meet and Chat in June 2020, and announced in October 2020 that Google Chat would eventually be made free to consumers and fully replace Hangouts, shortly after Google Meet became free as well. Google Hangouts will remain a consumer-level product for people using standard Google accounts.</t>
  </si>
  <si>
    <t>https://skills.emsidata.com/skills/KS124FG6C9VS2MSTV337</t>
  </si>
  <si>
    <t>VirtualBox</t>
  </si>
  <si>
    <t>Oracle VM VirtualBox is a free and open-source hosted hypervisor for x86 virtualization, developed by Oracle Corporation. Created by Innotek, it was acquired by Sun Microsystems in 2008, which was in turn acquired by Oracle in 2010.</t>
  </si>
  <si>
    <t>https://skills.emsidata.com/skills/KS441V172NC4K6P5S6RN</t>
  </si>
  <si>
    <t>Amazon Elastic Compute Cloud</t>
  </si>
  <si>
    <t>Amazon Elastic Compute Cloud (EC2) is a part of Amazon.com's cloud-computing platform, Amazon Web Services (AWS), that allows users to rent virtual computers on which to run their own computer applications. EC2 encourages scalable deployment of applications by providing a web service through which a user can boot an Amazon Machine Image (AMI) to configure a virtual machine, which Amazon calls an "instance", containing any software desired. A user can create, launch, and terminate server-instances as needed, paying by the second for active servers – hence the term "elastic". EC2 provides users with control over the geographical location of instances that allows for latency optimization and high levels of redundancy. In November 2010, Amazon switched its own retail website platform to EC2 and AWS.</t>
  </si>
  <si>
    <t>https://skills.emsidata.com/skills/KS120FL70TL0M5THX6GK</t>
  </si>
  <si>
    <t>Server Virtualization</t>
  </si>
  <si>
    <t>A virtual private server (VPS) is a virtual machine sold as a service by an Internet hosting service. The virtual dedicated server (VDS) also has a similar meaning.</t>
  </si>
  <si>
    <t>https://skills.emsidata.com/skills/KS440H76CYVW2LLFT77P</t>
  </si>
  <si>
    <t>Logical Partition</t>
  </si>
  <si>
    <t>A logical partition (LPAR) is a subset of a computer's hardware resources, virtualized as a separate computer. In effect, a physical machine can be partitioned into multiple logical partitions, each hosting a separate instance of an operating system.</t>
  </si>
  <si>
    <t>https://skills.emsidata.com/skills/KS125YX6C3R2X3VQ5HC2</t>
  </si>
  <si>
    <t>Virtual Environment</t>
  </si>
  <si>
    <t>Virtual environment software refers to any software, program or system that implements, manages and controls multiple virtual environment instances. The software is installed within an organization's existing IT infrastructure and controlled from within the organization itself. From a central interface the software creates an interactive and immersive experience for administrators and users.</t>
  </si>
  <si>
    <t>https://skills.emsidata.com/skills/KSBRQVKEDLGTYLIFJBX7</t>
  </si>
  <si>
    <t>Virtual Machines</t>
  </si>
  <si>
    <t>In computing, a virtual machine (VM) is the virtualization/emulation of a computer system. Virtual machines are based on computer architectures and provide functionality of a physical computer. Their implementations may involve specialized hardware, software, or a combination.</t>
  </si>
  <si>
    <t>https://skills.emsidata.com/skills/KS441TQ74FJX8PPY8TFH</t>
  </si>
  <si>
    <t>Network Virtualization</t>
  </si>
  <si>
    <t>In computing, network virtualization is the process of combining hardware and software network resources and network functionality into a single, software-based administrative entity, a virtual network. Network virtualization involves platform virtualization, often combined with resource virtualization.</t>
  </si>
  <si>
    <t>https://skills.emsidata.com/skills/KS126ZX6W3NJDHQNH58C</t>
  </si>
  <si>
    <t>AWS Lambda</t>
  </si>
  <si>
    <t>AWS Lambda is an event-driven, serverless computing platform provided by Amazon as a part of Amazon Web Services. It is a computing service that runs code in response to events and automatically manages the computing resources required by that code. It was introduced in November 2014.</t>
  </si>
  <si>
    <t>https://skills.emsidata.com/skills/KSE4ME2Z9GRO05SLM3CR</t>
  </si>
  <si>
    <t>Hypervisor</t>
  </si>
  <si>
    <t>A hypervisor is a kind of emulator; it is computer software, firmware or hardware that creates and runs virtual machines. A computer on which a hypervisor runs one or more virtual machines is called a host machine, and each virtual machine is called a guest machine. The hypervisor presents the guest operating systems with a virtual operating platform and manages the execution of the guest operating systems. Multiple instances of a variety of operating systems may share the virtualized hardware resources: for example, Linux, Windows, and macOS instances can all run on a single physical x86 machine. This contrasts with operating-system-level virtualization, where all instances must share a single kernel, though the guest operating systems can differ in user space, such as different Linux distributions with the same kernel.</t>
  </si>
  <si>
    <t>https://skills.emsidata.com/skills/KS124WY5XMZ8T1N1QVK4</t>
  </si>
  <si>
    <t>Hyper-V</t>
  </si>
  <si>
    <t>Microsoft Hyper-V, codenamed Viridian, and briefly known before its release as Windows Server Virtualization, is a native hypervisor; it can create virtual machines on x86-64 systems running Windows. Starting with Windows 8, Hyper-V superseded Windows Virtual PC as the hardware virtualization component of the client editions of Windows NT. A server computer running Hyper-V can be configured to expose individual virtual machines to one or more networks. Hyper-V was first released with Windows Server 2008, and has been available without additional charge since Windows Server 2012 and Windows 8. A standalone Windows Hyper-V Server is free, but with command-line interface only.</t>
  </si>
  <si>
    <t>https://skills.emsidata.com/skills/KS124WG732M8CKGG55BK</t>
  </si>
  <si>
    <t>Containerization</t>
  </si>
  <si>
    <t>Containerization is a system of intermodal freight transport using intermodal containers. The containers have standardized dimensions. They can be loaded and unloaded, stacked, transported efficiently over long distances, and transferred from one mode of transport to another—container ships, rail transport flatcars, and semi-trailer trucks—without being opened. The handling system is completely mechanized so that all handling is done with cranes and special forklift trucks. All containers are numbered and tracked using computerized systems.</t>
  </si>
  <si>
    <t>https://skills.emsidata.com/skills/KS121DV68XQ3HX9FLNCW</t>
  </si>
  <si>
    <t>Virtualization</t>
  </si>
  <si>
    <t>In computing, virtualization or virtualisation is the act of creating a virtual version of something, including virtual computer hardware platforms, storage devices, and computer network resources.</t>
  </si>
  <si>
    <t>https://skills.emsidata.com/skills/KS441V276PPDCWTPLVCZ</t>
  </si>
  <si>
    <t>Windows Virtual PC</t>
  </si>
  <si>
    <t>Windows Virtual PC is a virtualization program for Microsoft Windows. In July 2006 Microsoft released the Windows version as a free product. In August 2006, Microsoft announced the Macintosh version would not be ported to Intel-based Macintosh computers, effectively discontinuing the product as PowerPC-based Macintosh computers would no longer be manufactured.</t>
  </si>
  <si>
    <t>https://skills.emsidata.com/skills/KS126JW5YQ43F84MGCH8</t>
  </si>
  <si>
    <t>Wikimedia</t>
  </si>
  <si>
    <t>The Wikimedia movement, or simply Wikimedia, is the global community of contributors to Wikimedia Foundation projects. The movement was created around Wikipedia's community, and has since expanded to the other Wikimedia projects, including the commons projects Wikimedia Commons and Wikidata, and volunteer software engineers and developers contributing to MediaWiki. These volunteers are supported by numerous organizations around the world, including the Wikimedia Foundation, related chapters, thematic organizations, and user groups.</t>
  </si>
  <si>
    <t>https://skills.emsidata.com/skills/KSR89RCZ8FWAOLMU14FZ</t>
  </si>
  <si>
    <t>Web Content Accessibility Guidelines</t>
  </si>
  <si>
    <t>The Web Content Accessibility Guidelines (WCAG) are part of a series of web accessibility guidelines published by the Web Accessibility Initiative (WAI) of the World Wide Web Consortium (W3C), the main international standards organization for the Internet. They are a set of recommendations for making Web content more accessible, primarily for people with disabilities—but also for all user agents, including highly limited devices, such as mobile phones. WCAG 2.0, were published in December 2008 and became an ISO standard, ISO/IEC 40500:2012 in October 2012. WCAG 2.1 became a W3C Recommendation in June 2018.</t>
  </si>
  <si>
    <t>https://skills.emsidata.com/skills/KS441ZN5Y2HJQNZF6RWR</t>
  </si>
  <si>
    <t>Web Resource</t>
  </si>
  <si>
    <t>A web resource, or simply resource, is any identifiable thing, whether digital, physical, or abstract. Resources are identified using Uniform Resource Identifiers. In the Semantic Web, web resources and their semantic properties are described using the Resource Description Framework.</t>
  </si>
  <si>
    <t>https://skills.emsidata.com/skills/KS4420H5X0GJCY6NMP4F</t>
  </si>
  <si>
    <t>Dynamic Content</t>
  </si>
  <si>
    <t>Web 2.0 refers to websites that emphasize user-generated content, ease of use, participatory culture and interoperability for end users.</t>
  </si>
  <si>
    <t>https://skills.emsidata.com/skills/KSOVEQPKEQJ5T2X9R89J</t>
  </si>
  <si>
    <t>Browser Compatibility</t>
  </si>
  <si>
    <t>Cross-browser compatibility is the ability of a website or web application to function across different browsers and degrade gracefully when browser features are absent or lacking.</t>
  </si>
  <si>
    <t>https://skills.emsidata.com/skills/KS1217278SZ35V5NJM37</t>
  </si>
  <si>
    <t>Intuitive Navigation</t>
  </si>
  <si>
    <t>Web navigation refers to the process of navigating a network of information resources in the World Wide Web, which is organized as hypertext or hypermedia. The user interface that is used to do so is called a web browser.</t>
  </si>
  <si>
    <t>https://skills.emsidata.com/skills/ESE6B3EECE8D49449D5C</t>
  </si>
  <si>
    <t>Mean Stack</t>
  </si>
  <si>
    <t>MEAN is a free and open-source JavaScript software stack for building dynamic web sites and web applications.</t>
  </si>
  <si>
    <t>https://skills.emsidata.com/skills/KSF0VVZRH8VDPI925TQU</t>
  </si>
  <si>
    <t>Flexbox</t>
  </si>
  <si>
    <t>CSS Flexible Box Layout, commonly known as Flexbox, is a CSS 3 web layout model. It is in the W3C's candidate recommendation (CR) stage. The flex layout allows responsive elements within a container to be automatically arranged depending upon screen size.</t>
  </si>
  <si>
    <t>https://skills.emsidata.com/skills/KSG8V19PB8K7PM95X4HW</t>
  </si>
  <si>
    <t>Web Accessibility</t>
  </si>
  <si>
    <t>Web accessibility is the inclusive practice of ensuring there are no barriers that prevent interaction with, or access to, websites on the World Wide Web by people with physical disabilities, situational disabilities, and socio-economic restrictions on bandwidth and speed. When sites are correctly designed, developed and edited, generally all users have equal access to information and functionality.</t>
  </si>
  <si>
    <t>https://skills.emsidata.com/skills/KS1203R6SRVKL378L4WD</t>
  </si>
  <si>
    <t>Ruby On Rails</t>
  </si>
  <si>
    <t>Ruby on Rails, or Rails, is a server-side web application framework written in Ruby under the MIT License. Rails is a model–view–controller (MVC) framework, providing default structures for a database, a web service, and web pages. It encourages and facilitates the use of web standards such as JSON or XML for data transfer and HTML, CSS and JavaScript for user interfacing. In addition to MVC, Rails emphasizes the use of other well-known software engineering patterns and paradigms, including convention over configuration (CoC), don't repeat yourself (DRY), and the active record pattern.</t>
  </si>
  <si>
    <t>https://skills.emsidata.com/skills/KS128CK6XBWYWYT7T3HK</t>
  </si>
  <si>
    <t>ASP.NET</t>
  </si>
  <si>
    <t>ASP.NET is an open-source, server-side web-application framework designed for web development to produce dynamic web pages. It was developed by Microsoft to allow programmers to build dynamic web sites, applications and services.</t>
  </si>
  <si>
    <t>https://skills.emsidata.com/skills/KS120026VL50QFWT2281</t>
  </si>
  <si>
    <t>Digital Prototyping</t>
  </si>
  <si>
    <t>Digital Prototyping gives conceptual design, engineering, manufacturing, and sales and marketing departments the ability to virtually explore a complete product before it's built. Industrial designers, manufacturers, and engineers use Digital Prototyping to design, iterate, optimize, validate, and visualize their products digitally throughout the product development process. Innovative digital prototypes can be created via CAutoD through intelligent and near-optimal iterations, meeting multiple design objectives, identifying multiple figures of merit, and reducing development gearing and time-to-market. Marketers also use Digital Prototyping to create photorealistic renderings and animations of products prior to manufacturing. Companies often adopt Digital Prototyping with the goal of improving communication between product development stakeholders, getting products to market faster, and facilitating product innovation.</t>
  </si>
  <si>
    <t>https://skills.emsidata.com/skills/KS122YY6MYF5CPT4FR4S</t>
  </si>
  <si>
    <t>Web Standards</t>
  </si>
  <si>
    <t>Web standards are the formal, non-proprietary standards and other technical specifications that define and describe aspects of the World Wide Web. In recent years, the term has been more frequently associated with the trend of endorsing a set of standardized best practices for building web sites, and a philosophy of web design and development that includes those methods.</t>
  </si>
  <si>
    <t>https://skills.emsidata.com/skills/KS4420L6KYL45CVTHY1F</t>
  </si>
  <si>
    <t>Cascading Style Sheets (CSS)</t>
  </si>
  <si>
    <t>Cascading Style Sheets (CSS) is a style sheet language used for describing the presentation of a document written in a markup language such as HTML. CSS is a cornerstone technology of the World Wide Web, alongside HTML and JavaScript.</t>
  </si>
  <si>
    <t>https://skills.emsidata.com/skills/KS121F45VPV8C9W3QFYH</t>
  </si>
  <si>
    <t>Web Application Development</t>
  </si>
  <si>
    <t>A web application is application software that runs on a web server, unlike computer-based software programs that are run locally on the operating system (OS) of the device. Web applications are accessed by the user through a web browser with an active network connection. These applications are programmed using a client–server modeled structure—the user ("client") is provided services through an off-site server that is hosted by a third-party. Examples of commonly-used web applications include: web-mail, online retail sales, online banking, and online auctions.</t>
  </si>
  <si>
    <t>https://skills.emsidata.com/skills/KS441ZY71NJGKL537RVJ</t>
  </si>
  <si>
    <t>Bootstrap (Front-End Framework)</t>
  </si>
  <si>
    <t>Bootstrap is a free and open-source CSS framework directed at responsive, mobile-first front-end web development. It contains CSS- and (optionally) JavaScript-based design templates for typography, forms, buttons, navigation, and other interface components.</t>
  </si>
  <si>
    <t>https://skills.emsidata.com/skills/KS1214R5XG4X4PY7LGY6</t>
  </si>
  <si>
    <t>HTML5</t>
  </si>
  <si>
    <t>HTML5 is a markup language used for structuring and presenting content on the World Wide Web. It is the fifth and last major HTML version that is a World Wide Web Consortium (W3C) recommendation. The current specification is known as the HTML Living Standard. It is maintained by a consortium of the major browser vendors, the Web Hypertext Application Technology Working Group (WHATWG).</t>
  </si>
  <si>
    <t>https://skills.emsidata.com/skills/KS120RM619V18NJXTHV1</t>
  </si>
  <si>
    <t>Web Development</t>
  </si>
  <si>
    <t>Web development is the work involved in developing a Web site for the Internet or an intranet. Web development can range from developing a simple single static page of plain text to complex web applications, electronic businesses, and social network services. A more comprehensive list of tasks to which Web development commonly refers, may include Web engineering, Web design, Web content development, client liaison, client-side/server-side scripting, Web server and network security configuration, and e-commerce development.</t>
  </si>
  <si>
    <t>https://skills.emsidata.com/skills/KS122Z36QK3N5097B5JH</t>
  </si>
  <si>
    <t>Web 2.0</t>
  </si>
  <si>
    <t>https://skills.emsidata.com/skills/KS441ZX6SQFRKYQ2R9PF</t>
  </si>
  <si>
    <t>Progressive Web Apps</t>
  </si>
  <si>
    <t>A progressive web application (PWA), commonly known as a progressive web app, is a type of application software delivered through the web, built using common web technologies including HTML, CSS, JavaScript, and WebAssembly. It is intended to work on any platform that uses a standards-compliant browser, including both desktop and mobile devices.</t>
  </si>
  <si>
    <t>https://skills.emsidata.com/skills/ESE1206224D87D966D6F</t>
  </si>
  <si>
    <t>Web Design</t>
  </si>
  <si>
    <t>Web design encompasses many different skills and disciplines in the production and maintenance of websites. The different areas of web design include web graphic design; user interface design ; authoring, including standardised code and proprietary software; user experience design ; and search engine optimization. Often many individuals will work in teams covering different aspects of the design process, although some designers will cover them all. The term "web design" is normally used to describe the design process relating to the front-end design of a website including writing markup. Web design partially overlaps web engineering in the broader scope of web development. Web designers are expected to have an awareness of usability and if their role involves creating markup then they are also expected to be up to date with web accessibility guidelines.</t>
  </si>
  <si>
    <t>https://skills.emsidata.com/skills/KS122VP5W9LZ8TRNFJY0</t>
  </si>
  <si>
    <t>Web Frameworks</t>
  </si>
  <si>
    <t>A web framework (WF) or web application framework (WAF) is a software framework that is designed to support the development of web applications including web services, web resources, and web APIs. Web frameworks provide a standard way to build and deploy web applications on the World Wide Web. Web frameworks aim to automate the overhead associated with common activities performed in web development. For example, many web frameworks provide libraries for database access, templating frameworks, and session management, and they often promote code reuse. Although they often target development of dynamic web sites, they are also applicable to static websites.</t>
  </si>
  <si>
    <t>https://skills.emsidata.com/skills/KSL37L34MKPYFKMDGSQZ</t>
  </si>
  <si>
    <t>Web Pages</t>
  </si>
  <si>
    <t>A web page is a specific collection of content provided by a website and displayed to a user in a web browser. A website typically consists of many web pages linked together in a coherent fashion. The name "web page" is a metaphor of paper pages bound together into a book.</t>
  </si>
  <si>
    <t>https://skills.emsidata.com/skills/KS4420D71YWJJ5Y4Q45N</t>
  </si>
  <si>
    <t>Flask (Web Framework)</t>
  </si>
  <si>
    <t>Flask is a micro web framework written in Python. It is classified as a microframework because it does not require particular tools or libraries. It has no database abstraction layer, form validation, or any other components where pre-existing third-party libraries provide common functions. However, Flask supports extensions that can add application features as if they were implemented in Flask itself. Extensions exist for object-relational mappers, form validation, upload handling, various open authentication technologies and several common framework related tools.</t>
  </si>
  <si>
    <t>https://skills.emsidata.com/skills/ES46B2FBE34B5D3E45D5</t>
  </si>
  <si>
    <t>Web Accessibility Testing</t>
  </si>
  <si>
    <t>https://skills.emsidata.com/skills/ESA10CDDE14540B7C454</t>
  </si>
  <si>
    <t>Web Accessibility Initiative</t>
  </si>
  <si>
    <t>The World Wide Web Consortium (W3C)'s Web Accessibility Initiative (WAI) is an effort to improve the accessibility of the World Wide Web for people with disabilities. People with disabilities may encounter difficulties when using computers generally, but also on the Web. Since people with disabilities often require non-standard devices and browsers, making websites more accessible also benefits a wide range of user agents and devices, including mobile devices, which have limited resources.</t>
  </si>
  <si>
    <t>https://skills.emsidata.com/skills/KS441Y96H9FLSDZ31TVM</t>
  </si>
  <si>
    <t>Django (Web Framework)</t>
  </si>
  <si>
    <t>Django is a Python-based free and open-source web framework that follows the model-template-views (MTV) architectural pattern. It is maintained by the Django Software Foundation (DSF), an American independent organization established as a 501(c)(3) non-profit.</t>
  </si>
  <si>
    <t>https://skills.emsidata.com/skills/KS1232D6PH6SBVWWPQWC</t>
  </si>
  <si>
    <t>HyperText Markup Language (HTML)</t>
  </si>
  <si>
    <t>The HyperText Markup Language, or HTML(HyperText Markup Language) is the standard markup language for documents designed to be displayed in a web browser. It can be assisted by technologies such as Cascading Style Sheets (CSS) and scripting languages such as JavaScript.</t>
  </si>
  <si>
    <t>https://skills.emsidata.com/skills/KS1200578T5QCYT0Z98G</t>
  </si>
  <si>
    <t>Web Application Frameworks</t>
  </si>
  <si>
    <t>https://skills.emsidata.com/skills/KS441ZY75ZBD54BWPKN4</t>
  </si>
  <si>
    <t>Character Encodings In HTML</t>
  </si>
  <si>
    <t>HTML has been in use since 1991, but HTML 4.0 was the first standardized version where international characters were given reasonably complete treatment. When an HTML document includes special characters outside the range of seven-bit ASCII, two goals are worth considering: the information's integrity, and universal browser display.</t>
  </si>
  <si>
    <t>https://skills.emsidata.com/skills/KS124TX612FBDFB0BG81</t>
  </si>
  <si>
    <t>Drag And Drop</t>
  </si>
  <si>
    <t>In computer graphical user interfaces, drag and drop is a pointing device gesture in which the user selects a virtual object by "grabbing" it and dragging it to a different location or onto another virtual object. In general, it can be used to invoke many kinds of actions, or create various types of associations between two abstract objects.</t>
  </si>
  <si>
    <t>https://skills.emsidata.com/skills/KS4KJ4EOEZN3NUBVMT8O</t>
  </si>
  <si>
    <t>Web Engineering</t>
  </si>
  <si>
    <t>The World Wide Web has become a major delivery platform for a variety of complex and sophisticated enterprise applications in several domains. In addition to their inherent multifaceted functionality, these Web applications exhibit complex behaviour and place some unique demands on their usability, performance, security, and ability to grow and evolve. However, a vast majority of these applications continue to be developed in an ad hoc way, contributing to problems of usability, maintainability, quality and reliability. While Web development can benefit from established practices from other related disciplines, it has certain distinguishing characteristics that demand special considerations. In recent years, there have been developments towards addressing these considerations.</t>
  </si>
  <si>
    <t>https://skills.emsidata.com/skills/KS442066KVRQP1K641DZ</t>
  </si>
  <si>
    <t>Web Applications</t>
  </si>
  <si>
    <t>https://skills.emsidata.com/skills/KS441ZY6P0PDB5DWTRB8</t>
  </si>
  <si>
    <t>Responsive Web Design</t>
  </si>
  <si>
    <t>Responsive web design (RWD) is an approach to web design that makes web pages render well on a variety of devices and window or screen sizes from minimum to maximum display size. Recent work also considers the viewer proximity as part of the viewing context as an extension for RWD. Content, design and performance are necessary across all devices to ensure usability and satisfaction.</t>
  </si>
  <si>
    <t>https://skills.emsidata.com/skills/KS4401Q6TM90DBQSF645</t>
  </si>
  <si>
    <t>Single Page Application</t>
  </si>
  <si>
    <t>A single-page application (SPA) is a web application or website that interacts with the user by dynamically rewriting the current web page with new data from the web server, instead of the default method of the browser loading entire new pages. The goal is faster transitions that make the website feel more like a native app.</t>
  </si>
  <si>
    <t>https://skills.emsidata.com/skills/KSHEW8PAOGGFQG2FB3SQ</t>
  </si>
  <si>
    <t>HTML Components</t>
  </si>
  <si>
    <t>HTML Components (HTCs) are a legacy technology used to implement components in script as Dynamic HTML (DHTML) "behaviors" in the Microsoft Internet Explorer web browser. Such files typically use an .htc extension and the "text/x-component" MIME type.</t>
  </si>
  <si>
    <t>https://skills.emsidata.com/skills/KSD9Z9YAZHT0I55COV7R</t>
  </si>
  <si>
    <t>Internet Services</t>
  </si>
  <si>
    <t>The Internet is the global system of interconnected computer networks that uses the Internet protocol suite (TCP/IP) to communicate between networks and devices. It is a network of networks that consists of private, public, academic, business, and government networks of local to global scope, linked by a broad array of electronic, wireless, and optical networking technologies. The Internet carries a vast range of information resources and services, such as the inter-linked hypertext documents and applications of the World Wide Web (WWW), electronic mail, telephony, and file sharing.</t>
  </si>
  <si>
    <t>https://skills.emsidata.com/skills/KS1259878L4HP9Z4JWKY</t>
  </si>
  <si>
    <t>Online Service Provider</t>
  </si>
  <si>
    <t>An online service provider (OSP) can, for example, be an Internet service provider, an email provider, a news provider (press), an entertainment provider, a search engine, an e-commerce site, an online banking site, a health site, an official government site, social media, a wiki, or a Usenet newsgroup. In its original more limited definition, it referred only to a commercial computer communication service in which paid members could dial via a computer modem the service's private computer network and access various services and information resources such as bulletin board systems, downloadable files and programs, news articles, chat rooms, and electronic mail services. The term "online service" was also used in references to these dial-up services. The traditional dial-up online service differed from the modern Internet service provider in that they provided a large degree of content that was only accessible by those who subscribed to the online service, while ISP mostly serves to provide access to the Internet and generally provides little if any exclusive content of its own. In the U.S., the Online Copyright Infringement Liability Limitation Act (OCILLA) portion of the U.S. Digital Millennium Copyright Act has expanded the legal definition of online service in two different ways for different portions of the law. It states in section 512(k)(1):(A) As used in subsection (a), the term "service provider" means an entity offering the transmission, routing, or providing of connections for digital online communications, between or among points specified by a user, of material of the user’s choosing, without modification to the content of the material as sent or received. (B) As used in this section, other than subsection (a), the term "service provider" means a provider of online services or network access, or the operator of facilities therefore, and includes an entity described in subparagraph (A).</t>
  </si>
  <si>
    <t>https://skills.emsidata.com/skills/KS1278K73G73L31PWNK5</t>
  </si>
  <si>
    <t>Web Platforms</t>
  </si>
  <si>
    <t>The Web platform is a collection of technologies developed as open standards by the World Wide Web Consortium and other standardization bodies such as The Web Hypertext Application Technology Working Group, the Unicode Consortium, the Internet Engineering Task Force, and Ecma International. It is the umbrella term introduced by the World Wide Web Consortium, and in 2011 it was defined as "a platform for innovation, consolidation and cost efficiencies" by W3C CEO Jeff Jaffe. Being built on The evergreen Web has allowed for the addition of new capabilities while addressing security and privacy risks. Additionally, developers are enabled to build interoperable content on a cohesive platform.</t>
  </si>
  <si>
    <t>https://skills.emsidata.com/skills/KS4420F638JZ4L3BDT29</t>
  </si>
  <si>
    <t>Web Tools</t>
  </si>
  <si>
    <t>https://skills.emsidata.com/skills/KS4420P5ZHWM72YCTQQD</t>
  </si>
  <si>
    <t>Internet Hosting Service</t>
  </si>
  <si>
    <t>An Internet hosting service is a service that runs servers connected to the Internet, allowing organizations and individuals to serve content or host services connected to the Internet.</t>
  </si>
  <si>
    <t>https://skills.emsidata.com/skills/KS124S55WW3B76GB1F16</t>
  </si>
  <si>
    <t>Amazon Simple Queue Services</t>
  </si>
  <si>
    <t>Amazon Simple Queue Service is a distributed message queuing service introduced by Amazon.com in late 2004. It supports programmatic sending of messages via web service applications as a way to communicate over the Internet. SQS is intended to provide a highly scalable hosted message queue that resolves issues arising from the common producer-consumer problem or connectivity between producer and consumer.</t>
  </si>
  <si>
    <t>https://skills.emsidata.com/skills/KS120FR6VV1H0BRWF8ZF</t>
  </si>
  <si>
    <t>The term Web service (WS) is either:a service offered by an electronic device to another electronic device, communicating with each other via the World Wide Web, or a server running on a computer device, listening for requests at a particular port over a network, serving web documents, and creating web applications services, which serve in solving specific domain problems over the Web</t>
  </si>
  <si>
    <t>https://skills.emsidata.com/skills/KS4420H75G906GRK0QJZ</t>
  </si>
  <si>
    <t>Amazon Web Services</t>
  </si>
  <si>
    <t>Amazon Web Services (AWS) is a subsidiary of Amazon providing on-demand cloud computing platforms and APIs to individuals, companies, and governments, on a metered pay-as-you-go basis. These cloud computing web services provide a variety of basic abstract technical infrastructure and distributed computing building blocks and tools. One of these services is Amazon Elastic Compute Cloud (EC2), which allows users to have at their disposal a virtual cluster of computers, available all the time, through the Internet. AWS's version of virtual computers emulates most of the attributes of a real computer, including hardware central processing units (CPUs) and graphics processing units (GPUs) for processing; local/RAM memory; hard-disk/SSD storage; a choice of operating systems; networking; and pre-loaded application software such as web servers, databases, and customer relationship management (CRM).</t>
  </si>
  <si>
    <t>https://skills.emsidata.com/skills/KS120FG6YP8PQYYNQY9B</t>
  </si>
  <si>
    <t>Amazon Elasticsearch Service</t>
  </si>
  <si>
    <t>https://skills.emsidata.com/skills/ESD81F441EA69C0AF32E</t>
  </si>
  <si>
    <t>App Store (IOS)</t>
  </si>
  <si>
    <t>The App Store is a digital distribution platform, developed and maintained by Apple Inc., for mobile apps on its iOS and iPadOS operating systems. The store allows users to browse and download apps developed with Apple's iOS Software Development Kit. Apps can be downloaded on the iPhone smartphone, the iPod Touch handheld computer, or the iPad tablet computer, and some can be transferred to the Apple Watch smartwatch or 4th-generation or newer Apple TVs as extensions of iPhone apps.</t>
  </si>
  <si>
    <t>https://skills.emsidata.com/skills/KS120LP6CBTTJSY8HRC8</t>
  </si>
  <si>
    <t>Apple Xcode</t>
  </si>
  <si>
    <t>Xcode is Apple's integrated development environment (IDE) for macOS, used to develop software for macOS, iOS, iPadOS, watchOS, and tvOS. It was first released in 2003; the latest stable release is version 12.4, released on January 26, 2021, and is available via the Mac App Store free of charge for macOS Big Sur users. Registered developers can download preview releases and prior versions of the suite through the Apple Developer website. Xcode includes Command Line Tools (CLT), which enable UNIX-style development via the Terminal app in macOS. They can also be downloaded and installed without the main IDE.</t>
  </si>
  <si>
    <t>https://skills.emsidata.com/skills/KS120KT71H7QN93P89J9</t>
  </si>
  <si>
    <t>Apple IOS</t>
  </si>
  <si>
    <t>iOS is a mobile operating system created and developed by Apple Inc. exclusively for its hardware. It is the operating system that powers many of the company's mobile devices, including the iPhone and iPod Touch; the term also included the versions running on iPads until the name iPadOS was introduced with version 13 in 2019. It is the world's second-most widely installed mobile operating system, after Android. It is the basis for three other operating systems made by Apple: iPadOS, tvOS, and watchOS. It is proprietary software, although some parts of it are open source under the Apple Public Source License and other licenses.</t>
  </si>
  <si>
    <t>https://skills.emsidata.com/skills/KS120KG6WHGRLKG6DFS3</t>
  </si>
  <si>
    <t>Objective-C (Programming Language)</t>
  </si>
  <si>
    <t>Objective-C is a general-purpose, object-oriented programming language that adds Smalltalk-style messaging to the C programming language. It was the main programming language supported by Apple for macOS, iOS, and their respective application programming interfaces (APIs), Cocoa and Cocoa Touch, until the introduction of Swift in 2014.</t>
  </si>
  <si>
    <t>https://skills.emsidata.com/skills/KS1275N74XZ574T7N47D</t>
  </si>
  <si>
    <t>Foreign Language</t>
  </si>
  <si>
    <t>A foreign language is a language not commonly spoken in the country of the speaker. However, there must be a defined distinction between foreign language and second language. It is also a language not spoken in the native country of the person referred to, i.e., a German speaker living in The Philippines can say that Filipino is a foreign language to them, or a Japanese speaker living in China can say that Chinese is a foreign language to them. These two characterisations do not exhaust the possible definitions, however, and the label is occasionally applied in ways that are variously misleading or factually inaccurate.</t>
  </si>
  <si>
    <t>https://skills.emsidata.com/skills/KS124206N7YNCH0D379T</t>
  </si>
  <si>
    <t>American Sign Language (ASL)</t>
  </si>
  <si>
    <t>American Sign Language (ASL) is a natural language that serves as the predominant sign language of Deaf communities in the United States and most of Anglophone Canada. In the United States, ASL is claimed to be the third most used language. ASL is a complete and organized visual language that is expressed by facial expression as well as movements and motions with the hands. Besides North America, dialects of ASL and ASL-based creoles are used in many countries around the world, including much of West Africa and parts of Southeast Asia. ASL is also widely learned as a second language, serving as a lingua franca. ASL is most closely related to French Sign Language (LSF). It has been proposed that ASL is a creole language of LSF, although ASL shows features atypical of creole languages, such as agglutinative morphology.</t>
  </si>
  <si>
    <t>https://skills.emsidata.com/skills/KS120P172WGDPFDFJ5C3</t>
  </si>
  <si>
    <t>Catalan (Language)</t>
  </si>
  <si>
    <t>Catalan, known in the Valencian Community and Carche as Valencian, is a Western Romance language derived from Vulgar Latin. It is the official language of Andorra, and a co-official language of three autonomous communities in eastern Spain: Catalonia, the Valencian Community and the Balearic Islands. It also has semi-official status in the Italian comune of Alghero. It is also spoken in the Pyrénées-Orientales department of France and in two further areas in eastern Spain: the eastern strip of Aragon and the Carche area in the Region of Murcia. The Catalan/Valencian-speaking territories are often called the Països Catalans or "Catalan Countries".</t>
  </si>
  <si>
    <t>https://skills.emsidata.com/skills/KS7G54P624F5TR06YLVH</t>
  </si>
  <si>
    <t>Italian Language</t>
  </si>
  <si>
    <t>Italian is a Romance language of the Indo-European language family. Italian is, by most measures and together with Sardinian, the closest language to Latin, from which it descends via Vulgar Latin. Italian is an official language in Italy, Switzerland, San Marino, and Vatican City. It has an official minority status in western Istria. It formerly had official status in Albania, Malta, Monaco, Montenegro (Kotor), Greece and is generally understood in Corsica by Corsican speakers. It also used to be an official language in the former Italian East Africa and Italian North Africa, where it still plays a significant role in various sectors. Italian is also spoken by large expatriate communities in the Americas and Australia. Italian is included under the languages covered by the European Charter for Regional or Minority languages in Bosnia and Herzegovina and in Romania, although Italian is neither a co-official nor a protected language in these countries. Many speakers of Italian are native bilinguals of both Italian and other regional languages.</t>
  </si>
  <si>
    <t>https://skills.emsidata.com/skills/ESAB6ED38CE1A5A0B5A4</t>
  </si>
  <si>
    <t>Russian Language</t>
  </si>
  <si>
    <t>Russian is an East Slavic language native to the Russians in Eastern Europe. It is an official language in Russia, Belarus, Kazakhstan, Kyrgyzstan, and is used widely throughout the Caucasus, Central Asia, and to some extent in the Baltic states. Russian belongs to the family of Indo-European languages, one of the four living members of the East Slavic languages alongside, and part of the larger Balto-Slavic branch.</t>
  </si>
  <si>
    <t>https://skills.emsidata.com/skills/ES6FA055263AB5A79CF7</t>
  </si>
  <si>
    <t>German Language</t>
  </si>
  <si>
    <t>The German language is a West Germanic language mainly spoken in Central Europe. It is the most widely spoken and official or co-official language in Germany, Austria, Switzerland, Liechtenstein, and the Italian province of South Tyrol. It is also a co-official language of Luxembourg, Belgium and parts of southwestern Poland, as well as a national language in Namibia. German is most similar to other languages within the West Germanic language branch, including Afrikaans, Dutch, English, the Frisian languages, Low German, Luxembourgish, Scots, and Yiddish. It also contains close similarities in vocabulary to Danish, Norwegian, and Swedish, although these belong to the North Germanic group. German is the second most widely spoken Germanic language after English.</t>
  </si>
  <si>
    <t>https://skills.emsidata.com/skills/KS124BK6VD8Y1F11PD2Q</t>
  </si>
  <si>
    <t>English Language</t>
  </si>
  <si>
    <t>English is a West Germanic language first spoken in early medieval England, which has eventually become the leading language of international discourse in the 21st century. It is named after the Angles, one of the ancient Germanic peoples that migrated to the area of Great Britain that later took their name, England. Both names derive from Anglia, a peninsula on the Baltic Sea. English is most closely related to Frisian and Low Saxon, while its vocabulary has been significantly influenced by other Germanic languages, particularly Old Norse, as well as Latin and French.</t>
  </si>
  <si>
    <t>https://skills.emsidata.com/skills/KS123K75YYK8VGH90NCS</t>
  </si>
  <si>
    <t>Armenian Language</t>
  </si>
  <si>
    <t>Armenian is an Indo-European language, belonging to an independent branch of which it is the only member. It is the official language of Armenia. Historically being spoken throughout the Armenian Highlands, today, Armenian is widely spoken throughout the Armenian diaspora. Armenian is written in its own writing system, the Armenian alphabet, introduced in 405 AD by the priest Mesrop Mashtots.</t>
  </si>
  <si>
    <t>https://skills.emsidata.com/skills/ESD9586DAE537548103C</t>
  </si>
  <si>
    <t>Arabic Language</t>
  </si>
  <si>
    <t>Arabic is a Semitic language that first emerged in the 1st to 4th centuries CE. It is now the lingua franca of the Arab world. It is named after the Arabs, a term initially used to describe peoples living in the Arabian Peninsula bounded by eastern Egypt in the west, Mesopotamia in the east, and the Anti-Lebanon mountains and Northern Syria in the north, as perceived by ancient Greek geographers The ISO assigns language codes to thirty varieties of Arabic, including its standard form, Modern Standard Arabic, also referred to as Literary Arabic, which is modernized Classical Arabic. This distinction exists primarily among Western linguists; Arabic speakers themselves generally do not distinguish between Modern Standard Arabic and Classical Arabic, but rather refer to both as al-ʿarabiyyatu l-fuṣḥā or simply al-fuṣḥā (اَلْفُصْحَىٰ). Modern Standard Arabic is an official language of 26 states and 1 disputed territory, the third most after English and French.</t>
  </si>
  <si>
    <t>https://skills.emsidata.com/skills/KS120M16XCSQRBQ5ZH6D</t>
  </si>
  <si>
    <t>Literacy</t>
  </si>
  <si>
    <t>Literacy is popularly understood as an ability to read and write in at least one method of writing, an understanding reflected by mainstream dictionaries.</t>
  </si>
  <si>
    <t>https://skills.emsidata.com/skills/KS120886PW26CKLQ11T1</t>
  </si>
  <si>
    <t>Spanish Language</t>
  </si>
  <si>
    <t>Spanish or Castilian is a Romance language that originated in the Iberian Peninsula of Europe. Today, it is a global language with nearly 500 million native speakers, mainly in Spain and the Americas. It is the world's second-most spoken native language after Mandarin Chinese, and the world's fourth-most spoken language overall after English, Mandarin Chinese, and Hindi.</t>
  </si>
  <si>
    <t>https://skills.emsidata.com/skills/KS123N6726N4C5J0PGW1</t>
  </si>
  <si>
    <t>Urdu Language</t>
  </si>
  <si>
    <t>Urdu is an Indo-Aryan language spoken chiefly in South Asia. It is the official national language and lingua franca of Pakistan. In India, Urdu is an Eighth Schedule language whose status, function, and cultural heritage is recognized by the Constitution of India; it has some form of official status in several Indian states. In Nepal, Urdu is a registered regional dialect. Urdu has been described as a Persianised standard register of the Hindustani language. Urdu and Hindi share a common Indo-Aryan vocabulary base and very similar phonology and syntax, making them mutually intelligible in colloquial speech.</t>
  </si>
  <si>
    <t>https://skills.emsidata.com/skills/KS441P46N6FKY9H5Q9Q7</t>
  </si>
  <si>
    <t>Turkish Language</t>
  </si>
  <si>
    <t>Turkish, also referred to as Istanbul Turkish or Turkey Turkish, is the most widely spoken of the Turkic languages, with around 70 to 80 million speakers, the national language of Turkey. Outside its native country, significant smaller groups of speakers exist in Iraq, Syria, Germany, Austria, Bulgaria, North Macedonia, Northern Cyprus, Greece, the Caucasus, and other parts of Europe and Central Asia. Cyprus has requested that the European Union add Turkish as an official language, even though Turkey is not a member state.</t>
  </si>
  <si>
    <t>https://skills.emsidata.com/skills/ES8895996371A2ECE232</t>
  </si>
  <si>
    <t>Ukrainian Language</t>
  </si>
  <si>
    <t>Ukrainian, historically also Ruthenian is an East Slavic language. It is the official state language of Ukraine and one of the three official languages in the unrecognized state of Transnistria, the other two being Moldovan and Russian. Written Ukrainian uses a variant of the Cyrillic script.</t>
  </si>
  <si>
    <t>https://skills.emsidata.com/skills/KS441M26959GKTJ5YY29</t>
  </si>
  <si>
    <t>Vietnamese Language</t>
  </si>
  <si>
    <t>Vietnamese is an Austroasiatic language that originated in Vietnam, where it is the national and official language. It is by far the most spoken Austroasiatic language with over 70 million native speakers, at least seven times more than Khmer, the next most spoken Austroasiatic language. Its vocabulary has had significant influence from Chinese and French. It is the native language of the Vietnamese (Kinh) people, as well as a second language or first language for other ethnic groups in Vietnam. As a result of emigration, Vietnamese speakers are also found in other parts of Southeast Asia, East Asia, North America, Europe, and Australia. Vietnamese has also been officially recognized as a minority language in the Czech Republic.</t>
  </si>
  <si>
    <t>https://skills.emsidata.com/skills/ESFF2EE62AC1EC64DDAF</t>
  </si>
  <si>
    <t>Sign Languages</t>
  </si>
  <si>
    <t>Sign languages are languages that use the visual-manual modality to convey meaning. Sign languages are expressed through manual articulations in combination with non-manual elements. Sign languages are full-fledged natural languages with their own grammar and lexicon. Sign languages are not universal and they are not mutually intelligible with each other, although there are also striking similarities among sign languages.</t>
  </si>
  <si>
    <t>https://skills.emsidata.com/skills/KS122S376PFTXNQHGQTY</t>
  </si>
  <si>
    <t>Portuguese Language</t>
  </si>
  <si>
    <t>Portuguese is a Romance language originating in the Iberian Peninsula of Europe. It is the sole official language of Portugal, Angola, Mozambique, Guinea-Bissau, Cape Verde, São Tomé and Príncipe, and Brazil, while having co-official language status in East Timor, Equatorial Guinea, and Macau. A Portuguese-speaking person or nation is referred to as "Lusophone". As the result of expansion during colonial times, a cultural presence of Portuguese and Portuguese creole speakers are also found around the world. Portuguese is part of the Ibero-Romance group that evolved from several dialects of Vulgar Latin in the medieval Kingdom of Galicia and the County of Portugal, and has kept some Celtic phonology and its lexicon.</t>
  </si>
  <si>
    <t>https://skills.emsidata.com/skills/ES6D4F5379D1F10ABCC2</t>
  </si>
  <si>
    <t>Ancient Greek</t>
  </si>
  <si>
    <t>Ancient Greece was a civilization belonging to a period of Greek history from the Greek Dark Ages of the 12th–9th centuries BC to the end of antiquity. This era was immediately followed by the Early Middle Ages and the Byzantine period. Roughly three centuries after the Late Bronze Age collapse of Mycenaean Greece, Greek urban poleis began to form in the 8th century BC, ushering in the Archaic period and colonization of the Mediterranean Basin. This was followed by the age of Classical Greece, from the Greco-Persian Wars to the 5th to 4th centuries BC. The conquests of Alexander the Great of Macedon spread Hellenistic civilization from the western Mediterranean to Central Asia. The Hellenistic period ended with the conquest of the eastern Mediterranean world by the Roman Republic, and the annexation of the Roman province of Macedonia in Roman Greece, and later the province of Achaea during the Roman Empire.</t>
  </si>
  <si>
    <t>https://skills.emsidata.com/skills/KS121YH6WJ1YRBDSBSXF</t>
  </si>
  <si>
    <t>Farsi Language</t>
  </si>
  <si>
    <t>Persian, also known by its endonym Farsi, is a Western Iranian language belonging to the Iranian branch of the Indo-Iranian subdivision of the Indo-European languages. Persian is a pluricentric language predominantly spoken and used officially within Iran, Afghanistan and Tajikistan in three mutually intelligible standard varieties, namely Iranian Persian, Dari Persian and Tajiki Persian. It is also spoken natively in the Tajik variety by a significant population within Uzbekistan, as well as within other regions with a Persianate history in the cultural sphere of Greater Iran. It is written officially within Iran and Afghanistan in the Persian alphabet, a derivation of the Arabic script, and within Tajikistan in the Tajik alphabet, a derivation of Cyrillic.</t>
  </si>
  <si>
    <t>https://skills.emsidata.com/skills/ES738E52CA162DBD95F8</t>
  </si>
  <si>
    <t>Tibetan (Language)</t>
  </si>
  <si>
    <t>Tibetan language may refer to:Classical Tibetan, the classical language used also as a contemporary written standard Standard Tibetan, the most widely used spoken dialect Any of the other Tibetic languages</t>
  </si>
  <si>
    <t>https://skills.emsidata.com/skills/KS7G3ZZ6DXCC8H51TBF6</t>
  </si>
  <si>
    <t>Multilingualism</t>
  </si>
  <si>
    <t>Multilingualism is the use of more than one language, either by an individual speaker or by a group of speakers. It is believed that multilingual speakers outnumber monolingual speakers in the world's population. More than half of all Europeans claim to speak at least one language other than their mother tongue; but many read and write in one language. Always useful to traders, multilingualism is advantageous for people wanting to participate in globalization and cultural openness. Owing to the ease of access to information facilitated by the Internet, individuals' exposure to multiple languages is becoming increasingly possible. People who speak several languages are also called polyglots.</t>
  </si>
  <si>
    <t>https://skills.emsidata.com/skills/KS121036PZ6CXV9MM4LT</t>
  </si>
  <si>
    <t>Bilingual (Spanish/English)</t>
  </si>
  <si>
    <t>https://skills.emsidata.com/skills/ES1820DD3344258617FF</t>
  </si>
  <si>
    <t>Korean Language</t>
  </si>
  <si>
    <t>Korean is an East Asian language spoken by about 77 million people. It is the official and national language of both Koreas: North Korea and South Korea, with different standardized official forms used in each country. It is a recognised minority language in the Yanbian Korean Autonomous Prefecture and Changbai Korean Autonomous County of Jilin Province, China. It is also spoken in parts of Sakhalin, Russia and Central Asia.</t>
  </si>
  <si>
    <t>https://skills.emsidata.com/skills/KS125NM66SXCYFHQBWNT</t>
  </si>
  <si>
    <t>Hebrew Language</t>
  </si>
  <si>
    <t>Hebrew is a Northwest Semitic language native to Israel. In 2013, Modern Hebrew was spoken by over nine million people worldwide. Historically, it is regarded as the language of the Israelites, Judeans and their ancestors; however, the language was not referred to by the name "Hebrew" in the Tanakh itself. Mishnah Gitin 9:8 refers to the language as Ivrit meaning Hebrew, however Mishnah Megillah refers to the Hebrew language as Ashurit meaning Assyrian, which is a metonym derived from the name of the alphabet in contrast to Ivrit meaning the paleo-Hebrew alphabet. The earliest examples of written Paleo-Hebrew date to the 10th century BCE. Hebrew belongs to the Northwest Semitic branch of the Afroasiatic language family, and is the only Canaanite language still spoken and the only truly successful example of a revived dead language, and one of only two Northwest Semitic languages still spoken, the other being Aramaic.</t>
  </si>
  <si>
    <t>https://skills.emsidata.com/skills/KS120XG6RWBS98B78F9Y</t>
  </si>
  <si>
    <t>Hindi Language</t>
  </si>
  <si>
    <t>Hindi, or more precisely Modern Standard Hindi, is an Indo-Aryan language spoken chiefly in India. Hindi has been described as a standardised and Sanskritised register of the Hindustani language, which itself is based primarily on the Khariboli dialect of Delhi and neighbouring areas of Northern India. Hindi, written in the Devanagari script, is one of the two official languages of the Government of India, along with the English language. It is an official language in 9 States and 3 Union Territories and an additional official language in 3 other States. Hindi is also one of the 22 scheduled languages of the Republic of India.</t>
  </si>
  <si>
    <t>https://skills.emsidata.com/skills/KS124QG6H2GY1Z86R903</t>
  </si>
  <si>
    <t>French Language</t>
  </si>
  <si>
    <t>French is a Romance language of the Indo-European family. It descended from the Vulgar Latin of the Roman Empire, as did all Romance languages. French evolved from Gallo-Romance, the Latin spoken in Gaul, and more specifically in Northern Gaul. Its closest relatives are the other langues d'oïl—languages historically spoken in northern France and in southern Belgium, which French (Francien) largely supplanted. French was also influenced by native Celtic languages of Northern Roman Gaul like Gallia Belgica and by the (Germanic) Frankish language of the post-Roman Frankish invaders. Today, owing to France's past overseas expansion, there are numerous French-based creole languages, most notably Haitian Creole. A French-speaking person or nation may be referred to as Francophone in both English and French.</t>
  </si>
  <si>
    <t>https://skills.emsidata.com/skills/KS1243976G466GV63ZBY</t>
  </si>
  <si>
    <t>Pashto Language</t>
  </si>
  <si>
    <t>Pashto, sometimes spelled Pukhto or Pakhto, is an Eastern Iranian language of the Indo-European family. It is known in Persian literature as Afghani.</t>
  </si>
  <si>
    <t>https://skills.emsidata.com/skills/KS127L46LDS85Z7DDXNJ</t>
  </si>
  <si>
    <t>Reading Comprehension</t>
  </si>
  <si>
    <t>Reading comprehension is the ability to process text, understand its meaning, and to integrate with what the reader already knows. Fundamental skills required in efficient reading comprehension are knowing meaning of words, ability to understand meaning of a word from discourse context, ability to follow organization of passage and to identify antecedents and references in it, ability to draw inferences from a passage about its contents, ability to identify the main thought of a passage, ability to answer questions answered in a passage, ability to recognize the literary devices or propositional structures used in a passage and determine its tone, to understand the situational mood conveyed for assertions, questioning, commanding, refraining etc. and finally ability to determine writer's purpose, intent and point of view, and draw inferences about the writer (discourse-semantics).</t>
  </si>
  <si>
    <t>https://skills.emsidata.com/skills/ES6F35D2C3787802A2E0</t>
  </si>
  <si>
    <t>Latin</t>
  </si>
  <si>
    <t>Latin is a classical language belonging to the Italic branch of the Indo-European languages. Latin was originally spoken in the area around Rome, known as Latium. Through the power of the Roman Republic, it became the dominant language in Italy, and subsequently throughout the western Roman Empire. Latin has contributed many words to the English language. In particular, Latin roots are used in English descriptions of theology, the sciences, medicine, and law.</t>
  </si>
  <si>
    <t>https://skills.emsidata.com/skills/KS7G2CG76M0XWC7CLBT6</t>
  </si>
  <si>
    <t>Mandarin Chinese</t>
  </si>
  <si>
    <t>Mandarin is a group of Sinitic (Chinese) languages spoken across most of northern and southwestern China. The group includes the Beijing dialect, the basis of the phonology of Standard Chinese. Because Mandarin originated in North China and most Mandarin languages and dialects are found in the north, the group is sometimes referred to as Northern Chinese. Many varieties of Mandarin, such as those of the Southwest and the Lower Yangtze, are not mutually intelligible or are only partially intelligible with the standard language. Nevertheless, Mandarin is often placed first in lists of languages by number of native speakers.</t>
  </si>
  <si>
    <t>https://skills.emsidata.com/skills/KS121VZ6GVLJQKQQS4YB</t>
  </si>
  <si>
    <t>Japanese Language</t>
  </si>
  <si>
    <t>Japanese  is an East Asian language spoken by about 128 million people, primarily in Japan, where it is the national language. It is a member of the Japonic language family, and its relation to other languages, such as Korean, is debated. Japonic languages have been grouped with other language families such as Ainu, Austroasiatic, and the now-discredited Altaic, but none of these proposals has gained widespread acceptance.</t>
  </si>
  <si>
    <t>https://skills.emsidata.com/skills/KS125GK6R679H0RMLZJT</t>
  </si>
  <si>
    <t>Language Interpretation</t>
  </si>
  <si>
    <t>Interpreting is a translational activity in which one produces a first and final translation on the basis of a one-time exposure to an expression in a source language.</t>
  </si>
  <si>
    <t>https://skills.emsidata.com/skills/KS122996RRJZCQF3XK7Y</t>
  </si>
  <si>
    <t>Language Translation</t>
  </si>
  <si>
    <t>Translation is the communication of the meaning of a source-language text by means of an equivalent target-language text. The English language draws a terminological distinction between translating and interpreting ; under this distinction, translation can begin only after the appearance of writing within a language community.</t>
  </si>
  <si>
    <t>https://skills.emsidata.com/skills/KS125QD6CX29H8YCS9XR</t>
  </si>
  <si>
    <t>Computer-Assisted Translation</t>
  </si>
  <si>
    <t>Computer-aided translation (CAT), also referred to as machine-assisted translation (MAT) or machine-aided human translation (MAHT), is the use of software to assist a human translator in the translation process. The translation is created by a human, and certain aspects of the process are facilitated by software; this is in contrast with machine translation (MT), in which the translation is created by a computer, optionally with some human intervention.</t>
  </si>
  <si>
    <t>https://skills.emsidata.com/skills/KS1227C73CZ4XQHZ2XTZ</t>
  </si>
  <si>
    <t>Phonetics</t>
  </si>
  <si>
    <t>Phonetics is a branch of linguistics that studies how humans produce and perceive sounds, or in the case of sign languages, the equivalent aspects of sign. Phoneticians—linguists who specialize in phonetics—study the physical properties of speech. The field of phonetics is traditionally divided into three sub-disciplines based on the research questions involved such as how humans plan and execute movements to produce speech, how different movements affect the properties of the resulting sound, or how humans convert sound waves to linguistic information. Traditionally, the minimal linguistic unit of phonetics is the phone—a speech sound in a language—which differs from the phonological unit of phoneme; the phoneme is an abstract categorization of phones.</t>
  </si>
  <si>
    <t>https://skills.emsidata.com/skills/KS1IHS4BGW56Y38GTOKU</t>
  </si>
  <si>
    <t>Syntax</t>
  </si>
  <si>
    <t>In linguistics, syntax is the set of rules, principles, and processes that govern the structure of sentences in a given language, usually including word order. The term syntax is also used to refer to the study of such principles and processes. The goal of many syntacticians is to discover the syntactic rules common to all languages.</t>
  </si>
  <si>
    <t>https://skills.emsidata.com/skills/KS4414Y63W010ZY9XS8H</t>
  </si>
  <si>
    <t>Discourse Analysis</t>
  </si>
  <si>
    <t>Discourse analysis (DA), or discourse studies, is an approach to the analysis of written, vocal, or sign language use, or any significant semiotic event.</t>
  </si>
  <si>
    <t>https://skills.emsidata.com/skills/KS1230Q63P8PZ4C6YT3K</t>
  </si>
  <si>
    <t>Formal Language</t>
  </si>
  <si>
    <t>In mathematics, computer science, and linguistics, a formal language consists of words whose letters are taken from an alphabet and are well-formed according to a specific set of rules.</t>
  </si>
  <si>
    <t>https://skills.emsidata.com/skills/KS1242J775PRWB5FFKY7</t>
  </si>
  <si>
    <t>Linguistics</t>
  </si>
  <si>
    <t>Linguistics is the scientific study of language. It encompasses the analysis of every aspect of language, as well as the methods for studying and modeling them.</t>
  </si>
  <si>
    <t>https://skills.emsidata.com/skills/KS125VQ7947BCH0SW9YT</t>
  </si>
  <si>
    <t>Semantics</t>
  </si>
  <si>
    <t>Semantics is the study of meaning, reference, or truth. The term can be used to refer to subfields of several distinct disciplines, including philosophy, linguistics, and computer science.</t>
  </si>
  <si>
    <t>https://skills.emsidata.com/skills/KS440FZ66QFPWRRTYF6J</t>
  </si>
  <si>
    <t>Idioms</t>
  </si>
  <si>
    <t>An idiom is a phrase or expression that typically presents a figurative, non-literal meaning attached to the phrase; but some phrases become figurative idioms while retaining the literal meaning of the phrase. Categorized as formulaic language, an idiom's figurative meaning is different from the literal meaning. Idioms occur frequently in all languages; in English alone there are an estimated twenty-five thousand idiomatic expressions.</t>
  </si>
  <si>
    <t>https://skills.emsidata.com/skills/KSB5YB5OI3HIHTFY2ZF9</t>
  </si>
  <si>
    <t>Phonological Awareness</t>
  </si>
  <si>
    <t>Phonological awareness is an individual's awareness of the phonological structure, or sound structure, of words. Phonological awareness is an important and reliable predictor of later reading ability and has, therefore, been the focus of much research.</t>
  </si>
  <si>
    <t>https://skills.emsidata.com/skills/KS127RY6R92TRKV2ZFDJ</t>
  </si>
  <si>
    <t>Lexicons</t>
  </si>
  <si>
    <t>A lexicon, word-hoard, wordbook, or word-stock is the vocabulary of a language or branch of knowledge. In linguistics, a lexicon is a language's inventory of lexemes. The word lexicon derives from Greek word λεξικόν, neuter of λεξικός meaning 'of or for words'.</t>
  </si>
  <si>
    <t>https://skills.emsidata.com/skills/KS125T06J255QYJNTRPM</t>
  </si>
  <si>
    <t>Language Education</t>
  </si>
  <si>
    <t>Language education – the process and practice of teaching a second or foreign language – is primarily a branch of applied linguistics, but can be an interdisciplinary field. There are four main learning categories for language education: communicative competencies, proficiencies, cross-cultural experiences, and multiple literacies.</t>
  </si>
  <si>
    <t>https://skills.emsidata.com/skills/KS125QB5ZFH3DNS84BMQ</t>
  </si>
  <si>
    <t>Test Of English As A Foreign Language (TOEFL)</t>
  </si>
  <si>
    <t>Test of English as a Foreign Language is a standardized test to measure the English language ability of non-native speakers wishing to enroll in English-speaking universities. The test is accepted by many English-speaking academic and professional institutions. TOEFL is one of the two major English-language tests in the world, the other being the IELTS.</t>
  </si>
  <si>
    <t>https://skills.emsidata.com/skills/KS441FC634BLLWZT4QXF</t>
  </si>
  <si>
    <t>Teaching English As A Second Language</t>
  </si>
  <si>
    <t>Teaching English as a foreign language (TEFL) refers to teaching the English language to students with different first languages, typically used to imply that the English Language Learner may have already learned more than one language, prior to learning English. TEFL can occur either within the state school system or more privately, at a language school or with a tutor. TEFL can also take place in an English-speaking country for people who have immigrated there. TEFL teachers may be native or non-native speakers of English. Other acronyms are TESL, TESOL, and ESL. Students who are learning English as a second language are known as ESL or EFL students. More generally, these students are referred to as ELL  students. Some of these terms are not in widespread use outside of the materials of providers of various programs and materials.</t>
  </si>
  <si>
    <t>https://skills.emsidata.com/skills/KS441B96M9G28S6N632Q</t>
  </si>
  <si>
    <t>Evidence Collection</t>
  </si>
  <si>
    <t>https://skills.emsidata.com/skills/ESC8D1BB5D784F1E5F33</t>
  </si>
  <si>
    <t>Forensic Sciences</t>
  </si>
  <si>
    <t>Forensic science, also known as criminalistics, is the application of science to criminal and civil laws, mainly—on the criminal side—during criminal investigation, as governed by the legal standards of admissible evidence and criminal procedure.</t>
  </si>
  <si>
    <t>https://skills.emsidata.com/skills/KS122J074GKGZX9XJWHJ</t>
  </si>
  <si>
    <t>Labor Law</t>
  </si>
  <si>
    <t>Labour law mediates the relationship between workers, employing entities, trade unions and the government. Collective labour law relates to the tripartite relationship between employee, employer and union. Individual labour law concerns employees' rights at work also through the contract for work. Employment standards are social norms for the minimum socially acceptable conditions under which employees or contractors are allowed to work. Government agencies enforce labour law.</t>
  </si>
  <si>
    <t>https://skills.emsidata.com/skills/KS123J36CN950KHKWC4T</t>
  </si>
  <si>
    <t>Criminal Law</t>
  </si>
  <si>
    <t>Criminal law is the body of law that relates to crime. It proscribes conduct perceived as threatening, harmful, or otherwise endangering to the property, health, safety, and moral welfare of people inclusive of one's self. Most criminal law is established by statute, which is to say that the laws are enacted by a legislature. Criminal law includes the punishment and rehabilitation of people who violate such laws.</t>
  </si>
  <si>
    <t>https://skills.emsidata.com/skills/KS122J35YCB1LN4BY67Y</t>
  </si>
  <si>
    <t>Law Enforcement</t>
  </si>
  <si>
    <t>Law enforcement is the activity of some members of government who act in an organized manner to enforce the law by discovering, deterring, rehabilitating, or punishing people who violate the rules and norms governing that society. The term encompasses police, courts, and corrections.</t>
  </si>
  <si>
    <t>https://skills.emsidata.com/skills/KS125R467HSMPWMRXWNB</t>
  </si>
  <si>
    <t>Interrogations</t>
  </si>
  <si>
    <t>Interrogation is interviewing as commonly employed by law enforcement officers, military personnel, intelligence agencies, organized crime syndicates, and terrorist organizations with the goal of eliciting useful information, particularly information related to suspected crime. Interrogation may involve a diverse array of techniques, ranging from developing a rapport with the subject to torture.</t>
  </si>
  <si>
    <t>https://skills.emsidata.com/skills/KS1259J64Q5QMQTFCH7C</t>
  </si>
  <si>
    <t>Criminal Justice</t>
  </si>
  <si>
    <t>Criminal justice is the delivery of justice to those who have committed crimes. The criminal justice system is a series of government agencies and institutions. Goals include the rehabilitation of offenders, preventing other crimes, and moral support for victims. The primary institutions of the criminal justice system are the police, prosecution and defense lawyers, the courts and prisons.</t>
  </si>
  <si>
    <t>https://skills.emsidata.com/skills/KS122J17682FG0YZBH69</t>
  </si>
  <si>
    <t>Appeals</t>
  </si>
  <si>
    <t>In law, an appeal is the process in which cases are reviewed by a higher authority, where parties request a formal change to an official decision. Appeals function both as a process for error correction as well as a process of clarifying and interpreting law. Although appellate courts have existed for thousands of years, common law countries did not incorporate an affirmative right to appeal into their jurisprudence until the 19th century.</t>
  </si>
  <si>
    <t>https://skills.emsidata.com/skills/KS120JZ70YBB7DWH3SGT</t>
  </si>
  <si>
    <t>Case Law</t>
  </si>
  <si>
    <t>Case law is the collection of past legal decisions written by courts and similar tribunals in the course of deciding cases, in which the law was analyzed using these cases to resolve ambiguities for deciding current cases. These past decisions are called "case law", or precedent. Stare decisis—a Latin phrase meaning "let the decision stand"—is the principle by which judges are bound to such past decisions. These judicial interpretations are distinguished from statutory law, which are codes enacted by legislative bodies, and regulatory law, which are established by executive agencies based on statutes. In some jurisdictions, case law can be applied to ongoing adjudication; for example, criminal proceedings or family law.</t>
  </si>
  <si>
    <t>https://skills.emsidata.com/skills/ES32966BEA118E4E7E2B</t>
  </si>
  <si>
    <t>Procedural Justice</t>
  </si>
  <si>
    <t>Procedural justice is the idea of fairness in the processes that resolve disputes and allocate resources. One aspect of procedural justice is related to discussions of the administration of justice and legal proceedings. This sense of procedural justice is connected to due process (U.S.), fundamental justice (Canada), procedural fairness (Australia), and natural justice, but the idea of procedural justice can also be applied to nonlegal contexts in which some process is employed to resolve conflict or divide benefits or burdens. Other aspects of procedural justice can also be found in social psychology and sociology issues and organizational psychology.</t>
  </si>
  <si>
    <t>https://skills.emsidata.com/skills/ES40DF64C755049F2A42</t>
  </si>
  <si>
    <t>Judiciary</t>
  </si>
  <si>
    <t>The judiciary is the system of courts that adjudicates legal disputes and interprets, defends and applies law in legal cases.</t>
  </si>
  <si>
    <t>https://skills.emsidata.com/skills/KS125LC6CFC41FKNZLG0</t>
  </si>
  <si>
    <t>Judicial Opinion</t>
  </si>
  <si>
    <t>A judicial opinion is a form of legal opinion written by a judge or a judicial panel in the course of resolving a legal dispute, providing the decision reached to resolve the dispute, and usually indicating the facts which led to the dispute and an analysis of the law used to arrive at the decision.</t>
  </si>
  <si>
    <t>https://skills.emsidata.com/skills/KS125LB6VQS39W9Z22PH</t>
  </si>
  <si>
    <t>Electronic Discovery</t>
  </si>
  <si>
    <t>Electronic discovery refers to discovery in legal proceedings such as litigation, government investigations, or Freedom of Information Act requests, where the information sought is in electronic format. Electronic discovery is subject to rules of civil procedure and agreed-upon processes, often involving review for privilege and relevance before data are turned over to the requesting party.</t>
  </si>
  <si>
    <t>https://skills.emsidata.com/skills/KS1238H6B8TZ6MF53D8M</t>
  </si>
  <si>
    <t>Copyright Laws</t>
  </si>
  <si>
    <t>Copyright is a type of intellectual property that gives its owner the exclusive right to make copies of a creative work, usually for a limited time. The creative work may be in a literary, artistic, educational, or musical form. Copyright is intended to protect the original expression of an idea in the form of a creative work, but not the idea itself. A copyright is subject to limitations based on public interest considerations, such as the fair use doctrine in the United States.</t>
  </si>
  <si>
    <t>https://skills.emsidata.com/skills/ES3C82C4833E29443ACA</t>
  </si>
  <si>
    <t>Lawsuits</t>
  </si>
  <si>
    <t>A lawsuit is a proceeding by a party or parties against another in the civil court of law. The archaic term "suit in law" is found in only a small number of laws still in effect today. The term "lawsuit" is used in reference to a civil action brought in a court of law in which a plaintiff, a party who claims to have incurred loss as a result of a defendant's actions, demands a legal or equitable remedy. The defendant is required to respond to the plaintiff's complaint. If the plaintiff is successful, judgment is in the plaintiff's favor, and a variety of court orders may be issued to enforce a right, award damages, or impose a temporary or permanent injunction to prevent an act or compel an act. A declaratory judgment may be issued to prevent future legal disputes.</t>
  </si>
  <si>
    <t>https://skills.emsidata.com/skills/KS121XX660DWPDPRLVW2</t>
  </si>
  <si>
    <t>Civil Law</t>
  </si>
  <si>
    <t>Civil law may refer to:Civil law, the non-criminal branch of law in a common law legal system Civil law, or continental law, a legal system originating in continental Europe and based on Roman lawPrivate law, the branch of law in a civil law legal system that governs relations among private individualsMunicipal law, the domestic law of a state, as opposed to international law</t>
  </si>
  <si>
    <t>https://skills.emsidata.com/skills/KS121XV72NK1F5DDJKLK</t>
  </si>
  <si>
    <t>Family Law</t>
  </si>
  <si>
    <t>Family law is an area of the law that deals with family matters and domestic relations.</t>
  </si>
  <si>
    <t>https://skills.emsidata.com/skills/KS123TG6QNY4DT6HTVQ0</t>
  </si>
  <si>
    <t>Arbitration</t>
  </si>
  <si>
    <t>Arbitration, a form of alternative dispute resolution (ADR), is a way to resolve disputes outside the judiciary courts. The dispute will be decided by one or more persons, which renders the 'arbitration award'. An arbitration decision or award is legally binding on both sides and enforceable in the courts, unless all parties stipulate that the arbitration process and decision are non-binding.</t>
  </si>
  <si>
    <t>https://skills.emsidata.com/skills/KS120M66NZ5TCZHDHYDQ</t>
  </si>
  <si>
    <t>Dispute Resolution</t>
  </si>
  <si>
    <t>Dispute resolution or dispute settlement is the process of resolving disputes between parties. The term dispute resolution is sometimes used interchangeably with conflict resolution, although conflicts are generally more deep-rooted and lengthy than disputes. Dispute resolution techniques assist the resolution of antagonisms between parties that can include citizens, corporations, and governments.</t>
  </si>
  <si>
    <t>https://skills.emsidata.com/skills/KS1231M6M7DML5NQCX8V</t>
  </si>
  <si>
    <t>Mediation</t>
  </si>
  <si>
    <t>Mediation is a structured, interactive process where an impartial third party assists disputing parties in resolving conflict through the use of specialized communication and negotiation techniques. All participants in mediation are encouraged to actively participate in the process. Mediation is a "party-centered" process in that it is focused primarily upon the needs, rights, and interests of the parties. The mediator uses a wide variety of techniques to guide the process in a constructive direction and to help the parties find their optimal solution. A mediator is facilitative in that she/he manages the interaction between parties and facilitates open communication. Mediation is also evaluative in that the mediator analyzes issues and relevant norms ("reality-testing"), while refraining from providing prescriptive advice to the parties.</t>
  </si>
  <si>
    <t>https://skills.emsidata.com/skills/KS1269W6ZF8J5YJDDVN9</t>
  </si>
  <si>
    <t>Settlement</t>
  </si>
  <si>
    <t>https://skills.emsidata.com/skills/KS123YM600CLQQD1GP56</t>
  </si>
  <si>
    <t>Conflict Resolution</t>
  </si>
  <si>
    <t>Conflict resolution is conceptualized as the methods and processes involved in facilitating the peaceful ending of conflict and retribution. Committed group members attempt to resolve group conflicts by actively communicating information about their conflicting motives or ideologies to the rest of group and by engaging in collective negotiation. Dimensions of resolution typically parallel the dimensions of conflict in the way the conflict is processed. Cognitive resolution is the way disputants understand and view the conflict, with beliefs, perspectives, understandings and attitudes. Emotional resolution is in the way disputants feel about a conflict, the emotional energy. Behavioral resolution is reflective of how the disputants act, their behavior. Ultimately a wide range of methods and procedures for addressing conflict exist, including negotiation, mediation, mediation-arbitration, diplomacy, and creative peacebuilding.</t>
  </si>
  <si>
    <t>https://skills.emsidata.com/skills/KS1228S6YKWXMH4M4DL7</t>
  </si>
  <si>
    <t>Ergonomics</t>
  </si>
  <si>
    <t>Human factors and ergonomics is the application of psychological and physiological principles to the engineering and design of products, processes, and systems. The goal of human factors is to reduce human error, increase productivity, and enhance safety and comfort with a specific focus on the interaction between the human and the thing of interest.</t>
  </si>
  <si>
    <t>https://skills.emsidata.com/skills/KS123MN77Q0WTZ3GVLRV</t>
  </si>
  <si>
    <t>Cleanliness</t>
  </si>
  <si>
    <t>Cleanliness is both the abstract state of being clean and free from germs, dirt, trash, or waste, and the habit of achieving and maintaining that state. Cleanliness is often achieved through cleaning. Cleanliness is a good quality, as indicated by the aphorism: "Cleanliness is next to Godliness", and may be regarded as contributing to other ideals such as 'health' and 'beauty'.</t>
  </si>
  <si>
    <t>https://skills.emsidata.com/skills/KS121YT721BY2F3M5YDR</t>
  </si>
  <si>
    <t>Personal Protective Equipment</t>
  </si>
  <si>
    <t>Personal protective equipment (PPE) is protective clothing, helmets, goggles, or other garments or equipment designed to protect the wearer's body from injury or infection. The hazards addressed by protective equipment include physical, electrical, heat, chemicals, biohazards, and airborne particulate matter. Protective equipment may be worn for job-related occupational safety and health purposes, as well as for sports and other recreational activities. "Protective clothing" is applied to traditional categories of clothing, and "protective gear" applies to items such as pads, guards, shields, or masks, and others. PPE suits can be similar in appearance to a cleanroom suit.</t>
  </si>
  <si>
    <t>https://skills.emsidata.com/skills/KS127Q56J10XVNDFQ3K1</t>
  </si>
  <si>
    <t>Hazard Categorization</t>
  </si>
  <si>
    <t>https://skills.emsidata.com/skills/KS7G8J66SM52PLHCBTZ5</t>
  </si>
  <si>
    <t>Environment Health And Safety</t>
  </si>
  <si>
    <t>Environment (E), health (H) and safety (S), EHS is an acronym for the methodology that studies and implements the practical aspects of protecting the environment and maintaining health and safety at occupation. In simple terms it is what organizations must do to make sure that their activities do not cause harm to anyone. Commonly, quality - quality assurance &amp; quality control - is adjoined to form the company division known as HSQE.</t>
  </si>
  <si>
    <t>https://skills.emsidata.com/skills/KS7G16D61SMNKDQZLKSV</t>
  </si>
  <si>
    <t>Material Safety Data Sheet</t>
  </si>
  <si>
    <t>A safety data sheet (SDS), material safety data sheet (MSDS), or product safety data sheet (PSDS) is a document that lists information relating to occupational safety and health for the use of various substances and products. SDSs are a widely used system for cataloguing information on chemicals, chemical compounds, and chemical mixtures. SDS information may include instructions for the safe use and potential hazards associated with a particular material or product, along with spill-handling procedures. The older MSDS formats could vary from source to source within a country depending on national requirements; however, the newer SDS format is internationally standardized.</t>
  </si>
  <si>
    <t>https://skills.emsidata.com/skills/KS1266X65GWXF4XZHS30</t>
  </si>
  <si>
    <t>Safety Culture</t>
  </si>
  <si>
    <t>Safety culture is the collection of the beliefs, perceptions and values that employees share in relation to risks within an organization, such as a workplace or community. Safety culture is a part of organizational culture, and has been described in a variety of ways; notably the National Academies of Science and the Association of Land Grant and Public Universities have published summaries on this topic in 2014 and 2016.</t>
  </si>
  <si>
    <t>https://skills.emsidata.com/skills/KS4407565LF7NGXMDBVF</t>
  </si>
  <si>
    <t>Occupational Safety And Health</t>
  </si>
  <si>
    <t>Occupational safety and health (OSH), also commonly referred to as occupational health and safety (OHS), occupational health, or occupational safety, is a multidisciplinary field concerned with the safety, health, and welfare of people at occupation. These terms also refer to the goals of this field, so their use in the sense of this article was originally an abbreviation of occupational safety and health program/department etc.</t>
  </si>
  <si>
    <t>https://skills.emsidata.com/skills/KS123J07373VSJ0QY7BN</t>
  </si>
  <si>
    <t>Sanitation</t>
  </si>
  <si>
    <t>Sanitation refers to public health conditions related to clean drinking water and adequate treatment and disposal of human excreta and sewage. Preventing human contact with feces is part of sanitation, as is hand washing with soap. Sanitation systems aim to protect human health by providing a clean environment that will stop the transmission of disease, especially through the fecal–oral route. For example, diarrhea, a main cause of malnutrition and stunted growth in children, can be reduced through adequate sanitation. There are many other diseases which are easily transmitted in communities that have low levels of sanitation, such as ascariasis, cholera, hepatitis, polio, schistosomiasis, and trachoma, to name just a few.</t>
  </si>
  <si>
    <t>https://skills.emsidata.com/skills/KS128716HL1C1Y0ZS84Q</t>
  </si>
  <si>
    <t>Injury Prevention</t>
  </si>
  <si>
    <t>Injury prevention is an effort to prevent or reduce the severity of bodily injuries caused by external mechanisms, such as accidents, before they occur. Injury prevention is a component of safety and public health, and its goal is to improve the health of the population by preventing injuries and hence improving quality of life. Among laypersons, the term "accidental injury" is often used. However, "accidental" implies the causes of injuries are random in nature. Researchers use the term "unintentional injury" to refer to injuries that are nonvolitional but preventable. Within the field of public health, efforts are also made to prevent or reduce "intentional injury." Data from the U.S. Centers for Disease Control, for example, show unintentional injuries are the leading cause of death from early childhood until middle adulthood. During these years, unintentional injuries account for more deaths than the next nine leading causes of death combined.</t>
  </si>
  <si>
    <t>https://skills.emsidata.com/skills/KS1203S63CGLXTS4X8H5</t>
  </si>
  <si>
    <t>Visual Workplaces</t>
  </si>
  <si>
    <t>https://skills.emsidata.com/skills/KS122ZF6P56SVRDXW5P7</t>
  </si>
  <si>
    <t>Safety Standards</t>
  </si>
  <si>
    <t>Safety standards are standards designed to ensure the safety of products, activities and processes, etc. They may be advisory or compulsory and are normally laid down by an advisory or regulatory body that may be either voluntary or statutory. China has recently experienced trouble with some of the post listed associations.</t>
  </si>
  <si>
    <t>https://skills.emsidata.com/skills/KS1282R607CFYF1FWJ74</t>
  </si>
  <si>
    <t>Land Tenure</t>
  </si>
  <si>
    <t>In common law systems, land tenure is the legal regime in which land is owned by an individual, who is said to "hold" the land. It determines who can use land, for how long and under what conditions. Tenure may be based both on official laws and policies, and on informal customs. In other words, land tenure system implies a system according to which land is held by an individual or the actual tiller of the land. It determines the owners rights and responsibilities in connection with their holding. The French verb "tenir" means "to hold" and "tenant" is the present participle of "tenir". The sovereign monarch, known as The Crown, held land in its own right. All private owners are either its tenants or sub-tenants. Tenure signifies the relationship between tenant and lord, not the relationship between tenant and land. Over history, many different forms of land ownership, i.e., ways of owning land, have been established.</t>
  </si>
  <si>
    <t>https://skills.emsidata.com/skills/KS125Q36PBT7H9G2VK9V</t>
  </si>
  <si>
    <t>Land Administration</t>
  </si>
  <si>
    <t>Land administration is the way in which the rules of land tenure are applied and made operational. Land administration, whether formal or informal, comprises an extensive range of systems and processes to administer. The processes of land administration include the transfer of rights in land from one party to another through sale, lease, loan, gift and inheritance; the regulating of land and property development; the use and conservation of the land; the gathering of revenues from the land through sales, leasing, and taxation; and the resolving of conflicts concerning the ownership and the use of land. Land administration functions may be divided into four components: Juridical, regulatory, fiscal, and information management. These functions of land administration may be organized in terms of agencies responsible for surveying and mapping, land registration, land valuation and land revenue generation. The purpose and scope of this knowledge domain appear from the following introducing notes:These Guidelines define land administration as the process whereby land and the information about land may be effectively managed. They are mainly written for senior governmental staff and politicians engaged in land administration issues. The aim is to outline the benefit of having a relevant and reliable land information system in place. The Guidelines identify the factors that should be taken into account in developing the legislation, organization, databases and maps, as well as the funding mechanisms, required to implement and maintain a solid land administration system.</t>
  </si>
  <si>
    <t>https://skills.emsidata.com/skills/KS125PT6Y09SDG1CD8HL</t>
  </si>
  <si>
    <t>Private Property</t>
  </si>
  <si>
    <t>Private property is a legal designation for the ownership of property by non-governmental legal entities.</t>
  </si>
  <si>
    <t>https://skills.emsidata.com/skills/KS1281B6JYRFQ307N4P2</t>
  </si>
  <si>
    <t>Property Rights</t>
  </si>
  <si>
    <t>The right to property or right to own property is often classified as a human right for natural persons regarding their possessions. A general recognition of a right to private property is found more rarely and is typically heavily constrained insofar as property is owned by legal persons and where it is used for production rather than consumption.</t>
  </si>
  <si>
    <t>https://skills.emsidata.com/skills/KS1284Z6HPTVL2F65V7R</t>
  </si>
  <si>
    <t>Easement</t>
  </si>
  <si>
    <t>An easement is a nonpossessory right to use and/or enter onto the real property of another without possessing it. It is "best typified in the right of way which one landowner, A, may enjoy over the land of another, B". It is similar to real covenants and equitable servitudes; in the United States, the Restatement (Third) of Property takes steps to merge these concepts as servitudes.</t>
  </si>
  <si>
    <t>https://skills.emsidata.com/skills/KS1238V79BW37S2VFHXL</t>
  </si>
  <si>
    <t>Trade Secrets</t>
  </si>
  <si>
    <t>Trade secrets are a type of intellectual property that comprise formulas, practices, processes, designs, instruments, patterns, or compilations of information that have inherent economic value because they are not generally known or readily ascertainable by others, and which the owner takes reasonable measures to keep secret. In some jurisdictions, such secrets are referred to as confidential information.</t>
  </si>
  <si>
    <t>https://skills.emsidata.com/skills/ES40804B30203AFB57E1</t>
  </si>
  <si>
    <t>Intellectual Property Laws</t>
  </si>
  <si>
    <t>Intellectual property (IP) is a category of property that includes intangible creations of the human intellect. There are many types of intellectual property, and some countries recognize more than others. The most well-known types are copyrights, patents, trademarks, and trade secrets. The modern concept of intellectual property developed in England in the 17th and 18th centuries. The term "intellectual property" began to be used in the 19th century, though it was not until the late 20th century that intellectual property became commonplace in the majority of the world's legal systems.</t>
  </si>
  <si>
    <t>https://skills.emsidata.com/skills/KS1257G6QSJKF4QHGK1R</t>
  </si>
  <si>
    <t>Fair Use</t>
  </si>
  <si>
    <t>Fair use is a doctrine in the law of the United States that permits limited use of copyrighted material without having to first acquire permission from the copyright holder. Fair use is one of the limitations to copyright intended to balance the interests of copyright holders with the public interest in the wider distribution and use of creative works by allowing as a defense to copyright infringement claims certain limited uses that might otherwise be considered infringement. Unlike "fair dealing" rights that exist in most countries with a British legal history, the fair use right is a general exception that applies to all different kinds of uses with all types of works and turns on a flexible proportionality test that examines the purpose of the use, the amount used, and the impact on the market of the original work.</t>
  </si>
  <si>
    <t>https://skills.emsidata.com/skills/ESDDDF0172EBE3A18F56</t>
  </si>
  <si>
    <t>Property Laws</t>
  </si>
  <si>
    <t>https://skills.emsidata.com/skills/KS123NH64B7ZKYRJTSY4</t>
  </si>
  <si>
    <t>Trademarks</t>
  </si>
  <si>
    <t>A trademark is a type of intellectual property consisting of a recognizable sign, design, or expression which identifies products or services of a particular source from those of others, although trademarks used to identify services are usually called service marks. The trademark owner can be an individual, business organization, or any legal entity. A trademark may be located on a package, a label, a voucher, or on the product itself. For the sake of corporate identity, trademarks are often displayed on company buildings. It is legally recognized as a type of intellectual property.</t>
  </si>
  <si>
    <t>https://skills.emsidata.com/skills/KS441GL694BVNXYQJCTL</t>
  </si>
  <si>
    <t>Patents</t>
  </si>
  <si>
    <t>A patent is a title that gives its owner the legal right to exclude others from making, using, or selling an invention for a limited period of years in exchange for publishing an enabling public disclosure of the invention. In most countries, patent rights fall under private law and the patent holder must sue someone infringing the patent in order to enforce his or her rights. In some industries patents are an essential form of competitive advantage; in others they are irrelevant.</t>
  </si>
  <si>
    <t>https://skills.emsidata.com/skills/KS127LF67KVM0BHLK1CB</t>
  </si>
  <si>
    <t>Trademark Law</t>
  </si>
  <si>
    <t>https://skills.emsidata.com/skills/KS441GM6SMVVFVLPTV1Z</t>
  </si>
  <si>
    <t>Intellectual Property</t>
  </si>
  <si>
    <t>https://skills.emsidata.com/skills/KS1257G62V8N1RFHMNLL</t>
  </si>
  <si>
    <t>Testbed</t>
  </si>
  <si>
    <t>A testbed is a platform for conducting rigorous, transparent, and replicable testing of scientific theories, computational tools, and new technologies.</t>
  </si>
  <si>
    <t>https://skills.emsidata.com/skills/KS441BB67SS3KWM4VZ90</t>
  </si>
  <si>
    <t>Error Detection And Correction</t>
  </si>
  <si>
    <t>In information theory and coding theory with applications in computer science and telecommunication, error detection and correction or error control are techniques that enable reliable delivery of digital data over unreliable communication channels. Many communication channels are subject to channel noise, and thus errors may be introduced during transmission from the source to a receiver. Error detection techniques allow detecting such errors, while error correction enables reconstruction of the original data in many cases.</t>
  </si>
  <si>
    <t>https://skills.emsidata.com/skills/KS123MV6WY5DR1MCQBP7</t>
  </si>
  <si>
    <t>Safety Assurance</t>
  </si>
  <si>
    <t>Safety is the state of being "safe", the condition of being protected from harm or other non-desirable outcomes. Safety can also refer to the control of recognized hazards in order to achieve an acceptable level of risk.</t>
  </si>
  <si>
    <t>https://skills.emsidata.com/skills/KS440726NL4QJRHCMR43</t>
  </si>
  <si>
    <t>Quality Management</t>
  </si>
  <si>
    <t>Quality management ensures that an organization, product or service is consistent. It has four main components: quality planning, quality assurance, quality control and quality improvement. Quality management is focused not only on product and service quality, but also on the means to achieve it. Quality management, therefore, uses quality assurance and control of processes as well as products to achieve more consistent quality. What a customer wants and is willing to pay for it determines quality. It is a written or unwritten commitment to a known or unknown consumer in the market. Thus, quality can be defined as fitness for intended use or, in other words, how well the product performs its intended function.</t>
  </si>
  <si>
    <t>https://skills.emsidata.com/skills/KS1289C6QS0TSSB4PNGG</t>
  </si>
  <si>
    <t>Fault Tolerance</t>
  </si>
  <si>
    <t>Fault tolerance is the property that enables a system to continue operating properly in the event of the failure of some of its components. If its operating quality decreases at all, the decrease is proportional to the severity of the failure, as compared to a naively designed system, in which even a small failure can cause total breakdown. Fault tolerance is particularly sought after in high-availability or life-critical systems. The ability of maintaining functionality when portions of a system break down is referred to as graceful degradation.</t>
  </si>
  <si>
    <t>https://skills.emsidata.com/skills/KS123V474VZ7GZLDN11M</t>
  </si>
  <si>
    <t>Quality Assurance</t>
  </si>
  <si>
    <t>Quality assurance (QA) is a way of preventing mistakes and defects in manufactured products and avoiding problems when delivering products or services to customers; which ISO 9000 defines as "part of quality management focused on providing confidence that quality requirements will be fulfilled". This defect prevention in quality assurance differs subtly from defect detection and rejection in quality control and has been referred to as a shift left since it focuses on quality earlier in the process.</t>
  </si>
  <si>
    <t>https://skills.emsidata.com/skills/KS128866SHL94J005TTG</t>
  </si>
  <si>
    <t>Failure Causes</t>
  </si>
  <si>
    <t>Failure causes are defects in design, process, quality, or part application, which are the underlying cause of a failure or which initiate a process which leads to failure. Where failure depends on the user of the product or process, then human error must be considered.</t>
  </si>
  <si>
    <t>https://skills.emsidata.com/skills/KS123TB76B86XYQWN0F1</t>
  </si>
  <si>
    <t>Quality Control</t>
  </si>
  <si>
    <t>Quality control is a process for maintaining proper standards in manufacturing.</t>
  </si>
  <si>
    <t>https://skills.emsidata.com/skills/KSKG9OA3NDST6929VROF</t>
  </si>
  <si>
    <t>Product Quality (QA/QC)</t>
  </si>
  <si>
    <t>https://skills.emsidata.com/skills/KS686RZ6M19R2T9BJK73</t>
  </si>
  <si>
    <t>Corrective And Preventive Action (CAPA)</t>
  </si>
  <si>
    <t>Corrective and preventive action consists of improvements to an organization's processes taken to eliminate causes of non-conformities or other undesirable situations. It is usually a set of actions that laws or regulations require an organization to take in manufacturing, documentation, procedures, or systems to rectify and eliminate recurring non-conformance. Non-conformance is identified after systematic evaluation and analysis of the root cause of the non-conformance. Non-conformance may be a market complaint or customer complaint or failure of machinery or a quality management system, or misinterpretation of written instructions to carry out work. The corrective and preventive action is designed by a team that includes quality assurance personnel and personnel involved in the actual observation point of non-conformance. It must be systematically implemented and observed for its ability to eliminate further recurrence of such non-conformation. The 8D framework can be used as an effective method of structuring a CAPA.</t>
  </si>
  <si>
    <t>https://skills.emsidata.com/skills/KS121CM5YYWQM2077BF3</t>
  </si>
  <si>
    <t>Performance Analysis</t>
  </si>
  <si>
    <t>Performance analysis may refer to:Performance attribution, a technique for analysing performance of funds in finance Profiling, the analysis of computer performance</t>
  </si>
  <si>
    <t>https://skills.emsidata.com/skills/KS127P8798Q169DNXBQF</t>
  </si>
  <si>
    <t>Technical Standard</t>
  </si>
  <si>
    <t>A technical standard is an established norm or requirement for a repeatable technical task. It is usually a formal document that establishes uniform engineering or technical criteria, methods, processes, and practices. In contrast, a custom, convention, company product, corporate standard, and so forth that becomes generally accepted and dominant is often called a de facto standard.</t>
  </si>
  <si>
    <t>https://skills.emsidata.com/skills/KS4418N6FQRBLKJM791N</t>
  </si>
  <si>
    <t>Legal Knowledge</t>
  </si>
  <si>
    <t>https://skills.emsidata.com/skills/KSDIARKQPEEP4SOX11YY</t>
  </si>
  <si>
    <t>Contract Law</t>
  </si>
  <si>
    <t>Contract law regulates the obligations established by agreement, whether express or implied, between private parties in the United States. The law of contracts varies from state to state; there is nationwide federal contract law in certain areas, such as contracts entered into pursuant to Federal Reclamation Law.</t>
  </si>
  <si>
    <t>https://skills.emsidata.com/skills/ES54343B1591CD2D0C27</t>
  </si>
  <si>
    <t>Consumer Protection</t>
  </si>
  <si>
    <t>Consumer protection is the practice of safeguarding buyers of goods and services, and the public, against unfair practices in the marketplace. Consumer protection measures are often established by law. Such laws are intended to prevent businesses from engaging in fraud or specified unfair practices in order to gain an advantage over competitors or to mislead consumers. They may also provide additional protection for the general public which may be impacted by a product even when they are not the direct purchaser or consumer of that product. For example, government regulations may require businesses to disclose detailed information about their products—particularly in areas where public health or safety is an issue, such as with food or automobiles.</t>
  </si>
  <si>
    <t>https://skills.emsidata.com/skills/KS122B6668K2J1M6WF3V</t>
  </si>
  <si>
    <t>Entertainment Law</t>
  </si>
  <si>
    <t>Entertainment law, also referred to as media law, is legal services provided to the entertainment industry. These services in entertainment law overlap with intellectual property law. Intellectual property has many moving parts that include trademarks, copyright, and the "Right of Publicity". However, the practice of entertainment law often involves questions of employment law, contract law, torts, labor law, bankruptcy law, immigration, securities law, security interests, agency, right of privacy, defamation, advertising, criminal law, tax law, International law, and insurance law.</t>
  </si>
  <si>
    <t>https://skills.emsidata.com/skills/KS123KJ6GLFGGXQSCT36</t>
  </si>
  <si>
    <t>Judicial Review</t>
  </si>
  <si>
    <t>Judicial review is a process under which executive or legislative actions are subject to review by the judiciary. A court with authority for judicial review may invalidate laws, acts and governmental actions that are incompatible with a higher authority: an executive decision may be invalidated for being unlawful or a statute may be invalidated for violating the terms of a constitution. Judicial review is one of the checks and balances in the separation of powers: the power of the judiciary to supervise the legislative and executive branches when the latter exceed their authority. The doctrine varies between jurisdictions, so the procedure and scope of judicial review may differ between and within countries.</t>
  </si>
  <si>
    <t>https://skills.emsidata.com/skills/KS6HI9NLN0IAVXGJ47AQ</t>
  </si>
  <si>
    <t>Administrative Law</t>
  </si>
  <si>
    <t>Administrative law is the body of law that governs the activities of administrative agencies of government. Government agency action can include rule making, adjudication, or the enforcement of a specific regulatory agenda. Administrative law is considered a branch of public law.</t>
  </si>
  <si>
    <t>https://skills.emsidata.com/skills/KS1206R5X9WMPKSN0T9T</t>
  </si>
  <si>
    <t>Traffic Regulations</t>
  </si>
  <si>
    <t>Traffic regulations may refer to:Motor vehicle traffic regulations  Highway Code in the United Kingdom Traffic code in the United States Vienna Convention on Road Traffic for international standards Air traffic control International Regulations for Preventing Collisions at Sea</t>
  </si>
  <si>
    <t>https://skills.emsidata.com/skills/KSF06UBFPFNNQ84TD43Y</t>
  </si>
  <si>
    <t>International Standards</t>
  </si>
  <si>
    <t>International standards are technical standards developed by international organizations, such as Codex Alimentarius in food, the World Health Organization Guidelines in health, or ITU Recommendations in ICT and being publicly funded, are freely available for consideration and use worldwide.</t>
  </si>
  <si>
    <t>https://skills.emsidata.com/skills/KS1258T726SRJLTWL70J</t>
  </si>
  <si>
    <t>Eminent Domain</t>
  </si>
  <si>
    <t>Eminent domain, land acquisition, compulsory purchase, resumption, resumption/compulsory acquisition (Australia), or expropriation is the power of a state, provincial, or national government to take private property for public use. It does not include the power to take and transfer ownership of private property from one property owner to another private property owner without a valid public purpose. However, this power can be legislatively delegated by the state to municipalities, government subdivisions, or even to private persons or corporations, when they are authorized by the legislature to exercise the functions of public character.</t>
  </si>
  <si>
    <t>https://skills.emsidata.com/skills/KS123HH70BZGD96C3B5F</t>
  </si>
  <si>
    <t>Municipal Law</t>
  </si>
  <si>
    <t>Municipal law is the national, domestic, or internal law of a sovereign state defined in opposition to international law. Municipal law includes many levels of law: not only national law but also state, provincial, territorial, regional, or local law. While the state may regard them as distinct categories of law, international law is largely uninterested in the distinction and treats them all as one. Similarly, international law makes no distinction between the ordinary law of the state and its constitutional law.</t>
  </si>
  <si>
    <t>https://skills.emsidata.com/skills/KS123406566G7S7ZNG7T</t>
  </si>
  <si>
    <t>Office Of Foreign Assets Controls</t>
  </si>
  <si>
    <t>The Office of Foreign Assets Control (OFAC) is a financial intelligence and enforcement agency of the U.S. Treasury Department. It administers and enforces economic and trade sanctions in support of U.S. national security and foreign policy objectives. Under Presidential national emergency powers, OFAC carries out its activities against foreign states as well as a variety of other organizations and individuals, like terrorist groups, deemed to be a threat to U.S. national security.</t>
  </si>
  <si>
    <t>https://skills.emsidata.com/skills/KS1276W6SY3KHRBP3514</t>
  </si>
  <si>
    <t>Continuing Legal Education</t>
  </si>
  <si>
    <t>Continuing legal education (CLE), also known as mandatory or minimum continuing legal education (MCLE) or, in some jurisdictions outside the United States, as continuing professional development, consists of professional education for attorneys that takes place after their initial admission to the bar. Within the United States, U.S. attorneys in many states and territories must complete certain required CLE in order to maintain their U.S. licenses to practice law. Outside the United States, lawyers in various jurisdictions, such as British Columbia in Canada, must also complete certain required CLE. However, some jurisdictions, such as the District of Columbia and Israel, recommend, but do not require, that attorneys complete CLE.</t>
  </si>
  <si>
    <t>https://skills.emsidata.com/skills/KS7G53T7341DGNP2PY2P</t>
  </si>
  <si>
    <t>Legislation</t>
  </si>
  <si>
    <t>Legislation is law which has been promulgated by a legislature or other governing body or the process of making it. Before an item of legislation becomes law it may be known as a bill, and may be broadly referred to as "legislation", while it remains under consideration to distinguish it from other business. Legislation can have many purposes: to regulate, to authorize, to outlaw, to provide (funds), to sanction, to grant, to declare or to restrict. It may be contrasted with a non-legislative act which is adopted by an executive or administrative body under the authority of a legislative act or for implementing a legislative act.</t>
  </si>
  <si>
    <t>https://skills.emsidata.com/skills/KS125SJ6J3FPRPLTSD7J</t>
  </si>
  <si>
    <t>Administrative Agencies</t>
  </si>
  <si>
    <t>https://skills.emsidata.com/skills/ES335691142D65A7FCD8</t>
  </si>
  <si>
    <t>Court Systems</t>
  </si>
  <si>
    <t>https://skills.emsidata.com/skills/ESF303C7C951E6B04A46</t>
  </si>
  <si>
    <t>Legal Systems</t>
  </si>
  <si>
    <t>https://skills.emsidata.com/skills/KS34FQC4ZOIDHK2HWRVW</t>
  </si>
  <si>
    <t>Privacy Law</t>
  </si>
  <si>
    <t>Privacy law refers to the laws that deal with the regulation, storing, and using of personally identifiable information, personal healthcare information, and financial information of individuals, which can be collected by governments, public or private organisations, or other individuals. It also applies in the commercial sector to things like trade secrets and the liability that directors, officers, and employees have when handing sensitive information.</t>
  </si>
  <si>
    <t>https://skills.emsidata.com/skills/KS12814760BBRD0B0061</t>
  </si>
  <si>
    <t>Corporate Laws</t>
  </si>
  <si>
    <t>Corporate law is the body of law governing the rights, relations, and conduct of persons, companies, organizations and businesses. The term refers to the legal practice of law relating to corporations, or to the theory of corporations. Corporate law often describes the law relating to matters which derive directly from the life-cycle of a corporation. It thus encompasses the formation, funding, governance, and death of a corporation.</t>
  </si>
  <si>
    <t>https://skills.emsidata.com/skills/KS1225T78D0DRPVFYRC6</t>
  </si>
  <si>
    <t>International Laws</t>
  </si>
  <si>
    <t>International law, also known as public international law and law of nations, is the set of rules, norms, and standards generally accepted in relations between nations. It establishes normative guidelines and a common conceptual framework to guide states across a broad range of domains, including war, diplomacy, trade, and human rights. International law aims at the practice of stable, consistent, and organized international relations.</t>
  </si>
  <si>
    <t>https://skills.emsidata.com/skills/KS1258Q68HT2CQNBZ89B</t>
  </si>
  <si>
    <t>Corporate Governance</t>
  </si>
  <si>
    <t>Corporate governance is the collection of mechanisms, processes and relations used by various parties to control and to operate a corporation. Governance structures and principles identify the distribution of rights and responsibilities among different participants in the corporation and include the rules and procedures for making decisions in corporate affairs. Corporate governance is necessary because of the possibility of conflicts of interests between stakeholders, primarily between shareholders and upper management or among shareholders.</t>
  </si>
  <si>
    <t>https://skills.emsidata.com/skills/KS122F377FV66S5LZS9T</t>
  </si>
  <si>
    <t>Constitutional Law</t>
  </si>
  <si>
    <t>Constitutional law is a body of law which defines the role, powers, and structure of different entities within a state, namely, the executive, the parliament or legislature, and the judiciary; as well as the basic rights of citizens and, in federal countries such as the United States and Canada, the relationship between the central government and state, provincial, or territorial governments.</t>
  </si>
  <si>
    <t>https://skills.emsidata.com/skills/KS1229N67DZZQ4K34LWL</t>
  </si>
  <si>
    <t>Corporate Social Responsibility</t>
  </si>
  <si>
    <t>Corporate social responsibility (CSR) is a type of international private business self-regulation that aims to contribute to societal goals of a philanthropic, activist, or charitable nature by engaging in or supporting volunteering or ethically-oriented practices. While once it was possible to describe CSR as an internal organisational policy or a corporate ethic strategy, that time has passed as various international laws have been developed and various organisations have used their authority to push it beyond individual or even industry-wide initiatives. While it has been considered a form of corporate self-regulation for some time, over the last decade or so it has moved considerably from voluntary decisions at the level of individual organizations to mandatory schemes at regional, national, and international levels.</t>
  </si>
  <si>
    <t>https://skills.emsidata.com/skills/KS122F164HPDT3CWVW24</t>
  </si>
  <si>
    <t>Admiralty Law</t>
  </si>
  <si>
    <t>Admiralty law or maritime law is a body of law that governs nautical issues and private maritime disputes. Admiralty law consists of both domestic law on maritime activities, and private international law governing the relationships between private parties operating or using ocean-going ships. While each legal jurisdiction usually has its own legislation governing maritime matters, the international nature of the topic and the need for uniformity has, since 1900, led to considerable international maritime law developments, including numerous multilateral treaties.</t>
  </si>
  <si>
    <t>https://skills.emsidata.com/skills/KS440JZ70B5XLQQCXKGR</t>
  </si>
  <si>
    <t>Health Laws</t>
  </si>
  <si>
    <t>Health law is a field of law that encompasses federal, state, and local law, rules, regulations and other jurisprudence among providers, payers and vendors to the health care industry and its patients, and delivery of health care services, with an emphasis on operations, regulatory and transactional issues.</t>
  </si>
  <si>
    <t>https://skills.emsidata.com/skills/KS124MR6CN8DF80WZV72</t>
  </si>
  <si>
    <t>Federal Aviation Administration</t>
  </si>
  <si>
    <t>The Federal Aviation Administration (FAA) is the largest modern transportation agency and a governmental body of the United States with powers to regulate all aspects of civil aviation in that nation as well as over its surrounding international waters. Its powers include the construction and operation of airports, air traffic management, the certification of personnel and aircraft, and the protection of U.S. assets during the launch or re-entry of commercial space vehicles. Powers over neighboring international waters were delegated to the FAA by authority of the International Civil Aviation Organization.</t>
  </si>
  <si>
    <t>https://skills.emsidata.com/skills/KS7G8656N4LXGLH4B4FS</t>
  </si>
  <si>
    <t>Compliance Management</t>
  </si>
  <si>
    <t>In general, compliance means conforming to a rule, such as a specification, policy, standard or law. Regulatory compliance describes the goal that organizations aspire to achieve in their efforts to ensure that they are aware of and take steps to comply with relevant laws, policies, and regulations. Due to the increasing number of regulations and need for operational transparency, organizations are increasingly adopting the use of consolidated and harmonized sets of compliance controls. This approach is used to ensure that all necessary governance requirements can be met without the unnecessary duplication of effort and activity from resources.</t>
  </si>
  <si>
    <t>https://skills.emsidata.com/skills/BGSA09D67D5649D8559E</t>
  </si>
  <si>
    <t>Deterrence</t>
  </si>
  <si>
    <t>Deterrence in relation to criminal offending is the idea or theory that the threat of punishment will deter people from committing crime and reduce the probability and/or level of offending in society. It is one of five objectives that punishment is thought to achieve; the other four objectives are denunciation, incapacitation, retribution and rehabilitation.</t>
  </si>
  <si>
    <t>https://skills.emsidata.com/skills/ESBCA066AAF76F97F072</t>
  </si>
  <si>
    <t>Consumer Privacy</t>
  </si>
  <si>
    <t>Consumer privacy is information privacy as it relates to the consumers of products and services.</t>
  </si>
  <si>
    <t>https://skills.emsidata.com/skills/KS122B862CK9X0C57F2G</t>
  </si>
  <si>
    <t>Regulatory Compliance</t>
  </si>
  <si>
    <t>https://skills.emsidata.com/skills/KS1226L6XYT1N27WRYJM</t>
  </si>
  <si>
    <t>Tort Law</t>
  </si>
  <si>
    <t>A tort, in common law jurisdiction, is a civil wrong that causes a claimant to suffer loss or harm, resulting in legal liability for the person who commits the tortious act. It can include intentional infliction of emotional distress, negligence, financial losses, injuries, invasion of privacy, and many other things.</t>
  </si>
  <si>
    <t>https://skills.emsidata.com/skills/KS441G26T0FSXH2H5Y99</t>
  </si>
  <si>
    <t>Construction Law</t>
  </si>
  <si>
    <t>Construction law is a branch of law that deals with matters relating to building construction, engineering, and related fields. It is in essence an amalgam of contract law, commercial law, planning law, employment law and tort. Construction law covers a wide range of legal issues including contract, negligence, bonds and bonding, guarantees and sureties, liens and other security interests, tendering, construction claims, and related consultancy contracts. Construction law affects many participants in the construction industry, including financial institutions, surveyors, quantity surveyors, architects, builders, engineers, construction workers, and planners.</t>
  </si>
  <si>
    <t>https://skills.emsidata.com/skills/KS1229T77C3XZTTW0YCH</t>
  </si>
  <si>
    <t>Relays</t>
  </si>
  <si>
    <t>A relay is an electrically operated switch. It consists of a set of input terminals for a single or multiple control signals, and a set of operating contact terminals. The switch may have any number of contacts in multiple contact forms, such as make contacts, break contacts, or combinations thereof.</t>
  </si>
  <si>
    <t>https://skills.emsidata.com/skills/KS122CR780L0R5CK9KPH</t>
  </si>
  <si>
    <t>Transformers (Electrical)</t>
  </si>
  <si>
    <t>A transformer is a passive electrical device that transfers electrical energy from one electrical circuit to another, or multiple circuits. A varying current in any one coil of the transformer produces a varying magnetic flux in the transformer's core, which induces a varying electromotive force across any other coils wound around the same core. Electrical energy can be transferred between separate coils without a metallic (conductive) connection between the two circuits. Faraday's law of induction, discovered in 1831, describes the induced voltage effect in any coil due to a changing magnetic flux encircled by the coil.</t>
  </si>
  <si>
    <t>https://skills.emsidata.com/skills/KS440DC6Q3YGW1RLXH1V</t>
  </si>
  <si>
    <t>Circuit Switches</t>
  </si>
  <si>
    <t>In communications, Circuit Switched Data (CSD) is the original form of data transmission developed for the time-division multiple access (TDMA)-based mobile phone systems like Global System for Mobile Communications (GSM). After 2010 many telecommunication carriers dropped support for CSD, and CSD has been superseded by GPRS and EDGE (E-GPRS).</t>
  </si>
  <si>
    <t>https://skills.emsidata.com/skills/KS686KQ6CCN7QDHC9RC7</t>
  </si>
  <si>
    <t>Electricity</t>
  </si>
  <si>
    <t>Electricity is the set of physical phenomena associated with the presence and motion of matter that has a property of electric charge. Electricity is related to magnetism, both being part of the phenomenon of electromagnetism, as described by Maxwell's equations. Various common phenomena are related to electricity, including lightning, static electricity, electric heating, electric discharges and many others.</t>
  </si>
  <si>
    <t>https://skills.emsidata.com/skills/KS120XD77GTR3W3GXHBF</t>
  </si>
  <si>
    <t>Electrical Systems</t>
  </si>
  <si>
    <t>Electrical system design is the design of electrical systems. This can be as simple as a flashlight cell connected through two wires to a light bulb or as involved as the space shuttle. Electrical systems are groups of electrical components connected to carry out some operation. Often the systems are combined with other systems. They might be subsystems of larger systems and have subsystems of their own. For example, a subway rapid transit electrical system is composed of the wayside electrical power supply, wayside control system, and the electrical systems of each transit car. Each transit car’s electrical system is a subsystem of the subway system. Inside of each transit car there are also subsystems, such as the car climate control system.</t>
  </si>
  <si>
    <t>https://skills.emsidata.com/skills/KS123DP6JFXMPMKNCLG4</t>
  </si>
  <si>
    <t>Electrical Networks</t>
  </si>
  <si>
    <t>An electrical network is an interconnection of electrical components or a model of such an interconnection, consisting of electrical elements. An electrical circuit is a network consisting of a closed loop, giving a return path for the current. Linear electrical networks, a special type consisting only of sources, linear lumped elements, and linear distributed elements, have the property that signals are linearly superimposable. They are thus more easily analyzed, using powerful frequency domain methods such as Laplace transforms, to determine DC response, AC response, and transient response.</t>
  </si>
  <si>
    <t>https://skills.emsidata.com/skills/KS1226F69R0RGH400DKS</t>
  </si>
  <si>
    <t>Semiconductors</t>
  </si>
  <si>
    <t>A semiconductor material has an electrical conductivity value falling between that of a conductor, such as metallic copper, and an insulator, such as glass. Its resistivity falls as its temperature rises; metals behave in the opposite way. Its conducting properties may be altered in useful ways by introducing impurities ("doping") into the crystal structure. When two differently doped regions exist in the same crystal, a semiconductor junction is created. The behavior of charge carriers, which include electrons, ions, and electron holes, at these junctions is the basis of diodes, transistors, and most modern electronics. Some examples of semiconductors are silicon, germanium, gallium arsenide, and elements near the so-called "metalloid staircase" on the periodic table. After silicon, gallium arsenide is the second-most common semiconductor and is used in laser diodes, solar cells, microwave-frequency integrated circuits, and others. Silicon is a critical element for fabricating most electronic circuits.</t>
  </si>
  <si>
    <t>https://skills.emsidata.com/skills/BGS1E1B7E03C22EE6F65</t>
  </si>
  <si>
    <t>Predictive Maintenance</t>
  </si>
  <si>
    <t>Predictive maintenance techniques are designed to help determine the condition of in-service equipment in order to estimate when maintenance should be performed. This approach promises cost savings over routine or time-based preventive maintenance, because tasks are performed only when warranted. Thus, it is regarded as condition-based maintenance carried out as suggested by estimations of the degradation state of an item.</t>
  </si>
  <si>
    <t>https://skills.emsidata.com/skills/KS127W96P4XCBSGT33VJ</t>
  </si>
  <si>
    <t>Maintenance/Operations And Transportation</t>
  </si>
  <si>
    <t>https://skills.emsidata.com/skills/KS7G75J6F3Y9T6CQCMDT</t>
  </si>
  <si>
    <t>Facility Management</t>
  </si>
  <si>
    <t>Facility management is a professional management discipline focused on the efficient and effective delivery of support services for the organizations that it serves. The International Organization for Standardization (ISO) defines facility management as the "organizational function which integrates people, place, and process within the built environment with the purpose of improving the quality of life of people and the productivity of the core business."</t>
  </si>
  <si>
    <t>https://skills.emsidata.com/skills/KS123SZ5ZKHS1PS8XJDH</t>
  </si>
  <si>
    <t>Compressed Air</t>
  </si>
  <si>
    <t>Compressed air is air kept under a pressure that is greater than atmospheric pressure. Compressed air is an important medium for transfer of energy in industrial processes, and is used for power tools such as air hammers, drills, wrenches and others, as well as to atomize paint, to operate air cylinders for automation, and can also be used to propel vehicles. Brakes applied by compressed air made large railway trains safer and more efficient to operate. Compressed air brakes are also found on large highway vehicles.</t>
  </si>
  <si>
    <t>https://skills.emsidata.com/skills/KS1226V6GDP5NMZXY0G1</t>
  </si>
  <si>
    <t>Calibration</t>
  </si>
  <si>
    <t>In measurement technology and metrology, calibration is the comparison of measurement values delivered by a device under test with those of a calibration standard of known accuracy. Such a standard could be another measurement device of known accuracy, a device generating the quantity to be measured such as a voltage, a sound tone, or a physical artifact, such as a meter ruler.</t>
  </si>
  <si>
    <t>https://skills.emsidata.com/skills/KS121BS6893JT49LJRPL</t>
  </si>
  <si>
    <t>Door Hinges</t>
  </si>
  <si>
    <t>A hinge is a mechanical bearing that connects two solid objects, typically allowing only a limited angle of rotation between them. Two objects connected by an ideal hinge rotate relative to each other about a fixed axis of rotation: all other translations or rotations being prevented, and thus a hinge has one degree of freedom. Hinges may be made of flexible material or of moving components. In biology, many joints function as hinges like the elbow joint.</t>
  </si>
  <si>
    <t>https://skills.emsidata.com/skills/KS123416SGLJ8S65SH78</t>
  </si>
  <si>
    <t>Environmental Control</t>
  </si>
  <si>
    <t>Heating, ventilation, and air conditioning (HVAC) is the technology of indoor and vehicular environmental comfort. Its goal is to provide thermal comfort and acceptable indoor air quality. HVAC system design is a subdiscipline of mechanical engineering, based on the principles of thermodynamics, fluid mechanics and heat transfer. "Refrigeration" is sometimes added to the field's abbreviation, as HVAC&amp;R or HVACR or "ventilation" is dropped, as in HACR.</t>
  </si>
  <si>
    <t>https://skills.emsidata.com/skills/KS123L172S10107C4WTR</t>
  </si>
  <si>
    <t>Electric Heating</t>
  </si>
  <si>
    <t>Electric heating is a process in which electrical energy is converted to heat energy. Common applications include space heating, cooking, water heating and industrial processes. An electric heater is an electrical device that converts an electric current into heat. The heating element inside every electric heater is an electrical resistor, and works on the principle of Joule heating: an electric current passing through a resistor will convert that electrical energy into heat energy. Most modern electric heating devices use nichrome wire as the active element; the heating element, depicted on the right, uses nichrome wire supported by ceramic insulators.</t>
  </si>
  <si>
    <t>https://skills.emsidata.com/skills/KS123D55W477TRT76X5V</t>
  </si>
  <si>
    <t>Absorption Refrigeration</t>
  </si>
  <si>
    <t>An absorption refrigerator is a refrigerator that uses a heat source to provide the energy needed to drive the cooling process. The system uses two coolants, the first of which performs evaporative cooling and is then absorbed into the second coolant; heat is needed to reset the two coolants to their initial states. The principle can also be used to air-condition buildings using the waste heat from a gas turbine or water heater. Using waste heat from a gas turbine makes the turbine very efficient because it first produces electricity, then hot water, and finally, air-conditioning—trigeneration. Absorption refrigerators are commonly used in recreational vehicles (RVs), campers, and caravans because they can be powered with propane fuel, rather than electricity. Unlike more common vapor-compression refrigeration systems, an absorption refrigerator can be produced with no moving parts other than the coolants.</t>
  </si>
  <si>
    <t>https://skills.emsidata.com/skills/KS120G474PXV3F5L4P0Q</t>
  </si>
  <si>
    <t>Ventilation</t>
  </si>
  <si>
    <t>Ventilation is the intentional introduction of outdoor air into a space. Ventilation is mainly used to control indoor air quality by diluting and displacing indoor pollutants; it can also be used to control indoor temperature, humidity, and air motion to benefit thermal comfort, satisfaction with other aspects of indoor environment, or other objectives.</t>
  </si>
  <si>
    <t>https://skills.emsidata.com/skills/KS441RX60HFVYWC37D93</t>
  </si>
  <si>
    <t>Ammonia</t>
  </si>
  <si>
    <t>Ammonia is a compound of nitrogen and hydrogen with the formula NH3. A stable binary hydride, and the simplest pnictogen hydride, ammonia is a colourless gas with a distinct characteristic of a pungent smell. It is a common nitrogenous waste, particularly among aquatic organisms, and it contributes significantly to the nutritional needs of terrestrial organisms by serving as a precursor to food and fertilizers. Ammonia, either directly or indirectly, is also a building block for the synthesis of many pharmaceutical products and is used in many commercial cleaning products. It is mainly collected by downward displacement of both air and water.</t>
  </si>
  <si>
    <t>https://skills.emsidata.com/skills/KS120G46L9CJTDNFZD6L</t>
  </si>
  <si>
    <t>Cooling Systems</t>
  </si>
  <si>
    <t>Cooling system may refer to:Cooling systems for buildings, part of HVAC technology Cooling systems for vehicles, such as internal combustion engine cooling Cooling systems for nuclear powerplants, using nuclear reactor coolant</t>
  </si>
  <si>
    <t>https://skills.emsidata.com/skills/KS7G4LS6H45498JLTX0P</t>
  </si>
  <si>
    <t>Heating Systems</t>
  </si>
  <si>
    <t>A heating system is a mechanism for maintaining temperatures at an acceptable level; by using thermal energy within a home, office, or other dwelling. Often part of an HVAC system. A heating system may be a central heating system or distributed.</t>
  </si>
  <si>
    <t>https://skills.emsidata.com/skills/KS124NQ77MVGNWH9VPJP</t>
  </si>
  <si>
    <t>Air Handler</t>
  </si>
  <si>
    <t>An air handler, or air handling unit, is a device used to regulate and circulate air as part of a heating, ventilating, and air-conditioning (HVAC) system. An air handler is usually a large metal box containing a blower, heating or cooling elements, filter racks or chambers, sound attenuators, and dampers. Air handlers usually connect to a ductwork ventilation system that distributes the conditioned air through the building and returns it to the AHU. Sometimes AHUs discharge (supply) and admit (return) air directly to and from the space served without ductwork</t>
  </si>
  <si>
    <t>https://skills.emsidata.com/skills/KS120C86DG3D0FFMXKNY</t>
  </si>
  <si>
    <t>Heat Pump And Refrigeration Cycle</t>
  </si>
  <si>
    <t>Thermodynamic heat pump cycles or refrigeration cycles are the conceptual and mathematical models for heat pump, air conditioning and refrigeration systems. A heat pump is a mechanical system that allows for the transmission of heat from one location at a lower temperature to another location at a higher temperature. Thus a heat pump may be thought of as a "heater" if the objective is to warm the heat sink, or a "refrigerator" or “cooler” if the objective is to cool the heat source. In either case, the operating principles are close. Heat is moved from a cold place to a warm place.</t>
  </si>
  <si>
    <t>https://skills.emsidata.com/skills/KS128GR74ZCLFXRVS95F</t>
  </si>
  <si>
    <t>Boilers</t>
  </si>
  <si>
    <t>A boiler is a closed vessel in which fluid is heated. The fluid does not necessarily boil. The heated or vaporized fluid exits the boiler for use in various processes or heating applications, including water heating, central heating, boiler-based power generation, cooking, and sanitation.</t>
  </si>
  <si>
    <t>https://skills.emsidata.com/skills/KS121416Y3FSJSQY10G6</t>
  </si>
  <si>
    <t>Thermostat</t>
  </si>
  <si>
    <t>A thermostat is a regulating device component which senses the temperature of a physical system and performs actions so that the system's temperature is maintained near a desired setpoint.</t>
  </si>
  <si>
    <t>https://skills.emsidata.com/skills/KS441CF72LTZYM9C282M</t>
  </si>
  <si>
    <t>https://skills.emsidata.com/skills/KS120C76T2L99X2YNKS3</t>
  </si>
  <si>
    <t>Cutters</t>
  </si>
  <si>
    <t>https://skills.emsidata.com/skills/KS7G0Q172Y614R47JMJM</t>
  </si>
  <si>
    <t>Pumps</t>
  </si>
  <si>
    <t>A pump is a device that moves fluids, or sometimes slurries, by mechanical action, typically converted from electrical energy into Hydraulic energy. Pumps can be classified into three major groups according to the method they use to move the fluid: direct lift, displacement, and gravity pumps.</t>
  </si>
  <si>
    <t>https://skills.emsidata.com/skills/KS1287H7015NJ2S69F03</t>
  </si>
  <si>
    <t>Drainage Systems</t>
  </si>
  <si>
    <t>Drainage system may refer to:Drainage system (geomorphology), patterns formed by streams, rivers, and lakes in a drainage basin Drainage system (agriculture), a system by which water is drained on or in the soil to enhance production Sustainable drainage system, designed to reduce the potential impact of development</t>
  </si>
  <si>
    <t>https://skills.emsidata.com/skills/KS7G7075XZCWK6F9F51J</t>
  </si>
  <si>
    <t>Pipe (Fluid Conveyance)</t>
  </si>
  <si>
    <t>A pipe is a tubular section or hollow cylinder, usually but not necessarily of circular cross-section, used mainly to convey substances which can flow — liquids and gases (fluids), slurries, powders and masses of small solids. It can also be used for structural applications; hollow pipe is far stiffer per unit weight than solid members.</t>
  </si>
  <si>
    <t>https://skills.emsidata.com/skills/KS1246F6BZ06KP6YGQ0N</t>
  </si>
  <si>
    <t>Sander (Metalworking Tools)</t>
  </si>
  <si>
    <t>A sander is a power tool used to smooth surfaces by abrasion with sandpaper. Sanders have a means to attach the sandpaper and a mechanism to move it rapidly contained within a housing with means to hand-hold it or fix it to a workbench. Woodworking sanders are usually powered electrically, and those used in auto-body repair work by compressed air. There are many different types of sanders for different purposes. Multi-purpose power tools and electric drills may have sander attachments.</t>
  </si>
  <si>
    <t>https://skills.emsidata.com/skills/KS1230L74DDRMXZ4DS3J</t>
  </si>
  <si>
    <t>Abrasive Blasting</t>
  </si>
  <si>
    <t>Abrasive blasting, more commonly known as sandblasting, is the operation of forcibly propelling a stream of abrasive material against a surface under high pressure to smooth a rough surface, roughen a smooth surface, shape a surface or remove surface contaminants. A pressurised fluid, typically compressed air, or a centrifugal wheel is used to propel the blasting material. The first abrasive blasting process was patented by Benjamin Chew Tilghman on 18 October 1870.</t>
  </si>
  <si>
    <t>https://skills.emsidata.com/skills/KS120326ZT67WND9V0YY</t>
  </si>
  <si>
    <t>Batteries</t>
  </si>
  <si>
    <t>An automotive battery or car battery is a rechargeable battery that is used to start a motor vehicle. Its main purpose is to provide an electric current to the electric-powered starting motor, which in turn starts the chemically-powered internal combustion engine that actually propels the vehicle. Once the engine is running, power for the car's electrical systems is still supplied by the battery, with the alternator charging the battery as demands increase or decrease.</t>
  </si>
  <si>
    <t>https://skills.emsidata.com/skills/KS7G46R6Q0KY5FGB4RXV</t>
  </si>
  <si>
    <t>Suspension (Vehicle)</t>
  </si>
  <si>
    <t>Suspension is the system of tires, tire air, springs, shock absorbers and linkages that connects a vehicle to its wheels and allows relative motion between the two. Suspension systems must support both road holding/handling and ride quality, which are at odds with each other. The tuning of suspensions involves finding the right compromise. It is important for the suspension to keep the road wheel in contact with the road surface as much as possible, because all the road or ground forces acting on the vehicle do so through the contact patches of the tires. The suspension also protects the vehicle itself and any cargo or luggage from damage and wear. The design of front and rear suspension of a car may be different.</t>
  </si>
  <si>
    <t>https://skills.emsidata.com/skills/KS128FH6N9SRJ5NT6M30</t>
  </si>
  <si>
    <t>Automotive Industry</t>
  </si>
  <si>
    <t>The automotive industry comprises a wide range of companies and organizations involved in the design, development, manufacturing, marketing, and selling of motor vehicles. It is one of the world's largest industries by revenue. The automotive industry does not include industries dedicated to the maintenance of automobiles following delivery to the end-user, such as automobile repair shops and motor fuel filling stations.</t>
  </si>
  <si>
    <t>https://skills.emsidata.com/skills/KS120TB5XW4YS78D2ZM5</t>
  </si>
  <si>
    <t>Aircraft Maintenance</t>
  </si>
  <si>
    <t>Aircraft maintenance is the performance of tasks required to ensure the continuing airworthiness of an aircraft or aircraft part, including overhaul, inspection, replacement, defect rectification, and the embodiment of modifications, compliance with airworthiness directives and repair.</t>
  </si>
  <si>
    <t>https://skills.emsidata.com/skills/KS120CL621K5RQZCY0R1</t>
  </si>
  <si>
    <t>Petrol Engines</t>
  </si>
  <si>
    <t>Petrol engine or gasoline engine is an internal combustion engine with spark-ignition, designed to run on petrol (gasoline) and similar volatile fuels.</t>
  </si>
  <si>
    <t>https://skills.emsidata.com/skills/KS124706869TXZFRPBZR</t>
  </si>
  <si>
    <t>Engine Tuning</t>
  </si>
  <si>
    <t>Engine tuning is the adjustment or modification of the internal combustion engine or Engine Control Unit (ECU) to yield optimal performance and increase the engine's power output, economy, or durability. These goals may be mutually exclusive; an engine may be de-tuned with respect to output power in exchange for better economy or longer engine life due to lessened stress on engine components.</t>
  </si>
  <si>
    <t>https://skills.emsidata.com/skills/KS123JW6MTZVQLYK4MS3</t>
  </si>
  <si>
    <t>Diagnostic Tools</t>
  </si>
  <si>
    <t>Diagnosis is the identification of the nature and cause of a certain phenomenon. Diagnosis is used in many different disciplines, with variations in the use of logic, analytics, and experience, to determine "cause and effect". In systems engineering and computer science, it is typically used to determine the causes of symptoms, mitigations, and solutions.</t>
  </si>
  <si>
    <t>https://skills.emsidata.com/skills/KS6OGFO5124T49JOP6GQ</t>
  </si>
  <si>
    <t>Diesel Engines</t>
  </si>
  <si>
    <t>The diesel engine, named after Rudolf Diesel, is an internal combustion engine in which ignition of the fuel is caused by the elevated temperature of the air in the cylinder due to the mechanical compression; thus, the diesel engine is a so-called compression-ignition engine. This contrasts with engines using spark plug-ignition of the air-fuel mixture, such as a petrol engine or a gas engine.</t>
  </si>
  <si>
    <t>https://skills.emsidata.com/skills/KS122XQ70C4VY4L06NC0</t>
  </si>
  <si>
    <t>Computer-Aided Technologies</t>
  </si>
  <si>
    <t>Computer-aided technologies (CAx) is the use of computer technology to aid in the design, analysis, and manufacture of products.</t>
  </si>
  <si>
    <t>https://skills.emsidata.com/skills/KS121B76V9V0N7T1CV01</t>
  </si>
  <si>
    <t>Computer-aided manufacturing (CAM) also known as Computer-aided Modeling or Computer-aided Machining is the use of software to control machine tools and related ones in the manufacturing of work pieces. This is not the only definition for CAM, but it is the most common; CAM may also refer to the use of a computer to assist in all operations of a manufacturing plant, including planning, management, transportation and storage. Its primary purpose is to create a faster production process and components and tooling with more precise dimensions and material consistency, which in some cases, uses only the required amount of raw material, while simultaneously reducing energy consumption. CAM is now a system used in schools and lower educational purposes. CAM is a subsequent computer-aided process after computer-aided design (CAD) and sometimes computer-aided engineering (CAE), as the model generated in CAD and verified in CAE can be input into CAM software, which then controls the machine tool. CAM is used in many schools alongside Computer-Aided Design (CAD) to create objects.</t>
  </si>
  <si>
    <t>https://skills.emsidata.com/skills/KS121BY6K99L7MVPZYDX</t>
  </si>
  <si>
    <t>Industry 4.0</t>
  </si>
  <si>
    <t>The Fourth Industrial Revolution is the ongoing automation of traditional manufacturing and industrial practices, using modern smart technology. Large-scale machine-to-machine communication (M2M) and the internet of things (IoT) are integrated for increased automation, improved communication and self-monitoring, and production of smart machines that can analyze and diagnose issues without the need for human intervention.</t>
  </si>
  <si>
    <t>https://skills.emsidata.com/skills/ES244FF774F76E7DBC1E</t>
  </si>
  <si>
    <t>ESPRIT AutoCAD</t>
  </si>
  <si>
    <t>https://skills.emsidata.com/skills/KS7G0W46ZCHCR6NL0VG9</t>
  </si>
  <si>
    <t>Numerical Controls</t>
  </si>
  <si>
    <t>Numerical control is the automated control of machining tools by means of a computer. A CNC machine processes a piece of material to meet specifications by following a coded programmed instruction and without a manual operator directly controlling the machining operation.</t>
  </si>
  <si>
    <t>https://skills.emsidata.com/skills/KS126WF6ZJR6PXGWDS46</t>
  </si>
  <si>
    <t>Computer Numerical Control (CNC)</t>
  </si>
  <si>
    <t>https://skills.emsidata.com/skills/KS1221N6Y93NC5QGP0TG</t>
  </si>
  <si>
    <t>Food Science</t>
  </si>
  <si>
    <t>Food science is the basic science and applied science of food; its scope starts at overlap with agricultural science and nutritional science and leads through the scientific aspects of food safety and food processing, informing the development of food technology.</t>
  </si>
  <si>
    <t>https://skills.emsidata.com/skills/ES4F854A3B88ACB1C5A6</t>
  </si>
  <si>
    <t>Dairy Manufacturing</t>
  </si>
  <si>
    <t>A dairy is a business enterprise established for the harvesting or processing of animal milk – mostly from cows or buffaloes, but also from goats, sheep, horses, or camels – for human consumption. A dairy is typically located on a dedicated dairy farm or in a section of a multi-purpose farm that is concerned with the harvesting of milk.</t>
  </si>
  <si>
    <t>https://skills.emsidata.com/skills/ES50C734C5327725CC20</t>
  </si>
  <si>
    <t>Food Manufacturing</t>
  </si>
  <si>
    <t>https://skills.emsidata.com/skills/ESACEE6C9DFF25CD2AC9</t>
  </si>
  <si>
    <t>Food Chemistry</t>
  </si>
  <si>
    <t>Food chemistry is the study of chemical processes and interactions of all biological and non-biological components of foods. The biological substances include such items as meat, poultry, lettuce, beer, milk as examples. It is similar to biochemistry in its main components such as carbohydrates, lipids, and protein, but it also includes areas such as water, vitamins, minerals, enzymes, food additives, flavors, and colors. This discipline also encompasses how products change under certain food processing techniques and ways either to enhance or to prevent them from happening. An example of enhancing a process would be to encourage fermentation of dairy products with microorganisms that convert lactose to lactic acid; an example of preventing a process would be stopping the browning on the surface of freshly cut apples using lemon juice or other acidulated water.</t>
  </si>
  <si>
    <t>https://skills.emsidata.com/skills/KS1241G6TQ4Q1Q2K2G1S</t>
  </si>
  <si>
    <t>Six Sigma Methodology</t>
  </si>
  <si>
    <t>Six Sigma (6σ) is a set of techniques and tools for process improvement. It was introduced by American engineer Bill Smith while working at Motorola in 1986. Jack Welch made it central to his business strategy at General Electric in 1995. A six sigma process is one in which 99.99966% of all opportunities to produce some feature of a part are statistically expected to be free of defects.</t>
  </si>
  <si>
    <t>https://skills.emsidata.com/skills/KS1201W79NJW2J5ZQDFV</t>
  </si>
  <si>
    <t>Lean manufacturing, or lean production, is a production method derived from Toyota's 1930 operating model "The Toyota Way". The term "Lean" was coined in 1988 by John Krafcik, and defined in 1996 by James Womack and Daniel Jones to consist of five key principles: 'Precisely specify value by specific product, identify the value stream for each product, make value flow without interruptions, let customer pull value from the producer, and pursue perfection.'</t>
  </si>
  <si>
    <t>https://skills.emsidata.com/skills/KS125RZ5X2MBLVC6F634</t>
  </si>
  <si>
    <t>Kanban Principles</t>
  </si>
  <si>
    <t>https://skills.emsidata.com/skills/KS125LY66QGRYZZSN05Z</t>
  </si>
  <si>
    <t>Cycle Time Variation</t>
  </si>
  <si>
    <t>Cycle time variation is a metric and philosophy for continuous improvement with the aim of driving down the deviations in the time it takes to produce successive units on a production line. It supports organizations' application of lean manufacturing or lean production by eliminating wasteful expenditure of resources. It is distinguished from some of the more common applications by its different focus of creating a structure for progressively reducing the sources of internal variation that leads to workarounds and disruption causing these wastes to accumulate in the first place. Although it is often used as an indicator of lean progress, its use promotes a structured approach to reducing disruption that impacts efficiency, quality, and value.</t>
  </si>
  <si>
    <t>https://skills.emsidata.com/skills/KS122MQ66FFD61Q8274B</t>
  </si>
  <si>
    <t>Define Measure Analyze Improve And Control (DMAIC)</t>
  </si>
  <si>
    <t>DMAIC refers to a data-driven improvement cycle used for improving, optimizing and stabilizing business processes and designs. The DMAIC improvement cycle is the core tool used to drive Six Sigma projects. However, DMAIC is not exclusive to Six Sigma and can be used as the framework for other improvement applications.</t>
  </si>
  <si>
    <t>https://skills.emsidata.com/skills/KS1232N75YHBKF78PT7S</t>
  </si>
  <si>
    <t>Six Sigma Green Belt Certification</t>
  </si>
  <si>
    <t>https://skills.emsidata.com/skills/KS124HM6ZWL986Y3QK0L</t>
  </si>
  <si>
    <t>Value Stream Mapping</t>
  </si>
  <si>
    <t>Value-stream mapping, also known as "material- and information-flow mapping", is a lean-management method for analyzing the current state and designing a future state for the series of events that take a product or service from the beginning of the specific process until it reaches the customer. A value stream map is a visual tool that displays all critical steps in a specific process and easily quantifies the time and volume taken at each stage. Value stream maps show the flow of both materials and information as they progress through the process.</t>
  </si>
  <si>
    <t>https://skills.emsidata.com/skills/KS441QN78S11TRN1F178</t>
  </si>
  <si>
    <t>Production Leveling</t>
  </si>
  <si>
    <t>Production leveling, also known as production smoothing or – by its Japanese original term – heijunka (平準化), is a technique for reducing the mura (unevenness) which in turn reduces muda (waste). It was vital to the development of production efficiency in the Toyota Production System and lean manufacturing. The goal is to produce intermediate goods at a constant rate so that further processing may also be carried out at a constant and predictable rate.</t>
  </si>
  <si>
    <t>https://skills.emsidata.com/skills/KS124NY68ZZ5RWC3KPCC</t>
  </si>
  <si>
    <t>Lean Six Sigma</t>
  </si>
  <si>
    <t>Lean Six Sigma is a method that relies on a collaborative team effort to improve performance by systematically removing waste and reducing variation. It combines lean manufacturing/lean enterprise and Six Sigma to eliminate the eight kinds of waste (muda): Defects, Over-Production, Waiting, Non-Utilized Talent, Transportation, Inventory, Motion, and Extra-Processing.</t>
  </si>
  <si>
    <t>https://skills.emsidata.com/skills/KS125S36C8SFQ912VYBS</t>
  </si>
  <si>
    <t>Lathes</t>
  </si>
  <si>
    <t>A lathe is a machine tool that rotates a workpiece about an axis of rotation to perform various operations such as cutting, sanding, knurling, drilling, deformation, facing, and turning, with tools that are applied to the workpiece to create an object with symmetry about that axis.</t>
  </si>
  <si>
    <t>https://skills.emsidata.com/skills/KS120ZC6XFGG98FXT3J2</t>
  </si>
  <si>
    <t>Shaper</t>
  </si>
  <si>
    <t>A shaper is a type of machine tool that uses linear relative motion between the workpiece and a single-point cutting tool to machine a linear toolpath. Its cut is analogous to that of a lathe, except that it is (archetypally) linear instead of helical.</t>
  </si>
  <si>
    <t>https://skills.emsidata.com/skills/KS440JB77PMMLZZ49SBB</t>
  </si>
  <si>
    <t>Mills</t>
  </si>
  <si>
    <t>A mill is a device that breaks solid materials into smaller pieces by grinding, crushing, or cutting. Such comminution is an important unit operation in many processes. There are many different types of mills and many types of materials processed in them. Historically mills were powered by hand or by animals, working animal, wind (windmill) or water (watermill). In modern era, they are usually powered by electricity.</t>
  </si>
  <si>
    <t>https://skills.emsidata.com/skills/KS126LB63HNSY7XKDH0B</t>
  </si>
  <si>
    <t>Kilns</t>
  </si>
  <si>
    <t>A kiln is a thermally insulated chamber, a type of oven, that produces temperatures sufficient to complete some process, such as hardening, drying, or chemical changes. Kilns have been used for millennia to turn objects made from clay into pottery, tiles and bricks. Various industries use rotary kilns for pyroprocessing—to calcinate ores, to calcinate limestone to lime for cement, and to transform many other materials.</t>
  </si>
  <si>
    <t>https://skills.emsidata.com/skills/ESB6A811F7E5DFC37E83</t>
  </si>
  <si>
    <t>Tooling</t>
  </si>
  <si>
    <t>https://skills.emsidata.com/skills/KS441FR6L2YYQLPZBQRC</t>
  </si>
  <si>
    <t>Electrical Machines</t>
  </si>
  <si>
    <t>In electrical engineering, electric machine is a general term for machines using electromagnetic forces, such as electric motors, electric generators, and others. They are electromechanical energy converters: an electric motor converts electricity to mechanical power while an electric generator converts mechanical power to electricity. The moving parts in a machine can be rotating or linear. Besides motors and generators, a third category often included is transformers, which although they do not have any moving parts are also energy converters, changing the voltage level of an alternating current.</t>
  </si>
  <si>
    <t>https://skills.emsidata.com/skills/KS120396FR77MS8TMGW5</t>
  </si>
  <si>
    <t>Sharpening</t>
  </si>
  <si>
    <t>Sharpening is the process of creating or refining a sharp edge of appropriate shape on a tool or implement designed for cutting. Sharpening is done by grinding away material on the implement with an abrasive substance harder than the material of the implement, followed sometimes by processes to polish the sharp surface to increase smoothness and to correct small mechanical deformations without regrinding.</t>
  </si>
  <si>
    <t>https://skills.emsidata.com/skills/KS440JK6HMM843BQ3F7J</t>
  </si>
  <si>
    <t>Mechanical Systems</t>
  </si>
  <si>
    <t>https://skills.emsidata.com/skills/KS1269G64FJ1GZKV0GX9</t>
  </si>
  <si>
    <t>Coupling</t>
  </si>
  <si>
    <t>A coupling is a device used to connect two shafts together at their ends for the purpose of transmitting power. The primary purpose of couplings is to join two pieces of rotating equipment while permitting some degree of misalignment or end movement or both. In a more general context, a coupling can also be a mechanical device that serves to connect the ends of adjacent parts or objects. Couplings do not normally allow disconnection of shafts during operation, however there are torque-limiting couplings which can slip or disconnect when some torque limit is exceeded. Selection, installation and maintenance of couplings can lead to reduced maintenance time and maintenance cost.</t>
  </si>
  <si>
    <t>https://skills.emsidata.com/skills/KS122FX6SN0JZZ13B0FB</t>
  </si>
  <si>
    <t>Electric Motors</t>
  </si>
  <si>
    <t>An electric motor is an electrical machine that converts electrical energy into mechanical energy. Most electric motors operate through the interaction between the motor's magnetic field and electric current in a wire winding to generate force in the form of torque applied on the motor's shaft. Electric motors can be powered by direct current (DC) sources, such as from batteries, or rectifiers, or by alternating current (AC) sources, such as a power grid, inverters or electrical generators. An electric generator is mechanically identical to an electric motor, but operates with a reversed flow of power, converting mechanical energy into electrical energy.</t>
  </si>
  <si>
    <t>https://skills.emsidata.com/skills/KS123D26X2FQCP1WFT95</t>
  </si>
  <si>
    <t>Industrial Production</t>
  </si>
  <si>
    <t>Industrial production is a measure of output of the industrial sector of the economy. The industrial sector includes manufacturing, mining, and utilities. Although these sectors contribute only a small portion of gross domestic product (GDP), they are highly sensitive to interest rates and consumer demand. This makes industrial production an important tool for forecasting future GDP and economic performance. Industrial production figures are also used by central banks to measure inflation, as high levels of industrial production can lead to uncontrolled levels of consumption and rapid inflation [source needed]. The Industrial productions came about during the Industrial revolution.</t>
  </si>
  <si>
    <t>https://skills.emsidata.com/skills/KS1253R6GWVJ38RTHGWF</t>
  </si>
  <si>
    <t>Flexible Manufacturing Systems</t>
  </si>
  <si>
    <t>A flexible manufacturing system (FMS) is a manufacturing system in which there is some amount of flexibility that allows the system to react in case of changes, whether predicted or unpredicted.</t>
  </si>
  <si>
    <t>https://skills.emsidata.com/skills/KS1240465DXQLR6GRPQJ</t>
  </si>
  <si>
    <t>Advanced Manufacturing</t>
  </si>
  <si>
    <t>Advanced manufacturing is the use of innovative technology to improve products or processes, with the relevant technology being described as "advanced," "innovative," or "cutting edge." Advanced manufacturing industries "increasingly integrate new innovative technologies in both products and processes. The rate of technology adoption and the ability to use that technology to remain competitive and add value to define the advanced manufacturing sector."</t>
  </si>
  <si>
    <t>https://skills.emsidata.com/skills/KS1208J6M2HW5LQSVTJ6</t>
  </si>
  <si>
    <t>Smart Manufacturing</t>
  </si>
  <si>
    <t>Smart manufacturing is a broad category of manufacturing that employs computer-integrated manufacturing, high levels of adaptability and rapid design changes, digital information technology, and more flexible technical workforce training. Other goals sometimes include fast changes in production levels based on demand, optimization of the supply chain, efficient production and recyclability. In this concept, as smart factory has interoperable systems, multi-scale dynamic modelling and simulation, intelligent automation, strong cyber security, and networked sensors.</t>
  </si>
  <si>
    <t>https://skills.emsidata.com/skills/ES6FD442C340CCA0A08A</t>
  </si>
  <si>
    <t>Grinding</t>
  </si>
  <si>
    <t>Grinding is an abrasive machining process that uses a grinding wheel as the cutting tool.</t>
  </si>
  <si>
    <t>https://skills.emsidata.com/skills/KS1242H6YD2Q67X3HXF6</t>
  </si>
  <si>
    <t>Additive Manufacturing (3D Printing)</t>
  </si>
  <si>
    <t>3D printing, or additive manufacturing, is the construction of a three-dimensional object from a CAD model or a digital 3D model. The term "3D printing" can refer to a variety of processes in which material is deposited, joined or solidified under computer control to create a three-dimensional object, with material being added together, typically layer by layer.</t>
  </si>
  <si>
    <t>https://skills.emsidata.com/skills/KS1206C61PVXSBBFM58L</t>
  </si>
  <si>
    <t>Molding (Manufacturing Process)</t>
  </si>
  <si>
    <t>Molding or moulding is the process of manufacturing by shaping liquid or pliable raw material using a rigid frame called a mold or matrix. This itself may have been made using a pattern or model of the final object.</t>
  </si>
  <si>
    <t>https://skills.emsidata.com/skills/KS126NZ6561RFQWR5R00</t>
  </si>
  <si>
    <t>Lamination</t>
  </si>
  <si>
    <t>Lamination is the technique/process of manufacturing a material in multiple layers, so that the composite material achieves improved strength, stability, sound insulation, appearance, or other properties from the use of the differing materials, such as plastic. A laminate is a permanently assembled object created using heat, pressure, welding, or gluing.</t>
  </si>
  <si>
    <t>https://skills.emsidata.com/skills/KS685L471BPD4CRDL887</t>
  </si>
  <si>
    <t>Metal fabrication is the creation of metal structures by cutting, bending and assembling processes. It is a value-added process involving the creation of machines, parts, and structures from various raw materials.</t>
  </si>
  <si>
    <t>https://skills.emsidata.com/skills/KS123SS6NJ3ZPXGQJ54P</t>
  </si>
  <si>
    <t>Space Manufacturing</t>
  </si>
  <si>
    <t>In-Space Manufacturing (ISM) involves a comprehensive set of processes aimed at the production of manufactured goods in the space environment. ISM is also often used interchangeably with the term in-orbit manufacturing given that current production capabilities are limited to low Earth orbit.</t>
  </si>
  <si>
    <t>https://skills.emsidata.com/skills/KS440SW6R1G7VTZ33GZ4</t>
  </si>
  <si>
    <t>Industrial Processes</t>
  </si>
  <si>
    <t>Industrial processes are procedures involving chemical, physical, electrical or mechanical steps to aid in the manufacturing of an item or items, usually carried out on a very large scale. Industrial processes are the key components of heavy industry.</t>
  </si>
  <si>
    <t>https://skills.emsidata.com/skills/KSNZWKEHKHI8AO84T47R</t>
  </si>
  <si>
    <t>Machining</t>
  </si>
  <si>
    <t>Machining is a process in which a material is cut into a desired final shape and size by a controlled material-removal process. The processes that have this common theme, controlled material removal, are today collectively known as subtractive manufacturing, in distinction from processes of controlled material addition, which are known as additive manufacturing. Exactly what the "controlled" part of the definition implies can vary, but it almost always implies the use of machine tools.</t>
  </si>
  <si>
    <t>https://skills.emsidata.com/skills/KS12621706P2NTMBQY45</t>
  </si>
  <si>
    <t>Injection Molding</t>
  </si>
  <si>
    <t>Injection moulding is a manufacturing process for producing parts by injecting molten material into a mould, or mold. Injection moulding can be performed with a host of materials mainly including metals, glasses, elastomers, confections, and most commonly thermoplastic and thermosetting polymers. Material for the part is fed into a heated barrel, mixed, and injected into a mould cavity, where it cools and hardens to the configuration of the cavity. After a product is designed, usually by an industrial designer or an engineer, moulds are made by a mould-maker from metal, usually either steel or aluminium, and precision-machined to form the features of the desired part. Injection moulding is widely used for manufacturing a variety of parts, from the smallest components to entire body panels of cars. Advances in 3D printing technology, using photopolymers that do not melt during the injection moulding of some lower-temperature thermoplastics, can be used for some simple injection moulds.</t>
  </si>
  <si>
    <t>https://skills.emsidata.com/skills/KS125586PL9C78BQTY5G</t>
  </si>
  <si>
    <t>Fermentation</t>
  </si>
  <si>
    <t>Fermentation is a metabolic process that produces chemical changes in organic substrates through the action of enzymes. In biochemistry, it is narrowly defined as the extraction of energy from carbohydrates in the absence of oxygen. In food production, it may more broadly refer to any process in which the activity of microorganisms brings about a desirable change to a foodstuff or beverage. The science of fermentation is known as zymology.</t>
  </si>
  <si>
    <t>https://skills.emsidata.com/skills/ESFDC32D758703065529</t>
  </si>
  <si>
    <t>Manufacturing is the production of goods through the use of labor, machines, tools, and chemical or biological processing or formulation. It is the essence of secondary sector of the economy. The term may refer to a range of human activity, from handicraft to high-tech, but it is most commonly applied to industrial design, in which raw materials from the primary sector are transformed into finished goods on a large scale. Such goods may be sold to other manufacturers for the production of other more complex products, or distributed via the tertiary industry to end users and consumers.</t>
  </si>
  <si>
    <t>https://skills.emsidata.com/skills/KS1264K793QY5Q1BSXNF</t>
  </si>
  <si>
    <t>Capability Maturity Model</t>
  </si>
  <si>
    <t>https://skills.emsidata.com/skills/KS121CM6W4ZLXYN336HC</t>
  </si>
  <si>
    <t>Shear (Sheet Metal)</t>
  </si>
  <si>
    <t>There are many types of shears used to shear sheet metal.</t>
  </si>
  <si>
    <t>https://skills.emsidata.com/skills/KS440JP744R3R4T2JJWC</t>
  </si>
  <si>
    <t>Metal Bending</t>
  </si>
  <si>
    <t>Bending is a manufacturing process that produces a V-shape, U-shape, or channel shape along a straight axis in ductile materials, most commonly sheet metal. Commonly used equipment include box and pan brakes, brake presses, and other specialized machine presses. Typical products that are made like this are boxes such as electrical enclosures and rectangular ductwork.</t>
  </si>
  <si>
    <t>https://skills.emsidata.com/skills/KS120YS6W1Q2H2D5F724</t>
  </si>
  <si>
    <t>Metal Heat Treatments</t>
  </si>
  <si>
    <t>https://skills.emsidata.com/skills/KS124NP651NGTJRQG5R6</t>
  </si>
  <si>
    <t>Sheet Metal</t>
  </si>
  <si>
    <t>Sheet metal is metal formed by an industrial process into thin, flat pieces. Sheet metal is one of the fundamental forms used in metalworking, and it can be cut and bent into a variety of shapes. Countless everyday objects are fabricated from sheet metal. Thicknesses can vary significantly; extremely thin sheets are considered foil or leaf, and pieces thicker than 6 mm (0.25 in) are considered plate steel or "structural steel".</t>
  </si>
  <si>
    <t>https://skills.emsidata.com/skills/KS126F7766D4CGSBWHYK</t>
  </si>
  <si>
    <t>Nanofabrication</t>
  </si>
  <si>
    <t>https://skills.emsidata.com/skills/KS126VJ6C27MQGJFZV7H</t>
  </si>
  <si>
    <t>Miniaturization</t>
  </si>
  <si>
    <t>Miniaturization is the trend to manufacture ever smaller mechanical, optical and electronic products and devices. Examples include miniaturization of mobile phones, computers and vehicle engine downsizing. In electronics, the exponential scaling and miniaturization of silicon MOSFETs leads to the average number of transistors on an integrated circuit chip doubling every two years, an observation known as Moore's law. This leads to MOS integrated circuits such as microprocessors and memory chips being built with increasing transistor density, faster performance, and lower power consumption, enabling the miniaturization of electronic devices.</t>
  </si>
  <si>
    <t>https://skills.emsidata.com/skills/KS126LK66RJ0SD1HDWF4</t>
  </si>
  <si>
    <t>Microelectronics</t>
  </si>
  <si>
    <t>Microelectronics is a subfield of electronics. As the name suggests, microelectronics relates to the study and manufacture of very small electronic designs and components. Usually, but not always, this means micrometre-scale or smaller. These devices are typically made from semiconductor materials. Many components of normal electronic design are available in a microelectronic equivalent. These include transistors, capacitors, inductors, resistors, diodes and (naturally) insulators and conductors can all be found in microelectronic devices. Unique wiring techniques such as wire bonding are also often used in microelectronics because of the unusually small size of the components, leads and pads. This technique requires specialized equipment and is expensive.</t>
  </si>
  <si>
    <t>https://skills.emsidata.com/skills/KS126G5622W08G2WRWC5</t>
  </si>
  <si>
    <t>Refinery Experience</t>
  </si>
  <si>
    <t>A refinery is a production facility composed of a group of chemical engineering unit processes and unit operations refining certain materials or converting raw material into products of value.</t>
  </si>
  <si>
    <t>https://skills.emsidata.com/skills/KS1246X78JKL2CF63G93</t>
  </si>
  <si>
    <t>Production Process</t>
  </si>
  <si>
    <t>https://skills.emsidata.com/skills/KS1282Y5ZSX4FGTYXP1C</t>
  </si>
  <si>
    <t>Manufacturing Operations</t>
  </si>
  <si>
    <t>Manufacturing operations concern the operation of a facility, as opposed to maintenance, supply and distribution, health, and safety, emergency response, human resources, security, information technology and other infrastructural support organizations.</t>
  </si>
  <si>
    <t>https://skills.emsidata.com/skills/KS1264K6H25TN148KW1R</t>
  </si>
  <si>
    <t>Waste Minimization</t>
  </si>
  <si>
    <t>Waste minimisation is a set of processes and practices intended to reduce the amount of waste produced. By reducing or eliminating the generation of harmful and persistent wastes, waste minimisation supports efforts to promote a more sustainable society. Waste minimisation involves redesigning products and processes and/or changing societal patterns of consumption and production.</t>
  </si>
  <si>
    <t>https://skills.emsidata.com/skills/KS441YS6TSPK7FN26QBB</t>
  </si>
  <si>
    <t>New Product Development</t>
  </si>
  <si>
    <t>In business and engineering, new product development (NPD) covers the complete process of bringing a new product to market, renewing an existing product or introducing a product in a new market. A central aspect of NPD is product design, along with various business considerations. New product development is described broadly as the transformation of a market opportunity into a product available for sale. The products developed by an organisation provide the means for it to generate income. For many technology-intensive firms their approach is based on exploiting technological innovation in a rapidly changing market.</t>
  </si>
  <si>
    <t>https://skills.emsidata.com/skills/KS1270P6SLFCFT476Y3R</t>
  </si>
  <si>
    <t>Product Innovation</t>
  </si>
  <si>
    <t>Product innovation is the creation and subsequent introduction of a good or service that is either new, or an improved version of previous goods or services. This is broader than the normally accepted definition of innovation that includes the invention of new products which, in this context, are still considered innovative.</t>
  </si>
  <si>
    <t>https://skills.emsidata.com/skills/KS1282L6PTF6G8R116R4</t>
  </si>
  <si>
    <t>Rapid Prototyping</t>
  </si>
  <si>
    <t>Rapid prototyping is a group of techniques used to quickly fabricate a scale model of a physical part or assembly using three-dimensional computer aided design (CAD) data. Construction of the part or assembly is usually done using 3D printing or "additive layer manufacturing" technology.</t>
  </si>
  <si>
    <t>https://skills.emsidata.com/skills/KS128CZ6DQ0BHGHP16PW</t>
  </si>
  <si>
    <t>Prototyping</t>
  </si>
  <si>
    <t>A prototype is an early sample, model, or release of a product built to test a concept or process. It is a term used in a variety of contexts, including semantics, design, electronics, and software programming. A prototype is generally used to evaluate a new design to enhance precision by system analysts and users. Prototyping serves to provide specifications for a real, working system rather than a theoretical one. In some design workflow models, creating a prototype is the step between the formalization and the evaluation of an idea.</t>
  </si>
  <si>
    <t>https://skills.emsidata.com/skills/KS1285T645JRKKFWSV0W</t>
  </si>
  <si>
    <t>Material Selection</t>
  </si>
  <si>
    <t>Material selection is a step in the process of designing any physical object. In the context of product design, the main goal of material selection is to minimize cost while meeting product performance goals. Systematic selection of the best material for a given application begins with properties and costs of candidate materials. Material selection is often benefited by the use of material index or performance index relevant to the desired material properties. For example, a thermal blanket must have poor thermal conductivity in order to minimize heat transfer for a given temperature difference. It is essential that a designer should have a thorough knowledge of the properties of the materials and their behavior under working conditions. Some of the important characteristics of materials are : strength, durability, flexibility, weight, resistance to heat and corrosion, ability to cast, welded or hardened, machinability, electrical conductivity, etc.</t>
  </si>
  <si>
    <t>https://skills.emsidata.com/skills/KS1266X6Q5KBCKH9G5QP</t>
  </si>
  <si>
    <t>Concept Testing</t>
  </si>
  <si>
    <t>Concept testing is the process of using surveys to evaluate consumer acceptance of a new product idea prior to the introduction of a product to the market. It is important not to confuse concept testing with advertising testing, brand testing and packaging testing, as is sometimes done. Concept testing focuses on the basic product idea, without the embellishments and puffery inherent in advertising.</t>
  </si>
  <si>
    <t>https://skills.emsidata.com/skills/KS12286616DY9HRYSQM0</t>
  </si>
  <si>
    <t>Product Planning</t>
  </si>
  <si>
    <t>Product Planning is the ongoing process of identifying and articulating market requirements that define a product's feature set. Product planning serves as the basis for decision-making about price, distribution and promotion. Product planning is the process of creating a product idea and following through on it until the product is introduced to the market. Additionally, a small company must have an exit strategy for its product in case the product does not sell. Product planning entails managing the product throughout its life using various marketing strategies, including product extensions or improvements, increased distribution, price changes and promotions.</t>
  </si>
  <si>
    <t>https://skills.emsidata.com/skills/KS1282N72VHC87KVY1G3</t>
  </si>
  <si>
    <t>Product Engineering</t>
  </si>
  <si>
    <t>Product engineering refers to the process of designing and developing a device, assembly, or system such that it be produced as an item for sale through some production manufacturing process. Product engineering usually entails activity dealing with issues of cost, producibility, quality, performance, reliability, serviceability, intended lifespan and user features. These product characteristics are generally all sought in the attempt to make the resulting product attractive to its intended market and a successful contributor to the business of the organization that intends to offer the product to that market. It includes design, development and transitioning to manufacturing of the product. The term encompasses developing the concept of the product and the design and development of its mechanical, electronics and software components. After the initial design and development is done, transitioning the product to manufacture it in volumes is considered part of product engineering.</t>
  </si>
  <si>
    <t>https://skills.emsidata.com/skills/KS1282K6XPGKSGR1826F</t>
  </si>
  <si>
    <t>User Feedback</t>
  </si>
  <si>
    <t>https://skills.emsidata.com/skills/KSUMUUUWH2LGA7IKVOX7</t>
  </si>
  <si>
    <t>Surface Roughness</t>
  </si>
  <si>
    <t>Surface roughness often shortened to roughness, is a component of surface texture. It is quantified by the deviations in the direction of the normal vector of a real surface from its ideal form. If these deviations are large, the surface is rough; if they are small, the surface is smooth. In surface metrology, roughness is typically considered to be the high-frequency, short-wavelength component of a measured surface. However, in practice it is often necessary to know both the amplitude and frequency to ensure that a surface is fit for a purpose.</t>
  </si>
  <si>
    <t>https://skills.emsidata.com/skills/KS4413476QRGNVKXS59Y</t>
  </si>
  <si>
    <t>Assembly Lines</t>
  </si>
  <si>
    <t>An assembly line is a manufacturing process in which parts are added as the semi-finished assembly moves from workstation to workstation where the parts are added in sequence until the final assembly is produced. By mechanically moving the parts to the assembly work and moving the semi-finished assembly from work station to work station, a finished product can be assembled faster and with less labor than by having workers carry parts to a stationary piece for assembly.</t>
  </si>
  <si>
    <t>https://skills.emsidata.com/skills/KS120PF6FM7DV150JDC7</t>
  </si>
  <si>
    <t>Printing Press</t>
  </si>
  <si>
    <t>A printing press is a mechanical device for applying pressure to an inked surface resting upon a print medium, thereby transferring the ink. It marked a dramatic improvement on earlier printing methods in which the cloth, paper or other medium was brushed or rubbed repeatedly to achieve the transfer of ink, and accelerated the process. Typically used for texts, the invention and global spread of the printing press was one of the most influential events in the second millennium.</t>
  </si>
  <si>
    <t>https://skills.emsidata.com/skills/ESCF77734F2CFD90FDA6</t>
  </si>
  <si>
    <t>Production Line</t>
  </si>
  <si>
    <t>A production line is a set of sequential operations established in a factory where components are assembled to make a finished article or where materials are put through a refining process to produce an end-product that is suitable for onward consumption</t>
  </si>
  <si>
    <t>https://skills.emsidata.com/skills/KS1282W6V4RX7LC1FDH9</t>
  </si>
  <si>
    <t>A textile is a flexible material made by creating an interlocking network of yarns or threads, which are produced by spinning raw fibres into long and twisted lengths. Textiles are then formed by weaving, knitting, crocheting, knotting, tatting, felting, bonding or braiding these yarns together.</t>
  </si>
  <si>
    <t>https://skills.emsidata.com/skills/KS1220F79CKVFCB20MS4</t>
  </si>
  <si>
    <t>Sewing</t>
  </si>
  <si>
    <t>Sewing is the craft of fastening or attaching objects using stitches made with a needle and thread. Sewing is one of the oldest of the textile arts, arising in the Paleolithic era. Before the invention of spinning yarn or weaving fabric, archaeologists believe Stone Age people across Europe and Asia sewed fur and skin clothing using bone, antler or ivory needles and "thread" made of various animal body parts including sinew, catgut, and veins.</t>
  </si>
  <si>
    <t>https://skills.emsidata.com/skills/KS440HZ62WR33Y87XTZF</t>
  </si>
  <si>
    <t>Patchwork</t>
  </si>
  <si>
    <t>Patchwork or "pieced work" is a form of needlework that involves sewing together pieces of fabric into a larger design. The larger design is usually based on repeating patterns built up with different fabric shapes. These shapes are carefully measured and cut, basic geometric shapes making them easy to piece together.</t>
  </si>
  <si>
    <t>https://skills.emsidata.com/skills/KS127LD6F4RD4HBLW068</t>
  </si>
  <si>
    <t>Textile Industry</t>
  </si>
  <si>
    <t>https://skills.emsidata.com/skills/KS441BZ5YS69QN39PCDR</t>
  </si>
  <si>
    <t>Automotive Manufacturing</t>
  </si>
  <si>
    <t>https://skills.emsidata.com/skills/KS120T76DT4W0DVSRNW6</t>
  </si>
  <si>
    <t>Flux-Cored Arc Welding</t>
  </si>
  <si>
    <t>Flux-cored arc welding is a semi-automatic or automatic arc welding process. FCAW requires a continuously-fed consumable tubular electrode containing a flux and a constant-voltage or, less commonly, a constant-current welding power supply. An externally supplied shielding gas is sometimes used, but often the flux itself is relied upon to generate the necessary protection from the atmosphere, producing both gaseous protection and liquid slag protecting the weld. The process is widely used in construction because of its high welding speed and portability.</t>
  </si>
  <si>
    <t>https://skills.emsidata.com/skills/KS123VF6RHLN4ZTD31RB</t>
  </si>
  <si>
    <t>Welding</t>
  </si>
  <si>
    <t>Welding is a fabrication process that joins materials, usually metals or thermoplastics, by using high heat to melt the parts together and allowing them to cool, causing fusion. Welding is distinct from lower temperature metal-joining techniques such as brazing and soldering, which do not melt the base metal.</t>
  </si>
  <si>
    <t>https://skills.emsidata.com/skills/KS120XP6CN6P1K86V6DZ</t>
  </si>
  <si>
    <t>Advertising Campaigns</t>
  </si>
  <si>
    <t>An advertising campaign is a series of advertisement messages that share a single idea and theme which make up an integrated marketing communication (IMC). An IMC is a platform in which a group of people can group their ideas, beliefs, and concepts into one large media base. Advertising campaigns utilize diverse media channels over a particular time frame and target identified audiences.</t>
  </si>
  <si>
    <t>https://skills.emsidata.com/skills/KS1208X76FB40ZXZXY03</t>
  </si>
  <si>
    <t>Personal Branding</t>
  </si>
  <si>
    <t>Personal branding is the conscious and intentional effort to create and influence public perception of an individual by positioning them as an authority in their industry, elevating their credibility, and differentiating themselves from the competition, to ultimately advance their career, increase their circle of influence, and have a larger impact.</t>
  </si>
  <si>
    <t>https://skills.emsidata.com/skills/KS127PY6TFB1W119ZSB2</t>
  </si>
  <si>
    <t>Brand Identity</t>
  </si>
  <si>
    <t>A brand is a name, term, design, symbol or any other feature that identifies one seller's good or service as distinct from those of other sellers. Brands are used in business, marketing, and advertising for recognition and, importantly, to create and store value as brand equity for the object identified, to the benefit of the brand's customers, its owners and shareholders. Name brands are sometimes distinguished from generic or store brands.</t>
  </si>
  <si>
    <t>https://skills.emsidata.com/skills/KS12161691DMDRWTSBL3</t>
  </si>
  <si>
    <t>Brand Strategy</t>
  </si>
  <si>
    <t>In marketing, brand management begins with an analysis on how a brand is currently perceived in the market, proceeds to planning how the brand should be perceived if it is to achieve its objectives and continues with ensuring that the brand is perceived as planned and secures its objectives. Developing a good relationship with target markets is essential for brand management. Tangible elements of brand management include the product itself; its look, price, and packaging, etc. The intangible elements are the experiences that the target markets share with the brand, and also the relationships they have with the brand. A brand manager would oversee all aspects of the consumer's brand association as well as relationships with members of the supply chain.</t>
  </si>
  <si>
    <t>https://skills.emsidata.com/skills/ES3A33737C74D25D112A</t>
  </si>
  <si>
    <t>Brand Communication</t>
  </si>
  <si>
    <t>https://skills.emsidata.com/skills/ESC062552310A2937E6C</t>
  </si>
  <si>
    <t>Brand Marketing</t>
  </si>
  <si>
    <t>https://skills.emsidata.com/skills/ES99A6D89D5C11F093DA</t>
  </si>
  <si>
    <t>Brand Awareness</t>
  </si>
  <si>
    <t>Brand awareness is the extent to which customers are able to recall or recognize a brand under different conditions. Brand awareness is one of two dimensions from brand knowledge, an associative network memory model. Brand awareness is a key consideration in consumer behavior, advertising management, and brand management. The consumer's ability to recognize or recall a brand is central to purchasing decision-making. Purchasing cannot proceed unless a consumer is first aware of a product category and a brand within that category. Awareness does not necessarily mean that the consumer must be able to recall a specific brand name, but they must be able to recall enough distinguishing features for purchasing to proceed.</t>
  </si>
  <si>
    <t>https://skills.emsidata.com/skills/KS1215Z6TK2JY562DFD4</t>
  </si>
  <si>
    <t>Branding</t>
  </si>
  <si>
    <t>Branding may refer to:</t>
  </si>
  <si>
    <t>https://skills.emsidata.com/skills/KS7G4ML61B2JX1H1003Z</t>
  </si>
  <si>
    <t>https://skills.emsidata.com/skills/KS12160602V51N7SJSX8</t>
  </si>
  <si>
    <t>Brand Positioning</t>
  </si>
  <si>
    <t>Positioning refers to the place that a brand occupies in the minds of the customers and how it is distinguished from the products of the competitors and different from the concept of brand awareness. In order to position products or brands, companies may emphasize the distinguishing features of their brand or they may try to create a suitable image through the marketing mix. Once a brand has achieved a strong position, it can become difficult to reposition it.</t>
  </si>
  <si>
    <t>https://skills.emsidata.com/skills/ES1DABE904AF1AB305B6</t>
  </si>
  <si>
    <t>Digital Brand Engagement</t>
  </si>
  <si>
    <t>https://skills.emsidata.com/skills/KS122Y36MYFRM3M5MY58</t>
  </si>
  <si>
    <t>Customer Insights</t>
  </si>
  <si>
    <t>https://skills.emsidata.com/skills/KS122LT704SSN8FFW3T4</t>
  </si>
  <si>
    <t>Stakeholder Communications</t>
  </si>
  <si>
    <t>https://skills.emsidata.com/skills/ES4E55E2CC427CF883C3</t>
  </si>
  <si>
    <t>Stakeholder Analysis</t>
  </si>
  <si>
    <t>Stakeholder analysis is the process of assessing a system and potential changes to it as they relate to relevant and interested parties (stakeholders). This information is used to assess how the interests of those stakeholders should be addressed in a project plan, policy, program, or other action. Stakeholder analysis is a key part of stakeholder management. A stakeholder analysis of an issue consists of weighing and balancing all of the competing demands on a firm by each of those who have a claim on it, in order to arrive at the firm's obligation in a particular case. A stakeholder analysis does not preclude the interests of the stakeholders overriding the interests of the other stakeholders affected, but it ensures that all affected will be considered.</t>
  </si>
  <si>
    <t>https://skills.emsidata.com/skills/KS440XG5WRR29YLPC602</t>
  </si>
  <si>
    <t>Corporate Video</t>
  </si>
  <si>
    <t>Corporate video refers to any type of non-advertisement based video content created for and commissioned by a business, company, corporation, or organization. Today, the vast majority of corporate video content is hosted online and is published on the company’s website page and distributed through social media or email marketing.</t>
  </si>
  <si>
    <t>https://skills.emsidata.com/skills/KS1219C6SBWKY3KY7F5R</t>
  </si>
  <si>
    <t>Viral Marketing</t>
  </si>
  <si>
    <t>https://skills.emsidata.com/skills/ESDDACDC1CD9BFB9F410</t>
  </si>
  <si>
    <t>Mailchimp</t>
  </si>
  <si>
    <t>Mailchimp is an American marketing automation platform and email marketing service. It is the trading name of its operator, Rocket Science Group, an American company founded in 2001 by Ben Chestnut and Mark Armstrong, with Dan Kurzius joining at a later date.</t>
  </si>
  <si>
    <t>https://skills.emsidata.com/skills/KSV9519BLAEVU93G9AIA</t>
  </si>
  <si>
    <t>Conversion Marketing</t>
  </si>
  <si>
    <t>In electronic commerce, conversion marketing is marketing with the intention of increasing conversions--that is, site visitors who are paying customers. The process of improving the conversion rate is called conversion rate optimization. However, different sites may consider a "conversion" to be a result other than a sale. Say a customer were to abandon an online shopping cart. The company could market a special offer, like free shipping, to convert the visitor into a paying customer. A company may also try to recover the customer through an online engagement method, such as proactive chat, to attempt to assist the customer through the purchase process.</t>
  </si>
  <si>
    <t>https://skills.emsidata.com/skills/KS122D16T4G8D98KY58H</t>
  </si>
  <si>
    <t>Internet Marketing</t>
  </si>
  <si>
    <t>Online advertising, also known as online marketing, Internet advertising, digital advertising or web advertising, is a form of marketing and advertising which uses the Internet to deliver promotional marketing messages to consumers. Many consumers find online advertising disruptive and have increasingly turned to ad blocking for a variety of reasons.</t>
  </si>
  <si>
    <t>https://skills.emsidata.com/skills/KS1258W66SQT0J299PQW</t>
  </si>
  <si>
    <t>Search Engine Marketing</t>
  </si>
  <si>
    <t>Search engine marketing (SEM) is a form of Internet marketing that involves the promotion of websites by increasing their visibility in search engine results pages (SERPs) primarily through paid advertising. SEM may incorporate search engine optimization (SEO), which adjusts or rewrites website content and site architecture to achieve a higher ranking in search engine results pages to enhance pay per click (PPC) listings.</t>
  </si>
  <si>
    <t>https://skills.emsidata.com/skills/KS440D46TXLZWJB033XL</t>
  </si>
  <si>
    <t>Content Marketing</t>
  </si>
  <si>
    <t>Content marketing is a form of marketing focused on creating, publishing, and distributing content for a targeted audience online. It is often used by businesses in order to achieve the following goals: attract attention and generate lead, expand their customer base, generate or increase online sales, increase brand awareness or credibility, and engage an online community of users. Content marketing attracts new customers by creating and sharing valuable free content. It helps companies create sustainable brand loyalty, provides valuable information to consumers, and creates a willingness to purchase products from the company in the future.</t>
  </si>
  <si>
    <t>https://skills.emsidata.com/skills/KS122BP5YT02HT9R6Z16</t>
  </si>
  <si>
    <t>Email Marketing</t>
  </si>
  <si>
    <t>Email marketing is the act of sending a commercial message, typically to a group of people, using email. In its broadest sense, every email sent to a potential or current customer could be considered email marketing. It involves using email to send advertisements, request business, or solicit sales or donations. Email marketing strategies commonly seek to achieve one or more of three primary objectives, to build loyalty, trust, or brand awareness. The term usually refers to sending email messages with the purpose of enhancing a merchant's relationship with current or previous customers, encouraging customer loyalty and repeat business, acquiring new customers or convincing current customers to purchase something immediately, and sharing third-party ads.</t>
  </si>
  <si>
    <t>https://skills.emsidata.com/skills/KS1238J5Z67LVF879RRH</t>
  </si>
  <si>
    <t>Digital marketing is the component of marketing that utilizes internet and online based digital technologies such as desktop computers, mobile phones and other digital media and platforms to promote products and services. Its development during the 1990s and 2000s, changed the way brands and businesses use technology for marketing. As digital platforms became increasingly incorporated into marketing plans and everyday life, and as people increasingly use digital devices instead of visiting physical shops, digital marketing campaigns have become prevalent, employing combinations of search engine optimization (SEO), search engine marketing (SEM), content marketing, influencer marketing, content automation, campaign marketing, data-driven marketing, e-commerce marketing, social media marketing, social media optimization, e-mail direct marketing, display advertising, e–books, and optical disks and games have become commonplace. Digital marketing extends to non-Internet channels that provide digital media, such as television, mobile phones, callback, and on-hold mobile ring tones. The extension to non-Internet channels differentiates digital marketing from online marketing.</t>
  </si>
  <si>
    <t>https://skills.emsidata.com/skills/KS122YN6108R0RSDXXRC</t>
  </si>
  <si>
    <t>Crowdsourcing</t>
  </si>
  <si>
    <t>Crowdsourcing is a sourcing model in which individuals or organizations obtain goods or services, including ideas, voting, micro-tasks and finances, from a large, relatively open and often rapidly evolving group of participants. As of 2021, crowdsourcing typically involves using the internet to attract and divide work between participants to achieve a cumulative result. The word "crowdsourcing" itself - a portmanteau of "crowd" and "outsourcing" - was allegedly coined in 2005.  Crowdsourcing is not necessarily an "online" activity; it existed before Internet access became a household commodity.</t>
  </si>
  <si>
    <t>https://skills.emsidata.com/skills/KSYTLDR8DURRTUWSYZI2</t>
  </si>
  <si>
    <t>Fundraising</t>
  </si>
  <si>
    <t>Fundraising or fund-raising is the process of seeking and gathering voluntary financial contributions by engaging individuals, businesses, charitable foundations, or governmental agencies. Although fundraising typically refers to efforts to gather money for non-profit organizations, it is sometimes used to refer to the identification and solicitation of investors or other sources of capital for for-profit enterprises.</t>
  </si>
  <si>
    <t>https://skills.emsidata.com/skills/KS122CL64848WM1MVNSQ</t>
  </si>
  <si>
    <t>Pharmaceutical Marketing</t>
  </si>
  <si>
    <t>Many countries have measures in place to limit advertising by pharmaceutical companies.</t>
  </si>
  <si>
    <t>https://skills.emsidata.com/skills/KS126BN6M17RQNR0FXLN</t>
  </si>
  <si>
    <t>Services Marketing</t>
  </si>
  <si>
    <t>Services marketing is a specialized branch of marketing. Services marketing emerged as a separate field of study in the early 1980s, following the recognition that the unique characteristics of services required different strategies compared with the marketing of physical goods.</t>
  </si>
  <si>
    <t>https://skills.emsidata.com/skills/KS440HN6QZ60SQ0QX9NZ</t>
  </si>
  <si>
    <t>Market Research</t>
  </si>
  <si>
    <t>Market research is an organized effort to gather information about target markets and customers: know about them, starting with who they are. It is a very important component of business strategy and a major factor in maintaining competitiveness. Market research helps to identify and analyze the needs of the market, the market size and the competition. Its techniques encompass both qualitative techniques such as focus groups, in-depth interviews, and ethnography, as well as quantitative techniques such as customer surveys, and analysis of secondary data.</t>
  </si>
  <si>
    <t>https://skills.emsidata.com/skills/KS1265D6RGJL2Y4J6V5B</t>
  </si>
  <si>
    <t>Target Audience</t>
  </si>
  <si>
    <t>A target audience is the intended audience or readership of a publication, advertisement, or other message catered specifically to said intended audience. In marketing and advertising, it is a particular group of consumers within the predetermined target market, identified as the targets or recipients for a particular advertisement or message. Businesses that have a wide target market will focus on a specific target audience for certain messages to send, such as The Body Shops Mother's Day advertisements, which were aimed at the children and spouses of women, rather than the whole market which would have included the women themselves.</t>
  </si>
  <si>
    <t>https://skills.emsidata.com/skills/KS441726FF2HBJTL448F</t>
  </si>
  <si>
    <t>Competitive Analysis</t>
  </si>
  <si>
    <t>Competitive analysis is a method invented for analyzing online algorithms, in which the performance of an online algorithm is compared to the performance of an optimal offline algorithm that can view the sequence of requests in advance. An algorithm is competitive if its competitive ratio—the ratio between its performance and the offline algorithm's performance—is bounded. Unlike traditional worst-case analysis, where the performance of an algorithm is measured only for "hard" inputs, competitive analysis requires that an algorithm perform well both on hard and easy inputs, where "hard" and "easy" are defined by the performance of the optimal offline algorithm.</t>
  </si>
  <si>
    <t>https://skills.emsidata.com/skills/KS7G4X66Q33J9N7G9J4J</t>
  </si>
  <si>
    <t>Market Penetration</t>
  </si>
  <si>
    <t>Market penetration refers to the successful selling of a product or service in a specific market. It is measured by the amount of sales volume of an existing good or service compared to the total target market for that product or service. Market penetration is the key for a business growth strategy stemming from the Ansoff Matrix (Richardson, M., &amp; Evans, C.. H. Igor Ansoff first devised and published the Ansoff Matrix in the Harvard Business Review in 1957, within an article titled "Strategies for Diversification". The grid/matrix is utilized across businesses to help evaluate and determine the next stages the company must take in order to grow and the risks associated with the chosen strategy. With numerous options available, this matrix helps narrow down the best fit for an organization.</t>
  </si>
  <si>
    <t>https://skills.emsidata.com/skills/KS1265B6K6M68CHM7RQW</t>
  </si>
  <si>
    <t>Foreign Market</t>
  </si>
  <si>
    <t>https://skills.emsidata.com/skills/KS3WR2XHT4MG7TJTBMYL</t>
  </si>
  <si>
    <t>Consumer Behaviour</t>
  </si>
  <si>
    <t>Consumer behaviour is the study of individuals, groups, or organizations and all the activities associated with the purchase, use and disposal of goods and services, and how the consumer's emotions, attitudes and preferences affect buying behaviour. Consumer behaviour emerged in the 1940–50s as a distinct sub-discipline of marketing, but has become an interdisciplinary social science that blends elements from psychology, sociology, social anthropology, anthropology, ethnography, marketing and economics.</t>
  </si>
  <si>
    <t>https://skills.emsidata.com/skills/KS1219K6K2NY0V711DDD</t>
  </si>
  <si>
    <t>Target Market</t>
  </si>
  <si>
    <t>A target market is a group of customers within a business's serviceable available market at which a business aims its marketing efforts and resources. A target market is a subset of the total market for a product or service.</t>
  </si>
  <si>
    <t>https://skills.emsidata.com/skills/KS44173655WFR7JPTX25</t>
  </si>
  <si>
    <t>Mature Market</t>
  </si>
  <si>
    <t>A market is mature when it has reached a state of equilibrium. A market is considered to be in a state of equilibrium when there is an absence of significant growth or a lack of innovation. When supply matches demand the price decided by those market forces is called equilibrium price". Equilibrium price prevails in the market for a substantial period, which may be from one day to one week or several months.</t>
  </si>
  <si>
    <t>https://skills.emsidata.com/skills/KS1267F6ZNKB7WN25DZL</t>
  </si>
  <si>
    <t>Market Trend</t>
  </si>
  <si>
    <t>A market trend is a perceived tendency of financial markets to move in a particular direction over time. These trends are classified as secular for long time frames, primary for medium time frames, and secondary for short time frames. Traders attempt to identify market trends using technical analysis, a framework which characterizes market trends as predictable price tendencies within the market when price reaches support and resistance levels, varying over time.</t>
  </si>
  <si>
    <t>https://skills.emsidata.com/skills/KS1265F71V3PY4KH0JW5</t>
  </si>
  <si>
    <t>Marketing Analytics</t>
  </si>
  <si>
    <t>https://skills.emsidata.com/skills/KS1265J78BY2W8MT9CPX</t>
  </si>
  <si>
    <t>Trend Analysis</t>
  </si>
  <si>
    <t>Trend analysis is the widespread practice of collecting information and attempting to spot a pattern. In some fields of study, the term "trend analysis" has more formally defined meanings.</t>
  </si>
  <si>
    <t>https://skills.emsidata.com/skills/KS441JK74K5Y3HYRK962</t>
  </si>
  <si>
    <t>Value Propositions</t>
  </si>
  <si>
    <t>A value proposition is a promise of value to be delivered, communicated, and acknowledged. It is also a belief from the customer about how value (benefit) will be delivered, experienced and acquired.</t>
  </si>
  <si>
    <t>https://skills.emsidata.com/skills/KS441QM6LTNMGDSQKHLC</t>
  </si>
  <si>
    <t>Quantitative Marketing Research</t>
  </si>
  <si>
    <t>Quantitative marketing research is the application of quantitative research techniques to the field of marketing. It has roots in both the positivist view of the world, and the modern marketing viewpoint that marketing is an interactive process in which both the buyer and seller reach a satisfying agreement on the "four Ps" of marketing: Product, Price, Place (location) and Promotion.</t>
  </si>
  <si>
    <t>https://skills.emsidata.com/skills/KS1289J78MM2ZKHQFYYC</t>
  </si>
  <si>
    <t>A market analysis studies the attractiveness and the dynamics of a special market within a special industry. It is part of the industry analysis and thus in turn of the global environmental analysis. Through all of these analyses, the strengths, weaknesses, opportunities and threats (SWOT) of a company can be identified. Finally, with the help of a SWOT analysis, adequate business strategies of a company will be defined. The market analysis is also known as a documented investigation of a market that is used to inform a firm's planning activities, particularly around decisions of inventory, purchase, work force expansion/contraction, facility expansion, purchases of capital equipment, promotional activities, and many other aspects of a company.</t>
  </si>
  <si>
    <t>https://skills.emsidata.com/skills/KS1264Z76VQV2ZW2MB02</t>
  </si>
  <si>
    <t>Focus Group</t>
  </si>
  <si>
    <t>A focus group is a group interview involving a small number of demographically similar people. Their reactions to specific researcher-posed questions are studied. Focus groups are used in market research and studies of people's political views. The discussions can be guided or open. They can concern a new product or something else. The idea is for the researcher to learn about the participants' reactions. If group members are representative of a larger population, those reactions can be expected to reflect the views of that larger population. Thus focus groups constitute a research method that researchers organize for the purpose of collecting qualitative data, through interactive and directed discussions.</t>
  </si>
  <si>
    <t>https://skills.emsidata.com/skills/KS124185YLQVDB991J8N</t>
  </si>
  <si>
    <t>Marketing Operations</t>
  </si>
  <si>
    <t>Marketing automation refers to software platforms and technologies designed for marketing departments and organizations to more effectively market on multiple channels online and automate repetitive tasks.</t>
  </si>
  <si>
    <t>https://skills.emsidata.com/skills/KS1265N6Q8R9WTY8PB27</t>
  </si>
  <si>
    <t>Market Development</t>
  </si>
  <si>
    <t>Market development funds or MDF are used in an indirect sales channel where funds are made available by a manufacturer or brand to help affiliates, channel partners, resellers, VARs, or distributors, etc. sell its products and create local awareness about the national brand. Co-op Funds is a synonym for Market Development Funds.</t>
  </si>
  <si>
    <t>https://skills.emsidata.com/skills/KS1265471ZT1HMHWH9NY</t>
  </si>
  <si>
    <t>Marketing management is the organizational discipline which focuses on the practical application of marketing orientation, techniques and methods inside enterprises and organizations and on the management of a firm's marketing resources and activities.</t>
  </si>
  <si>
    <t>https://skills.emsidata.com/skills/KS1265M698X7BRS20SWP</t>
  </si>
  <si>
    <t>Market Segmentation</t>
  </si>
  <si>
    <t>Market segmentation is a process of dividing a heterogeneous market into relatively more homogenous segments based on certain parameters like geographic, demographic, psychographic, and behavioural.  It is the activity of dividing a broad consumer or business market, normally consisting of existing and potential customers, into sub-groups of consumers based on some type of shared characteristics.</t>
  </si>
  <si>
    <t>https://skills.emsidata.com/skills/KS122LZ773L5MZ56S322</t>
  </si>
  <si>
    <t>Marketing Mix</t>
  </si>
  <si>
    <t>The term "marketing mix" is a foundation model for businesses, historically centered around product, price, place, and promotion. The marketing mix has been defined as the "set of marketing tools that the firm uses to pursue its marketing objectives in the target market".</t>
  </si>
  <si>
    <t>https://skills.emsidata.com/skills/KS1242W5ZWLVN23JSK57</t>
  </si>
  <si>
    <t>Marketing</t>
  </si>
  <si>
    <t>https://skills.emsidata.com/skills/KS124QR6F19BX4WPMW1H</t>
  </si>
  <si>
    <t>Marketing Communications</t>
  </si>
  <si>
    <t>Marketing communications refers to the use of different marketing channels and tools in combination. Marketing communication channels focus on any way a business communicates a message to its desired market, or the market in general. A marketing communication tool can be anything from: advertising, personal selling, direct marketing, sponsorship, communication, social media and promotion to public relations.</t>
  </si>
  <si>
    <t>https://skills.emsidata.com/skills/KS1264X6Q6902BJMLNCB</t>
  </si>
  <si>
    <t>Marketing Planning</t>
  </si>
  <si>
    <t>A marketing plan may be part of an overall business plan. Solid marketing strategy is the foundation of a well-written marketing plan so that goals may be achieved. While a marketing plan contains a list of actions, without a sound strategic foundation, it is of little use to a business.</t>
  </si>
  <si>
    <t>https://skills.emsidata.com/skills/KS1265P60HXFPH0VLFVP</t>
  </si>
  <si>
    <t>Goal Setting</t>
  </si>
  <si>
    <t>Goal setting involves the development of an action plan designed in order to motivate and guide a person or group toward a goal. Goal setting can be guided by goal-setting criteria such as SMART criteria. Goal setting is a major component of personal-development and management literature.</t>
  </si>
  <si>
    <t>https://skills.emsidata.com/skills/ESEF6CBFE27C71B28816</t>
  </si>
  <si>
    <t>Strategic Marketing</t>
  </si>
  <si>
    <t>Marketing strategy is a long-term, forward-looking approach and an overall game plan of any organization or any business with the fundamental goal of achieving a sustainable competitive advantage by understanding the needs and wants of customers.</t>
  </si>
  <si>
    <t>https://skills.emsidata.com/skills/KS441026K15L0YMC8162</t>
  </si>
  <si>
    <t>Mass Customization</t>
  </si>
  <si>
    <t>Mass customization, in marketing, manufacturing, call centres, and management, is the use of flexible computer-aided manufacturing systems to produce custom output. Such systems combine the low unit costs of mass production processes with the flexibility of individual customization.Mass customization is the new frontier in business for both manufacturing and service industries. At its core, is a tremendous increase in variety and customization without a corresponding increase in costs. At its limit, it is the mass production of individually customized goods and services. At its best, it provides strategic advantage and economic value.</t>
  </si>
  <si>
    <t>https://skills.emsidata.com/skills/KS126645YDBQHCXX7CJV</t>
  </si>
  <si>
    <t>Content Strategy</t>
  </si>
  <si>
    <t>Content strategy is the planning, development, and management of content—written or in other media. The term has been particularly common in web development since the late 1990s. It is a recognized field in user experience design, and it also draws from adjacent disciplines such as information architecture, content management, business analysis, digital marketing, and technical communication.</t>
  </si>
  <si>
    <t>https://skills.emsidata.com/skills/KSET2IWJVEGUTA3JC9WG</t>
  </si>
  <si>
    <t>Integrated Marketing Communications</t>
  </si>
  <si>
    <t>https://skills.emsidata.com/skills/KS1256V72T3PMM5X9R0X</t>
  </si>
  <si>
    <t>Media Strategy</t>
  </si>
  <si>
    <t>Media strategy, as used in the advertising or content delivery industries, is concerned with how messages will be delivered to consumers or niche markets. It involves: identifying the characteristics of the target audience or market, who should receive messages and defining the characteristics of the media that will be used for the delivery of the messages, with the intent being to influence the behavior of the target audience or market pertinent to the initial brief. Examples of such strategies today have revolved around an Integrated Marketing Communications approach whereby multiple channels of media are used i.e. advertising, public relations, events, direct response media, etc.</t>
  </si>
  <si>
    <t>https://skills.emsidata.com/skills/KS1269S60HL91ZM3075N</t>
  </si>
  <si>
    <t>Marketing Concepts</t>
  </si>
  <si>
    <t>https://skills.emsidata.com/skills/KS1265L6S3YJ290NHFKR</t>
  </si>
  <si>
    <t>Growth Hacking</t>
  </si>
  <si>
    <t>https://skills.emsidata.com/skills/ES3C57A23F8EE5411E18</t>
  </si>
  <si>
    <t>Business Marketing</t>
  </si>
  <si>
    <t>Business marketing is a marketing practice of individuals or organizations. It allows them to sell products or services to other companies or organizations that resell them, use them in their products or services or use them to support their works. It is a way to promote business and improve profit too.</t>
  </si>
  <si>
    <t>https://skills.emsidata.com/skills/KS120VB76P5WB69FVNRT</t>
  </si>
  <si>
    <t>Influencer Marketing</t>
  </si>
  <si>
    <t>Influencer marketing is a form of social media marketing involving endorsements and product placement from influencers, people and organizations who have a purported expert level of knowledge or social influence in their field. Influencers are someone with the power to affect the buying habits or quantifiable actions of others by uploading some form of original—often sponsored—content to social media platforms like Instagram, YouTube, Snapchat or other online channels. Influencer marketing is when a brand enrolls influencers who have an established credibility and audience on social media platforms to discuss or mention the brand in a social media post. Influencer content may be framed as testimonial advertising.</t>
  </si>
  <si>
    <t>https://skills.emsidata.com/skills/KS1254170QB67VTMR84C</t>
  </si>
  <si>
    <t>Word-of-Mouth Marketing</t>
  </si>
  <si>
    <t>https://skills.emsidata.com/skills/ESC8E01D3BC4F3FF95B3</t>
  </si>
  <si>
    <t>Go-to-Market Strategy</t>
  </si>
  <si>
    <t>https://skills.emsidata.com/skills/ES3CDF4F5564949F81DB</t>
  </si>
  <si>
    <t>Relationship Marketing</t>
  </si>
  <si>
    <t>Relationship marketing is a form of marketing developed from direct response marketing campaigns that emphasizes customer retention and satisfaction rather than sales transactions. It differentiates from other forms of marketing in that it recognises the long-term value of customer relationships and extends communication beyond intrusive advertising and sales promotional messages. With the growth of the Internet and mobile platforms, relationship marketing has continued to evolve as technology opens more collaborative and social communication channels such as tools for managing relationships with customers that go beyond demographics and customer service data collection. Relationship marketing extends to include inbound marketing, a combination of search optimization and strategic content, public relations, social media and application development.</t>
  </si>
  <si>
    <t>https://skills.emsidata.com/skills/KS127Q36BPNNCXYYY87C</t>
  </si>
  <si>
    <t>Marketing Strategies</t>
  </si>
  <si>
    <t>https://skills.emsidata.com/skills/KS1256W6MPKRNM11QMPM</t>
  </si>
  <si>
    <t>Global Marketing</t>
  </si>
  <si>
    <t>Global marketing is defined as “marketing on a worldwide scale reconciling or taking global operational differences, similarities and opportunities in order to reach global objectives".</t>
  </si>
  <si>
    <t>https://skills.emsidata.com/skills/KS124CY60C421TGMY6GB</t>
  </si>
  <si>
    <t>Search Advertising</t>
  </si>
  <si>
    <t>In Internet marketing, search advertising is a method of placing online advertisements on web pages that show results from search engine queries. Through the same search-engine advertising services, ads can also be placed on Web pages with other published content.</t>
  </si>
  <si>
    <t>https://skills.emsidata.com/skills/KS440D469RD1QH0T108G</t>
  </si>
  <si>
    <t>Google Ads</t>
  </si>
  <si>
    <t>Google Ads is an online advertising platform developed by Google, where advertisers bid to display brief advertisements, service offerings, product listings, or videos to web users. It can place ads both in the results of search engines like Google Search and on non-search websites, mobile apps, and videos. Services are offered under a pay-per-click (PPC) pricing model.</t>
  </si>
  <si>
    <t>https://skills.emsidata.com/skills/KS1209176P7V54S9GVL8</t>
  </si>
  <si>
    <t>https://skills.emsidata.com/skills/KS121326HQQ7XJQMMPLD</t>
  </si>
  <si>
    <t>Demand Generation</t>
  </si>
  <si>
    <t>Demand generation is the focus of targeted marketing programs to drive awareness and interest in a company's products and/or services. Commonly used in business-to-business, business-to-government, or longer business-to-consumer sales cycles, demand generation involves multiple areas of marketing and is really the marriage of marketing programs coupled with a structured sales process.</t>
  </si>
  <si>
    <t>https://skills.emsidata.com/skills/KS122TP61TV16099MSY3</t>
  </si>
  <si>
    <t>Campaign Advertising</t>
  </si>
  <si>
    <t>In politics, campaign advertising is the use of an advertising campaign through the media to influence a political debate, and ultimately, voters. These ads are designed by political consultants and political campaign staff. Many countries restrict the use of broadcast media to broadcast political messaging. In the European Union, many countries do not permit paid-for TV or radio advertising for fear that wealthy groups will gain control of airtime, making fair play impossible and distorting the political debate in the process.</t>
  </si>
  <si>
    <t>https://skills.emsidata.com/skills/KS127XK61L64QHDR41R0</t>
  </si>
  <si>
    <t>Testimonial</t>
  </si>
  <si>
    <t>In promotion and advertising, a testimonial or show consists of a person's written or spoken statement extolling the virtue of a product. The term "testimonial" most commonly applies to the sales-pitches attributed to ordinary citizens, whereas the word "endorsement" usually applies to pitches by celebrities. Testimonials can be part of communal marketing. Sometimes, the cartoon character can be a testimonial in a commercial.</t>
  </si>
  <si>
    <t>https://skills.emsidata.com/skills/KS441BM72CR5R1403KP2</t>
  </si>
  <si>
    <t>Product Marketing</t>
  </si>
  <si>
    <t>Product marketing is a process of promoting and selling a product to a customer. Also, product marketing is defined as being the intermediary function between product development and increasing product awareness. For example, product management deals with the basics of product development within a firm, whereas product marketing deals with marketing the product to prospects, customers, and others. Product marketing, as a job function within a firm, also differs from other marketing jobs such as social media marketing, marketing communications ("marcom"), online marketing, advertising, marketing strategy, and public relations, although product marketers may use channels such as online for outbound marketing for their product.</t>
  </si>
  <si>
    <t>https://skills.emsidata.com/skills/KS1282M76ZSYM2QR0MNS</t>
  </si>
  <si>
    <t>Campaign Management</t>
  </si>
  <si>
    <t>https://skills.emsidata.com/skills/ESA3F0428E1E082505D6</t>
  </si>
  <si>
    <t>Mass Media</t>
  </si>
  <si>
    <t>Mass media refers to a diverse array of media technologies that reach a large audience via mass communication. The technologies through which this communication takes place include a variety of outlets.</t>
  </si>
  <si>
    <t>https://skills.emsidata.com/skills/ES48BFF0FA87C4FF1AC3</t>
  </si>
  <si>
    <t>Product Promotion</t>
  </si>
  <si>
    <t>In marketing, promotion refers to any type of marketing communication used to inform target audiences of the relative merits of a product, service, brand or issue, most of the time is persuasive in nature. It helps marketers to create a distinctive place in customers' mind, it can be either a cognitive or emotional route. The aim of promotion is to increase awareness, create interest, generate sales or create brand loyalty. It is one of the basic elements of the market mix, which includes the four Ps, i.e., product, price, place, and promotion.</t>
  </si>
  <si>
    <t>https://skills.emsidata.com/skills/ES3CFFFE227B9801719B</t>
  </si>
  <si>
    <t>Public Opinion</t>
  </si>
  <si>
    <t>Public opinion is the collective opinion of the people of a society on a specific topic or voting intention.</t>
  </si>
  <si>
    <t>https://skills.emsidata.com/skills/KS1286Z6B6WZR1F5W3NK</t>
  </si>
  <si>
    <t>Crisis Management</t>
  </si>
  <si>
    <t>Crisis management is the process by which an organization deals with a disruptive and unexpected event that threatens to harm the organization or its stakeholders. The study of crisis management originated with large-scale industrial and environmental disasters in the 1980s. It is considered to be the most important process in public relations.</t>
  </si>
  <si>
    <t>https://skills.emsidata.com/skills/KS122J568D81JFNRTPN6</t>
  </si>
  <si>
    <t>Public Affairs</t>
  </si>
  <si>
    <t>Public affairs generally refers to the engagement efforts between organizations, often times in the context of building business or governmental relationships. The industry has developed over recent years and is normally considered a branch or sub-discipline of public relations (PR). Having such a broad range of coverage regarding its definition, public affairs is, by nature, a hybrid of disciplines that relies heavily on strategic communication. While often equated with lobbying, this is usually only a small part of what a public affairs practitioner might do. Other typical functions include research, strategy planning and providing advice. Dr. Juan-Carlos Molleda writes, “Many types of organizations virtually and physically interact and communicate with publics and/or audiences outside of their own country of origin to build a dynamic set of relationships. Trade, direct foreign investment, political coalitions, worthy global causes, information flow, and social networking, among other phenomena, are increasing the complexity of those relationships dramatically”. Organizations who make use of public affairs are typically large companies, charities, trade unions, membership organizations and interest groups. They will either have staff working directly for them or employ a firm of public affairs consultants. Very often public affairs staff will work with their non-PR colleagues who are experts in a given field.</t>
  </si>
  <si>
    <t>https://skills.emsidata.com/skills/KS7G4M2727B31FZ3KKVX</t>
  </si>
  <si>
    <t>International Relations</t>
  </si>
  <si>
    <t>International relations (IR) or international affairs (IA), also known as international studies (IS), global studies (GS), or global affairs (GA), is the study of politics, economics and law on a global level. Depending on the academic institution, it is either a field of political science, an interdisciplinary academic field similar to global studies, or an independent academic discipline that examines social science and humanities in an international context.</t>
  </si>
  <si>
    <t>https://skills.emsidata.com/skills/KS1258F5Y4V2353PXLV9</t>
  </si>
  <si>
    <t>Newsletters</t>
  </si>
  <si>
    <t>A newsletter is a printed or electronic report containing news concerning the activities of a business or an organization that is sent to its members, customers, employees or other subscribers. Newsletters generally contain one main topic of interest to its recipients. A newsletter may be considered grey literature. E-newsletters are delivered electronically via e-mail and can be viewed as spamming if e-mail marketing is sent unsolicited.</t>
  </si>
  <si>
    <t>https://skills.emsidata.com/skills/ESAB2C2E5E7E78A3527D</t>
  </si>
  <si>
    <t>Public relations (PR) is the practice of deliberately managing the release and spread of information between an individual or an organization and the public in order to affect the public perception. Public relations (PR) and publicity differ in that PR is controlled internally, whereas publicity is not controlled and contributed by external parties. Public relations may include an organization or individual gaining exposure to their audiences using topics of public interest and news items that do not require direct payment. This differentiates it from advertising as a form of marketing communications. Public relations aims to create or obtain coverage for clients for free, also known as earned media, rather than paying for marketing or advertising. But in the early 21st century, advertising is also a part of broader PR activities.</t>
  </si>
  <si>
    <t>https://skills.emsidata.com/skills/KS1225T707CD39S7QHV4</t>
  </si>
  <si>
    <t>Press Releases</t>
  </si>
  <si>
    <t>A press release is an official statement delivered to members of the news media for the purpose of providing information, an official statement, or making an announcement. A press release is traditionally composed of nine structural elements, including a headline, introduction, body, and other information. Press releases can be delivered to members of the media physically on paper and electronically.</t>
  </si>
  <si>
    <t>https://skills.emsidata.com/skills/KS1270T6NPQBZL218BW8</t>
  </si>
  <si>
    <t>Social Networks</t>
  </si>
  <si>
    <t>Social Networks is a quarterly peer-reviewed academic journal covering research on social network theory. The editors-in-chief are Thomas Valente and Martin Everett. It was established in 1979 and is currently published by Elsevier.</t>
  </si>
  <si>
    <t>https://skills.emsidata.com/skills/KS440PV6H6S2F16NLXYF</t>
  </si>
  <si>
    <t>Social media are interactive digitally mediated technologies that facilitate the creation or sharing/exchange of information, ideas, career interests, and other forms of expression via virtual communities and networks. While challenges to the definition of social media arise due to the broad variety of stand-alone and built-in social-media services currently available, there are some common features:Social media are interactive Web 2.0 Internet-based applications. User-generated content—such as text posts or comments, digital photos or videos, and data generated through all online interactions—is the lifeblood of social media. Users create service-specific profiles for the website or app that are designed and maintained by the social-media organization. Social media facilitate the development of online social networks by connecting a user's profile with those of other individuals or groups.</t>
  </si>
  <si>
    <t>https://skills.emsidata.com/skills/KS440PV6FRJ90X0QFNLY</t>
  </si>
  <si>
    <t>TikTok</t>
  </si>
  <si>
    <t>TikTok, known in China as Douyin, is a video-sharing social networking service owned by Chinese company ByteDance. The social media platform is used to make a variety of short-form videos, from genres like dance, comedy, and education, that have a duration from 15 seconds to one minute. TikTok is an international version of Douyin, which was originally released in the Chinese market in September 2016. Later, TikTok was launched in 2017 for iOS and Android in most markets outside of mainland China; however, it only became available worldwide after merging with another Chinese social media service, Musical.ly, on August 2, 2018.</t>
  </si>
  <si>
    <t>https://skills.emsidata.com/skills/ESCB38C6B130340D9E34</t>
  </si>
  <si>
    <t>Google+</t>
  </si>
  <si>
    <t>Google+ was a social network owned and operated by Google. The network was launched on June 28, 2011, in an attempt to challenge other social networks, linking other Google products like Google Drive, Blogger and YouTube. The service, Google's fourth foray into social networking, experienced strong growth in its initial years, although usage statistics varied, depending on how the service was defined. Three Google executives oversaw the service, which underwent substantial changes that led to a redesign in November 2015.</t>
  </si>
  <si>
    <t>https://skills.emsidata.com/skills/KS124F16ZN7PC6JP0G6P</t>
  </si>
  <si>
    <t>Social Media Advertising</t>
  </si>
  <si>
    <t>Social network advertising, also social media targeting, is a group of terms that are used to describe forms of online advertising that focus on social networking services. One of the major benefits of this type of advertising is that advertisers can take advantage of the users' demographic information and target their ads appropriately.</t>
  </si>
  <si>
    <t>https://skills.emsidata.com/skills/KS440PV6KXTRX0L8XWSM</t>
  </si>
  <si>
    <t>Social Media Analytics</t>
  </si>
  <si>
    <t>Social media analytics is the process of gathering and analyzing data from social networks such as Facebook, Instagram, LinkedIn and Twitter. It is commonly used by marketers to track online conversations about products and companies. One author defined it as "the art and science of extracting valuable hidden insights from vast amounts of semi-structured and unstructured social media data to enable informed and insightful decision making."</t>
  </si>
  <si>
    <t>https://skills.emsidata.com/skills/ESC7ED06EEAC1B209A6C</t>
  </si>
  <si>
    <t>Podcasting</t>
  </si>
  <si>
    <t>A podcast is an episodic series of spoken word digital audio files that a user can download to a personal device for easy listening. Streaming applications and podcasting services provide a convenient and integrated way to manage a personal consumption queue across many podcast sources and playback devices.</t>
  </si>
  <si>
    <t>https://skills.emsidata.com/skills/KS120S575BSGLDPB843S</t>
  </si>
  <si>
    <t>Social Media Marketing</t>
  </si>
  <si>
    <t>Social media marketing is the use of social media platforms and websites to promote a product or service. Although the terms e-marketing and digital marketing are still dominant in academia, social media marketing is becoming more popular for both practitioners and researchers. Most social media platforms have built-in data analytics tools, enabling companies to track the progress, success, and engagement of ad campaigns. Companies address a range of stakeholders through social media marketing, including current and potential customers, current and potential employees, journalists, bloggers, and the general public. On a strategic level, social media marketing includes the management of a marketing campaign, governance, setting the scope and the establishment of a firm's desired social media "culture" and "tone."</t>
  </si>
  <si>
    <t>https://skills.emsidata.com/skills/KS440PW66NNLYJ09D6MC</t>
  </si>
  <si>
    <t>Snapchat</t>
  </si>
  <si>
    <t>Snapchat is an American multimedia instant messaging app and service developed by Snap Inc., originally Snapchat Inc. One of the principal features of Snapchat is that pictures and messages are usually only available for a short time before they become inaccessible to their recipients. The app has evolved from originally focusing on person-to-person photo sharing to presently featuring users' "Stories" of 24 hours of chronological content, along with "Discover," letting brands show ad-supported short-form content. It also allows users to keep photos in the "my eyes only" which lets them keep their photos in a password-protected space. It has also reportedly incorporated limited use of end-to-end encryption, with plans to broaden its use in the future.</t>
  </si>
  <si>
    <t>https://skills.emsidata.com/skills/BGS9B0582008D280D2A6</t>
  </si>
  <si>
    <t>Search Engine Optimization</t>
  </si>
  <si>
    <t>Search engine optimization (SEO) is the process of improving the quality and quantity of website traffic to a website or a web page from search engines. SEO targets unpaid traffic rather than direct traffic or paid traffic. Unpaid traffic may originate from different kinds of searches, including image search, video search, academic search, news search, and industry-specific vertical search engines.</t>
  </si>
  <si>
    <t>https://skills.emsidata.com/skills/KS124FP642Q7P7TBPPZN</t>
  </si>
  <si>
    <t>PageRank</t>
  </si>
  <si>
    <t>PageRank (PR) is an algorithm used by Google Search to rank web pages in their search engine results. PageRank is a way of measuring the importance of website pages. According to Google:PageRank works by counting the number and quality of links to a page to determine a rough estimate of how important the website is. The underlying assumption is that more important websites are likely to receive more links from other websites.</t>
  </si>
  <si>
    <t>https://skills.emsidata.com/skills/KS124FL74MHT8YG1P4X5</t>
  </si>
  <si>
    <t>Web Analytics</t>
  </si>
  <si>
    <t>Web analytics is the measurement, collection, analysis, and reporting of web data to understand and optimize web usage. Web analytics is not just a process for measuring web traffic but can be used as a tool for business and market research and assess and improve website effectiveness. Web analytics applications can also help companies measure the results of traditional print or broadcast advertising campaigns. It can be used to estimate how traffic to a website changes after launching a new advertising campaign. Web analytics provides information about the number of visitors to a website and the number of page views. It helps gauge traffic and popularity trends, which is useful for market research.</t>
  </si>
  <si>
    <t>https://skills.emsidata.com/skills/KS441ZY6G3YT7CVHY3KY</t>
  </si>
  <si>
    <t>A/B Testing</t>
  </si>
  <si>
    <t>https://skills.emsidata.com/skills/KS120276F2WTD1S8030J</t>
  </si>
  <si>
    <t>Google Analytics</t>
  </si>
  <si>
    <t>Google Analytics is a web analytics service offered by Google that tracks and reports website traffic, currently as a platform inside the Google Marketing Platform brand. Google launched the service in November 2005 after acquiring Urchin.</t>
  </si>
  <si>
    <t>https://skills.emsidata.com/skills/KS124F463KMJQGJ9DGGV</t>
  </si>
  <si>
    <t>Internet Radio</t>
  </si>
  <si>
    <t>Internet radio is a digital audio service transmitted via the Internet. Broadcasting on the Internet is usually referred to as webcasting since it is not transmitted broadly through wireless means. It can either be used as a stand-alone device running through the internet, or as a software running through a single computer.</t>
  </si>
  <si>
    <t>https://skills.emsidata.com/skills/KS12594671XF3W1DVC6V</t>
  </si>
  <si>
    <t>Audio Engineering</t>
  </si>
  <si>
    <t>An audio engineer helps to produce a recording or a live performance, balancing and adjusting sound sources using equalization, dynamics processing and audio effects, mixing, reproduction, and reinforcement of sound. Audio engineers work on the "technical aspect of recording—the placing of microphones, pre-amp knobs, the setting of levels. The physical recording of any project is done by an engineer ... the nuts and bolts."</t>
  </si>
  <si>
    <t>https://skills.emsidata.com/skills/ES90B90BEA1081E51A95</t>
  </si>
  <si>
    <t>Auctioneering</t>
  </si>
  <si>
    <t>An auction is usually a process of buying and selling goods or services by offering them up for bid, taking bids, and then selling the item to the highest bidder or buying the item from the lowest bidder. Some exceptions to this definition exist and are described in the section about different types. The branch of economic theory dealing with auction types and participants' behavior in auctions is called auction theory.</t>
  </si>
  <si>
    <t>https://skills.emsidata.com/skills/KS120R56M81FPGJSVQZT</t>
  </si>
  <si>
    <t>Digital Audio</t>
  </si>
  <si>
    <t>Digital audio is a representation of sound recorded in, or converted into, digital form. In digital audio, the sound wave of the audio signal is typically encoded as numerical samples in a continuous sequence. For example, in CD audio, samples are taken 44,100 times per second, each with 16-bit sample depth. Digital audio is also the name for the entire technology of sound recording and reproduction using audio signals that have been encoded in digital form. Following significant advances in digital audio technology during the 1970s and 1980s, it gradually replaced analog audio technology in many areas of audio engineering and telecommunications in the 1990s and 2000s.</t>
  </si>
  <si>
    <t>https://skills.emsidata.com/skills/KS122Y26XGYRLPYTN0Q4</t>
  </si>
  <si>
    <t>Music Production</t>
  </si>
  <si>
    <t>https://skills.emsidata.com/skills/KS126TH6LJKY71Z2FB2H</t>
  </si>
  <si>
    <t>Stereophonic Sound System</t>
  </si>
  <si>
    <t>Stereophonic sound or, more commonly, stereo, is a method of sound reproduction that creates an illusion of multi-directional audible perspective. This is usually achieved by using two or more independent audio channels through a configuration of two or more loudspeakers in such a way as to create the impression of sound heard from various directions, as in natural hearing. Thus the term "stereophonic" applies to so-called "quadraphonic" and "surround-sound" systems as well as the more common two-channel, two-speaker systems. Stereo sound has been in common use since the 1970s in entertainment media such as broadcast radio, TV, recorded music, internet, computer audio, and cinema.</t>
  </si>
  <si>
    <t>https://skills.emsidata.com/skills/KS440YZ70JJDM03ND704</t>
  </si>
  <si>
    <t>Sound Effects</t>
  </si>
  <si>
    <t>A sound effect is an artificially created or enhanced sound, or sound process used to emphasize artistic or other content of films, television shows, live performance, animation, video games, music, or other media. These are normally created with foley. In motion picture and television production, a sound effect is a sound recorded and presented to make a specific storytelling or creative point without the use of dialogue or music. The term often refers to a process applied to a recording, without necessarily referring to the recording itself. In professional motion picture and television production, dialogue, music, and sound effects recordings are treated as separate elements. Dialogue and music recordings are never referred to as sound effects, even though the processes applied to such as reverberation or flanging effects, often are called "sound effects".</t>
  </si>
  <si>
    <t>https://skills.emsidata.com/skills/KS440SC6QY4P4V5XW4FP</t>
  </si>
  <si>
    <t>Sound Systems</t>
  </si>
  <si>
    <t>https://skills.emsidata.com/skills/KS7G5436K6V3N8C57XGX</t>
  </si>
  <si>
    <t>Music Technology</t>
  </si>
  <si>
    <t>Digital music technology encompasses digital instruments, computers, electronic effects units, software, or digital audio equipment by a performer, composer, sound engineer, DJ, or record producer to produce, perform or record music. The term refers to electronic devices, instruments, computer hardware, and software used in performance, playback, recording, composition, mixing, analysis, and editing of music.</t>
  </si>
  <si>
    <t>https://skills.emsidata.com/skills/KS126TJ6VW92GC2L1J2D</t>
  </si>
  <si>
    <t>Audio Editing Software</t>
  </si>
  <si>
    <t>Audio editing software is software which allows editing and generating of audio data. Audio editing software can be implemented completely or partly as a library, as a computer application, as a web application, or as a loadable kernel module. Wave Editors are digital audio editors and there are many sources of software available to perform this function. Most can edit music, apply effects and filters, adjust stereo channels, etc.</t>
  </si>
  <si>
    <t>https://skills.emsidata.com/skills/KS441ZH6QY43RBDM7YQG</t>
  </si>
  <si>
    <t>Sound Recording And Reproduction</t>
  </si>
  <si>
    <t>Sound recording and reproduction is an electrical, mechanical, electronic, or digital inscription and re-creation of sound waves, such as spoken voice, singing, instrumental music, or sound effects. The two main classes of sound recording technology are analog recording and digital recording.</t>
  </si>
  <si>
    <t>https://skills.emsidata.com/skills/KS120RD6N382DC2HHJJ4</t>
  </si>
  <si>
    <t>Audio Signal Processing</t>
  </si>
  <si>
    <t>Audio signal processing is a subfield of signal processing that is concerned with the electronic manipulation of audio signals. Audio signals are electronic representations of sound waves—longitudinal waves which travel through air, consisting of compressions and rarefactions. The energy contained in audio signals is typically measured in decibels. As audio signals may be represented in either digital or analog format, processing may occur in either domain. Analog processors operate directly on the electrical signal, while digital processors operate mathematically on its digital representation.</t>
  </si>
  <si>
    <t>https://skills.emsidata.com/skills/KS120RL64XKMQ37VYYBM</t>
  </si>
  <si>
    <t>Audio Mixing</t>
  </si>
  <si>
    <t>Audio mixing is the process by which multiple sounds are combined into one or more channels. In the process, a source's volume level, frequency content, dynamics, and panoramic position are manipulated or enhanced. This practical, aesthetic, or otherwise creative treatment is done in order to produce a finished version that is appealing to listeners.</t>
  </si>
  <si>
    <t>https://skills.emsidata.com/skills/KS120RL61YDX4SMJ23GL</t>
  </si>
  <si>
    <t>Professional Audio</t>
  </si>
  <si>
    <t>Professional audio, abbreviated as pro audio, refers to both an activity and a category of high quality, studio-grade audio equipment. Typically it encompasses sound recording, sound reinforcement system setup and audio mixing, and studio music production by trained sound engineers, audio engineers, record producers, and audio technicians who work in live event support and recording using mixing consoles, recording equipment and sound reinforcement systems. Professional audio is differentiated from consumer- or home-oriented audio, which are typically geared toward listening in a non-commercial environment.</t>
  </si>
  <si>
    <t>https://skills.emsidata.com/skills/KS1281H7124B6C38GWKK</t>
  </si>
  <si>
    <t>Audio Compression</t>
  </si>
  <si>
    <t>https://skills.emsidata.com/skills/KS120RF77WRTHC16D8S9</t>
  </si>
  <si>
    <t>Blogs</t>
  </si>
  <si>
    <t>A blog is a discussion or informational website published on the World Wide Web consisting of discrete, often informal diary-style text entries (posts). Posts are typically displayed in reverse chronological order, so that the most recent post appears first, at the top of the web page. Until 2009, blogs were usually the work of a single individual, occasionally of a small group, and often covered a single subject or topic. In the 2010s, "multi-author blogs" (MABs) emerged, featuring the writing of multiple authors and sometimes professionally edited. MABs from newspapers, other media outlets, universities, think tanks, advocacy groups, and similar institutions account for an increasing quantity of blog traffic. The rise of Twitter and other "microblogging" systems helps integrate MABs and single-author blogs into the news media. Blog can also be used as a verb, meaning to maintain or add content to a blog.</t>
  </si>
  <si>
    <t>https://skills.emsidata.com/skills/KSVJXALDJ7E7I9CJZUJB</t>
  </si>
  <si>
    <t>Digital Content</t>
  </si>
  <si>
    <t>In digital recording, an audio or video signal is digitized, converting into a stream of discrete numbers representing the changes over time in air pressure for audio, or chroma and luminance values for video. This number stream is saved to a storage device. To play back a digital recording, the numbers are retrieved and converted back into their original analog audio or video forms so that they can be heard or seen. The digitized number streams themselves are never actually heard or seen, being hidden by the process.</t>
  </si>
  <si>
    <t>https://skills.emsidata.com/skills/KS122Y76M1VFPXR6TWC6</t>
  </si>
  <si>
    <t>Digital Assets</t>
  </si>
  <si>
    <t>A digital asset is anything that exists in a digital format and comes with the right to use. Data that do not possess that right are not considered assets.</t>
  </si>
  <si>
    <t>https://skills.emsidata.com/skills/KS122Y2690XG35MVZ4N1</t>
  </si>
  <si>
    <t>Content Management</t>
  </si>
  <si>
    <t>Content management (CM) is a set of processes and technologies that supports the collection, managing, and publishing of information in any form or medium. When stored and accessed via computers, this information may be more specifically referred to as digital content, or simply as content.Digital content may take the form of text, images, multimedia files, or any other file type that follows a content lifecycle requiring management.The process is complex enough to manage that several large and small commercial software vendors such as Interwoven and Microsoft offer content management software to control and automate significant aspects of the content lifecycle.</t>
  </si>
  <si>
    <t>https://skills.emsidata.com/skills/KS122BM7899YNC6504SP</t>
  </si>
  <si>
    <t>Content Development</t>
  </si>
  <si>
    <t>Content development is the process of researching, writing, gathering, organizing, and editing information for publication.</t>
  </si>
  <si>
    <t>https://skills.emsidata.com/skills/KS122BM5XDGQTZXSWWPX</t>
  </si>
  <si>
    <t>Content Creation</t>
  </si>
  <si>
    <t>Content creation is the contribution of information to any media and most especially to digital media for an end-user/audience in specific contexts. Content is "something that is to be expressed through some medium, as speech, writing or any of various arts" for self-expression, distribution, marketing and/or publication. Typical forms of content creation include maintaining and updating web sites, blogging, article writing, photography, videography, online commentary, the maintenance of social media accounts, and editing and distribution of digital media. A Pew survey described content creation as the creation of "the material people contribute to the online world."</t>
  </si>
  <si>
    <t>https://skills.emsidata.com/skills/KS122BL6107G2Z27JWJW</t>
  </si>
  <si>
    <t>Journalism is the production and distribution of reports on current events based on facts and supported with proof or evidence. The word journalism applies to the occupation, as well as citizen journalists who gather and publish information based on facts and supported with proof or evidence. Journalistic media include print, television, radio, Internet, and, in the past, newsreels.</t>
  </si>
  <si>
    <t>https://skills.emsidata.com/skills/KS125KK70GW74FHKWFVQ</t>
  </si>
  <si>
    <t>Investigative Journalism</t>
  </si>
  <si>
    <t>Investigative journalism is a form of journalism in which reporters deeply investigate a single topic of interest, such as serious crimes, political corruption, or corporate wrongdoing. An investigative journalist may spend months or years researching and preparing a report. Practitioners sometimes use the terms "watchdog reporting" or "accountability reporting."</t>
  </si>
  <si>
    <t>https://skills.emsidata.com/skills/KS125B96MYPLDPX4C5DM</t>
  </si>
  <si>
    <t>News Stories</t>
  </si>
  <si>
    <t>News is information about current events. This may be provided through many different media: word of mouth, printing, postal systems, broadcasting, electronic communication, or through the testimony of observers and witnesses to events. News is sometimes called "hard news" to differentiate it from soft media.</t>
  </si>
  <si>
    <t>https://skills.emsidata.com/skills/ES9B28818B5A93E66199</t>
  </si>
  <si>
    <t>Literary Studies</t>
  </si>
  <si>
    <t>Literary criticism is the study, evaluation, and interpretation of literature. Modern literary criticism is often influenced by literary theory, which is the philosophical discussion of literature's goals and methods. Though the two activities are closely related, literary critics are not always, and have not always been, theorists.</t>
  </si>
  <si>
    <t>https://skills.emsidata.com/skills/ESE87E650C4068F194D0</t>
  </si>
  <si>
    <t>American Literature</t>
  </si>
  <si>
    <t>American literature is literature predominantly written or produced in English in the United States of America and its preceding colonies. Before the founding of the United States, the Thirteen Colonies on the eastern coast of the present-day United States were heavily influenced by British literature. The American literary tradition thus began as part of the broader tradition of English-language literature. However, a small amount of literature exists in other immigrant languages and Native American tribes have a rich tradition of oral storytelling.</t>
  </si>
  <si>
    <t>https://skills.emsidata.com/skills/ESC209F49D1A441E8F7C</t>
  </si>
  <si>
    <t>Graphic Novel</t>
  </si>
  <si>
    <t>A graphic novel is a book made up of comics content. Although the word "novel" normally refers to long fictional works, the term "graphic novel" is applied broadly and includes fiction, non-fiction, and anthologized work. It is, at least in the United States, distinguished from the term "comic book", which is generally used for comics periodicals.</t>
  </si>
  <si>
    <t>https://skills.emsidata.com/skills/KS124H56HD4TW49GLX2Y</t>
  </si>
  <si>
    <t>Critical Reading</t>
  </si>
  <si>
    <t>Critical reading is a form of language analysis that does not take the given text at face value, but involves a deeper examination of the claims put forth as well as the supporting points and possible counterarguments. The ability to reinterpret and reconstruct for improved clarity and readability is also a component of critical reading. The identification of possible ambiguities and flaws in the author's reasoning, in addition to the ability to address them comprehensively, are essential to this process. Critical reading, much like academic writing, requires the linkage of evidential points to corresponding arguments.</t>
  </si>
  <si>
    <t>https://skills.emsidata.com/skills/ESC73FC4DDBB684D9E83</t>
  </si>
  <si>
    <t>Post-Production</t>
  </si>
  <si>
    <t>Post-production is part of the process of filmmaking, video production, audio production, and photography. Post-production includes all stages of production occurring after shooting or recording individual program segments.</t>
  </si>
  <si>
    <t>https://skills.emsidata.com/skills/KS127YX5W750SMV4D1VC</t>
  </si>
  <si>
    <t>Radio Broadcasting</t>
  </si>
  <si>
    <t>Radio broadcasting is transmission of audio (sound), sometimes with related metadata, by radio waves intended to reach a wide audience. In terrestrial radio broadcasting the radio waves are broadcast by a land-based radio station, while in satellite radio the radio waves are broadcast by a satellite in Earth orbit. To receive the content the listener must have a broadcast radio receiver (radio). Stations are often affiliated with a radio network which provides content in a common radio format, either in broadcast syndication or simulcast or both. Radio stations broadcast with several different types of modulation: AM radio stations transmit in AM, FM radio stations transmit in FM, which are older analog audio standards, while newer digital radio stations transmit in several digital audio standards: DAB, HD radio, DRM. Television broadcasting is a separate service which also uses radio frequencies to broadcast television (video) signals.</t>
  </si>
  <si>
    <t>https://skills.emsidata.com/skills/KS1216R728ZGV0R71HZH</t>
  </si>
  <si>
    <t>Storytelling</t>
  </si>
  <si>
    <t>Storytelling describes the social and cultural activity of sharing stories, sometimes with improvisation, theatrics or embellishment. Every culture has its own stories or narratives, which are shared as a means of entertainment, education, cultural preservation or instilling moral values. Crucial elements of stories and storytelling include plot, characters and narrative point of view.</t>
  </si>
  <si>
    <t>https://skills.emsidata.com/skills/KS440ZT7088TCC7ZLSMN</t>
  </si>
  <si>
    <t>Filmmaking</t>
  </si>
  <si>
    <t>Filmmaking is the process by which a film is made. It's a non-linear methodology that evolved from the practical experiences in its beginnings, which was framed by what technology would allow, initially cameras holding only 10 minutes of negative raw stock at a time yet easily mobile. The methodology allowed for shots to be repeated as often as necessary for best performance and scenes shot out of order for the advantage of convenience and economics. The process is used today in the making of theatrical films, films made for cable, terrestrial television, streaming platforms, and is a process familiar to making documentaries, music videos, and student films. Filmmaking involves a number of complex and discrete stages including an initial story, idea, or commission, through screenwriting, casting, shooting, sound recording and pre-production, editing, and screening the finished product before an audience that may result in a film release and an exhibition. Filmmaking takes place in many places around the world in a range of economic, social, and political contexts, and using a variety of technologies and cinematic techniques.</t>
  </si>
  <si>
    <t>https://skills.emsidata.com/skills/KS121WT6WNDXJ6XCMP9H</t>
  </si>
  <si>
    <t>Dubbing (Filmmaking)</t>
  </si>
  <si>
    <t>Dubbing, mixing or re-recording, is a post-production process used in filmmaking and video production in which additional or supplementary recordings are lip-synced and "mixed" with original production sound to create the finished soundtrack.</t>
  </si>
  <si>
    <t>https://skills.emsidata.com/skills/KS120SZ64WNLQX6GWWK2</t>
  </si>
  <si>
    <t>Studio Recording</t>
  </si>
  <si>
    <t>The term studio recording means any recording made in a studio, as opposed to a live recording, which is usually made in a concert venue or a theatre, with an audience attending the performance.</t>
  </si>
  <si>
    <t>https://skills.emsidata.com/skills/KS44116758YYQ05PNG0K</t>
  </si>
  <si>
    <t>https://skills.emsidata.com/skills/ES76FD36CD1D3BCA806D</t>
  </si>
  <si>
    <t>Digital Productions</t>
  </si>
  <si>
    <t>Digital Productions was a computer animation company in Los Angeles, California, that produced advertisements and special effects for films in the 1980s.</t>
  </si>
  <si>
    <t>https://skills.emsidata.com/skills/KS122YY6JB194X82V1ZD</t>
  </si>
  <si>
    <t>Non-Linear Editing Systems</t>
  </si>
  <si>
    <t>Non-linear editing is a form of offline editing for audio, video, and image editing. In offline editing, the original content is not modified in the course of editing. In non-linear editing, edits are specified and modified by specialized software. A pointer-based playlist, effectively an edit decision list (EDL), for video and audio, or a directed acyclic graph for still images, is used to keep track of edits. Each time the edited audio, video, or image is rendered, played back, or accessed, it is reconstructed from the original source and the specified editing steps. Although this process is more computationally intensive than directly modifying the original content, changing the edits themselves can be almost instantaneous, and it prevents further generation loss as the audio, video, or image is edited.</t>
  </si>
  <si>
    <t>https://skills.emsidata.com/skills/KS1272J6GCLZ81JQCKT6</t>
  </si>
  <si>
    <t>Webcast</t>
  </si>
  <si>
    <t>A webcast is a media presentation distributed over the Internet using streaming media technology to distribute a single content source to many simultaneous listeners/viewers. A webcast may either be distributed live or on demand. Essentially, webcasting is "broadcasting" over the Internet.</t>
  </si>
  <si>
    <t>https://skills.emsidata.com/skills/KS4420077YY2HRD0GMML</t>
  </si>
  <si>
    <t>Broadcasting</t>
  </si>
  <si>
    <t>https://skills.emsidata.com/skills/KS1216S730KDHL8VWDJP</t>
  </si>
  <si>
    <t>Video Processing</t>
  </si>
  <si>
    <t>In electronics engineering, video processing is a particular case of signal processing, in particular image processing, which often employs video filters and where the input and output signals are video files or video streams. Video processing techniques are used in television sets, VCRs, DVDs, video codecs, video players, video scalers and other devices. For example—commonly only design and video processing is different in TV sets of different manufactures.</t>
  </si>
  <si>
    <t>https://skills.emsidata.com/skills/KS82I2DGLLHE21GUK4TE</t>
  </si>
  <si>
    <t>Multimedia</t>
  </si>
  <si>
    <t>Multimedia is a form of communication that combines different content forms such as text, audio, images, animations, or video into a single presentation, in contrast to traditional mass media, such as printed material or audio recordings. Popular examples of multimedia include video podcasts, audio slideshows and Animated videos.</t>
  </si>
  <si>
    <t>https://skills.emsidata.com/skills/KS126S86N4K800BJBTQP</t>
  </si>
  <si>
    <t>Subtitles</t>
  </si>
  <si>
    <t>Subtitles are text derived from either a transcript or screenplay of the dialogue or commentary in films, television programs, video games, and the like, usually displayed at the bottom of the screen, but can also be at the top of the screen if there is already text at the bottom of the screen. They can either be a form of written translation of a dialogue in a foreign language, or a written rendering of the dialogue in the same language, with or without added information to help viewers who are deaf or hard-of-hearing, who cannot understand the spoken language, or who have accent recognition problems to follow the dialogue.</t>
  </si>
  <si>
    <t>https://skills.emsidata.com/skills/KS4411P6CCRX7GQKF0Y1</t>
  </si>
  <si>
    <t>Live Streaming</t>
  </si>
  <si>
    <t>Livestreaming refers to online streaming media simultaneously recorded and broadcast in real-time. It is often referred to simply as streaming, but this abbreviated term is ambiguous because "streaming" may refer to any media delivered and played back simultaneously without requiring a completely downloaded file. Non-live media such as video-on-demand, vlogs, and YouTube videos are technically streamed, but not live-streamed.</t>
  </si>
  <si>
    <t>https://skills.emsidata.com/skills/KS125XJ60FYZGT438D7Z</t>
  </si>
  <si>
    <t>Interactive Media</t>
  </si>
  <si>
    <t>Interactive media normally refers to products and services on digital computer-based systems which respond to the user's actions by presenting content such as text, moving image, animation, video, audio, and video games.</t>
  </si>
  <si>
    <t>https://skills.emsidata.com/skills/KS1257V6QR21PQJS6X5V</t>
  </si>
  <si>
    <t>Digital Storytelling</t>
  </si>
  <si>
    <t>Digital storytelling is a short form of digital media production that allows everyday people to share aspects of their story. The media used may include the digital equivalent of film techniques  , stills, audio only, or any of the other forms of non-physical media which individuals can use to tell a story or present an idea.</t>
  </si>
  <si>
    <t>https://skills.emsidata.com/skills/KS122Z663MHVG4TQH58J</t>
  </si>
  <si>
    <t>Feature Films</t>
  </si>
  <si>
    <t>A feature film, or feature-length film, is a film with a running time long enough to be considered the principal or sole film to fill a program. The term feature film originally referred to the main, full-length film in a cinema program that also included a short film and often a newsreel. The notion of how long a feature film should be has varied according to time and place. According to the Academy of Motion Picture Arts and Sciences, the American Film Institute and the British Film Institute, a feature film runs for more than 40 minutes, while the Screen Actors Guild asserts that a feature's running time is 75 minutes or longer.</t>
  </si>
  <si>
    <t>https://skills.emsidata.com/skills/KS123VS66RZFWTNXD81P</t>
  </si>
  <si>
    <t>Aerial Photography</t>
  </si>
  <si>
    <t>Aerial photography is the taking of photographs from an aircraft or other flying object. Platforms for aerial photography include fixed-wing aircraft, helicopters, unmanned aerial vehicles, balloons, blimps and dirigibles, rockets, pigeons, kites, parachutes, stand-alone telescoping and vehicle-mounted poles. Mounted cameras may be triggered remotely or automatically; hand-held photographs may be taken by a photographer.</t>
  </si>
  <si>
    <t>https://skills.emsidata.com/skills/KS120985XFJN5G60SFZR</t>
  </si>
  <si>
    <t>Cinematography</t>
  </si>
  <si>
    <t>Cinematography is the art of motion-picture photography and filming either electronically by means of an image sensor, or chemically by means of a light-sensitive material such as film stock.  Cinematographers use a lens to focus reflected light from objects into a real image that is transferred to some image sensor or light-sensitive material inside a movie camera. These exposures are created sequentially and preserved for later processing and viewing as a motion picture. Capturing images with an electronic image sensor produces an electrical charge for each pixel in the image, which is electronically processed and stored in a video file for subsequent processing or display. Images captured with photographic emulsion result in a series of invisible latent images on the film stock, which are chemically "developed" into a visible image. The images on the film stock are projected for viewing the motion picture.</t>
  </si>
  <si>
    <t>https://skills.emsidata.com/skills/KS121WT6ZNVVD0M1PNJ4</t>
  </si>
  <si>
    <t>Documentary Films</t>
  </si>
  <si>
    <t>A documentary film is a non-fictional motion-picture intended to "document reality, primarily for the purposes of instruction, education, or maintaining a historical record". Bill Nichols has characterised the documentary in terms of "a filmmaking practice, a cinematic tradition, and mode of audience reception [that remains] a practice without clear boundaries".</t>
  </si>
  <si>
    <t>https://skills.emsidata.com/skills/KS1233R623ZZQ0T1Z0XQ</t>
  </si>
  <si>
    <t>Digital Cameras</t>
  </si>
  <si>
    <t>A digital camera is a camera that captures photographs in digital memory. Most cameras produced today are digital, and while there are still dedicated digital cameras, many more cameras are now incorporated into mobile devices like smartphones, which can, among many other purposes, use their cameras to initiate live video-telephony and directly edit and upload image to others. However, high-end, high-definition dedicated cameras are still commonly used by professionals and those who desire to take higher-quality photographs.</t>
  </si>
  <si>
    <t>https://skills.emsidata.com/skills/KS122Y36QXB59DF91V3P</t>
  </si>
  <si>
    <t>Photo Manipulation</t>
  </si>
  <si>
    <t>Photograph manipulation involves the transformation or alteration of a photograph using various methods and techniques to achieve desired results. Some photograph manipulations are considered to be skilful artwork, while others are considered to be unethical practices, especially when used to deceive the public. Other examples include being used for political propaganda, or to improve the appearance a product or person, or simply as entertainment or practical jokes.</t>
  </si>
  <si>
    <t>https://skills.emsidata.com/skills/KS125216DKKF62KYBVTJ</t>
  </si>
  <si>
    <t>Video Player</t>
  </si>
  <si>
    <t>Media player  is a type of application software for playing multimedia computer files like audio and video files. Media players commonly display standard media control icons known from physical devices such as tape recorders and CD players, such as play, pause, fastforward, backforward, and stop buttons. In addition, they generally have progress bars to locate the current position in the duration of the media file.</t>
  </si>
  <si>
    <t>https://skills.emsidata.com/skills/KSCU3OEY19T2SAG4QV2W</t>
  </si>
  <si>
    <t>Video Editing</t>
  </si>
  <si>
    <t>Video editing is the manipulation and arrangement of video shots. Video editing is used to structure and present all video information, including films and television shows, video advertisements and video essays. Video editing has been dramatically democratized in recent years by editing software available for personal computers. Editing video can be difficult and tedious, so several technologies have been produced to aid people in this task. Pen based video editing software was developed in order to give people a more intuitive and fast way to edit video.</t>
  </si>
  <si>
    <t>https://skills.emsidata.com/skills/KS441ST66XY7925GFPCM</t>
  </si>
  <si>
    <t>Image Resolution</t>
  </si>
  <si>
    <t>Image resolution is the detail an image holds. The term applies to raster digital images, film images, and other types of images. Higher resolution means more image detail.</t>
  </si>
  <si>
    <t>https://skills.emsidata.com/skills/KS124PZ74RWQQN4KNDG4</t>
  </si>
  <si>
    <t>Digital Video Production</t>
  </si>
  <si>
    <t>https://skills.emsidata.com/skills/KS122Z974XMJZF4KT957</t>
  </si>
  <si>
    <t>In-Plane Switching (IPS)</t>
  </si>
  <si>
    <t>IPS is a screen technology for liquid-crystal displays (LCDs). It was designed to solve the main limitations of the twisted nematic field effect (TN) matrix LCDs which were prevalent in the late 1980s. These limitations included strong viewing angle dependence and low-quality color reproduction. In-plane switching involves arranging and switching the orientation of the molecules of the liquid crystal (LC) layer between the glass substrates. This is done, essentially, parallel to these glass plates.</t>
  </si>
  <si>
    <t>https://skills.emsidata.com/skills/KS7G7ZR641Z34Q7M2CZT</t>
  </si>
  <si>
    <t>Photography</t>
  </si>
  <si>
    <t>Photography is the art, application, and practice of creating durable images by recording light, either electronically by means of an image sensor, or chemically by means of a light-sensitive material such as photographic film. It is employed in many fields of science, manufacturing, and business, as well as its more direct uses for art, film and video production, recreational purposes, hobby, and mass communication.</t>
  </si>
  <si>
    <t>https://skills.emsidata.com/skills/KS120F870XKPK0RFTKMC</t>
  </si>
  <si>
    <t>Image And Video Compression</t>
  </si>
  <si>
    <t>Image compression is a type of data compression applied to digital images, to reduce their cost for storage or transmission. Algorithms may take advantage of visual perception and the statistical properties of image data to provide superior results compared with generic data compression methods which are used for other digital data.</t>
  </si>
  <si>
    <t>https://skills.emsidata.com/skills/ES1189D6986B319CAEFC</t>
  </si>
  <si>
    <t>Visual Systems</t>
  </si>
  <si>
    <t>The visual system comprises the sensory organ and parts of the central nervous system which gives organisms the sense of sight as well as enabling the formation of several non-image photo response functions. It detects and interprets information from the optical spectrum perceptible to that species to "build a representation" of the surrounding environment. The visual system carries out a number of complex tasks, including the reception of light and the formation of monocular neural representations, colour vision, the neural mechanisms underlying stereopsis and assessment of distances to and between objects, the identification of particular object of interest, motion perception, the analysis and integration of visual information, pattern recognition, accurate motor coordination under visual guidance, and more. The neuropsychological side of visual information processing is known as visual perception, an abnormality of which is called visual impairment, and a complete absence of which is called blindness. Non-image forming visual functions, independent of visual perception, include the pupillary light reflex (PLR) and circadian photoentrainment.</t>
  </si>
  <si>
    <t>https://skills.emsidata.com/skills/KS441VZ67QS4Z9LZTF59</t>
  </si>
  <si>
    <t>Digital Photography</t>
  </si>
  <si>
    <t>Digital photography uses cameras containing arrays of electronic photodetectors to produce images focused by a lens, as opposed to an exposure on photographic film. The captured images are digitized and stored as a computer file ready for further digital processing, viewing, electronic publishing, or digital printing.</t>
  </si>
  <si>
    <t>https://skills.emsidata.com/skills/KS122YX6SB8JWF39XF0S</t>
  </si>
  <si>
    <t>Video Hosting Services</t>
  </si>
  <si>
    <t>An online video platform (OVP), provided by a video hosting service, enables users to upload, convert, store and play back video content on the Internet, often via a structured, large-scale system that may generate revenue. Users generally will upload video content via the hosting service's website, mobile or desktop application, or other interface (API). The type of video content uploaded might be anything from shorts to full-length TV shows and movies. The video host stores the video on its server and offers users the ability to enable different types of embed codes or links that allow others to view the video content. The website, mainly used as the video hosting website, is usually called the video sharing website.</t>
  </si>
  <si>
    <t>https://skills.emsidata.com/skills/KS1278M65W0GW913R67X</t>
  </si>
  <si>
    <t>Proofreading</t>
  </si>
  <si>
    <t>Proofreading is the reading of a galley proof or an electronic copy of a publication to find and correct production errors of text or art. Proofreading is the final step in the editorial cycle before publication.</t>
  </si>
  <si>
    <t>https://skills.emsidata.com/skills/ES69A7B2F64A26E170F5</t>
  </si>
  <si>
    <t>Punctuation And Capitalization</t>
  </si>
  <si>
    <t>Punctuation is the use of spacing, conventional signs, and certain typographical devices as aids to the understanding and correct reading of written text, whether read silently or aloud. Another description is, "It is the practice, action, or system of inserting points or other small marks into texts in order to aid interpretation; division of text into sentences, clauses, etc., by means of such marks."</t>
  </si>
  <si>
    <t>https://skills.emsidata.com/skills/KS1287M6Y49NJMW2WN2J</t>
  </si>
  <si>
    <t>Screenwriting</t>
  </si>
  <si>
    <t>https://skills.emsidata.com/skills/ES358374DFE05AEB8593</t>
  </si>
  <si>
    <t>Academic Writing</t>
  </si>
  <si>
    <t>Academic writing or scholarly writing is nonfiction produced as part of academic work, including reports on empirical fieldwork or research in facilities for the natural sciences or social sciences, monographs in which scholars analyze culture, propose new theories, or develop interpretations from archives, as well as undergraduate versions of all of these.</t>
  </si>
  <si>
    <t>https://skills.emsidata.com/skills/KS1203D66Q7YK7KQZXJ2</t>
  </si>
  <si>
    <t>Writing</t>
  </si>
  <si>
    <t>Writing is a medium of human communication that involves the representation of a language with written symbols. Writing systems are not themselves human languages ; they are means of rendering a language into a form that can be reconstructed by other humans separated by time and/or space. While not all languages utilize a writing system, those with systems of inscriptions can complement and extend capacities of spoken language by enabling the creation of durable forms of speech that can be transmitted across space and stored over time. It has also been observed that the activity of writing itself can have knowledge-transforming effects, since it allows humans to externalize their thinking in forms that are easier to reflect on and potentially rework. Writing relies on many of the same semantic structures as the speech it represents, such as lexicon and syntax, with the added dependency of a system of symbols to represent that language's phonology and morphology. The result of the activity of writing is called a text, and the interpreter or activator of this text is called a reader.</t>
  </si>
  <si>
    <t>https://skills.emsidata.com/skills/KS4425C7820LCHZS7VGX</t>
  </si>
  <si>
    <t>Grammar</t>
  </si>
  <si>
    <t>In linguistics, the grammar of a natural language is its set of structural constraints on speakers' or writers' composition of clauses, phrases, and words. The term can also refer to the study of such constraints, a field that includes domains such as phonology, morphology, and syntax, often complemented by phonetics, semantics, and pragmatics.</t>
  </si>
  <si>
    <t>https://skills.emsidata.com/skills/KS124GV78MYQ469S38M8</t>
  </si>
  <si>
    <t>Creative Writing</t>
  </si>
  <si>
    <t>Creative writing is any writing that goes outside the bounds of normal professional, journalistic, academic, or technical forms of literature, typically identified by an emphasis on narrative craft, character development, and the use of literary tropes or with various traditions of poetry and poetics. Due to the looseness of the definition, it is possible for writing such as feature stories to be considered creative writing, even though they fall under journalism, because the content of features is specifically focused on narrative and character development. Both fictional and non-fictional works fall into this category, including such forms as novels, biographies, short stories, and poems. In the academic setting, creative writing is typically separated into fiction and poetry classes, with a focus on writing in an original style, as opposed to imitating pre-existing genres such as crime or horror. Writing for the screen and stage—screenwriting and playwriting—are often taught separately, but fit under the creative writing category as well.</t>
  </si>
  <si>
    <t>https://skills.emsidata.com/skills/KS122HN77G31ZVXZC9KK</t>
  </si>
  <si>
    <t>American Psychological Style (APA)</t>
  </si>
  <si>
    <t>https://skills.emsidata.com/skills/KS7G2Q05WQG8CXJQBL6V</t>
  </si>
  <si>
    <t>Writing Systems</t>
  </si>
  <si>
    <t>A writing system is a method of visually representing verbal communication, based on a script and a set of rules regulating its use. While both writing and speech are useful in conveying messages, writing differs in also being a reliable form of information storage and transfer. Writing systems require shared understanding between writers and readers of the meaning behind the sets of characters that make up a script. Writing is usually recorded onto a durable medium, such as paper or electronic storage, although non-durable methods may also be used, such as writing on a computer display, on a blackboard, in sand, or by skywriting. Reading a text can be accomplished purely in the mind as an internal process, or expressed orally.</t>
  </si>
  <si>
    <t>https://skills.emsidata.com/skills/KS440CM72NH98BKCD697</t>
  </si>
  <si>
    <t>Written Composition</t>
  </si>
  <si>
    <t>The term composition as it refers to writing, can describes writers' decisions about, processes for designing, and sometimes the final product of, a document. In original use, it tended to describe practices concerning essays, narratives, or genres of imaginative literature, but since the mid-20th century emergence of the field of composition studies, its use has broadened to apply to any composed work: print or digital, alphanumeric or multimodal.</t>
  </si>
  <si>
    <t>https://skills.emsidata.com/skills/KS7G0X05X94FX4T2DMFR</t>
  </si>
  <si>
    <t>Research Papers</t>
  </si>
  <si>
    <t>Research paper may refer to:Academic paper, which is in academic journals and contains original research results or reviews existing results or show a totally new invention Position paper, an essay that represents the author's opinion Term paper, written by high school or college students Thesis or dissertation, a document submitted in support of a candidature for a degree or professional qualification, presenting the author's research and findings</t>
  </si>
  <si>
    <t>https://skills.emsidata.com/skills/ES47490A37A5BAFC9848</t>
  </si>
  <si>
    <t>Essay Writing</t>
  </si>
  <si>
    <t>An essay is, generally, a piece of writing that gives the author's own argument, but the definition is vague, overlapping with those of a letter, a paper, an article, a pamphlet, and a short story. Essays have traditionally been sub-classified as formal and informal. Formal essays are characterized by "serious purpose, dignity, logical organization, length," whereas the informal essay is characterized by "the personal element, humor, graceful style, rambling structure, unconventionality or novelty of theme," etc.</t>
  </si>
  <si>
    <t>https://skills.emsidata.com/skills/KS123NC65KJNC7XJZ5PP</t>
  </si>
  <si>
    <t>Script Writing</t>
  </si>
  <si>
    <t>https://skills.emsidata.com/skills/ES672760226AD0A19E20</t>
  </si>
  <si>
    <t>Fiction Writing</t>
  </si>
  <si>
    <t>Fiction generally is a narrative form, in any medium, consisting of people, events, or places that are imaginary—in other words, not based strictly on history or fact. In its most narrow usage, fiction refers to written narratives in prose and often specifically novels, though also novellas and short stories. More broadly, fiction has come to encompass imaginary narratives expressed in any form, including not just writings but also live theatrical performances, films, television programs, radio dramas, comics, role-playing games, and video games.</t>
  </si>
  <si>
    <t>https://skills.emsidata.com/skills/ESF663B60955BE324C98</t>
  </si>
  <si>
    <t>Chicago Manual Of Style</t>
  </si>
  <si>
    <t>The Chicago Manual of Style is a style guide for American English published since 1906 by the University of Chicago Press. Its 17 editions have prescribed writing and citation styles widely used in publishing. It is "one of the most widely used and respected style guides in the United States". The guide specifically focuses on American English and deals with aspects of editorial practice, including grammar and usage, as well as document preparation and formatting. It is available in print as a hardcover book, and by subscription as a searchable website as The Chicago Manual of Style Online. The online version provides some free resources, primarily aimed at teachers, students, and libraries.</t>
  </si>
  <si>
    <t>https://skills.emsidata.com/skills/ES6058A2E891CF6C9735</t>
  </si>
  <si>
    <t>Editing</t>
  </si>
  <si>
    <t>Editing is the process of selecting and preparing written, photographic, visual, audible, or cinematic material used by a person or an entity to convey a message or information. The editing process can involve correction, condensation, organisation, and many other modifications performed with an intention of producing a correct, consistent, accurate and complete piece of work.</t>
  </si>
  <si>
    <t>https://skills.emsidata.com/skills/KS120PP6GL94HJDMN0TQ</t>
  </si>
  <si>
    <t>Persuasive Writing</t>
  </si>
  <si>
    <t>Persuasive writing intends to convince readers to believe in an idea or opinion and to do an action. Many writings such as criticisms, reviews, reaction papers, editorials, proposals, advertisements, and brochures use different ways of persuasion to influence readers. Persuasive writing can also be used in indoctrination.</t>
  </si>
  <si>
    <t>https://skills.emsidata.com/skills/KS127QF6PLC252ZNV1KL</t>
  </si>
  <si>
    <t>Structured Writing</t>
  </si>
  <si>
    <t>Structured writing is a form of technical writing that uses and creates structured documents.</t>
  </si>
  <si>
    <t>https://skills.emsidata.com/skills/KS441106V6X2YVH4B3CV</t>
  </si>
  <si>
    <t>Business Writing</t>
  </si>
  <si>
    <t>https://skills.emsidata.com/skills/KS1219F6V9C0LTDW4QTF</t>
  </si>
  <si>
    <t>Paraphrasing</t>
  </si>
  <si>
    <t>A paraphrase is a restatement of the meaning of a text or passage using other words. The term itself is derived via Latin paraphrasis from Greek παράφρασις, meaning "additional manner of expression". The act of paraphrasing is also called "paraphrasis".</t>
  </si>
  <si>
    <t>https://skills.emsidata.com/skills/KS31H3U6QNXD0U8WLNTQ</t>
  </si>
  <si>
    <t>Paragraphs</t>
  </si>
  <si>
    <t>A paragraph is a self-contained unit of discourse in writing dealing with a particular point or idea. A paragraph consists of one or more sentences. Though not required by the syntax of any language, paragraphs are usually an expected part of formal writing, used to organize longer prose.</t>
  </si>
  <si>
    <t>https://skills.emsidata.com/skills/KSNRQ747WOSUJTQGV1O6</t>
  </si>
  <si>
    <t>Professional Writing</t>
  </si>
  <si>
    <t>Professional writing as an activity is writing for reward or as a profession; as a product or object, professional writing is any form of written communication produced in a workplace environment or context that enables employees to, for example, communicate effectively among themselves, help leadership make informed decisions, advise clients, comply with federal, state, or local regulatory bodies, bid for contracts, etc.. For example, in a business office, a memorandum can be used to provide a solution to a problem, make a suggestion, or convey information. Other forms of professional writing commonly generated in the workplace include email, letters, reports, and instructions. In seeking to inform, persuade, instruct, stimulate debate, or encourage action from recipients, skilled professional writers make adjustments to different degrees of shared context, e.g., from a relatively accessible style useful for unsolicited contact letter to prospective clients to a technical report that relies on a highly specialized in-house vocabulary.</t>
  </si>
  <si>
    <t>https://skills.emsidata.com/skills/ESEAC0333C165BB42F1A</t>
  </si>
  <si>
    <t>Vocabulary</t>
  </si>
  <si>
    <t>A vocabulary, also known as a wordstock or word-stock, is a set of familiar words within a person's language. A vocabulary, usually developed with age, serves as a useful and fundamental tool for communication and acquiring knowledge. Acquiring an extensive vocabulary is one of the largest challenges in learning a second language.</t>
  </si>
  <si>
    <t>https://skills.emsidata.com/skills/KS441WR70H19FJWZ44P6</t>
  </si>
  <si>
    <t>Bibliography</t>
  </si>
  <si>
    <t>https://skills.emsidata.com/skills/KS120ZZ6ZMKM56QY6VY1</t>
  </si>
  <si>
    <t>Hip-hop Dance</t>
  </si>
  <si>
    <t>Hip-hop dance refers to street dance styles primarily performed to hip-hop music or that have evolved as part of hip-hop culture. It includes a wide range of styles which was created in the 1970s and made popular by dance crews in the United States. The television show Soul Train and the 1980s films Breakin', Beat Street, and Wild Style showcased these crews and dance styles in their early stages; therefore, giving hip-hop mainstream exposure. The dance industry responded with a commercial, studio-based version of hip-hop—sometimes called "new style"—and a hip-hop influenced style of jazz dance called "jazz-funk". Classically trained dancers developed these studio styles in order to create choreography from the hip-hop dances that were performed on the street. Because of this development, hip-hop dance is practiced in both dance studios and outdoor spaces.</t>
  </si>
  <si>
    <t>https://skills.emsidata.com/skills/ESA5C3382ABD18124416</t>
  </si>
  <si>
    <t>Choreography</t>
  </si>
  <si>
    <t>In dance, choreography is the act of designing dance. Choreography may also refer to the design itself, which is sometimes expressed by means of dance notation. A choreographer is one who creates dances. Dance choreography is sometimes called dance composition.</t>
  </si>
  <si>
    <t>https://skills.emsidata.com/skills/ES5C7FC6E8F8823E62C9</t>
  </si>
  <si>
    <t>Music History</t>
  </si>
  <si>
    <t>Music history, sometimes called historical musicology, is a highly diverse subfield of the broader discipline of musicology that studies music from a historical point of view. In theory, "music history" could refer to the study of the history of any type or genre of music. In practice, these research topics are often categorized as part of ethnomusicology or cultural studies, whether or not they are ethnographically based. The terms "music history" and "historical musicology" usually refer to the history of the notated music of Western elites, sometimes called "art music".</t>
  </si>
  <si>
    <t>https://skills.emsidata.com/skills/ES2B0C6224B2FF2FE836</t>
  </si>
  <si>
    <t>Ethnomusicology</t>
  </si>
  <si>
    <t>Ethnomusicology is the study of music from the cultural and social aspects of the people who make it. It encompasses distinct theoretical and methodical approaches that emphasize cultural, social, material, cognitive, biological, and other dimensions or contexts of musical behavior, in addition to the sound component.</t>
  </si>
  <si>
    <t>https://skills.emsidata.com/skills/ES8654B4DA5DACC128C7</t>
  </si>
  <si>
    <t>Music Industry</t>
  </si>
  <si>
    <t>The music industry consists of the companies and independent artists that earn money by creating new songs and pieces and arranging live concerts and shows, audio and video recordings, compositions and sheet music, and the organizations and associations that aid and represent music creators. Among the many individuals and organizations that operate in the industry are: the songwriters and composers who create new songs and musical pieces; the singers, musicians, conductors and bandleaders who perform the music; the companies and professionals who create and sell recorded music and/or sheet music ; and those that help organize and present live music performances.</t>
  </si>
  <si>
    <t>https://skills.emsidata.com/skills/KS126TC69MV9291H6SKZ</t>
  </si>
  <si>
    <t>Choral Music</t>
  </si>
  <si>
    <t>A choir is a musical ensemble of singers. Choral music, in turn, is the music written specifically for such an ensemble to perform. Choirs may perform music from the classical music repertoire, which spans from the medieval era to the present, or popular music repertoire. Most choirs are led by a conductor, who leads the performances with arm and face gestures.</t>
  </si>
  <si>
    <t>https://skills.emsidata.com/skills/ES41B63FDD3DF31A0F74</t>
  </si>
  <si>
    <t>Jazz</t>
  </si>
  <si>
    <t>Jazz is a music genre that originated in the African-American communities of New Orleans, Louisiana, United States, in the late 19th and early 20th centuries, with its roots in blues and ragtime. Since the 1920s Jazz Age, it has been recognized as a major form of musical expression in traditional and popular music, linked by the common bonds of African-American and European-American musical parentage. Jazz is characterized by swing and blue notes, complex chords, call and response vocals, polyrhythms and improvisation. Jazz has roots in West African cultural and musical expression, and in African-American music traditions.</t>
  </si>
  <si>
    <t>https://skills.emsidata.com/skills/KS7G1PB6LNV1DF9GXHBG</t>
  </si>
  <si>
    <t>Pop Music</t>
  </si>
  <si>
    <t>Pop is a genre of popular music that originated in its modern form during the mid-1950s in the United States and the United Kingdom. The terms popular music and pop music are often used interchangeably, although the former describes all music that is popular and includes many disparate styles. During the 1950s and 1960s, pop music encompassed rock and roll and the youth-oriented styles it influenced. Rock and pop remained roughly synonymous until the late 1960s, after which pop became associated with music that was more commercial, ephemeral, and accessible.</t>
  </si>
  <si>
    <t>https://skills.emsidata.com/skills/KSIL4ZEH3W2AONZCX7ZR</t>
  </si>
  <si>
    <t>Guitars</t>
  </si>
  <si>
    <t>The guitar is a fretted musical instrument that typically has six strings. It is held flat against the player's body and played by strumming or plucking the strings with the dominant hand, while simultaneously pressing the strings against frets with the fingers of the opposite hand. A plectrum or individual finger picks may be used to strike the strings. The sound of the guitar is projected either acoustically, by means of a resonant chamber on the instrument, or amplified by an electronic pickup and an amplifier.</t>
  </si>
  <si>
    <t>https://skills.emsidata.com/skills/KS124K26KZ6ZQKXR1N37</t>
  </si>
  <si>
    <t>Musicology</t>
  </si>
  <si>
    <t>Musicology is the scholarly analysis and research-based study of music. Musicology departments traditionally belong to the humanities, although some music research is scientific in focus. Some geographers and anthropologists have an interest in musicology so the social sciences also have an academic interest. A scholar who participates in musical research is a musicologist.</t>
  </si>
  <si>
    <t>https://skills.emsidata.com/skills/KSHY4UQ1VRE2T1JC7JX1</t>
  </si>
  <si>
    <t>Electric Guitar</t>
  </si>
  <si>
    <t>An electric guitar is a guitar that requires external amplification in order to be heard at typical performance volumes, unlike a standard acoustic guitar. It uses one or more pickups to convert the vibration of its strings into electrical signals, which ultimately are reproduced as sound by loudspeakers. The sound can be shaped or electronically altered to achieve different timbres or tonal qualities, making it quite different from an acoustic guitar. Often, this is done through the use of effects such as reverb, distortion and "overdrive"; the latter is considered to be a key element of electric blues guitar music and rock guitar playing.</t>
  </si>
  <si>
    <t>https://skills.emsidata.com/skills/KS123D468JYLL79DY8MH</t>
  </si>
  <si>
    <t>Classical Music</t>
  </si>
  <si>
    <t>Classical music is art music produced or rooted in the traditions of Western culture, including both liturgical (religious) and secular music. Historically, the term 'classical music' refers specifically to the musical period from 1750 to 1820. In a more general sense classical music refers to Western musical traditions considered to be apart from or a refinement of western folk music traditions and encompasses the broad span of time from before the 6th century AD to the present day, which includes the Classical period and various other periods. The central norms of this tradition became codified between 1650 and 1900, which is known as the common-practice period.</t>
  </si>
  <si>
    <t>https://skills.emsidata.com/skills/KS121YJ6BZHPGCF8V05K</t>
  </si>
  <si>
    <t>Musical Notation</t>
  </si>
  <si>
    <t>Music notation or musical notation is any system used to visually represent aurally perceived music played with instruments or sung by the human voice through the use of written, printed, or otherwise-produced symbols, including notation for durations of absence of sound such as rests.</t>
  </si>
  <si>
    <t>https://skills.emsidata.com/skills/ES32F9FCFC6E95C86F50</t>
  </si>
  <si>
    <t>MIDI</t>
  </si>
  <si>
    <t>MIDI is a technical standard that describes a communications protocol, digital interface, and electrical connectors that connect a wide variety of electronic musical instruments, computers, and related audio devices for playing, editing and recording music. The specification originates in a paper titled Universal Synthesizer Interface, published by Dave Smith and Chet Wood, then of Sequential Circuits, at the October 1981 Audio Engineering Society conference in New York City.</t>
  </si>
  <si>
    <t>https://skills.emsidata.com/skills/KS126KY64W7MWNFJTZZT</t>
  </si>
  <si>
    <t>Electronic Music</t>
  </si>
  <si>
    <t>Electronic music is music that employs electronic musical instruments, digital instruments, or circuitry-based music technology in its creation. It includes both music made using electronic and electromechanical means. Pure electronic instruments depended entirely on circuitry-based sound generation, for instance using devices such as an electronic oscillator, theremin, or synthesizer. Electromechanical instruments can have mechanical parts such as strings, hammers, and electric elements including magnetic pickups, power amplifiers and loudspeakers. Such electromechanical devices include the telharmonium, Hammond organ, electric piano and the electric guitar.</t>
  </si>
  <si>
    <t>https://skills.emsidata.com/skills/KS123FH742C1SQCW4LYW</t>
  </si>
  <si>
    <t>Piano</t>
  </si>
  <si>
    <t>The piano is an acoustic, stringed musical instrument invented in Italy by Bartolomeo Cristofori around the year 1700, in which the strings are struck by wooden hammers that are coated with a softer material. It is played using a keyboard, which is a row of keys that the performer presses down or strikes with the fingers and thumbs of both hands to cause the hammers to strike the strings.</t>
  </si>
  <si>
    <t>https://skills.emsidata.com/skills/KS7G2C76R7ZJB0QTF809</t>
  </si>
  <si>
    <t>Music Theory</t>
  </si>
  <si>
    <t>Music theory is the study of the practices and possibilities of music. The Oxford Companion to Music describes three interrelated uses of the term "music theory". The first is the "rudiments", that are needed to understand music notation ; the second is learning scholars' views on music from antiquity to the present; the third a sub-topic of musicology that "seeks to define processes and general principles in music". The musicological approach to theory differs from music analysis "in that it takes as its starting-point not the individual work or performance but the fundamental materials from which it is built."</t>
  </si>
  <si>
    <t>https://skills.emsidata.com/skills/KS126TD6F9W0PQ9LVWHX</t>
  </si>
  <si>
    <t>World Music</t>
  </si>
  <si>
    <t>World music is a musical category encompassing many different styles of music from around the world, including traditional music, quasi-traditional music, and music where more than one cultural tradition intermingles. World music's inclusive nature and elasticity as a musical category pose obstacles to a universal definition, but its ethic of interest in the culturally exotic is encapsulated in fRoots magazine's description of the genre as "local music from out there".</t>
  </si>
  <si>
    <t>https://skills.emsidata.com/skills/KSKFPILZAYD0784E3CRO</t>
  </si>
  <si>
    <t>Finale (Software)</t>
  </si>
  <si>
    <t>Finale is the flagship program of a series of proprietary music notation software developed and released by MakeMusic for the Microsoft Windows and macOS operating systems. First released in 1988, version 26 was released in 2018. Finale has been regarded as one of the industry standards for music notation software.</t>
  </si>
  <si>
    <t>https://skills.emsidata.com/skills/KS123Y06D7SLPL2N1NVQ</t>
  </si>
  <si>
    <t>Scenic Design</t>
  </si>
  <si>
    <t>Scenic design is the creation of theatrical, as well as film or television scenery. Scenic designers come from a variety of artistic backgrounds, but in recent years, are mostly trained professionals, holding a B.F.A. or M.F.A. degrees in theater arts. Scenic designers design sets and scenery that aim to support the overall artistic goals of the production. There has been a consideration that scenic design is also production design; however, more accurately, it is a part of the visual production of a film or television.</t>
  </si>
  <si>
    <t>https://skills.emsidata.com/skills/ES9DD5BF6DB7086FA5AE</t>
  </si>
  <si>
    <t>Live Performances</t>
  </si>
  <si>
    <t>https://skills.emsidata.com/skills/KS7G5656HB0DY3S347VJ</t>
  </si>
  <si>
    <t>Written Communication</t>
  </si>
  <si>
    <t>https://skills.emsidata.com/skills/KS4425C63RPH46FJ9BX7</t>
  </si>
  <si>
    <t>Diction</t>
  </si>
  <si>
    <t>Diction, in its original meaning, is a writer's or speaker's distinctive vocabulary choices and style of expression in a poem or story. In its common meaning, it is the distinctiveness of speech, the art of speaking so that each word is clearly heard and understood to its fullest complexity and extremity, and concerns pronunciation and tone, rather than word choice and style. This is more precisely and commonly expressed with the term enunciation, or with its synonym articulation.</t>
  </si>
  <si>
    <t>https://skills.emsidata.com/skills/ESF520D61BA7F0946F97</t>
  </si>
  <si>
    <t>Public Speaking</t>
  </si>
  <si>
    <t>Public speaking is giving speech face to face to a live audience. However, due to the evolution of public speaking, it is modernly viewed as any form of speaking between an audience and the speaker. Traditionally, public speaking was considered to be a part of the art of persuasion. The act can accomplish particular purposes including to inform, to persuade, and to entertain. Additionally, differing methods, structures, and rules can be utilized according to the speaking situation.</t>
  </si>
  <si>
    <t>https://skills.emsidata.com/skills/KS124JZ5VYRZ5MJ85N2B</t>
  </si>
  <si>
    <t>Concision</t>
  </si>
  <si>
    <t>Concision is a writing principle of eliminating redundancy. For example, a sentence of "It is a fact that most arguments must try to convince readers, that is the audience, that the arguments are true." may be expressed more concisely as "Most arguments must demonstrate their truth to readers." – the observations that the statement is a fact and that readers are its audience are redundant, and it is unnecessary to repeat the word "arguments" in the sentence.</t>
  </si>
  <si>
    <t>https://skills.emsidata.com/skills/ES1F6B6AD836D8403D5B</t>
  </si>
  <si>
    <t>Rhetoric</t>
  </si>
  <si>
    <t>Rhetoric is the art of persuasion, which along with grammar and logic, is one of the three ancient arts of discourse. Rhetoric aims to study the capacities of writers or speakers needed to inform, persuade, or motivate particular audiences in specific situations. Aristotle defines rhetoric as "the faculty of observing in any given case the available means of persuasion" and since mastery of the art was necessary for victory in a case at law; or for passage of proposals in the assembly; or for fame as a speaker in civic ceremonies; he calls it "a combination of the science of logic and of the ethical branch of politics". Rhetoric typically provides heuristics for understanding, discovering, and developing arguments for particular situations, such as Aristotle's three persuasive audience appeals: logos, pathos, and ethos. The five canons of rhetoric or phases of developing a persuasive speech were first codified in classical Rome: invention, arrangement, style, memory, and delivery.</t>
  </si>
  <si>
    <t>https://skills.emsidata.com/skills/KS440306NQ0KJJW4QZ9Y</t>
  </si>
  <si>
    <t>De-escalation Techniques</t>
  </si>
  <si>
    <t>De-escalation is a behavior that is intended to prevent escalation of conflicts. It may also refer to approaches in conflict resolution. People may become committed to behaviors that tend to escalate conflict, so specific measures must be taken to avoid such escalation.</t>
  </si>
  <si>
    <t>https://skills.emsidata.com/skills/ES5BD288B5B33FF14750</t>
  </si>
  <si>
    <t>Positive Reinforcement</t>
  </si>
  <si>
    <t>https://skills.emsidata.com/skills/ES314E582B1E1F2A6AE6</t>
  </si>
  <si>
    <t>Pronunciation</t>
  </si>
  <si>
    <t>Pronunciation is the way in which a word or a language is spoken. This may refer to generally agreed-upon sequences of sounds used in speaking a given word or language in a specific dialect or simply the way a particular individual speaks a word or language.</t>
  </si>
  <si>
    <t>https://skills.emsidata.com/skills/ES39CF928CA3624F7492</t>
  </si>
  <si>
    <t>Persuasive Communication</t>
  </si>
  <si>
    <t>Persuasion or persuasion arts is an umbrella term of influence. Persuasion can attempt to influence a person's beliefs, attitudes, intentions, motivations, or behaviors.</t>
  </si>
  <si>
    <t>https://skills.emsidata.com/skills/KS127QD6R8SVZFYYKLLM</t>
  </si>
  <si>
    <t>Interpersonal Communications</t>
  </si>
  <si>
    <t>Interpersonal communication is an exchange of information between two or more people. It is also an area of research that seeks to understand how humans use verbal and nonverbal cues to accomplish a number of personal and relational goals.</t>
  </si>
  <si>
    <t>https://skills.emsidata.com/skills/KS1259D6L30YYG3XR3VL</t>
  </si>
  <si>
    <t>Listening Skills</t>
  </si>
  <si>
    <t>Understanding is a psychological process related to an abstract or physical object, such as a person, situation, or message whereby one is able to think about it and use concepts to deal adequately with that object. Understanding is a relation between the knower and an object of understanding. Understanding implies abilities and dispositions with respect to an object of knowledge that are sufficient to support intelligent behavior.</t>
  </si>
  <si>
    <t>https://skills.emsidata.com/skills/KS125WZ6TWYDMFKJ841S</t>
  </si>
  <si>
    <t>Group Decision-Making</t>
  </si>
  <si>
    <t>Group decision-making is a situation faced when individuals collectively make a choice from the alternatives before them. The decision is then no longer attributable to any single individual who is a member of the group. This is because all the individuals and social group processes such as social influence contribute to the outcome. The decisions made by groups are often different from those made by individuals. In workplace settings, collaborative decision-making is one of the most successful models to generate buy-in from other stakeholders, build consensus, and encourage creativity. According to the idea of synergy, decisions made collectively also tend to be more effective than decisions made by a single individual. In this vein, certain collaborative arrangements have the potential to generate better net performance outcomes than individuals acting on their own. Under normal everyday conditions, collaborative or group decision-making would often be preferred and would generate more benefits than individual decision-making when there is the time for proper deliberation, discussion, and dialogue. This can be achieved through the use of committee, teams, groups, partnerships, or other collaborative social processes.</t>
  </si>
  <si>
    <t>https://skills.emsidata.com/skills/KS124J86NDNTQH20VP86</t>
  </si>
  <si>
    <t>Communications</t>
  </si>
  <si>
    <t>Communication is the act of developing meaning among entities or groups through the use of sufficiently mutually understood signs, symbols, and semiotic conventions.</t>
  </si>
  <si>
    <t>https://skills.emsidata.com/skills/KS122556LMQ829GZCCRV</t>
  </si>
  <si>
    <t>Presentations</t>
  </si>
  <si>
    <t>A presentation is the process of communicating a topic to an audience. It is typically a demonstration, introduction, lecture, or speech meant to inform, persuade, inspire, motivate, or to build good will or to present a new idea or product. The term can also be used for a formal or ritualized introduction or offering, as with the presentation of a debutante. Presentations in certain formats are also known as keynote address.</t>
  </si>
  <si>
    <t>https://skills.emsidata.com/skills/KS1280B68GD79P4WMVYW</t>
  </si>
  <si>
    <t>Discussion Facilitation</t>
  </si>
  <si>
    <t>https://skills.emsidata.com/skills/ES334E1A00A7BA592E98</t>
  </si>
  <si>
    <t>Active Listening</t>
  </si>
  <si>
    <t>Active listening is a technique of careful listening and observation of non-verbal cues, with feedback in the form of accurate paraphrasing, that is used in counseling, training, and solving disputes or conflicts. It requires the listener to pay attention, understand, respond and remember what is being said in the context of intonation, timing, and non-verbal cues. This differs from other listening techniques like reflective listening and empathic listening.</t>
  </si>
  <si>
    <t>https://skills.emsidata.com/skills/KS1205H6HZDXGDV2R0QZ</t>
  </si>
  <si>
    <t>Debating</t>
  </si>
  <si>
    <t>Debate is a process that involves formal discussion on a particular topic. In a debate, opposing arguments are put forward to argue for opposing viewpoints. Debate occurs in public meetings, academic institutions, and legislative assemblies. It is a formal type of discussion, often with a moderator and an audience, in addition to the debate participants.</t>
  </si>
  <si>
    <t>https://skills.emsidata.com/skills/KS1226371D4LWH1XSKS8</t>
  </si>
  <si>
    <t>Non-Verbal Communication</t>
  </si>
  <si>
    <t>Nonverbal communication (NVC) is the transmission of messages or signals through a nonverbal platform such as eye contact, facial expressions, gestures, posture, and the distance between two individuals. It includes the use of visual cues such as body language (kinesics), distance (proxemics) and physical environments/appearance, of voice (paralanguage) and of touch (haptics). It can also include the use of time (chronemics) and eye contact and the actions of looking while talking and listening, frequency of glances, patterns of fixation, pupil dilation, and blink rate (oculesics).</t>
  </si>
  <si>
    <t>https://skills.emsidata.com/skills/KS1272N6ZKVFDC6072V5</t>
  </si>
  <si>
    <t>Verbal Communication Skills</t>
  </si>
  <si>
    <t>https://skills.emsidata.com/skills/KS441S06L3NZBK0D6JM8</t>
  </si>
  <si>
    <t>Basic Writing</t>
  </si>
  <si>
    <t>Basic writing, or developmental writing, is a subdiscipline of composition studies which focuses on the writing of students sometimes otherwise called "remedial" or "underprepared", usually freshman college students.</t>
  </si>
  <si>
    <t>https://skills.emsidata.com/skills/KS120XP6F2XX9S40D834</t>
  </si>
  <si>
    <t>Human Communication</t>
  </si>
  <si>
    <t>Human communication, or anthroposemiotics, is the field dedicated to understanding how humans communicate. Human communication is grounded in cooperative and shared intentions. Our ability to communicate with one another cannot be possible without an understanding of what we are referencing or thinking about. Because we are unable to fully understand another's perspective, there needs to be a creation of commonality through a shared mindset and/or viewpoint. The field of communication is very diverse. There are multiple layers to what communication is and how we use its different sectors and features as human beings.</t>
  </si>
  <si>
    <t>https://skills.emsidata.com/skills/KS124VG5ZPWV1NP97J6H</t>
  </si>
  <si>
    <t>Community Leadership</t>
  </si>
  <si>
    <t>Community leader is a designation, often by secondary sources, for a person widely perceived to represent a community. A simple way to understand community leadership is to see it as leadership in, for and by the community. Community ‘is frequently based in place and so is local, although it can also represent a community of common interest, purpose or practice’.Community leadership is a specific form of the general concept of leadership. It is frequently based in place and so is local, although it can also represent a community of common interest, purpose or practice. It can be individual or group leadership, voluntary or paid. In many localities it is provided by a combination of local volunteers, business and government and is best served by what is called "place management", ie. a combination within a region of Government resources, professional and business skills and the energies of the local community [Sorenson &amp; Epps, 1996:115-117; Osborne &amp; Gaebler, 1993].</t>
  </si>
  <si>
    <t>https://skills.emsidata.com/skills/ES2C337E971A7E133B66</t>
  </si>
  <si>
    <t>Entrepreneurship</t>
  </si>
  <si>
    <t>Entrepreneurship is the creation or extraction of value. With this definition, entrepreneurship is viewed as change, generally entailing risk beyond what is normally encountered in starting a business, which may include other values than simply economic ones.</t>
  </si>
  <si>
    <t>https://skills.emsidata.com/skills/KS123KR6W35X39JP65MX</t>
  </si>
  <si>
    <t>Action Oriented</t>
  </si>
  <si>
    <t>https://skills.emsidata.com/skills/ES2EC8932A157A788D11</t>
  </si>
  <si>
    <t>Emotional Intelligence</t>
  </si>
  <si>
    <t>Emotional intelligence (EI), emotional quotient (EQ) and emotional intelligence quotient (EIQ), is the capability of individuals to recognize their own emotions and those of others, discern between different feelings and label them appropriately, use emotional information to guide thinking and behavior, and adjust emotions to adapt to environments. Although the term first appeared in 1964, it gained popularity in the 1995 best-selling book Emotional Intelligence, written by science journalist Daniel Goleman. Goleman defined EI as the array of skills and characteristics that drive leadership performance.</t>
  </si>
  <si>
    <t>https://skills.emsidata.com/skills/KS123HL75PX38KTJXYKJ</t>
  </si>
  <si>
    <t>Accountability</t>
  </si>
  <si>
    <t>Accountability, in terms of ethics and governance, is equated with answerability, blameworthiness, liability, and the expectation of account-giving. As in an aspect of governance, it has been central to discussions related to problems in the public sector, nonprofit and private (corporate) and individual contexts. In leadership roles, accountability is the acknowledgment and assumption of responsibility for actions, products, decisions, and policies including the administration, governance, and implementation within the scope of the role or employment position and encompassing the obligation to report, explain and be answerable for resulting consequences.</t>
  </si>
  <si>
    <t>https://skills.emsidata.com/skills/ES7A07CF87C516875B23</t>
  </si>
  <si>
    <t>Influencing Skills</t>
  </si>
  <si>
    <t>https://skills.emsidata.com/skills/ES20CECA4FF83ECE8196</t>
  </si>
  <si>
    <t>Critical Thinking</t>
  </si>
  <si>
    <t>Critical thinking is the analysis of facts to form a judgment. The subject is complex, and several different definitions exist, which generally include the rational, skeptical, unbiased analysis, or evaluation of factual evidence. Critical thinking is self-directed, self-disciplined, self-monitored, and self-corrective thinking. It presupposes assent to rigorous standards of excellence and mindful command of their use. It entails effective communication and problem-solving abilities as well as a commitment to overcome native egocentrism and sociocentrism.</t>
  </si>
  <si>
    <t>https://skills.emsidata.com/skills/KS122J56PZMMFL1SVY1F</t>
  </si>
  <si>
    <t>Time Management</t>
  </si>
  <si>
    <t>Time management is the process of planning and exercising conscious control of time spent on specific activities, especially to increase effectiveness, efficiency, and productivity. It involves a juggling act of various demands upon a person relating to work, social life, family, hobbies, personal interests, and commitments with the finiteness of time. Using time effectively gives the person "choice" on spending or managing activities at their own time and expediency. Time management may be aided by a range of skills, tools, and techniques used to manage time when accomplishing specific tasks, projects, and goals complying with a due date. Initially, time management referred to just business or work activities, but eventually, the term broadened to include personal activities as well. A time management system is a designed combination of processes, tools, techniques, and methods. Time management is usually a necessity in any project management as it determines the project completion time and scope. It is also important to understand that both technical and structural differences in time management exist due to variations in cultural concepts of time. The major themes arising from the literature on time management include the following:Creating an environment conducive to effectiveness, Setting of priorities, The related process of reduction of time spent on non-priorities, Implementation of goals.</t>
  </si>
  <si>
    <t>https://skills.emsidata.com/skills/KS44175745H9Q0DPBDNT</t>
  </si>
  <si>
    <t>Planning</t>
  </si>
  <si>
    <t>Planning is the process of thinking about the activities required to achieve a desired goal. It is the first and foremost activity to achieve desired results. It involves the creation and maintenance of a plan, such as psychological aspects that require conceptual skills. There are even a couple of tests to measure someone’s capability of planning well. As such, planning is a fundamental property of intelligent behavior. An important further meaning, often just called "planning", is the legal context of permitted building developments.</t>
  </si>
  <si>
    <t>https://skills.emsidata.com/skills/ESEB1D4619E6E83A061D</t>
  </si>
  <si>
    <t>Decision Making</t>
  </si>
  <si>
    <t>https://skills.emsidata.com/skills/KS121W46CJXQ5ZQ506MS</t>
  </si>
  <si>
    <t>Creative Thinking</t>
  </si>
  <si>
    <t>Creativity is a phenomenon whereby something somehow new and somehow valuable is formed. The created item may be intangible or a physical object.</t>
  </si>
  <si>
    <t>https://skills.emsidata.com/skills/KS122HN7559WPNWPMDML</t>
  </si>
  <si>
    <t>Coordinating</t>
  </si>
  <si>
    <t>https://skills.emsidata.com/skills/KS7G2F36GFX1K55V6GK4</t>
  </si>
  <si>
    <t>Creative Entrepreneurship</t>
  </si>
  <si>
    <t>Creative entrepreneurship is the practice of setting up a business – or setting yourself up as self-employed - in one of the creative industries. The focus of the creative entrepreneur differs from that of the typical business entrepreneur or, indeed, the social entrepreneur in that s/he is concerned first and foremost with the creation and exploitation of creative or intellectual capital. Essentially, creative entrepreneurs are investors in talent – their own or other people’s.</t>
  </si>
  <si>
    <t>https://skills.emsidata.com/skills/KS122HL6YBBNN54X6DP4</t>
  </si>
  <si>
    <t>Decisiveness</t>
  </si>
  <si>
    <t>https://skills.emsidata.com/skills/ES51D61B69546A4FAEC7</t>
  </si>
  <si>
    <t>Motivational Skills</t>
  </si>
  <si>
    <t>https://skills.emsidata.com/skills/ESF2F234991EA8536252</t>
  </si>
  <si>
    <t>Self-Discipline</t>
  </si>
  <si>
    <t>https://skills.emsidata.com/skills/ESB286573053208BD138</t>
  </si>
  <si>
    <t>Leadership</t>
  </si>
  <si>
    <t>Leadership is both a research area, and a practical skill encompassing the ability of an individual, group or organization to "lead", influence or guide other individuals, teams, or entire organizations. Often viewed as a contested term, specialist literature debates various viewpoints, contrasting Eastern and Western approaches to leadership, and also North American versus European approaches.</t>
  </si>
  <si>
    <t>https://skills.emsidata.com/skills/KS124JB619VXG6RQ810C</t>
  </si>
  <si>
    <t>Establishing Trust</t>
  </si>
  <si>
    <t>https://skills.emsidata.com/skills/KSV0MA9G8ZKU0KVWRSBL</t>
  </si>
  <si>
    <t>Self Evaluation</t>
  </si>
  <si>
    <t>Self-evaluation is the process by which the self-concept is socially negotiated and modified. It is a scientific and cultural truism that self-evaluation is motivated. Motives influence the ways in which people select self-relevant information, gauge its veracity, draw inferences about themselves, and make plans for the future. Empirically-oriented psychologists have identified and investigated Three cardinal self-evaluation motives relevant to the development, maintenance, and modification of self-views. These are self-enhancement, self-assessment and self-verification.</t>
  </si>
  <si>
    <t>https://skills.emsidata.com/skills/KS0H2UFQQANFK8S4VWES</t>
  </si>
  <si>
    <t>Transformational Leadership</t>
  </si>
  <si>
    <t>Transformational leadership is a theory of leadership where a leader works with teams to identify needed change, creating a vision to guide the change through inspiration, and executing the change in tandem with committed members of a group; it is an integral part of the Full Range Leadership Model. Transformational leadership is when leader behaviors influence followers and inspire them to perform beyond their perceived capabilities. Transformational leadership inspires people to achieve unexpected or remarkable results. It gives workers autonomy over specific jobs, as well as the authority to make decisions once they have been trained. This induces a positive change in the followers attitudes and the organization as a whole. Transformational leaders typically perform four distinct behaviors, also known as the four I's. These behaviors are inspirational motivation, idealized influence, intellectual stimulation, individualized consideration.</t>
  </si>
  <si>
    <t>https://skills.emsidata.com/skills/KS441HK71ZSPDCTDSWMK</t>
  </si>
  <si>
    <t>Self-Motivation</t>
  </si>
  <si>
    <t>Motivation is a driving factor for actions, willingness, and goals. These needs, wants or desires may be acquired through influence of culture, society, lifestyle, or may be generally innate. An individual's motivation may be inspired by outside forces or by themselves. The difference between intrinsic motivation and extrinsic motivation depends on the actions behind it. Intrinsic motivation has to do with having an internal desire to perform a task and extrinsic motivation has to do with performing a task in order to receive some kind of reward. According to research, intrinsic motivation has more beneficial outcomes than extrinsic motivation. Motivation has been considered one of the most important reasons to move forward. Motivation results from the interaction of both conscious and unconscious factors. Mastering motivation to allow sustained and deliberate practice is central to high levels of achievement, e.g. in elite sport, medicine, or music. Motivation governs choices among alternative forms of voluntary activity.</t>
  </si>
  <si>
    <t>https://skills.emsidata.com/skills/ESED820E6065D9AA8D6F</t>
  </si>
  <si>
    <t>Goal-Oriented</t>
  </si>
  <si>
    <t>A goal is an idea of the future or desired result that a person or a group of people envision, plan and commit to achieve. People endeavour to reach goals within a finite time by setting deadlines.</t>
  </si>
  <si>
    <t>https://skills.emsidata.com/skills/KSS30WWC1QZQY5T61CS5</t>
  </si>
  <si>
    <t>Professionalism</t>
  </si>
  <si>
    <t>https://skills.emsidata.com/skills/ES76F4C57A88877D6D64</t>
  </si>
  <si>
    <t>Ethical Conduct</t>
  </si>
  <si>
    <t>https://skills.emsidata.com/skills/ESD45EAB54A83A5255D6</t>
  </si>
  <si>
    <t>Lifelong Learning</t>
  </si>
  <si>
    <t>Lifelong learning is the "ongoing, voluntary, and self-motivated" pursuit of knowledge for either personal or professional reasons. Therefore, it not only enhances social inclusion, active citizenship, and personal development, but also self-sustainability, as well as competitiveness and employability.</t>
  </si>
  <si>
    <t>https://skills.emsidata.com/skills/KS125TX75XTZZXVJL8B5</t>
  </si>
  <si>
    <t>Imagination</t>
  </si>
  <si>
    <t>Imagination is the ability to produce and simulate novel objects, sensations, and ideas in the mind without any immediate input of the senses. It is also described as the forming of experiences in one's mind, which can be re-creations of past experiences such as vivid memories with imagined changes, or they can be completely invented and possibly fantastic scenes. Imagination helps make knowledge applicable in solving problems and is fundamental to integrating experience and the learning process. A basic training for imagination is listening to storytelling (narrative), in which the exactness of the chosen words is the fundamental factor to "evoke worlds".</t>
  </si>
  <si>
    <t>https://skills.emsidata.com/skills/KS1252B6CXQBKCRJGG5W</t>
  </si>
  <si>
    <t>Financial Acumen</t>
  </si>
  <si>
    <t>https://skills.emsidata.com/skills/ES31EB08E14C5E93F4E8</t>
  </si>
  <si>
    <t>Humility</t>
  </si>
  <si>
    <t>Humility is the quality of being humble. Dictionary definitions accentuate humility as a low self-regard and sense of unworthiness. In a religious context humility can mean a recognition of self in relation to a deity or deities, and subsequent submission to said deity as a member of that religion. Outside of a religious context, humility is defined as being "unselved", a liberation from consciousness of self, a form of temperance that is neither having pride nor indulging in self-deprecation.</t>
  </si>
  <si>
    <t>https://skills.emsidata.com/skills/KS124VP65VSFMX87DD66</t>
  </si>
  <si>
    <t>Trustworthiness</t>
  </si>
  <si>
    <t>Trust exists in interpersonal relationships. Humans have a natural disposition to trust and to judge trustworthiness. This can be traced to the neurobiological structure and activity of a human brain. Some studies indicate that trust can be altered e.g. by the application of oxytocin.</t>
  </si>
  <si>
    <t>https://skills.emsidata.com/skills/KS9859HJ5UHFJ7ODS0ZM</t>
  </si>
  <si>
    <t>Creativity</t>
  </si>
  <si>
    <t>https://skills.emsidata.com/skills/KS122HK6LN2MZHFY69GJ</t>
  </si>
  <si>
    <t>Reliability</t>
  </si>
  <si>
    <t>In statistics and psychometrics, reliability is the overall consistency of a measure. A measure is said to have a high reliability if it produces similar results under consistent conditions. "It is the characteristic of a set of test scores that relates to the amount of random error from the measurement process that might be embedded in the scores. Scores that are highly reliable are precise, reproducible, and consistent from one testing occasion to another. That is, if the testing process were repeated with a group of test takers, essentially the same results would be obtained. Various kinds of reliability coefficients, with values ranging between 0.00 and 1.00, are usually used to indicate the amount of error in the scores." For example, measurements of people's height and weight are often extremely reliable.</t>
  </si>
  <si>
    <t>https://skills.emsidata.com/skills/KS7G6NP6R6L1H1SKFTSY</t>
  </si>
  <si>
    <t>Multitasking</t>
  </si>
  <si>
    <t>Human multitasking is the ability to perform more than one task or activity at the same time, such as speaking on the phone while driving a car. Multitasking can result in time wasted due to human context switching and becoming prone to errors due to insufficient attention. If one becomes proficient at two tasks, it is possible to rapidly shift attention between the tasks and perform the tasks well.</t>
  </si>
  <si>
    <t>https://skills.emsidata.com/skills/KS126SW5ZZYP3HXXPX1X</t>
  </si>
  <si>
    <t>Ethical Principles</t>
  </si>
  <si>
    <t>https://skills.emsidata.com/skills/ESD2C96EC32B8715DDB2</t>
  </si>
  <si>
    <t>Intellectual Curiosity</t>
  </si>
  <si>
    <t>Intellectual curiosity is curiosity that leads to an acquisition of general knowledge. It can include curiosity about such things as what objects are composed of, the underlying mechanisms of systems, mathematical relationships, languages, social norms, and history. It can be differentiated from another type of curiosity that does not lead to acquisition of general knowledge, such as curiosity about the intimate secrets of other people. It is a facet of openness to experience in the Five Factor Model used to describe human personalities. It is similar to need for cognition and typical intellectual engagement.</t>
  </si>
  <si>
    <t>https://skills.emsidata.com/skills/ES36BB7D95D0BF489852</t>
  </si>
  <si>
    <t>Persistence</t>
  </si>
  <si>
    <t>https://skills.emsidata.com/skills/KS7G4435Y86B10HMV3H3</t>
  </si>
  <si>
    <t>Truthful</t>
  </si>
  <si>
    <t>Truthfulness may refer to:Honesty - a moral character of a human being, related to telling the truth Accuracy - the propensity of information to be correct Strategyproofness - a property of a mechanism in game-theory, related to encouraging the participants to act according to their true preferences.</t>
  </si>
  <si>
    <t>https://skills.emsidata.com/skills/KSY51ARG5IAOJ5WCYU1H</t>
  </si>
  <si>
    <t>Business Acumen</t>
  </si>
  <si>
    <t>Business acumen is keenness and quickness in understanding and dealing with a "business situation" in a manner that is likely to lead to a good outcome. Additionally, business acumen has emerged as a vehicle for improving financial performance and leadership development. Consequently, several different types of strategies have developed around improving business acumen.</t>
  </si>
  <si>
    <t>https://skills.emsidata.com/skills/KS1218B5WWXNDNQTN9MP</t>
  </si>
  <si>
    <t>Adaptability</t>
  </si>
  <si>
    <t>Adaptability is a feature of a system or of a process. This word has been put to use as a specialised term in different disciplines and in business operations. Word definitions of adaptability as a specialised term differ little from dictionary definitions. According to Andresen and Gronau adaptability in the field of organizational management can in general be seen as an ability to change something or oneself to fit to occurring changes. In ecology, adaptability has been described as the ability to cope with unexpected disturbances in the environment.</t>
  </si>
  <si>
    <t>https://skills.emsidata.com/skills/KS120626HMWCXJWJC7VK</t>
  </si>
  <si>
    <t>Detail Oriented</t>
  </si>
  <si>
    <t>https://skills.emsidata.com/skills/KSQPGV2XZO8UMNCC49LK</t>
  </si>
  <si>
    <t>Resilience</t>
  </si>
  <si>
    <t>https://skills.emsidata.com/skills/ESC5567F7A6FA12D0DCD</t>
  </si>
  <si>
    <t>Ingenuity</t>
  </si>
  <si>
    <t>Ingenuity is the quality of being clever, original, and inventive, often in the process of applying ideas to solve problems or meet challenges.</t>
  </si>
  <si>
    <t>https://skills.emsidata.com/skills/ES302F1A0AE7635F9692</t>
  </si>
  <si>
    <t>Active Learning</t>
  </si>
  <si>
    <t>Active learning is "a method of learning in which students are actively or experientially involved in the learning process and where there are different levels of active learning, depending on student involvement." Bonwell &amp; Eison (1991) states that "students participate [in active learning] when they are doing something besides passively listening." In a report from the Association for the Study of Higher Education (ASHE), authors discuss a variety of methodologies for promoting active learning. They cite literature that indicates students must do more than just listen in order to learn. They must read, write, discuss, and be engaged in solving problems. This process relates to the three learning domains referred to as knowledge, skills and attitudes (KSA). This taxonomy of learning behaviors can be thought of as "the goals of the learning process." In particular, students must engage in such higher-order thinking tasks as analysis, synthesis, and evaluation.</t>
  </si>
  <si>
    <t>https://skills.emsidata.com/skills/KS1205G70KR7LY58Q27Z</t>
  </si>
  <si>
    <t>Optimism</t>
  </si>
  <si>
    <t>Optimism is an attitude reflecting a belief or hope that the outcome of some specific endeavor, or outcomes in general, will be positive, favorable, and desirable. A common idiom used to illustrate optimism versus pessimism is a glass filled with water to the halfway point: an optimist is said to see the glass as half full, while a pessimist sees the glass as half empty.</t>
  </si>
  <si>
    <t>https://skills.emsidata.com/skills/ES3D904298E3CD984DFE</t>
  </si>
  <si>
    <t>Hospitality</t>
  </si>
  <si>
    <t>Hospitality is the relationship between a guest and a host, where in the host receives the guest with goodwill, including the reception and entertainment of guests, visitors, or strangers. Louis, chevalier de Jaucourt describes hospitality in the Encyclopédie as the virtue of a great soul that cares for the whole universe through the ties of humanity. Hospitality is also the way people treat others, that is the service of welcoming receiving guests for example in hotels. Hospitality plays a fundamental role to augment or decrease the volume of sales of an organization hence every business should master it.</t>
  </si>
  <si>
    <t>https://skills.emsidata.com/skills/KS124S079M84GF98VQPB</t>
  </si>
  <si>
    <t>Business Savvy</t>
  </si>
  <si>
    <t>https://skills.emsidata.com/skills/KS5JYY12T7A1CTAE4LAQ</t>
  </si>
  <si>
    <t>Assertiveness</t>
  </si>
  <si>
    <t>Assertiveness is the quality of being self-assured and confident without being aggressive. In the field of psychology and psychotherapy, it is a skill that can be learned and a mode of communication. Dorland's Medical Dictionary defines assertiveness as:a form of behavior characterized by a confident declaration or affirmation of a statement without need of proof; this affirms the person's rights or point of view without either aggressively threatening the rights of another or submissively permitting another to ignore or deny one's rights or point of view.</t>
  </si>
  <si>
    <t>https://skills.emsidata.com/skills/KS120PG654CDDJ7C7Q53</t>
  </si>
  <si>
    <t>Enthusiasm</t>
  </si>
  <si>
    <t>Enthusiasm is intense enjoyment, interest, or approval. The word was originally used to refer to a person possessed by God, or someone who exhibited intense piety.</t>
  </si>
  <si>
    <t>https://skills.emsidata.com/skills/KSMNXY6MPS1EDWJ8P6B0</t>
  </si>
  <si>
    <t>Preparedness</t>
  </si>
  <si>
    <t>Preparedness refers to a research-based set of actions that are taken as precautionary measures in the face of potential disasters. These actions can include both physical preparations and trainings for emergency action. Preparedness is an important quality in achieving goals and in avoiding and mitigating negative outcomes.</t>
  </si>
  <si>
    <t>https://skills.emsidata.com/skills/KS128066XVJ3VBR23R8W</t>
  </si>
  <si>
    <t>Ethical Responsibility</t>
  </si>
  <si>
    <t>https://skills.emsidata.com/skills/ES5A003FAA998F6C51DE</t>
  </si>
  <si>
    <t>Patience</t>
  </si>
  <si>
    <t>Patience is the ability to endure difficult circumstances. Patience may involve perseverance in the face of delay; tolerance of provocation without responding in disrespect/anger; or forbearance when under strain, especially when faced with longer-term difficulties. Patience is the level of endurance one can have before disrespect. It is also used to refer to the character trait of being steadfast. Antonyms include hastiness and impetuousness.</t>
  </si>
  <si>
    <t>https://skills.emsidata.com/skills/ES3887D0EF43C2DFE14D</t>
  </si>
  <si>
    <t>Mental Agility</t>
  </si>
  <si>
    <t>https://skills.emsidata.com/skills/ES99A006189426343E98</t>
  </si>
  <si>
    <t>Self-Awareness</t>
  </si>
  <si>
    <t>https://skills.emsidata.com/skills/ES88C410DA4EE6A2FE77</t>
  </si>
  <si>
    <t>Curiosity</t>
  </si>
  <si>
    <t>Curiosity is a quality related to inquisitive thinking such as exploration, investigation, and learning, evident by observation in humans and other animals. Curiosity is heavily associated with all aspects of human development, in which derives the process of learning and desire to acquire knowledge and skill.</t>
  </si>
  <si>
    <t>https://skills.emsidata.com/skills/ESA420F05EBBD34B3C2A</t>
  </si>
  <si>
    <t>Tactfulness</t>
  </si>
  <si>
    <t>https://skills.emsidata.com/skills/ES381E2801E7BF20D210</t>
  </si>
  <si>
    <t>Myers-Briggs Type Indicator</t>
  </si>
  <si>
    <t>The Myers–Briggs Type Indicator (MBTI) is an introspective self-report questionnaire indicating differing psychological preferences in how people perceive the world and make decisions. The test attempts to assign four categories: introversion or extraversion, sensing or intuition, thinking or feeling, judging or perceiving. One letter from each category is taken to produce a four-letter test result, like "INFJ" or "ENFP".</t>
  </si>
  <si>
    <t>https://skills.emsidata.com/skills/KS1267V6NCYSCPLKS81T</t>
  </si>
  <si>
    <t>Spatial Abilities</t>
  </si>
  <si>
    <t>Spatial ability or visuo-spatial ability is the capacity to understand, reason, and remember the spatial relations among objects or space.</t>
  </si>
  <si>
    <t>https://skills.emsidata.com/skills/ES3EA85702723B4743A3</t>
  </si>
  <si>
    <t>Motor Control</t>
  </si>
  <si>
    <t>Motor control is the regulation of movement in organisms that possess a nervous system. Motor control includes reflexes as well as directed movement.</t>
  </si>
  <si>
    <t>https://skills.emsidata.com/skills/KS126Q55YR9WC13TXS6H</t>
  </si>
  <si>
    <t>Problem solving consists of using generic or ad hoc methods in an orderly manner to find solutions to problems. Some of the problem-solving techniques developed and used in philosophy, artificial intelligence, computer science, engineering, mathematics, medicine and societies in general are related to mental problem-solving techniques studied in psychology and cognitive sciences.</t>
  </si>
  <si>
    <t>https://skills.emsidata.com/skills/KS125F678LV2KB3Z5XW0</t>
  </si>
  <si>
    <t>Systemic Approach</t>
  </si>
  <si>
    <t>https://skills.emsidata.com/skills/KSEYA20YCEHUEX51J2DK</t>
  </si>
  <si>
    <t>Integrative Thinking</t>
  </si>
  <si>
    <t>Integrative thinking is a field which was originated by Graham Douglas in 1986. He describes Integrative Thinking as the process of integrating intuition, reason and imagination in a human mind with the objective of developing a holistic continuum of strategy, tactics, action, review and evaluation. Integrative Thinking may be learned by applying the SOARA Process devised by Graham Douglas to any problem. The SOARA Process employs a set of triggers of internal and external knowledge. This facilitates associations between what may have been regarded as unrelated parts of a problem.</t>
  </si>
  <si>
    <t>https://skills.emsidata.com/skills/KS125746DX6HQYPV9Q7Y</t>
  </si>
  <si>
    <t>Execute Plans</t>
  </si>
  <si>
    <t>https://skills.emsidata.com/skills/KSK5NNT5S3UFT3WMEUNH</t>
  </si>
  <si>
    <t>Investigation</t>
  </si>
  <si>
    <t>https://skills.emsidata.com/skills/KS7G2PN6Q42WPLR91C09</t>
  </si>
  <si>
    <t>Creative Problem-Solving</t>
  </si>
  <si>
    <t>Creative problem-solving (CPS) is the mental process of searching for an original and previously unknown solution to a problem. To qualify, the solution must be novel and reached independently. The creative problem-solving process was originally developed by Alex Osborn and Sid Parnes.</t>
  </si>
  <si>
    <t>https://skills.emsidata.com/skills/KS122HN63RD7JX5WNCJ8</t>
  </si>
  <si>
    <t>Complex Problem Solving</t>
  </si>
  <si>
    <t>https://skills.emsidata.com/skills/ES80E93EF8629D5C793C</t>
  </si>
  <si>
    <t>Innovation</t>
  </si>
  <si>
    <t>Innovation is the practical implementation of ideas that result in the introduction of new goods or services or improvement in offering goods or services. ISO TC 279 on innovation management proposes in the standards, ISO 56000:2020 to define innovation as "a new or changed entity creating or redistributing value". However, many scholars and governmental organizations have given their own definition of the concept. Some common element in the different definitions is a focus on newness, improvement and spread. It is also often viewed as taking place through the provision of more-effective products, processes, services, technologies, art works or business models that innovators make available to markets, governments and society. Innovation is related to, but not the same as, invention: innovation is more apt to involve the practical implementation of an invention to make a meaningful impact in a market or society, and not all innovations require a new invention.</t>
  </si>
  <si>
    <t>https://skills.emsidata.com/skills/KS1253H61TTR1FZWSRH4</t>
  </si>
  <si>
    <t>Critical Reflection</t>
  </si>
  <si>
    <t>https://skills.emsidata.com/skills/ESE931B22DABCD5A9E32</t>
  </si>
  <si>
    <t>Troubleshooting (Problem Solving)</t>
  </si>
  <si>
    <t>Troubleshooting is a form of problem solving, often applied to repair failed products or processes on a machine or a system. It is a logical, systematic search for the source of a problem in order to solve it, and make the product or process operational again. Troubleshooting is needed to identify the symptoms. Determining the most likely cause is a process of elimination—eliminating potential causes of a problem. Finally, troubleshooting requires confirmation that the solution restores the product or process to its working state.</t>
  </si>
  <si>
    <t>https://skills.emsidata.com/skills/KS441K2756CXYXBG990G</t>
  </si>
  <si>
    <t>Brainstorming</t>
  </si>
  <si>
    <t>Brainstorming is a group creativity technique by which efforts are made to find a conclusion for a specific problem by gathering a list of ideas spontaneously contributed by its members.</t>
  </si>
  <si>
    <t>https://skills.emsidata.com/skills/KS1215X736FGJZK6JKST</t>
  </si>
  <si>
    <t>Diagnostic Skills</t>
  </si>
  <si>
    <t>https://skills.emsidata.com/skills/KSCNCCMV3JN47UPTR0I0</t>
  </si>
  <si>
    <t>Resourcefulness</t>
  </si>
  <si>
    <t>https://skills.emsidata.com/skills/ES29DDAE9CCE34160768</t>
  </si>
  <si>
    <t>Overcoming Obstacles</t>
  </si>
  <si>
    <t>https://skills.emsidata.com/skills/BGSD9FE7563B24D87BF4</t>
  </si>
  <si>
    <t>Empathy</t>
  </si>
  <si>
    <t>Empathy is the capacity to understand or feel what another person is experiencing from within their frame of reference, that is, the capacity to place oneself in another's position. Definitions of empathy encompass a broad range of emotional states. Types of empathy include cognitive empathy, emotional empathy, and somatic empathy.</t>
  </si>
  <si>
    <t>https://skills.emsidata.com/skills/ES1C53496B6F1ECEDD9A</t>
  </si>
  <si>
    <t>Cooperation</t>
  </si>
  <si>
    <t>Cooperation is the process of groups of organisms working or acting together for common, mutual, or some underlying benefit, as opposed to working in competition for selfish benefit. Many animal and plant species cooperate both with other members of their own species and with members of other species.</t>
  </si>
  <si>
    <t>https://skills.emsidata.com/skills/KS122D66ZXYMB2T0HT81</t>
  </si>
  <si>
    <t>Cultural Responsiveness</t>
  </si>
  <si>
    <t>https://skills.emsidata.com/skills/ESE52554401C20B866F9</t>
  </si>
  <si>
    <t>Business Etiquette</t>
  </si>
  <si>
    <t>Etiquette is the set of conventional rules of personal behaviour in polite society, usually in the form of an ethical code that delineates the expected and accepted social behaviours that accord with the conventions and norms observed by a society, a social class, or a social group. In modern English usage, the French word étiquette (ticket) dates from the year 1750.</t>
  </si>
  <si>
    <t>https://skills.emsidata.com/skills/KS1218Q6PZLSBQJZ6QQD</t>
  </si>
  <si>
    <t>Diversity Awareness</t>
  </si>
  <si>
    <t>https://skills.emsidata.com/skills/KS123285XWQS1TVY0YJ4</t>
  </si>
  <si>
    <t>Social Intelligence</t>
  </si>
  <si>
    <t>Social intelligence is the capacity to know oneself and to know others. Social Intelligence develops from experience with people and learning from success and failures in social settings. It is more commonly referred to as "tact", "common sense", or "street smarts".</t>
  </si>
  <si>
    <t>https://skills.emsidata.com/skills/ES4E7480DB713EDD8690</t>
  </si>
  <si>
    <t>Relationship Building</t>
  </si>
  <si>
    <t>https://skills.emsidata.com/skills/KS128HP65N6N70YV5ZM7</t>
  </si>
  <si>
    <t>Intercultural Competence</t>
  </si>
  <si>
    <t>Cultural competence, also known as intercultural competence, is a continuous and life long journey to increase people's skills in being proficient in intercultural and intra cultural knowledge which can improve the ability to work with people with different culture.</t>
  </si>
  <si>
    <t>https://skills.emsidata.com/skills/KS1258479NCTHZ20PFDH</t>
  </si>
  <si>
    <t>Compassion</t>
  </si>
  <si>
    <t>Compassion motivates people to go out of their way to help the physical, mental, or emotional pains of another and themselves. Compassion is often regarded as having sensitivity, which is an emotional aspect to suffering. Though, when based on cerebral notions such as fairness, justice, and interdependence, it may be considered rational in nature and its application understood as an activity also based on sound judgment. There is also an aspect of equal dimension, such that an individual's compassion is often given a property of "depth", "vigor", or "passion". The etymology of "compassion" is Latin, meaning "co-suffering." Compassion involves "feeling for another" and is a precursor to empathy, the "feeling as another" capacity for better person-centered acts of active compassion; in common parlance active compassion is the desire to alleviate another's suffering.</t>
  </si>
  <si>
    <t>https://skills.emsidata.com/skills/ESE78ADAE3F63E197E13</t>
  </si>
  <si>
    <t>Teamwork</t>
  </si>
  <si>
    <t>Teamwork is the collaborative effort of a group to achieve a common goal or to complete a task in the most effective and efficient way. This concept is seen within the greater framework of a team, which is a group of interdependent individuals who work together towards a common goal. Basic requirements for effective teamwork are an adequate team size. The context is important, and team sizes can vary depending upon the objective. A team must include at least 2 or more members, and most teams range in size from 2 to 100. Sports teams generally have fixed sizes based upon set rules, and work teams may change in size depending upon the phase and complexity of the objective. Teams need to be able to leverage resources to be productive, and clearly defined roles within the team in order for everyone to have a clear purpose. Teamwork is present in any context where a group of people are working together to achieve a common goal. These contexts include an industrial organization, athletics, a school, and the healthcare system. In each of these settings, the level of teamwork and interdependence can vary from low, to intermediate, to high, depending on the amount of communication, interaction, and collaboration present between team members. E. g. Team work coordinates the work as early as possible</t>
  </si>
  <si>
    <t>https://skills.emsidata.com/skills/KSKJX44T33B6D4UCC8CB</t>
  </si>
  <si>
    <t>A social skill is any competence facilitating interaction and communication with others where social rules and relations are created, communicated, and changed in verbal and nonverbal ways. The process of learning these skills is called socialization. Lack of such skills can cause social awkwardness.</t>
  </si>
  <si>
    <t>https://skills.emsidata.com/skills/KS440PY6J2365XD540J3</t>
  </si>
  <si>
    <t>Cultural Sensitivity</t>
  </si>
  <si>
    <t>Cultural sensitivity, also sometimes referred to as cross-cultural sensitivity or simply cultural awareness, is the knowledge, awareness, and acceptance of other cultures and others' cultural identities. It is related to cultural competence, and sometimes regarded as the precursor to the achievement of cultural competence, but is a more widely used term than cultural competence. On the individual level, cultural sensitivity enables travellers and workers to successfully navigate a different culture with which they are interacting.</t>
  </si>
  <si>
    <t>https://skills.emsidata.com/skills/KSOLBOKKX23X15NAC1IN</t>
  </si>
  <si>
    <t>Diplomacy</t>
  </si>
  <si>
    <t>Diplomacy is the practice of influencing the decisions and conduct of foreign governments or organizations through dialogue, negotiation, and other nonviolent means. Diplomacy usually refers to international relations carried out through the intercession of professional diplomats with regard to a variety of issues and topics.</t>
  </si>
  <si>
    <t>https://skills.emsidata.com/skills/ES9E625C2D299C5B9C91</t>
  </si>
  <si>
    <t>Collaboration</t>
  </si>
  <si>
    <t>https://skills.emsidata.com/skills/KS7AASDV6UOE7VFBGF4D</t>
  </si>
  <si>
    <t>Rural Development</t>
  </si>
  <si>
    <t>Rural Development is the process of improving the quality of life and economic well-being of people living in rural areas, often relatively isolated and sparsely populated areas.</t>
  </si>
  <si>
    <t>https://skills.emsidata.com/skills/KS4406G5VRX877NTMWF1</t>
  </si>
  <si>
    <t>Real Estate</t>
  </si>
  <si>
    <t>Real estate is property consisting of land and the buildings on it, along with its natural resources such as crops, minerals or water; immovable property of this nature; an interest vested in this (also) an item of real property, buildings or housing in general.</t>
  </si>
  <si>
    <t>https://skills.emsidata.com/skills/KS128F265DV4XTBR70H7</t>
  </si>
  <si>
    <t>Real Estate Finance</t>
  </si>
  <si>
    <t>https://skills.emsidata.com/skills/KS128F265K7M7BWXDL2G</t>
  </si>
  <si>
    <t>Emergency Management</t>
  </si>
  <si>
    <t>https://skills.emsidata.com/skills/KS1230H6C990449W00PS</t>
  </si>
  <si>
    <t>Disaster Response</t>
  </si>
  <si>
    <t>Disaster response is the second phase of the disaster management cycle. It consists of a number of elements, for example; warning/evacuation, search and rescue, providing immediate assistance, assessing damage, continuing assistance and the immediate restoration or construction of infrastructure .The aim of emergency response is to provide immediate assistance to maintain life, improve health and support the morale of the affected population. Such assistance may range from providing specific but limited aid, such as assisting refugees with transport, temporary shelter, and food, to establishing semi-permanent settlement in camps and other locations. It also may involve initial repairs to damaged or diversion to infrastructure.</t>
  </si>
  <si>
    <t>https://skills.emsidata.com/skills/KS1230K5ZJSNGNHNQHCX</t>
  </si>
  <si>
    <t>Disaster Preparedness</t>
  </si>
  <si>
    <t>https://skills.emsidata.com/skills/ES35410D13F95D80CC63</t>
  </si>
  <si>
    <t>Fire Behavior</t>
  </si>
  <si>
    <t>https://skills.emsidata.com/skills/ES4A13C49EDF2B17FE83</t>
  </si>
  <si>
    <t>Smoke Detector</t>
  </si>
  <si>
    <t>A smoke detector is a device that senses smoke, typically as an indicator of fire. Commercial smoke detectors issue a signal to a fire alarm control panel as part of a fire alarm system, while household smoke detectors, also known as smoke alarms, generally issue an audible or visual alarm from the detector itself or several detectors if there are multiple smoke detectors interlinked.</t>
  </si>
  <si>
    <t>https://skills.emsidata.com/skills/KS123YV78SK2486RNN2Q</t>
  </si>
  <si>
    <t>Fire Safety</t>
  </si>
  <si>
    <t>Fire safety is the set of practices intended to reduce the destruction caused by fire. Fire safety measures include those that are intended to prevent ignition of an uncontrolled fire, and those that are used to limit the development and effects of a fire after it starts.</t>
  </si>
  <si>
    <t>https://skills.emsidata.com/skills/KS123YV63QNDB8DPT04F</t>
  </si>
  <si>
    <t>Information Sharing</t>
  </si>
  <si>
    <t>The United States government's Information Sharing and Customer Outreach office or ISCO was one of five directorates within the office of the Chief Information Officer (CIO) under the Office of the Director of National Intelligence (ODNI). ISCO changed its name and function to Information Technology Policy, Plans, and Requirements (ITPR) in July 2007. Established by at least February 2006, ISCO is led by the Deputy Associate Director of National Intelligence for Information Sharing and Customer Outreach, which is currently Mr. Richard A. Russell. ISCO's information sharing and customer outreach responsibilities extend beyond the United States Intelligence Community and cross the entire U.S. government.</t>
  </si>
  <si>
    <t>https://skills.emsidata.com/skills/KS1254Q675CFWDY8PR54</t>
  </si>
  <si>
    <t>Open Source Intelligence</t>
  </si>
  <si>
    <t>Open-source intelligence (OSINT) is a multi-factor methodology for collecting, analyzing and making decisions about data accessible in publicly available sources to be used in an intelligence context. In the intelligence community, the term "open" refers to overt, publicly available sources. OSINT under one name or another has been around for hundreds of years. With the advent of instant communications and rapid information transfer, a great deal of actionable and predictive intelligence can now be obtained from public, unclassified sources. It is not related to open-source software or collective intelligence.</t>
  </si>
  <si>
    <t>https://skills.emsidata.com/skills/KS1279N60JJ2YJ334887</t>
  </si>
  <si>
    <t>Espionage</t>
  </si>
  <si>
    <t>Espionage or spying is the act of obtaining secret or confidential information or divulging of the same without the permission of the holder of the information. A person who commits espionage is called an espionage agent or spy. Spies help agencies uncover secret information. Any individual or spy ring, in the service of a government, company or independent operation, can commit espionage. The practice is clandestine, as it is by definition unwelcome. In some circumstances, it may be a legal tool of law enforcement and in others, it may be illegal and punishable by law. Espionage is a method of gathering which includes information gathering from non-disclosed sources.</t>
  </si>
  <si>
    <t>https://skills.emsidata.com/skills/KSDSTOP9U6AQKFBH84OK</t>
  </si>
  <si>
    <t>Reconnaissance</t>
  </si>
  <si>
    <t>In military operations, reconnaissance or scouting is the exploration of an area by military forces to obtain information about enemy forces, terrain, and other activities.</t>
  </si>
  <si>
    <t>https://skills.emsidata.com/skills/KS128FT6R58BKG6NP7XY</t>
  </si>
  <si>
    <t>Intelligence Agency</t>
  </si>
  <si>
    <t>An intelligence agency is a government agency responsible for the collection, analysis, and exploitation of information in support of law enforcement, national security, military, and foreign policy objectives.</t>
  </si>
  <si>
    <t>https://skills.emsidata.com/skills/KS1257K6SYX3W95FSDWS</t>
  </si>
  <si>
    <t>Missile Guidance</t>
  </si>
  <si>
    <t>Missile guidance refers to a variety of methods of guiding a missile or a guided bomb to its intended target. The missile's target accuracy is a critical factor for its effectiveness. Guidance systems improve missile accuracy by improving its Probability of Guidance (Pg).</t>
  </si>
  <si>
    <t>https://skills.emsidata.com/skills/KS1204Y6D5D8QYM6DRPD</t>
  </si>
  <si>
    <t>Nuclear Weapons</t>
  </si>
  <si>
    <t>A nuclear weapon is an explosive device that derives its destructive force from nuclear reactions, either fission or from a combination of fission and fusion reactions. Both bomb types release large quantities of energy from relatively small amounts of matter. The first test of a fission ("atomic") bomb released an amount of energy approximately equal to 20,000 tons of TNT (84 TJ). The first thermonuclear ("hydrogen") bomb test released energy approximately equal to 10 million tons of TNT (42 PJ). Nuclear bombs have had yields between 10 tons TNT and 50 megatons for the Tsar Bomba. A thermonuclear weapon weighing little more than 2,400 pounds (1,100 kg) can release energy equal to more than 1.2 million tons of TNT (5.0 PJ). A nuclear device no larger than traditional bombs can devastate an entire city by blast, fire, and radiation. Since they are weapons of mass destruction, the proliferation of nuclear weapons is a focus of international relations policy.</t>
  </si>
  <si>
    <t>https://skills.emsidata.com/skills/KS1274C6LQKFR9411810</t>
  </si>
  <si>
    <t>Guarding</t>
  </si>
  <si>
    <t>Guard or guards may refer to:</t>
  </si>
  <si>
    <t>https://skills.emsidata.com/skills/KS7G1036WXVYB5R8XQWG</t>
  </si>
  <si>
    <t>Public Order</t>
  </si>
  <si>
    <t>https://skills.emsidata.com/skills/KS9Z1WWQFLWD9WVYJXTV</t>
  </si>
  <si>
    <t>Counter-Terrorism</t>
  </si>
  <si>
    <t>Counter-terrorism, also known as anti-terrorism, incorporates the practice, military tactics, techniques, and strategy that government, military, law enforcement, business, and intelligence agencies use to combat or prevent terrorism. Counter-terrorism strategy is a government's plan to use the instruments of national power to neutralize terrorists, their organizations, and their networks in order to render them incapable of using violence to instill fear and to coerce the government or its citizens to react in accordance with the terrorists' goals.</t>
  </si>
  <si>
    <t>https://skills.emsidata.com/skills/ES457D640EEEB06BE7B7</t>
  </si>
  <si>
    <t>Physical security describes security measures that are designed to deny unauthorized access to facilities, equipment and resources and to protect personnel and property from damage or harm. Physical security involves the use of multiple layers of interdependent systems that can include CCTV surveillance, security guards, protective barriers, locks, access control, perimeter intrusion detection, deterrent systems, fire protection, and other systems designed to protect persons and property.</t>
  </si>
  <si>
    <t>https://skills.emsidata.com/skills/KS127TM77R0Q3WRTVT0T</t>
  </si>
  <si>
    <t>Security Policies</t>
  </si>
  <si>
    <t>Security policy is a definition of what it means to be secure for a system, organization or other entity. For an organization, it addresses the constraints on behavior of its members as well as constraints imposed on adversaries by mechanisms such as doors, locks, keys and walls. For systems, the security policy addresses constraints on functions and flow among them, constraints on access by external systems and adversaries including programs and access to data by people.</t>
  </si>
  <si>
    <t>https://skills.emsidata.com/skills/KS440F476G8SKQRTH4CY</t>
  </si>
  <si>
    <t>Operations Security</t>
  </si>
  <si>
    <t>Operations security (OPSEC) is a process that identifies critical information to determine if friendly actions can be observed by enemy intelligence, determines if information obtained by adversaries could be interpreted to be useful to them, and then executes selected measures that eliminate or reduce adversary exploitation of friendly critical information.</t>
  </si>
  <si>
    <t>https://skills.emsidata.com/skills/KS127CY6XP0Z8TFMK8C2</t>
  </si>
  <si>
    <t>Warning Systems</t>
  </si>
  <si>
    <t>Warning system is any system of biological or technical nature deployed by an individual or group to inform of a future danger. Its purpose is to enable the deployer of the warning system to prepare for the danger and act accordingly to mitigate or avoid it.</t>
  </si>
  <si>
    <t>https://skills.emsidata.com/skills/KS441YL6YK8WBZC1VMF7</t>
  </si>
  <si>
    <t>Security Systems</t>
  </si>
  <si>
    <t>A security alarm is a system designed to detect intrusion – unauthorized entry – into a building or other area such as a home or school. Security alarms are used in residential, commercial, industrial, and military properties for protection against burglary (theft) or property damage, as well as personal protection against intruders. Security alarms in residential areas show a correlation with decreased theft. Car alarms likewise help protect vehicles and their contents. Prisons also use security systems for control of inmates.</t>
  </si>
  <si>
    <t>https://skills.emsidata.com/skills/KS687J575SCWVW3LR42K</t>
  </si>
  <si>
    <t>https://skills.emsidata.com/skills/KS1203T6J7F2P3TG6Y6K</t>
  </si>
  <si>
    <t>Wholesaling</t>
  </si>
  <si>
    <t>Wholesaling or distributing is the sale of goods or merchandise to retailers; to industrial, commercial, institutional or other professional business users; or to other wholesalers and related subordinated services. In general, it is the sale of goods in bulk to anyone other than a standard consumer. Wholesaling is the selling of merchandise to anyone either a person or an organization other than the end consumer of that merchandise.</t>
  </si>
  <si>
    <t>https://skills.emsidata.com/skills/KS442216KX06NQ2F1QWZ</t>
  </si>
  <si>
    <t>Business To Business</t>
  </si>
  <si>
    <t>Business-to-business is a situation where one business makes a commercial transaction with another. This typically occurs when:A business is sourcing materials for their production process for output. Example: Providing raw material to the other company that will produce output. A business needs the services of another for operational reasons. A business re-sells goods and services produced by others.</t>
  </si>
  <si>
    <t>https://skills.emsidata.com/skills/KS120VC7108H86J50CYW</t>
  </si>
  <si>
    <t>Demonstration Skills</t>
  </si>
  <si>
    <t>https://skills.emsidata.com/skills/KS7G4956GFZ2FR5Y8YBC</t>
  </si>
  <si>
    <t>E-commerce is the activity of electronically buying or selling of products on online services or over the Internet. The term was coined and first employed by Dr. Robert Jacobson, Principal Consultant to the California State Assembly's Utilities &amp; Commerce Committee, in the title and text of California's Electronic Commerce Act, carried by the late Commmittee Chairwoman Gwen Moore (D-L.A.) and enacted in 1984. Electronic commerce draws on technologies such as mobile commerce, electronic funds transfer, supply chain management, Internet marketing, online transaction processing, electronic data interchange (EDI), inventory management systems, and automated data collection systems. E-commerce is in turn driven by the technological advances of the semiconductor industry, and is the largest sector of the electronics industry.</t>
  </si>
  <si>
    <t>https://skills.emsidata.com/skills/KS1238H659P08Z726BK8</t>
  </si>
  <si>
    <t>Online Store</t>
  </si>
  <si>
    <t>Online shopping is a form of electronic commerce which allows consumers to directly buy goods or services from a seller over the Internet using a web browser or a mobile app. Consumers find a product of interest by visiting the website of the retailer directly or by searching among alternative vendors using a shopping search engine, which displays the same product's availability and pricing at different e-retailers. As of 2020, customers can shop online using a range of different computers and devices, including desktop computers, laptops, tablet computers and smartphones.</t>
  </si>
  <si>
    <t>https://skills.emsidata.com/skills/KSUN94G8CW4Q8EEUBMV5</t>
  </si>
  <si>
    <t>Windows Store</t>
  </si>
  <si>
    <t>Microsoft Store is a digital distribution platform owned by Microsoft. It started as an app store for Windows 8 and Windows Server 2012 as the primary means of distributing Universal Windows Platform apps. With Windows 10, Microsoft merged its other distribution platforms into Microsoft Store, making it a unified distribution point for apps, console games, and digital videos. Digital music was included until the end of 2017, and E-books were included until 2019. Some content is available free of charge from the store.</t>
  </si>
  <si>
    <t>https://skills.emsidata.com/skills/KS501WR013RBRIHWS9OD</t>
  </si>
  <si>
    <t>Direct-to-Consumer (DTC)</t>
  </si>
  <si>
    <t>Direct-to-consumer  (DTC) refers to selling products directly to customers, bypassing any third-party retailers, wholesalers, or any other middlemen. DTC brands are usually sold online only and specialize in a specific product category: Casper, Warby Parker, Everlane, Harry’s, Outdoor Voices, AWAY, and Dollar Shave Club. Some direct-to-consumer brands have opened a limited number of physical retail spaces in adjunct to their main e-commerce platform in a clicks-and-mortar business model.</t>
  </si>
  <si>
    <t>https://skills.emsidata.com/skills/ESD7FE1E7E11D09375E2</t>
  </si>
  <si>
    <t>Booking (Sales)</t>
  </si>
  <si>
    <t>https://skills.emsidata.com/skills/KS7G48560M3J3TR2XHDB</t>
  </si>
  <si>
    <t>Negotiation</t>
  </si>
  <si>
    <t>https://skills.emsidata.com/skills/KS126X663B21NB77ZHSP</t>
  </si>
  <si>
    <t>Sales are activities related to selling or the number of goods sold in a given targeted time period. The delivery of a service for a cost is also considered a sale.</t>
  </si>
  <si>
    <t>https://skills.emsidata.com/skills/KS123X777H5WFNXQ6BPM</t>
  </si>
  <si>
    <t>Sales Process</t>
  </si>
  <si>
    <t>Sales process engineering is the engineering of better sales processes. It is intended to design better ways of selling, making salespeople's efforts more productive. It has been described as "the systematic application of scientific and mathematical principles to achieve the practical goals of a particular sales process". Paul Selden pointed out that in this context, sales referred to the output of a process involving a variety of functions across an organization, and not that of a "sales department" alone. Primary areas of application span functions including sales, marketing, and customer service.</t>
  </si>
  <si>
    <t>https://skills.emsidata.com/skills/KS4407F6YY6SBS730MJ8</t>
  </si>
  <si>
    <t>Selling Techniques</t>
  </si>
  <si>
    <t>https://skills.emsidata.com/skills/KS1248T6MC5L69MZ2L3R</t>
  </si>
  <si>
    <t>Product Lining</t>
  </si>
  <si>
    <t>In marketing jargon, product lining is offering several related products for sale individually. Unlike product bundling, where several products are combined into one group, which is then offered for sale as a units, product lining involves offering the products for sale separately. A line can comprise related products of various sizes, types, colors, qualities, or prices. Line depth refers to the number of subcategories a category has. Line consistency refers to how closely related the products that make up the line are. Line vulnerability refers to the percentage of sales or profits that are derived from only a few products in the line.</t>
  </si>
  <si>
    <t>https://skills.emsidata.com/skills/KS1282M5W0LX8GL33QBQ</t>
  </si>
  <si>
    <t>Sales Concepts</t>
  </si>
  <si>
    <t>https://skills.emsidata.com/skills/KS4407D6Q46FD48GQX3X</t>
  </si>
  <si>
    <t>Direct Selling</t>
  </si>
  <si>
    <t>The Direct Selling Association (DSA) is a trade association in the United States that represents direct selling companies, primarily those that use multi-level marketing compensation plans. On behalf of its members' companies, the DSA engages in public relations and lobbying efforts against regulation of the multi-level marketing industry, and it funds political candidates through a political action committee. Direct Selling Association trade groups not located in the United States are independent of the U.S. DSA and represent organizations locally in Canada, United Kingdom, Australia, Malaysia, India, Singapore, and New Zealand, among others.</t>
  </si>
  <si>
    <t>https://skills.emsidata.com/skills/KS122ZY767SXP12641Q1</t>
  </si>
  <si>
    <t>Sales Presentation</t>
  </si>
  <si>
    <t>In selling technique, a sales presentation or sales pitch is a line of talk that attempts to persuade someone or something, with a planned sales presentation strategy of a product or service designed to initiate and close a sale of the product or service.</t>
  </si>
  <si>
    <t>https://skills.emsidata.com/skills/KS4407J75X4WDBY7RGLC</t>
  </si>
  <si>
    <t>Merchandising is any practice which contributes to the sale of products to a retail consumer. At a retail in-store level, merchandising refers to displaying products that are for sale in a creative way that entices customers to purchase more items or products.</t>
  </si>
  <si>
    <t>https://skills.emsidata.com/skills/KS126DB6T061MHD7RTGQ</t>
  </si>
  <si>
    <t>Lead Generation</t>
  </si>
  <si>
    <t>In marketing, lead generation is the initiation of consumer interest or enquiry into products or services of a business. Leads can be created for purposes such as list building, e-newsletter list acquisition or for sales leads. The methods for generating leads typically fall under the umbrella of advertising, but may also include non-paid sources such as organic search engine results or referrals from existing customers.</t>
  </si>
  <si>
    <t>https://skills.emsidata.com/skills/KS125RT75ZYS4TCFJ0H8</t>
  </si>
  <si>
    <t>Customer Acquisition Management</t>
  </si>
  <si>
    <t>Customer acquisition management is a set of techniques used to manage customer prospects and inquiries generated by marketing. Customer acquisition management can be considered the connection between advertising and customer relationship management to acquire new customers.</t>
  </si>
  <si>
    <t>https://skills.emsidata.com/skills/KS121Z062B812PLRSS3M</t>
  </si>
  <si>
    <t>Retail Management</t>
  </si>
  <si>
    <t>A retail manager is the person ultimately responsible for the day-to-day operations of a retail store. All employees working in the store report to the retail/store manager. A store manager reports to a district/area or general manager.</t>
  </si>
  <si>
    <t>https://skills.emsidata.com/skills/KS440235VJ8F2MHQK11R</t>
  </si>
  <si>
    <t>Loyalty Programs</t>
  </si>
  <si>
    <t>A loyalty program is a marketing strategy designed to encourage customers to continue to shop at or use the services of a business associated with the program. Today, such programs cover most types of commerce, each having varying features and rewards schemes, including in banking, entertainment, hospitality, retailing and travel.</t>
  </si>
  <si>
    <t>https://skills.emsidata.com/skills/KS122LX5X0P7XXZJKFWY</t>
  </si>
  <si>
    <t>Markdown</t>
  </si>
  <si>
    <t>Markdown is a lightweight markup language for creating formatted text using a plain-text editor. John Gruber and Aaron Swartz created Markdown in 2004 as a markup language that is appealing to human readers in its source code form. Markdown is widely used in blogging, instant messaging, online forums, collaborative software, documentation pages, and readme files.</t>
  </si>
  <si>
    <t>https://skills.emsidata.com/skills/KS1264Z71VG2V3CF8KBK</t>
  </si>
  <si>
    <t>Market Share</t>
  </si>
  <si>
    <t>Market share is the percentage of a market accounted for by a specific entity.</t>
  </si>
  <si>
    <t>https://skills.emsidata.com/skills/KS1265161XH6ZSH9QX65</t>
  </si>
  <si>
    <t>Sales management is a business discipline which is focused on the practical application of sales techniques and the management of a firm's sales operations. It is an important business function as net sales through the sale of products and services and resulting profit drive most commercial business. These are also typically the goals and performance indicators of sales management.</t>
  </si>
  <si>
    <t>https://skills.emsidata.com/skills/KS4407H64CVBMTRQZRCF</t>
  </si>
  <si>
    <t>Business-To-Consumer</t>
  </si>
  <si>
    <t>Retail is the process of selling consumer goods or services to customers through multiple channels of distribution to earn a profit. Retailers satisfy demand identified through a supply chain. The term "retailer" is typically applied where a service provider fills the small orders of many individuals, who are end-users, rather than large orders of a small number of wholesale, corporate or government clientele. Shopping generally refers to the act of buying products. Sometimes this is done to obtain final goods, including necessities such as food and clothing; sometimes it takes place as a recreational activity. Recreational shopping often involves window shopping and browsing: it does not always result in a purchase.</t>
  </si>
  <si>
    <t>https://skills.emsidata.com/skills/KS120VD5ZH331TPJQYHK</t>
  </si>
  <si>
    <t>Bioconductor (Bioinformatics Software)</t>
  </si>
  <si>
    <t>Bioconductor is a free, open source and open development software project for the analysis and comprehension of genomic data generated by wet lab experiments in molecular biology.</t>
  </si>
  <si>
    <t>https://skills.emsidata.com/skills/KS1210W5XPC41WJ1ZC91</t>
  </si>
  <si>
    <t>Bioinformatics is an interdisciplinary field that develops methods and software tools for understanding biological data, in particular when the data sets are large and complex. As an interdisciplinary field of science, bioinformatics combines biology, computer science, information engineering, mathematics and statistics to analyze and interpret the biological data. Bioinformatics has been used for in silico analyses of biological queries using mathematical and statistical techniques.</t>
  </si>
  <si>
    <t>https://skills.emsidata.com/skills/KS1210L5VK2YCH3LSL8L</t>
  </si>
  <si>
    <t>Sequence Alignment</t>
  </si>
  <si>
    <t>In bioinformatics, a sequence alignment is a way of arranging the sequences of DNA, RNA, or protein to identify regions of similarity that may be a consequence of functional, structural, or evolutionary relationships between the sequences. Aligned sequences of nucleotide or amino acid residues are typically represented as rows within a matrix. Gaps are inserted between the residues so that identical or similar characters are aligned in successive columns. Sequence alignments are also used for non-biological sequences, such as calculating the distance cost between strings in a natural language or in financial data.</t>
  </si>
  <si>
    <t>https://skills.emsidata.com/skills/KS1232X6PNJVZNFPP9RB</t>
  </si>
  <si>
    <t>Botany</t>
  </si>
  <si>
    <t>Botany, also called plant science(s), plant biology or phytology, is the science of plant life and a branch of biology. A botanist, plant scientist or phytologist is a scientist who specialises in this field. The term "botany" comes from the Ancient Greek word βοτάνη (botanē) meaning "pasture", "grass", or "fodder"; βοτάνη is in turn derived from βόσκειν, "to feed" or "to graze". Traditionally, botany has also included the study of fungi and algae by mycologists and phycologists respectively, with the study of these three groups of organisms remaining within the sphere of interest of the International Botanical Congress. Nowadays, botanists study approximately 410,000 species of land plants of which some 391,000 species are vascular plants, and approximately 20,000 are bryophytes.</t>
  </si>
  <si>
    <t>https://skills.emsidata.com/skills/KS121546FFKF8624Z71K</t>
  </si>
  <si>
    <t>Life Sciences</t>
  </si>
  <si>
    <t>This list of life sciences comprises the branches of science that involve the scientific study of life and organisms – such as microorganisms, plants, and animals including human beings. This science is one of the two major branches of natural science, the other being physical science, which is concerned with non-living matter. Biology is the overall natural science that studies life and living organisms, with the other life sciences its sub-disciplines.</t>
  </si>
  <si>
    <t>https://skills.emsidata.com/skills/KS125TY6XNY5YMY7S1NC</t>
  </si>
  <si>
    <t>Algae</t>
  </si>
  <si>
    <t>Algae is an informal term for a large and diverse group of photosynthetic eukaryotic organisms. It is a polyphyletic grouping that includes species from multiple distinct clades. Included organisms range from unicellular microalgae, such as Chlorella, Prototheca and the diatoms, to multicellular forms, such as the giant kelp, a large brown alga which may grow up to 50 metres (160 ft) in length. Most are aquatic and autotrophic and lack many of the distinct cell and tissue types, such as stomata, xylem and phloem, which are found in land plants. The largest and most complex marine algae are called seaweeds, while the most complex freshwater forms are the Charophyta, a division of green algae which includes, for example, Spirogyra and stoneworts.</t>
  </si>
  <si>
    <t>https://skills.emsidata.com/skills/KS120D75VWSCTG85F3F0</t>
  </si>
  <si>
    <t>Systems Biology</t>
  </si>
  <si>
    <t>Systems biology is the computational and mathematical analysis and modeling of complex biological systems. It is a biology-based interdisciplinary field of study that focuses on complex interactions within biological systems, using a holistic approach to biological research.</t>
  </si>
  <si>
    <t>https://skills.emsidata.com/skills/KS126P66MMK13CNWKZ85</t>
  </si>
  <si>
    <t>Evolutionary Biology</t>
  </si>
  <si>
    <t>Evolutionary biology is the subfield of biology that studies the evolutionary processes that produced the diversity of life on Earth. In the 1930s, the discipline of evolutionary biology emerged through what Julian Huxley called the modern synthesis of understanding, from previously unrelated fields of biological research, such as genetics and ecology, systematics and paleontology.</t>
  </si>
  <si>
    <t>https://skills.emsidata.com/skills/ES52E81B4AF0DCBD8F32</t>
  </si>
  <si>
    <t>Biological Process</t>
  </si>
  <si>
    <t>Biological processes are those processes that are vital for an organism to live, and that shape its capacities for interacting with its environment. Biological processes are made of many chemical reactions or other events that are involved in the persistence and transformation of life forms. Metabolism and homeostasis are examples.</t>
  </si>
  <si>
    <t>https://skills.emsidata.com/skills/KS1211B60F3W9JB751VQ</t>
  </si>
  <si>
    <t>Computational Biology</t>
  </si>
  <si>
    <t>Computational biology involves the development and application of data-analytical and theoretical methods, mathematical modelling and computational simulation techniques to the study of biological, ecological, behavioural, and social systems. The field is broadly defined and includes foundations in biology, applied mathematics, statistics, biochemistry, chemistry, biophysics, molecular biology, genetics, genomics, computer science, and evolution.</t>
  </si>
  <si>
    <t>https://skills.emsidata.com/skills/KS12272742SM1ZV7T0FJ</t>
  </si>
  <si>
    <t>Synthetic Biology</t>
  </si>
  <si>
    <t>Synthetic biology (SynBio) is a multidisciplinary area of research that seeks to create new biological parts, devices, and systems, or to redesign systems that are already found in nature.</t>
  </si>
  <si>
    <t>https://skills.emsidata.com/skills/KS4414Y6J5XFWBWXTMTQ</t>
  </si>
  <si>
    <t>Animal Science</t>
  </si>
  <si>
    <t>Animal science is described as "studying the biology of animals that are under the control of humankind". It can also be described as the production and management of farm animals. Historically, the degree was called animal husbandry and the animals studied were livestock species, like cattle, sheep, pigs, poultry, and horses. Today, courses available now look at a far broader area to include companion animals like dogs and cats, and many exotic species. Degrees in Animal Science are offered at a number of colleges and universities. Typically, the Animal Science curriculum not only provides a strong science background, but also hands-on experience working with animals on campus-based farms.</t>
  </si>
  <si>
    <t>https://skills.emsidata.com/skills/ES3EA733E9EF36CF6339</t>
  </si>
  <si>
    <t>Plant Physiology</t>
  </si>
  <si>
    <t>Plant physiology is a subdiscipline of botany concerned with the functioning, or physiology, of plants. Closely related fields include plant morphology, plant ecology, phytochemistry, cell biology, genetics, biophysics and molecular biology.</t>
  </si>
  <si>
    <t>https://skills.emsidata.com/skills/ESF1D79EAFD20D7B7E69</t>
  </si>
  <si>
    <t>Population Biology</t>
  </si>
  <si>
    <t>In biology, a population is a number of all the organisms of the same group or species who live in a particular geographical area and are capable of interbreeding. The area of a sexual population is the area where inter-breeding is possible between any pair within the area and more probable than cross-breeding with individuals from other areas.</t>
  </si>
  <si>
    <t>https://skills.emsidata.com/skills/ES9FF08F737FD9912FA8</t>
  </si>
  <si>
    <t>Zoology</t>
  </si>
  <si>
    <t>Zoology is the branch of biology that studies the animal kingdom, including the structure, embryology, evolution, classification, habits, and distribution of all animals, both living and extinct, and how they interact with their ecosystems. The term is derived from Ancient Greek ζῷον, zōion, i.e. "animal" and λόγος, logos, i.e. "knowledge, study".</t>
  </si>
  <si>
    <t>https://skills.emsidata.com/skills/KS4429P66HMHY76BJCSS</t>
  </si>
  <si>
    <t>Biocompatibility</t>
  </si>
  <si>
    <t>Biocompatibility is related to the behavior of biomaterials in various contexts. The term refers to the ability of a material to perform with an appropriate host response in a specific situation. The ambiguity of the term reflects the ongoing development of insights into how biomaterials interact with the human body and eventually how those interactions determine the clinical success of a medical device. Modern medical devices and prostheses are often made of more than one material so it might not always be sufficient to talk about the biocompatibility of a specific material.</t>
  </si>
  <si>
    <t>https://skills.emsidata.com/skills/KS1210V78N14NDRL2KJ1</t>
  </si>
  <si>
    <t>Marine Science</t>
  </si>
  <si>
    <t>https://skills.emsidata.com/skills/ESD1F152BA72B3240A73</t>
  </si>
  <si>
    <t>Biology is the natural science that studies life and living organisms, including their physical structure, chemical processes, molecular interactions, physiological mechanisms, development and evolution. Despite the complexity of the science, certain unifying concepts consolidate it into a single, coherent field. Biology recognizes the cell as the basic unit of life, genes as the basic unit of heredity, and evolution as the engine that propels the creation and extinction of species. Living organisms are open systems that survive by transforming energy and decreasing their local entropy to maintain a stable and vital condition defined as homeostasis.</t>
  </si>
  <si>
    <t>https://skills.emsidata.com/skills/KS121166ZTSL5011K9Q3</t>
  </si>
  <si>
    <t>Biological Systems</t>
  </si>
  <si>
    <t>A biological system is a complex network which connects several biologically relevant entities. Biological organization spans several scales and are determined based different structures depending on what the system is. Examples of biological systems at the macro scale are populations of organisms. On the organ and tissue scale in mammals and other animals, examples include the circulatory system, the respiratory system, and the nervous system. On the micro to the nanoscopic scale, examples of biological systems are cells, organelles, macromolecular complexes and regulatory pathways. A biological system is not to be confused with a living system, such as a living organism.</t>
  </si>
  <si>
    <t>https://skills.emsidata.com/skills/KS1211C5VVN5T189VH59</t>
  </si>
  <si>
    <t>Human Biology</t>
  </si>
  <si>
    <t>Human biology is an interdisciplinary area of academic study that examines humans through the influences and interplay of many diverse fields such as genetics, evolution, physiology, anatomy, epidemiology, anthropology, ecology, nutrition, population genetics, and sociocultural influences. It is closely related to the biomedical sciences, biological anthropology and other biological fields tying in various aspects of human functionality. It wasn't until the 20th century when biogerontologist, Raymond Pearl, founder of the journal Human Biology, phrased the term "human biology" in a way to describe a separate subsection apart from biology.</t>
  </si>
  <si>
    <t>https://skills.emsidata.com/skills/KS124VF70V3ZSDNLQGF7</t>
  </si>
  <si>
    <t>Dissection</t>
  </si>
  <si>
    <t>Dissection is the dismembering of the body of a deceased animal or plant to study its anatomical structure. Autopsy is used in pathology and forensic medicine to determine the cause of death in humans. Less extensive dissection of plants and smaller animals preserved in a formaldehyde solution is typically carried out or demonstrated in biology and natural science classes in middle school and high school, while extensive dissections of cadavers of adults and children, both fresh and preserved are carried out by medical students in medical schools as a part of the teaching in subjects such as anatomy, pathology and forensic medicine. Consequently, dissection is typically conducted in a morgue or in an anatomy lab.</t>
  </si>
  <si>
    <t>https://skills.emsidata.com/skills/KS1231N69X8XY22P47PD</t>
  </si>
  <si>
    <t>Parasitology</t>
  </si>
  <si>
    <t>Parasitology is the study of parasites, their hosts, and the relationship between them. As a biological discipline, the scope of parasitology is not determined by the organism or environment in question but by their way of life. This means it forms a synthesis of other disciplines, and draws on techniques from fields such as cell biology, bioinformatics, biochemistry, molecular biology, immunology, genetics, evolution and ecology.</t>
  </si>
  <si>
    <t>https://skills.emsidata.com/skills/KS126BK6P0G4WSWZQ70Q</t>
  </si>
  <si>
    <t>Biomanufacturing</t>
  </si>
  <si>
    <t>Biomanufacturing is a type of manufacturing or biotechnology that utilizes biological systems to produce commercially important biomaterials and biomolecules for use in medicines, food and beverage processing, and industrial applications. Biomanufacturing products are recovered from natural sources, such as blood, or from cultures of microbes, animal cells, or plant cells grown in specialized equipment. The cells used during the production may have been naturally occurring or derived using genetic engineering techniques.</t>
  </si>
  <si>
    <t>https://skills.emsidata.com/skills/ES8464C95A9E11513D59</t>
  </si>
  <si>
    <t>Biotechnology is a broad area of biology, involving the use of living systems and organisms to develop or make products. Depending on the tools and applications, it often overlaps with related scientific fields. In the late 20th and early 21st centuries, biotechnology has expanded to include new and diverse sciences, such as genomics, recombinant gene techniques, applied immunology, and development of pharmaceutical therapies and diagnostic tests. The term biotechnology was first used by Karl Ereky in 1919, meaning the production of products from raw materials with the aid of living organisms.</t>
  </si>
  <si>
    <t>https://skills.emsidata.com/skills/KS1210M6L42L5M4YPFMV</t>
  </si>
  <si>
    <t>Biomechanical Engineering</t>
  </si>
  <si>
    <t>Biomechanical engineering is a bioengineering subdiscipline, which applies principles of mechanical engineering to biological systems and stems from the scientific discipline of biomechanics. Topics of interest in the field include biomedical engineering and agricultural engineering. Biomechanics, specifically, is the study of biological systems such as the human body, combined with the study of mechanics, or mechanical applications. Using the skills learned from biology, engineering, and physics to research and development for health care, such as organs that have been made from artificial materials, or new advances with prosthetic limbs. The creation of biomaterial, which is a fake material that can be integrated into living tissue or can live in sync with biological material, is one of the biggest advances in medicine to this day. Those in this field might also hold the job of not only installing, but also adjusting, maintaining, repairing, and providing technical help for all the biomaterial. The combination of knowledge from mechanical engineering and biology is used to potentially improve quality of life for an organism.</t>
  </si>
  <si>
    <t>https://skills.emsidata.com/skills/KS1211F6HR84LX91R5V1</t>
  </si>
  <si>
    <t>Genetically Modified Crops</t>
  </si>
  <si>
    <t>Genetically modified crops are plants used in agriculture, the DNA of which has been modified using genetic engineering methods. Plant genomes can be engineered by physical methods or by use of Agrobacterium for the delivery of sequences hosted in T-DNA binary vectors. In most cases, the aim is to introduce a new trait to the plant which does not occur naturally in the species. Examples in food crops include resistance to certain pests, diseases, environmental conditions, reduction of spoilage, resistance to chemical treatments, or improving the nutrient profile of the crop. Examples in non-food crops include production of pharmaceutical agents, biofuels, and other industrially useful goods, as well as for bioremediation.</t>
  </si>
  <si>
    <t>https://skills.emsidata.com/skills/KS441HM6SS0ZH1TLDXKG</t>
  </si>
  <si>
    <t>Salinity</t>
  </si>
  <si>
    <t>Salinity is the saltiness or amount of salt dissolved in a body of water, called saline water. This is usually measured in . Salinity is an important factor in determining many aspects of the chemistry of natural waters and of biological processes within it, and is a thermodynamic state variable that, along with temperature and pressure, governs physical characteristics like the density and heat capacity of the water.</t>
  </si>
  <si>
    <t>https://skills.emsidata.com/skills/KS4407N6F006LXBD4XN3</t>
  </si>
  <si>
    <t>Calorimetry</t>
  </si>
  <si>
    <t>Calorimetry is the science or act of measuring changes in state variables of a body for the purpose of deriving the heat transfer associated with changes of its state due, for example, to chemical reactions, physical changes, or phase transitions under specified constraints. Calorimetry is performed with a calorimeter. The word calorimetry is derived from the Latin word calor, meaning heat and the Greek word μέτρον (metron), meaning measure. Scottish physician and scientist Joseph Black, who was the first to recognize the distinction between heat and temperature, is said to be the founder of the science of calorimetry.</t>
  </si>
  <si>
    <t>https://skills.emsidata.com/skills/KS121BX6P1L9J981F25H</t>
  </si>
  <si>
    <t>Chemical Process</t>
  </si>
  <si>
    <t>https://skills.emsidata.com/skills/KS121V65XW68RHJQNX11</t>
  </si>
  <si>
    <t>Petrochemical</t>
  </si>
  <si>
    <t>Petrochemicals are the chemical products obtained from petroleum by refining. Some chemical compounds made from petroleum are also obtained from other fossil fuels, such as coal or natural gas, or renewable sources such as maize, palm fruit or sugar cane.</t>
  </si>
  <si>
    <t>https://skills.emsidata.com/skills/KS127QV5ZMNL5CBVSWHX</t>
  </si>
  <si>
    <t>Acids</t>
  </si>
  <si>
    <t>An acid is a molecule or ion capable of donating a proton (hydrogen ion H+) (a Brønsted–Lowry acid), or, alternatively, capable of forming a covalent bond with an electron pair (a Lewis acid).</t>
  </si>
  <si>
    <t>https://skills.emsidata.com/skills/KS1204V6WQ2PJQYPNBP7</t>
  </si>
  <si>
    <t>Oxidative Stress</t>
  </si>
  <si>
    <t>Oxidative stress reflects an imbalance between the systemic manifestation of reactive oxygen species and a biological system's ability to readily detoxify the reactive intermediates or to repair the resulting damage. Disturbances in the normal redox state of cells can cause toxic effects through the production of peroxides and free radicals that damage all components of the cell, including proteins, lipids, and DNA. Oxidative stress from oxidative metabolism causes base damage, as well as strand breaks in DNA. Base damage is mostly indirect and caused by reactive oxygen species (ROS) generated, e.g. O2− (superoxide radical), OH (hydroxyl radical) and H2O2 (hydrogen peroxide). Further, some reactive oxidative species act as cellular messengers in redox signaling. Thus, oxidative stress can cause disruptions in normal mechanisms of cellular signaling.</t>
  </si>
  <si>
    <t>https://skills.emsidata.com/skills/KS127HL6H0CG1TWH3S3L</t>
  </si>
  <si>
    <t>Acid/Base Chemistry</t>
  </si>
  <si>
    <t>https://skills.emsidata.com/skills/ESC75802F530F4918A41</t>
  </si>
  <si>
    <t>Raman Spectroscopy</t>
  </si>
  <si>
    <t>Raman spectroscopy ; is a spectroscopic technique typically used to determine vibrational modes of molecules, although rotational and other low-frequency modes of systems may also be observed. Raman spectroscopy is commonly used in chemistry to provide a structural fingerprint by which molecules can be identified.</t>
  </si>
  <si>
    <t>https://skills.emsidata.com/skills/ES5A08A6DAB83D9ADFAD</t>
  </si>
  <si>
    <t>Stoichiometry</t>
  </si>
  <si>
    <t>Stoichiometry is the calculation of reactants and products in chemical reactions in chemistry.</t>
  </si>
  <si>
    <t>https://skills.emsidata.com/skills/KS128DW76568WQC3818F</t>
  </si>
  <si>
    <t>Mass Spectrometry</t>
  </si>
  <si>
    <t>Mass spectrometry (MS) is an analytical technique that is used to measure the mass-to-charge ratio of ions. The results are typically presented as a mass spectrum, a plot of intensity as a function of the mass-to-charge ratio. Mass spectrometry is used in many different fields and is applied to pure samples as well as complex mixtures.</t>
  </si>
  <si>
    <t>https://skills.emsidata.com/skills/KS12668634JVTGH0N0D3</t>
  </si>
  <si>
    <t>Toxicology</t>
  </si>
  <si>
    <t>Toxicology is a scientific discipline, overlapping with biology, chemistry, pharmacology, and medicine, that involves the study of the adverse effects of chemical substances on living organisms and the practice of diagnosing and treating exposures to toxins and toxicants. The relationship between dose and its effects on the exposed organism is of high significance in toxicology. Factors that influence chemical toxicity include the dosage, duration of exposure, route of exposure, species, age, sex, and environment. Toxicologists are experts on poisons and poisoning. There is a movement for evidence-based toxicology as part of the larger movement towards evidence-based practices. Toxicology is currently contributing to the field of Cancer research, since some toxins can be used as drugs for killing tumor cells. One prime example of this is Ribosome Inactivating Proteins, tested in the treatment of Leukemia.</t>
  </si>
  <si>
    <t>https://skills.emsidata.com/skills/KS441G96ZBRGGNSLG5MT</t>
  </si>
  <si>
    <t>Fluorescence</t>
  </si>
  <si>
    <t>Fluorescence is the emission of light by a substance that has absorbed light or other electromagnetic radiation. It is a form of luminescence. In most cases, the emitted light has a longer wavelength, and therefore lower energy, than the absorbed radiation. The most striking example of fluorescence occurs when the absorbed radiation is in the ultraviolet region of the spectrum, and thus invisible to the human eye, while the emitted light is in the visible region, which gives the fluorescent substance a distinct color that can be seen only when exposed to UV light. Fluorescent materials cease to glow nearly immediately when the radiation source stops, unlike phosphorescent materials, which continue to emit light for some time after.</t>
  </si>
  <si>
    <t>https://skills.emsidata.com/skills/KS1240K6NSJGKZ1K5DQ4</t>
  </si>
  <si>
    <t>Flocculation</t>
  </si>
  <si>
    <t>Flocculation, in the field of chemistry, is a process by which colloidal particles come out of suspension to sediment under the form of floc or flake, either spontaneously or due to the addition of a clarifying agent. The action differs from precipitation in that, prior to flocculation, colloids are merely suspended, under the form of a stable dispersion, in a liquid and are not truly dissolved in solution.</t>
  </si>
  <si>
    <t>https://skills.emsidata.com/skills/KS1240D74ZNJFHN8SJSR</t>
  </si>
  <si>
    <t>Chemical Kinetics</t>
  </si>
  <si>
    <t>Chemical kinetics, also known as reaction kinetics, is the branch of physical chemistry that is concerned with understanding the rates of chemical reactions. It is to be contrasted with thermodynamics, which deals with the direction in which a process occurs but in itself tells nothing about its rate. Chemical kinetics includes investigations of how experimental conditions influence the speed of a chemical reaction and yield information about the reaction's mechanism and transition states, as well as the construction of mathematical models that also can describe the characteristics of a chemical reaction.</t>
  </si>
  <si>
    <t>https://skills.emsidata.com/skills/KS121V173S7GNC39X3W7</t>
  </si>
  <si>
    <t>Spectroscopy</t>
  </si>
  <si>
    <t>Spectroscopy is the study of the interaction between matter and electromagnetic radiation as a function of the wavelength or frequency of the radiation. In simpler terms, spectroscopy is the precise study of color as generalized from visible light to all bands of the electromagnetic spectrum; indeed, historically, spectroscopy originated as the study of the wavelength dependence of the absorption by gas phase matter of visible light dispersed by a prism. Matter waves and acoustic waves can also be considered forms of radiative energy, and recently gravitational waves have been associated with a spectral signature in the context of the Laser Interferometer Gravitational-Wave Observatory (LIGO).</t>
  </si>
  <si>
    <t>https://skills.emsidata.com/skills/KS125QX6DXHHMFB364RQ</t>
  </si>
  <si>
    <t>Organic Compounds</t>
  </si>
  <si>
    <t>In chemistry, organic compounds are generally any chemical compounds that contain carbon-hydrogen bonds. Due to carbon's ability to catenate, millions of organic compounds are known. The study of the properties, reactions, and syntheses of organic compounds comprises the discipline known as organic chemistry. For historical reasons, a few classes of carbon-containing compounds, along with a handful of other exceptions, are not classified as organic compounds and are considered inorganic. Other than those just named, little consensus exists among chemists on precisely which carbon-containing compounds are excluded, making any rigorous definition of an organic compound elusive.</t>
  </si>
  <si>
    <t>https://skills.emsidata.com/skills/ESFFB98FF4476BA12A96</t>
  </si>
  <si>
    <t>Biochemistry</t>
  </si>
  <si>
    <t>Biochemistry or biological chemistry, is the study of chemical processes within and relating to living organisms. A sub-discipline of both chemistry and biology, biochemistry may be divided into three fields: structural biology, enzymology and metabolism. Over the last decades of the 20th century, biochemistry has become successful at explaining living processes through these three disciplines. Almost all areas of the life sciences are being uncovered and developed through biochemical methodology and research. Biochemistry focuses on understanding the chemical basis which allows biological molecules to give rise to the processes that occur within living cells and between cells, in turn relating greatly to the understanding of tissues and organs, as well as organism structure and function. Biochemistry is closely related to molecular biology which is the study of the molecular mechanisms of biological phenomena.</t>
  </si>
  <si>
    <t>https://skills.emsidata.com/skills/KS1210K6DP0XRTSCWMTP</t>
  </si>
  <si>
    <t>Bulk Density</t>
  </si>
  <si>
    <t>Bulk density, also called apparent density or volumetric density, is a property of powders, granules, and other "divided" solids, especially used in reference to mineral components, chemical substances, (pharmaceutical) ingredients, foodstuff, or any other masses of corpuscular or particulate matter.</t>
  </si>
  <si>
    <t>https://skills.emsidata.com/skills/KS1217Z7390Q483T5RYZ</t>
  </si>
  <si>
    <t>Solubility</t>
  </si>
  <si>
    <t>Solubility is the property of a solid, liquid or gaseous chemical substance called solute to dissolve in a solid, liquid or gaseous solvent. The solubility of a substance fundamentally depends on the physical and chemical properties of the solute and solvent as well as on temperature, pressure and presence of other chemicals of the solution. The extent of the solubility of a substance in a specific solvent is measured as the saturation concentration, where adding more solute does not increase the concentration of the solution and begins to precipitate the excess amount of solute.</t>
  </si>
  <si>
    <t>https://skills.emsidata.com/skills/ES73707B401E3298BB9D</t>
  </si>
  <si>
    <t>Chemical Reactions</t>
  </si>
  <si>
    <t>A chemical reaction is a process that leads to the chemical transformation of one set of chemical substances to another. Classically, chemical reactions encompass changes that only involve the positions of electrons in the forming and breaking of chemical bonds between atoms, with no change to the nuclei, and can often be described by a chemical equation. Nuclear chemistry is a sub-discipline of chemistry that involves the chemical reactions of unstable and radioactive elements where both electronic and nuclear changes can occur.</t>
  </si>
  <si>
    <t>https://skills.emsidata.com/skills/ESD20B573C58124F08EB</t>
  </si>
  <si>
    <t>Environmental Chemistry</t>
  </si>
  <si>
    <t>Environmental chemistry is the scientific study of the chemical and biochemical phenomena that occur in natural places. It should not be confused with green chemistry, which seeks to reduce potential pollution at its source. It can be defined as the study of the sources, reactions, transport, effects, and fates of chemical species in the air, soil, and water environments; and the effect of human activity and biological activity on these. Environmental chemistry is an interdisciplinary science that includes atmospheric, aquatic and soil chemistry, as well as heavily relying on analytical chemistry and being related to environmental and other areas of science.</t>
  </si>
  <si>
    <t>https://skills.emsidata.com/skills/KS123L16H60WKYWTJP6M</t>
  </si>
  <si>
    <t>Trace Element</t>
  </si>
  <si>
    <t>A trace element is a chemical element whose concentration is very low. They are classified into two groups; essential and non-essential. Essential trace elements are needed for many physiological and biochemical processes in both plants and animals. Not only do trace elements play a role in biological processes but they also serve as catalysts to engage in oxidation and reduction mechanisms.</t>
  </si>
  <si>
    <t>https://skills.emsidata.com/skills/KS441GC6DG092P4G6SQ6</t>
  </si>
  <si>
    <t>Chemistry is the scientific discipline involved with elements and compounds composed of atoms, molecules and ions: their composition, structure, properties, behavior and the changes they undergo during a reaction with other substances.</t>
  </si>
  <si>
    <t>https://skills.emsidata.com/skills/KS120LH5W508G8HMY9GG</t>
  </si>
  <si>
    <t>Separation Process</t>
  </si>
  <si>
    <t>A separation process is a method that converts a mixture or solution of chemical substances into two or more distinct product mixtures. At least one of results of the separation is enriched in one or more of the source mixture's constituents. In some cases, a separation may fully divide the mixture into pure constituents. Separations exploit differences in chemical properties or physical properties between the constituents of a mixture.</t>
  </si>
  <si>
    <t>https://skills.emsidata.com/skills/KS121VB5YTNCP87L505B</t>
  </si>
  <si>
    <t>Analytical Chemistry</t>
  </si>
  <si>
    <t>Analytical chemistry studies and uses instruments and methods used to separate, identify, and quantify matter. In practice, separation, identification or quantification may constitute the entire analysis or be combined with another method. Separation isolates analytes. Qualitative analysis identifies analytes, while quantitative analysis determines the numerical amount or concentration.</t>
  </si>
  <si>
    <t>https://skills.emsidata.com/skills/KS120GR6CJ9CSDVFWQYZ</t>
  </si>
  <si>
    <t>Inorganic Chemistry</t>
  </si>
  <si>
    <t>Inorganic chemistry deals with synthesis and behavior of inorganic and organometallic compounds. This field covers chemical compounds that are not carbon-based, which are the subjects of organic chemistry. The distinction between the two disciplines is far from absolute, as there is much overlap in the subdiscipline of organometallic chemistry. It has applications in every aspect of the chemical industry, including catalysis, materials science, pigments, surfactants, coatings, medications, fuels, and agriculture.</t>
  </si>
  <si>
    <t>https://skills.emsidata.com/skills/KS1255J76Q8Z1051YZTP</t>
  </si>
  <si>
    <t>Organic Chemistry</t>
  </si>
  <si>
    <t>Organic chemistry is a branch of chemistry that studies the structure, properties and reactions of organic compounds, which contain carbon in covalent bonding. Study of structure determines their chemical composition and formula. Study of properties includes physical and chemical properties, and evaluation of chemical reactivity to understand their behavior. The study of organic reactions includes the chemical synthesis of natural products, drugs, and polymers, and study of individual organic molecules in the laboratory and via theoretical study.</t>
  </si>
  <si>
    <t>https://skills.emsidata.com/skills/KS127FL794WT5M1B4629</t>
  </si>
  <si>
    <t>X-Ray Crystallography</t>
  </si>
  <si>
    <t>X-ray crystallography (XRC) is the experimental science determining the atomic and molecular structure of a crystal, in which the crystalline structure causes a beam of incident X-rays to diffract into many specific directions. By measuring the angles and intensities of these diffracted beams, a crystallographer can produce a three-dimensional picture of the density of electrons within the crystal. From this electron density, the mean positions of the atoms in the crystal can be determined, as well as their chemical bonds, their crystallographic disorder, and various other information.</t>
  </si>
  <si>
    <t>https://skills.emsidata.com/skills/KS1285D68QTS6ZC62WH9</t>
  </si>
  <si>
    <t>Admixtures</t>
  </si>
  <si>
    <t>Admixture may refer to:Genetic admixture, the result of interbreeding between two or more previously isolated populations within a species Racial admixture, admixture between humans, also referred to as miscegenation Hybrid Mixture, the chemical substance which results when two different materials are combined without occurrence of chemical reactions Admixture (concrete), the chemicals used to aid the properties of concrete or cement</t>
  </si>
  <si>
    <t>https://skills.emsidata.com/skills/ESF89D570EA28E60D7D1</t>
  </si>
  <si>
    <t>Redox</t>
  </si>
  <si>
    <t>Redox is a type of chemical reaction in which the oxidation states of atoms are changed. Redox reactions are characterized by the actual or formal transfer of electrons between chemical species, most often with one species undergoing oxidation while another species undergoes reduction. The chemical species from which the electron is removed is said to have been oxidized, while the chemical species to which the electron is added is said to have been reduced. In other words:Oxidation is the loss of electrons or an increase in the oxidation state of an atom, an ion, or of certain atoms in a molecule. Reduction is the gain of electrons or a decrease in the oxidation state of an atom, an ion, or of certain atoms in a molecule.</t>
  </si>
  <si>
    <t>https://skills.emsidata.com/skills/KS127HK64L6T9F9Q9M5Z</t>
  </si>
  <si>
    <t>Enantioselective Synthesis</t>
  </si>
  <si>
    <t>Enantioselective synthesis, also called asymmetric synthesis, is a form of chemical synthesis. It is defined by IUPAC as: a chemical reaction in which one or more new elements of chirality are formed in a substrate molecule and which produces the stereoisomeric products in unequal amounts.</t>
  </si>
  <si>
    <t>https://skills.emsidata.com/skills/KS120Q66YYF7LM636HSV</t>
  </si>
  <si>
    <t>General Chemistry</t>
  </si>
  <si>
    <t>General chemistry (sometimes called "gen chem" for short) is a course often taught at the high school and introductory university level. It is intended to serve as a broad introduction to a variety of concepts in chemistry. At the university level, it is also sometimes used as a "weed out" course for disciplines which are perceived to require a high level of intellectual rigor or large course loads. It is also one of the few chemistry courses in most universities that does not explicitly explore a particular discipline such as organic chemistry or analytical chemistry.</t>
  </si>
  <si>
    <t>https://skills.emsidata.com/skills/KS1248J5VMD9FLTFH8BB</t>
  </si>
  <si>
    <t>Physical Chemistry</t>
  </si>
  <si>
    <t>Physical chemistry is the study of macroscopic, and particulate phenomena in chemical systems in terms of the principles, practices, and concepts of physics such as motion, energy, force, time, thermodynamics, quantum chemistry, statistical mechanics, analytical dynamics and chemical equilibrium.</t>
  </si>
  <si>
    <t>https://skills.emsidata.com/skills/KS127TH5X9C7F3583XK5</t>
  </si>
  <si>
    <t>Medicinal Chemistry</t>
  </si>
  <si>
    <t>Medicinal chemistry and pharmaceutical chemistry are disciplines at the intersection of chemistry, especially synthetic organic chemistry, and pharmacology and various other biological specialties, where they are involved with design, chemical synthesis and development for market of pharmaceutical agents, or bio-active molecules (drugs).</t>
  </si>
  <si>
    <t>https://skills.emsidata.com/skills/KS126B372ZDNLXC4YCQW</t>
  </si>
  <si>
    <t>Quantum Chemistry</t>
  </si>
  <si>
    <t>Quantum chemistry, also called molecular quantum mechanics, is a branch of chemistry focused on the application of quantum mechanics to chemical systems. Understanding electronic structure and molecular dynamics using the Schrödinger equations are central topics in quantum chemistry.</t>
  </si>
  <si>
    <t>https://skills.emsidata.com/skills/KS1289K6Y0VX3XPFYNJC</t>
  </si>
  <si>
    <t>Metabolomics</t>
  </si>
  <si>
    <t>Metabolomics is the scientific study of chemical processes involving metabolites, the small molecule substrates, intermediates and products of cell metabolism. Specifically, metabolomics is the "systematic study of the unique chemical fingerprints that specific cellular processes leave behind", the study of their small-molecule metabolite profiles. The metabolome represents the complete set of metabolites in a biological cell, tissue, organ or organism, which are the end products of cellular processes. Messenger RNA (mRNA), gene expression data and proteomic analyses reveal the set of gene products being produced in the cell, data that represents one aspect of cellular function. Conversely, metabolic profiling can give an instantaneous snapshot of the physiology of that cell, and thus, metabolomics provides a direct "functional readout of the physiological state" of an organism. One of the challenges of systems biology and functional genomics is to integrate genomics, transcriptomic, proteomic, and metabolomic information to provide a better understanding of cellular biology.</t>
  </si>
  <si>
    <t>https://skills.emsidata.com/skills/KS126DY662RHQLRV3FS8</t>
  </si>
  <si>
    <t>Radiochemistry</t>
  </si>
  <si>
    <t>Radiochemistry is the chemistry of radioactive materials, where radioactive isotopes of elements are used to study the properties and chemical reactions of non-radioactive isotopes. Much of radiochemistry deals with the use of radioactivity to study ordinary chemical reactions. This is very different from radiation chemistry where the radiation levels are kept too low to influence the chemistry.</t>
  </si>
  <si>
    <t>https://skills.emsidata.com/skills/KS128C56F7JGYQCDQ17Z</t>
  </si>
  <si>
    <t>Salts</t>
  </si>
  <si>
    <t>In chemistry, a salt is a chemical compound consisting of an ionic assembly of cations and anions. Salts are composed of related numbers of cations and anions so that the product is electrically neutral. These component ions can be inorganic, such as chloride (Cl−), or organic, such as acetate ; and can be monatomic, such as fluoride (F−) or polyatomic, such as sulfate.</t>
  </si>
  <si>
    <t>https://skills.emsidata.com/skills/KS4407Q5Z676WM9G2VTW</t>
  </si>
  <si>
    <t>Crystallization</t>
  </si>
  <si>
    <t>Crystallization or crystallisation is the process by which a solid forms, where the atoms or molecules are highly organized into a structure known as a crystal. Some of the ways by which crystals form are precipitating from a solution, freezing, or more rarely deposition directly from a gas. Attributes of the resulting crystal depend largely on factors such as temperature, air pressure, and in the case of liquid crystals, time of fluid evaporation.</t>
  </si>
  <si>
    <t>https://skills.emsidata.com/skills/KS122K36CR0GXH7VZVHF</t>
  </si>
  <si>
    <t>Chemical Structure</t>
  </si>
  <si>
    <t>A chemical structure determination includes a chemist's specifying the molecular geometry and, when feasible and necessary, the electronic structure of the target molecule or other solid. Molecular geometry refers to the spatial arrangement of atoms in a molecule and the chemical bonds that hold the atoms together, and can be represented using structural formulae and by molecular models; complete electronic structure descriptions include specifying the occupation of a molecule's molecular orbitals. Structure determination can be applied to a range of targets from very simple molecules, to very complex ones.</t>
  </si>
  <si>
    <t>https://skills.emsidata.com/skills/KS121VB6VCWKGL8K7HM5</t>
  </si>
  <si>
    <t>Clinical Research</t>
  </si>
  <si>
    <t>Clinical research is a branch of healthcare science that determines the safety and effectiveness (efficacy) of medications, devices, diagnostic products and treatment regimens intended for human use. These may be used for prevention, treatment, diagnosis or for relieving symptoms of a disease. Clinical research is different from clinical practice. In clinical practice established treatments are used, while in clinical research evidence is collected to establish a treatment.</t>
  </si>
  <si>
    <t>https://skills.emsidata.com/skills/KS121ZT69B93MMXHS2N8</t>
  </si>
  <si>
    <t>Clinical trials are experiments or observations done in clinical research. Such prospective biomedical or behavioral research studies on human participants are designed to answer specific questions about biomedical or behavioral interventions, including new treatments and known interventions that warrant further study and comparison. Clinical trials generate data on safety and efficacy. They are conducted only after they have received health authority/ethics committee approval in the country where approval of the therapy is sought. These authorities are responsible for vetting the risk/benefit ratio of the trial—their approval does not mean the therapy is 'safe' or effective, only that the trial may be conducted.</t>
  </si>
  <si>
    <t>https://skills.emsidata.com/skills/KS121ZZ72H24DRC50WNL</t>
  </si>
  <si>
    <t>Randomized Controlled Trial</t>
  </si>
  <si>
    <t>A randomized controlled trial is a type of scientific experiment or intervention study that aims to reduce certain sources of bias when testing the effectiveness of new treatments; this is accomplished by randomly allocating subjects to two or more groups, treating them differently, and then comparing them with respect to a measured response. One group—the experimental group—receives the intervention being assessed, while the other—usually called the control group—receives an alternative treatment, such as a placebo or no intervention. The groups are monitored under conditions of the trial design to determine the effectiveness of the experimental intervention, and efficacy is assessed in comparison to the control. There may be more than one treatment group or more than one control group.</t>
  </si>
  <si>
    <t>https://skills.emsidata.com/skills/KS128CX61FKDGD9DVVLQ</t>
  </si>
  <si>
    <t>Clinical Study Design</t>
  </si>
  <si>
    <t>Clinical study design is the formulation of trials and experiments, as well as observational studies in medical, clinical and other types of research involving human beings. The goal of a clinical study is to assess the safety, efficacy, and / or the mechanism of action of an investigational medicinal product (IMP) or procedure, or new drug or device that is in development, but potentially not yet approved by a health authority. It can also be to investigate a drug, device or procedure that has already been approved but is still in need of further investigation, typically with respect to long-term effects or cost-effectiveness.</t>
  </si>
  <si>
    <t>https://skills.emsidata.com/skills/KS121ZZ77NBG04MNWNQQ</t>
  </si>
  <si>
    <t>Solar Radiation</t>
  </si>
  <si>
    <t>Solar irradiance is the power per unit area received from the Sun in the form of electromagnetic radiation as measured in the wavelength range of the measuring instrument.  The solar irradiance is measured in watt per square metre (W/m2) in SI units. Solar irradiance is often integrated over a given time period in order to report the radiant energy emitted into the surrounding environment during that time period. This integrated solar irradiance is called solar irradiation, solar exposure, solar insolation, or insolation.</t>
  </si>
  <si>
    <t>https://skills.emsidata.com/skills/ES3D9CDFDBEA7E538871</t>
  </si>
  <si>
    <t>Space Radiation</t>
  </si>
  <si>
    <t>Cosmic rays are high-energy protons and atomic nuclei that move through space at nearly the speed of light. They originate from the sun, from outside of the solar system in our own galaxy, and from distant galaxies.</t>
  </si>
  <si>
    <t>https://skills.emsidata.com/skills/ESDF8B5F1DC8B468F06D</t>
  </si>
  <si>
    <t>Geochemistry</t>
  </si>
  <si>
    <t>Geochemistry is the science that uses the tools and principles of chemistry to explain the mechanisms behind major geological systems such as the Earth's crust and its oceans. The realm of geochemistry extends beyond the Earth, encompassing the entire Solar System, and has made important contributions to the understanding of a number of processes including mantle convection, the formation of planets and the origins of granite and basalt. It is an integrated field of chemistry and geology/geography.</t>
  </si>
  <si>
    <t>https://skills.emsidata.com/skills/KS1249M6HJQN825S5TZQ</t>
  </si>
  <si>
    <t>Earth Science</t>
  </si>
  <si>
    <t>Earth science or geoscience includes all fields of natural science related to planet Earth. This is a branch of science dealing with the physical and chemical constitution of Earth and its atmosphere. Earth science can be considered to be a branch of planetary science, but with a much older history. Earth science encompasses four main branches of study, the lithosphere, the hydrosphere, the atmosphere, and the biosphere, each of which is further broken down into more specialized fields.</t>
  </si>
  <si>
    <t>https://skills.emsidata.com/skills/KS1249Z6KWMJHHYKPYL7</t>
  </si>
  <si>
    <t>Geography</t>
  </si>
  <si>
    <t>Geography is a field of science devoted to the study of the lands, features, inhabitants, and phenomena of the Earth and planets. The first person to use the word γεωγραφία was Eratosthenes. Geography is an all-encompassing discipline that seeks an understanding of Earth and its human and natural complexities—not merely where objects are, but also how they have changed and come to be.</t>
  </si>
  <si>
    <t>https://skills.emsidata.com/skills/KS1249W5XCGQDS6DV3R1</t>
  </si>
  <si>
    <t>Hydrology</t>
  </si>
  <si>
    <t>Hydrology is the scientific study of the movement, distribution, and management of water on Earth and other planets, including the water cycle, water resources, and environmental watershed sustainability. A practitioner of hydrology is called a hydrologist. Hydrologists are scientists studying earth or environmental science, civil or environmental engineering, and physical geography. Using various analytical methods and scientific techniques, they collect and analyze data to help solve water related problems such as environmental preservation, natural disasters, and water management.</t>
  </si>
  <si>
    <t>https://skills.emsidata.com/skills/KS124W561QMDWM19XK40</t>
  </si>
  <si>
    <t>Scale (Map)</t>
  </si>
  <si>
    <t>The scale of a map is the ratio of a distance on the map to the corresponding distance on the ground. This simple concept is complicated by the curvature of the Earth's surface, which forces scale to vary across a map. Because of this variation, the concept of scale becomes meaningful in two distinct ways.</t>
  </si>
  <si>
    <t>https://skills.emsidata.com/skills/KS1264P61XQRRF418G50</t>
  </si>
  <si>
    <t>Physical Science</t>
  </si>
  <si>
    <t>Physical science is a branch of natural science that studies non-living systems, in contrast to life science. It in turn has many branches, each referred to as a "physical science", together called the "physical sciences".</t>
  </si>
  <si>
    <t>https://skills.emsidata.com/skills/ES5FEC2566BD7E320E36</t>
  </si>
  <si>
    <t>Geologic Mapping</t>
  </si>
  <si>
    <t>A geologic map is a special-purpose map made to show various geological features. Rock units or geologic strata are shown by color or symbols. Bedding planes and structural features such as faults, folds, are shown with strike and dip or trend and plunge symbols which give three-dimensional orientations features.</t>
  </si>
  <si>
    <t>https://skills.emsidata.com/skills/KS1249Y6L7Y6Y0Y0TNCZ</t>
  </si>
  <si>
    <t>Geophysics</t>
  </si>
  <si>
    <t>Geophysics is a subject of natural science concerned with the physical processes and physical properties of the Earth and its surrounding space environment, and the use of quantitative methods for their analysis. The term geophysics sometimes refers only to geological applications: Earth's shape; its gravitational and magnetic fields; its internal structure and composition; its dynamics and their surface expression in plate tectonics, the generation of magmas, volcanism and rock formation. However, modern geophysics organizations and pure scientists use a broader definition that includes the water cycle including snow and ice; fluid dynamics of the oceans and the atmosphere; electricity and magnetism in the ionosphere and magnetosphere and solar-terrestrial physics; and analogous problems associated with the Moon and other planets.</t>
  </si>
  <si>
    <t>https://skills.emsidata.com/skills/KS124B474DK2HJ45BG27</t>
  </si>
  <si>
    <t>Mineralogy</t>
  </si>
  <si>
    <t>Mineralogy is a subject of geology specializing in the scientific study of the chemistry, crystal structure, and physical properties of minerals and mineralized artifacts. Specific studies within mineralogy include the processes of mineral origin and formation, classification of minerals, their geographical distribution, as well as their utilization.</t>
  </si>
  <si>
    <t>https://skills.emsidata.com/skills/ESD6C44FA66E7C148F0F</t>
  </si>
  <si>
    <t>Weather Forecasting</t>
  </si>
  <si>
    <t>Weather forecasting is the application of science and technology to predict the conditions of the atmosphere for a given location and time. People have attempted to predict the weather informally for millennia and formally since the 19th century. Weather forecasts are made by collecting quantitative data about the current state of the atmosphere at a given place and using meteorology to project how the atmosphere will change.</t>
  </si>
  <si>
    <t>https://skills.emsidata.com/skills/KS441ZT72MHGZFC0BKQ5</t>
  </si>
  <si>
    <t>Astronomy</t>
  </si>
  <si>
    <t>Astronomy is a natural science that studies celestial objects and phenomena. It uses mathematics, physics, and chemistry in order to explain their origin and evolution. Objects of interest include planets, moons, stars, nebulae, galaxies, and comets. Relevant phenomena include supernova explosions, gamma ray bursts, quasars, blazars, pulsars, and cosmic microwave background radiation. More generally, astronomy studies everything that originates outside Earth's atmosphere. Cosmology is a branch of astronomy that studies the universe as a whole.</t>
  </si>
  <si>
    <t>https://skills.emsidata.com/skills/KS120Q45WG1FGTWK1CN8</t>
  </si>
  <si>
    <t>Groundwater Flow</t>
  </si>
  <si>
    <t>Used in hydrogeology, the groundwater flow equation is the mathematical relationship which is used to describe the flow of groundwater through an aquifer. The transient flow of groundwater is described by a form of the diffusion equation, similar to that used in heat transfer to describe the flow of heat in a solid. The steady-state flow of groundwater is described by a form of the Laplace equation, which is a form of potential flow and has analogs in numerous fields.</t>
  </si>
  <si>
    <t>https://skills.emsidata.com/skills/KS124J772WQNF0G89HF0</t>
  </si>
  <si>
    <t>Radiative Transfer</t>
  </si>
  <si>
    <t>Radiative transfer is the physical phenomenon of energy transfer in the form of electromagnetic radiation. The propagation of radiation through a medium is affected by absorption, emission, and scattering processes. The equation of radiative transfer describes these interactions mathematically. Equations of radiative transfer have application in a wide variety of subjects including optics, astrophysics, atmospheric science, and remote sensing. Analytic solutions to the radiative transfer equation (RTE) exist for simple cases but for more realistic media, with complex multiple scattering effects, numerical methods are required.  The present article is largely focused on the condition of radiative equilibrium.</t>
  </si>
  <si>
    <t>https://skills.emsidata.com/skills/ES6473D7AC1BC9E81385</t>
  </si>
  <si>
    <t>Seismology</t>
  </si>
  <si>
    <t>Seismology is the scientific study of earthquakes and the propagation of elastic waves through the Earth or through other planet-like bodies. The field also includes studies of earthquake environmental effects such as tsunamis as well as diverse seismic sources such as volcanic, tectonic, glacial, fluvial, oceanic, atmospheric, and artificial processes such as explosions. A related field that uses geology to infer information regarding past earthquakes is paleoseismology. A recording of Earth motion as a function of time is called a seismogram. A seismologist is a scientist who does research in seismology.</t>
  </si>
  <si>
    <t>https://skills.emsidata.com/skills/KS440FL74QTFQ73J7TS0</t>
  </si>
  <si>
    <t>Heliophysics</t>
  </si>
  <si>
    <t>Heliophysics is the science of the physical connections between the Sun and the solar system. NASA defines heliophysics as "(1) the comprehensive new term for the science of the Sun - Solar System Connection, (2) the exploration, discovery, and understanding of Earth's space environment, and (3) the system science that unites all of the linked phenomena in the region of the cosmos influenced by a star like our Sun. Heliophysics concentrates on the Sun, and its effects on Earth, the other planets of the solar system, and the changing conditions in space. Heliophysics is concerned with the magnetosphere, ionosphere, thermosphere, mesosphere, and upper atmosphere of the Earth and other planets. Heliophysics combines the science of the Sun, corona, heliosphere and geospace. Heliophysics encompasses cosmic rays and particle acceleration, space weather and radiation, dust and magnetic reconnection, nuclear energy generation and internal solar dynamics, solar activity and stellar magnetic fields, aeronomy and space plasmas, magnetic fields and global change, and the interactions of the solar system with our galaxy."</t>
  </si>
  <si>
    <t>https://skills.emsidata.com/skills/ES7052F52765AB3182FD</t>
  </si>
  <si>
    <t>Physical Geography</t>
  </si>
  <si>
    <t>Physical geography is one of the two fields of geography. Physical geography is the branch of natural science which deals with the processes and patterns in the natural environment such as the atmosphere, hydrosphere, biosphere, and geosphere, as opposed to the cultural or built environment, the domain of human geography.</t>
  </si>
  <si>
    <t>https://skills.emsidata.com/skills/KS124BC6791JVB27C3SF</t>
  </si>
  <si>
    <t>Natural Sciences</t>
  </si>
  <si>
    <t>Natural science is a branch of science concerned with the description, prediction, and understanding of natural phenomena, based on empirical evidence from observation and experimentation. Mechanisms such as peer review and repeatability of findings are used to try to ensure the validity of scientific advances.</t>
  </si>
  <si>
    <t>https://skills.emsidata.com/skills/KS126W0795QSLZ0QZVW3</t>
  </si>
  <si>
    <t>Paleontology</t>
  </si>
  <si>
    <t>Paleontology, also spelled palaeontology or palæontology, is the scientific study of life that existed prior to, and sometimes including, the start of the Holocene Epoch. It includes the study of fossils to classify organisms and study interactions with each other and their environments. Paleontological observations have been documented as far back as the 5th century BCE. The science became established in the 18th century as a result of Georges Cuvier's work on comparative anatomy, and developed rapidly in the 19th century. The term itself originates from Greek παλαιός, palaios, "old, ancient", ὄν, on, "being, creature", and λόγος, logos, "speech, thought, study".</t>
  </si>
  <si>
    <t>https://skills.emsidata.com/skills/KS127JS5XSY9Q31VP0TN</t>
  </si>
  <si>
    <t>Geographic Coordinate System</t>
  </si>
  <si>
    <t>A geographic coordinate system (GCS) is a coordinate system associated with positions on Earth. A GCS can give positions:as spherical coordinate system using latitude, longitude, and elevation; as map coordinates projected onto the plane, possibly including elevation; as earth-centered, earth-fixed (ECEF) Cartesian coordinates in 3-space; as a set of numbers, letters or symbols forming a geocode.</t>
  </si>
  <si>
    <t>https://skills.emsidata.com/skills/KS1249V67N9XBTZB28T8</t>
  </si>
  <si>
    <t>Meteorology</t>
  </si>
  <si>
    <t>Meteorology is a branch of the atmospheric sciences which includes atmospheric chemistry and atmospheric physics, with a major focus on weather forecasting. The study of meteorology dates back millennia, though significant progress in meteorology did not occur until the 18th century. The 19th century saw modest progress in the field after weather observation networks were formed across broad regions. Prior attempts at prediction of weather depended on historical data. It was not until after the elucidation of the laws of physics and more particularly, the development of the computer, allowing for the automated solution of a great many equations that model the weather, in the latter half of the 20th century that significant breakthroughs in weather forecasting were achieved. An important domain of weather forecasting is marine weather forecasting as it relates to maritime and coastal safety, in which weather effects also include atmospheric interactions with large bodies of water.</t>
  </si>
  <si>
    <t>https://skills.emsidata.com/skills/KS126FL6NW4RWPV0HV2B</t>
  </si>
  <si>
    <t>Atmospheric Sciences</t>
  </si>
  <si>
    <t>Atmospheric science is the study of the Earth's atmosphere and its various inner-working physical processes. Meteorology includes atmospheric chemistry and atmospheric physics with a major focus on weather forecasting. Climatology is the study of atmospheric changes that define average climates and their change over time, due to both natural and anthropogenic climate variability. Aeronomy is the study of the upper layers of the atmosphere, where dissociation and ionization are important. Atmospheric science has been extended to the field of planetary science and the study of the atmospheres of the planets and natural satellites of the solar system.</t>
  </si>
  <si>
    <t>https://skills.emsidata.com/skills/KS120QW5X1CF3HBG4NKX</t>
  </si>
  <si>
    <t>Crystallography</t>
  </si>
  <si>
    <t>Crystallography is the experimental science of determining the arrangement of atoms in crystalline solids. The word "crystallography" is derived from the Greek words crystallon "cold drop, frozen drop", with its meaning extending to all solids with some degree of transparency, and graphein "to write". In July 2012, the United Nations recognised the importance of the science of crystallography by proclaiming that 2014 would be the International Year of Crystallography.</t>
  </si>
  <si>
    <t>https://skills.emsidata.com/skills/KS122K36FZRTDP8Y937Z</t>
  </si>
  <si>
    <t>Ocean Currents</t>
  </si>
  <si>
    <t>An ocean current is a continuous, directed movement of sea water generated by a number of forces acting upon the water, including wind, the Coriolis effect, breaking waves, cabbeling, and temperature and salinity differences. Depth contours, shoreline configurations, and interactions with other currents influence a current's direction and strength. Ocean currents are primarily horizontal water movements.</t>
  </si>
  <si>
    <t>https://skills.emsidata.com/skills/ESBD2B01B83A2C580413</t>
  </si>
  <si>
    <t>Climatology</t>
  </si>
  <si>
    <t>Climatology or climate science is the scientific study of climate, scientifically defined as weather conditions averaged over a period of time. This modern field of study is regarded as a branch of the atmospheric sciences and a subfield of physical geography, which is one of the Earth sciences. Climatology now includes aspects of oceanography and biogeochemistry.</t>
  </si>
  <si>
    <t>https://skills.emsidata.com/skills/KS121Z66BTQ049WJ04PF</t>
  </si>
  <si>
    <t>Biodiversity</t>
  </si>
  <si>
    <t>Biodiversity is the biological variety and variability of life on Earth. Biodiversity is a measure of variation at the genetic, species, and ecosystem level. Terrestrial biodiversity is usually greater near the equator, which is the result of the warm climate and high primary productivity. Biodiversity is not distributed evenly on Earth, and is richer in the tropics. These tropical forest ecosystems cover less than ten percent of earth's surface, and contain about ninety percent of the world's species. Marine biodiversity is usually higher along coasts in the Western Pacific, where sea surface temperature is highest, and in the mid-latitudinal band in all oceans. There are latitudinal gradients in species diversity. Biodiversity generally tends to cluster in hotspots, and has been increasing through time, but will be likely to slow in the future as a primary result of deforestation.</t>
  </si>
  <si>
    <t>https://skills.emsidata.com/skills/KS1210X6J1FXPJSKBY9X</t>
  </si>
  <si>
    <t>Oceanography</t>
  </si>
  <si>
    <t>Oceanography, also known as oceanology, is the study of the physical and biological aspects of the ocean. It is an important Earth science, which covers a wide range of topics, including ecosystem dynamics; ocean currents, waves, and geophysical fluid dynamics; plate tectonics and the geology of the sea floor; and fluxes of various chemical substances and physical properties within the ocean and across its boundaries. These diverse topics reflect multiple disciplines that oceanographers blend to further knowledge of the world ocean and understanding of processes within: astronomy, biology, chemistry, climatology, geography, geology, hydrology, meteorology and physics. Paleoceanography studies the history of the oceans in the geologic past. An oceanographer is a person who studies many matters concerned with oceans including marine geology, physics, chemistry and biology.</t>
  </si>
  <si>
    <t>https://skills.emsidata.com/skills/KS1276F61NJ5Q0RZT50C</t>
  </si>
  <si>
    <t>Geology</t>
  </si>
  <si>
    <t>Geology is an Earth science concerned with the solid Earth, the rocks of which it is composed, and the processes by which they change over time. Geology can also include the study of the solid features of any terrestrial planet or natural satellite such as Mars or the Moon. Modern geology significantly overlaps all other Earth sciences, including hydrology and the atmospheric sciences, and so is treated as one major aspect of integrated Earth system science and planetary science.</t>
  </si>
  <si>
    <t>https://skills.emsidata.com/skills/KS1249Y66VV2FSWMKZHH</t>
  </si>
  <si>
    <t>Planetary Science</t>
  </si>
  <si>
    <t>Planetary science or, more rarely, planetology, is the scientific study of planets, moons, and planetary systems and the processes that form them. It studies objects ranging in size from micrometeoroids to gas giants, aiming to determine their composition, dynamics, formation, interrelations and history. It is a strongly interdisciplinary field, originally growing from astronomy and earth science, but which now incorporates many disciplines, including planetary geology, cosmochemistry, atmospheric science, oceanography, hydrology, theoretical planetary science, glaciology, and exoplanetology. Allied disciplines include space physics, when concerned with the effects of the Sun on the bodies of the Solar System, and astrobiology.</t>
  </si>
  <si>
    <t>https://skills.emsidata.com/skills/ES4ADABC5FB1DBF682B0</t>
  </si>
  <si>
    <t>Regulation Of Gene Expression</t>
  </si>
  <si>
    <t>Regulation of gene expression, or gene regulation, includes a wide range of mechanisms that are used by cells to increase or decrease the production of specific gene products. Sophisticated programs of gene expression are widely observed in biology, for example to trigger developmental pathways, respond to environmental stimuli, or adapt to new food sources. Virtually any step of gene expression can be modulated, from transcriptional initiation, to RNA processing, and to the post-translational modification of a protein. Often, one gene regulator controls another, and so on, in a gene regulatory network.</t>
  </si>
  <si>
    <t>https://skills.emsidata.com/skills/KS124886D1CD9PCYC0YV</t>
  </si>
  <si>
    <t>Polymorphism</t>
  </si>
  <si>
    <t>In programming languages and type theory, polymorphism is the provision of a single interface to entities of different types or the use of a single symbol to represent multiple different types.</t>
  </si>
  <si>
    <t>https://skills.emsidata.com/skills/KS7G6TX6G03FFWCMNS9K</t>
  </si>
  <si>
    <t>Epigenetics</t>
  </si>
  <si>
    <t>In biology, epigenetics is the study of heritable phenotype changes that do not involve alterations in the DNA sequence. The Greek prefix epi- in epigenetics implies features that are "on top of" or "in addition to" the traditional genetic basis for inheritance. Epigenetics most often involves changes that affect gene activity and expression, but the term can also be used to describe any heritable phenotypic change. Such effects on cellular and physiological phenotypic traits may result from external or environmental factors, or be part of normal development. The standard definition of epigenetics requires these alterations to be heritable in the progeny of either cells or organisms.</t>
  </si>
  <si>
    <t>https://skills.emsidata.com/skills/ESA9660ACF4D6EF9CF89</t>
  </si>
  <si>
    <t>Whole Genome Sequencing</t>
  </si>
  <si>
    <t>Whole genome sequencing (WGS), also known as full genome sequencing, complete genome sequencing, or entire genome sequencing, is the process of determining the entirety, or nearly the entirety, of the DNA sequence of an organism's genome at a single time. This entails sequencing all of an organism's chromosomal DNA as well as DNA contained in the mitochondria and, for plants, in the chloroplast.</t>
  </si>
  <si>
    <t>https://skills.emsidata.com/skills/KS1249G6DK1V6XQGM843</t>
  </si>
  <si>
    <t>DNA Sequencing</t>
  </si>
  <si>
    <t>DNA sequencing is the process of determining the nucleic acid sequence – the order of nucleotides in DNA. It includes any method or technology that is used to determine the order of the four bases: adenine, guanine, cytosine, and thymine. The advent of rapid DNA sequencing methods has greatly accelerated biological and medical research and discovery.</t>
  </si>
  <si>
    <t>https://skills.emsidata.com/skills/KS120SR6X8P2VV5NSCXH</t>
  </si>
  <si>
    <t>Genome Editing</t>
  </si>
  <si>
    <t>Genome editing, or genome engineering, or gene editing, is a type of genetic engineering in which DNA is inserted, deleted, modified or replaced in the genome of a living organism. Unlike early genetic engineering techniques that randomly inserts genetic material into a host genome, genome editing targets the insertions to site specific locations.</t>
  </si>
  <si>
    <t>https://skills.emsidata.com/skills/ESBF172D8AE3A484F6ED</t>
  </si>
  <si>
    <t>MRNAs</t>
  </si>
  <si>
    <t>In molecular biology, messenger RNA (mRNA) is a single-stranded molecule of RNA that corresponds to the genetic sequence of a gene, and is read by a ribosome in the process of synthesizing a protein.</t>
  </si>
  <si>
    <t>https://skills.emsidata.com/skills/KS126R26FC9GYXN8B56V</t>
  </si>
  <si>
    <t>Genotyping</t>
  </si>
  <si>
    <t>Genotyping is the process of determining differences in the genetic make-up (genotype) of an individual by examining the individual's DNA sequence using biological assays and comparing it to another individual's sequence or a reference sequence. It reveals the alleles an individual has inherited from their parents. Traditionally genotyping is the use of DNA sequences to define biological populations by use of molecular tools. It does not usually involve defining the genes of an individual.</t>
  </si>
  <si>
    <t>https://skills.emsidata.com/skills/ESE7E185F01368DEB994</t>
  </si>
  <si>
    <t>DNA Profiling</t>
  </si>
  <si>
    <t>DNA profiling is the process of determining an individual's DNA characteristics. DNA analysis intended to identify a species, rather than an individual, is called DNA barcoding.</t>
  </si>
  <si>
    <t>https://skills.emsidata.com/skills/KS1232Z5X81P5X3FKTDY</t>
  </si>
  <si>
    <t>Recombinant DNA Technology</t>
  </si>
  <si>
    <t>Molecular cloning is a set of experimental methods in molecular biology that are used to assemble recombinant DNA molecules and to direct their replication within host organisms. The use of the word cloning refers to the fact that the method involves the replication of one molecule to produce a population of cells with identical DNA molecules. Molecular cloning generally uses DNA sequences from two different organisms: the species that is the source of the DNA to be cloned, and the species that will serve as the living host for replication of the recombinant DNA. Molecular cloning methods are central to many contemporary areas of modern biology and medicine.</t>
  </si>
  <si>
    <t>https://skills.emsidata.com/skills/KS7G5X35XQ77L4SWZQ67</t>
  </si>
  <si>
    <t>Ribonucleic Acid Sequencing</t>
  </si>
  <si>
    <t>https://skills.emsidata.com/skills/KS7G84C6F1CNZM6R5C16</t>
  </si>
  <si>
    <t>Gene Expression</t>
  </si>
  <si>
    <t>Gene expression is the process by which information from a gene is used in the synthesis of a functional gene product that enables it to produce protein as the end product. These products are often proteins, but in non-protein-coding genes such as transfer RNA (tRNA) or small nuclear RNA (snRNA) genes, the product is a functional RNA. Gene expression is summarized in the central dogma of molecular biology first formulated by Francis Crick in 1958, further developed in his 1970 article, and expanded by the subsequent discoveries of reverse transcription and RNA replication.</t>
  </si>
  <si>
    <t>https://skills.emsidata.com/skills/KS1248564W6C33VPNJB8</t>
  </si>
  <si>
    <t>Phenotyping</t>
  </si>
  <si>
    <t>In genetics, the phenotype is the set of observable characteristics or traits of an organism. The term covers the organism's morphology or physical form and structure, its developmental processes, its biochemical and physiological properties, its behavior, and the products of behavior. An organism's phenotype results from two basic factors: the expression of an organism's genetic code, or its genotype, and the influence of environmental factors. Both factors may interact, further affecting phenotype. When two or more clearly different phenotypes exist in the same population of a species, the species is called polymorphic. A well-documented example of polymorphism is Labrador Retriever coloring; while the coat color depends on many genes, it is clearly seen in the environment as yellow, black, and brown. Richard Dawkins in 1978 and then again in his 1982 book The Extended Phenotype suggested that one can regard bird nests and other built structures such as caddis-fly larvae cases and beaver dams as "extended phenotypes".</t>
  </si>
  <si>
    <t>https://skills.emsidata.com/skills/ESCCA4591B23864AA9F8</t>
  </si>
  <si>
    <t>Microarrays</t>
  </si>
  <si>
    <t>A microarray is a multiplex lab-on-a-chip. It is a two-dimensional array on a solid substrate—usually a glass slide or silicon thin-film cell—that assays (tests) large amounts of biological material using high-throughput screening miniaturized, multiplexed and parallel processing and detection methods. The concept and methodology of microarrays was first introduced and illustrated in antibody microarrays by Tse Wen Chang in 1983 in a scientific publication and a series of patents. The "gene chip" industry started to grow significantly after the 1995 Science Magazine article by the Ron Davis and Pat Brown labs at Stanford University. With the establishment of companies, such as Affymetrix, Agilent, Applied Microarrays, Arrayjet, Illumina, and others, the technology of DNA microarrays has become the most sophisticated and the most widely used, while the use of protein, peptide and carbohydrate microarrays is expanding.</t>
  </si>
  <si>
    <t>https://skills.emsidata.com/skills/KSPM4K4CLKNQP5ZXN12K</t>
  </si>
  <si>
    <t>Molecular Genetics</t>
  </si>
  <si>
    <t>Molecular genetics is a sub-field of biology that addresses how differences in the structures or expression of DNA molecules manifests as variation among organisms. Molecular genetics often applies an "investigative approach" to determine the structure and/or function of genes in an organism's genome using genetic screens. The field of study is based on the merging of several sub-fields in biology: classical Mendelian inheritance, cellular biology, molecular biology, biochemistry, and biotechnology. Researchers search for mutations in a gene or induce mutations in a gene to link a gene sequence to a specific phenotype. Molecular genetics is a powerful methodology for linking mutations to genetic conditions that may aid the search for treatments/cures for various genetics diseases.</t>
  </si>
  <si>
    <t>https://skills.emsidata.com/skills/KS126P36HJZ8R8MBJBS5</t>
  </si>
  <si>
    <t>Gene Mapping</t>
  </si>
  <si>
    <t>Gene mapping describes the methods used to identify the locus of a gene and the distances between genes. Gene mapping can also describe the distances between different sites within a gene.</t>
  </si>
  <si>
    <t>https://skills.emsidata.com/skills/BGS247306631331007D5</t>
  </si>
  <si>
    <t>Population Genetics</t>
  </si>
  <si>
    <t>Population genetics is a subfield of genetics that deals with genetic differences within and between populations, and is a part of evolutionary biology. Studies in this branch of biology examine such phenomena as adaptation, speciation, and population structure.</t>
  </si>
  <si>
    <t>https://skills.emsidata.com/skills/KS127Y36WKHB58GCJ8KH</t>
  </si>
  <si>
    <t>Genetic Engineering</t>
  </si>
  <si>
    <t>Genetic engineering, also called genetic modification or genetic manipulation, is the direct manipulation of an organism's genes using biotechnology. It is a set of technologies used to change the genetic makeup of cells, including the transfer of genes within and across species boundaries to produce improved or novel organisms. New DNA is obtained by either isolating and copying the genetic material of interest using recombinant DNA methods or by artificially synthesising the DNA. A construct is usually created and used to insert this DNA into the host organism. The first recombinant DNA molecule was made by Paul Berg in 1972 by combining DNA from the monkey virus SV40 with the lambda virus. As well as inserting genes, the process can be used to remove, or "knock out", genes. The new DNA can be inserted randomly, or targeted to a specific part of the genome.</t>
  </si>
  <si>
    <t>https://skills.emsidata.com/skills/KS120LH6RBWCYWXN3DFY</t>
  </si>
  <si>
    <t>Functional Genomics</t>
  </si>
  <si>
    <t>Functional genomics is a field of molecular biology that attempts to describe gene functions and interactions. Functional genomics make use of the vast data generated by genomic and transcriptomic projects. Functional genomics focuses on the dynamic aspects such as gene transcription, translation, regulation of gene expression and protein–protein interactions, as opposed to the static aspects of the genomic information such as DNA sequence or structures. A key characteristic of functional genomics studies is their genome-wide approach to these questions, generally involving high-throughput methods rather than a more traditional “gene-by-gene” approach.</t>
  </si>
  <si>
    <t>https://skills.emsidata.com/skills/KS124586VP2QZDVLNXMC</t>
  </si>
  <si>
    <t>Genomics</t>
  </si>
  <si>
    <t>Genomics is an interdisciplinary field of biology focusing on the structure, function, evolution, mapping, and editing of genomes. A genome is an organism's complete set of DNA, including all of its genes. In contrast to genetics, which refers to the study of individual genes and their roles in inheritance, genomics aims at the collective characterization and quantification of all of an organism's genes, their interrelations and influence on the organism. Genes may direct the production of proteins with the assistance of enzymes and messenger molecules. In turn, proteins make up body structures such as organs and tissues as well as control chemical reactions and carry signals between cells. Genomics also involves the sequencing and analysis of genomes through uses of high throughput DNA sequencing and bioinformatics to assemble and analyze the function and structure of entire genomes. Advances in genomics have triggered a revolution in discovery-based research and systems biology to facilitate understanding of even the most complex biological systems such as the brain.</t>
  </si>
  <si>
    <t>https://skills.emsidata.com/skills/KS1249D6KYNRC4XCWVHG</t>
  </si>
  <si>
    <t>https://skills.emsidata.com/skills/KS124986R0H6NGX3SQP3</t>
  </si>
  <si>
    <t>Filtration</t>
  </si>
  <si>
    <t>Filtration is a physical, biological or chemical operation that separates solid matter and fluid from a mixture with a filter medium that has a complex structure through which only the fluid can pass. Solid particles that cannot pass through the filter medium are described as oversize and the fluid that passes through is called the filtrate. Oversize particles may form a filter cake on top of the filter and may also block the filter lattice, preventing the fluid phase from crossing the filter, known as blinding. The size of the largest particles that can successfully pass through a filter is called the effective pore size of that filter. The separation of solid and fluid is imperfect; solids will be contaminated with some fluid and filtrate will contain fine particles. Filtration occurs both in nature and in engineered systems; there are biological, geological, and industrial forms.</t>
  </si>
  <si>
    <t>https://skills.emsidata.com/skills/KS1223960XBTSSD6LPSB</t>
  </si>
  <si>
    <t>Biochemical Assays</t>
  </si>
  <si>
    <t>An assay is an investigative (analytic) procedure in laboratory medicine, mining, pharmacology, environmental biology and molecular biology for qualitatively assessing or quantitatively measuring the presence, amount, or functional activity of a target entity. The analyte can be a drug, biochemical substance, chemical element or compound, or cell in an organism or organic sample. The measured entity is often called the analyte, the measurand, or the target of the assay. An assay usually aims to measure an analyte's intensive property and express it in the relevant measurement unit.</t>
  </si>
  <si>
    <t>https://skills.emsidata.com/skills/KS120PB5WS1JRTZCL4M4</t>
  </si>
  <si>
    <t>Microscopy</t>
  </si>
  <si>
    <t>Microscopy is the technical field of using microscopes to view objects and areas of objects that cannot be seen with the naked eye. There are three well-known branches of microscopy: optical, electron, and scanning probe microscopy, along with the emerging field of X-ray microscopy.</t>
  </si>
  <si>
    <t>https://skills.emsidata.com/skills/KS1211461Q6F0MDW6V93</t>
  </si>
  <si>
    <t>Nanomaterials</t>
  </si>
  <si>
    <t>Nanomaterials describe, in principle, materials of which a single unit small sized between 1 and 100 nm.</t>
  </si>
  <si>
    <t>https://skills.emsidata.com/skills/KS126VG60ZH5G108K41Z</t>
  </si>
  <si>
    <t>Scanning Electron Microscopy</t>
  </si>
  <si>
    <t>A scanning electron microscope (SEM) is a type of electron microscope that produces images of a sample by scanning the surface with a focused beam of electrons. The electrons interact with atoms in the sample, producing various signals that contain information about the surface topography and composition of the sample. The electron beam is scanned in a raster scan pattern, and the position of the beam is combined with the intensity of the detected signal to produce an image. In the most common SEM mode, secondary electrons emitted by atoms excited by the electron beam are detected using a secondary electron detector. The number of secondary electrons that can be detected, and thus the signal intensity, depends, among other things, on specimen topography. Some SEMs can achieve resolutions better than 1 nanometer.</t>
  </si>
  <si>
    <t>https://skills.emsidata.com/skills/KS440B46NCP31P9QWGY1</t>
  </si>
  <si>
    <t>Density Functional Theory</t>
  </si>
  <si>
    <t>Density-functional theory (DFT) is a computational quantum mechanical modelling method used in physics, chemistry and materials science to investigate the electronic structure of many-body systems, in particular atoms, molecules, and the condensed phases. Using this theory, the properties of a many-electron system can be determined by using functionals, i.e. functions of another function. In the case of DFT, these are functionals of the spatially dependent electron density. DFT is among the most popular and versatile methods available in condensed-matter physics, computational physics, and computational chemistry.</t>
  </si>
  <si>
    <t>https://skills.emsidata.com/skills/KS122TT79HGTV41ZFT9T</t>
  </si>
  <si>
    <t>Pre-Clinical Development</t>
  </si>
  <si>
    <t>In drug development, preclinical development, also named preclinical studies and nonclinical studies, is a stage of research that begins before clinical trials can begin, and during which important feasibility, iterative testing and drug safety data are collected, typically in laboratory animals.</t>
  </si>
  <si>
    <t>https://skills.emsidata.com/skills/KS121ZF70KR735KKY3WD</t>
  </si>
  <si>
    <t>Confocal Laser Scanning Microscopy</t>
  </si>
  <si>
    <t>Confocal microscopy, most frequently confocal laser scanning microscopy (CLSM) or laser confocal scanning microscopy (LCSM), is an optical imaging technique for increasing optical resolution and contrast of a micrograph by means of using a spatial pinhole to block out-of-focus light in image formation. Capturing multiple two-dimensional images at different depths in a sample enables the reconstruction of three-dimensional structures within an object. This technique is used extensively in the scientific and industrial communities and typical applications are in life sciences, semiconductor inspection and materials science.</t>
  </si>
  <si>
    <t>https://skills.emsidata.com/skills/KS1228T5YNM0X19MM3WB</t>
  </si>
  <si>
    <t>Spectrometer</t>
  </si>
  <si>
    <t>A spectrometer is a scientific instrument used to separate and measure spectral components of a physical phenomenon. Spectrometer is a broad term often used to describe instruments that measure a continuous variable of a phenomenon where the spectral components are somehow mixed. In visible light a spectrometer can separate white light and measure individual narrow bands of color, called a spectrum. A mass spectrometer measures the spectrum of the masses of the atoms or molecules present in a gas. The first spectrometers were used to split light into an array of separate colors. Spectrometers were developed in early studies of physics, astronomy, and chemistry. The capability of spectroscopy to determine chemical composition drove its advancement and continues to be one of its primary uses. Spectrometers are used in astronomy to analyze the chemical composition of stars and planets, and spectrometers gather data on the origin of the universe.</t>
  </si>
  <si>
    <t>https://skills.emsidata.com/skills/KS127DP5Y2FGPLBJC0PR</t>
  </si>
  <si>
    <t>Laboratory Techniques</t>
  </si>
  <si>
    <t>A laboratory is a facility that provides controlled conditions in which scientific or technological research, experiments, and measurement may be performed. Laboratory services are provided in a variety of settings: physicians offices, clinics, hospitals, and regional and national referral centers.</t>
  </si>
  <si>
    <t>https://skills.emsidata.com/skills/KS125PD6JP324BRZXLTN</t>
  </si>
  <si>
    <t>Microstructure</t>
  </si>
  <si>
    <t>Microstructure is the very small scale structure of a material, defined as the structure of a prepared surface of material as revealed by an optical microscope above 25× magnification. The microstructure of a material can strongly influence physical properties such as strength, toughness, ductility, hardness, corrosion resistance, high/low temperature behaviour or wear resistance. These properties in turn govern the application of these materials in industrial practice.</t>
  </si>
  <si>
    <t>https://skills.emsidata.com/skills/KS126KJ612QX15W0KGT3</t>
  </si>
  <si>
    <t>Enzyme-Linked Immunosorbent (ELISA) Assay</t>
  </si>
  <si>
    <t>The enzyme-linked immunosorbent assay (ELISA) is a commonly used analytical biochemistry assay, first described by Engvall and Perlmann in 1971. The assay uses a solid-phase type of enzyme immunoassay (EIA) to detect the presence of a ligand in a liquid sample using antibodies directed against the protein to be measured. ELISA has been used as a diagnostic tool in medicine, plant pathology, and biotechnology, as well as a quality control check in various industries.</t>
  </si>
  <si>
    <t>https://skills.emsidata.com/skills/KS123G471DSYSS0YDXWT</t>
  </si>
  <si>
    <t>Scientific Instruments</t>
  </si>
  <si>
    <t>A scientific instrument is a device or tool used for scientific purposes, including the study of both natural phenomena and theoretical research.</t>
  </si>
  <si>
    <t>https://skills.emsidata.com/skills/KS120GT66PV132ZQJPXX</t>
  </si>
  <si>
    <t>Antibiotic Resistance</t>
  </si>
  <si>
    <t>Antimicrobial resistance occurs when microbes evolve mechanisms that protect them from the effects of antimicrobials. The term antibiotic resistance is a subset of AMR, as it applies to bacteria that become resistant to antibiotics. Resistant microbes are more difficult to treat, requiring higher doses, or alternative medications which may prove more toxic. These approaches may also be more expensive. Microbes resistant to multiple antimicrobials are called multidrug resistant (MDR).</t>
  </si>
  <si>
    <t>https://skills.emsidata.com/skills/KS120J26T032M9FD0SV0</t>
  </si>
  <si>
    <t>Disease Modeling</t>
  </si>
  <si>
    <t>https://skills.emsidata.com/skills/ES3056D75258AF081F67</t>
  </si>
  <si>
    <t>Scientific Literature</t>
  </si>
  <si>
    <t>Scientific literature comprises scholarly publications that report original empirical and theoretical work in the natural and social sciences, and within an academic field, often abbreviated as the literature. Academic publishing is the process of contributing the results of one's research into the literature, which often requires a peer-review process.</t>
  </si>
  <si>
    <t>https://skills.emsidata.com/skills/KS440BR710QVJ4TD04XG</t>
  </si>
  <si>
    <t>Pubmed</t>
  </si>
  <si>
    <t>PubMed is a free search engine accessing primarily the MEDLINE database of references and abstracts on life sciences and biomedical topics. The United States National Library of Medicine (NLM) at the National Institutes of Health maintain the database as part of the Entrez system of information retrieval.</t>
  </si>
  <si>
    <t>https://skills.emsidata.com/skills/KSJG8LP0ASFBODFEMNVC</t>
  </si>
  <si>
    <t>Anatomy</t>
  </si>
  <si>
    <t>Anatomy is the branch of biology concerned with the study of the structure of organisms and their parts. Anatomy is a branch of natural science which deals with the structural organization of living things. It is an old science, having its beginnings in prehistoric times. Anatomy is inherently tied to developmental biology, embryology, comparative anatomy, evolutionary biology, and phylogeny, as these are the processes by which anatomy is generated, both over immediate and long-term timescales. Anatomy and physiology, which study the structure and function of organisms and their parts respectively, make a natural pair of related disciplines, and are often studied together. Human anatomy is one of the essential basic sciences that are applied in medicine.</t>
  </si>
  <si>
    <t>https://skills.emsidata.com/skills/KS120GW6MQV89ZGTQ4GF</t>
  </si>
  <si>
    <t>Health Research</t>
  </si>
  <si>
    <t>https://skills.emsidata.com/skills/KS124N16LZSPTKQM4627</t>
  </si>
  <si>
    <t>Health Technology</t>
  </si>
  <si>
    <t>Health technology is defined by the World Health Organization as the "application of organized knowledge and skills in the form of devices, medicines, vaccines, procedures, and systems developed to solve a health problem and improve quality of lives". This includes pharmaceuticals, devices, procedures, and organizational systems used in the healthcare industry, as well as computer-supported information systems. In the United States, these technologies involve standardized physical objects, as well as traditional and designed social means and methods to treat or care for patients.</t>
  </si>
  <si>
    <t>https://skills.emsidata.com/skills/KS124N379LGJFBGL6PPQ</t>
  </si>
  <si>
    <t>Medical Research</t>
  </si>
  <si>
    <t>Medical research, also known as experimental medicine, encompasses a wide array of research, extending from "basic research", – involving fundamental scientific principles that may apply to a preclinical understanding – to clinical research, which involves studies of people who may be subjects in clinical trials. Within this spectrum is applied research, or translational research, conducted to expand knowledge in the field of medicine.</t>
  </si>
  <si>
    <t>https://skills.emsidata.com/skills/KS1211J6MKR5576YFWP1</t>
  </si>
  <si>
    <t>Medical Laboratory</t>
  </si>
  <si>
    <t>A medical laboratory scientist (MLS) or clinical laboratory scientist (CLS) or medical technologist (MT) performs diagnostic testing of blood and body fluids in clinical laboratories. The scope of a medical laboratory scientist's work begins with the receipt of patient or client specimens and terminates with the delivery of test results to physicians and other healthcare providers. The utility of clinical diagnostic testing relies squarely on the validity of test methodology. To this end, much of the work done by medical laboratory scientists involves ensuring specimen quality, interpreting test results, data-logging, testing control products, performing calibration, maintenance, validation, and troubleshooting of instrumentation as well as performing statistical analyses to verify the accuracy and repeatability of testing. Medical laboratory scientists may also assist healthcare providers with test selection and specimen collection and are responsible for prompt verbal delivery of critical lab results. An estimated 70% of medical decisions are based on laboratory test results.</t>
  </si>
  <si>
    <t>https://skills.emsidata.com/skills/KS121ZK72969ZMWZX55X</t>
  </si>
  <si>
    <t>Health Sciences</t>
  </si>
  <si>
    <t>The following outline is provided as an overview of and topical guide to health sciences:</t>
  </si>
  <si>
    <t>https://skills.emsidata.com/skills/KS124N25XCM21768Z4PJ</t>
  </si>
  <si>
    <t>Medical Science</t>
  </si>
  <si>
    <t>https://skills.emsidata.com/skills/KS120XJ66LV1RMPCJ74M</t>
  </si>
  <si>
    <t>Translational Medicine</t>
  </si>
  <si>
    <t>Translational medicine is defined by the European Society for Translational Medicine (EUSTM) as "an interdisciplinary branch of the biomedical field supported by three main pillars: benchside, bedside, and community". The goal of TM is to combine disciplines, resources, expertise, and techniques within these pillars to promote enhancements in prevention, diagnosis, and therapies. Accordingly, translational medicine is a highly interdisciplinary field, the primary goal of which is to coalesce assets of various natures within the individual pillars in order to improve the global healthcare system significantly.</t>
  </si>
  <si>
    <t>https://skills.emsidata.com/skills/KS441HS6S3WQWKP28K5M</t>
  </si>
  <si>
    <t>Biostatistics</t>
  </si>
  <si>
    <t>Biostatistics are the development and application of statistical methods to a wide range of topics in biology. It encompasses the design of biological experiments, the collection and analysis of data from those experiments and the interpretation of the results.</t>
  </si>
  <si>
    <t>https://skills.emsidata.com/skills/KS1211B66F0GS64SP4WT</t>
  </si>
  <si>
    <t>Metabolic Engineering</t>
  </si>
  <si>
    <t>Metabolic engineering is the practice of optimizing genetic and regulatory processes within cells to increase the cell's production of a certain substance. These processes are chemical networks that use a series of biochemical reactions and enzymes that allow cells to convert raw materials into molecules necessary for the cell's survival. Metabolic engineering specifically seeks to mathematically model these networks, calculate a yield of useful products, and pin point parts of the network that constrain the production of these products. Genetic engineering techniques can then be used to modify the network in order to relieve these constraints. Once again this modified network can be modeled to calculate the new product yield.</t>
  </si>
  <si>
    <t>https://skills.emsidata.com/skills/KS126DW6QXTQTVLWM6TC</t>
  </si>
  <si>
    <t>Molecular Biology</t>
  </si>
  <si>
    <t>Molecular biology is the branch of biology that concerns the molecular basis of biological activity in and between cells, including molecular synthesis, modification, mechanisms and interactions. The central dogma of molecular biology describes the process in which DNA is transcribed into RNA, then translated into protein.</t>
  </si>
  <si>
    <t>https://skills.emsidata.com/skills/KS1210R6L3FYYVTNNS8S</t>
  </si>
  <si>
    <t>Photosynthesis</t>
  </si>
  <si>
    <t>Photosynthesis is a process used by plants and other organisms to convert light energy into chemical energy that, through cellular respiration, can later be released to fuel the organism's metabolic activities. This chemical energy is stored in carbohydrate molecules, such as sugars, which are synthesized from carbon dioxide and water – hence the name photosynthesis, from the Greek phōs (φῶς), "light", and sunthesis (σύνθεσις), "putting together". In most cases, oxygen is also released as a waste product. Most plants, algae, and cyanobacteria perform photosynthesis; such organisms are called photoautotrophs. Photosynthesis is largely responsible for producing and maintaining the oxygen content of the Earth's atmosphere, and supplies most of the energy necessary for life on Earth.</t>
  </si>
  <si>
    <t>https://skills.emsidata.com/skills/ESFC9E9B0B26C26C2E7F</t>
  </si>
  <si>
    <t>Cell Biology</t>
  </si>
  <si>
    <t>Cell biology is a branch of biology studying the structure and function of the cell, also known as the basic unit of life. Cell biology encompasses both prokaryotic and eukaryotic cells and can be divided into many sub-topics which may include the study of cell metabolism, cell communication, cell cycle, biochemistry, and cell composition. The study of cells is performed using several techniques such as cell culture, various types of microscopy, and cell fractionation. These have allowed for and are currently being used for discoveries and research pertaining to how cells function, ultimately giving insight into understanding larger organisms. Knowing the components of cells and how cells work is fundamental to all biological sciences while also being essential for research in biomedical fields such as cancer, and other diseases. Research in cell biology is interconnected to other fields such as genetics, molecular genetics, biochemistry, molecular biology, medical microbiology, immunology, and cytochemistry.</t>
  </si>
  <si>
    <t>https://skills.emsidata.com/skills/KS120H872MQZYXB4LW0C</t>
  </si>
  <si>
    <t>Electrophoresis</t>
  </si>
  <si>
    <t>Electrophoresis is the motion of dispersed particles relative to a fluid under the influence of a spatially uniform electric field. Electrophoresis of positively charged particles (cations) is sometimes called cataphoresis, while electrophoresis of negatively charged particles (anions) is sometimes called anaphoresis.</t>
  </si>
  <si>
    <t>https://skills.emsidata.com/skills/KS123FS77F9BXK1X9GL3</t>
  </si>
  <si>
    <t>Flow Cytometry</t>
  </si>
  <si>
    <t>Flow cytometry (FC) is a technique used to detect and measure physical and chemical characteristics of a population of cells or particles.</t>
  </si>
  <si>
    <t>https://skills.emsidata.com/skills/KS122MX6Z22WRCVFXRDP</t>
  </si>
  <si>
    <t>Soil Microbiology</t>
  </si>
  <si>
    <t>Soil microbiology is the study of microorganisms in soil, their functions, and how they affect soil properties. It is believed that between two and four billion years ago, the first ancient bacteria and microorganisms came about on Earth's oceans. These bacteria could fix nitrogen, in time multiplied, and as a result released oxygen into the atmosphere. This led to more advanced microorganisms, which are important because they affect soil structure and fertility. Soil microorganisms can be classified as bacteria, actinomycetes, fungi, algae and protozoa. Each of these groups has characteristics that define them and their functions in soil.</t>
  </si>
  <si>
    <t>https://skills.emsidata.com/skills/KS440R96B62VT0JB0BKS</t>
  </si>
  <si>
    <t>Eukaryotes</t>
  </si>
  <si>
    <t>Eukaryotes are organisms whose cells have a nucleus enclosed within a nuclear envelope. Eukaryotes belong to the domain Eukaryota or Eukarya; their name comes from the Greek εὖ and κάρυον. The domain Eukaryota makes up one of the domains of life in the three-domain system; the two other domains are Bacteria and Archaea, and the Eukaryote are usually now regarded as having emerged in the Archaea in or as sister of the now cultivated Asgard Archaea. Eukaryotes represent a tiny minority of the number of living organisms; however, due to their generally much larger size, their collective worldwide biomass is estimated to be about equal to that of prokaryotes. Eukaryotes emerged approximately 2.1-1.6 billion years ago, during the Proterozoic eon, likely as flagellated phagotrophs.</t>
  </si>
  <si>
    <t>https://skills.emsidata.com/skills/KS123PC6G55Q5M527K95</t>
  </si>
  <si>
    <t>Western Blot</t>
  </si>
  <si>
    <t>The western blot, or western blotting, is a widely used analytical technique in molecular biology and immunogenetics to detect specific proteins in a sample of tissue homogenate or extract.</t>
  </si>
  <si>
    <t>https://skills.emsidata.com/skills/KS1252P6ZLJX8N9RCR2P</t>
  </si>
  <si>
    <t>Nucleic Acids</t>
  </si>
  <si>
    <t>Nucleic acids are biopolymers, or large biomolecules, essential to all known forms of life. They are composed of nucleotides, which are the monomers made of three components: a 5-carbon sugar, a phosphate group and a nitrogenous base. The two main classes of nucleic acids are deoxyribonucleic acid (DNA) and ribonucleic acid (RNA). If the sugar is ribose, the polymer is RNA; if the sugar is the ribose derivative deoxyribose, the polymer is DNA.</t>
  </si>
  <si>
    <t>https://skills.emsidata.com/skills/ESA79EEFF926F9F5FC41</t>
  </si>
  <si>
    <t>Virology</t>
  </si>
  <si>
    <t>Virology is the study of viruses – submicroscopic, parasitic particles of genetic material contained in a protein coat – and virus-like agents. It focuses on the following aspects of viruses: their structure, classification and evolution, their ways to infect and exploit host cells for reproduction, their interaction with host organism physiology and immunity, the diseases they cause, the techniques to isolate and culture them, and their use in research and therapy. Virology is a subfield of microbiology.</t>
  </si>
  <si>
    <t>https://skills.emsidata.com/skills/ES5E634B894C27241D35</t>
  </si>
  <si>
    <t>Amino Acids</t>
  </si>
  <si>
    <t>Amino acids are organic compounds that contain amino (–NH2) and carboxyl (–COOH) functional groups, along with a side chain (R group) specific to each amino acid. The key elements of an amino acid are carbon (C), hydrogen (H), oxygen (O), and nitrogen (N), although other elements are found in the side chains of certain amino acids. About 500 naturally occurring amino acids are known as of 1983 (though only 20 appear in the genetic code) and can be classified in many ways. They can be classified according to the core structural functional groups' locations as alpha- (α-), beta- (β-), gamma- (γ-) or delta- (δ-) amino acids; other categories relate to polarity, pH level, and side chain group type (aliphatic, acyclic, aromatic, containing hydroxyl or sulfur, etc.). In the form of proteins, amino acid residues form the second-largest component (water is the largest) of human muscles and other tissues. Beyond their role as residues in proteins, amino acids participate in a number of processes such as neurotransmitter transport and biosynthesis.</t>
  </si>
  <si>
    <t>https://skills.emsidata.com/skills/KS120G36N2ZJ0FDVBCMJ</t>
  </si>
  <si>
    <t>Antibodies</t>
  </si>
  <si>
    <t>An antibody (Ab), also known as an immunoglobulin (Ig), is a large, Y-shaped protein used by the immune system to identify and neutralize foreign objects such as pathogenic bacteria and viruses. The antibody recognizes a unique molecule of the pathogen, called an antigen. Each tip of the "Y" of an antibody contains a paratope that is specific for one particular epitope on an antigen, allowing these two structures to bind together with precision. Using this binding mechanism, an antibody can tag a microbe or an infected cell for attack by other parts of the immune system, or can neutralize it directly.</t>
  </si>
  <si>
    <t>https://skills.emsidata.com/skills/KS120J2780C9RJYQYPPR</t>
  </si>
  <si>
    <t>Tissue Engineering</t>
  </si>
  <si>
    <t>Tissue engineering is a biomedical engineering discipline that uses a combination of cells, engineering, materials methods, and suitable biochemical and physicochemical factors to restore, maintain, improve, or replace different types of biological tissues. Tissue engineering often involves the use of cells placed on tissue scaffolds in the formation of new viable tissue for a medical purpose but is not limited to applications involving cells and tissue scaffolds. While it was once categorized as a sub-field of biomaterials, having grown in scope and importance it can be considered as a field in its own.</t>
  </si>
  <si>
    <t>https://skills.emsidata.com/skills/KS441DZ5YVQG5CLFL84F</t>
  </si>
  <si>
    <t>Biomechanics</t>
  </si>
  <si>
    <t>Biomechanics is the study of the structure, function and motion of the mechanical aspects of biological systems, at any level from whole organisms to organs, cells and cell organelles, using the methods of mechanics. Biomechanics is a branch of biophysics.</t>
  </si>
  <si>
    <t>https://skills.emsidata.com/skills/KS121136GK3K9BPLZVKR</t>
  </si>
  <si>
    <t>Cell Growth</t>
  </si>
  <si>
    <t>Cell growth refers to an increase in the total mass of a cell, including both cytoplasmic, nuclear and organelle volume. Cell growth occurs when the overall rate of cellular biosynthesis is greater than the overall rate of cellular degradation.</t>
  </si>
  <si>
    <t>https://skills.emsidata.com/skills/KS121JX6TFZQH4VS5P89</t>
  </si>
  <si>
    <t>Sequence Analysis</t>
  </si>
  <si>
    <t>In bioinformatics, sequence analysis is the process of subjecting a DNA, RNA or peptide sequence to any of a wide range of analytical methods to understand its features, function, structure, or evolution. Methodologies used include sequence alignment, searches against biological databases, and others. Since the development of methods of high-throughput production of gene and protein sequences, the rate of addition of new sequences to the databases increased exponentially. Such a collection of sequences does not, by itself, increase the scientist's understanding of the biology of organisms. However, comparing these new sequences to those with known functions is a key way of understanding the biology of an organism from which the new sequence comes. Thus, sequence analysis can be used to assign function to genes and proteins by the study of the similarities between the compared sequences. Nowadays, there are many tools and techniques that provide the sequence comparisons and analyze the alignment product to understand its biology.</t>
  </si>
  <si>
    <t>https://skills.emsidata.com/skills/KS1285H6DX6YGTQ1HD2Y</t>
  </si>
  <si>
    <t>Microbiology</t>
  </si>
  <si>
    <t>Microbiology is the study of microorganisms, those being unicellular, multicellular, or acellular. Microbiology encompasses numerous sub-disciplines including virology, bacteriology, protistology, mycology, immunology and parasitology.</t>
  </si>
  <si>
    <t>https://skills.emsidata.com/skills/KS126G76RCMD7LSXHZC0</t>
  </si>
  <si>
    <t>Biosecurity</t>
  </si>
  <si>
    <t>Biosecurity refers to measures aimed at preventing the introduction and/or spread of harmful organisms to animals and plants in order to minimize the risk of transmission of infectious disease. In agriculture, these measures are aimed at protecting food crops and livestock from pests, invasive species, and other organisms not conducive to the welfare of the human population. The term includes biological threats to people, including those from pandemic diseases and bioterrorism. The definition has sometimes been broadened to embrace other concepts, and it is used for different purposes in different contexts.</t>
  </si>
  <si>
    <t>https://skills.emsidata.com/skills/KSXFDM4R9Z7SQXYYZZQO</t>
  </si>
  <si>
    <t>Molecular Modelling</t>
  </si>
  <si>
    <t>Molecular modelling encompasses all methods, theoretical and computational, used to model or mimic the behaviour of molecules. The methods are used in the fields of computational chemistry, drug design, computational biology and materials science to study molecular systems ranging from small chemical systems to large biological molecules and material assemblies. The simplest calculations can be performed by hand, but inevitably computers are required to perform molecular modelling of any reasonably sized system. The common feature of molecular modelling methods is the atomistic level description of the molecular systems. This may include treating atoms as the smallest individual unit, or explicitly modelling protons and neutrons with its quarks, anti-quarks and gluons and electrons with its photons.</t>
  </si>
  <si>
    <t>https://skills.emsidata.com/skills/KS126P46TNK1WV6081PT</t>
  </si>
  <si>
    <t>Endocannabinoid System</t>
  </si>
  <si>
    <t>The endocannabinoid system (ECS) is a biological system composed of endocannabinoids, which are endogenous lipid-based retrograde neurotransmitters that bind to cannabinoid receptors (CBRs), and cannabinoid receptor proteins that are expressed throughout the vertebrate central nervous system and peripheral nervous system. The endocannabinoid system remains under preliminary research, but may be involved in regulating physiological and cognitive processes, including fertility, pregnancy, pre- and postnatal development, various activity of immune system, appetite, pain-sensation, mood, and memory, and in mediating the pharmacological effects of cannabis.</t>
  </si>
  <si>
    <t>https://skills.emsidata.com/skills/ESE6F2DD40659BBA0432</t>
  </si>
  <si>
    <t>Cognitive Science</t>
  </si>
  <si>
    <t>Cognitive science is the interdisciplinary, scientific study of the mind and its processes. It examines the nature, the tasks, and the functions of cognition. Cognitive scientists study intelligence and behavior, with a focus on how nervous systems represent, process, and transform information. Mental faculties of concern to cognitive scientists include language, perception, memory, attention, reasoning, and emotion; to understand these faculties, cognitive scientists borrow from fields such as linguistics, psychology, artificial intelligence, philosophy, neuroscience, and anthropology. The typical analysis of cognitive science spans many levels of organization, from learning and decision to logic and planning; from neural circuitry to modular brain organization. One of the fundamental concepts of cognitive science is that "thinking can best be understood in terms of representational structures in the mind and computational procedures that operate on those structures."</t>
  </si>
  <si>
    <t>https://skills.emsidata.com/skills/KS122335X3ZX9F3J65K0</t>
  </si>
  <si>
    <t>Neuroscience is the scientific study of the nervous system. It is a multidisciplinary science that combines physiology, anatomy, molecular biology, developmental biology, cytology, computer science and mathematical modeling to understand the fundamental and emergent properties of neurons and neural circuits. The understanding of the biological basis of learning, memory, behavior, perception, and consciousness has been described by Eric Kandel as the "ultimate challenge" of the biological sciences.</t>
  </si>
  <si>
    <t>https://skills.emsidata.com/skills/KS127046M10VBJWGMPT7</t>
  </si>
  <si>
    <t>Neurobiology</t>
  </si>
  <si>
    <t>https://skills.emsidata.com/skills/ESE8DAF65797A667FCB0</t>
  </si>
  <si>
    <t>Drug Development</t>
  </si>
  <si>
    <t>Drug development is the process of bringing a new pharmaceutical drug to the market once a lead compound has been identified through the process of drug discovery. It includes preclinical research on microorganisms and animals, filing for regulatory status, such as via the United States Food and Drug Administration for an investigational new drug to initiate clinical trials on humans, and may include the step of obtaining regulatory approval with a new drug application to market the drug. The entire process – from concept through preclinical testing in the laboratory to clinical trial development, including Phase I–III trials – to approved vaccine or drug typically takes more than a decade.</t>
  </si>
  <si>
    <t>https://skills.emsidata.com/skills/KS1236170NK4PC0BYFSG</t>
  </si>
  <si>
    <t>Biopharmaceuticals</t>
  </si>
  <si>
    <t>A biopharmaceutical, also known as a biologic(al) medical product, or biologic, is any pharmaceutical drug product manufactured in, extracted from, or semisynthesized from biological sources. Different from totally synthesized pharmaceuticals, they include vaccines, whole blood, blood components, allergenics, somatic cells, gene therapies, tissues, recombinant therapeutic protein, and living medicines used in cell therapy. Biologics can be composed of sugars, proteins, nucleic acids, or complex combinations of these substances, or may be living cells or tissues. They are isolated from living sources—human, animal, plant, fungal, or microbial. They can be used in both human and animal medicine.</t>
  </si>
  <si>
    <t>https://skills.emsidata.com/skills/KS1211C628WCDFN2S2KJ</t>
  </si>
  <si>
    <t>Pharmaceutical Sciences</t>
  </si>
  <si>
    <t>Pharmacy is the clinical health science that links medical science with chemistry and it is charged with the discovery, production, disposal, safe and effective use, and control of medications and drugs. The practice of pharmacy requires excellent knowledge of drugs, their mechanism of action, side effects, interactions, mobility and toxicity. At the same time, it requires knowledge of treatment and understanding of the pathological process. Some specialties of pharmacists, such as that of clinical pharmacists, require other skills, e.g. knowledge about the acquisition and evaluation of physical and laboratory data.</t>
  </si>
  <si>
    <t>https://skills.emsidata.com/skills/KS127R477Q6ZY0BQLMD5</t>
  </si>
  <si>
    <t>Drug Discovery</t>
  </si>
  <si>
    <t>In the fields of medicine, biotechnology and pharmacology, drug discovery is the process by which new candidate medications are discovered.</t>
  </si>
  <si>
    <t>https://skills.emsidata.com/skills/KS12361686MYH1PBKFFH</t>
  </si>
  <si>
    <t>Pharmacology</t>
  </si>
  <si>
    <t>Pharmacology is a branch of medicine and pharmaceutical sciences concerned with drug or medication action, where a drug may be defined as any artificial, natural, or endogenous molecule which exerts a biochemical or physiological effect on the cell, tissue, organ, or organism. More specifically, it is the study of the interactions that occur between a living organism and chemicals that affect normal or abnormal biochemical function. If substances have medicinal properties, they are considered pharmaceuticals.</t>
  </si>
  <si>
    <t>https://skills.emsidata.com/skills/KS127RB6CYMM8HSBGP86</t>
  </si>
  <si>
    <t>Pharmacodynamics</t>
  </si>
  <si>
    <t>Pharmacodynamics (PD) is the study of the biochemical and physiologic effects of drugs. The effects can include those manifested within animals, microorganisms, or combinations of organisms.</t>
  </si>
  <si>
    <t>https://skills.emsidata.com/skills/KS127R76WGNGBXSSNT7B</t>
  </si>
  <si>
    <t>Physics is the natural science that studies matter, its motion and behavior through space and time, and the related entities of energy and force. Physics is one of the most fundamental scientific disciplines, and its main goal is to understand how the universe behaves.</t>
  </si>
  <si>
    <t>https://skills.emsidata.com/skills/KS127TD6X5C909DYQ765</t>
  </si>
  <si>
    <t>Thermodynamics</t>
  </si>
  <si>
    <t>Thermodynamics is a branch of physics that deals with heat, work, and temperature, and their relation to energy, radiation, and physical properties of matter. The behavior of these quantities is governed by the four laws of thermodynamics which convey a quantitative description using measurable macroscopic physical quantities, but may be explained in terms of microscopic constituents by statistical mechanics. Thermodynamics applies to a wide variety of topics in science and engineering, especially physical chemistry, biochemistry, chemical engineering and mechanical engineering, but also in other complex fields such as meteorology.</t>
  </si>
  <si>
    <t>https://skills.emsidata.com/skills/KS120LK75R3GCYN79DVC</t>
  </si>
  <si>
    <t>Nuclear Magnetic Resonance</t>
  </si>
  <si>
    <t>Nuclear magnetic resonance (NMR) is a physical phenomenon in which nuclei in a strong constant magnetic field are perturbed by a weak oscillating magnetic field and respond by producing an electromagnetic signal with a frequency characteristic of the magnetic field at the nucleus. This process occurs near resonance, when the oscillation frequency matches the intrinsic frequency of the nuclei, which depends on the strength of the static magnetic field, the chemical environment, and the magnetic properties of the isotope involved; in practical applications with static magnetic fields up to ca. 20 tesla, the frequency is similar to VHF and UHF television broadcasts (60–1000 MHz). NMR results from specific magnetic properties of certain atomic nuclei. Nuclear magnetic resonance spectroscopy is widely used to determine the structure of organic molecules in solution and study molecular physics and crystals as well as non-crystalline materials. NMR is also routinely used in advanced medical imaging techniques, such as in magnetic resonance imaging (MRI).</t>
  </si>
  <si>
    <t>https://skills.emsidata.com/skills/KS127216YXGCXK2QBZCY</t>
  </si>
  <si>
    <t>Nanoparticles</t>
  </si>
  <si>
    <t>A nanoparticle or ultrafine particle is usually defined as a particle of matter that is between 1 and 100 nanometres (nm) in diameter. The term is sometimes used for larger particles, up to 500 nm, or fibers and tubes that are less than 100 nm in only two directions. At the lowest range, metal particles smaller than 1 nm are usually called atom clusters instead.</t>
  </si>
  <si>
    <t>https://skills.emsidata.com/skills/ES1E04CBF6CB939CF2D7</t>
  </si>
  <si>
    <t>Quantum Mechanics</t>
  </si>
  <si>
    <t>https://skills.emsidata.com/skills/ES4027C8FB7B030AD2B8</t>
  </si>
  <si>
    <t>Condensed Matter</t>
  </si>
  <si>
    <t>Condensed matter physics is the field of physics that deals with the macroscopic and microscopic physical properties of matter, especially the solid and liquid phases which arise from electromagnetic forces between atoms. More generally, the subject deals with "condensed" phases of matter: systems of many constituents with strong interactions between them. More exotic condensed phases include the superconducting phase exhibited by certain materials at low temperature, the ferromagnetic and antiferromagnetic phases of spins on crystal lattices of atoms, and the Bose–Einstein condensate found in ultracold atomic systems. Condensed matter physicists seek to understand the behavior of these phases by experiments to measure various material properties, and by applying the physical laws of quantum mechanics, electromagnetism, statistical mechanics, and other theories to develop mathematical models.</t>
  </si>
  <si>
    <t>https://skills.emsidata.com/skills/KSB4X96XTUVZRJSIJD2N</t>
  </si>
  <si>
    <t>Atomic Physics</t>
  </si>
  <si>
    <t>Atomic physics is the field of physics that studies atoms as an isolated system of electrons and an atomic nucleus. It is primarily concerned with the arrangement of electrons around the nucleus and the processes by which these arrangements change. This comprises ions, neutral atoms and, unless otherwise stated, it can be assumed that the term atom includes ions.</t>
  </si>
  <si>
    <t>https://skills.emsidata.com/skills/KS120R063YPSX6PVJM1S</t>
  </si>
  <si>
    <t>Astrophysics</t>
  </si>
  <si>
    <t>Astrophysics is a science that employs the methods and principles of physics in the study of astronomical objects and phenomena. Among the subjects studied are the Sun, other stars, galaxies, extrasolar planets, the interstellar medium and the cosmic microwave background. Emissions from these objects are examined across all parts of the electromagnetic spectrum, and the properties examined include luminosity, density, temperature, and chemical composition. Because astrophysics is a very broad subject, astrophysicists apply concepts and methods from many disciplines of physics, including classical mechanics, electromagnetism, statistical mechanics, thermodynamics, quantum mechanics, relativity, nuclear and particle physics, and atomic and molecular physics.</t>
  </si>
  <si>
    <t>https://skills.emsidata.com/skills/KS120Q568SGTQ25D9W3V</t>
  </si>
  <si>
    <t>Phase Diagram</t>
  </si>
  <si>
    <t>A phase diagram in physical chemistry, engineering, mineralogy, and materials science is a type of chart used to show conditions at which thermodynamically distinct phases occur and coexist at equilibrium.</t>
  </si>
  <si>
    <t>https://skills.emsidata.com/skills/KS127RF6PX6ZS76H8TQ6</t>
  </si>
  <si>
    <t>Particle Physics Experiments</t>
  </si>
  <si>
    <t>Particle physics is a branch of physics that studies the nature of the particles that constitute matter and radiation. Although the word particle can refer to various types of very small objects, particle physics usually investigates the irreducibly smallest detectable particles and the fundamental interactions necessary to explain their behaviour. In current understanding, these elementary particles are excitations of the quantum fields that also govern their interactions. The currently dominant theory explaining these fundamental particles and fields, along with their dynamics, is called the Standard Model. Thus, modern particle physics generally investigates the Standard Model and its various possible extensions, e.g. to the newest "known" particle, the Higgs boson, or even to the oldest known force field, gravity.</t>
  </si>
  <si>
    <t>https://skills.emsidata.com/skills/KS127KW6124TY4ZL1BMS</t>
  </si>
  <si>
    <t>Applied Physics</t>
  </si>
  <si>
    <t>Applied physics is the application of physics to solve scientific or engineering problems. It is usually considered to be a bridge or a connection between physics and engineering.</t>
  </si>
  <si>
    <t>https://skills.emsidata.com/skills/KS120LJ752YRDT606F62</t>
  </si>
  <si>
    <t>Electromagnetic Waves</t>
  </si>
  <si>
    <t>https://skills.emsidata.com/skills/KS6801Z622S0STJ4BDFL</t>
  </si>
  <si>
    <t>Electromagnetism</t>
  </si>
  <si>
    <t>Electromagnetism is a branch of physics involving the study of the electromagnetic force, a type of physical interaction that occurs between electrically charged particles. The electromagnetic force is carried by electromagnetic fields composed of electric fields and magnetic fields, and it is responsible for electromagnetic radiation such as light. It is one of the four fundamental interactions in nature, together with the strong interaction, the weak interaction, and gravitation. At high energy the weak force and electromagnetic force are unified as a single electroweak force.</t>
  </si>
  <si>
    <t>https://skills.emsidata.com/skills/KS123DK6T2YM4QPTH3W6</t>
  </si>
  <si>
    <t>Attenuation</t>
  </si>
  <si>
    <t>In physics, attenuation or, in some contexts, extinction is the gradual loss of flux intensity through a medium. For instance, dark glasses attenuate sunlight, lead attenuates X-rays, and water and air attenuate both light and sound at variable attenuation rates.</t>
  </si>
  <si>
    <t>https://skills.emsidata.com/skills/KS120R375N029L8XGGF6</t>
  </si>
  <si>
    <t>Quantum Computing</t>
  </si>
  <si>
    <t>Quantum computing is the use of quantum phenomena such as superposition and entanglement to perform computation. Computers that perform quantum computations are known as quantum computers. Quantum computers are believed to be able to solve certain computational problems, such as integer factorization, substantially faster than classical computers. The study of quantum computing is a subfield of quantum information science. Quantum computing is likely to expand in the next few years as the field shifts towards enabling real-world uses in pharmaceutical, data security and other applications.</t>
  </si>
  <si>
    <t>https://skills.emsidata.com/skills/KS1289M61SWCFXZM8DC3</t>
  </si>
  <si>
    <t>Optical Physics</t>
  </si>
  <si>
    <t>Atomic, molecular, and optical physics (AMO) is the study of matter-matter and light-matter interactions; at the scale of one or a few atoms and energy scales around several electron volts. The three areas are closely interrelated. AMO theory includes classical, semi-classical and quantum treatments. Typically, the theory and applications of emission, absorption, scattering of electromagnetic radiation (light) from excited atoms and molecules, analysis of spectroscopy, generation of lasers and masers, and the optical properties of matter in general, fall into these categories.</t>
  </si>
  <si>
    <t>https://skills.emsidata.com/skills/KS127DN5W98WX6RST1QW</t>
  </si>
  <si>
    <t>Polarization</t>
  </si>
  <si>
    <t>Polarization or polarisation may refer to:</t>
  </si>
  <si>
    <t>https://skills.emsidata.com/skills/KS127XD63FY680GH9D3L</t>
  </si>
  <si>
    <t>Quantum Information</t>
  </si>
  <si>
    <t>Quantum information is the information of the state of a quantum system. It is the basic entity of study in quantum information theory, and can be manipulated using quantum information processing techniques. Quantum information refers to both the technical definition in terms of Von Neumann entropy and the general computational term.</t>
  </si>
  <si>
    <t>https://skills.emsidata.com/skills/KS1289P60YLJQNF2MSLV</t>
  </si>
  <si>
    <t>Quantum Physics</t>
  </si>
  <si>
    <t>https://skills.emsidata.com/skills/ESC165BEBCA808D14BD0</t>
  </si>
  <si>
    <t>Modern Physics</t>
  </si>
  <si>
    <t>Modern physics is a branch of physics either developed in the early 20th century and onward or branches greatly influenced by early 20th century physics. Notable branches of modern physics include quantum physics, special relativity, and general relativity.</t>
  </si>
  <si>
    <t>https://skills.emsidata.com/skills/KS126NL5VLZFB42MZJHR</t>
  </si>
  <si>
    <t>Wave Propagation</t>
  </si>
  <si>
    <t>Wave propagation is any of the ways in which waves travel.</t>
  </si>
  <si>
    <t>https://skills.emsidata.com/skills/KS441ZJ6JZHPKVD9PHV9</t>
  </si>
  <si>
    <t>Transport Phenomena</t>
  </si>
  <si>
    <t>In engineering, physics and chemistry, the study of transport phenomena concerns the exchange of mass, energy, charge, momentum and angular momentum between observed and studied systems. While it draws from fields as diverse as continuum mechanics and thermodynamics, it places a heavy emphasis on the commonalities between the topics covered. Mass, momentum, and heat transport all share a very similar mathematical framework, and the parallels between them are exploited in the study of transport phenomena to draw deep mathematical connections that often provide very useful tools in the analysis of one field that are directly derived from the others.</t>
  </si>
  <si>
    <t>https://skills.emsidata.com/skills/KS441J173PGMND4SV9PC</t>
  </si>
  <si>
    <t>Radiologic Physics</t>
  </si>
  <si>
    <t>https://skills.emsidata.com/skills/KS128C761JGFW6K6CGMN</t>
  </si>
  <si>
    <t>Polling</t>
  </si>
  <si>
    <t>Poll, polled, or polling may refer to:</t>
  </si>
  <si>
    <t>https://skills.emsidata.com/skills/KS22DCA4JNMETF08VOKU</t>
  </si>
  <si>
    <t>Analytical Techniques</t>
  </si>
  <si>
    <t>analytical technique is a method that is used to determine a chemical or physical property of a chemical substance, chemical element, or mixture. There are a wide variety of techniques used for analysis, from simple weighing to titrations (titrimetric) to very advanced techniques using highly specialized instrumentation. The most common techniques used in analytical chemistry are the following:Titrimetry, based on the quantity of reagent needed to react with the analyte; Electroanalytical methods, including potentiometry and voltammetry; Spectroscopy, based on the differential interaction of the analyte along with electromagnetic radiation; Chromatography, in which the analyte is separated from the rest of the sample so that it may be measured without interference from other compounds; Gravimetric analysis; Radioanalytical chemistry;</t>
  </si>
  <si>
    <t>https://skills.emsidata.com/skills/KS120GT79SSWNBB5T99H</t>
  </si>
  <si>
    <t>Qualitative Analysis</t>
  </si>
  <si>
    <t>Qualitative analysis may refer to:Qualitative research, an inquiry into the reasoning behind human behavior Qualitative inorganic analysis, a type of chemical analysis</t>
  </si>
  <si>
    <t>https://skills.emsidata.com/skills/KS7G0XG6RN0CVG9FWMRZ</t>
  </si>
  <si>
    <t>Science Communication</t>
  </si>
  <si>
    <t>Science communication is the practice of informing, educating, raising awareness of science-related topics, and increasing the sense of wonder about scientific discoveries and arguments. Science communicators and audiences are ambiguously defined and the expertise and level of science knowledge varies with each group. Two types of defined science communication are science outreach and science "inreach". An example of inreach is scholarly communication and publication in scientific journals.</t>
  </si>
  <si>
    <t>https://skills.emsidata.com/skills/KS440BS61162WZN04SVD</t>
  </si>
  <si>
    <t>Research Methodologies</t>
  </si>
  <si>
    <t>Methodology is "'a contextual framework' for research, a coherent and logical scheme based on views, beliefs, and values, that guides the choices researchers [or other users] make".</t>
  </si>
  <si>
    <t>https://skills.emsidata.com/skills/KS126FN71XVM1PW06M54</t>
  </si>
  <si>
    <t>Applied Research</t>
  </si>
  <si>
    <t>Applied science is the use of the scientific method and knowledge to attain practical goals. It includes a broad range of disciplines such as engineering and medicine. Applied science is often contrasted with basic science, which is focused on advancing scientific theories and laws that explain and predict events in the natural world.</t>
  </si>
  <si>
    <t>https://skills.emsidata.com/skills/KS120LK6F82V89VT9717</t>
  </si>
  <si>
    <t>Empirical Research</t>
  </si>
  <si>
    <t>Empirical research is research using empirical evidence. It is also a way of gaining knowledge by means of direct and indirect observation or experience. Empiricism values some research more than other kinds. Empirical evidence can be analyzed quantitatively or qualitatively. Quantifying the evidence or making sense of it in qualitative form, a researcher can answer empirical questions, which should be clearly defined and answerable with the evidence collected. Research design varies by field and by the question being investigated. Many researchers combine qualitative and quantitative forms of analysis to better answer questions which cannot be studied in laboratory settings, particularly in the social sciences and in education.</t>
  </si>
  <si>
    <t>https://skills.emsidata.com/skills/KS123HP5ZV20ZT8Z83TX</t>
  </si>
  <si>
    <t>Survey Research</t>
  </si>
  <si>
    <t>In research of human subjects, a survey is a list of questions aimed at extracting specific data from a particular group of people. Surveys may be conducted by phone, mail, via the internet, and sometimes on busy street corners or in malls. Surveys are used to increase knowledge in fields such as social research and demography.</t>
  </si>
  <si>
    <t>https://skills.emsidata.com/skills/KS4413G62Q5JSFLYFTJS</t>
  </si>
  <si>
    <t>Questionnaire Design</t>
  </si>
  <si>
    <t>Questionnaire construction refers to the design of a questionnaire to gather statistically useful information about a given topic. When properly constructed and responsibly administered, questionnaires can provide valuable data about any given subject.</t>
  </si>
  <si>
    <t>https://skills.emsidata.com/skills/ESACE4E30B462B23E82A</t>
  </si>
  <si>
    <t>Quantitative Research</t>
  </si>
  <si>
    <t>https://skills.emsidata.com/skills/KS1289J6GL6C3ZS1437F</t>
  </si>
  <si>
    <t>Multidisciplinary Research</t>
  </si>
  <si>
    <t>https://skills.emsidata.com/skills/KS126SJ6RCW3R3BFF3FK</t>
  </si>
  <si>
    <t>Primary Source Information</t>
  </si>
  <si>
    <t>https://skills.emsidata.com/skills/KS1280P75WB56VQ8LMT6</t>
  </si>
  <si>
    <t>Repeated Measures Design</t>
  </si>
  <si>
    <t>Repeated measures design is a research design that involves multiple measures of the same variable taken on the same or matched subjects either under different conditions or over two or more time periods. For instance, repeated measurements are collected in a longitudinal study in which change over time is assessed.</t>
  </si>
  <si>
    <t>https://skills.emsidata.com/skills/KS4400H5XCSSQR61D6DW</t>
  </si>
  <si>
    <t>Surveys</t>
  </si>
  <si>
    <t>Survey may refer to:</t>
  </si>
  <si>
    <t>https://skills.emsidata.com/skills/KS7G0Z579RRP7TRC2L9T</t>
  </si>
  <si>
    <t>Fundamental Science</t>
  </si>
  <si>
    <t>Basic research, also called pure research or fundamental research, is a type of scientific research with the aim of improving scientific theories for better understanding and prediction of natural or other phenomena. In contrast, applied research uses scientific theories to develop technology or techniques which can be used to intervene and alter natural or other phenomena. Though often driven simply by curiosity, basic research often fuels the technological innovations of applied science. The two aims are often practiced simultaneously in coordinated research and development.</t>
  </si>
  <si>
    <t>https://skills.emsidata.com/skills/KS120XL6HX555H7RWKNV</t>
  </si>
  <si>
    <t>Information Gathering</t>
  </si>
  <si>
    <t>https://skills.emsidata.com/skills/ESE2D5EA264FB06F5C4F</t>
  </si>
  <si>
    <t>Critical Appraisal</t>
  </si>
  <si>
    <t>https://skills.emsidata.com/skills/KS122J56YZSJSTQPCK2L</t>
  </si>
  <si>
    <t>Secondary Research</t>
  </si>
  <si>
    <t>Secondary research involves the summary, collation and/or synthesis of existing research. Secondary research is contrasted with primary research in that primary research involves the generation of data, whereas secondary research uses primary research sources as a source of data for analysis. A notable marker of primary research is the inclusion of a "methods" section, where the authors describe how the data was generated.</t>
  </si>
  <si>
    <t>https://skills.emsidata.com/skills/KS122VR6H21KBDRLZ0CT</t>
  </si>
  <si>
    <t>Comparative Analysis</t>
  </si>
  <si>
    <t>Comparative analysis is type of analysis used in various of sciences and in different modifications:</t>
  </si>
  <si>
    <t>https://skills.emsidata.com/skills/KS7G2GM62KYJPC8Z8JBC</t>
  </si>
  <si>
    <t>Scientific Studies</t>
  </si>
  <si>
    <t>https://skills.emsidata.com/skills/KS440BT70JLZ0S3CNBGC</t>
  </si>
  <si>
    <t>Research And Development</t>
  </si>
  <si>
    <t>Research and development, known in Europe as research and technological development (RTD), is the set of innovative activities undertaken by corporations or governments in developing new services or products and improving existing ones. Research and development constitutes the first stage of development of a potential new service or the production process.</t>
  </si>
  <si>
    <t>https://skills.emsidata.com/skills/KS128BK6JSSHNT5QDPMX</t>
  </si>
  <si>
    <t>Analytical Procedures</t>
  </si>
  <si>
    <t>Analytical procedures are one of many financial audit processes which help an auditor understand the client's business and changes in the business, and to identify potential risk areas to plan other audit procedures.It is also the evaluation of financial information made by a study of plausible or credible relationships among both financial and non-financial data.</t>
  </si>
  <si>
    <t>https://skills.emsidata.com/skills/KS120GV5XHDNC5JFL8B5</t>
  </si>
  <si>
    <t>Research Experiences</t>
  </si>
  <si>
    <t>https://skills.emsidata.com/skills/KS4400Z66ZPBYGSKVLTV</t>
  </si>
  <si>
    <t>Controlled Experiments</t>
  </si>
  <si>
    <t>A scientific control is an experiment or observation designed to minimize the effects of variables other than the independent variable. This increases the reliability of the results, often through a comparison between control measurements and the other measurements. Scientific controls are a part of the scientific method.</t>
  </si>
  <si>
    <t>https://skills.emsidata.com/skills/KS122CX67XD09M06D9PS</t>
  </si>
  <si>
    <t>Research</t>
  </si>
  <si>
    <t>Research is "creative and systematic work undertaken to increase the stock of knowledge". It involves the collection, organization, and analysis of information to increase understanding of a topic or issue. A research project may be an expansion on past work in the field. To test the validity of instruments, procedures, or experiments, research may replicate elements of prior projects or the project as a whole.</t>
  </si>
  <si>
    <t>https://skills.emsidata.com/skills/KS1203C6N9B52QGB4H67</t>
  </si>
  <si>
    <t>Experimental Design</t>
  </si>
  <si>
    <t>The design of experiments is the design of any task that aims to describe and explain the variation of information under conditions that are hypothesized to reflect the variation. The term is generally associated with experiments in which the design introduces conditions that directly affect the variation, but may also refer to the design of quasi-experiments, in which natural conditions that influence the variation are selected for observation.</t>
  </si>
  <si>
    <t>https://skills.emsidata.com/skills/KS122VN73RX0QR6GMDHV</t>
  </si>
  <si>
    <t>Scientific Reasoning</t>
  </si>
  <si>
    <t>Models of scientific inquiry have two functions: first, to provide a descriptive account of how scientific inquiry is carried out in practice, and second, to provide an explanatory account of why scientific inquiry succeeds as well as it appears to do in arriving at genuine knowledge. The search for scientific knowledge ends far back into antiquity. At some point in the past, at least by the time of Aristotle, philosophers recognized that a fundamental distinction should be drawn between two kinds of scientific knowledge—roughly, knowledge that and knowledge why. It is one thing to know that each planet periodically reverses the direction of its motion with respect to the background of fixed stars; it is quite a different matter to know why. Knowledge of the former type is descriptive; knowledge of the latter type is explanatory. It is explanatory knowledge that provides scientific understanding of the world.</t>
  </si>
  <si>
    <t>https://skills.emsidata.com/skills/KS440BS75LCR0MMRPY7F</t>
  </si>
  <si>
    <t>Basic Research</t>
  </si>
  <si>
    <t>https://skills.emsidata.com/skills/KS120XK718X7J6J8PDHW</t>
  </si>
  <si>
    <t>Human Subject Research</t>
  </si>
  <si>
    <t>Human subject research is systematic, scientific investigation that can be either interventional or observational and involves human beings as research subjects, commonly known as test subjects. Human subject research can be either medical (clinical) research or non-medical research. Systematic investigation incorporates both the collection and analysis of data in order to answer a specific question. Medical human subject research often involves analysis of biological specimens, epidemiological and behavioral studies and medical chart review studies. On the other hand, human subject research in the social sciences often involves surveys which consist of questions to a particular group of people. Survey methodology includes questionnaires, interviews, and focus groups.</t>
  </si>
  <si>
    <t>https://skills.emsidata.com/skills/KS124VL6H88RZFHX6NTS</t>
  </si>
  <si>
    <t>Internet Research</t>
  </si>
  <si>
    <t>Internet research is the practice of using Internet information, especially free information on the World Wide Web, or Internet-based resources in research.</t>
  </si>
  <si>
    <t>https://skills.emsidata.com/skills/KS125966RSZSRH0J74BL</t>
  </si>
  <si>
    <t>Qualitative Research</t>
  </si>
  <si>
    <t>Qualitative research relies on data obtained by the researcher from first-hand observation, interviews, questionnaires, focus groups, participant-observation, recordings made in natural settings, documents, and artifacts. The data are generally nonnumerical. Qualitative methods include ethnography, grounded theory, discourse analysis, and interpretative phenomenological analysis. Qualitative research methods have been used in sociology, anthropology, political science, psychology, social work, and educational research. Qualitative researchers study individuals' understanding of their social reality.</t>
  </si>
  <si>
    <t>https://skills.emsidata.com/skills/KS1289875MDYZ6S5372Z</t>
  </si>
  <si>
    <t>Research Design</t>
  </si>
  <si>
    <t>Research design refers to the overall strategy utilized to carry out research that defines a succinct and logical plan to tackle established research question(s) through the collection, interpretation, analysis, and discussion of data.</t>
  </si>
  <si>
    <t>https://skills.emsidata.com/skills/KS4400Y6PJTH89T22DYR</t>
  </si>
  <si>
    <t>Homogeneity And Heterogeneity</t>
  </si>
  <si>
    <t>Homogeneity and heterogeneity are concepts often used in the sciences and statistics relating to the uniformity of a substance or organism. A material or image that is homogeneous is uniform in composition or character ; one that is heterogeneous is distinctly nonuniform in one of these qualities.</t>
  </si>
  <si>
    <t>https://skills.emsidata.com/skills/KS124PG70DVC8HQP3RMD</t>
  </si>
  <si>
    <t>Research Reports</t>
  </si>
  <si>
    <t>https://skills.emsidata.com/skills/ES5BEBAEBFD6E28E402F</t>
  </si>
  <si>
    <t>Empirical Evidence</t>
  </si>
  <si>
    <t>Empirical evidence is the information received by means of the senses, particularly by observation and documentation of patterns and behavior through experimentation. The term comes from the Greek word for experience, ἐμπειρία (empeiría).</t>
  </si>
  <si>
    <t>https://skills.emsidata.com/skills/KS123HM768MWZRZD51XT</t>
  </si>
  <si>
    <t>Experimentation</t>
  </si>
  <si>
    <t>An experiment is a procedure carried out to support, refute, or validate a hypothesis. Experiments provide insight into cause-and-effect by demonstrating what outcome occurs when a particular factor is manipulated. Experiments vary greatly in goal and scale, but always rely on repeatable procedure and logical analysis of the results. There also exists natural experimental studies.</t>
  </si>
  <si>
    <t>https://skills.emsidata.com/skills/KS123RB65VYS69WB3D65</t>
  </si>
  <si>
    <t>Scientific Methods</t>
  </si>
  <si>
    <t>The scientific method is an empirical method of acquiring knowledge that has characterized the development of science since at least the 17th century. It involves careful observation, applying rigorous skepticism about what is observed, given that cognitive assumptions can distort how one interprets the observation. It involves formulating hypotheses, via induction, based on such observations; experimental and measurement-based testing of deductions drawn from the hypotheses; and refinement of the hypotheses based on the experimental findings. These are principles of the scientific method, as distinguished from a definitive series of steps applicable to all scientific enterprises.</t>
  </si>
  <si>
    <t>https://skills.emsidata.com/skills/KS440BR63Y6HPPBM5N7W</t>
  </si>
  <si>
    <t>Biometrics</t>
  </si>
  <si>
    <t>Biometrics are body measurements and calculations related to human characteristics. Biometrics authentication is used in computer science as a form of identification and access control. It is also used to identify individuals in groups that are under surveillance.</t>
  </si>
  <si>
    <t>https://skills.emsidata.com/skills/KS1211L5WQR7MV6PNSXH</t>
  </si>
  <si>
    <t>Human Services</t>
  </si>
  <si>
    <t>Human services is an interdisciplinary field of study with the objective of meeting human needs through an applied knowledge base, focusing on prevention as well as remediation of problems, and maintaining a commitment to improving the overall quality of life of service populations. The process involves the study of social technologies, service technologies, and scientific innovations designed to ameliorate problems and enhance the quality of life of individuals, families and communities to improve the delivery of service with better coordination, accessibility and accountability. The mission of human services is to promote a practice that involves simultaneously working at all levels of society in the process of promoting the autonomy of individuals or groups, making informal or formal human services systems more efficient and effective, and advocating for positive social change within society.</t>
  </si>
  <si>
    <t>https://skills.emsidata.com/skills/KS124VM6SRCQVPJWHY2N</t>
  </si>
  <si>
    <t>Community Development</t>
  </si>
  <si>
    <t>The United Nations defines community development as "a process where community members come together to take collective action and generate solutions to common problems." It is a broad concept, applied to the practices of civic leaders, activists, involved citizens, and professionals to improve various aspects of communities, typically aiming to build stronger and more resilient local communities.</t>
  </si>
  <si>
    <t>https://skills.emsidata.com/skills/KS1225K67C74NWDXNJSL</t>
  </si>
  <si>
    <t>Adoptions</t>
  </si>
  <si>
    <t>https://skills.emsidata.com/skills/KS1207Y5XBMWD4PCQWW7</t>
  </si>
  <si>
    <t>Poverty Reduction</t>
  </si>
  <si>
    <t>Poverty reduction, poverty relief, or poverty alleviation, is a set of measures, both economic and humanitarian, that are intended to permanently lift people out of poverty.</t>
  </si>
  <si>
    <t>https://skills.emsidata.com/skills/KS7JOYXOUJ3GSYEF6O2S</t>
  </si>
  <si>
    <t>Social Welfare</t>
  </si>
  <si>
    <t>https://skills.emsidata.com/skills/KS440PQ6YKFQ6NH2B7BB</t>
  </si>
  <si>
    <t>Child Welfare</t>
  </si>
  <si>
    <t>https://skills.emsidata.com/skills/KS121VW71YZ4C8VY3407</t>
  </si>
  <si>
    <t>Social Work</t>
  </si>
  <si>
    <t>Social work is an academic discipline and practice-based profession that concerns itself with individuals, families, groups, communities and society as a whole in an effort to meet basic needs and enhance social functioning, self-determination, collective responsibility, and overall well-being. Social functioning is defined as the ability of an individual to perform their social roles within their own self, their immediate social environment, and the society at large. Social work applies social sciences, such as sociology, psychology, political science, public health, community development, law, and economics, to engage with client systems, conduct assessments, and develop interventions to solve social problems, personal problems, and bring about social change. Social work practice is often divided into micro-work, which involves working directly with individuals or small groups; and macro-work, which involves working with communities, and fostering change on a larger scale through social policy.</t>
  </si>
  <si>
    <t>https://skills.emsidata.com/skills/KS121FC62SMJJD40TYZ4</t>
  </si>
  <si>
    <t>Reflective Practice</t>
  </si>
  <si>
    <t>Reflective practice  is the ability to reflect on one's actions so as to engage in a process of continuous learning. According to one definition it involves "paying critical attention to the practical values and theories which inform everyday actions, by examining practice reflectively and reflexively. This leads to developmental insight". A key rationale for reflective practice is that experience alone does not necessarily lead to learning; deliberate reflection on experience is essential.</t>
  </si>
  <si>
    <t>https://skills.emsidata.com/skills/KS128GK6NXJQP0KMD8BS</t>
  </si>
  <si>
    <t>Career Management</t>
  </si>
  <si>
    <t>Career management is the combination of structured planning and the active management choice of one's own professional career. Career management was first defined in a social work doctoral thesis by Mary Valentich as the implementation of a career strategy through application of career tactics in relation to chosen career orientation. Career orientation referred to the overall design or pattern of one's career, shaped by particular goals and interests and identifiable by particular positions that embody these goals and interests. Career strategy pertains to the individual's general approach to the realization of career goals, and to the specificity of the goals themselves. Two general strategy approaches are adaptive and planned. Career tactics are actions to maintain oneself in a satisfactory employment situation. Tactics may be more or less assertive, with assertiveness in the work situation referring to actions taken to advance one's career interests or to exercise one's legitimate rights while respecting the rights of others.</t>
  </si>
  <si>
    <t>https://skills.emsidata.com/skills/KS121DT5WLTBVZGKQW4Z</t>
  </si>
  <si>
    <t>Counseling Techniques</t>
  </si>
  <si>
    <t>https://skills.emsidata.com/skills/KS122FS77MV93BXDL2CC</t>
  </si>
  <si>
    <t>Advising</t>
  </si>
  <si>
    <t>https://skills.emsidata.com/skills/KS7G7LT731301PM8PGN8</t>
  </si>
  <si>
    <t>Development Aid</t>
  </si>
  <si>
    <t>Development aid is aid given by governments and other agencies to support the economic, environmental, social, and political development of developing countries. Closely-related concepts include: foreign aid, international aid, overseas aid, developmental aid, development assistance, official development assistance (ODA), development cooperation and technical assistance. It is distinguished from humanitarian aid by aiming at a sustained improvement in the conditions in a developing country, rather than short-term relief. Development aid is thus widely seen as a major way to meet Sustainable Development Goal 1 for the developing nations.</t>
  </si>
  <si>
    <t>https://skills.emsidata.com/skills/KS122W66SFHVKCCV8RY6</t>
  </si>
  <si>
    <t>Spiritual Care</t>
  </si>
  <si>
    <t>Pastoral care is a contemporary term for an ancient model of emotional, social and spiritual support that can be found in all cultures and traditions. The term is considered inclusive of distinctly non-religious forms of support, as well as support for people from religious communities.</t>
  </si>
  <si>
    <t>https://skills.emsidata.com/skills/ESC2EBF656AE5D0792FF</t>
  </si>
  <si>
    <t>Theology</t>
  </si>
  <si>
    <t>Theology is the systematic study of the nature of the divine and, more broadly, of religious belief. It is taught as an academic discipline, typically in universities and seminaries. It occupies itself with the unique content of analyzing the supernatural, but also deals with religious epistemology, asks and seeks to answer the question of revelation. Revelation pertains to the acceptance of God, gods, or deities, as not only transcendent or above the natural world, but also willing and able to interact with the natural world and, in particular, to reveal themselves to humankind. While theology has turned into a secular field, religious adherents still consider theology to be a discipline that helps them live and understand concepts such as life and love and that helps them lead lives of obedience to the deities they follow or worship.</t>
  </si>
  <si>
    <t>https://skills.emsidata.com/skills/KS441C766VN4FMWKSYVD</t>
  </si>
  <si>
    <t>Spirituality</t>
  </si>
  <si>
    <t>The meaning of spirituality has developed and expanded over time, and various connotations can be found alongside each other. Traditionally, spirituality referred to a religious process of re-formation which "aims to recover the original shape of man", oriented at "the image of God" as exemplified by the founders and sacred texts of the religions of the world. The term was used within early Christianity to refer to a life oriented toward the Holy Spirit and broadened during the Late Middle Ages to include mental aspects of life. In modern times, the term both spread to other religious traditions and broadened to refer to a wider range of experience, including a range of esoteric traditions and religious traditions. Modern usages tend to refer to a subjective experience of a sacred dimension and the "deepest values and meanings by which people live", often in a context separate from organized religious institutions, such as a belief in a supernatural realm, personal growth, a quest for an ultimate or sacred meaning, religious experience, or an encounter with one's own "inner dimension".</t>
  </si>
  <si>
    <t>https://skills.emsidata.com/skills/KS440VP6DB2MBPYRD0QH</t>
  </si>
  <si>
    <t>Religious Studies</t>
  </si>
  <si>
    <t>Religious studies, also known as the study of religion, is an academic field devoted to research into religious beliefs, behaviors, and institutions. It describes, compares, interprets, and explains religion, emphasizing systematic, historically based, and cross-cultural perspectives.</t>
  </si>
  <si>
    <t>https://skills.emsidata.com/skills/KS128HW74MYRVVZ6VL82</t>
  </si>
  <si>
    <t>World Religions</t>
  </si>
  <si>
    <t>World religions is a category used in the study of religion to demarcate the five—and in some cases more—largest and most internationally widespread religious movements. Christianity, Islam, Judaism, Hinduism, and Buddhism are always included in the list, being known as the "Big Five". Some scholars also include other religions, such as Sikhism, Zoroastrianism, or the Baháʼí Faith, in the category. These are often juxtaposed against other categories, such as indigenous religions and new religious movements, which are also used by scholars in this field of research.</t>
  </si>
  <si>
    <t>https://skills.emsidata.com/skills/ES9DE82B5F6455C89280</t>
  </si>
  <si>
    <t>Air Traffic Control</t>
  </si>
  <si>
    <t>Air traffic control (ATC) is a service provided by ground-based air traffic controllers who direct aircraft on the ground and through controlled airspace, and can provide advisory services to aircraft in non-controlled airspace. The primary purpose of ATC worldwide is to prevent collisions, organize and expedite the flow of air traffic, and provide information and other support for pilots. In some countries, ATC plays a security or defensive role, or is operated by the military.</t>
  </si>
  <si>
    <t>https://skills.emsidata.com/skills/KS120CF6HN55WXY0GZ14</t>
  </si>
  <si>
    <t>Unmanned Aerial Vehicle</t>
  </si>
  <si>
    <t>An unmanned aerial vehicle (UAV) or uncrewed aerial vehicle, also known as unmanned aircraft or uncrewed aircraft (UA), commonly known as a drone, is an aircraft without a human pilot on board. UAVs are a component of an unmanned aircraft system (UAS), which include additionally a ground-based controller and a system of communications with the UAV. The flight of UAVs may operate under remote control by a human operator ― remotely-piloted aircraft (RPA) ― or with various degrees of autonomy, such as autopilot assistance, up to fully autonomous aircraft that does not allow human intervention.</t>
  </si>
  <si>
    <t>https://skills.emsidata.com/skills/KS7G0GX6696JGPFQ313J</t>
  </si>
  <si>
    <t>Air Traffic Flow</t>
  </si>
  <si>
    <t>Air traffic flow management (ATFM) is the regulation of air traffic in order to avoid exceeding airport or air traffic control capacity in handling traffic, and to ensure that available capacity is used efficiently.</t>
  </si>
  <si>
    <t>https://skills.emsidata.com/skills/BGSFEC0BD96C431003B7</t>
  </si>
  <si>
    <t>Aviation</t>
  </si>
  <si>
    <t>Aviation is the activities surrounding mechanical flight and the aircraft industry. Aircraft includes fixed-wing and rotary-wing types, morphable wings, wing-less lifting bodies, as well as lighter-than-air craft such as hot air balloons and airships.</t>
  </si>
  <si>
    <t>https://skills.emsidata.com/skills/KS120CF6WLXS5QGSWHR9</t>
  </si>
  <si>
    <t>Airspace</t>
  </si>
  <si>
    <t>The world's navigable airspace is divided into three-dimensional segments, each of which is assigned to a specific class. Most nations adhere to the classification specified by the International Civil Aviation Organization (ICAO) and described below, though they might use only some of the classes defined below, and significantly alter the exact rules and requirements. Similarly, individual nations may also designate special use airspace (SUA) with further rules for reasons of national security or safety.</t>
  </si>
  <si>
    <t>https://skills.emsidata.com/skills/KS120CQ6TKQJZ8JQRSN1</t>
  </si>
  <si>
    <t>Packaging And Labeling</t>
  </si>
  <si>
    <t>Packaging is the science, art and technology of enclosing or protecting products for distribution, storage, sale, and use. Packaging also refers to the process of designing, evaluating, and producing packages. Packaging can be described as a coordinated system of preparing goods for transport, warehousing, logistics, sale, and end use. Packaging contains, protects, preserves, transports, informs, and sells. In many countries it is fully integrated into government, business, institutional, industrial, and personal use.</t>
  </si>
  <si>
    <t>https://skills.emsidata.com/skills/KS124046TRJDP25WFPYC</t>
  </si>
  <si>
    <t>Flatbed Truck Operation</t>
  </si>
  <si>
    <t>A flatbed truck is a type of truck which can be either articulated or rigid. As the name suggests, its bodywork is just an entirely flat, level 'bed' with no sides or roof. This allows for quick and easy loading of goods, and consequently they are used to transport heavy loads that are not delicate or vulnerable to rain, and also for abnormal loads that require more space than is available on a closed body.</t>
  </si>
  <si>
    <t>https://skills.emsidata.com/skills/KS123ZY700CCYLZ7DX83</t>
  </si>
  <si>
    <t>Passenger Transport</t>
  </si>
  <si>
    <t>https://skills.emsidata.com/skills/KSH0SZT3W029WLLYXE9D</t>
  </si>
  <si>
    <t>Heavy Equipment</t>
  </si>
  <si>
    <t>Heavy equipment or heavy machinery refers to heavy-duty vehicles, specially designed for executing construction tasks, most frequently ones involving earthwork operations or other large construction tasks. Heavy equipment usually comprises five equipment systems: implementation, traction, structure, power train, control and information.</t>
  </si>
  <si>
    <t>https://skills.emsidata.com/skills/KS1229T6LN87KTDQX2B6</t>
  </si>
  <si>
    <t>Warehousing</t>
  </si>
  <si>
    <t>A warehouse is a building for storing goods. Warehouses are used by manufacturers, importers, exporters, wholesalers, transport businesses, customs, etc. They are usually large plain buildings in industrial parks on the outskirts of cities, towns, or villages.</t>
  </si>
  <si>
    <t>https://skills.emsidata.com/skills/KS124DX6G31F5M9ZHNGC</t>
  </si>
  <si>
    <t>Sorting</t>
  </si>
  <si>
    <t>Sorting is any process of arranging items systematically, and has two common, yet distinct meanings:ordering: arranging items in a sequence ordered by some criterion; categorizing: grouping items with similar properties.</t>
  </si>
  <si>
    <t>https://skills.emsidata.com/skills/KS440S66DFM34BM1MH7H</t>
  </si>
  <si>
    <t>Barcode Readers</t>
  </si>
  <si>
    <t>A barcode reader is an optical scanner that can read printed barcodes, decode the data contained in the barcode and send the data to a computer. Like a flatbed scanner, it consists of a light source, a lens and a light sensor translating for optical impulses into electrical signals. Additionally, nearly all barcode readers contain decoder circuitry that can analyze the barcode's image data provided by the sensor and sending the barcode's content to the scanner's output port.</t>
  </si>
  <si>
    <t>https://skills.emsidata.com/skills/KS120WY66GD23RSX12RL</t>
  </si>
  <si>
    <t>Inventory Management</t>
  </si>
  <si>
    <t>Inventory or stock refers to the goods and materials that a business holds for the ultimate goal of resale, production or utilisation.</t>
  </si>
  <si>
    <t>https://skills.emsidata.com/skills/KS125B569R313XT23LHY</t>
  </si>
  <si>
    <t>Inventory Valuation</t>
  </si>
  <si>
    <t>An inventory valuation allows a company to provide a monetary value for items that make up their inventory. Inventories are usually the largest current asset of a business, and proper measurement of them is necessary to assure accurate financial statements. If inventory is not properly measured, expenses and revenues cannot be properly matched and a company could make poor business decisions.</t>
  </si>
  <si>
    <t>https://skills.emsidata.com/skills/KS120Z378ZMS5RKCS43X</t>
  </si>
  <si>
    <t>Inventory Control</t>
  </si>
  <si>
    <t>Inventory control or stock control can be broadly defined as "the activity of checking a shop’s stock." It is the process of ensuring that the right amount of supply is available within a business. However, a more focused definition takes into account the more science-based, methodical practice of not only verifying a business' inventory but also maximising the amount of profit from the least amount of inventory investment without affecting customer satisfaction. Other facets of inventory control include forecasting future demand, supply chain management, production control, financial flexibility, purchasing data, loss prevention and turnover, and customer satisfaction.</t>
  </si>
  <si>
    <t>https://skills.emsidata.com/skills/KS125B45YZ8FF6LVXX3G</t>
  </si>
  <si>
    <t>Warehouse Management Systems</t>
  </si>
  <si>
    <t>A warehouse management system (WMS) is a software application designed to support and optimize warehouse functionality and distribution center management. These systems facilitate management in their daily planning, organizing, staffing, directing, and controlling the utilization of available resources, to move and store materials into, within, and out of a warehouse, while supporting staff in the performance of material movement and storage in and around a warehouse.</t>
  </si>
  <si>
    <t>https://skills.emsidata.com/skills/KS126DD6P20BDTT3QHF3</t>
  </si>
  <si>
    <t>Stock Management</t>
  </si>
  <si>
    <t>Stock management is the function of understanding the stock mix of a company and the different demands on that stock. The demands are influenced by both external and internal factors and are balanced by the creation of purchase order requests to keep supplies at a reasonable or prescribed level. Stock management is important for every other business enterprise.</t>
  </si>
  <si>
    <t>https://skills.emsidata.com/skills/KS440ZC661D1D248K9QG</t>
  </si>
  <si>
    <t>Stocks (Inventory)</t>
  </si>
  <si>
    <t>https://skills.emsidata.com/skills/KS683SQ6ZD2227YN4C93</t>
  </si>
  <si>
    <t>Capacity Requirements Planning</t>
  </si>
  <si>
    <t>Capacity planning is the process of determining the production capacity needed by an organization to meet changing demands for its products. In the context of capacity planning, design capacity is the maximum amount of work that an organization is capable of completing in a given period. Effective capacity is the maximum amount of work that an organization is capable of completing in a given period due to constraints such as quality problems, delays, material handling, etc.</t>
  </si>
  <si>
    <t>https://skills.emsidata.com/skills/KS7G87D6070DFKD72JKX</t>
  </si>
  <si>
    <t>Logistics Management</t>
  </si>
  <si>
    <t>Logistics is generally the detailed organization and implementation of a complex operation. In a general business sense, logistics is the management of the flow of things between the point of origin and the point of consumption to meet the requirements of customers or corporations. The resources managed in logistics may include tangible goods such as materials, equipment, and supplies, as well as food and other consumable items.</t>
  </si>
  <si>
    <t>https://skills.emsidata.com/skills/KS125Z26XB67Y67KBRYP</t>
  </si>
  <si>
    <t>Import/Export Logistics</t>
  </si>
  <si>
    <t>https://skills.emsidata.com/skills/KS682KS6YH44C8LDZDBJ</t>
  </si>
  <si>
    <t>Manual Handling</t>
  </si>
  <si>
    <t>Manual handling of loads (MHL), manual material handling (MMH) involves the use of the human body to lift, lower, fill, empty, or carry loads. The load can be animate or inanimate. Most manufacturing or distribution systems require some manual handling tasks. Though decreasing lately, the rate of workers in the EU-25 that report carrying or moving heavy loads, is still high (34.5%), reaching 38.0% in the EU-10. When performed incorrectly or excessively, these tasks may expose workers to physical risk factors, fatigue, and injury. A variety of MMH techniques and tools exist to alleviate these potential problems.</t>
  </si>
  <si>
    <t>https://skills.emsidata.com/skills/KS1264H637YVR9N30ZCN</t>
  </si>
  <si>
    <t>Procurement is the process of finding and agreeing to terms, and acquiring goods, services, or works from an external source, often via a tendering or competitive bidding process.</t>
  </si>
  <si>
    <t>https://skills.emsidata.com/skills/KS122626T550SLQ7QZ1C</t>
  </si>
  <si>
    <t>Procurement Management</t>
  </si>
  <si>
    <t>https://skills.emsidata.com/skills/KS1282C778989GJWW9BZ</t>
  </si>
  <si>
    <t>Request For Proposal</t>
  </si>
  <si>
    <t>A request for proposal (RFP) is a document that solicits proposal, often made through a bidding process, by an agency or company interested in procurement of a commodity, service, or valuable asset, to potential suppliers to submit business proposals. It is submitted early in the procurement cycle, either at the preliminary study, or procurement stage.</t>
  </si>
  <si>
    <t>https://skills.emsidata.com/skills/KS4402T6094D6F35MTXR</t>
  </si>
  <si>
    <t>Sustainable Procurement</t>
  </si>
  <si>
    <t>Sustainable procurement is a process whereby organizations meet their needs for goods, services, works and utilities in a way that achieves value for money on a life-cycle basis while addressing equity principles for sustainable development, therefore benefiting societies and the environment across time and geographies. Procurement is often conducted via a tendering or competitive bidding process. The process is used to ensure the buyer receives goods, services or works for the best possible price, when aspects such as quality, quantity, time, and location are compared. Procurement is considered sustainable when organizations broadens this framework by meeting their needs for goods, services, works, and utilities in a way that achieves value for money and promotes positive outcomes not only for the organization itself but for the economy, environment, and society. This framework is also known as the triple bottom line, which is a business accounting framework. The concept of TBL is narrowly prescribed, and even John Elkington, who coined the term in the 1990s, now advocates its recall. Indeed, procurement practitioners have drawn attention to the fact that buying from smaller firms, locally, is an important aspect of sustainable procurement in the public sector. Ethics, culture, safety, diversity, inclusion, justice, human rights and the environment are additionally listed as important aspects of SPP.</t>
  </si>
  <si>
    <t>https://skills.emsidata.com/skills/ESFCB5969D4A6AFEB678</t>
  </si>
  <si>
    <t>Purchasing</t>
  </si>
  <si>
    <t>Purchasing is the process a business or organization uses to acquire goods or services to accomplish its goals. Although there are several organizations that attempt to set standards in the purchasing process, processes can vary greatly between organizations.</t>
  </si>
  <si>
    <t>https://skills.emsidata.com/skills/KS1287R64YNBZGR50Y1N</t>
  </si>
  <si>
    <t>Purchasing Management</t>
  </si>
  <si>
    <t>Purchasing management is the management of the purchasing process and related aspects in an organization.</t>
  </si>
  <si>
    <t>https://skills.emsidata.com/skills/KS1287R78Q0F71BSSBQJ</t>
  </si>
  <si>
    <t>Cost Estimation Models</t>
  </si>
  <si>
    <t>Cost estimation models are mathematical algorithms or parametric equations used to estimate the costs of a product or project. The results of the models are typically necessary to obtain approval to proceed, and are factored into business plans, budgets, and other financial planning and tracking mechanisms.</t>
  </si>
  <si>
    <t>https://skills.emsidata.com/skills/KS122FN6NBYVC1ZCS267</t>
  </si>
  <si>
    <t>Vendor Management</t>
  </si>
  <si>
    <t>In a supply chain, a vendor, or a seller, is an enterprise that contributes goods or services. Generally, a supply chain vendor manufactures inventory/stock items and sells them to the next link in the chain. Today, these terms refer to a supplier of any goods or service.</t>
  </si>
  <si>
    <t>https://skills.emsidata.com/skills/KSCFTLKLB8GE4VIJNVRR</t>
  </si>
  <si>
    <t>Supply Chain Planning</t>
  </si>
  <si>
    <t>In commerce, supply chain management (SCM), the management of the flow of goods and services, money and information between businesses and locations, and includes the movement and storage of raw materials, of work-in-process inventory, and of finished goods as well as end to end order fulfillment from point of origin to point of consumption. Interconnected, interrelated or interlinked networks, channels and node businesses combine in the provision of products and services required by end customers in a supply chain.</t>
  </si>
  <si>
    <t>https://skills.emsidata.com/skills/ESCC9C5BCEDD2157A734</t>
  </si>
  <si>
    <t>Material Flow Analysis</t>
  </si>
  <si>
    <t>Material flow analysis (MFA), also referred to as substance flow analysis (SFA), is an analytical method to quantify flows and stocks of materials or substances in a well-defined system. MFA is an important tool to study the bio-physical aspects of human activity on different spatial and temporal scales. It is considered a core method of industrial ecology or anthropogenic, urban, social and industrial metabolism. MFA is used to study material, substance, or product flows across different industrial sectors or within ecosystems. MFA can also be applied to a single industrial installation, for example, for tracking nutrient flows through a waste water treatment plant. When combined with an assessment of the costs associated with material flows this business-oriented application of MFA is called material flow cost accounting. MFA is an important tool to study the circular economy and to devise material flow management. Since the 1990s, the number of publications related to material flow analysis has grown steadily. Peer-reviewed journals that publish MFA-related work include the Journal of Industrial Ecology, Ecological Economics, Environmental Science and Technology, and Resources, Conservation, and Recycling.</t>
  </si>
  <si>
    <t>https://skills.emsidata.com/skills/KS1266T79W1P85K3B0N7</t>
  </si>
  <si>
    <t>Production Planning</t>
  </si>
  <si>
    <t>Production planning is the planning of production and manufacturing modules in a company or industry. It utilizes the resource allocation of activities of employees, materials and production capacity, in order to serve different customers.</t>
  </si>
  <si>
    <t>https://skills.emsidata.com/skills/ESFB6F6182E69DA80843</t>
  </si>
  <si>
    <t>Material Requirements Planning</t>
  </si>
  <si>
    <t>Material requirements planning (MRP) is a production planning, scheduling, and inventory control system used to manage manufacturing processes. Most MRP systems are software-based, but it is possible to conduct MRP by hand as well.</t>
  </si>
  <si>
    <t>https://skills.emsidata.com/skills/KS1266X5W6791WSRJMVC</t>
  </si>
  <si>
    <t>Demand Planning</t>
  </si>
  <si>
    <t>https://skills.emsidata.com/skills/ES93F8B89DCFEB3D8E20</t>
  </si>
  <si>
    <t>https://skills.emsidata.com/skills/KS440C365HRHPM9VQDFF</t>
  </si>
  <si>
    <t>Supply Chain Optimization</t>
  </si>
  <si>
    <t>Supply-chain optimization (SCO) aims to ensure the optimal operation of a manufacturing and distribution supply chain. This includes the optimal placement of inventory within the supply chain, minimizing operating costs including manufacturing costs, transportation costs, and distribution costs. Optimization often involves the application of mathematical modelling techniques using computer software. It is often considered to be part of supply chain engineering, although the latter is mainly focused on mathematical modelling approaches, whereas supply chain optimization can also be undertaken using qualitative, management based approaches.</t>
  </si>
  <si>
    <t>https://skills.emsidata.com/skills/ESE9A5EA351168192BD9</t>
  </si>
  <si>
    <t>Supply Chain Analysis</t>
  </si>
  <si>
    <t>https://skills.emsidata.com/skills/ESE0D6A2674ADCCED0F1</t>
  </si>
  <si>
    <t>Marketing Research</t>
  </si>
  <si>
    <t>Marketing research is the systematic gathering, recording, and analysis of qualitative and quantitative data about issues relating to marketing products and services. The goal is to identify and assess how changing elements of the marketing mix impacts customer behavior.</t>
  </si>
  <si>
    <t>https://skills.emsidata.com/skills/KS122B86K64KXNV7S8X2</t>
  </si>
  <si>
    <t>Supply Chain</t>
  </si>
  <si>
    <t>In commerce, a supply chain is a system of organizations, people, activities, information, and resources involved in supplying a product or service to a consumer. Supply chain activities involve the transformation of natural resources, raw materials, and components into a finished product that is delivered to the end customer. In sophisticated supply chain systems, used products may re-enter the supply chain at any point where residual value is recyclable. Supply chains link value chains.</t>
  </si>
  <si>
    <t>https://skills.emsidata.com/skills/ES72D57E1BC4BB22BBB0</t>
  </si>
  <si>
    <t>Capacity Planning</t>
  </si>
  <si>
    <t>https://skills.emsidata.com/skills/KS121CQ6SNKYY3CT7146</t>
  </si>
  <si>
    <t>Demand Forecasting</t>
  </si>
  <si>
    <t>Demand forecasting is a field of predictive analytics which tries to understand and predict customer demand to optimize supply decisions by corporate supply chain and business management. Demand forecasting involves quantitative methods such as the use of data, and especially historical sales data, as well as statistical techniques from test markets. Demand forecasting may be used in production planning, inventory management, and at times in assessing future capacity requirements, or in making decisions on whether to enter a new market.</t>
  </si>
  <si>
    <t>https://skills.emsidata.com/skills/KS122TN6QW0F40J15TTM</t>
  </si>
  <si>
    <t>Supply Chain Network</t>
  </si>
  <si>
    <t>A supply-chain network (SCN) is an evolution of the basic supply chain. Due to rapid technological advancement, organisations with a basic supply chain can develop this chain into a more complex structure involving a higher level of interdependence and connectivity between more organisations, this constitutes a supply-chain network.</t>
  </si>
  <si>
    <t>https://skills.emsidata.com/skills/ES6CFA822EBE98AEFE58</t>
  </si>
  <si>
    <t>Supply Chain Integration</t>
  </si>
  <si>
    <t>https://skills.emsidata.com/skills/ES1706C943225F0BEC2B</t>
  </si>
  <si>
    <t>Supply Chain Operations Reference Model</t>
  </si>
  <si>
    <t>Supply-chain operations reference (SCOR) model is a process reference model developed and endorsed by the Supply Chain Council as the cross-industry, standard diagnostic tool for supply chain management. The SCOR model describes the business activities associated with satisfying a customer's demand, which include plan, source, make, deliver, return and enable. Use of the model includes analyzing the current state of a company's processes and goals, quantifying operational performance, and comparing company performance to benchmark data. SCOR has developed a set of metrics for supply chain performance, and Supply Chain Council members have formed industry groups to collect best practices information that companies can use to elevate their supply chain models.</t>
  </si>
  <si>
    <t>https://skills.emsidata.com/skills/ES42ED73652538F9FB20</t>
  </si>
  <si>
    <t>Supply Chain Strategy</t>
  </si>
  <si>
    <t>In commerce, a supply chain is a system within organizations, people, activities, information, and resources involved in supplying a product or service to a consumer. Supply chain activities involve the transformation of natural resources, raw materials, and components into a finished product and delivering the same to the end customer. In sophisticated supply chain systems, used products may re-enter the supply chain at any point where residual value is recyclable. Supply chains link value chains. Suppliers in a supply chain are often ranked by "tier", first-tier suppliers being those who supply direct to the client business, second-tier being suppliers to the first tier, etc.</t>
  </si>
  <si>
    <t>https://skills.emsidata.com/skills/BGS5E21A211294F3412D</t>
  </si>
  <si>
    <t>Just In Time Methodology</t>
  </si>
  <si>
    <t>Just-in-time (JIT) manufacturing, also known as just-in-time production or the Toyota Production System (TPS), is a methodology aimed primarily at reducing times within the production system as well as response times from suppliers and to customers. Its origin and development was mainly in Japan, largely in the 1960s and 1970s and particularly at Toyota.,</t>
  </si>
  <si>
    <t>https://skills.emsidata.com/skills/KS125JS5W5R3S72P63Y3</t>
  </si>
  <si>
    <t>Traffic Flow</t>
  </si>
  <si>
    <t>In mathematics and transportation engineering, traffic flow is the study of interactions between travellers and infrastructure, with the aim of understanding and developing an optimal transport network with efficient movement of traffic and minimal traffic congestion problems.</t>
  </si>
  <si>
    <t>https://skills.emsidata.com/skills/KS441GS6DHYNVH5GW6L9</t>
  </si>
  <si>
    <t>Transportation Modes</t>
  </si>
  <si>
    <t>Means of transport is a term used to distinguish between different ways of transportation or transporting people or goods. The different modes of transport are air, water, and land transport, which includes Rails or railways, road and off-road transport. Other modes also exist, including pipelines, cable transport, and space transport. Human-powered transport and animal-powered transport are sometimes regarded as their own mode, but never fall into the other categories. In general, transportation is used for moving of people, animals, and other goods from one place to another. The means of transport, on the other hand, refers to the (motorized) vehicles necessary for transport according to the chosen mode. Each mode of transport has a fundamentally different technological solution, and some require a separate environment. Each mode has its own infrastructure, vehicles, and operations.</t>
  </si>
  <si>
    <t>https://skills.emsidata.com/skills/KS441J3672F2WDNL5FCM</t>
  </si>
  <si>
    <t>Road Traffic Controls</t>
  </si>
  <si>
    <t>https://skills.emsidata.com/skills/KS441GV614WTW46WZHFQ</t>
  </si>
  <si>
    <t>Manifests</t>
  </si>
  <si>
    <t>https://skills.emsidata.com/skills/KS7G3D66G6RNMSFX4ZRW</t>
  </si>
  <si>
    <t>Customs Procedures</t>
  </si>
  <si>
    <t>Customs is an authority or agency in a country responsible for collecting tariffs and for controlling the flow of goods, including animals, transports, personal effects, and hazardous items, into and out of a country. Traditionally, customs has been considered as the fiscal subject that charges customs duties and other taxes on import and export. In recent decades, the views on the functions of customs have considerably expanded and now covers three basic issues: taxation, security, and trade facilitation.</t>
  </si>
  <si>
    <t>https://skills.emsidata.com/skills/ESE48A333764A28095DC</t>
  </si>
  <si>
    <t>Transport Management Systems</t>
  </si>
  <si>
    <t>A transportation management system (TMS) is a subset of supply chain management concerning transportation operations and may be part of an enterprise resource planning system.</t>
  </si>
  <si>
    <t>https://skills.emsidata.com/skills/KS441J065KC89DMGY87Z</t>
  </si>
  <si>
    <t>Phase (Waves)</t>
  </si>
  <si>
    <t>In physics and mathematics, the phase of a periodic function  of some real variable  is an angle representing the number of periods spanned by that variable. It is denoted  and expressed in such a scale that it varies by one full turn as the variable  goes through each period. It may be measured in any angular unit such as degrees or radians, thus increasing by 360° or  as the variable  completes a full period.</t>
  </si>
  <si>
    <t>https://skills.emsidata.com/skills/KS127RF6W9YSNDBTPR0N</t>
  </si>
  <si>
    <t>Master Of Laws in Taxation</t>
  </si>
  <si>
    <t>A Master of Laws is an advanced, postgraduate academic degree, pursued by those either holding an undergraduate academic law degree, a professional law degree, or an undergraduate degree in a related subject. In some jurisdictions, the "Master of Laws" is the basic professional degree for admission into legal practice.</t>
  </si>
  <si>
    <t>https://skills.emsidata.com/skills/ES1335438397BBF92EEC</t>
  </si>
  <si>
    <t>Bachelor Of Science in Nursing (BSN)</t>
  </si>
  <si>
    <t>The Bachelor of Science in Nursing also known in some countries as a Bachelor of Nursing (BN) or Bachelor of Science (BS) with a Major in Nursing is an academic degree in the science and principles of nursing, granted by an accredited tertiary education provider. The course of study is typically three or four years. The difference in degree designation may relate to the amount of basic science courses required as part of the degree, with BScN and BSN degree curriculums requiring completion of more courses on math and natural sciences that are more typical of BSc degrees and BN curriculums more focused on nursing theory, nursing process, and teaching versions of general science topics that are adapted to be more specific and relevant to nursing practice. Nursing school students are generally required to take courses in social and behavioral sciences and liberal arts, including nutrition, anatomy, chemistry, mathematics, and English. In addition to those courses, experience in physical and social sciences, communication, leadership, and critical thinking is required for a bachelor's degree. BSN programs typically last 2–4 years. Someone who holds a BSN can work in private or public medical and surgical hospitals, physician's offices, home health care services, and nursing facilities. Having a BSN can result in more opportunities and better salary than just an associate degree.</t>
  </si>
  <si>
    <t>https://skills.emsidata.com/skills/ES5AB08A87BFFF0136CA</t>
  </si>
  <si>
    <t>Advanced Practice Registered Nurse</t>
  </si>
  <si>
    <t>An advanced practice nurse (APN) is a nurse with post-graduate education in nursing. APNs are prepared with advanced didactic and clinical education, knowledge, skills, and scope of practice in nursing.</t>
  </si>
  <si>
    <t>https://skills.emsidata.com/skills/KS1208P61TF7XJQ9PPYL</t>
  </si>
  <si>
    <t>Registered Dietitian (RD/RDN)</t>
  </si>
  <si>
    <t>A dietitian, medical dietitian, or dietician is an expert in identifying and treating disease-related malnutrition and in conducting medical nutrition therapy, for example designing an enteral tube feeding regimen or mitigating the effects of cancer cachexia. Many dietitians work in hospitals and usually see specific patients where a nutritional assessment and intervention has been requested by a doctor or nurse, for example if a patient has lost their ability to swallow or requires artificial nutrition due to intestinal failure. Dietitians are the only regulated healthcare professionals licensed to assess, diagnose, and treat such problems. In the United Kingdom, dietitian is a 'protected title', meaning identifying yourself as a dietitian without appropriate education and registration is prohibited by law.</t>
  </si>
  <si>
    <t>https://skills.emsidata.com/skills/KS128GY5WZNGGHNFJBWM</t>
  </si>
  <si>
    <t>Master Of Public Administration</t>
  </si>
  <si>
    <t>The Master of Public Administration is a professional graduate degree in public administration, similar to the Master of Business Administration but with an emphasis on the issues of public services.</t>
  </si>
  <si>
    <t>https://skills.emsidata.com/skills/KS7G2NZ74R69RDPYRZ84</t>
  </si>
  <si>
    <t>Dietetics</t>
  </si>
  <si>
    <t>https://skills.emsidata.com/skills/ES9406E46E572703F8B4</t>
  </si>
  <si>
    <t>Family Nurse Practitioner</t>
  </si>
  <si>
    <t>https://skills.emsidata.com/skills/KS123TH757QBPT3KGKQ1</t>
  </si>
  <si>
    <t>Nurse Practitioner</t>
  </si>
  <si>
    <t>A nurse practitioner (NP) is an advanced practice registered nurse and a type of mid-level practitioner. NPs are trained to assess patient needs, order and interpret diagnostic and laboratory tests, diagnose disease, formulate and prescribe treatment plans. NP training covers basic disease prevention, coordination of care, and health promotion, but does not provide the depth of expertise needed to recognize more complex conditions. According to the American Association of Nurse Practitioners, an organization that lobbies for the expansion of the scope of practice of NPs, NPs are educated at the graduate level to provide "primary, acute, chronic, and specialty care to patients of all ages", depending on their field of practice.</t>
  </si>
  <si>
    <t>https://skills.emsidata.com/skills/KS1273M5Z3GJ0VY4WP6T</t>
  </si>
  <si>
    <t>Psychiatric-Mental Health Nurse Practitioner</t>
  </si>
  <si>
    <t>In the United States, a psychiatric-mental health nurse practitioner (PMHNP) is an advanced practice registered nurse trained to provide a wide range of mental health services to patients and families in a variety of settings. PMHNPs diagnose, conduct therapy, and prescribe medications for patients who have psychiatric disorders, medical organic brain disorders or substance abuse problems. They are licensed to provide emergency psychiatric services, psychosocial and physical assessment of their patients, treatment plans, and manage patient care. They may also serve as consultants or as educators for families and staff. The PMHNP has a focus on psychiatric diagnosis, including the differential diagnosis of medical disorders with psychiatric symptoms, and on medication treatment for psychiatric disorders.</t>
  </si>
  <si>
    <t>https://skills.emsidata.com/skills/KS126D378QCN9478VMVW</t>
  </si>
  <si>
    <t>School Counseling</t>
  </si>
  <si>
    <t>https://skills.emsidata.com/skills/ESB16A0D93A89313FB84</t>
  </si>
  <si>
    <t>Hydraulic Conductivity</t>
  </si>
  <si>
    <t>Hydraulic conductivity, symbolically represented as , is a property of vascular plants, soils and rocks, that describes the ease with which a fluid can move through pore spaces or fractures. It depends on the intrinsic permeability of the material, the degree of saturation, and on the density and viscosity of the fluid. Saturated hydraulic conductivity, Ksat, describes water movement through saturated media. By definition, hydraulic conductivity is the ratio of velocity to hydraulic gradient indicating permeability of porous media.</t>
  </si>
  <si>
    <t>https://skills.emsidata.com/skills/KS124VS622ZSDBBHLNFK</t>
  </si>
  <si>
    <t>Master Of Science in Nursing (MSN)</t>
  </si>
  <si>
    <t>A Master of Science in Nursing (MSN) is an advanced-level postgraduate degree for registered nurses and is considered an entry-level degree for nurse educators and managers. The degree also may prepare a nurse to seek a career as a nurse administrator, health policy expert, or clinical nurse leader. The MSN may be used as a prerequisite for doctorate-level nursing education, and used to be required to become an advanced practice registered nurse such as a nurse practitioner, clinical nurse specialist, nurse anesthetist, or nurse midwife.</t>
  </si>
  <si>
    <t>https://skills.emsidata.com/skills/ES9C118326A1D8C98AEC</t>
  </si>
  <si>
    <t>Digital Journalism</t>
  </si>
  <si>
    <t>Digital journalism, also known as online journalism, is a contemporary form of journalism where editorial content is distributed via the Internet, as opposed to publishing via print or broadcast. What constitutes digital journalism is debated by scholars; however, the primary product of journalism, which is news and features on current affairs, is presented solely or in combination as text, audio, video, or some interactive forms like newsgames, and disseminated through digital media technology.</t>
  </si>
  <si>
    <t>https://skills.emsidata.com/skills/ESA956BCA4766B589661</t>
  </si>
  <si>
    <t>Master Of Laws</t>
  </si>
  <si>
    <t>https://skills.emsidata.com/skills/ES27E15589944B782818</t>
  </si>
  <si>
    <t>Licensed Professional Counselor (LPC)</t>
  </si>
  <si>
    <t>Licensed professional counselor (LPC) is a licensure for mental health professionals in some countries.</t>
  </si>
  <si>
    <t>https://skills.emsidata.com/skills/KS125ZN6J4X8LHH98NZ3</t>
  </si>
  <si>
    <t>Doctor Of Nursing Practice</t>
  </si>
  <si>
    <t>The doctor of nursing practice (DNP) is a degree in nursing. In the United States, the DNP is one of two doctorate degrees in nursing, the other being the PhD. The curriculum for the DNP degree builds on traditional master's programs by providing education in evidence-based practice, quality improvement, and systems leadership. Advanced practice registered nurses (APRNs) include the nurse practitioner (NP), certified registered nurse anesthetist (CRNA), Certified Nurse‐Midwife (CNM), and the clinical nurse specialist (CNS) and are prepared in master's-degree programs. Although approximately 52% of nurse anesthetist programs will award the DNP, the remaining 48% may use the title doctor of nurse anesthesia practice (DNAP).</t>
  </si>
  <si>
    <t>https://skills.emsidata.com/skills/ES7075648F2D27D05020</t>
  </si>
  <si>
    <t>Speech-Language Pathology</t>
  </si>
  <si>
    <t>Speech-language pathology is a field of expertise practiced by a clinician known as a speech-language pathologist (SLP) or a speech and language therapist, both of whom may be known by the shortened description, speech therapist. Speech-language pathology is considered a "related health profession" or "allied health profession" along with audiology, optometry, occupational therapy, rehabilitation psychology, physical therapy, behavior analysis and others.</t>
  </si>
  <si>
    <t>https://skills.emsidata.com/skills/KS440V76TYZ2914W661H</t>
  </si>
  <si>
    <t>Growth Mindedness</t>
  </si>
  <si>
    <t>https://skills.emsidata.com/skills/ES8BE0063D3F5F9870F4</t>
  </si>
  <si>
    <t>Viewshed Analysis</t>
  </si>
  <si>
    <t>A viewshed is an area that is visible from a specific location. Viewshed analyses are a common function of most geographic information system (GIS) software. The analysis uses the elevation value of each cell of the digital elevation model (DEM) to determine visibility to or from a particular cell. The location of this particular cell varies depending on the needs of the analysis.  For example, a viewshed analysis is commonly used to locate communication towers or determining the view from a road. Viewsheds can be calculated using an individual point such as a tower or multiple points such as a line representing a road. When analyzing a line segment, each of the vertices along the line is calculated to determine its visible area. The process can also be reversed. For example, when locating a landfill, the analysis can determine from where the landfill is visible to keep it hidden from view.</t>
  </si>
  <si>
    <t>https://skills.emsidata.com/skills/KS124CD77KMT2VVM4G24</t>
  </si>
  <si>
    <t>Scientific Management</t>
  </si>
  <si>
    <t>Scientific management is a theory of management that analyzes and synthesizes workflows. Its main objective is improving economic efficiency, especially labor productivity. It was one of the earliest attempts to apply science to the engineering of processes to management. Scientific management is sometimes known as Taylorism after its pioneer, Frederick Winslow Taylor.</t>
  </si>
  <si>
    <t>https://skills.emsidata.com/skills/KS440BT665SLW10WLBR6</t>
  </si>
  <si>
    <t>History of Philosophy</t>
  </si>
  <si>
    <t>Philosophy is the study of general and fundamental questions, such as those about reason, existence, knowledge, values, mind, and language. Such questions are often posed as problems to be studied or resolved. The term was probably coined by Pythagoras. Philosophical methods include questioning, critical discussion, rational argument, and systematic presentation.</t>
  </si>
  <si>
    <t>https://skills.emsidata.com/skills/ESE0F319D0B71A52EEA1</t>
  </si>
  <si>
    <t>Engineering Education</t>
  </si>
  <si>
    <t>Engineering education is the activity of teaching knowledge and principles to the professional practice of engineering. It includes an initial education, and any advanced education and specializations that follow. Engineering education is typically accompanied by additional postgraduate examinations and supervised training as the requirements for a professional engineering license. The length of education, and training to qualify as a basic professional engineer, is typically 8–12 years, with 15–20 years for an engineer who takes responsibility for major projects.</t>
  </si>
  <si>
    <t>https://skills.emsidata.com/skills/KS123JZ7653X4RM70QK7</t>
  </si>
  <si>
    <t>Eyes</t>
  </si>
  <si>
    <t>Eyes are organs of the visual system. They provide animals with vision, the ability to receive and process visual detail, as well as enabling several photo response functions that are independent of vision. Eyes detect light and convert it into electro-chemical impulses in neurons. In higher organisms, the eye is a complex optical system which collects light from the surrounding environment, regulates its intensity through a diaphragm, focuses it through an adjustable assembly of lenses to form an image, converts this image into a set of electrical signals, and transmits these signals to the brain through complex neural pathways that connect the eye via the optic nerve to the visual cortex and other areas of the brain. Eyes with resolving power have come in ten fundamentally different forms, and 96% of animal species possess a complex optical system. Image-resolving eyes are present in molluscs, chordates and arthropods.</t>
  </si>
  <si>
    <t>https://skills.emsidata.com/skills/KS123SG6VP9WYPSX31H5</t>
  </si>
  <si>
    <t>Graduate Realtor Institute</t>
  </si>
  <si>
    <t>https://skills.emsidata.com/skills/KS7G0B56Z3BFK2RY7KFF</t>
  </si>
  <si>
    <t>Interlocking</t>
  </si>
  <si>
    <t>In railway signalling, an interlocking is an arrangement of signal apparatus that prevents conflicting movements through an arrangement of tracks such as junctions or crossings. The signalling appliances and tracks are sometimes collectively referred to as an interlocking plant. An interlocking is designed so that it is impossible to display a signal to proceed unless the route to be used is proven safe.</t>
  </si>
  <si>
    <t>https://skills.emsidata.com/skills/KS123FD6C4J59H8QLFCW</t>
  </si>
  <si>
    <t>Operational Systems</t>
  </si>
  <si>
    <t>An operational system is a term used in data warehousing to refer to a system that is used to process the day-to-day transactions of an organization. These systems are designed in a manner that processing of day-to-day transactions is performed efficiently and the integrity of the transactional data is preserved.</t>
  </si>
  <si>
    <t>https://skills.emsidata.com/skills/KS127D06GY71W6HMWRM3</t>
  </si>
  <si>
    <t>Apple IPhone</t>
  </si>
  <si>
    <t>The iPhone is a line of smartphones designed and marketed by Apple Inc. that use Apple's iOS mobile operating system. The first-generation iPhone was announced by former Apple CEO Steve Jobs on January 9, 2007. Since then Apple has annually released new iPhone models and iOS updates. As of November 1, 2018, more than 2.2 billion iPhones had been sold.</t>
  </si>
  <si>
    <t>https://skills.emsidata.com/skills/KS120KH6HWMTVV6K1K0K</t>
  </si>
  <si>
    <t>Binary Systems</t>
  </si>
  <si>
    <t>Binary may refer to:</t>
  </si>
  <si>
    <t>https://skills.emsidata.com/skills/KS1210F679W2PLV78GZQ</t>
  </si>
  <si>
    <t>Client Access Licensing</t>
  </si>
  <si>
    <t>https://skills.emsidata.com/skills/KS121YZ6YMRS21Z1PGZ9</t>
  </si>
  <si>
    <t>Enforcement</t>
  </si>
  <si>
    <t>Enforcement is the process of ensuring compliance with laws, regulations, rules, standards, and social norms.</t>
  </si>
  <si>
    <t>https://skills.emsidata.com/skills/KS123JT5Z1WB0Z4CL0BH</t>
  </si>
  <si>
    <t>Health Risks</t>
  </si>
  <si>
    <t>https://skills.emsidata.com/skills/KS124N174QQYDQBH1JW0</t>
  </si>
  <si>
    <t>Computer Control Systems</t>
  </si>
  <si>
    <t>https://skills.emsidata.com/skills/KS680VT6G3KQGZNK4T49</t>
  </si>
  <si>
    <t>International Tourism</t>
  </si>
  <si>
    <t>https://skills.emsidata.com/skills/ES2509472D704FDAECDF</t>
  </si>
  <si>
    <t>Oxygen Transport</t>
  </si>
  <si>
    <t>https://skills.emsidata.com/skills/KS127HQ6MR8L5T9G7XWW</t>
  </si>
  <si>
    <t>Package Diagram</t>
  </si>
  <si>
    <t>A package diagram in the Unified Modeling Language depicts the dependencies between the packages that make up a model.</t>
  </si>
  <si>
    <t>https://skills.emsidata.com/skills/KS127J16Z3BCC4P8M3TF</t>
  </si>
  <si>
    <t>3D Printing</t>
  </si>
  <si>
    <t>https://skills.emsidata.com/skills/KS1201566L1SYP3D4LS3</t>
  </si>
  <si>
    <t>Consolidated Media Reports</t>
  </si>
  <si>
    <t>https://skills.emsidata.com/skills/KS682BC62HFXX2YC58TD</t>
  </si>
  <si>
    <t>Living Conditions</t>
  </si>
  <si>
    <t>Living Conditions is the second episode of season 4 of the television show Buffy the Vampire Slayer. Buffy becomes convinced that her annoying roommate is evil, but her friends think she is crazy.</t>
  </si>
  <si>
    <t>https://skills.emsidata.com/skills/KS125XL789D4ML4TFPD2</t>
  </si>
  <si>
    <t>Weather Maps</t>
  </si>
  <si>
    <t>A weather map, also known as synoptic weather chart, displays various meteorological features across a particular area at a particular point in time and has various symbols which all have specific meanings. Such maps have been in use since the mid-19th century and are used for research and weather forecasting purposes. Maps using isotherms show temperature gradients, which can help locate weather fronts. Isotach maps, analyzing lines of equal wind speed, on a constant pressure surface of 300 or 250 hPa show where the jet stream is located. Use of constant pressure charts at the 700 and 500 hPa level can indicate tropical cyclone motion. Two-dimensional streamlines based on wind speeds at various levels show areas of convergence and divergence in the wind field, which are helpful in determining the location of features within the wind pattern. A popular type of surface weather map is the surface weather analysis, which plots isobars to depict areas of high pressure and low pressure. Cloud codes are translated into symbols and plotted on these maps along with other meteorological data that are included in synoptic reports sent by professionally trained observers.</t>
  </si>
  <si>
    <t>https://skills.emsidata.com/skills/ES12C5AA35218151CEF8</t>
  </si>
  <si>
    <t>External Links</t>
  </si>
  <si>
    <t>An internal link is a type of hyperlink on a web page to another page or resource, such as an image or document, on the same website or domain.</t>
  </si>
  <si>
    <t>https://skills.emsidata.com/skills/KS4FY0QGEU3SZJ9RT2AB</t>
  </si>
  <si>
    <t>Corona (Software Development Kit)</t>
  </si>
  <si>
    <t>Solar2D is a free and open-source, cross-platform software development kit originally developed by Corona Labs Inc. and now maintained by Vlad Shcherban. Released in late 2009, it allows software programmers to build 2D mobile applications for iOS, Android, and Kindle, desktop applications for Windows, Linux and macOS, and connected TV applications for Apple TV, Fire TV and Android TV.</t>
  </si>
  <si>
    <t>https://skills.emsidata.com/skills/KS122DZ6GMJQM0816BVF</t>
  </si>
  <si>
    <t>Finite State Machine</t>
  </si>
  <si>
    <t>A finite-state machine (FSM) or finite-state automaton, finite automaton, or simply a state machine, is a mathematical model of computation. It is an abstract machine that can be in exactly one of a finite number of states at any given time. The FSM can change from one state to another in response to some inputs; the change from one state to another is called a transition. An FSM is defined by a list of its states, its initial state, and the inputs that trigger each transition. Finite-state machines are of two types—deterministic finite-state machines and non-deterministic finite-state machines. A deterministic finite-state machine can be constructed equivalent to any non-deterministic one.</t>
  </si>
  <si>
    <t>https://skills.emsidata.com/skills/KS3WPPOSFG3YIED0EMIH</t>
  </si>
  <si>
    <t>Specific Performance</t>
  </si>
  <si>
    <t>Specific performance is an equitable remedy in the law of contract, whereby a court issues an order requiring a party to perform a specific act, such as to complete performance of the contract. It is typically available in the sale of land law, but otherwise is not generally available if damages are an appropriate alternative. Specific performance is almost never available for contracts of personal service, although performance may also be ensured through the threat of proceedings for contempt of court.</t>
  </si>
  <si>
    <t>https://skills.emsidata.com/skills/KS440TN703GZQDBG4KMT</t>
  </si>
  <si>
    <t>Linear Function</t>
  </si>
  <si>
    <t>In mathematics, the term linear function refers to two distinct but related notions:In calculus and related areas, a linear function is a function whose graph is a straight line, that is, a polynomial function of degree zero or one. For distinguishing such a linear function from the other concept, the term affine function is often used. In linear algebra, mathematical analysis, and functional analysis, a linear function is a linear map.</t>
  </si>
  <si>
    <t>https://skills.emsidata.com/skills/ES537232883A849006B7</t>
  </si>
  <si>
    <t>Elementary Function</t>
  </si>
  <si>
    <t>In mathematics, an elementary function is a function of a single variable composed of particular simple functions.</t>
  </si>
  <si>
    <t>https://skills.emsidata.com/skills/KS123G26J2432FD51JB4</t>
  </si>
  <si>
    <t>Aerosols</t>
  </si>
  <si>
    <t>An aerosol is a suspension of fine solid particles or liquid droplets in air or another gas. Aerosols can be natural or anthropogenic. Examples of natural aerosols are fog, mist, dust, forest exudates and geyser steam. Examples of anthropogenic aerosols are particulate air pollutants and smoke. The liquid or solid particles have diameters typically less than 1 μm; larger particles with a significant settling speed make the mixture a suspension, but the distinction is not clear-cut. In general conversation, aerosol usually refers to an aerosol spray that delivers a consumer product from a can or similar container. Other technological applications of aerosols include dispersal of pesticides, medical treatment of respiratory illnesses, and combustion technology. Diseases can also spread by means of small droplets in the breath, also called aerosols.</t>
  </si>
  <si>
    <t>https://skills.emsidata.com/skills/KS1209J77MXGBB1R8F6F</t>
  </si>
  <si>
    <t>Language Barrier</t>
  </si>
  <si>
    <t>A language barrier is a figurative phrase used primarily to refer to linguistic barriers to communication, i.e. the difficulties in communication experienced by people or groups originally speaking different languages, or even dialects in some cases.</t>
  </si>
  <si>
    <t>https://skills.emsidata.com/skills/KS125Q96PZMF3FJ7RMR2</t>
  </si>
  <si>
    <t>New Ventures</t>
  </si>
  <si>
    <t>New Ventures is a global program that provides services for the development of small and medium enterprises (SMEs) whose main goal is to generate a positive environmental or social change within their own communities.</t>
  </si>
  <si>
    <t>https://skills.emsidata.com/skills/KS1270Q71W4Z2GRD1F56</t>
  </si>
  <si>
    <t>Engineering Economics</t>
  </si>
  <si>
    <t>For the application of engineering economics in the practice of civil engineering see Engineering economics.</t>
  </si>
  <si>
    <t>https://skills.emsidata.com/skills/KS123K0777B87JF9GDYY</t>
  </si>
  <si>
    <t>Pulses</t>
  </si>
  <si>
    <t>In medicine, a pulse represents the tactile arterial palpation of the cardiac cycle (heartbeat) by trained fingertips. The pulse may be palpated in any place that allows an artery to be compressed near the surface of the body, such as at the neck, wrist, at the groin, behind the knee, near the ankle joint, and on foot. Pulse is equivalent to measuring the heart rate. The heart rate can also be measured by listening to the heart beat by auscultation, traditionally using a stethoscope and counting it for a minute. The radial pulse is commonly measured using three fingers. This has a reason: the finger closest to the heart is used to occlude the pulse pressure, the middle finger is used get a crude estimate of the blood pressure, and the finger most distal to the heart is used to nullify the effect of the ulnar pulse as the two arteries are connected via the palmar arches. The study of the pulse is known as sphygmology.</t>
  </si>
  <si>
    <t>https://skills.emsidata.com/skills/KS1287G6QQFBQMF1VH2C</t>
  </si>
  <si>
    <t>Control Structures</t>
  </si>
  <si>
    <t>https://skills.emsidata.com/skills/ESF2273367F8FD265256</t>
  </si>
  <si>
    <t>Service Provider</t>
  </si>
  <si>
    <t>A service provider (SP) provides organizations with consulting, legal, real estate, communications, storage, processing. Although a service provider can be an organizational sub-unit, it is usually a third party or outsourced supplier, including telecommunications service providers (TSPs), application service providers (ASPs), storage service providers (SSPs), and internet service providers (ISPs). A more traditional term is service bureau.</t>
  </si>
  <si>
    <t>https://skills.emsidata.com/skills/KS440HK72NCTJJWMWRRS</t>
  </si>
  <si>
    <t>Security Identification Display Area (SIDA) Badge</t>
  </si>
  <si>
    <t>Security Identification Display Area, or SIDA, is a special security area designated by an airport operator in the US to comply with Transportation Security Administration (TSA) requirements in CFR 49 1542.205. An identification system must be used in this area. Before allowing unescorted access to this area, a person must be trained and their background investigated. Normally, the flight ramp and other sensitive operational areas of a US commercial airport are designated as a SIDA.</t>
  </si>
  <si>
    <t>https://skills.emsidata.com/skills/ESB97C2BC2580DE80B78</t>
  </si>
  <si>
    <t>Processing Industry</t>
  </si>
  <si>
    <t>https://skills.emsidata.com/skills/KSMV4NS8OC5C2M3LFVE4</t>
  </si>
  <si>
    <t>Estimators</t>
  </si>
  <si>
    <t>In statistics, an estimator is a rule for calculating an estimate of a given quantity based on observed data: thus the rule, the quantity of interest and its result are distinguished. For example, the sample mean is a commonly used estimator of the population mean.</t>
  </si>
  <si>
    <t>https://skills.emsidata.com/skills/KS123NL6ZT7N635KB88M</t>
  </si>
  <si>
    <t>Mapping</t>
  </si>
  <si>
    <t>https://skills.emsidata.com/skills/KS1264T6TLZK1C00MQX3</t>
  </si>
  <si>
    <t>Voronoi Diagram</t>
  </si>
  <si>
    <t>In mathematics, a Voronoi diagram is a partition of a plane into regions close to each of a given set of objects. In the simplest case, these objects are just finitely many points in the plane. For each seed there is a corresponding region consisting of all points of the plane closer to that seed than to any other. These regions are called Voronoi cells. The Voronoi diagram of a set of points is dual to its Delaunay triangulation.</t>
  </si>
  <si>
    <t>https://skills.emsidata.com/skills/KS441CH75GGB95QVGWNW</t>
  </si>
  <si>
    <t>Hosting</t>
  </si>
  <si>
    <t>https://skills.emsidata.com/skills/KS7G64467Y66LWH9X6QJ</t>
  </si>
  <si>
    <t>Financial Data Analysis</t>
  </si>
  <si>
    <t>https://skills.emsidata.com/skills/KS120GV6SCG2BTQ30HXZ</t>
  </si>
  <si>
    <t>Interconnection</t>
  </si>
  <si>
    <t>https://skills.emsidata.com/skills/KS1258368B9W1N7K6KWY</t>
  </si>
  <si>
    <t>Financial Future</t>
  </si>
  <si>
    <t>In finance, a futures contract is a standardized legal agreement to buy or sell something at a predetermined price at a specified time in the future, between parties not known to each other. The asset transacted is usually a commodity or financial instrument. The predetermined price the parties agree to buy and sell the asset for is known as the forward price. The specified time in the future—which is when delivery and payment occur—is known as the delivery date. Because it is a function of an underlying asset, a futures contract is a derivative product.</t>
  </si>
  <si>
    <t>https://skills.emsidata.com/skills/KS123YB6QK15FSHBMM49</t>
  </si>
  <si>
    <t>Centering</t>
  </si>
  <si>
    <t>https://skills.emsidata.com/skills/KS121KB6Y2YXRHXG08QD</t>
  </si>
  <si>
    <t>Equalization</t>
  </si>
  <si>
    <t>Equalization may refer to:</t>
  </si>
  <si>
    <t>https://skills.emsidata.com/skills/KS123MB5Y8GKT2N4FXJ4</t>
  </si>
  <si>
    <t>Imaging is the representation or reproduction of an object's form; especially a visual representation.</t>
  </si>
  <si>
    <t>https://skills.emsidata.com/skills/KS7G39G6G5M749ZW5DP0</t>
  </si>
  <si>
    <t>Services Sectors</t>
  </si>
  <si>
    <t>The tertiary sector of the economy, generally known as the service sector, is the third of the three economic sectors of the three-sector theory. The others are the secondary sector, and the primary sector.</t>
  </si>
  <si>
    <t>https://skills.emsidata.com/skills/KS440HN6SC5LYCZWSSJY</t>
  </si>
  <si>
    <t>Film Industry</t>
  </si>
  <si>
    <t>The film industry or motion picture industry, comprises the technological and commercial institutions of filmmaking, i.e., film production companies, film studios, cinematography, animation, film production, screenwriting, pre-production, post production, film festivals, distribution and actors, film directors and other film crew personnel. Though the expense involved in making films almost immediately led film production to concentrate under the auspices of standing production companies, advances in affordable filmmaking equipment, as well as an expansion of opportunities to acquire investment capital from outside the film industry itself, have allowed independent film production to evolve.</t>
  </si>
  <si>
    <t>https://skills.emsidata.com/skills/KSU8UDG025UYRSZC6WB4</t>
  </si>
  <si>
    <t>Hire Purchase</t>
  </si>
  <si>
    <t>A hire purchase (HP), also known as an installment plan or the never-never, is an arrangement whereby a customer agrees to a contract to acquire an asset by paying an initial installment and repays the balance of the price of the asset plus interest over a period of time. Other analogous practices are described as closed-end leasing or rent to own.</t>
  </si>
  <si>
    <t>https://skills.emsidata.com/skills/KS125606TBG5G2K0B9NB</t>
  </si>
  <si>
    <t>Needs Analysis</t>
  </si>
  <si>
    <t>Needs analysis is the formal process that sits alongside Requirements analysis and focuses on the human elements of the requirements.</t>
  </si>
  <si>
    <t>https://skills.emsidata.com/skills/KS126X26ZWSBLW188T04</t>
  </si>
  <si>
    <t>Value Systems</t>
  </si>
  <si>
    <t>In ethics, value denotes the degree of importance of some thing or action, with the aim of determining what actions are best to do or what way is best to live, or to describe the significance of different actions. Value systems are prospective and prescriptive beliefs; they affect ethical behavior of a person or are the basis of their intentional activities. Often primary values are strong and secondary values are suitable for changes. What makes an action valuable may in turn depend on the ethical values of the objects it increases, decreases or alters. An object with "ethic value" may be termed an "ethic or philosophic good".</t>
  </si>
  <si>
    <t>https://skills.emsidata.com/skills/KS440PZ79TQW4H0QN9FV</t>
  </si>
  <si>
    <t>Treasury</t>
  </si>
  <si>
    <t>A treasury is eitherA government department related to finance, taxation, accountancy, and judicial responsibilities relating to revenue; i.e. a exchequer, a finance ministry or a department of the treasury. A place or location where treasure, such as currency or precious items are kept. These can be state or royal property, church valuables or in private ownership.</t>
  </si>
  <si>
    <t>https://skills.emsidata.com/skills/KS441JF6DTJCCM9HR92G</t>
  </si>
  <si>
    <t>Foods</t>
  </si>
  <si>
    <t>Food is any substance consumed to provide nutritional support for an organism. Food is usually of plant, animal or fungal origin, and contains essential nutrients, such as carbohydrates, fats, proteins, vitamins, or minerals. The substance is ingested by an organism and assimilated by the organism's cells to provide energy, maintain life, or stimulate growth. Different species of animals have different feeding behaviours that satisfy the needs of their unique metabolisms, often evolved to fill a specific ecological niche within specific geographical contexts.</t>
  </si>
  <si>
    <t>https://skills.emsidata.com/skills/KSO5R441CVLUCQ73FDDM</t>
  </si>
  <si>
    <t>Monitoring Results</t>
  </si>
  <si>
    <t>https://skills.emsidata.com/skills/KS5MEGZXDVCTSGPQM84T</t>
  </si>
  <si>
    <t>Protein Function</t>
  </si>
  <si>
    <t>Proteins are large biomolecules and macromolecules that comprise one or more long chains of amino acid residues. Proteins perform a vast array of functions within organisms, including catalysing metabolic reactions, DNA replication, responding to stimuli, providing structure to cells and organisms, and transporting molecules from one location to another. Proteins differ from one another primarily in their sequence of amino acids, which is dictated by the nucleotide sequence of their genes, and which usually results in protein folding into a specific 3D structure that determines its activity.</t>
  </si>
  <si>
    <t>https://skills.emsidata.com/skills/BGS69C2EAED3ECF003C7</t>
  </si>
  <si>
    <t>Production Systems</t>
  </si>
  <si>
    <t>Production system may refer to:Computer Animation Production System (CAPS), developed by the Walt Disney Company and Pixar in the 1980s Production system, a program used to provide some form of artificial intelligence Production systems, in operations management and industrial engineering Subsea Production Systems, typically wells located on the seafloor Toyota Production System, organizes manufacturing and logistics at Toyota</t>
  </si>
  <si>
    <t>https://skills.emsidata.com/skills/KS1282Z69X0BW8CXTPXH</t>
  </si>
  <si>
    <t>Integration</t>
  </si>
  <si>
    <t>Integration may refer to:</t>
  </si>
  <si>
    <t>https://skills.emsidata.com/skills/KS125716TLTGH6SDHJD1</t>
  </si>
  <si>
    <t>Leadership Styles</t>
  </si>
  <si>
    <t>A leadership style is a leader's method of providing direction, implementing plans, and motivating people. Various authors have proposed identifying many different leadership styles as exhibited by leaders in the political, business or other fields. Studies on leadership style are conducted in the military field, expressing an approach that stresses a holistic view of leadership, including how a leader's physical presence determines how others perceive that leader. The factors of physical presence in this context include military bearing, physical fitness, confidence, and resilience. The leader's intellectual capacity helps to conceptualize solutions and to acquire knowledge to do the job. A leader's conceptual abilities apply agility, judgment, innovation, interpersonal tact, and domain knowledge. Domain knowledge encompasses tactical and technical knowledge as well as cultural and geopolitical awareness. Daniel Goleman (2000) in his article "Leadership that Gets Results" talks about six styles of leadership.</t>
  </si>
  <si>
    <t>https://skills.emsidata.com/skills/KS125RY6V59RL6JS8PMJ</t>
  </si>
  <si>
    <t>Weight Loss</t>
  </si>
  <si>
    <t>Weight loss, in the context of medicine, health, or physical fitness, refers to a reduction of the total body mass, by a mean loss of fluid, body fat, or lean mass. Weight loss can either occur unintentionally because of malnourishment or an underlying disease, or from a conscious effort to improve an actual or perceived overweight or obese state. "Unexplained" weight loss that is not caused by reduction in calorific intake or exercise is called cachexia and may be a symptom of a serious medical condition. Intentional weight loss is commonly referred to as slimming.</t>
  </si>
  <si>
    <t>https://skills.emsidata.com/skills/KS126BX7995P0YWSV75T</t>
  </si>
  <si>
    <t>Sustainability</t>
  </si>
  <si>
    <t>Sustainability is the ability to exist constantly. In the 21st century, it refers generally to the capacity for Earth's biosphere and human civilization to co-exist. It is also defined as the process of people maintaining change in a homeostasis-balanced environment, in which the exploitation of resources, the direction of investments, the orientation of technological development, and institutional change are all in harmony and enhance both current and future potential to meet human needs and aspirations. For many in the field, sustainability is defined through the following interconnected domains or pillars: environmental, economic and social, which according to Fritjof Capra, is based on the principles of systems thinking. Sub-domains of sustainable development have been considered also: cultural, technological and political. According to Our Common Future, sustainable development is defined as development that "meets the needs of the present without compromising the ability of future generations to meet their own needs." Sustainable development may be the organizing principle of sustainability, yet others may view the two terms as paradoxical.</t>
  </si>
  <si>
    <t>https://skills.emsidata.com/skills/KS4413J75LBMGR4Z3T63</t>
  </si>
  <si>
    <t>Feminist Theory</t>
  </si>
  <si>
    <t>Feminist theory is the extension of feminism into theoretical, fictional, or philosophical discourse. It aims to understand the nature of gender inequality. It examines women's and men's social roles, experiences, interests, chores, and feminist politics in a variety of fields, such as anthropology and sociology, communication, media studies, psychoanalysis, ecology, home economics, literature, education, and philosophy.</t>
  </si>
  <si>
    <t>https://skills.emsidata.com/skills/ES9CDFC27943BF43DDEA</t>
  </si>
  <si>
    <t>Water Services</t>
  </si>
  <si>
    <t>The water industry provides drinking water and wastewater services to residential, commercial, and industrial sectors of the economy. Typically public utilities operate water supply networks. The water industry does not include manufacturers and suppliers of bottled water, which is part of the beverage production and belongs to the food sector.</t>
  </si>
  <si>
    <t>https://skills.emsidata.com/skills/KS441Z76ZW73RJPB38Q6</t>
  </si>
  <si>
    <t>Ancient History</t>
  </si>
  <si>
    <t>Ancient history is the aggregate of past events from the beginning of writing and recorded human history and extending as far as post-classical history. The phrase may be used either to refer to the period of time or the academic discipline.</t>
  </si>
  <si>
    <t>https://skills.emsidata.com/skills/ESE60372C450398F2B6E</t>
  </si>
  <si>
    <t>Spark Core</t>
  </si>
  <si>
    <t>https://skills.emsidata.com/skills/BGS5FB1F8881279F41D5</t>
  </si>
  <si>
    <t>Atomic Theory</t>
  </si>
  <si>
    <t>Atomic theory is the scientific theory that matter is composed of particles called atoms. Atomic theory traces its origins to an ancient philosophical tradition known as atomism. According to this idea, if one were to take a lump of matter and cut it into ever smaller pieces, one would eventually reach a point where the pieces could not be further cut into anything smaller. Ancient Greek philosophers called these hypothetical ultimate particles of matter atomos, a word which meant "uncut".</t>
  </si>
  <si>
    <t>https://skills.emsidata.com/skills/KS120R068ZWPR0JY38MN</t>
  </si>
  <si>
    <t>Coordinate Systems</t>
  </si>
  <si>
    <t>In geometry, a coordinate system is a system that uses one or more numbers, or coordinates, to uniquely determine the position of the points or other geometric elements on a manifold such as Euclidean space. The order of the coordinates is significant, and they are sometimes identified by their position in an ordered tuple and sometimes by a letter, as in "the x-coordinate". The coordinates are taken to be real numbers in elementary mathematics, but may be complex numbers or elements of a more abstract system such as a commutative ring. The use of a coordinate system allows problems in geometry to be translated into problems about numbers and vice versa; this is the basis of analytic geometry.</t>
  </si>
  <si>
    <t>https://skills.emsidata.com/skills/KS122D7661N3N67Q6VBW</t>
  </si>
  <si>
    <t>Stochastic Volatility</t>
  </si>
  <si>
    <t>In statistics, stochastic volatility models are those in which the variance of a stochastic process is itself randomly distributed. They are used in the field of mathematical finance to evaluate derivative securities, such as options. The name derives from the models' treatment of the underlying security's volatility as a random process, governed by state variables such as the price level of the underlying security, the tendency of volatility to revert to some long-run mean value, and the variance of the volatility process itself, among others.</t>
  </si>
  <si>
    <t>https://skills.emsidata.com/skills/KS440ZB6MDD8WVY3NXL4</t>
  </si>
  <si>
    <t>Transposon</t>
  </si>
  <si>
    <t>A transposable element is a DNA sequence that can change its position within a genome, sometimes creating or reversing mutations and altering the cell's genetic identity and genome size. Transposition often results in duplication of the same genetic material. Barbara McClintock's discovery of them earned her a Nobel Prize in 1983.</t>
  </si>
  <si>
    <t>https://skills.emsidata.com/skills/BGSAD3584B8C2020CAAA</t>
  </si>
  <si>
    <t>Innate Immunity</t>
  </si>
  <si>
    <t>https://skills.emsidata.com/skills/BGSB5E1B217EDA029E6F</t>
  </si>
  <si>
    <t>Multiprocessing</t>
  </si>
  <si>
    <t>Multiprocessing is the use of two or more central processing units (CPUs) within a single computer system. The term also refers to the ability of a system to support more than one processor or the ability to allocate tasks between them. There are many variations on this basic theme, and the definition of multiprocessing can vary with context, mostly as a function of how CPUs are defined.</t>
  </si>
  <si>
    <t>https://skills.emsidata.com/skills/KS126SH69Z48BC442BZ2</t>
  </si>
  <si>
    <t>Astronautics</t>
  </si>
  <si>
    <t>Astronautics is the theory and practice of travel beyond Earth's atmosphere into outer space. Spaceflight is one of its main applications and space science its overarching field.</t>
  </si>
  <si>
    <t>https://skills.emsidata.com/skills/KS120Q378R5P58WFNMXQ</t>
  </si>
  <si>
    <t>Biopharmaceutical Manufacturing</t>
  </si>
  <si>
    <t>https://skills.emsidata.com/skills/BGS305E9CE7A3547D3AF</t>
  </si>
  <si>
    <t>Quantum Dynamics</t>
  </si>
  <si>
    <t>In physics, quantum dynamics is the quantum version of classical dynamics. Quantum dynamics deals with the motions, and energy and momentum exchanges of systems whose behavior is governed by the laws of quantum mechanics. Quantum dynamics is relevant for burgeoning fields, such as quantum computing and atomic optics.</t>
  </si>
  <si>
    <t>https://skills.emsidata.com/skills/KS1289N64HHPJTNF05ZZ</t>
  </si>
  <si>
    <t>Multiple Inheritance</t>
  </si>
  <si>
    <t>Multiple inheritance is a feature of some object-oriented computer programming languages in which an object or class can inherit characteristics and features from more than one parent object or parent class. It is distinct from single inheritance, where an object or class may only inherit from one particular object or class.</t>
  </si>
  <si>
    <t>https://skills.emsidata.com/skills/KSJ25STJJS1A5IPGFHJ3</t>
  </si>
  <si>
    <t>Bridge Design</t>
  </si>
  <si>
    <t>A bridge is a structure built to span a physical obstacle without blocking the way underneath. It is constructed for the purpose of providing passage over the obstacle, which is usually something that is otherwise difficult or impossible to cross. There are many different designs of bridges, each serving a particular purpose and applicable to different situations. Designs of bridges vary depending on factors such as the function of the bridge, the nature of the terrain where the bridge is constructed and anchored, and the material used to make it, and the funds available to build it.</t>
  </si>
  <si>
    <t>https://skills.emsidata.com/skills/BGSFE4B73ECE0C9D2658</t>
  </si>
  <si>
    <t>Internet Connection Sharing</t>
  </si>
  <si>
    <t>Internet Connection Sharing (ICS) is a Windows service that enables one Internet-connected computer to share its Internet connection with other computers on a local area network (LAN). The computer that shares its Internet connection serves as a gateway device, meaning that all traffic between other computers and the Internet go through this computer. ICS provides Dynamic Host Configuration Protocol (DHCP) and network address translation (NAT) services for the LAN computers.</t>
  </si>
  <si>
    <t>https://skills.emsidata.com/skills/KS1258Y6NKT8VX5WX26H</t>
  </si>
  <si>
    <t>Epistemology</t>
  </si>
  <si>
    <t>Epistemology is the branch of philosophy concerned with knowledge. Epistemologists study the nature, origin, and scope of knowledge, epistemic justification, the rationality of belief, and various related issues. Epistemology is considered one of the four main branches of philosophy, along with ethics, logic, and metaphysics.</t>
  </si>
  <si>
    <t>https://skills.emsidata.com/skills/KS123M66DMXWD6L8J7WS</t>
  </si>
  <si>
    <t>Spasticity</t>
  </si>
  <si>
    <t>Spasticity  is a feature of altered skeletal muscle performance with a combination of paralysis, increased tendon reflex activity, and hypertonia. It is also colloquially referred to as an unusual "tightness", stiffness, or "pull" of muscles.</t>
  </si>
  <si>
    <t>https://skills.emsidata.com/skills/BGS564A6A46EE896735C</t>
  </si>
  <si>
    <t>Computability Theories</t>
  </si>
  <si>
    <t>https://skills.emsidata.com/skills/KS12271799CH15L1JHQK</t>
  </si>
  <si>
    <t>Supply Chain Software</t>
  </si>
  <si>
    <t>Supply-chain-management software (SCMS) is the software tools or modules used in executing supply chain transactions, managing supplier relationships and controlling associated business processes. Supply chain management maximizes the efficiency of business activities that include planning and management of the entire supply chain. It helps businesses in product development, sourcing, production, and logistics by automating operations. In this way, it increases the physical flow of business as well as informative flow. The entire business benefits with higher performance, greater cost-efficiency, and thus increased supply chain efficiency.</t>
  </si>
  <si>
    <t>https://skills.emsidata.com/skills/BGSE8D43720E270421E4</t>
  </si>
  <si>
    <t>Doppler Effect</t>
  </si>
  <si>
    <t>The Doppler effect or Doppler shift is the change in frequency of a wave in relation to an observer who is moving relative to the wave source. It is named after the Austrian physicist Christian Doppler, who described the phenomenon in 1842.</t>
  </si>
  <si>
    <t>https://skills.emsidata.com/skills/KS123436V4FGBGDSWGXN</t>
  </si>
  <si>
    <t>SLAM Algorithms (Simultaneous Localization And Mapping)</t>
  </si>
  <si>
    <t>https://skills.emsidata.com/skills/KS7G7H76H0HDHB6P9VV9</t>
  </si>
  <si>
    <t>Data Transposition</t>
  </si>
  <si>
    <t>https://skills.emsidata.com/skills/ES5745F007C914B3768C</t>
  </si>
  <si>
    <t>Tooling Design</t>
  </si>
  <si>
    <t>https://skills.emsidata.com/skills/BGSDDDE7E5A20C25FD45</t>
  </si>
  <si>
    <t>Spanish Culture</t>
  </si>
  <si>
    <t>The culture of Spain is based on a variety of historical influences, primarily based on the culture of ancient Rome, Spain being a prominent part of the Greco-Roman world for centuries, the very name of Spain comes from the name that the Romans gave to the country, Hispania. Other ancient peoples such as Greeks, Tartessians, Celts, Iberians, Celtiberians, Phoenicians and Carthaginians also had some influence. In the areas of language and also religion, the Ancient Romans left a lasting legacy in the Spanish culture because Rome created Hispania as a political, legal and administrative unit. The subsequent course of Spanish history added other elements to the country's culture and traditions.</t>
  </si>
  <si>
    <t>https://skills.emsidata.com/skills/ESCF126C496B90BC94B8</t>
  </si>
  <si>
    <t>Coal Gasification</t>
  </si>
  <si>
    <t>Coal gasification is the process of producing syngas—a mixture consisting primarily of carbon monoxide (CO), hydrogen (H2), carbon dioxide (CO2), natural gas (CH4), and water vapour (H2O)—from coal and water, air and/or oxygen.</t>
  </si>
  <si>
    <t>https://skills.emsidata.com/skills/KS1221W6RSWVYQ8KWFP8</t>
  </si>
  <si>
    <t>Sales Forecasting</t>
  </si>
  <si>
    <t>Forecasting is the process of making predictions based on past and present data. Later these can be compared (resolved) against what happens. For example, a company might estimate their revenue in the next year, then compare it against the actual results. Prediction is a similar, but more general term. Forecasting might refer to specific formal statistical methods employing time series, cross-sectional or longitudinal data, or alternatively to less formal judgmental methods or the process of prediction and resolution itself. Usage can differ between areas of application: for example, in hydrology the terms "forecast" and "forecasting" are sometimes reserved for estimates of values at certain specific future times, while the term "prediction" is used for more general estimates, such as the number of times floods will occur over a long period.</t>
  </si>
  <si>
    <t>https://skills.emsidata.com/skills/BGS91833D85A87367BA1</t>
  </si>
  <si>
    <t>Business Efficiency</t>
  </si>
  <si>
    <t>In a business context, operational efficiency can be defined as the ratio between an output gained from the business and an input to run a business operation. When improving operational efficiency, the output to input ratio improves.</t>
  </si>
  <si>
    <t>https://skills.emsidata.com/skills/KS1218N6S5SST2ZYV0LD</t>
  </si>
  <si>
    <t>Mobile Application Testing</t>
  </si>
  <si>
    <t>Mobile application testing is a process by which application software developed for handheld mobile devices is tested for its functionality, usability and consistency. Mobile application testing can be an automated or manual type of testing. Mobile applications either come pre-installed or can be installed from mobile software distribution platforms. Global mobile app revenues totaled 69.7 billion USD in 2015, and are predicted to account for US$188.9 billion by 2020.</t>
  </si>
  <si>
    <t>https://skills.emsidata.com/skills/ES999A81BBB4BA63742B</t>
  </si>
  <si>
    <t>Peace And Conflict Studies</t>
  </si>
  <si>
    <t>Peace and conflict studies is a social science field that identifies and analyzes violent and nonviolent behaviours as well as the structural mechanisms attending conflicts, with a view towards understanding those processes which lead to a more desirable human condition. A variation on this, peace studies (irenology), is an interdisciplinary effort aiming at the prevention, de-escalation, and solution of conflicts by peaceful means, thereby seeking "victory" for all parties involved in the conflict.</t>
  </si>
  <si>
    <t>https://skills.emsidata.com/skills/ES8E27DF8DBBFD3987FE</t>
  </si>
  <si>
    <t>Hyperventilation</t>
  </si>
  <si>
    <t>Hyperventilation occurs when the rate or tidal volume of breathing eliminates more carbon dioxide than the body can produce. This leads to hypocapnia, a reduced concentration of carbon dioxide dissolved in the blood. The body normally attempts to compensate for this homeostatically, but if this fails or is overridden, the blood pH will rise, leading to respiratory alkalosis. The symptoms of respiratory alkalosis include: dizziness, tingling in the lips, hands or feet, headache, weakness, fainting, and seizures. In extreme cases it may cause carpopedal spasms, a flapping and contraction of the hands and feet.</t>
  </si>
  <si>
    <t>https://skills.emsidata.com/skills/BGS559B85F13BE4F04D0</t>
  </si>
  <si>
    <t>Bloom's Taxonomy</t>
  </si>
  <si>
    <t>Bloom's taxonomy is a set of three hierarchical models used to classify educational learning objectives into levels of complexity and specificity. The three lists cover the learning objectives in cognitive, affective and sensory domains. The cognitive domain list has been the primary focus of most traditional education and is frequently used to structure curriculum learning objectives, assessments and activities.</t>
  </si>
  <si>
    <t>https://skills.emsidata.com/skills/ES14EE63A44C3AE633B0</t>
  </si>
  <si>
    <t>Sample Preparation</t>
  </si>
  <si>
    <t>In analytical chemistry, sample preparation refers to the ways in which a sample is treated prior to its analyses. Preparation is a very important step in most analytical techniques, because the techniques are often not responsive to the analyte in its in-situ form, or the results are distorted by interfering species. Sample preparation may involve dissolution, extraction, reaction with some chemical species, pulverizing, treatment with a chelating agent, masking, filtering, dilution, sub-sampling or many other techniques. Treatment is done to prepare the sample into a form ready for analysis by specified analytical equipment. Sample preparation could involve: crushing and dissolution, chemical digestion with acid or alkali, sample extraction, sample clean up and sample pre-concentration.</t>
  </si>
  <si>
    <t>https://skills.emsidata.com/skills/ES1EB25A1B677F1EAE85</t>
  </si>
  <si>
    <t>GNU Octave (GNU Project Software)</t>
  </si>
  <si>
    <t>https://skills.emsidata.com/skills/KS128916189273B0X6R6</t>
  </si>
  <si>
    <t>Emerging Contaminants</t>
  </si>
  <si>
    <t>Contaminants of emerging concern (CECs) is a term used by water quality professionals to describe pollutants that have been detected in water bodies, that may cause ecological or human health impacts, and typically are not regulated under current environmental laws. Sources of these pollutants include agriculture, urban runoff and ordinary household products and pharmaceuticals that are disposed to sewage treatment plants and subsequently discharged to surface waters.</t>
  </si>
  <si>
    <t>https://skills.emsidata.com/skills/ES1265C74E1DEB5BAD70</t>
  </si>
  <si>
    <t>Modern Literature</t>
  </si>
  <si>
    <t>The history of literature in the Modern period in Europe begins with the Age of Enlightenment and the conclusion of the Baroque period in the 18th century, succeeding the Renaissance and Early Modern periods. The modern period begins later in the classical literary cultures outside Europe, for instance in Ottoman Turkey with the Tanzimat reforms (1820s), in Qajar Iran under Nasser al-Din Shah (1830s), in India with the end of the Mughal era and establishment of the British Raj (1850s), in Japan with the Meiji restoration (1860s), and in China with the New Culture Movement (1910s).</t>
  </si>
  <si>
    <t>https://skills.emsidata.com/skills/ES1DF763066050E66F72</t>
  </si>
  <si>
    <t>Devstack</t>
  </si>
  <si>
    <t>https://skills.emsidata.com/skills/KS9OHAIPRVUNSU4T1EXH</t>
  </si>
  <si>
    <t>Approximation Theory</t>
  </si>
  <si>
    <t>In mathematics, approximation theory is concerned with how functions can best be approximated with simpler functions, and with quantitatively characterizing the errors introduced thereby. Note that what is meant by best and simpler will depend on the application.</t>
  </si>
  <si>
    <t>https://skills.emsidata.com/skills/KS120LN6KYHJL46Y5GSV</t>
  </si>
  <si>
    <t>Railroad Engineering</t>
  </si>
  <si>
    <t>https://skills.emsidata.com/skills/BGSE902AD5AE577FC569</t>
  </si>
  <si>
    <t>Hardware Architecture</t>
  </si>
  <si>
    <t>In engineering, hardware architecture refers to the identification of a system's physical components and their interrelationships. This description, often called a hardware design model, allows hardware designers to understand how their components fit into a system architecture and provides to software component designers important information needed for software development and integration. Clear definition of a hardware architecture allows the various traditional engineering disciplines to work more effectively together to develop and manufacture new machines, devices and components.</t>
  </si>
  <si>
    <t>https://skills.emsidata.com/skills/KS124LN5XKL1ZL07GG5V</t>
  </si>
  <si>
    <t>Protein Structures</t>
  </si>
  <si>
    <t>Protein structure prediction is the inference of the three-dimensional structure of a protein from its amino acid sequence—that is, the prediction of its secondary and tertiary structure from primary structure. Structure prediction is different from the inverse problem of protein design. Protein structure prediction is one of the most important goals pursued by computational biology; and it is important in medicine and biotechnology.</t>
  </si>
  <si>
    <t>https://skills.emsidata.com/skills/KS1285J5XJSBBGY8K7WQ</t>
  </si>
  <si>
    <t>Positron Emission Tomography</t>
  </si>
  <si>
    <t>Positron emission tomography (PET) is a functional imaging technique that uses radioactive substances known as radiotracers to visualize and measure changes in metabolic processes, and in other physiological activities including blood flow, regional chemical composition, and absorption. Different tracers are used for various imaging purposes, depending on the target process within the body. For example, 18F-FDG is commonly used to detect cancer, NaF-F18 is widely used for detecting bone formation, and oxygen-15 is sometimes used to measure blood flow.</t>
  </si>
  <si>
    <t>https://skills.emsidata.com/skills/KS127QQ5ZX7XDS7KMLV0</t>
  </si>
  <si>
    <t>Network Encryption</t>
  </si>
  <si>
    <t>https://skills.emsidata.com/skills/BGS76086E9F4FE74E0B5</t>
  </si>
  <si>
    <t>Hotel Management</t>
  </si>
  <si>
    <t>A hotel manager, hotelier, or lodging manager is a person who manages the operation of a hotel, motel, resort, or other lodging-related establishment. Management of a hotel operation includes, but is not limited to management of hotel staff, business management, upkeep and sanitary standards of hotel facilities, guest satisfaction and customer service, marketing management, sales management, revenue management, financial accounting, purchasing, and other functions. The title "hotel manager" or "hotelier" often refers to the hotel's General Manager who serves as a hotel's head executive, though their duties and responsibilities vary depending on the hotel's size, purpose, and expectations from ownership. The hotel's General Manager is often supported by subordinate department managers that are responsible for individual departments and key functions of the hotel operation.</t>
  </si>
  <si>
    <t>https://skills.emsidata.com/skills/ESC0125793FA9AA2156E</t>
  </si>
  <si>
    <t>Metamaterials</t>
  </si>
  <si>
    <t>A metamaterial is any material engineered to have a property that is not found in naturally occurring materials. They are made from assemblies of multiple elements fashioned from composite materials such as metals and plastics. The materials are usually arranged in repeating patterns, at scales that are smaller than the wavelengths of the phenomena they influence. Metamaterials derive their properties not from the properties of the base materials, but from their newly designed structures. Their precise shape, geometry, size, orientation and arrangement gives them their smart properties capable of manipulating electromagnetic waves: by blocking, absorbing, enhancing, or bending waves, to achieve benefits that go beyond what is possible with conventional materials.</t>
  </si>
  <si>
    <t>https://skills.emsidata.com/skills/BGSE65FDD20ABFBE9024</t>
  </si>
  <si>
    <t>Open Mindset</t>
  </si>
  <si>
    <t>Open-mindedness is receptiveness to new ideas. Open-mindedness relates to the way in which people approach the views and knowledge of others." Jason Baehr defines an open-minded person as one who "characteristically moves beyond or temporarily sets aside his own doxastic commitments in order to give a fair and impartial hearing to the intellectual opposition". Jack Kwong's definition sees open-mindedness as the "willingness to take a novel viewpoint seriously".</t>
  </si>
  <si>
    <t>https://skills.emsidata.com/skills/ES9262EB46A460722CB4</t>
  </si>
  <si>
    <t>Phenomenology</t>
  </si>
  <si>
    <t>In physics, phenomenology is the application of theoretical physics to experimental data by making quantitative predictions based upon known theories. It is in contrast to experimentation in the scientific method, in which the goal of the experiment is to test a scientific hypothesis instead of making predictions. Phenomenology is related to the philosophical notion in that these predictions describe anticipated behaviors for the phenomena in reality.</t>
  </si>
  <si>
    <t>https://skills.emsidata.com/skills/KS7G7WL79VV0F42VQV6K</t>
  </si>
  <si>
    <t>Critical Race Theory</t>
  </si>
  <si>
    <t>Critical race theory (CRT) is an academic movement made up of civil-rights scholars and activists in the United States who seek to critically examine the law as it intersects with issues of race, and to challenge mainstream liberal approaches to racial justice. CRT examines social and cultural issues as they relate to race, law, and social and political power.</t>
  </si>
  <si>
    <t>https://skills.emsidata.com/skills/ES8D18ECD877BD9311C5</t>
  </si>
  <si>
    <t>Advanced Life Support</t>
  </si>
  <si>
    <t>Advanced life support (ALS) is a set of life-saving protocols and skills that extend basic life support to further support the circulation and provide an open airway and adequate ventilation (breathing).</t>
  </si>
  <si>
    <t>https://skills.emsidata.com/skills/KS1208J5ZG20G358ZW26</t>
  </si>
  <si>
    <t>Climate Information</t>
  </si>
  <si>
    <t>Climate is the long-term pattern of weather in an area, typically averaged over a period of 30 years. More rigorously, it is the mean and variability of meteorological variables over a time spanning from months to millions of years. Some of the meteorological variables that are commonly measured are temperature, humidity, atmospheric pressure, wind, and precipitation. In a broader sense, climate is the state of the components of the climate system, which includes the ocean, land, and ice on Earth. The climate of a location is affected by its latitude/longitude, terrain, and altitude, as well as nearby water bodies and their currents.</t>
  </si>
  <si>
    <t>https://skills.emsidata.com/skills/BGSE6A9AFE37DFAF46FC</t>
  </si>
  <si>
    <t>Circadian Rhythm</t>
  </si>
  <si>
    <t>https://skills.emsidata.com/skills/BGS772047EA34F7E6C05</t>
  </si>
  <si>
    <t>Android Testing</t>
  </si>
  <si>
    <t>https://skills.emsidata.com/skills/ES28E69C85E14B85A39F</t>
  </si>
  <si>
    <t>Managerial Communications</t>
  </si>
  <si>
    <t>https://skills.emsidata.com/skills/KS126476B0KLBXD1Q0P9</t>
  </si>
  <si>
    <t>Serialization</t>
  </si>
  <si>
    <t>https://skills.emsidata.com/skills/KS122PZ6VCBBKS89X562</t>
  </si>
  <si>
    <t>Metaphysics</t>
  </si>
  <si>
    <t>Metaphysics is the branch of philosophy that examines the fundamental nature of reality, including the relationship between mind and matter, between substance and attribute, and between potentiality and actuality. The word "metaphysics" comes from two Greek words that, together, literally mean "after or behind or among [the study of] the natural". It has been suggested that the term might have been coined by a first century CE editor who assembled various small selections of Aristotle’s works into the treatise we now know by the name Metaphysics.</t>
  </si>
  <si>
    <t>https://skills.emsidata.com/skills/KS126FG60HYZ6KB1H11G</t>
  </si>
  <si>
    <t>Inventory Forecasting</t>
  </si>
  <si>
    <t>https://skills.emsidata.com/skills/BGSB0F61BB979B858C1E</t>
  </si>
  <si>
    <t>Laser</t>
  </si>
  <si>
    <t>A laser is a device that emits light through a process of optical amplification based on the stimulated emission of electromagnetic radiation. The term "laser" originated as an acronym for "light amplification by stimulated emission of radiation". The first laser was built in 1960 by Theodore H. Maiman at Hughes Research Laboratories, based on theoretical work by Charles Hard Townes and Arthur Leonard Schawlow.</t>
  </si>
  <si>
    <t>https://skills.emsidata.com/skills/KS125QQ61B0JLDS3C1GM</t>
  </si>
  <si>
    <t>TinkerCAD</t>
  </si>
  <si>
    <t>https://skills.emsidata.com/skills/ESD46AD001988D1F1B76</t>
  </si>
  <si>
    <t>Group Therapy</t>
  </si>
  <si>
    <t>Group psychotherapy or group therapy is a form of psychotherapy in which one or more therapists treat a small group of clients together as a group. The term can legitimately refer to any form of psychotherapy when delivered in a group format, including Art therapy, cognitive behavioral therapy or interpersonal therapy, but it is usually applied to psychodynamic group therapy where the group context and group process is explicitly utilized as a mechanism of change by developing, exploring and examining interpersonal relationships within the group.</t>
  </si>
  <si>
    <t>https://skills.emsidata.com/skills/ES219375F93247CE5AE3</t>
  </si>
  <si>
    <t>Novel Materials</t>
  </si>
  <si>
    <t>https://skills.emsidata.com/skills/BGS46B356CAC962AB733</t>
  </si>
  <si>
    <t>Viral Diseases</t>
  </si>
  <si>
    <t>A viral disease occurs when an organism's body is invaded by pathogenic viruses, and infectious virus particles (virions) attach to and enter susceptible cells.</t>
  </si>
  <si>
    <t>https://skills.emsidata.com/skills/ES4905CBEF53272601DC</t>
  </si>
  <si>
    <t>Transcription Factors</t>
  </si>
  <si>
    <t>In molecular biology, a transcription factor (TF) is a protein that controls the rate of transcription of genetic information from DNA to messenger RNA, by binding to a specific DNA sequence. The function of TFs is to regulate—turn on and off—genes in order to make sure that they are expressed in the right cell at the right time and in the right amount throughout the life of the cell and the organism. Groups of TFs function in a coordinated fashion to direct cell division, cell growth, and cell death throughout life; cell migration and organization during embryonic development; and intermittently in response to signals from outside the cell, such as a hormone. There are up to 1600 TFs in the human genome. Transcription factors are members of proteome as well as regulome.</t>
  </si>
  <si>
    <t>https://skills.emsidata.com/skills/KS441HG6JJWRM91JPVBY</t>
  </si>
  <si>
    <t>Vacuum Systems</t>
  </si>
  <si>
    <t>https://skills.emsidata.com/skills/KSHO3VPLKOUJMY9MQGPY</t>
  </si>
  <si>
    <t>WebVR</t>
  </si>
  <si>
    <t>https://skills.emsidata.com/skills/ES2529B535F170B2F067</t>
  </si>
  <si>
    <t>Layered Systems</t>
  </si>
  <si>
    <t>In telecommunication, a layered system is a system in which components are grouped, i.e., layered, in a hierarchical arrangement, such that lower layers provide functions and services that support the functions and services of higher layers.</t>
  </si>
  <si>
    <t>https://skills.emsidata.com/skills/KS125R96SCJDTX7K47Z3</t>
  </si>
  <si>
    <t>Entity Framework (EF) Core</t>
  </si>
  <si>
    <t>https://skills.emsidata.com/skills/BGS6837680F34EC86853</t>
  </si>
  <si>
    <t>Evolutionary Psychology</t>
  </si>
  <si>
    <t>Evolutionary psychology is a theoretical approach in the social and natural sciences that examines psychological structure from a modern evolutionary perspective. It seeks to identify which human psychological traits are evolved adaptations – that is, the functional products of natural selection or sexual selection in human evolution. Adaptationist thinking about physiological mechanisms, such as the heart, lungs, and immune system, is common in evolutionary biology. Some evolutionary psychologists apply the same thinking to psychology, arguing that the modularity of mind is similar to that of the body and with different modular adaptations serving different functions. These evolutionary psychologists argue that much of human behavior is the output of psychological adaptations that evolved to solve recurrent problems in human ancestral environments.</t>
  </si>
  <si>
    <t>https://skills.emsidata.com/skills/ESD76FEC98E900BAA826</t>
  </si>
  <si>
    <t>Linear Elasticity</t>
  </si>
  <si>
    <t>Linear elasticity is a mathematical model of how solid objects deform and become internally stressed due to prescribed loading conditions. It is a simplification of the more general nonlinear theory of elasticity and a branch of continuum mechanics.</t>
  </si>
  <si>
    <t>https://skills.emsidata.com/skills/KS123D0638LXV70CK214</t>
  </si>
  <si>
    <t>Educational Effectiveness</t>
  </si>
  <si>
    <t>https://skills.emsidata.com/skills/ES60F43D4B31EA0C833D</t>
  </si>
  <si>
    <t>Written English</t>
  </si>
  <si>
    <t>https://skills.emsidata.com/skills/KS4425C6ZM53B0RZCD8Y</t>
  </si>
  <si>
    <t>Optimization Software</t>
  </si>
  <si>
    <t>https://skills.emsidata.com/skills/KS127DT5VXHK1M161316</t>
  </si>
  <si>
    <t>Plastic Arts</t>
  </si>
  <si>
    <t>Plastic arts  are art forms which involve physical manipulation of a plastic medium by molding or modeling such as sculpture or ceramics. Less often the term may be used broadly for all the visual arts, as opposed to literature and music. Materials for use in the plastic arts, in the narrower definition, include those that can be carved or shaped, such as stone or wood, concrete, glass, or metal.</t>
  </si>
  <si>
    <t>https://skills.emsidata.com/skills/KS127WH61NMNP8WPKL10</t>
  </si>
  <si>
    <t>Positivity</t>
  </si>
  <si>
    <t>https://skills.emsidata.com/skills/ESB7D4D9034BC8B2CAB1</t>
  </si>
  <si>
    <t>Wifi Direct</t>
  </si>
  <si>
    <t>Wi-Fi Direct is a Wi-Fi standard for peer-to-peer wireless connections that allows two devices to establish a direct Wi-Fi connection without an intermediary wireless access point, router, or Internet connection. Wi-Fi Direct is single-hop communication, rather than multihop communication like wireless ad hoc networks.</t>
  </si>
  <si>
    <t>https://skills.emsidata.com/skills/ESABC94B293DD00B5410</t>
  </si>
  <si>
    <t>Human Rights Issues</t>
  </si>
  <si>
    <t>Human rights are moral principles or norms for certain standards of human behaviour and are regularly protected in municipal and international law. They are commonly understood as inalienable, fundamental rights "to which a person is inherently entitled simply because she or he is a human being" and which are "inherent in all human beings", regardless of their age, ethnic origin, location, language, religion, ethnicity, or any other status. They are applicable everywhere and at every time in the sense of being universal, and they are egalitarian in the sense of being the same for everyone. They are regarded as requiring empathy and the rule of law and imposing an obligation on persons to respect the human rights of others, and it is generally considered that they should not be taken away except as a result of due process based on specific circumstances.</t>
  </si>
  <si>
    <t>https://skills.emsidata.com/skills/ESB552EE7457EC5E2A9E</t>
  </si>
  <si>
    <t>Pipelining</t>
  </si>
  <si>
    <t>https://skills.emsidata.com/skills/KSZ7B81D0GU9YSELR8WN</t>
  </si>
  <si>
    <t>Applied Mechanics</t>
  </si>
  <si>
    <t>Applied mechanics is a branch of the physical sciences and the practical application of mechanics. Pure mechanics describes the response of bodies or systems of bodies to external behavior of a body, in either a beginning state of rest or of motion, subjected to the action of forces. Applied mechanics bridges the gap between physical theory and its application to technology. It is used in many fields of engineering, especially mechanical engineering and civil engineering; in this context, it is commonly referred to as engineering mechanics. Much of modern applied or engineering mechanics is based on Isaac Newton's laws of motion while the modern practice of their application can be traced back to Stephen Timoshenko, who is said to be the father of modern engineering mechanics.</t>
  </si>
  <si>
    <t>https://skills.emsidata.com/skills/KS120LJ68QWNG8YNRZGR</t>
  </si>
  <si>
    <t>Supervision</t>
  </si>
  <si>
    <t>Supervision is an act or instance of directing, managing, or oversight.</t>
  </si>
  <si>
    <t>https://skills.emsidata.com/skills/ES87885D4EDB576917C4</t>
  </si>
  <si>
    <t>Mitochondria</t>
  </si>
  <si>
    <t>A mitochondrion is a double-membrane-bound organelle found in most eukaryotic organisms. Mitochondria generate most of the cell's supply of adenosine triphosphate (ATP), subsequently utilized as a source of chemical energy, using the energy of oxygen released in aerobic respiration at the inner mitochondrial membrane. They were first discovered by Albert von Kölliker in 1880 in the voluntary muscles of insects. The mitochondrion is popularly nicknamed the "powerhouse of the cell", a phrase coined by Philip Siekevitz in a 1957 article of the same name.</t>
  </si>
  <si>
    <t>https://skills.emsidata.com/skills/BGS31C85CF7F91620F63</t>
  </si>
  <si>
    <t>Intertemporal Portfolio Choice</t>
  </si>
  <si>
    <t>Intertemporal portfolio choice is the process of allocating one's investable wealth to various assets, especially financial assets, repeatedly over time, in such a way as to optimize some criterion. The set of asset proportions at any time defines a portfolio. Since the returns on almost all assets are not fully predictable, the criterion has to take financial risk into account. Typically the criterion is the expected value of some concave function of the value of the portfolio after a certain number of time periods—that is, the expected utility of final wealth. Alternatively, it may be a function of the various levels of goods and services consumption that are attained by withdrawing some funds from the portfolio after each time period.</t>
  </si>
  <si>
    <t>https://skills.emsidata.com/skills/KS127Y9644S2L5LPQW8P</t>
  </si>
  <si>
    <t>Certified Music Therapist</t>
  </si>
  <si>
    <t>https://skills.emsidata.com/skills/ESD3C28990D197776C48</t>
  </si>
  <si>
    <t>https://skills.emsidata.com/skills/ESF586319EAC399E9394</t>
  </si>
  <si>
    <t>Digital Video</t>
  </si>
  <si>
    <t>Digital video is an electronic representation of moving visual images (video) in the form of encoded digital data. This is in contrast to analog video, which represents moving visual images in the form of analog signals. Digital video comprises a series of digital images displayed in rapid succession.</t>
  </si>
  <si>
    <t>https://skills.emsidata.com/skills/BGS61A72F09408556519</t>
  </si>
  <si>
    <t>Laboratory Safety</t>
  </si>
  <si>
    <t>Many laboratories contain significant risks, and the prevention of laboratory accidents requires great care and constant vigilance. Examples of risk factors include high voltages, high and low pressures and temperatures, corrosive and toxic chemicals and chemical vapours, radiation, fire, explosions, and biohazards including infective organisms and their toxins.</t>
  </si>
  <si>
    <t>https://skills.emsidata.com/skills/ES1D5B4B968B9AA7BF21</t>
  </si>
  <si>
    <t>Digital Content Delivery</t>
  </si>
  <si>
    <t>Digital distribution is the delivery or distribution of digital media content such as audio, video, e-books, video games, and other software. The term is generally used to describe distribution over an online delivery medium, such as the Internet, thus bypassing physical distribution methods, such as paper, optical discs, and VHS videocassettes. The term online distribution is typically applied to freestanding products; downloadable add-ons for other products are more commonly known as downloadable content. With the advancement of network bandwidth capabilities, online distribution became prominent in the 21st century, with prominent platforms such as Amazon Video, and Netflix's streaming service starting in 2007.</t>
  </si>
  <si>
    <t>https://skills.emsidata.com/skills/BGS7B477DD0873D009F9</t>
  </si>
  <si>
    <t>Hydrological Modelling</t>
  </si>
  <si>
    <t>A hydrologic model is a simplification of a real-world system that aids in understanding, predicting, and managing water resources. Both the flow and quality of water are commonly studied using hydrologic models.</t>
  </si>
  <si>
    <t>https://skills.emsidata.com/skills/KS124W56DWDHHLFYM479</t>
  </si>
  <si>
    <t>Enterprise Application Software</t>
  </si>
  <si>
    <t>Enterprise software, also known as enterprise application software (EAS), is computer software used to satisfy the needs of an organization rather than individual users. Such organizations include businesses, schools, interest-based user groups, clubs, charities, and governments. Enterprise software is an integral part of a (computer-based) information system; a collection of such software is called an enterprise system. These systems handle a chunk of operations in an organization with the aim of enhancing the business and management reporting tasks. The systems must process the information at a relatively high speed and can be deployed across a variety of networks.</t>
  </si>
  <si>
    <t>https://skills.emsidata.com/skills/KS7G2ZB6N9RBHQZXD86Q</t>
  </si>
  <si>
    <t>Remote Desktop Services</t>
  </si>
  <si>
    <t>Remote Desktop Services (RDS), known as Terminal Services in Windows Server 2008 and earlier, is one of the components of Microsoft Windows that allow a user to take control of a remote computer or virtual machine over a network connection. RDS is Microsoft's implementation of thin client architecture, where Windows software, and the entire desktop of the computer running RDS, are made accessible to any remote client machine that supports Remote Desktop Protocol (RDP). User interfaces are displayed from the server onto the client system and input from the client system is transmitted to the server - where software execution takes place. This is in contrast to application streaming systems, like Microsoft App-V, in which computer programs are streamed to the client on-demand and executed on the client machine.</t>
  </si>
  <si>
    <t>https://skills.emsidata.com/skills/KS128J676MTY9K12P0MP</t>
  </si>
  <si>
    <t>Human Resources Concepts</t>
  </si>
  <si>
    <t>https://skills.emsidata.com/skills/KS124VL76F1D07MLLMVL</t>
  </si>
  <si>
    <t>Proteomics</t>
  </si>
  <si>
    <t>Proteomics is the large-scale study of proteins. Proteins are vital parts of living organisms, with many functions. The proteome is the entire set of proteins produced or modified by an organism or system. Proteomics enables the identification of ever-increasing numbers of proteins. This varies with time and distinct requirements, or stresses, that a cell or organism undergoes. Proteomics is an interdisciplinary domain that has benefitted greatly from the genetic information of various genome projects, including the Human Genome Project. It covers the exploration of proteomes from the overall level of protein composition, structure, and activity, and is an important component of functional genomics.</t>
  </si>
  <si>
    <t>https://skills.emsidata.com/skills/ESC5A1C952BE77B75150</t>
  </si>
  <si>
    <t>Smoke Testing</t>
  </si>
  <si>
    <t>In computer programming and software testing, smoke testing is preliminary testing to reveal simple failures severe enough to, for example, reject a prospective software release. Smoke tests are a subset of test cases that cover the most important functionality of a component or system, used to aid assessment of whether main functions of the software appear to work correctly. When used to determine if a computer program should be subjected to further, more fine-grained testing, a smoke test may be called an intake test. Alternatively, it is a set of tests run on each new build of a product to verify that the build is testable before the build is released into the hands of the test team. In the DevOps paradigm, use of a BVT step is one hallmark of the continuous integration maturity stage.</t>
  </si>
  <si>
    <t>https://skills.emsidata.com/skills/KS440NV72ZFPMPMZJFMX</t>
  </si>
  <si>
    <t>Applied Science</t>
  </si>
  <si>
    <t>https://skills.emsidata.com/skills/KS120LK6NV7DJ4TYY3DV</t>
  </si>
  <si>
    <t>Grinding Machine</t>
  </si>
  <si>
    <t>A grinding machine, often shortened to grinder, is one of power tools or machine tools used for grinding, it is a type of machining using an abrasive wheel as the cutting tool. Each grain of abrasive on the wheel's surface cuts a small chip from the workpiece via shear deformation.</t>
  </si>
  <si>
    <t>https://skills.emsidata.com/skills/KS124HW6YSZFBH4VXYXC</t>
  </si>
  <si>
    <t>Trajectory</t>
  </si>
  <si>
    <t>https://skills.emsidata.com/skills/KS441GZ6SQGHCVGXBW60</t>
  </si>
  <si>
    <t>Cartooning</t>
  </si>
  <si>
    <t>A cartoonist is a visual artist who specializes in drawing cartoons or comics. Cartoonists include the artists who handle all aspects of the work and those who contribute only part of the production. Cartoonists may work in many formats, such as booklets, comic strips, comic books, editorial cartoons, graphic novels, manuals, gag cartoons, illustrations, storyboards, posters, shirts, books, advertisements, greeting cards, magazines, newspapers, and video game packaging.</t>
  </si>
  <si>
    <t>https://skills.emsidata.com/skills/KS121F274BM7MXXVBZPG</t>
  </si>
  <si>
    <t>Mobile Robot Navigation</t>
  </si>
  <si>
    <t>Robot localization denotes the robot's ability to establish its own position and orientation within the frame of reference. Path planning is effectively an extension of localisation, in that it requires the determination of the robot's current position and a position of a goal location, both within the same frame of reference or coordinates. Map building can be in the shape of a metric map or any notation describing locations in the robot frame of reference.</t>
  </si>
  <si>
    <t>https://skills.emsidata.com/skills/KS4404469FP4CTFJ3GDY</t>
  </si>
  <si>
    <t>Media Literacy</t>
  </si>
  <si>
    <t>Media literacy encompasses the practices that allow people to access, critically evaluate, and create or manipulate media. Media literacy is not restricted to one medium. The oldest organization studying Media Literacy is the National Telemedia Council based in Madison Wisconsin and led by Marieli Rowe for over 50 years. The NTC has published the Journal of Media Literacy during most of that history originally known as “Telemedium.”</t>
  </si>
  <si>
    <t>https://skills.emsidata.com/skills/ES36EFB6B54C8DF17492</t>
  </si>
  <si>
    <t>CNC Machining</t>
  </si>
  <si>
    <t>https://skills.emsidata.com/skills/BGS98CED2915B722A015</t>
  </si>
  <si>
    <t>Consensus Mechanism</t>
  </si>
  <si>
    <t>A fundamental problem in distributed computing and multi-agent systems is to achieve overall system reliability in the presence of a number of faulty processes. This often requires coordinating processes to reach consensus, or agree on some data value that is needed during computation. Example applications of consensus include agreeing on what transactions to commit to a database in which order, state machine replication, and atomic broadcasts. Real-world applications often requiring consensus include cloud computing, clock synchronization, PageRank, opinion formation, smart power grids, state estimation, control of UAVs, load balancing, blockchain, and others.</t>
  </si>
  <si>
    <t>https://skills.emsidata.com/skills/ES52274D97F253F687B0</t>
  </si>
  <si>
    <t>Kepler</t>
  </si>
  <si>
    <t>Johannes Kepler was a German astronomer, mathematician, and astrologer. He is a key figure in the 17th-century scientific revolution, best known for his laws of planetary motion, and his books Astronomia nova, Harmonices Mundi, and Epitome Astronomiae Copernicanae. These works also provided one of the foundations for Newton's theory of universal gravitation.</t>
  </si>
  <si>
    <t>https://skills.emsidata.com/skills/KSATOIBII17ULJZTEDNA</t>
  </si>
  <si>
    <t>Poka-Yoke</t>
  </si>
  <si>
    <t>Poka-yoke  is a Japanese term that means "mistake-proofing" or "inadvertent error prevention". A poka-yoke is any mechanism in a process that helps an equipment operator avoid (yokeru) mistakes (poka) and defects by preventing, correcting, or drawing attention to human errors as they occur. The concept was formalized, and the term adopted, by Shigeo Shingo as part of the Toyota Production System.</t>
  </si>
  <si>
    <t>https://skills.emsidata.com/skills/BGS261B19FEED1D25B7A</t>
  </si>
  <si>
    <t>Storage As A Service (STaaS)</t>
  </si>
  <si>
    <t>https://skills.emsidata.com/skills/BGSEF2C208D6107E9096</t>
  </si>
  <si>
    <t>Biosensors</t>
  </si>
  <si>
    <t>A biosensor is an analytical device, used for the detection of a chemical substance, that combines a biological component with a physicochemical detector.  The sensitive biological element, e.g. tissue, microorganisms, organelles, cell receptors, enzymes, antibodies, nucleic acids, etc., is a biologically derived material or biomimetic component that interacts with, binds with, or recognizes the analyte under study. The biologically sensitive elements can also be created by biological engineering. The transducer or the detector element, which transforms one signal into another one, works in a physicochemical way: optical, piezoelectric, electrochemical, electrochemiluminescence etc., resulting from the interaction of the analyte with the biological element, to easily measure and quantify. The biosensor reader device connects with the associated electronics or signal processors that are primarily responsible for the display of the results in a user-friendly way. This sometimes accounts for the most expensive part of the sensor device, however it is possible to generate a user friendly display that includes transducer and sensitive element. The readers are usually custom-designed and manufactured to suit the different working principles of biosensors.</t>
  </si>
  <si>
    <t>https://skills.emsidata.com/skills/ESD3D69125B66CF2CFA1</t>
  </si>
  <si>
    <t>Microsoft Certified Systems Administrator (MCSA)</t>
  </si>
  <si>
    <t>The Microsoft Certified Professional or MCP Program is a certification program from Microsoft.</t>
  </si>
  <si>
    <t>https://skills.emsidata.com/skills/KS1268L5WLLW6TY4KKPZ</t>
  </si>
  <si>
    <t>European History</t>
  </si>
  <si>
    <t>The history of Europe concerns itself with the discovery and collection, the study, organization and presentation and the interpretation of past events and affairs of the people of Europe since the beginning of written records. During the Neolithic era and the time of the Indo-European migrations, Europe saw human inflows from east and southeast and subsequent important cultural and material exchange. The period known as classical antiquity began with the emergence of the city-states of ancient Greece. Later, the Roman Empire came to dominate the entire Mediterranean basin. The fall of the Roman Empire in AD 476 traditionally marks the start of the Middle Ages. Beginning in the 14th century a Renaissance of knowledge challenged traditional doctrines in science and theology. Simultaneously, the Protestant Reformation set up Protestant churches primarily in Germany, Scandinavia and England. After 1800, the Industrial Revolution brought prosperity to Britain and Western Europe. The main European powers set up colonies in most of the Americas and Africa, and parts of Asia. In the 20th century, World War I and World War II resulted in massive numbers of deaths. The Cold War dominated European geo-politics from 1947 to 1989. After the fall of the Iron Curtain, the European countries grew together.</t>
  </si>
  <si>
    <t>https://skills.emsidata.com/skills/KSUC3FXZSFDLQA1S3VQW</t>
  </si>
  <si>
    <t>Togaf</t>
  </si>
  <si>
    <t>The Open Group Architecture Framework (TOGAF) is the most used framework for enterprise architecture today that provides an approach for designing, planning, implementing, and governing an enterprise information technology architecture. TOGAF is a high-level approach to design. It is typically modeled at four levels: Business, Application, Data, and Technology. It relies heavily on modularization, standardization, and already existing, proven technologies and products.</t>
  </si>
  <si>
    <t>https://skills.emsidata.com/skills/KSFZEO95XYG2EXK7V2MF</t>
  </si>
  <si>
    <t>Notary Services</t>
  </si>
  <si>
    <t>A notary public of the common law is a public officer constituted by law to serve the public in non-contentious matters usually concerned with general financial transactions, estates, deeds, powers-of-attorney, and foreign and international business. A notary's main functions are to validate the signature of a person ; administer oaths and affirmations; take affidavits and statutory declarations, including from witnesses; authenticate the execution of certain classes of documents; take acknowledgments ; protest notes and bills of exchange; provide notice of foreign drafts; prepare marine or ship's protests in cases of damage; provide exemplifications and notarial copies; and, to perform certain other official acts depending on the jurisdiction. Such transactions are known as notarial acts, or more commonly, a notarizations. The term notary public only refers to common-law notaries and should not be confused with civil-law notaries.</t>
  </si>
  <si>
    <t>https://skills.emsidata.com/skills/ES4BC6B1E39C02357FFC</t>
  </si>
  <si>
    <t>Windows Server Virtualization</t>
  </si>
  <si>
    <t>https://skills.emsidata.com/skills/KS4423G6FKVYZHK9XMLL</t>
  </si>
  <si>
    <t>Museum Studies</t>
  </si>
  <si>
    <t>Museology or museum studies is the study of museums. It explores the history of museums and their role in society, as well as the activities they engage in, including curating, preservation, public programming, and education.</t>
  </si>
  <si>
    <t>https://skills.emsidata.com/skills/KSBGXWFV78FP5PK8NQVX</t>
  </si>
  <si>
    <t>Associate Degree In Nursing</t>
  </si>
  <si>
    <t>An Associate of Science in Nursing (ASN) is a tertiary education nursing degree which typically takes 2–3 years to complete. In the United States, this type of degree is usually awarded by community colleges or similar nursing schools. Some four-year colleges also offer this degree. Students awarded an Associate of Science in Nursing are qualified to sit for the NCLEX-RN and apply for licensure as a Registered Nurse.</t>
  </si>
  <si>
    <t>https://skills.emsidata.com/skills/KS7G203666FMD73GV014</t>
  </si>
  <si>
    <t>Data Encryption</t>
  </si>
  <si>
    <t>https://skills.emsidata.com/skills/BGS51BBC9F7C3606FD3A</t>
  </si>
  <si>
    <t>Six Sigma Yellow Belt</t>
  </si>
  <si>
    <t>https://skills.emsidata.com/skills/ES134D3573F935A48444</t>
  </si>
  <si>
    <t>Eight Disciplines Problem Solving (8D)</t>
  </si>
  <si>
    <t>Eight disciplines problem solving(8Ds) is a method developed at Ford Motor Company used to approach and to resolve problems, typically employed by quality engineers or other professionals. Focused on product and process improvement, its purpose is to identify, correct, and eliminate recurring problems. It establishes a permanent corrective action based on statistical analysis of the problem and on the origin of the problem by determining the root causes. Although it originally comprised eight stages, or 'disciplines', it was later augmented by an initial planning stage. 8D follows the logic of the PDCA cycle. The disciplines are:D0: Preparation and Emergency Response Actions: Plan for solving the problem and determine the prerequisites. Provide emergency response actions. D1: Use a Team: Establish a team of people with product/process knowledge. Teammates provide new perspectives and different ideas when it comes to problem solving. D2: Describe the Problem: Specify the problem by identifying in quantifiable terms the who, what, where, when, why, how, and how many (5W2H) for the problem. D3: Develop Interim Containment Plan: Define and implement containment actions to isolate the problem from any customer. D4: Determine and Verify Root Causes and Escape Points: Identify all applicable causes that could explain why the problem has occurred. Also identify why the problem was not noticed at the time it occurred. All causes shall be verified or proved. One can use five whys or Ishikawa diagrams to map causes against the effect or problem identified. D5: Verify Permanent Corrections (PCs) for Problem that will resolve the problem for the customer: Using pre-production programs, quantitatively confirm that the selected correction will resolve the problem.. D6: Define and Implement Corrective Actions: Define and implement the best corrective actions. Also, validate corrective actions with empirical evidence of improvement. D7: Prevent Recurrence / System Problems: Modify the management systems, operation systems, practices, and procedures to prevent recurrence of this and similar problems. D8: Congratulate the Main Contributors to your Team: Recognize the collective efforts of the team. The team needs to be formally thanked by the organization.</t>
  </si>
  <si>
    <t>https://skills.emsidata.com/skills/ESF08B7CF6980EB50E60</t>
  </si>
  <si>
    <t>Microsoft Learning Gateway</t>
  </si>
  <si>
    <t>Microsoft Learning Gateway (MLG) is a Web-based collaboration, communications, and content delivery framework that serves the education industry. The MLG helps in creating integrated e-learning solutions for primary and secondary schools and higher education institutions.</t>
  </si>
  <si>
    <t>https://skills.emsidata.com/skills/KS126HS6NDHSQ9Y89FZH</t>
  </si>
  <si>
    <t>Atom (Processor)</t>
  </si>
  <si>
    <t>Intel Atom is the brand name for a line of IA-32 and x86-64 instruction set ultra-low-voltage microprocessors by Intel Corporation designed to reduce electric consumption and power dissipation in comparison with ordinary processors of the Intel Core series. Atom is mainly used in netbooks, nettops, embedded applications ranging from health care to advanced robotics, and mobile Internet devices (MIDs). The line was originally designed in 45 nm complementary metal–oxide–semiconductor (CMOS) technology and subsequent models, codenamed Cedar, used a 32 nm process.</t>
  </si>
  <si>
    <t>https://skills.emsidata.com/skills/KS7G73D69B1N1C1C9Z43</t>
  </si>
  <si>
    <t>Server Consolidation</t>
  </si>
  <si>
    <t>https://skills.emsidata.com/skills/BGS89EA9749C34FA7F65</t>
  </si>
  <si>
    <t>Cooling Towers</t>
  </si>
  <si>
    <t>https://skills.emsidata.com/skills/ES1FCE2D775ABB85A648</t>
  </si>
  <si>
    <t>Water Conservation</t>
  </si>
  <si>
    <t>Water conservation includes all the policies, strategies and activities to sustainably manage the natural resource of fresh water, to protect the hydrosphere, and to meet the current and future human demand. Population, household size and growth and affluence all affect how much water is used. Factors such as climate change have increased pressures on natural water resources especially in manufacturing and agricultural irrigation. Many countries have already implemented policies aimed at water conservation, with much success.</t>
  </si>
  <si>
    <t>https://skills.emsidata.com/skills/KS441YY66ZXL0J4GV4XC</t>
  </si>
  <si>
    <t>Application Analytics</t>
  </si>
  <si>
    <t>Analytics is the systematic computational analysis of data or statistics. It is used for the discovery, interpretation, and communication of meaningful patterns in data. It also entails applying data patterns towards effective decision-making. It can be valuable in areas rich with recorded information; analytics relies on the simultaneous application of statistics, computer programming and operations research to quantify performance.</t>
  </si>
  <si>
    <t>https://skills.emsidata.com/skills/ES1BE3BB835D0742F381</t>
  </si>
  <si>
    <t>Compliance Training</t>
  </si>
  <si>
    <t>Compliance training refers to the process of educating employees on laws, regulations and company policies that apply to their day-to-day job responsibilities. An organization that engages in compliance training typically hopes to accomplish several goals: (1) avoiding and detecting violations by employees that could lead to legal liability for the organization; (2) creating a more hospitable and respectful workplace; (3) laying the groundwork for a partial or complete defense in the event that employee wrongdoing occurs despite the organization's training efforts; and (4) adding business value and a competitive advantage.</t>
  </si>
  <si>
    <t>https://skills.emsidata.com/skills/KS1226M6HV7VQ42GZYYP</t>
  </si>
  <si>
    <t>Financial Policy</t>
  </si>
  <si>
    <t>Finance is a term for matters regarding the management, creation, and study of money and investments.  Specifically, it deals with the questions of how an individual, company or government acquires money – called capital in the context of a business – and how they spend or invest that money. Finance is then often split into the following major categories: personal finance, corporate finance, and public finance.</t>
  </si>
  <si>
    <t>https://skills.emsidata.com/skills/ES85709E566FBB33D2B0</t>
  </si>
  <si>
    <t>Ethical Theory</t>
  </si>
  <si>
    <t>https://skills.emsidata.com/skills/ES5C7FFDED1E6C1928E7</t>
  </si>
  <si>
    <t>Diverse Learners</t>
  </si>
  <si>
    <t>https://skills.emsidata.com/skills/ESCF55409E361DD1CB64</t>
  </si>
  <si>
    <t>Hungarian Language</t>
  </si>
  <si>
    <t>Hungarian is a Uralic language spoken in Hungary and parts of several neighbouring countries. It is the official language of Hungary and one of the 24 official languages of the European Union. Outside Hungary, it is also spoken by communities of Hungarians in present-day Slovakia, western Ukraine (Subcarpathia), central and western Romania (Transylvania), northern Serbia (Vojvodina), northern Croatia, northeastern Slovenia and eastern Austria.</t>
  </si>
  <si>
    <t>https://skills.emsidata.com/skills/ESF6A5092A7AD2F0E745</t>
  </si>
  <si>
    <t>Document Preparations</t>
  </si>
  <si>
    <t>A document is a written, drawn, presented, or memorialized representation of thought, often the manifestation of non-fictional, as well as fictional, content. The word originates from the Latin Documentum, which denotes a "teaching" or "lesson": the verb doceō denotes "to teach". In the past, the word was usually used to denote written proof useful as evidence of a truth or fact. In the computer age, "document" usually denotes a primarily textual computer file, including its structure and format, e.g. fonts, colors, and images. Contemporarily, "document" is not defined by its transmission medium, e.g., paper, given the existence of electronic documents. "Documentation" is distinct because it has more denotations than "document". Documents are also distinguished from "realia", which are three-dimensional objects that would otherwise satisfy the definition of "document" because they memorialize or represent thought; documents are considered more as 2-dimensional representations. While documents can have large varieties of customization, all documents can be shared freely and have the right to do so, creativity can be represented by documents, also. History, events, examples, opinions, etc. all can be expressed in documents.</t>
  </si>
  <si>
    <t>https://skills.emsidata.com/skills/KS1233N5Z0RM8G4MT4C9</t>
  </si>
  <si>
    <t>Multitopology Routing Configuration</t>
  </si>
  <si>
    <t>https://skills.emsidata.com/skills/KS7G0WW6KRTXYZPXHF5C</t>
  </si>
  <si>
    <t>Microsoft Windows 10</t>
  </si>
  <si>
    <t>Windows 10 is a series of operating systems developed by Microsoft and released as part of its Windows NT family of operating systems. It is the successor to Windows 8.1, released nearly two years earlier, and was released to manufacturing on July 15, 2015, and broadly released for the general public on July 29, 2015. Windows 10 was made available for download via MSDN and Technet, as a free upgrade for retail copies of Windows 8 and Windows 8.1 users via the Windows Store, and to Windows 7 users via Windows Update. Windows 10 receives new builds on an ongoing basis, which are available at no additional cost to users, in addition to additional test builds of Windows 10, which are available to Windows Insiders. Devices in enterprise environments can receive these updates at a slower pace, or use long-term support milestones that only receive critical updates, such as security patches, over their ten-year lifespan of extended support.</t>
  </si>
  <si>
    <t>https://skills.emsidata.com/skills/ESC64C7353B766002FBF</t>
  </si>
  <si>
    <t>Academic Papers</t>
  </si>
  <si>
    <t>Academic publishing is the subfield of publishing which distributes academic research and scholarship. Most academic work is published in academic journal articles, books or thesis' form. The part of academic written output that is not formally published but merely printed up or posted on the Internet is often called "grey literature". Most scientific and scholarly journals, and many academic and scholarly books, though not all, are based on some form of peer review or editorial refereeing to qualify texts for publication. Peer review quality and selectivity standards vary greatly from journal to journal, publisher to publisher, and field to field.</t>
  </si>
  <si>
    <t>https://skills.emsidata.com/skills/ES9320CF9A1D6E98E7DA</t>
  </si>
  <si>
    <t>Exploitation</t>
  </si>
  <si>
    <t>Exploitation may refer to:Exploitation of natural resources Exploitation of labour Exploitation fiction Exploitation film Exploitation (film), a 2012 film Sexual slavery and other forms of slavery Oppression</t>
  </si>
  <si>
    <t>https://skills.emsidata.com/skills/KS123RG7157Q8BQKCXD5</t>
  </si>
  <si>
    <t>Legal Research</t>
  </si>
  <si>
    <t>Legal research is "the process of identifying and retrieving information necessary to support legal decision-making. In its broadest sense, legal research includes each step of a course of action that begins with an analysis of the facts of a problem and concludes with the application and communication of the results of the investigation."</t>
  </si>
  <si>
    <t>https://skills.emsidata.com/skills/KS125SG78YD1D2PFSR51</t>
  </si>
  <si>
    <t>Certified Computer Programmer</t>
  </si>
  <si>
    <t>A computer programmer, sometimes called a software developer, a programmer or more recently a coder, is a person who creates computer software. The term computer programmer can refer to a specialist in one area of computers, or to a generalist who writes code for many kinds of software.</t>
  </si>
  <si>
    <t>https://skills.emsidata.com/skills/KS121L66MRP5DT4V5ZCM</t>
  </si>
  <si>
    <t>Packaging Design</t>
  </si>
  <si>
    <t>https://skills.emsidata.com/skills/BGSE819AA127E083F6AB</t>
  </si>
  <si>
    <t>Segmentation Analysis</t>
  </si>
  <si>
    <t>In marketing, market segmentation is the process of dividing a broad consumer or business market, normally consisting of existing and potential customers, into sub-groups of consumers based on some type of shared characteristics.</t>
  </si>
  <si>
    <t>https://skills.emsidata.com/skills/BGS5688B743D94F304FC</t>
  </si>
  <si>
    <t>Statistical Programming</t>
  </si>
  <si>
    <t>https://skills.emsidata.com/skills/BGS8EA24ED238A329AF7</t>
  </si>
  <si>
    <t>Strategic Procurement</t>
  </si>
  <si>
    <t>https://skills.emsidata.com/skills/ESA8D57D13B252BFE338</t>
  </si>
  <si>
    <t>Modularity</t>
  </si>
  <si>
    <t>Broadly speaking, modularity is the degree to which a system's components may be separated and recombined, often with the benefit of flexibility and variety in use. The concept of modularity is used primarily to reduce complexity by breaking a system into varying degrees of interdependence and independence across and "hide the complexity of each part behind an abstraction and interface". However, the concept of modularity can be extended to multiple disciplines, each with their own nuances. Despite these nuances, consistent themes concerning modular systems can be identified.</t>
  </si>
  <si>
    <t>https://skills.emsidata.com/skills/KSBDFGGLMNWHVJ0NGG3K</t>
  </si>
  <si>
    <t>Natural Process Variation</t>
  </si>
  <si>
    <t>Natural process variation, sometimes just called process variation, is the statistical description of natural fluctuations in process outputs.</t>
  </si>
  <si>
    <t>https://skills.emsidata.com/skills/KS126W061MPMZ58GZ97T</t>
  </si>
  <si>
    <t>Dplyr</t>
  </si>
  <si>
    <t>One of the core packages of the tidyverse in the R programming language, dplyr is primarily a set of functions designed to enable dataframe manipulation in an intuitive, user-friendly way. Data analysts typically use dplyr in order to transform existing datasets into a format better suited for some particular type of analysis, or data visualization.</t>
  </si>
  <si>
    <t>https://skills.emsidata.com/skills/KS1LTFPZ3A5V9W454971</t>
  </si>
  <si>
    <t>Drug Allergy</t>
  </si>
  <si>
    <t>A drug allergy is an allergy to a drug, most commonly a medication, and is a form of adverse drug reaction. Medical attention should be sought immediately if an allergic reaction is suspected.</t>
  </si>
  <si>
    <t>https://skills.emsidata.com/skills/KS123606D9B7G8SWYZL1</t>
  </si>
  <si>
    <t>Curriculum Mapping</t>
  </si>
  <si>
    <t>Curriculum mapping is a procedure for reviewing the operational curriculum as it is entered into an electronic database at any education setting. It is based largely on the work of Heidi Hayes Jacobs in Mapping the Big Picture: Integrating Curriculum and Assessment K-12 and Getting Results with Curriculum Mapping. Schools are using curriculum templates that display key components of the curriculum: content, skills, assessments, and essential questions.</t>
  </si>
  <si>
    <t>https://skills.emsidata.com/skills/KS122LF709JLK7D9PL8J</t>
  </si>
  <si>
    <t>IOS Applications</t>
  </si>
  <si>
    <t>A mobile application, also referred to as a mobile app or simply an app, is a computer program or software application designed to run on a mobile device such as a phone, tablet, or watch. Apps were originally intended for productivity assistance such as email, calendar, and contact databases, but the public demand for apps caused rapid expansion into other areas such as mobile games, factory automation, GPS and location-based services, order-tracking, and ticket purchases, so that there are now millions of apps available. Apps are generally downloaded from application distribution platforms which are operated by the owner of the mobile operating system, such as the App Store (iOS) or Google Play Store. Some apps are free, and others have a price, with the profit being split between the application's creator and the distribution platform. Mobile applications often stand in contrast to desktop applications which are designed to run on desktop computers, and web applications which run in mobile web browsers rather than directly on the mobile device.</t>
  </si>
  <si>
    <t>https://skills.emsidata.com/skills/KS120K369N6FRXGKL0SN</t>
  </si>
  <si>
    <t>Cancer Screening</t>
  </si>
  <si>
    <t>Cancer screening aims to detect cancer before symptoms appear. This may involve blood tests, urine tests, DNA tests, other tests, or medical imaging. The benefits of screening in terms of cancer prevention, early detection and subsequent treatment must be weighed against any harms.</t>
  </si>
  <si>
    <t>https://skills.emsidata.com/skills/KS121C8724MWS10NYFCX</t>
  </si>
  <si>
    <t>Time Series Modeling</t>
  </si>
  <si>
    <t>https://skills.emsidata.com/skills/BGSAF2195C4D72DA788E</t>
  </si>
  <si>
    <t>Azure Security</t>
  </si>
  <si>
    <t>https://skills.emsidata.com/skills/ES36447682683479BD91</t>
  </si>
  <si>
    <t>WinBUGS</t>
  </si>
  <si>
    <t>WinBUGS is statistical software for Bayesian analysis using Markov chain Monte Carlo (MCMC) methods.</t>
  </si>
  <si>
    <t>https://skills.emsidata.com/skills/KS4422P5ZYNKQ8W589GG</t>
  </si>
  <si>
    <t>Enterprise Sales</t>
  </si>
  <si>
    <t>Complex sales, also known as Enterprise sales, can refer to a method of trading sometimes used by organizations when procuring large contracts for goods and/or services where the customer takes control of the selling process by issuing a Request for Proposal (RFP) and requiring a proposal response from previously identified or interested suppliers. Complex sales involve long sales cycles with multiple decision makers. Multiple stakeholders and stakeholder groups contribute to every complex sale.</t>
  </si>
  <si>
    <t>https://skills.emsidata.com/skills/BGS7769CB2FE0C6E8B8A</t>
  </si>
  <si>
    <t>Life Cycle Assessment</t>
  </si>
  <si>
    <t>Life-cycle assessment or LCA is a methodology for assessing environmental impacts associated with all the stages of the life-cycle of a commercial product, process, or service. For instance, in the case of a manufactured product, environmental impacts are assessed from raw material extraction and processing (cradle), through the product's manufacture, distribution and use, to the recycling or final disposal of the materials composing it (grave).</t>
  </si>
  <si>
    <t>https://skills.emsidata.com/skills/KS7G3PY6QZ9WZ101P2LQ</t>
  </si>
  <si>
    <t>Matrix Multiplication</t>
  </si>
  <si>
    <t>https://skills.emsidata.com/skills/KSETV2SGAZCO1VOOG1QD</t>
  </si>
  <si>
    <t>Landscape Painting</t>
  </si>
  <si>
    <t>Landscape painting, also known as landscape art, is the depiction of natural scenery such as mountains, valleys, trees, rivers, and forests, especially where the main subject is a wide view—with its elements arranged into a coherent composition. In other works, landscape backgrounds for figures can still form an important part of the work. Sky is almost always included in the view, and weather is often an element of the composition. Detailed landscapes as a distinct subject are not found in all artistic traditions, and develop when there is already a sophisticated tradition of representing other subjects.</t>
  </si>
  <si>
    <t>https://skills.emsidata.com/skills/KS125Q66WKBXGWN5TN1Z</t>
  </si>
  <si>
    <t>Sales Analysis</t>
  </si>
  <si>
    <t>https://skills.emsidata.com/skills/BGSAA93822820DF21114</t>
  </si>
  <si>
    <t>Program Implementation</t>
  </si>
  <si>
    <t>https://skills.emsidata.com/skills/BGS6B74232DC84D86E97</t>
  </si>
  <si>
    <t>Multiplatform</t>
  </si>
  <si>
    <t>In computing, cross-platform software is computer software that is implemented on multiple computing platforms. Cross-platform software may be divided into two types; one requires individual building or compilation for each platform that it supports, and the other one can be directly run on any platform without special preparation, e.g., software written in an interpreted language or pre-compiled portable bytecode for which the interpreters or run-time packages are common or standard components of all platforms.</t>
  </si>
  <si>
    <t>https://skills.emsidata.com/skills/KSWDBTNIZQW48NBKP6I0</t>
  </si>
  <si>
    <t>Market Size</t>
  </si>
  <si>
    <t>A market is a composition of systems, institutions, procedures, social relations or infrastructures whereby parties engage in exchange. While parties may exchange goods and services by barter, most markets rely on sellers offering their goods or services to buyers in exchange for money. It can be said that a market is the process by which the prices of goods and services are established. Markets facilitate trade and enable the distribution and allocation of resources in a society. Markets allow any tradeable item to be evaluated and priced. A market emerges more or less spontaneously or may be constructed deliberately by human interaction in order to enable the exchange of rights of services and goods. Markets generally supplant gift economies and are often held in place through rules and customs, such as a booth fee, competitive pricing, and source of goods for sale.</t>
  </si>
  <si>
    <t>https://skills.emsidata.com/skills/BGSDECCA4254950F9007</t>
  </si>
  <si>
    <t>Hyperlipidemia</t>
  </si>
  <si>
    <t>Hyperlipidemia is abnormally elevated levels of any or all lipids or lipoproteins in the blood. Hyperlipidemia is an umbrella term that refers to acquired or genetic disorders that result in high levels of lipids circulating in the blood. This disease is usually chronic and requires ongoing medication to control blood lipid levels.</t>
  </si>
  <si>
    <t>https://skills.emsidata.com/skills/KS3F3L79UVF35H3D8BGS</t>
  </si>
  <si>
    <t>Prophylaxis</t>
  </si>
  <si>
    <t>https://skills.emsidata.com/skills/ES3F2513616578DBB270</t>
  </si>
  <si>
    <t>Waste Packaging</t>
  </si>
  <si>
    <t>Waste are unwanted or unusable materials. Waste is any substance which is discarded after primary use, or is worthless, defective and of no use. A by-product by contrast is a joint product of relatively minor economic value. A waste product may become a by-product, joint product or resource through an invention that raises a waste product's value above zero.</t>
  </si>
  <si>
    <t>https://skills.emsidata.com/skills/BGSAF15A951844297C76</t>
  </si>
  <si>
    <t>Data Smoothing</t>
  </si>
  <si>
    <t>In statistics and image processing, to smooth a data set is to create an approximating function that attempts to capture important patterns in the data, while leaving out noise or other fine-scale structures/rapid phenomena. In smoothing, the data points of a signal are modified so individual points higher than the adjacent points are reduced, and points that are lower than the adjacent points are increased leading to a smoother signal. Smoothing may be used in two important ways that can aid in data analysis (1) by being able to extract more information from the data as long as the assumption of smoothing is reasonable and (2) by being able to provide analyses that are both flexible and robust. Many different algorithms are used in smoothing.</t>
  </si>
  <si>
    <t>https://skills.emsidata.com/skills/KS122Q073YMSYHDT8WW7</t>
  </si>
  <si>
    <t>Classical Physics</t>
  </si>
  <si>
    <t>Classical physics is a group of physics theories that predate modern, more complete, or more widely applicable theories. If a currently accepted theory is considered to be modern, and its introduction represented a major paradigm shift, then the previous theories, or new theories based on the older paradigm, will often be referred to as belonging to the realm of "classical physics".</t>
  </si>
  <si>
    <t>https://skills.emsidata.com/skills/KS121YK6GTG7W2HDV251</t>
  </si>
  <si>
    <t>Big Data Analytics</t>
  </si>
  <si>
    <t>https://skills.emsidata.com/skills/BGS273754E9E875DCFE7</t>
  </si>
  <si>
    <t>Urological Disorders</t>
  </si>
  <si>
    <t>Urologic diseases or conditions include urinary tract infections, kidney stones, bladder control problems, and prostate problems, among others. Some urologic conditions do not affect a person for that long and some are lifetime conditions. Kidney diseases are normally investigated and treated by nephrologists, while the specialty of urology deals with problems in the other organs. Gynecologists may deal with problems of incontinence in women.</t>
  </si>
  <si>
    <t>https://skills.emsidata.com/skills/BGS6CE7764C7F58F6A33</t>
  </si>
  <si>
    <t>Amplitudes</t>
  </si>
  <si>
    <t>The amplitude of a periodic variable is a measure of its change in a single period. There are various definitions of amplitude, which are all functions of the magnitude of the differences between the variable's extreme values. In older texts, the phase of a period function is sometimes called the amplitude.</t>
  </si>
  <si>
    <t>https://skills.emsidata.com/skills/KS120GC6YMBWZNLV9G3M</t>
  </si>
  <si>
    <t>Chartered Financial Analyst</t>
  </si>
  <si>
    <t>The Chartered Financial Analyst (C.F.A.) program is a postgraduate professional certification offered internationally by the American-based CFA Institute to investment and financial professionals. It has the highest level of global legal and regulatory recognition of finance-related qualifications. The program teaches a considerably wide range of subjects relating to advanced investment analysis, security analysis, statistics, probability theory, fixed income, derivatives, economics, financial analysis, corporate finance, alternative investments, and portfolio management, and provides a generalist knowledge of other areas of finance.</t>
  </si>
  <si>
    <t>https://skills.emsidata.com/skills/KS121S8631MLDZ9ZBHV7</t>
  </si>
  <si>
    <t>Probably Approximately Correct Learning</t>
  </si>
  <si>
    <t>In computational learning theory, probably approximately correct (PAC) learning is a framework for mathematical analysis of machine learning. It was proposed in 1984 by Leslie Valiant.</t>
  </si>
  <si>
    <t>https://skills.emsidata.com/skills/KS127HZ6DBW94PK0XY00</t>
  </si>
  <si>
    <t>Logical Operators</t>
  </si>
  <si>
    <t>https://skills.emsidata.com/skills/KS2LE38LST91CI29DWOY</t>
  </si>
  <si>
    <t>E-Marketing</t>
  </si>
  <si>
    <t>https://skills.emsidata.com/skills/ES6FCC27BF1F8D10CD3E</t>
  </si>
  <si>
    <t>Sustainable Landscaping</t>
  </si>
  <si>
    <t>Sustainable landscaping is a modern type of gardening or landscaping that takes the environmental issue of sustainability into account. According to Loehrlein in 2009 this includes design, construction and management of residential and commercial gardens.</t>
  </si>
  <si>
    <t>https://skills.emsidata.com/skills/ES653F0CC95BA4BFD5CD</t>
  </si>
  <si>
    <t>Active Safety</t>
  </si>
  <si>
    <t>The term active safety is used in two distinct ways.</t>
  </si>
  <si>
    <t>https://skills.emsidata.com/skills/KS1205H6JPVBX39XF3F2</t>
  </si>
  <si>
    <t>Customer Communications Management</t>
  </si>
  <si>
    <t>Customer Communications Management (CCM) is software that enables companies to manage customer communications across a wide range of media. Originally, customer communications referred to printed documents, archived digital documents, email and web pages. It has grown to include SMS/MMS, in-app notifications, responsive design mobile experiences and messages over common social media platforms. It entails an automated process that involves not only the delivery of communication but also the segmentation of messages according to different customer profiles and contexts.</t>
  </si>
  <si>
    <t>https://skills.emsidata.com/skills/KS122LP5Z969YKTZ5R6C</t>
  </si>
  <si>
    <t>Electric Discharge</t>
  </si>
  <si>
    <t>Electrical discharge machining (EDM), also known as spark machining, spark eroding, die sinking, wire burning or wire erosion, is a metal  fabrication process whereby a desired shape is obtained by using electrical discharges (sparks). Material is removed from the work piece by a series of rapidly recurring current discharges between two electrodes, separated by a dielectric liquid and subject to an electric voltage. One of the electrodes is called the tool-electrode, or simply the tool or electrode, while the other is called the workpiece-electrode, or work piece. The process depends upon the tool and work piece not making physical contact.</t>
  </si>
  <si>
    <t>https://skills.emsidata.com/skills/KS123D370T5BR8K53HCB</t>
  </si>
  <si>
    <t>Heuristic Evaluation</t>
  </si>
  <si>
    <t>A heuristic evaluation is a usability inspection method for computer software that helps to identify usability problems in the user interface (UI) design. It specifically involves evaluators examining the interface and judging its compliance with recognized usability principles. These evaluation methods are now widely taught and practiced in the new media sector, where UIs are often designed in a short space of time on a budget that may restrict the amount of money available to provide for other types of interface testing.</t>
  </si>
  <si>
    <t>https://skills.emsidata.com/skills/ES297788DF1107AB6B57</t>
  </si>
  <si>
    <t>Cannabis And Hemp Extraction</t>
  </si>
  <si>
    <t>https://skills.emsidata.com/skills/ESA88BDD364D8233B1AC</t>
  </si>
  <si>
    <t>Confident Communicator</t>
  </si>
  <si>
    <t>https://skills.emsidata.com/skills/KS5UQIKUJ6EE8U9E6DYZ</t>
  </si>
  <si>
    <t>Wave Mechanics</t>
  </si>
  <si>
    <t>Wave mechanics may refer to:the mechanics of waves the wave equation in quantum physics, see Schrödinger equation</t>
  </si>
  <si>
    <t>https://skills.emsidata.com/skills/KS441ZH6X2M29YNXH08G</t>
  </si>
  <si>
    <t>Amazon Elastic Block Stores</t>
  </si>
  <si>
    <t>Amazon Elastic Block Store (EBS) provides raw block-level storage that can be attached to Amazon EC2 instances and is used by Amazon Relational Database Service (RDS).</t>
  </si>
  <si>
    <t>https://skills.emsidata.com/skills/KS120FL628ZH4135XWH4</t>
  </si>
  <si>
    <t>Crisis Prevention</t>
  </si>
  <si>
    <t>https://skills.emsidata.com/skills/ES6954515CF03D349D62</t>
  </si>
  <si>
    <t>Aircraft Analysis</t>
  </si>
  <si>
    <t>https://skills.emsidata.com/skills/BGSD364FBC2A0F30A6A8</t>
  </si>
  <si>
    <t>Biomedical Informatics</t>
  </si>
  <si>
    <t>https://skills.emsidata.com/skills/ES8A0A487FBEBB0FD7AC</t>
  </si>
  <si>
    <t>Runtime Systems</t>
  </si>
  <si>
    <t>In computer programming, a runtime system, also called runtime environment, primarily implements portions of an execution model. This is not to be confused with the runtime lifecycle phase of a program, during which the runtime system is in operation. When treating the runtime system as distinct from the runtime environment (RTE), the first may be defined as a specific part of the application software (IDE) used for programming, a piece of software that provides the programmer a more convenient environment for running programs during their production while the second (RTE) would be the very instance of an execution model being applied to the developed program which is itself then run in the aforementioned runtime system.</t>
  </si>
  <si>
    <t>https://skills.emsidata.com/skills/KS4406F74RBTG7XLKTJ9</t>
  </si>
  <si>
    <t>Currency Futures</t>
  </si>
  <si>
    <t>A currency future, also known as an FX future or a foreign exchange future, is a futures contract to exchange one currency for another at a specified date in the future at a price that is fixed on the purchase date; see Foreign exchange derivative. Typically, one of the currencies is the US dollar. The price of a future is then in terms of US dollars per unit of other currency. This can be different from the standard way of quoting in the spot foreign exchange markets. The trade unit of each contract is then a certain amount of other currency, for instance €125,000. Most contracts have physical delivery, so for those held at the end of the last trading day, actual payments are made in each currency. However, most contracts are closed out before that. Investors can close out the contract at any time prior to the contract's delivery date.</t>
  </si>
  <si>
    <t>https://skills.emsidata.com/skills/KS122LB76RMYK9CPM8NT</t>
  </si>
  <si>
    <t>Digital Curation</t>
  </si>
  <si>
    <t>Digital curation is the selection, preservation, maintenance, collection and archiving of digital assets. Digital curation establishes, maintains and adds value to repositories of digital data for present and future use. This is often accomplished by archivists, librarians, scientists, historians, and scholars. Enterprises are starting to use digital curation to improve the quality of information and data within their operational and strategic processes. Successful digital curation will mitigate digital obsolescence, keeping the information accessible to users indefinitely. Digital curation includes digital asset management, data curation, digital preservation, and electronic records management.</t>
  </si>
  <si>
    <t>https://skills.emsidata.com/skills/BGSF6F10748E1A795C3A</t>
  </si>
  <si>
    <t>Ecosystem Management</t>
  </si>
  <si>
    <t>Ecosystem management is an approach to natural resource management that aims to ensure the long-term sustainability and persistence of an ecosystems function and services while meeting socioeconomic, political, and cultural needs. Although indigenous communities have employed sustainable ecosystem management approaches for millennia, ecosystem management emerged formally as a concept in the 1990s from a growing appreciation of the complexity of ecosystems, as well as humans' reliance and influence on natural systems.</t>
  </si>
  <si>
    <t>https://skills.emsidata.com/skills/ESFD5F960F8BF85E1213</t>
  </si>
  <si>
    <t>Electrocardiography</t>
  </si>
  <si>
    <t>Electrocardiography is the process of producing an electrocardiogram. It is a graph of voltage versus time of the electrical activity of the heart using electrodes placed on the skin. These electrodes detect the small electrical changes that are a consequence of cardiac muscle depolarization followed by repolarization during each cardiac cycle (heartbeat). Changes in the normal ECG pattern occur in numerous cardiac abnormalities, including cardiac rhythm disturbances, inadequate coronary artery blood flow, and electrolyte disturbances.</t>
  </si>
  <si>
    <t>https://skills.emsidata.com/skills/KS1200N70HCW4DGVPHBM</t>
  </si>
  <si>
    <t>Personal Security</t>
  </si>
  <si>
    <t>https://skills.emsidata.com/skills/ESBD220631E2E8AE79C5</t>
  </si>
  <si>
    <t>Data Access</t>
  </si>
  <si>
    <t>Data access is a generic term referring to a process which has both an IT-specific meaning and other connotations involving access rights in a broader legal and/or political sense. In the former it typically refers to software and activities related to storing, retrieving, or acting on data housed in a database or other repository.</t>
  </si>
  <si>
    <t>https://skills.emsidata.com/skills/ESF61AAF45686B07B4C5</t>
  </si>
  <si>
    <t>Electro-Optics</t>
  </si>
  <si>
    <t>Electro–optics is a branch of electrical engineering, electronic engineering, materials science, and material physics involving components, devices and systems which operate by the propagation and interaction of light with various tailored materials. It is essentially the same as what is popularly described today as photonics. It is not only concerned with the "electro–optic effect". Thus it concerns the interaction between the electromagnetic (optical) and the electrical (electronic) states of materials.</t>
  </si>
  <si>
    <t>https://skills.emsidata.com/skills/ES84F5D2B2DA655A32B6</t>
  </si>
  <si>
    <t>Major Depressive Disorder</t>
  </si>
  <si>
    <t>Major depressive disorder (MDD), also known simply as depression, is a mental disorder characterized by at least two weeks of pervasive low mood, low self-esteem, and loss of interest or pleasure in normally enjoyable activities. Those affected may also occasionally have delusions or hallucinations. Introduced by a group of US clinicians in the mid-1970s, the term was adopted by the American Psychiatric Association for this symptom cluster under mood disorders in the 1980 version of the Diagnostic and Statistical Manual of Mental Disorders (DSM-III), and has become widely used since.</t>
  </si>
  <si>
    <t>https://skills.emsidata.com/skills/BGSFC76F908AF1DA03F4</t>
  </si>
  <si>
    <t>Beryllium</t>
  </si>
  <si>
    <t>Beryllium is a chemical element with the symbol Be and atomic number 4. It is a steel-gray, strong, lightweight and brittle alkaline earth metal. It is a divalent element that occurs naturally only in combination with other elements to form minerals. Notable gemstones high in beryllium include beryl and chrysoberyl. It is a relatively rare element in the universe, usually occurring as a product of the spallation of larger atomic nuclei that have collided with cosmic rays. Within the cores of stars, beryllium is depleted as it is fused into heavier elements. Beryllium constitutes about 0.0004 percent by mass of Earth's crust. The world's annual beryllium production of 220 tons is usually manufactured by extraction from the mineral beryl, a difficult process because beryllium bonds strongly to oxygen.</t>
  </si>
  <si>
    <t>https://skills.emsidata.com/skills/BGS8DF80B8FDE6D18C0F</t>
  </si>
  <si>
    <t>Statistical Reporting</t>
  </si>
  <si>
    <t>https://skills.emsidata.com/skills/BGS77A88A451D3475BF8</t>
  </si>
  <si>
    <t>Rapport Building</t>
  </si>
  <si>
    <t>https://skills.emsidata.com/skills/ES36F4349696AA6C1AD0</t>
  </si>
  <si>
    <t>Dividend Discount Models</t>
  </si>
  <si>
    <t>The dividend discount model (DDM) is a method of valuing a company's stock price based on the theory that its stock is worth the sum of all of its future dividend payments, discounted back to their present value. In other words, it is used to value stocks based on the net present value of the future dividends. The equation most widely used is called the Gordon growth model (GGM). It is named after Myron J. Gordon of the University of Toronto, who originally published it along with Eli Shapiro in 1956 and made reference to it in 1959. Their work borrowed heavily from the theoretical and mathematical ideas found in John Burr Williams 1938 book "The Theory of Investment Value."</t>
  </si>
  <si>
    <t>https://skills.emsidata.com/skills/KS1230P5VZ3GGY6SXJH3</t>
  </si>
  <si>
    <t>Safety Monitoring</t>
  </si>
  <si>
    <t>https://skills.emsidata.com/skills/KS440756YQTVZLM6RV8C</t>
  </si>
  <si>
    <t>Project Architecture</t>
  </si>
  <si>
    <t>https://skills.emsidata.com/skills/ES8674C292CA6ACF6C92</t>
  </si>
  <si>
    <t>Urban Studies</t>
  </si>
  <si>
    <t>Urban studies is based on the study of the urban development of cities. This includes studying the history of city development from an architectural point of view, to the impact of urban design on community development efforts. The core theoretical and methodological concerns of the urban studies field come from the social science disciplines of history, economics, sociology, geography, political science, anthropology, and the professional fields of urban planning, architecture, landscape architecture, and urban design. Urban studies helps with the understanding of human values, development, and the interactions they have with their physical environment.</t>
  </si>
  <si>
    <t>https://skills.emsidata.com/skills/BGS6E6CE4F9FCC5DCF5E</t>
  </si>
  <si>
    <t>Lean Methodologies</t>
  </si>
  <si>
    <t>Lean manufacturing is a production method aimed primarily at reducing times within the production system as well as response times from suppliers and to customers.</t>
  </si>
  <si>
    <t>https://skills.emsidata.com/skills/BGSA73E55B8CBD1E4213</t>
  </si>
  <si>
    <t>Small Business Marketing</t>
  </si>
  <si>
    <t>https://skills.emsidata.com/skills/ES6385821E71EE5E0980</t>
  </si>
  <si>
    <t>Proof Of Stake</t>
  </si>
  <si>
    <t>Proof of stake (PoS) protocols are a class of consensus mechanisms for blockchains that work by selecting validators in proportion to their quantity of holdings in the associated cryptocurrency. This is done to avoid the computational cost of proof of work schemes. The first functioning use of PoS for cryptocurrency was Peercoin in 2012.</t>
  </si>
  <si>
    <t>https://skills.emsidata.com/skills/ES46CCA7E75DD9895F73</t>
  </si>
  <si>
    <t>Legal Depositions</t>
  </si>
  <si>
    <t>A deposition in the law of the United States, or examination for discovery in the law of Canada, involves the taking of sworn, out-of-court oral testimony of a witness that may be reduced to a written transcript for later use in court or for discovery purposes. Depositions are commonly used in litigation in the United States and Canada. They are almost always conducted outside court by the lawyers themselves, with no judge present to supervise the examination.</t>
  </si>
  <si>
    <t>https://skills.emsidata.com/skills/KS122V464RKR7LY3CWCV</t>
  </si>
  <si>
    <t>Vacuum Tube</t>
  </si>
  <si>
    <t>A vacuum tube, an electron tube, valve or tube, is a device that controls electric current flow in a high vacuum between electrodes to which an electric potential difference has been applied.</t>
  </si>
  <si>
    <t>https://skills.emsidata.com/skills/KS441QG5XFDLJX5VB2WQ</t>
  </si>
  <si>
    <t>Biorefinery</t>
  </si>
  <si>
    <t>A biorefinery is a refinery that converts biomass to energy and other beneficial byproducts. The International Energy Agency Bioenergy Task 42 defined biorefining as "the sustainable processing of biomass into a spectrum of bio-based products and bioenergy ". As refineries, biorefineries can provide multiple chemicals by fractioning an initial raw material (biomass) into multiple intermediates that can be further converted into value-added products. Each refining phase is also referred to as a "cascading phase". The use of biomass as feedstock can provide a benefit by reducing the impacts on the environment, as lower pollutants emissions and reduction in the emissions of hazard products. In addition, biorefineries are intended to achieve the following goals:Supply the current fuels and chemical building blocks Supply new building blocks for the production of novel materials with disruptive characteristics Creation of new jobs, including rural areas Valorization of waste  Achieve the ultimate goal of reducing GHG emissions</t>
  </si>
  <si>
    <t>https://skills.emsidata.com/skills/KS1211T6ZPZBT54VTVFH</t>
  </si>
  <si>
    <t>Azure Service Fabric</t>
  </si>
  <si>
    <t>https://skills.emsidata.com/skills/ES3ED27455FB8FE5653B</t>
  </si>
  <si>
    <t>Internet Broadcasting</t>
  </si>
  <si>
    <t>Streaming media is multimedia that is constantly received by and presented to an end user while being delivered by a provider over the Internet. The verb to stream refers to the process of delivering or obtaining media in a continuous manner from a particular source. Streaming refers to the delivery method of the medium, rather than the medium itself. Distinguishing delivery method from the media distributed applies specifically to telecommunications networks, as most of the traditional media delivery systems are either inherently streaming or inherently non-streaming. There are challenges with streaming content on the Internet. For example, users whose Internet connection lacks sufficient bandwidth may experience stops, lags, or slow buffering of the content. And users lacking compatible hardware or software systems may be unable to stream certain content. With the use of buffering content just a few seconds in advance, the quality can get much better.</t>
  </si>
  <si>
    <t>https://skills.emsidata.com/skills/KS7G2V77022N6YYZLZ37</t>
  </si>
  <si>
    <t>Parkinson's Disease</t>
  </si>
  <si>
    <t>https://skills.emsidata.com/skills/BGSEE25B9DCA85CCBC08</t>
  </si>
  <si>
    <t>Violin</t>
  </si>
  <si>
    <t>https://skills.emsidata.com/skills/ESA7A9DC6B552DEFCB57</t>
  </si>
  <si>
    <t>Actuators</t>
  </si>
  <si>
    <t>An actuator is a component of a machine that is responsible for moving and controlling a mechanism or system, for example by opening a valve. In simple terms, it is a "mover".</t>
  </si>
  <si>
    <t>https://skills.emsidata.com/skills/ES9351726FCFF4C7FA6A</t>
  </si>
  <si>
    <t>Cloud Security Infrastructure</t>
  </si>
  <si>
    <t>Cloud computing is the on-demand availability of computer system resources, especially data storage and computing power, without direct active management by the user. Large clouds often have functions distributed over multiple locations, each location being a data center. Cloud computing relies on sharing of resources to achieve coherence and economies of scale, typically using a "pay-as-you-go" model which can help in reducing capital expenses but may also lead to unexpected operating expenses for unaware users.</t>
  </si>
  <si>
    <t>https://skills.emsidata.com/skills/BGS5898BD85FF0AD8945</t>
  </si>
  <si>
    <t>Windows Support</t>
  </si>
  <si>
    <t>Microsoft Windows, commonly referred to as Windows, is a group of several proprietary graphical operating system families, all of which are developed and marketed by Microsoft. Each family caters to a certain sector of the computing industry. Active Microsoft Windows families include Windows NT and Windows IoT; these may encompass subfamilies,. Defunct Microsoft Windows families include Windows 9x, Windows Mobile and Windows Phone.</t>
  </si>
  <si>
    <t>https://skills.emsidata.com/skills/ES733F47E462374CE375</t>
  </si>
  <si>
    <t>Learning Agility</t>
  </si>
  <si>
    <t>https://skills.emsidata.com/skills/ESAD4C46ECC9F12851B0</t>
  </si>
  <si>
    <t>Soft Matter</t>
  </si>
  <si>
    <t>Soft matter or soft condensed matter is a subfield of condensed matter comprising a variety of physical systems that are deformed or structurally altered by thermal or mechanical stress of the magnitude of thermal fluctuations. They include liquids, colloids, polymers, foams, gels, granular materials, liquid crystals, pillows, flesh, and a number of biological materials. These materials share an important common feature in that predominant physical behaviors occur at an energy scale comparable with room temperature thermal energy. At these temperatures, quantum aspects are generally unimportant. Pierre-Gilles de Gennes, who has been called the "founding father of soft matter," received the Nobel Prize in physics in 1991 for discovering that methods developed for studying order phenomena in simple systems can be generalized to the more complex cases found in soft matter, in particular, to the behaviors of liquid crystals and polymers.</t>
  </si>
  <si>
    <t>https://skills.emsidata.com/skills/KS440Q85WKH43RNH8PBC</t>
  </si>
  <si>
    <t>Digital Cinematography</t>
  </si>
  <si>
    <t>Digital cinematography is the process of capturing (recording) a motion picture using digital image sensors rather than through film stock. As digital technology has improved in recent years, this practice has become dominant. Since the mid-2010s, most movies across the world are captured as well as distributed digitally.</t>
  </si>
  <si>
    <t>https://skills.emsidata.com/skills/ESBA5C761891B310C235</t>
  </si>
  <si>
    <t>Film Scoring</t>
  </si>
  <si>
    <t>A film score is original music written specifically to accompany a film. The score comprises a number of orchestral, instrumental, or choral pieces called cues, which are timed to begin and end at specific points during the film in order to enhance the dramatic narrative and the emotional impact of the scene in question. Scores are written by one or more composers, under the guidance of, or in collaboration with, the film's director or producer and are then usually performed by an ensemble of musicians – most often comprising an orchestra or band, instrumental soloists, and choir or vocalists – known as playback singers and recorded by a sound engineer.</t>
  </si>
  <si>
    <t>https://skills.emsidata.com/skills/ESDB3A7B534DE2B66E66</t>
  </si>
  <si>
    <t>Igraph</t>
  </si>
  <si>
    <t>igraph is a library collection for creating and manipulating graphs and analyzing networks. It is written in C and also exists as Python and R packages. There exists moreover an interface for Mathematica. The software is widely used in academic research in network science and related fields. The publication that introduces the software has 5623 citations as of June 5, 2015 according to Google Scholar.</t>
  </si>
  <si>
    <t>https://skills.emsidata.com/skills/KS3KB6VPV04EJSZ3LCDR</t>
  </si>
  <si>
    <t>Compliance Testing</t>
  </si>
  <si>
    <t>https://skills.emsidata.com/skills/ESE93F7CF45F8BE560A2</t>
  </si>
  <si>
    <t>Contextual Advertising</t>
  </si>
  <si>
    <t>Contextual advertising is a form of targeted advertising for advertisements appearing on websites or other media, such as content displayed in mobile browsers. In context targeting, advertising media are controlled on the basis of the content of a website using linguistic elements. The advertisements themselves are selected and served by automated systems based on the context of what a user is looking at.</t>
  </si>
  <si>
    <t>https://skills.emsidata.com/skills/KS122BS6SV7QSP47KLB4</t>
  </si>
  <si>
    <t>Sales Enablement</t>
  </si>
  <si>
    <t>https://skills.emsidata.com/skills/ESF152BBD8AB70DEF4AE</t>
  </si>
  <si>
    <t>Embryonic Development</t>
  </si>
  <si>
    <t>https://skills.emsidata.com/skills/BGS7D6C2422FC6271CDD</t>
  </si>
  <si>
    <t>Bot Framework</t>
  </si>
  <si>
    <t>https://skills.emsidata.com/skills/ESFCED83C9134A4EBB18</t>
  </si>
  <si>
    <t>Ocean Acidification</t>
  </si>
  <si>
    <t>Ocean acidification is the ongoing decrease in the pH of the Earth's oceans, caused by the uptake of carbon dioxide (CO2) from the atmosphere. The main cause of ocean acidification is the burning of fossil fuels. Seawater is slightly basic (meaning pH &gt; 7), and ocean acidification involves a shift towards pH-neutral conditions rather than a transition to acidic conditions (pH &lt; 7). The issue of ocean acidification is the decreased production of the shells of shellfish and other aquatic life with calcium carbonate shells. The calcium carbonate shells can not reproduce under high saturated acidotic waters. An estimated 30–40% of the carbon dioxide from human activity released into the atmosphere dissolves into oceans, rivers and lakes. Some of it reacts with the water to form carbonic acid. Some of the resulting carbonic acid molecules dissociate into a bicarbonate ion and a hydrogen ion, thus increasing ocean acidity (H+ ion concentration). Between 1751 and 1996, surface ocean pH is estimated to have decreased from approximately 8.25 to 8.14, representing an increase of almost 30% in H+ ion concentration in the world's oceans. Earth System Models project that, by around 2008, ocean acidity exceeded historical analogues and, in combination with other ocean biogeochemical changes, could undermine the functioning of marine ecosystems and disrupt the provision of many goods and services associated with the ocean beginning as early as 2100.</t>
  </si>
  <si>
    <t>https://skills.emsidata.com/skills/ESEAC722726E73C045B3</t>
  </si>
  <si>
    <t>Azure Application Insights</t>
  </si>
  <si>
    <t>https://skills.emsidata.com/skills/ESE9C8B8AF9B038D93F0</t>
  </si>
  <si>
    <t>Value At Risk (VaR)</t>
  </si>
  <si>
    <t>Value at risk (VaR) is a measure of the risk of loss for investments. It estimates how much a set of investments might lose, given normal market conditions, in a set time period such as a day. VaR is typically used by firms and regulators in the financial industry to gauge the amount of assets needed to cover possible losses.</t>
  </si>
  <si>
    <t>https://skills.emsidata.com/skills/ES28627D71E1808C3E2F</t>
  </si>
  <si>
    <t>Production Engineering</t>
  </si>
  <si>
    <t>Manufacturing engineering is a branch of professional engineering that shares many common concepts and ideas with other fields of engineering such as mechanical, chemical, electrical, and industrial engineering.  Manufacturing engineering requires the ability to plan the practices of manufacturing; to research and to develop tools, processes, machines and equipment; and to integrate the facilities and systems for producing quality products with the optimum expenditure of capital.</t>
  </si>
  <si>
    <t>https://skills.emsidata.com/skills/KS1282V6FCV4390N7W88</t>
  </si>
  <si>
    <t>Terrestrial Ecology</t>
  </si>
  <si>
    <t>A terrestrial ecosystem is a type of ecosystem found only on land forms. Six primary terrestrial ecosystems exist: tundra, taiga, temperate deciduous forest, tropical rain forest, grassland, deserts.</t>
  </si>
  <si>
    <t>https://skills.emsidata.com/skills/ESE465D7FEDA317431BE</t>
  </si>
  <si>
    <t>Node-RED</t>
  </si>
  <si>
    <t>Node-RED is a flow-based development tool for visual programming developed originally by IBM for wiring together hardware devices, APIs and online services as part of the Internet of Things.</t>
  </si>
  <si>
    <t>https://skills.emsidata.com/skills/BGSC58FB7018EA736EB4</t>
  </si>
  <si>
    <t>Constructed Wetland</t>
  </si>
  <si>
    <t>A constructed wetland (CW) is an artificial wetland to treat municipal or industrial wastewater, greywater or stormwater runoff. It may also be designed for land reclamation after mining, or as a mitigation step for natural areas lost to land development. Constructed wetlands are engineered systems that use natural functions vegetation, soil, and organisms to treat wastewater. Depending on the type of wastewater the design of the constructed wetland has to be adjusted accordingly. Constructed wetlands have been used to treat both centralized and on-site wastewater. Primary treatment is recommended when there is a large amount of suspended solids or soluble organic matter.</t>
  </si>
  <si>
    <t>https://skills.emsidata.com/skills/KS1229R717ZYZPHJRCHN</t>
  </si>
  <si>
    <t>Benzene</t>
  </si>
  <si>
    <t>Benzene (also called cyclohexatriene) is an organic chemical compound with the molecular formula C6H6. The benzene molecule is composed of six carbon atoms joined in a planar ring with one hydrogen atom attached to each. Because it contains only carbon and hydrogen atoms, benzene is classed as a hydrocarbon.</t>
  </si>
  <si>
    <t>https://skills.emsidata.com/skills/BGSE138847151B1C483E</t>
  </si>
  <si>
    <t>Vaccine Development</t>
  </si>
  <si>
    <t>A vaccine is a biological preparation that provides active acquired immunity to a particular infectious disease. A vaccine typically contains an agent that resembles a disease-causing microorganism and is often made from weakened or killed forms of the microbe, its toxins, or one of its surface proteins. The agent stimulates the body's immune system to recognize the agent as a threat, destroy it, and to further recognize and destroy any of the microorganisms associated with that agent that it may encounter in the future. Vaccines can be prophylactic, or therapeutic. Some vaccines offer full sterilizing immunity, in which infection is prevented completely.</t>
  </si>
  <si>
    <t>https://skills.emsidata.com/skills/BGSE039E32D868DCAD16</t>
  </si>
  <si>
    <t>ECMAScript 2016</t>
  </si>
  <si>
    <t>ECMAScript  is a general-purpose programming language, standardised by Ecma International according to the document ECMA-262. It is a JavaScript standard meant to ensure the interoperability of web pages across different web browsers. ECMAScript is commonly used for client-side scripting on the World Wide Web, and it is increasingly being used for writing server applications and services using Node.js.</t>
  </si>
  <si>
    <t>https://skills.emsidata.com/skills/ESFFA178E0C9FD18FD5C</t>
  </si>
  <si>
    <t>Conditional Statements</t>
  </si>
  <si>
    <t>A conditional statement may refer to:A conditional formula in logic and mathematics, which can be interpreted as: Material conditional Strict conditional Variably strict conditional Relevance conditional A conditional sentence in natural language, including: Indicative conditional Counterfactual conditional Biscuit conditional Conditional, a conditional statement in a computer programming language</t>
  </si>
  <si>
    <t>https://skills.emsidata.com/skills/KSDMP08E7583PTMUH8C0</t>
  </si>
  <si>
    <t>Cloud Administration</t>
  </si>
  <si>
    <t>https://skills.emsidata.com/skills/ES6DB72ED130D88A70A1</t>
  </si>
  <si>
    <t>Risk-Free Interest Rate</t>
  </si>
  <si>
    <t>The risk-free interest rate is the rate of return of a hypothetical investment with scheduled payment(s) over a fixed period of time that is assumed to meet all payment obligations.</t>
  </si>
  <si>
    <t>https://skills.emsidata.com/skills/KS4403M5Y22JW28G4BGP</t>
  </si>
  <si>
    <t>Photoelectric Effect</t>
  </si>
  <si>
    <t>The photoelectric effect is the emission of electrons when electromagnetic radiation, such as light, hits a material. Electrons emitted in this manner are called photoelectrons. The phenomenon is studied in condensed matter physics, and solid state and quantum chemistry to draw inferences about the properties of atoms, molecules and solids. The effect has found use in electronic devices specialized for light detection and precisely timed electron emission.</t>
  </si>
  <si>
    <t>https://skills.emsidata.com/skills/KS127S576S1RBYKTM0MN</t>
  </si>
  <si>
    <t>Fog Computing</t>
  </si>
  <si>
    <t>Fog computing or fog networking, also known as fogging, is an architecture that uses edge devices to carry out a substantial amount of computation, storage, and communication locally and routed over the Internet backbone.</t>
  </si>
  <si>
    <t>https://skills.emsidata.com/skills/BGSF14FB9B2EC5663909</t>
  </si>
  <si>
    <t>Philosophy Of Science</t>
  </si>
  <si>
    <t>Philosophy of science is a branch of philosophy concerned with the foundations, methods, and implications of science. The central questions of this study concern what qualifies as science, the reliability of scientific theories, and the ultimate purpose of science. This discipline overlaps with metaphysics, ontology, and epistemology, for example, when it explores the relationship between science and truth. Philosophy of science focuses on metaphysical, epistemic and semantic aspects of science. Ethical issues such as bioethics and scientific misconduct are often considered ethics or science studies rather than philosophy of science.</t>
  </si>
  <si>
    <t>https://skills.emsidata.com/skills/ES2D17FFD859C4709187</t>
  </si>
  <si>
    <t>Educational Materials</t>
  </si>
  <si>
    <t>https://skills.emsidata.com/skills/ESECEBB5415A8085CB4F</t>
  </si>
  <si>
    <t>Material Flow Management</t>
  </si>
  <si>
    <t>https://skills.emsidata.com/skills/KS1266T6Q1NCYQYL5J2V</t>
  </si>
  <si>
    <t>Event Marketing</t>
  </si>
  <si>
    <t>Event marketing is the experiential marketing of a brand, service, or product through memorable experiences or promotional events. It typically involves direct interaction with a brand's representatives. It should not be confused with event management, which is a process of organizing, promoting and conducting events. Trade shows are an example of event marketing.</t>
  </si>
  <si>
    <t>https://skills.emsidata.com/skills/BGS18A642702DFA6F745</t>
  </si>
  <si>
    <t>Wooden Structures</t>
  </si>
  <si>
    <t>https://skills.emsidata.com/skills/BGSEF062169F6F197323</t>
  </si>
  <si>
    <t>Green Chemistry</t>
  </si>
  <si>
    <t>Green chemistry, also called sustainable chemistry, is an area of chemistry and chemical engineering focused on the design of products and processes that minimize or eliminate the use and generation of hazardous substances. While environmental chemistry focuses on the effects of polluting chemicals on nature, green chemistry focuses on the environmental impact of chemistry, including reducing consumption of nonrenewable resources and technological approaches for preventing pollution.</t>
  </si>
  <si>
    <t>https://skills.emsidata.com/skills/BGSA405C424CC50202DF</t>
  </si>
  <si>
    <t>Data Mining Methods</t>
  </si>
  <si>
    <t>https://skills.emsidata.com/skills/ES35CBAE6EAE634A39EE</t>
  </si>
  <si>
    <t>Azure Blob Storage</t>
  </si>
  <si>
    <t>A Binary Large OBject (BLOB) is a collection of binary data stored as a single entity. Blobs are typically images, audio or other multimedia objects, though sometimes binary executable code is stored as a blob. They can exist as persistent values inside some databases, or exist at runtime as program variables in some languages.</t>
  </si>
  <si>
    <t>https://skills.emsidata.com/skills/ESB856D0E5C4EFC8D884</t>
  </si>
  <si>
    <t>Advanced Robotics</t>
  </si>
  <si>
    <t>Robotics is an interdisciplinary branch of computer science and engineering. Robotics involves design, construction, operation, and use of robots. The goal of robotics is to design machines that can help and assist humans. Robotics integrates fields of mechanical engineering, electrical engineering, information engineering, mechatronics, electronics, bioengineering, computer engineering, control engineering, software engineering, mathematics, etc.</t>
  </si>
  <si>
    <t>https://skills.emsidata.com/skills/BGS7DDD8B969E8795352</t>
  </si>
  <si>
    <t>Linear Circuits</t>
  </si>
  <si>
    <t>A linear circuit is an electronic circuit which obeys the superposition principle. This means that the output of the circuit F(x) when a linear combination of signals ax1(t) + bx2(t) is applied to it is equal to the linear combination of the outputs due to the signals x1(t) and x2(t) applied separately:</t>
  </si>
  <si>
    <t>https://skills.emsidata.com/skills/BGS957EBAA1B86EF43E5</t>
  </si>
  <si>
    <t>Microsoft Certified Professional</t>
  </si>
  <si>
    <t>https://skills.emsidata.com/skills/KS1267X747W6K2Y3TZL8</t>
  </si>
  <si>
    <t>Software Installation</t>
  </si>
  <si>
    <t>Installation of a computer program, is the act of making the program ready for execution. Installation refers to the particular configuration of a software or hardware with a view to making it usable with the computer. A soft or digital copy of the piece of software (program) is needed to install it. There are different processes of installing a piece of software (program). Because the process varies for each program and each computer, programs often come with an installer, a specialised program responsible for doing whatever is needed for the installation. Installation may be part of a larger software deployment process.</t>
  </si>
  <si>
    <t>https://skills.emsidata.com/skills/ES2B622E9BDD0AABB07E</t>
  </si>
  <si>
    <t>Cannabis Cultivation</t>
  </si>
  <si>
    <t>This article presents common techniques and facts regarding the cultivation of cannabis, primarily for the production and consumption of its infructescences. Cultivation techniques for other purposes differ.</t>
  </si>
  <si>
    <t>https://skills.emsidata.com/skills/ES5DDF1930ED865C432E</t>
  </si>
  <si>
    <t>Revenue Forecasting</t>
  </si>
  <si>
    <t>https://skills.emsidata.com/skills/ES7F774162E2780F8ADB</t>
  </si>
  <si>
    <t>Challenge Response Authentication Mechanism</t>
  </si>
  <si>
    <t>https://skills.emsidata.com/skills/KS7G61M5WS9H9H5NGNSY</t>
  </si>
  <si>
    <t>Personal Care</t>
  </si>
  <si>
    <t>https://skills.emsidata.com/skills/KS127PY6XCQSQ6R44N9K</t>
  </si>
  <si>
    <t>Thermal Simulation</t>
  </si>
  <si>
    <t>https://skills.emsidata.com/skills/ESBB7265B3E685278562</t>
  </si>
  <si>
    <t>Process Costing</t>
  </si>
  <si>
    <t>Process costing is an accounting methodology that traces and accumulates direct costs, and allocates indirect costs of a manufacturing process. Costs are assigned to products, usually in a large batch, which might include an entire month's production. Eventually, costs have to be allocated to individual units of product. It assigns average costs to each unit, and is the opposite extreme of Job costing which attempts to measure individual costs of production of each unit. Process costing is usually a significant chapter. It is a method of assigning costs to units of production in companies producing large quantities of homogeneous products..</t>
  </si>
  <si>
    <t>https://skills.emsidata.com/skills/KS1281Z66Y9GHQ41GZPZ</t>
  </si>
  <si>
    <t>Cooling Efficiency</t>
  </si>
  <si>
    <t>https://skills.emsidata.com/skills/BGSEAA2ED952C6D9151C</t>
  </si>
  <si>
    <t>Exit Strategies</t>
  </si>
  <si>
    <t>An exit strategy is a means of leaving one's current situation, either after a predetermined objective has been achieved, or as a strategy to mitigate failure. An organisation or individual without an exit strategy may be in a quagmire. At worst, an exit strategy will save face; at best, an exit strategy will deliver an objective worth more than the cost of continuing the execution of a previous plan considered "deemed to fail" by weight of the present situation.</t>
  </si>
  <si>
    <t>https://skills.emsidata.com/skills/KS123QX62QYTC4JF38H8</t>
  </si>
  <si>
    <t>Energy-Efficient Buildings</t>
  </si>
  <si>
    <t>https://skills.emsidata.com/skills/ESCD9067F9E7B7E188C9</t>
  </si>
  <si>
    <t>Project Management Professional Certification</t>
  </si>
  <si>
    <t>Project Management Professional (PMP) is an internationally recognized professional designation offered by the Project Management Institute (PMI). As of 31 July 2020, there are 1,036,367 active PMP certified individuals and 314 chartered chapters across 214 countries and territories worldwide.</t>
  </si>
  <si>
    <t>https://skills.emsidata.com/skills/KS127X26G5YQBZRRLCMY</t>
  </si>
  <si>
    <t>Loss Functions</t>
  </si>
  <si>
    <t>In mathematical optimization and decision theory, a loss function or cost function is a function that maps an event or values of one or more variables onto a real number intuitively representing some "cost" associated with the event. An optimization problem seeks to minimize a loss function. An objective function is either a loss function or its opposite, in which case it is to be maximized.</t>
  </si>
  <si>
    <t>https://skills.emsidata.com/skills/BGS5BE0814994B20C2E8</t>
  </si>
  <si>
    <t>People Analytics</t>
  </si>
  <si>
    <t>https://skills.emsidata.com/skills/ESBFE8BD405046C280C4</t>
  </si>
  <si>
    <t>Informal Education</t>
  </si>
  <si>
    <t>Informal education is a general term for education that can occur outside of a structured curriculum. Informal education encompasses student interests within a curriculum in a regular classroom, but is not limited to that setting. It works through conversation, and the exploration and enlargement of experience. Sometimes there is a clear objective link to some broader plan, but not always. The goal is to provide learners with the tools he or she needs to eventually reach more complex material. It can refer to various forms of alternative education, such as unschooling or homeschooling, autodidacticism (self-teaching), and youth work.</t>
  </si>
  <si>
    <t>https://skills.emsidata.com/skills/KS1254765S3B0MGNSJZP</t>
  </si>
  <si>
    <t>Waterfall Methodology</t>
  </si>
  <si>
    <t>The waterfall model is a breakdown of project activities into linear sequential phases, where each phase depends on the deliverables of the previous one and corresponds to a specialisation of tasks. The approach is typical for certain areas of engineering design. In software development, it tends to be among the less iterative and flexible approaches, as progress flows in largely one direction through the phases of conception, initiation, analysis, design, construction, testing, deployment and maintenance.</t>
  </si>
  <si>
    <t>https://skills.emsidata.com/skills/ES97A20B847203DF73EE</t>
  </si>
  <si>
    <t>Infographics</t>
  </si>
  <si>
    <t>Infographics are graphic visual representations of information, data, or knowledge intended to present information quickly and clearly. They can improve cognition by utilizing graphics to enhance the human visual system's ability to see patterns and trends. Similar pursuits are information visualization, data visualization, statistical graphics, information design, or information architecture. Infographics have evolved in recent years to be for mass communication, and thus are designed with fewer assumptions about the readers' knowledge base than other types of visualizations. Isotypes are an early example of infographics conveying information quickly and easily to the masses.</t>
  </si>
  <si>
    <t>https://skills.emsidata.com/skills/KS125446V6KJC45YF5WD</t>
  </si>
  <si>
    <t>Property Management</t>
  </si>
  <si>
    <t>Property management is the operation, control, maintenance, and oversight of real estate and physical property. This can include residential, commercial, and land real estate. Management indicates the need of real estate to be cared for and monitored, with accountability for and attention its useful life and condition considered. This is much akin to the role of management in any business.</t>
  </si>
  <si>
    <t>https://skills.emsidata.com/skills/KS123NJ76GJLK91JS75M</t>
  </si>
  <si>
    <t>Stokes Equation</t>
  </si>
  <si>
    <t>In physics, the Navier–Stokes equations are a set of partial differential equations which describe the motion of viscous fluid substances, named after French engineer and physicist Claude-Louis Navier and Anglo-Irish physicist and mathematician George Gabriel Stokes.</t>
  </si>
  <si>
    <t>https://skills.emsidata.com/skills/KS440ZG6D0GFFD87GZT0</t>
  </si>
  <si>
    <t>Germanium</t>
  </si>
  <si>
    <t>Germanium is a chemical element with the symbol Ge and atomic number 32. It is a lustrous, hard-brittle, grayish-white metalloid in the carbon group, chemically similar to its group neighbors silicon and tin. Pure germanium is a semiconductor with an appearance similar to elemental silicon. Like silicon, germanium naturally reacts and forms complexes with oxygen in nature.</t>
  </si>
  <si>
    <t>https://skills.emsidata.com/skills/BGS63D60265F68916F07</t>
  </si>
  <si>
    <t>Fitness Professional</t>
  </si>
  <si>
    <t>A professional fitness coach is a professional in the field of fitness and exercise, most often instruction, including professional sports club's fitness trainers and aerobics and yoga instructors and authors of fitness instruction books or manuals.</t>
  </si>
  <si>
    <t>https://skills.emsidata.com/skills/KS123ZG656LLB8T8F84G</t>
  </si>
  <si>
    <t>IBM Mainframe</t>
  </si>
  <si>
    <t>IBM mainframes are large computer systems produced by IBM since 1952. During the 1960s and 1970s, IBM dominated the large computer market. Current mainframe computers in IBM's line of business computers are developments of the basic design of the IBM System/360.</t>
  </si>
  <si>
    <t>https://skills.emsidata.com/skills/KS124YD6YZ4PFRS48JV5</t>
  </si>
  <si>
    <t>Surgical Services</t>
  </si>
  <si>
    <t>https://skills.emsidata.com/skills/BGS1314DE542C9A6E0CE</t>
  </si>
  <si>
    <t>Corporate Entrepreneurship</t>
  </si>
  <si>
    <t>https://skills.emsidata.com/skills/KS122F373YF7LJSNXBL3</t>
  </si>
  <si>
    <t>Human-Centered Design</t>
  </si>
  <si>
    <t>Human-centered design is an approach to problem-solving commonly used in design, management, and engineering frameworks that develops solutions to problems by involving the human perspective in all steps of the problem-solving process. Human involvement typically takes place in observing the problem within context, brainstorming, conceptualizing, developing, and implementing the solution.</t>
  </si>
  <si>
    <t>https://skills.emsidata.com/skills/ESB50FE8EAA354FA7DC7</t>
  </si>
  <si>
    <t>Solution Design</t>
  </si>
  <si>
    <t>https://skills.emsidata.com/skills/ES4C039C261C048676A2</t>
  </si>
  <si>
    <t>Automata Theory</t>
  </si>
  <si>
    <t>Automata theory is the study of abstract machines and automata, as well as the computational problems that can be solved using them. It is a theory in theoretical computer science. The word automata comes from the Greek word αὐτόματα, which means "self-making". An automaton is an abstract self-propelled computing device which follows a predetermined sequence of operations automatically. An automaton with a finite number of states is called a Finite Automaton (FA) or Finite State Machine (FSM).</t>
  </si>
  <si>
    <t>https://skills.emsidata.com/skills/KS120SP5WZD8CMW4QPSY</t>
  </si>
  <si>
    <t>Biological Engineering</t>
  </si>
  <si>
    <t>Biological engineering,  bioengineering, or bio-engineering is the application of principles of biology and the tools of engineering to create usable, tangible, economically-viable products. Biological engineering employs knowledge and expertise from a number of pure and applied sciences, such as mass and heat transfer, kinetics, biocatalysts, biomechanics, bioinformatics, separation and purification processes, bioreactor design, surface science, fluid mechanics, thermodynamics, and polymer science. It is used in the design of medical devices, diagnostic equipment, biocompatible materials, renewable bioenergy, ecological engineering, agricultural engineering, and other areas that improve the living standards of societies. Examples of bioengineering research include bacteria engineered to produce chemicals, new medical imaging technology, portable and rapid disease diagnostic devices, prosthetics, biopharmaceuticals, and tissue-engineered organs. Bioengineering overlaps substantially with biotechnology and the biomedical sciences in a way analogous to how various other forms of engineering and technology relate to various other sciences.</t>
  </si>
  <si>
    <t>https://skills.emsidata.com/skills/KS121106P87TD8K5Q5SV</t>
  </si>
  <si>
    <t>Conflict Transformation</t>
  </si>
  <si>
    <t>Conflict transformation is a concept designed to reframe the way in which peacebuilding initiatives are discussed and pursued, particularly in contexts of ethnic conflict. Traditionally the emphasis has been on conflict resolution and conflict management methods, which focus on reducing or defusing outbreaks of hostility. Conflict transformation, in contrast, places a greater weight on addressing the underlying conditions which give rise to that conflict, preferably well in advance of any hostility, but also to ensure a sustainable peace. In other terms, it attempts to make explicit and then reshape the social structures and dynamics behind the conflict, often employing analytical tools borrowed from systems thinking. "The very structure of parties and relationships may be embedded in a pattern of conflictual relationships that extend beyond the particular site of conflict. Conflict transformation is therefore a process of engaging with and transforming the relationships, interests, discourses and, if necessary, the very constitution of society that supports the continuation of violent conflict".</t>
  </si>
  <si>
    <t>https://skills.emsidata.com/skills/ES3B5F0EB7B5B917FD91</t>
  </si>
  <si>
    <t>https://skills.emsidata.com/skills/KS126256R04NWVG6Y5C0</t>
  </si>
  <si>
    <t>Digital Audio Player</t>
  </si>
  <si>
    <t>A portable media player (PMP) or digital audio player (DAP) is a portable consumer electronics device capable of storing and playing digital media such as audio, images, and video files. The data is typically stored on a compact disc (CD), Digital Video Disc (DVD), Blu-ray Disc (BD), flash memory, microdrive, or hard drive. Most portable media players are equipped with a 3.5 mm headphone jack, which users can plug headphones into, or connect to a boombox or hifi system. In contrast, analogue portable audio players play music from non-digital media that use analogue signal storage, such as cassette tapes or vinyl records.</t>
  </si>
  <si>
    <t>https://skills.emsidata.com/skills/KS7G7NW6T8CMXYZLF6QT</t>
  </si>
  <si>
    <t>Axonometric Projection</t>
  </si>
  <si>
    <t>Axonometric projection  is a type of orthographic projection used for creating a pictorial drawing of an object, where the lines of sight are perpendicular to the plane of projection, and the object is rotated around one or more of its axes to reveal multiple sides.</t>
  </si>
  <si>
    <t>https://skills.emsidata.com/skills/KS120V670QP2G6NJMTQP</t>
  </si>
  <si>
    <t>Patient Treatment</t>
  </si>
  <si>
    <t>A patient is any recipient of health care services that are performed by healthcare professionals. The patient is most often ill or injured and in need of treatment by a physician, nurse, psychologist, dentist, veterinarian, or other health care provider.</t>
  </si>
  <si>
    <t>https://skills.emsidata.com/skills/ES316C395BF4FE1A7F97</t>
  </si>
  <si>
    <t>Mental Health Education</t>
  </si>
  <si>
    <t>https://skills.emsidata.com/skills/ES56A8DAD4E61AF87F52</t>
  </si>
  <si>
    <t>Amazon QuickSight</t>
  </si>
  <si>
    <t>https://skills.emsidata.com/skills/ES962277805FF207EC3F</t>
  </si>
  <si>
    <t>Nutritional Genomics</t>
  </si>
  <si>
    <t>Nutritional genomics, also known as nutrigenomics, is a science studying the relationship between human genome, human nutrition and health. People in the field work toward developing an understanding of how the whole body responds to a food via systems biology, as well as single gene/single food compound relationships. Nutritional genomics or Nutrigenomics is the relation between food and inherited genes, it was first expressed in 2001.</t>
  </si>
  <si>
    <t>https://skills.emsidata.com/skills/ES66B3B3512051FCC838</t>
  </si>
  <si>
    <t>Video Production</t>
  </si>
  <si>
    <t>Video production is the process of producing video content for TV, home video or the internet. It is the equivalent of filmmaking, but with video recorded either as analog signals on videotape, digitally in video tape or as computer files stored on optical discs, hard drives, SSDs, magnetic tape or memory cards instead of on film stock. There are three stages of video production: pre-production, production, and post-production. Pre-production involves all of the planning aspects of the video production process before filming begins. This includes scriptwriting, scheduling, logistics, and other administrative duties. Production is the phase of video production which captures the video content and involves filming the subject(s) of the video. Post-production is the action of selectively combining those video clips through video editing into a finished product that tells a story or communicates a message in either a live event setting, or after an event has occurred (post-production).</t>
  </si>
  <si>
    <t>https://skills.emsidata.com/skills/ESDE88522D5CAB41E894</t>
  </si>
  <si>
    <t>Flexural Strength</t>
  </si>
  <si>
    <t>Flexural strength, also known as modulus of rupture, or bend strength, or transverse rupture strength is a material property, defined as the stress in a material just before it yields in a flexure test. The transverse bending test is most frequently employed, in which a specimen having either a circular or rectangular cross-section is bent until fracture or yielding using a three point flexural test technique. The flexural strength represents the highest stress experienced within the material at its moment of yield. It is measured in terms of stress, here given the symbol .</t>
  </si>
  <si>
    <t>https://skills.emsidata.com/skills/KS124086VDXNJQHZPJ8L</t>
  </si>
  <si>
    <t>Workplace Wellness</t>
  </si>
  <si>
    <t>Workplace wellness is any workplace health promotion activity or organizational policy designed to support healthy behavior in the workplace and to improve health outcomes. Known as 'corporate wellbeing' outside the US, workplace wellness often comprises activities such as health education, medical screenings, weight management programs, on-site fitness programs or facilities.</t>
  </si>
  <si>
    <t>https://skills.emsidata.com/skills/KS442536ZKXTLHZRT6C9</t>
  </si>
  <si>
    <t>Machine-To-Machine (M2M)</t>
  </si>
  <si>
    <t>Machine to machine (M2M) is direct communication between devices using any communications channel, including wired and wireless.  Machine to machine communication can include industrial instrumentation, enabling a sensor or meter to communicate the information it records to application software that can use it. Such communication was originally accomplished by having a remote network of machines relay information back to a central hub for analysis, which would then be rerouted into a system like a personal computer.</t>
  </si>
  <si>
    <t>https://skills.emsidata.com/skills/BGSE4E2B6D82A671BA44</t>
  </si>
  <si>
    <t>Portfolio Construction</t>
  </si>
  <si>
    <t>https://skills.emsidata.com/skills/BGSC85F32846A1BFE55D</t>
  </si>
  <si>
    <t>Modulo</t>
  </si>
  <si>
    <t>https://skills.emsidata.com/skills/KSO3VCL6GPFSIBFMM3JK</t>
  </si>
  <si>
    <t>Design Theory</t>
  </si>
  <si>
    <t>Design theory is a subfield of design research concerned with various theoretical approaches towards understanding and delineating design principles, design knowledge, and design practice.</t>
  </si>
  <si>
    <t>https://skills.emsidata.com/skills/KS7G3NL69CQ9025JM5KP</t>
  </si>
  <si>
    <t>Relational Database Design</t>
  </si>
  <si>
    <t>https://skills.emsidata.com/skills/BGSAE1811A82CFFA5033</t>
  </si>
  <si>
    <t>Structural Modeling</t>
  </si>
  <si>
    <t>https://skills.emsidata.com/skills/ESA86AC09339B33AB769</t>
  </si>
  <si>
    <t>XQuery</t>
  </si>
  <si>
    <t>XQuery is a query and functional programming language that queries and transforms collections of structured and unstructured data, usually in the form of XML, text and with vendor-specific extensions for other data formats. The language is developed by the XML Query working group of the W3C. The work is closely coordinated with the development of XSLT by the XSL Working Group; the two groups share responsibility for XPath, which is a subset of XQuery.</t>
  </si>
  <si>
    <t>https://skills.emsidata.com/skills/KS4427P5ZKBWGNPGSSSM</t>
  </si>
  <si>
    <t>Congenital Hypothyroidism</t>
  </si>
  <si>
    <t>Congenital hypothyroidism (CH) is thyroid hormone deficiency present at birth. If untreated for several months after birth, severe congenital hypothyroidism can lead to growth failure and permanent intellectual disability. Infants born with congenital hypothyroidism may show no effects, or may display mild effects that often go unrecognized as a problem. Significant deficiency may cause excessive sleeping, reduced interest in nursing, poor muscle tone, low or hoarse cry, infrequent bowel movements, significant jaundice, and low body temperature.</t>
  </si>
  <si>
    <t>https://skills.emsidata.com/skills/KS1228X6S4WJBGMMYL68</t>
  </si>
  <si>
    <t>Administrative Skills</t>
  </si>
  <si>
    <t>Administration may refer to:</t>
  </si>
  <si>
    <t>https://skills.emsidata.com/skills/ESCB26E04BE5222E82C6</t>
  </si>
  <si>
    <t>Competitor Analysis</t>
  </si>
  <si>
    <t>Competitive analysis in marketing and strategic management is an assessment of the strengths and weaknesses of current and potential competitors. This analysis provides both an offensive and defensive strategic context to identify opportunities and threats. Profiling combines all of the relevant sources of competitor analysis into one framework in the support of efficient and effective strategy formulation, implementation, monitoring and adjustment.</t>
  </si>
  <si>
    <t>https://skills.emsidata.com/skills/KS1226574XG6SC93RGYM</t>
  </si>
  <si>
    <t>Employment Equity</t>
  </si>
  <si>
    <t>Affirmative action refers to a set of policies and practices within a government or organization seeking to include particular groups based on their gender, race, sexuality, creed or nationality in areas in which they are underrepresented such as education and employment. Historically and internationally, support for affirmative action has sought to achieve goals such as bridging inequalities in employment and pay, increasing access to education, promoting diversity, and redressing apparent past wrongs, harms, or hindrances.</t>
  </si>
  <si>
    <t>https://skills.emsidata.com/skills/BGS5369125974EE29364</t>
  </si>
  <si>
    <t>Brownian Motion</t>
  </si>
  <si>
    <t>Brownian motion, or pedesis, is the random motion of particles suspended in a medium.</t>
  </si>
  <si>
    <t>https://skills.emsidata.com/skills/KS1217262MLD4N2L91XQ</t>
  </si>
  <si>
    <t>Cartographic Relief Depiction (Cartography)</t>
  </si>
  <si>
    <t>Terrain cartography or relief mapping is the depiction of the shape of the surface of the Earth on a map, using one or more of several techniques that have been developed. Terrain or relief is an essential aspect of physical geography, and as such its portrayal presents a central problem in cartographic design, and more recently geographic information systems and geovisualization.</t>
  </si>
  <si>
    <t>https://skills.emsidata.com/skills/KS124QF6HYWWF075M21Z</t>
  </si>
  <si>
    <t>SAP Applications</t>
  </si>
  <si>
    <t>https://skills.emsidata.com/skills/KS44086772RVPJQ1SVW6</t>
  </si>
  <si>
    <t>Finite Automata</t>
  </si>
  <si>
    <t>https://skills.emsidata.com/skills/KSG1XH5O7H6V8MZ9Q7QF</t>
  </si>
  <si>
    <t>Software Deployment</t>
  </si>
  <si>
    <t>https://skills.emsidata.com/skills/KS440QQ68K981SJ3G68W</t>
  </si>
  <si>
    <t>Initial Coin Offerings</t>
  </si>
  <si>
    <t>An initial coin offering (ICO) or initial currency offering is a type of funding using cryptocurrencies. It is often a form of crowdfunding, although a private ICO which does not seek public investment is also possible. In an ICO, a quantity of cryptocurrency is sold in the form of "tokens" ("coins") to speculators or investors, in exchange for legal tender or other cryptocurrencies such as Bitcoin or Ether. The tokens are promoted as future functional units of currency if or when the ICO's funding goal is met and the project successfully launches.</t>
  </si>
  <si>
    <t>https://skills.emsidata.com/skills/ES124F0C4B744CCAF4D9</t>
  </si>
  <si>
    <t>Cloud Operations</t>
  </si>
  <si>
    <t>https://skills.emsidata.com/skills/ESA8BCD0C9989DF26B7B</t>
  </si>
  <si>
    <t>Catalysis</t>
  </si>
  <si>
    <t>Catalysis is the process of increasing the rate of a chemical reaction by adding a substance known as a catalyst. Catalysts are not consumed in the catalyzed reaction but can act repeatedly. Often only very small amounts of catalyst are required. The global demand for catalysts in 2010 was estimated at approximately US$29.5 billion.</t>
  </si>
  <si>
    <t>https://skills.emsidata.com/skills/KS121FR79PTXS7XGZWH5</t>
  </si>
  <si>
    <t>Environmental Quality</t>
  </si>
  <si>
    <t>Environmental Quality is a set of properties and characteristics of the environment, either generalized or local, as they impinge on human beings and other organisms. It is a measure of the condition of an environment relative to the requirements of one or more species, any human need or purpose.</t>
  </si>
  <si>
    <t>https://skills.emsidata.com/skills/BGSD21CF2746CB8B2ECD</t>
  </si>
  <si>
    <t>Policy Studies</t>
  </si>
  <si>
    <t>Policy studies is a subdisicipline of political science that includes the analysis of the process of policymaking and the contents of policy. Policy analysis includes substantive area research, program evaluation and impact studies, and policy design. It "involves systematically studying the nature, causes, and effects of alternative public policies, with particular emphasis on determining the policies that will achieve given goals." It emerged in the United States in the 1960s and 1970s.</t>
  </si>
  <si>
    <t>https://skills.emsidata.com/skills/ES136F14B8A9CC784298</t>
  </si>
  <si>
    <t>Self-Control</t>
  </si>
  <si>
    <t>Self-control, an aspect of inhibitory control, is the ability to regulate one's emotions, thoughts, and behavior in the face of temptations and impulses. As an executive function, self-control is a cognitive process that is necessary for regulating one's behavior in order to achieve specific goals.</t>
  </si>
  <si>
    <t>https://skills.emsidata.com/skills/ES7DB79B8D8E30056109</t>
  </si>
  <si>
    <t>Hepatology is the branch of medicine that incorporates the study of liver, gallbladder, biliary tree, and pancreas as well as management of their disorders. Although traditionally considered a sub-specialty of gastroenterology, rapid expansion has led in some countries to doctors specializing solely on this area, who are called hepatologists.</t>
  </si>
  <si>
    <t>https://skills.emsidata.com/skills/KS124PC78CPTJRN5280F</t>
  </si>
  <si>
    <t>Sustainable Agriculture</t>
  </si>
  <si>
    <t>Sustainable agriculture is farming in sustainable ways meeting society's present food and textile needs, without compromising the ability for current or future generations to meet their needs. It can be based on an understanding of ecosystem services. There are many methods to increase the sustainability of agriculture. When developing agriculture within sustainable food systems, it is important to develop flexible business process and farming practices.</t>
  </si>
  <si>
    <t>https://skills.emsidata.com/skills/ES70711512BEABCE4DC0</t>
  </si>
  <si>
    <t>Creative Industries</t>
  </si>
  <si>
    <t>The creative industries refers to a range of economic activities which are concerned with the generation or exploitation of knowledge and information. They may variously also be referred to as the cultural industries (especially in Europe or the creative economy, and most recently they have been denominated as the Orange Economy in Latin America and the Caribbean.</t>
  </si>
  <si>
    <t>https://skills.emsidata.com/skills/KS122HL71G58HYGP2712</t>
  </si>
  <si>
    <t>Business Architecture</t>
  </si>
  <si>
    <t>In the business sector, business architecture is a discipline that "represents holistic, multidimensional business views of: capabilities, end‐to‐end value delivery, information, and organizational structure; and the relationships among these business views and strategies, products, policies, initiatives, and stakeholders."</t>
  </si>
  <si>
    <t>https://skills.emsidata.com/skills/ES897EA220DC6CE8111D</t>
  </si>
  <si>
    <t>Media Coverage</t>
  </si>
  <si>
    <t>https://skills.emsidata.com/skills/BGSE1BDB50069AC17D56</t>
  </si>
  <si>
    <t>System Programming</t>
  </si>
  <si>
    <t>Systems programming, or system programming, is the activity of programming computer system software. The primary distinguishing characteristic of systems programming when compared to application programming is that application programming aims to produce software which provides services to the user directly, whereas systems programming aims to produce software and software platforms which provide services to other software, are performance constrained, or both.</t>
  </si>
  <si>
    <t>https://skills.emsidata.com/skills/KS4415L792L4Q9C0027N</t>
  </si>
  <si>
    <t>Database Modeling</t>
  </si>
  <si>
    <t>A database model is a type of data model that determines the logical structure of a database. It fundamentally determines in which manner data can be stored, organized and manipulated. The most popular example of a database model is the relational model, which uses a table-based format.</t>
  </si>
  <si>
    <t>https://skills.emsidata.com/skills/BGS55DD800570B755A71</t>
  </si>
  <si>
    <t>https://skills.emsidata.com/skills/BGS5363C9FF585447FFA</t>
  </si>
  <si>
    <t>Insurance Policies</t>
  </si>
  <si>
    <t>In insurance, the insurance policy is a contract between the insurer and the policyholder, which determines the claims which the insurer is legally required to pay. In exchange for an initial payment, known as the premium, the insurer promises to pay for loss caused by perils covered under the policy language.</t>
  </si>
  <si>
    <t>https://skills.emsidata.com/skills/KS1256H72WBCJ62DQH1W</t>
  </si>
  <si>
    <t>Constructive Feedback</t>
  </si>
  <si>
    <t>https://skills.emsidata.com/skills/ES886154C56DD7EB0AFF</t>
  </si>
  <si>
    <t>Bengali (Language)</t>
  </si>
  <si>
    <t>Bengali, also known by its endonym Bangla, is an Indo-Aryan language and the lingua franca of the Bengal region of Indian subcontinent. It is the most widely spoken language of Bangladesh and the second most widely spoken of the 22 scheduled languages of India, after Hindi. With approximately 228 million native speakers and another 37 million as second language speakers, Bengali is the fifth most-spoken native language and the seventh most spoken language by total number of speakers in the world.</t>
  </si>
  <si>
    <t>https://skills.emsidata.com/skills/KS7G4G66WPNT3LLXKDW9</t>
  </si>
  <si>
    <t>Buprenorphine</t>
  </si>
  <si>
    <t>Buprenorphine is an opioid used to treat opioid use disorder, acute pain, and chronic pain. It can be used under the tongue (sublingual), in the cheek (buccal), by injection, as a skin patch (transdermal), or as an implant. For opioid use disorder, it is typically started when withdrawal symptoms have begun and for the first two days of treatment under direct observation of a health-care provider. In the United States, the combination formulation of buprenorphine/naloxone (Suboxone) is usually prescribed to discourage misuse by injection. Maximum pain relief is generally within an hour with effects up to 24 hours. Buprenorphine affects different types of opioid receptors in different ways. Depending on the type of receptor, it may be an agonist, partial agonist, or antagonist. In the treatment of opioid use disorder buprenorphine is an agonist/antagonist, meaning that it relieves withdrawal symptoms from other opioids and induces some euphoria, but also blocks the ability for many other opioids, including heroin, to cause an effect. Unlike full agonists like heroin or methadone, buprenorphine has a ceiling effect, such that taking more medicine will not increase the effects of the drug.</t>
  </si>
  <si>
    <t>https://skills.emsidata.com/skills/BGS31FB78015E5A77DBA</t>
  </si>
  <si>
    <t>Stormwater Management</t>
  </si>
  <si>
    <t>Stormwater, also spelled storm water, is water that originates from rain, including snow and ice melt. Stormwater can soak into the soil (infiltrate), be stored on the land surface in ponds and puddles, evaporate, or contribute to surface runoff. Most runoff is conveyed directly to nearby streams, rivers, or other water bodies without treatment.</t>
  </si>
  <si>
    <t>https://skills.emsidata.com/skills/KS440ZR6SKTCHXMWJZW0</t>
  </si>
  <si>
    <t>CRISPR Gene Editing</t>
  </si>
  <si>
    <t>CRISPR gene editing is a genetic engineering technique in molecular biology by which the genomes of living organisms may be modified. It is based on a simplified version of the bacterial CRISPR-Cas9 antiviral defense system. By delivering the Cas9 nuclease complexed with a synthetic guide RNA (gRNA) into a cell, the cell's genome can be cut at a desired location, allowing existing genes to be removed and/or new ones added in vivo.</t>
  </si>
  <si>
    <t>https://skills.emsidata.com/skills/ES886DC4BF78A82A76E6</t>
  </si>
  <si>
    <t>Homeostasis</t>
  </si>
  <si>
    <t>In biology, homeostasis is the state of steady internal, physical, and chemical conditions maintained by living systems. This is the condition of optimal functioning for the organism and includes many variables, such as body temperature and fluid balance, being kept within certain pre-set limits. Other variables include the pH of extracellular fluid, the concentrations of sodium, potassium and calcium ions, as well as that of the blood sugar level, and these need to be regulated despite changes in the environment, diet, or level of activity. Each of these variables is controlled by one or more regulators or homeostatic mechanisms, which together maintain life.</t>
  </si>
  <si>
    <t>https://skills.emsidata.com/skills/KSAUZKR5A4H0LVTZ7YPF</t>
  </si>
  <si>
    <t>Merchant Account</t>
  </si>
  <si>
    <t>A merchant account is a type of bank account that allows businesses to accept payments in multiple ways, typically debit or credit cards. A merchant account is established under an agreement between an acceptor and a merchant acquiring bank for the settlement of payment card transactions. In some cases a payment processor, independent sales organization (ISO), or member service provider (MSP) is also a party to the merchant agreement. Whether a merchant enters into a merchant agreement directly with an acquiring bank or through an aggregator, the agreement contractually binds the merchant to obey the operating regulations established by the card associations.</t>
  </si>
  <si>
    <t>https://skills.emsidata.com/skills/KSNKKMTPUS9OZWVETPI6</t>
  </si>
  <si>
    <t>Project Controls</t>
  </si>
  <si>
    <t>The project controller is a key member of the project team and works directly with the project manager to help define the project's goals and objectives; create and maintain a project's budget and schedule, analyse progress reported against the work schedules; and recommend actions to improve progress. In order to ensure accurate documentation and reporting on a consistent basis, many organisations are positioning the project manager and project controller as part of a centralised project support organisation.</t>
  </si>
  <si>
    <t>https://skills.emsidata.com/skills/ES9BB49F079A57E443CC</t>
  </si>
  <si>
    <t>Bond Markets</t>
  </si>
  <si>
    <t>The bond market is a financial market where participants can issue new debt, known as the primary market, or buy and sell debt securities, known as the secondary market. This is usually in the form of bonds, but it may include notes, bills, and so for public and private expenditures. The bond market has largely been dominated by the United States, which accounts for about 39% of the market. As of 2021, the size of the bond market is estimated to be at $119 trillion worldwide and $46 trillion for the US market, according to Securities Industry and Financial Markets Association (SIFMA).</t>
  </si>
  <si>
    <t>https://skills.emsidata.com/skills/BGS7E622DFD2028615BF</t>
  </si>
  <si>
    <t>Sustainability Strategies</t>
  </si>
  <si>
    <t>Sustainability is the capacity to endure in a relatively ongoing way across various domains of life. In the 21st century, it refers generally to the capacity for Earth's biosphere and human civilization to co-exist. It is also defined as the process of people maintaining change in a homeostasis-balanced environment, in which the exploitation of resources, the direction of investments, the orientation of technological development, and institutional change are all in harmony and enhance both current and future potential to meet human needs and aspirations. For many in the field, sustainability is defined through the following interconnected domains or pillars: environmental, economic and social. Sub-domains of sustainable development have been considered also: cultural, technological and political.</t>
  </si>
  <si>
    <t>https://skills.emsidata.com/skills/ES7BE2AE9C9CE72AE2E1</t>
  </si>
  <si>
    <t>Transaction Log</t>
  </si>
  <si>
    <t>In the field of databases in computer science, a transaction log is a history of actions executed by a database management system used to guarantee ACID properties over crashes or hardware failures. Physically, a log is a file listing changes to the database, stored in a stable storage format.</t>
  </si>
  <si>
    <t>https://skills.emsidata.com/skills/KS441H36PS2Z34C79T4J</t>
  </si>
  <si>
    <t>Fish Culture</t>
  </si>
  <si>
    <t>Fish farming or pisciculture involves raising fish commercially in tanks or enclosures such as fish ponds, usually for food. It is different from aquaculture, which is the farming of aquatic animals such as fish, crustaceans, molluscs and so on. A facility that releases juvenile fish into the wild for recreational fishing or to supplement a species' natural numbers is generally referred to as a fish hatchery. Worldwide, the most important fish species produced in fish farming are carp, tilapia, salmon, and catfish.</t>
  </si>
  <si>
    <t>https://skills.emsidata.com/skills/ESCB7B8151FDB89A3E3C</t>
  </si>
  <si>
    <t>Deterministic Methods</t>
  </si>
  <si>
    <t>https://skills.emsidata.com/skills/KS122W55X0T3G7SWYX26</t>
  </si>
  <si>
    <t>Copywriting</t>
  </si>
  <si>
    <t>Copywriting is the act or occupation of writing text for the purpose of advertising or other forms of marketing. The product, called copy or sales copy, is written content that aims to increase brand awareness and ultimately persuade a person or group to take a particular action.</t>
  </si>
  <si>
    <t>https://skills.emsidata.com/skills/ES9B78F71AABE6DB73F6</t>
  </si>
  <si>
    <t>Referential Integrity</t>
  </si>
  <si>
    <t>Referential integrity is a property of data stating that all its references are valid. In the context of relational databases, it requires that if a value of one attribute (column) of a relation (table) references a value of another attribute, then the referenced value must exist.</t>
  </si>
  <si>
    <t>https://skills.emsidata.com/skills/KS128GF6F8H9L3J8FVQ0</t>
  </si>
  <si>
    <t>Business Systems Analysis</t>
  </si>
  <si>
    <t>https://skills.emsidata.com/skills/BGS16A488DB7FC0A5372</t>
  </si>
  <si>
    <t>Feature Writing</t>
  </si>
  <si>
    <t>A feature story is a piece of non-fiction writing about news. A feature story is a type of soft news. The main sub-types are the news feature and the human-interest story.</t>
  </si>
  <si>
    <t>https://skills.emsidata.com/skills/ESCABD1AEA54C9B89C4C</t>
  </si>
  <si>
    <t>Laboratory Testing</t>
  </si>
  <si>
    <t>A laboratory is a facility that provides controlled conditions in which scientific or technological research, experiments, and measurement may be performed. Laboratory services are provided in a variety of settings: physicians' offices, clinics, hospitals, and regional and national referral centers.</t>
  </si>
  <si>
    <t>https://skills.emsidata.com/skills/KS125PD6W9XB0S99PZ1L</t>
  </si>
  <si>
    <t>Content Curation</t>
  </si>
  <si>
    <t>Content curation is the process of gathering information relevant to a particular topic or area of interest, usually with the intention of adding value through the process of selecting, organizing, and looking after the items in a collection or exhibition. Services or people that implement content curation are called curators. Curation services can be used by businesses as well as end users.</t>
  </si>
  <si>
    <t>https://skills.emsidata.com/skills/KSE6RPHSC26WGH3OA4FW</t>
  </si>
  <si>
    <t>Asset Management</t>
  </si>
  <si>
    <t>https://skills.emsidata.com/skills/KS120PL63HT8CXQ6LPDR</t>
  </si>
  <si>
    <t>Reference Ranges For Blood Tests</t>
  </si>
  <si>
    <t>Reference ranges for blood tests are sets of values used by a health professional to interpret a set of medical test results from blood samples.Reference ranges for blood tests are studied within the field of clinical chemistry, the area of pathology that is generally concerned with analysis of bodily fluids.</t>
  </si>
  <si>
    <t>https://skills.emsidata.com/skills/KS1213G5XHBTS73WTDM1</t>
  </si>
  <si>
    <t>Cloud-Native Applications</t>
  </si>
  <si>
    <t>Cloud native computing is an approach in software development that utilizes cloud computing to "build and run scalable applications in modern, dynamic environments such as public, private, and hybrid clouds". Technologies such as containers, microservices, serverless functions and immutable infrastructure, deployed via declarative code are common elements of this architectural style.</t>
  </si>
  <si>
    <t>https://skills.emsidata.com/skills/ESA074D8F4B4114B744D</t>
  </si>
  <si>
    <t>Business Process Automation</t>
  </si>
  <si>
    <t>Business process automation (BPA), also known as business automation or digital transformation, is the technology-enabled automation of complex business processes. It can streamline a business for simplicity, achieve digital transformation, increase service quality, improve service delivery or contain costs. It consists of integrating applications, restructuring labor resources and using software applications throughout the organization. Robotic process automation is an emerging field within BPA.</t>
  </si>
  <si>
    <t>https://skills.emsidata.com/skills/KS12195734TLQBG7XL90</t>
  </si>
  <si>
    <t>VLAN Hopping</t>
  </si>
  <si>
    <t>VLAN hopping is a computer security exploit, a method of attacking networked resources on a virtual LAN (VLAN). The basic concept behind all VLAN hopping attacks is for an attacking host on a VLAN to gain access to traffic on other VLANs that would normally not be accessible. There are two primary methods of VLAN hopping: switch spoofing and double tagging. Both attack vectors can be mitigated with proper switch port configuration.</t>
  </si>
  <si>
    <t>https://skills.emsidata.com/skills/KS441W96J7YS06FMS7P4</t>
  </si>
  <si>
    <t>Cloud Services</t>
  </si>
  <si>
    <t>https://skills.emsidata.com/skills/ES43DB1E2DEC412F3A26</t>
  </si>
  <si>
    <t>Design And Technology</t>
  </si>
  <si>
    <t>Design and technology (D&amp;T) is a school subject offered at all levels of primary and secondary school in England. It is used so children develop a range of designing skills and technology skills for example, using media to design their project and a saw to cut items. It first appeared as a titled subject in the first National Curriculum of England, Wales and Northern Ireland in 1988. D&amp;T, or a similar form, has been taught in many countries around the world such as India, United States, Australia, New Zealand, Ireland, Malta, China, South Africa, France and Finland. Many international schools teach design and technology. As a school subject it involves students in designing in a practical context using a range or materials and media. It is also a university course in many countries, including Australia, Canada, the US, Singapore, South Africa, Netherlands and New Zealand, both for the preparation of teachers and for general education in areas such as industrial design. Some of the UK universities which deliver courses include: Brighton, Sheffield Hallam, Goldsmiths, University of London and Greenwich.</t>
  </si>
  <si>
    <t>https://skills.emsidata.com/skills/KS122H26MG0D9X0XDWN3</t>
  </si>
  <si>
    <t>Market Dynamics</t>
  </si>
  <si>
    <t>https://skills.emsidata.com/skills/BGS17965D11BE6626144</t>
  </si>
  <si>
    <t>Job Costing</t>
  </si>
  <si>
    <t>Job costing is accounting which tracks the costs and revenues by "job" and enables standardized reporting of profitability by job. For an accounting system to support job costing, it must allow job numbers to be assigned to individual items of expenses and revenues. A job can be defined to be a specific project done for one customer, or a single unit of product manufactured, or a batch of units of the same type that are produced together.</t>
  </si>
  <si>
    <t>https://skills.emsidata.com/skills/KS125K46LHBFVS4N4FCZ</t>
  </si>
  <si>
    <t>Cisco Packet Tracer</t>
  </si>
  <si>
    <t>Packet Tracer is a cross-platform visual simulation tool designed by Cisco Systems that allows users to create network topologies and imitate modern computer networks. The software allows users to simulate the configuration of Cisco routers and switches using a simulated command line interface. Packet Tracer makes use of a drag and drop user interface, allowing users to add and remove simulated network devices as they see fit. The software is mainly focused towards Certified Cisco Network Associate Academy students as an educational tool for helping them learn fundamental CCNA concepts. Previously students enrolled in a CCNA Academy program could freely download and use the tool free of charge for educational use.</t>
  </si>
  <si>
    <t>https://skills.emsidata.com/skills/KS127J76TWGV0KJY254M</t>
  </si>
  <si>
    <t>Ceramics</t>
  </si>
  <si>
    <t>A ceramic is any of the various hard, brittle, heat-resistant and corrosion-resistant materials made by shaping and then firing a nonmetallic mineral, such as clay, at a high temperature. Common examples are earthenware, porcelain, and brick.</t>
  </si>
  <si>
    <t>https://skills.emsidata.com/skills/KS7G0DQ6JDZQMK1MFRVL</t>
  </si>
  <si>
    <t>Software Suite</t>
  </si>
  <si>
    <t>A software suite or application suite is a collection of computer programs — usually application software or programming software — of related functionality, often sharing a similar user interface and the ability to easily exchange data with each other.</t>
  </si>
  <si>
    <t>https://skills.emsidata.com/skills/KS120LB6L380TH8XDXBT</t>
  </si>
  <si>
    <t>Cloud Management</t>
  </si>
  <si>
    <t>Cloud management is the management of cloud computing products and services.</t>
  </si>
  <si>
    <t>https://skills.emsidata.com/skills/ES25B656F7753BA857F4</t>
  </si>
  <si>
    <t>Plowing</t>
  </si>
  <si>
    <t>A plough or plow is a farm tool for loosening or turning the soil before sowing seed or planting. Ploughs were traditionally drawn by oxen and horses, but in modern farms are drawn by tractors. A plough may have a wooden, iron or steel frame, with a blade attached to cut and loosen the soil. It has been fundamental to farming for most of history. The earliest ploughs had no wheels; such a plough was known to the Romans as an aratrum. Celtic peoples first came to use wheeled ploughs in the Roman era.</t>
  </si>
  <si>
    <t>https://skills.emsidata.com/skills/ES6EC835C59039E88125</t>
  </si>
  <si>
    <t>Image Segmentation</t>
  </si>
  <si>
    <t>https://skills.emsidata.com/skills/ES39A0A16CDFBA2513AE</t>
  </si>
  <si>
    <t>Corporate communication is a set of activities involved in managing and orchestrating all internal and external communications aimed at creating favourable point of view among stakeholders on which the company depends. It is the messages issued by a corporate organization, body, or institute to its audiences, such as employees, media, channel partners and the general public. Organizations aim to communicate the same message to all its stakeholders, to transmit coherence, credibility and ethics.</t>
  </si>
  <si>
    <t>https://skills.emsidata.com/skills/KS122F16SHSGPXSZCZ7M</t>
  </si>
  <si>
    <t>Digital Currency</t>
  </si>
  <si>
    <t>Digital currency is any currency, money, or money-like asset that is primarily managed, stored or exchanged on digital computer systems, especially over the internet. Types of digital currencies include cryptocurrency, virtual currency and central bank digital currency. Digital currency may be recorded on a distributed database on the internet, a centralized electronic computer database owned by a company or bank, within digital files or even on a stored-value card.</t>
  </si>
  <si>
    <t>https://skills.emsidata.com/skills/KS122MK7712JYRBBQY0G</t>
  </si>
  <si>
    <t>Vaccination Administration</t>
  </si>
  <si>
    <t>Immunization, or immunisation, is the process by which an individual's immune system becomes fortified against an agent.</t>
  </si>
  <si>
    <t>https://skills.emsidata.com/skills/KS1252N652HQF28Y4K78</t>
  </si>
  <si>
    <t>Endpoint Security</t>
  </si>
  <si>
    <t>Endpoint security or endpoint protection is an approach to the protection of computer networks that are remotely bridged to client devices. The connection of laptops, tablets, mobile phones, Internet-of-things devices, and other wireless devices to corporate networks creates attack paths for security threats. Endpoint security attempts to ensure that such devices follow a definite level of compliance to standards.</t>
  </si>
  <si>
    <t>https://skills.emsidata.com/skills/ES9D57895C5987C7FF78</t>
  </si>
  <si>
    <t>Sinhalese Language</t>
  </si>
  <si>
    <t>Sinhala, also known as Sinhalese, is an Indo-Aryan language primarily spoken by the Sinhalese people of Sri Lanka, who make up the largest ethnic group on the island, numbering about 16 million. Sinhala is also spoken as the first language by other ethnic groups in Sri Lanka, totaling about 4 million people as of 2001. It is written using the Sinhala script, which is one of the Brahmic scripts; a descendant of the ancient Indian Brahmi script closely related to the Kadamba script.</t>
  </si>
  <si>
    <t>https://skills.emsidata.com/skills/ES3A20CD0BA5D9B63B69</t>
  </si>
  <si>
    <t>Cloud Strategy</t>
  </si>
  <si>
    <t>https://skills.emsidata.com/skills/BGSC012740F7D9251FC7</t>
  </si>
  <si>
    <t>Modelling Skills</t>
  </si>
  <si>
    <t>https://skills.emsidata.com/skills/KS6Z9S3SF7JXINEPS6PG</t>
  </si>
  <si>
    <t>Chinese Literature</t>
  </si>
  <si>
    <t>The history of Chinese literature extends thousands of years, from the earliest recorded dynastic court archives to the mature vernacular fiction novels that arose during the Ming dynasty to entertain the masses of literate Chinese. The introduction of widespread woodblock printing during the Tang dynasty (618–907) and the invention of movable type printing by Bi Sheng (990–1051) during the Song dynasty (960–1279) rapidly spread written knowledge throughout China. In more modern times, the author Lu Xun (1881–1936) is considered an influential voice of baihua literature in China.</t>
  </si>
  <si>
    <t>https://skills.emsidata.com/skills/ESF74CD1D2BA79E6D289</t>
  </si>
  <si>
    <t>Hash Functions</t>
  </si>
  <si>
    <t>A hash function is any function that can be used to map data of arbitrary size to fixed-size values. The values returned by a hash function are called hash values, hash codes, digests, or simply hashes. The values are usually used to index a fixed-size table called a hash table. Use of a hash function to index a hash table is called hashing or scatter storage addressing.</t>
  </si>
  <si>
    <t>https://skills.emsidata.com/skills/ES382A6D1FF1EB3C59D4</t>
  </si>
  <si>
    <t>Situational Leadership Theory</t>
  </si>
  <si>
    <t>Situational Leadership Theory, or the Situational Leadership Model, is a model created by Paul Hersey and Ken Blanchard, developed while working on Management of Organizational Behavior. The theory was first introduced in 1969 as "life cycle theory of leadership". During the mid-1970s, life cycle theory of leadership was renamed "Situational Leadership Theory." Hersey and Blanchard's model is considered as part of the larger Situational and Contingency Theories of Leadership of which Fiedler's Contingency Model of Leadership Situation is also a part.</t>
  </si>
  <si>
    <t>https://skills.emsidata.com/skills/KS440MC61Q7HPDQR5YHT</t>
  </si>
  <si>
    <t>Operational Risk Management</t>
  </si>
  <si>
    <t>The term operational risk management (ORM) is defined as a continual cyclic process which includes risk assessment, risk decision making, and implementation of risk controls, which results in acceptance, mitigation, or avoidance of risk. ORM is the oversight of operational risk, including the risk of loss resulting from inadequate or failed internal processes and systems; human factors; or external events. Unlike other type of risks operational risk had rarely been considered strategically significant by senior management.</t>
  </si>
  <si>
    <t>https://skills.emsidata.com/skills/KS127CX6YNNQ8B53V4H7</t>
  </si>
  <si>
    <t>Ethics And Compliance</t>
  </si>
  <si>
    <t>https://skills.emsidata.com/skills/ES4137657B2719AD7446</t>
  </si>
  <si>
    <t>Cryptocurrency Wallets</t>
  </si>
  <si>
    <t>A cryptocurrency wallet is a device, physical medium, program or a service which stores the public and/or private keys for cryptocurrency transactions. In addition to this basic function of storing the keys, a cryptocurrency wallet more often also offers the functionality of encrypting and/or signing information. Signing can for example result in executing a smart contract, a cryptocurrency transaction, identification or legally signing a 'document'.</t>
  </si>
  <si>
    <t>https://skills.emsidata.com/skills/ES7AB1456346F8CC8FBD</t>
  </si>
  <si>
    <t>Dementia</t>
  </si>
  <si>
    <t>Dementia manifests as a set of related symptoms, which usually surface when the brain is damaged by injury or disease. The symptoms involve progressive impairments to memory, thinking, and behavior, which negatively impact a person's ability to function and carry out everyday activities. Aside from memory impairment and a disruption in thought patterns, the most common symptoms include emotional problems, difficulties with language, and decreased motivation. Dementia is not a disorder of consciousness, as consciousness is not usually affected. Dementia has a significant effect on the individual, relationships, and caregivers.</t>
  </si>
  <si>
    <t>https://skills.emsidata.com/skills/ES23CF0778C7AA9ECAF1</t>
  </si>
  <si>
    <t>Machine Learning Methods</t>
  </si>
  <si>
    <t>https://skills.emsidata.com/skills/ES2933FAEF72CE4E2840</t>
  </si>
  <si>
    <t>Anthropometrics</t>
  </si>
  <si>
    <t>Anthropometry refers to the measurement of the human individual. An early tool of physical anthropology, it has been used for identification, for the purposes of understanding human physical variation, in paleoanthropology and in various attempts to correlate physical with racial and psychological traits. Anthropometry involves the systematic measurement of the physical properties of the human body, primarily dimensional descriptors of body size and shape. Since commonly used methods and approaches in analysing living standards were not helpful enough, the anthropometric history became very useful for historians in answering questions that interested them.</t>
  </si>
  <si>
    <t>https://skills.emsidata.com/skills/ES5EAE4C2A9C87147627</t>
  </si>
  <si>
    <t>Technical Acumen</t>
  </si>
  <si>
    <t>https://skills.emsidata.com/skills/KSQ99JKTZ4VRBARWNW2X</t>
  </si>
  <si>
    <t>Digital Content Creation</t>
  </si>
  <si>
    <t>Digital content is any content that exists in the form of digital data. Also known as digital media, digital content is stored on digital or analog storage in specific formats. Forms of digital content include information that is digitally broadcast, streamed, or contained in computer files. Viewed narrowly, digital content includes popular media types, while a broader approach considers any type of digital information as digital content.</t>
  </si>
  <si>
    <t>https://skills.emsidata.com/skills/ESBEFC4FA15083D346AF</t>
  </si>
  <si>
    <t>Universal Testing Machines</t>
  </si>
  <si>
    <t>A universal testing machine (UTM), also known as a universal tester, materials testing machine or materials test frame, is used to test the tensile strength and compressive strength of materials. An earlier name for a tensile testing machine is a tensometer. The "universal" part of the name reflects that it can perform many standard tensile and compression tests on materials, components, and structures.</t>
  </si>
  <si>
    <t>https://skills.emsidata.com/skills/KS441BP76NKDXTXRW4ZQ</t>
  </si>
  <si>
    <t>Disaster Medicine</t>
  </si>
  <si>
    <t>Disaster medicine is the area of medical specialization serving the dual areas of providing health care to disaster survivors and providing medically related disaster preparation, disaster planning, disaster response and disaster recovery leadership throughout the disaster life cycle. Disaster medicine specialists provide insight, guidance and expertise on the principles and practice of medicine both in the disaster impact area and healthcare evacuation receiving facilities to emergency management professionals, hospitals, healthcare facilities, communities and governments. The disaster medicine specialist is the liaison between and partner to the medical contingency planner, the emergency management professional, the incident command system, government and policy makers.</t>
  </si>
  <si>
    <t>https://skills.emsidata.com/skills/KS1230J5ZTKDT1CK51GV</t>
  </si>
  <si>
    <t>Disease Control</t>
  </si>
  <si>
    <t>https://skills.emsidata.com/skills/BGSCB1CCB9CBFFAA0CCE</t>
  </si>
  <si>
    <t>Intercultural Communication</t>
  </si>
  <si>
    <t>Intercultural communication is a discipline that studies communication across different cultures and social groups, or how culture affects communication. It describes the wide range of communication processes and problems that naturally appear within an organization or social context made up of individuals from different religious, social, ethnic, and educational backgrounds. In this sense, it seeks to understand how people from different countries and cultures act, communicate and perceive the world around them.</t>
  </si>
  <si>
    <t>https://skills.emsidata.com/skills/KS1258473YH2PSFC8S7H</t>
  </si>
  <si>
    <t>Fuses</t>
  </si>
  <si>
    <t>Fuse or FUSE may refer to:</t>
  </si>
  <si>
    <t>https://skills.emsidata.com/skills/KS7G2CM734X3QGWGM875</t>
  </si>
  <si>
    <t>Modern Greek</t>
  </si>
  <si>
    <t>Greek is an independent branch of the Indo-European family of languages, native to Greece, Cyprus, Albania, other parts of the Eastern Mediterranean and the Black Sea. It has the longest documented history of any living Indo-European language, spanning at least 3,400 years of written records. Its writing system is the Greek alphabet, which has been used for over 2,600 years; previously, Greek was recorded in writing systems such as Linear B and the Cypriot syllabary. The alphabet arose from the Phoenician script and was in turn the basis of the Latin, Cyrillic, Armenian, Coptic, Gothic, and many other writing systems.</t>
  </si>
  <si>
    <t>https://skills.emsidata.com/skills/ESDA056F9325F3556654</t>
  </si>
  <si>
    <t>AWS Certified Solutions Architect</t>
  </si>
  <si>
    <t>https://skills.emsidata.com/skills/ES47E53AE0C2065DA872</t>
  </si>
  <si>
    <t>Capitalism</t>
  </si>
  <si>
    <t>Capitalism is an economic system based on the private ownership of the means of production and their operation for profit. Central characteristics of capitalism include capital accumulation, competitive markets, a price system, private property and the recognition of property rights, voluntary exchange and wage labor. In a capitalist market economy, decision-making and investments are determined by every owner of wealth, property or production ability in capital and financial markets whereas prices and the distribution of goods and services are mainly determined by competition in goods and services markets.</t>
  </si>
  <si>
    <t>https://skills.emsidata.com/skills/KS121CY71YX96KGXT6F1</t>
  </si>
  <si>
    <t>Multimeters</t>
  </si>
  <si>
    <t>A multimeter is a measuring instrument that can measure multiple electrical properties. A typical multimeter can measure voltage, resistance, and current, in which case it is also known as a volt-ohm-milliammeter (VOM), as the unit is equipped with voltmeter, ammeter, and ohmmeter functionality. Some feature the measurement of additional properties such as temperature and volume.</t>
  </si>
  <si>
    <t>https://skills.emsidata.com/skills/BGS329167CF95217BF63</t>
  </si>
  <si>
    <t>Dramaturgy</t>
  </si>
  <si>
    <t>Dramaturgy is the study of dramatic composition and the representation of the main elements of drama on the stage.</t>
  </si>
  <si>
    <t>https://skills.emsidata.com/skills/ES4674DE166DC12DDCD1</t>
  </si>
  <si>
    <t>Linux Scripting</t>
  </si>
  <si>
    <t>https://skills.emsidata.com/skills/BGS83F56A13ECADA71CE</t>
  </si>
  <si>
    <t>Data Control</t>
  </si>
  <si>
    <t>Data Control &amp; Systems was a company formed by Rob Nursten in Zimbabwe in 1994 and became commercially operational in 1995. The company was originally a subsidiary of UUNet Internet Africa which he started in South Africa with the demand for internet services.</t>
  </si>
  <si>
    <t>https://skills.emsidata.com/skills/KS122NS70VX2DP2290H9</t>
  </si>
  <si>
    <t>Doctor Of Pharmacy (PharmD)</t>
  </si>
  <si>
    <t>A Doctor of Pharmacy is a professional doctorate in pharmacy. In some countries, it is a first professional degree and a prerequisite for licensing to practice the profession of pharmacy or to become a clinical pharmacist. In many countries they are allowed to practice independently and can prescribe drugs directly to patients. A PharmD program has significant experiential or clinical education components in introductory and advanced levels for the safe and effective use of drugs. Experiential education prepares graduates to be practice-ready, as they already have spent a significant amount of time training in areas of direct patient care and research. A PharmD graduate is entitled to prefix their name with "Dr."</t>
  </si>
  <si>
    <t>https://skills.emsidata.com/skills/ES306B1B188E0781C33A</t>
  </si>
  <si>
    <t>Numeracy</t>
  </si>
  <si>
    <t>Numeracy is the ability to reason and to apply simple numerical concepts. Basic numeracy skills consist of comprehending fundamental arithmetical operations like addition, subtraction, multiplication, and division. For example, if one can understand simple mathematical equations such as 2 + 2 = 4, then one would be considered to possess at least basic numeric knowledge. Substantial aspects of numeracy also include number sense, operation sense, computation, measurement, geometry, probability and statistics. A numerically literate person can manage and respond to the mathematical demands of life.</t>
  </si>
  <si>
    <t>https://skills.emsidata.com/skills/KS1274M64JQK9PB2G3Q1</t>
  </si>
  <si>
    <t>VAT Returns</t>
  </si>
  <si>
    <t>https://skills.emsidata.com/skills/BGS5FE49FF05E8F49FBD</t>
  </si>
  <si>
    <t>NESTA</t>
  </si>
  <si>
    <t>https://skills.emsidata.com/skills/KS7G7686GDLYYLM5M09T</t>
  </si>
  <si>
    <t>Business Presentations</t>
  </si>
  <si>
    <t>A presentation conveys information from a speaker to an audience. Presentations are typically demonstrations, introduction, lecture, or speech meant to inform, persuade, inspire, motivate, build goodwill, or present a new idea/product. Presentations usually require preparation, organization, event planning, writing, use of visual aids, dealing with stress, and answering questions. “The key elements of a presentation consists of presenter, audience, message, reaction and method to deliver speech for organizational success in an effective manner.” Presentations are widely used in tertiary work settings such as accountants giving a detailed report of a company's financials or an entrepreneur pitching their venture idea to investors. The term can also be used for a formal or ritualized introduction or offering, as with the presentation of a debutante. Presentations in certain formats are also known as keynote address. Interactive presentations, in which the audience is involved, are also represented more and more frequently. Instead of a monologue, this creates a dialogue between the speaker and the audience. The advantages of an interactive presentation is for example, that it attracts more attention from the audience and that the interaction creates a sense of community.</t>
  </si>
  <si>
    <t>https://skills.emsidata.com/skills/BGS77759F8557FF2D542</t>
  </si>
  <si>
    <t>Pushdown Automaton</t>
  </si>
  <si>
    <t>In the theory of computation, a branch of theoretical computer science, a pushdown automaton (PDA) is  a type of automaton that employs a stack.</t>
  </si>
  <si>
    <t>https://skills.emsidata.com/skills/KS1287W75NMPDTKD5SSQ</t>
  </si>
  <si>
    <t>White Space Development</t>
  </si>
  <si>
    <t>White space or whitespace may refer to:</t>
  </si>
  <si>
    <t>https://skills.emsidata.com/skills/KSHKQF4VR4TK8DPK01AY</t>
  </si>
  <si>
    <t>Volatility Smile</t>
  </si>
  <si>
    <t>Volatility smiles are implied volatility patterns that arise in pricing financial options. It is a parameter that is needed to be modified for the Black–Scholes formula to fit market prices. In particular for a given expiration, options whose strike price differs substantially from the underlying asset's price command higher prices than what is suggested by standard option pricing models. These options are said to be either deep in-the-money or out-of-the-money.</t>
  </si>
  <si>
    <t>https://skills.emsidata.com/skills/KS441X477MMVQLVMR1BP</t>
  </si>
  <si>
    <t>Criminology</t>
  </si>
  <si>
    <t>Criminology is the study of crime and deviant behaviour. Criminology is an interdisciplinary field in both the behavioural and social sciences, which draws primarily upon the research of sociologists, political scientists, economists, psychologists, philosophers, psychiatrists, biologists, social anthropologists, as well as scholars of law.</t>
  </si>
  <si>
    <t>https://skills.emsidata.com/skills/KS122J46HGBZHYKFVHNZ</t>
  </si>
  <si>
    <t>Digital Single-Lens Reflex Cameras</t>
  </si>
  <si>
    <t>A digital single-lens reflex camera is a digital camera that combines the optics and the mechanisms of a single-lens reflex camera with a digital imaging sensor.</t>
  </si>
  <si>
    <t>https://skills.emsidata.com/skills/KS122Z279GGR6PV479WL</t>
  </si>
  <si>
    <t>Interdisciplinary Collaboration</t>
  </si>
  <si>
    <t>Collaboration is the process of two or more people, entities or organizations working together to complete a task or achieve a goal. Collaboration is similar to cooperation. Most collaboration requires leadership, although the form of leadership can be social within a decentralized and egalitarian group. Teams that work collaboratively often access greater resources, recognition and rewards when facing competition for finite resources.</t>
  </si>
  <si>
    <t>https://skills.emsidata.com/skills/ESECBB9821400A2E8C22</t>
  </si>
  <si>
    <t>Sharpe Ratios</t>
  </si>
  <si>
    <t>In finance, the Sharpe ratio measures the performance of an investment compared to a risk-free asset, after adjusting for its risk. It is defined as the difference between the returns of the investment and the risk-free return, divided by the standard deviation of the investment. It represents the additional amount of return that an investor receives per unit of increase in risk.</t>
  </si>
  <si>
    <t>https://skills.emsidata.com/skills/KS440JK6B7S1LH17FTVJ</t>
  </si>
  <si>
    <t>Polar Coordinates</t>
  </si>
  <si>
    <t>In mathematics, the polar coordinate system is a two-dimensional coordinate system in which each point on a plane is determined by a distance from a reference point and an angle from a reference direction. The reference point is called the pole, and the ray from the pole in the reference direction is the polar axis. The distance from the pole is called the radial coordinate, radial distance or simply radius, and the angle is called the angular coordinate, polar angle, or azimuth. The radial coordinate is often denoted by r or ρ, and the angular coordinate by φ, θ, or t. Angles in polar notation are generally expressed in either degrees or radians.</t>
  </si>
  <si>
    <t>https://skills.emsidata.com/skills/KSTBE3YGAQ950WVHMLTW</t>
  </si>
  <si>
    <t>Information Technology Operations</t>
  </si>
  <si>
    <t>https://skills.emsidata.com/skills/KS1254V6DMQJKRXCVVDP</t>
  </si>
  <si>
    <t>Algorithmic Trading</t>
  </si>
  <si>
    <t>Algorithmic trading is a method of executing orders using automated pre-programmed trading instructions accounting for variables such as time, price, and volume. This type of trading attempts to leverage the speed and computational resources of computers relative to human traders. In the twenty-first century, algorithmic trading has been gaining traction with both retail and institutional traders. It is widely used by investment banks, pension funds, mutual funds, and hedge funds that may need to spread out the execution of a larger order or perform trades too fast for human traders to react to. A study in 2019 showed that around 92% of trading in the Forex market was performed by trading algorithms rather than humans.</t>
  </si>
  <si>
    <t>https://skills.emsidata.com/skills/KS120D86SP2JCLXPQ3ZX</t>
  </si>
  <si>
    <t>Motion Graphics</t>
  </si>
  <si>
    <t>Motion graphics are pieces of animation or digital footage which create the illusion of motion or rotation, and are usually combined with audio for use in multimedia projects. Motion graphics are usually displayed via electronic media technology, but may also be displayed via manual powered technology. The term distinguishes static graphics from those with a transforming appearance over time, without over-specifying the form. While any form of experimental or abstract animation can be called motion graphics, the term typically more explicitly refers to the commercial application of animation and effects to video, film, TV, and interactive applications. Motion graphics are exceptional way to communicate with viewer, and it can add depth to the story. Also it can give us a message by music and effective copy together, they use it to create ads, television title sequence, explaining a concept, and share a product video that help to communicate their message.</t>
  </si>
  <si>
    <t>https://skills.emsidata.com/skills/ESE4F7DFFFF4E8145229</t>
  </si>
  <si>
    <t>Refugee Issues</t>
  </si>
  <si>
    <t>https://skills.emsidata.com/skills/ES8F594A6EA9F26581A3</t>
  </si>
  <si>
    <t>Forensic Anthropology</t>
  </si>
  <si>
    <t>Forensic anthropology is the application of the anatomical science of anthropology and its various subfields, including forensic archaeology and forensic taphonomy, in a legal setting. A forensic anthropologist can assist in the identification of deceased individuals whose remains are decomposed, burned, mutilated or otherwise unrecognizable, as might happen in a plane crash. Forensic anthropologists are also instrumental in the investigation and documentation of genocide and mass graves. Along with forensic pathologists, forensic dentists, and homicide investigators, forensic anthropologists commonly testify in court as expert witnesses. Using physical markers present on a skeleton, a forensic anthropologist can potentially determine a person's age, sex, stature, and race. This is useful in identifying living individuals for legal purposes such as illegal immigrants. This is extremely important in legal cases where the court needs to decide if they will judge an individual as an adult or a minor. In addition to identifying physical characteristics of the individual, forensic anthropologists can use skeletal abnormalities to potentially determine cause of death, past trauma such as broken bones or medical procedures, as well as diseases such as bone cancer.</t>
  </si>
  <si>
    <t>https://skills.emsidata.com/skills/KS124236F8PGLXGHDYRJ</t>
  </si>
  <si>
    <t>Executive Information Systems</t>
  </si>
  <si>
    <t>An Executive information system (EIS), also known as an Executive support system (ESS), is a type of management support system that facilitates and supports senior executive information and decision-making needs. It provides easy access to internal and external information relevant to organizational goals. It is commonly considered a specialized form of decision support system (DSS).</t>
  </si>
  <si>
    <t>https://skills.emsidata.com/skills/KS123QN73M5VTV72QQTQ</t>
  </si>
  <si>
    <t>Certified Nursing Assistant</t>
  </si>
  <si>
    <t>Unlicensed assistive personnel (UAP) are paraprofessionals who assist individuals with physical disabilities, mental impairments, and other health care needs with their activities of daily living (ADLs). UAPs also provide bedside care—including basic nursing procedures—all under the supervision of a registered nurse, licensed practical nurse or other health care professional. UAPs must demonstrate their ability and competence before gaining any expanded responsibilities in a clinical setting. While providing this care, UAPs offer compassion and patience and are part of the patient's healthcare support system. Communication between UAPs and registered nurses (RNs) is key as they are working together in their patients' best interests. The scope of care UAPs are responsible for is delegated by RNs or other clinical licensed professionals.</t>
  </si>
  <si>
    <t>https://skills.emsidata.com/skills/KS121P6604VKWRNMDQS0</t>
  </si>
  <si>
    <t>Database as a Service (DBaaS)</t>
  </si>
  <si>
    <t>https://skills.emsidata.com/skills/BGSBC8015025EC86A7C7</t>
  </si>
  <si>
    <t>Certified Wound Care Nurse</t>
  </si>
  <si>
    <t>https://skills.emsidata.com/skills/KS121S472R2QVY4JWBFL</t>
  </si>
  <si>
    <t>Polymerase Chain Reaction</t>
  </si>
  <si>
    <t>Polymerase chain reaction (PCR) is a method widely used to rapidly make millions to billions of copies of a specific DNA sample, allowing scientists to take a very small sample of DNA and amplify it to a large enough amount to study in detail. PCR was invented in 1983 by the American biochemist Kary Mullis at Cetus Corporation. It is fundamental to much of genetic testing including analysis of ancient samples of DNA and identification of infectious agents. Using PCR, copies of very small amounts of DNA sequences are exponentially amplified in a series of cycles of temperature changes. PCR is now a common and often indispensable technique used in medical laboratory research for a broad variety of applications including biomedical research and criminal forensics.</t>
  </si>
  <si>
    <t>https://skills.emsidata.com/skills/KS127MQ6GC1CMJ5B0737</t>
  </si>
  <si>
    <t>Reputation Management</t>
  </si>
  <si>
    <t>Reputation management refers to the influencing and controlling or concealing of an individual's or group's reputation. Originally a public relations term, the growth of the internet and social media, led to growth of reputation management companies, made search results can make core part of an individual's or group's reputation. Online reputation management, sometimes abbreviated as ORM, focuses on the management of product and service search website results. Ethical grey areas include mug shot removal sites, astroturfing customer review sites, censoring negative complaints, and using search engine optimization tactics to influence results.</t>
  </si>
  <si>
    <t>https://skills.emsidata.com/skills/KS1278J78X9Q8F9544S8</t>
  </si>
  <si>
    <t>Analytical Thinking</t>
  </si>
  <si>
    <t>Analytical skill is the ability to deconstruct information into smaller categories in order to draw conclusions. Analytical skill consists of categories that include logical reasoning, critical thinking, communication, research, data analysis and creativity. Analytical skill is taught in contemporary education with the intention of fostering the appropriate practises for future professions. The professions that adopt analytical skill include educational institutions, public institutions, community organisations and industry.</t>
  </si>
  <si>
    <t>https://skills.emsidata.com/skills/ES86C12B1AA904C0F35F</t>
  </si>
  <si>
    <t>DaVinci Resolve (Video Editing Software)</t>
  </si>
  <si>
    <t>DaVinci Resolve is a color correction and non-linear video editing (NLE) application for macOS, Windows, and Linux, originally developed by da Vinci Systems, and now developed by Blackmagic Design following its acquisition in 2009. In addition to the commercial version of the software, Blackmagic Design also distributes a free edition, with reduced functionality, simply named DaVinci Resolve.</t>
  </si>
  <si>
    <t>https://skills.emsidata.com/skills/ES7757811C4F66D93371</t>
  </si>
  <si>
    <t>Accounts Payable</t>
  </si>
  <si>
    <t>Accounts payable (AP) is money owed by a business to its suppliers shown as a liability on a company's balance sheet. It is distinct from notes payable liabilities, which are debts created by formal legal instrument documents.</t>
  </si>
  <si>
    <t>https://skills.emsidata.com/skills/KS1203V5WXB7NG26XSR8</t>
  </si>
  <si>
    <t>AWS Certified SysOps Administrator</t>
  </si>
  <si>
    <t>https://skills.emsidata.com/skills/ESBD4FA4DB8AEE666CD0</t>
  </si>
  <si>
    <t>Stand-Up Comedy</t>
  </si>
  <si>
    <t>Stand-up comedy is a comedy performance and narrative craft whereby a comedian communicates to a live audience, speaking directly to them through a microphone. The performer is commonly known as a comic, stand-up comic, comedian, comedienne, stand-up comedian, or simply a stand-up. Comedians give the illusion that they are dialoguing, but in actuality, they are monologuing a grouping of humorous stories, jokes and one-liners, typically called a shtick, routine, act, or set. Stand-ups may fuse props, music, magic tricks or ventriloquism. Stand-up comedians perform quasi-autobiographical and fictionalized extensions of their offstage selves.</t>
  </si>
  <si>
    <t>https://skills.emsidata.com/skills/KS440XM61WHFGCQL43FV</t>
  </si>
  <si>
    <t>Salesforce Journey Builder</t>
  </si>
  <si>
    <t>Salesforce is an American cloud-based software company headquartered in San Francisco, California. It provides customer relationship management (CRM) service and also provides enterprise applications focused on customer service, marketing automation, analytics, and application development.</t>
  </si>
  <si>
    <t>https://skills.emsidata.com/skills/BGSABFBC50D315DFC96C</t>
  </si>
  <si>
    <t>Iterative Method</t>
  </si>
  <si>
    <t>In computational mathematics, an iterative method is a mathematical procedure that uses an initial value to generate a sequence of improving approximate solutions for a class of problems, in which the n-th approximation is derived from the previous ones. A specific implementation of an iterative method, including the termination criteria, is an algorithm of the iterative method. An iterative method is called convergent if the corresponding sequence converges for given initial approximations. A mathematically rigorous convergence analysis of an iterative method is usually performed; however, heuristic-based iterative methods are also common.</t>
  </si>
  <si>
    <t>https://skills.emsidata.com/skills/KS125FH6V9JLVCC4GY1G</t>
  </si>
  <si>
    <t>Code Generation</t>
  </si>
  <si>
    <t>In computing, code generation is the process by which a compiler's code generator converts some intermediate representation of source code into a form that can be readily executed by a machine.</t>
  </si>
  <si>
    <t>https://skills.emsidata.com/skills/KS1222B76ZSJNXYCPLH6</t>
  </si>
  <si>
    <t>Choice Modeling</t>
  </si>
  <si>
    <t>Choice modelling attempts to model the decision process of an individual or segment via revealed preferences or stated preferences made in a particular context or contexts. Typically, it attempts to use discrete choices in order to infer positions of the items on some relevant latent scale. Indeed many alternative models exist in econometrics, marketing, sociometrics and other fields, including utility maximization, optimization applied to consumer theory, and a plethora of other identification strategies which may be more or less accurate depending on the data, sample, hypothesis and the particular decision being modelled. In addition, choice modelling is regarded as the most suitable method for estimating consumers' willingness to pay for quality improvements in multiple dimensions.</t>
  </si>
  <si>
    <t>https://skills.emsidata.com/skills/BGS462F8639E02B22589</t>
  </si>
  <si>
    <t>Policy Proposal</t>
  </si>
  <si>
    <t>https://skills.emsidata.com/skills/BGSA7C2E733E4F8FE35C</t>
  </si>
  <si>
    <t>Cisco Networking</t>
  </si>
  <si>
    <t>Cisco Systems, Inc. is an American multinational technology conglomerate headquartered in San Jose, California, in the center of Silicon Valley. Cisco develops, manufactures and sells networking hardware, software, telecommunications equipment and other high-technology services and products. Through its numerous acquired subsidiaries, such as OpenDNS, Webex, Jabber and Jasper, Cisco specializes in specific tech markets, such as the Internet of Things (IoT), domain security and energy management. On January 25, 2021, Cisco reincorporated in Delaware.</t>
  </si>
  <si>
    <t>https://skills.emsidata.com/skills/ESA0523F4BCB6FF01890</t>
  </si>
  <si>
    <t>Social Movements</t>
  </si>
  <si>
    <t>A social movement is a loosely organized effort by a large group of people to achieve a particular goal, typically a social or political one. This may be to carry out, resist or undo a social change. It is a type of group action and may involve individuals, organizations or both. Definitions of the term are slightly varied. Social movements have been described as "organizational structures and strategies that may empower oppressed populations to mount effective challenges and resist the more powerful and advantaged elites". They represent a method of social change from the bottom within nations.</t>
  </si>
  <si>
    <t>https://skills.emsidata.com/skills/ES2E94C92B7172072069</t>
  </si>
  <si>
    <t>Set Theory</t>
  </si>
  <si>
    <t>Set theory is a branch of mathematical logic that studies sets, which informally are collections of objects. Although any type of object can be collected into a set, set theory is applied most often to objects that are relevant to mathematics. The language of set theory can be used to define nearly all mathematical objects.</t>
  </si>
  <si>
    <t>https://skills.emsidata.com/skills/KSNDTEIV1Y6EXFGPESH3</t>
  </si>
  <si>
    <t>Order Management</t>
  </si>
  <si>
    <t>https://skills.emsidata.com/skills/BGSACC7757544DA7245A</t>
  </si>
  <si>
    <t>Advanced Inspection And Protection</t>
  </si>
  <si>
    <t>https://skills.emsidata.com/skills/KS7G1WW6VZ4770V1HDB7</t>
  </si>
  <si>
    <t>Openbugs</t>
  </si>
  <si>
    <t>OpenBUGS is a software application for the Bayesian analysis of complex statistical models using Markov chain Monte Carlo (MCMC) methods. OpenBUGS is the open source variant of WinBUGS. It runs under Microsoft Windows and Linux, as well as from inside the R statistical package. Versions from v3.0.7 onwards have been designed to be at least as efficient and reliable as WinBUGS over a range of test applications.</t>
  </si>
  <si>
    <t>https://skills.emsidata.com/skills/KS7U4CH4JJ6I8WMV672P</t>
  </si>
  <si>
    <t>Microsoft Word</t>
  </si>
  <si>
    <t>Microsoft Word is developed by Microsoft. It was first released on October 25, 1983, under the name Multi-Tool Word for Xenix systems. Subsequent versions were later written for several other platforms including IBM PCs running DOS (1983), Apple Macintosh running the Classic Mac OS (1985), AT&amp;T UNIX PC (1985), Atari ST (1988), OS/2 (1989), Microsoft Windows (1989), SCO Unix (1994), and macOS (2001).</t>
  </si>
  <si>
    <t>https://skills.emsidata.com/skills/KS1200365FTR9X0M96T9</t>
  </si>
  <si>
    <t>Cost Control</t>
  </si>
  <si>
    <t>https://skills.emsidata.com/skills/ES32D9DAFE37545AE8B6</t>
  </si>
  <si>
    <t>Copy Editing</t>
  </si>
  <si>
    <t>Copy editing is the process of revising written material to improve readability and fitness, as well as ensuring that text is free of grammatical and factual errors. The Chicago Manual of Style states that manuscript editing encompasses "simple mechanical corrections through sentence-level interventions to substantial remedial work on literary style and clarity, disorganized passages, baggy prose, muddled tables and figures, and the like ." In the context of print publication, copy editing is done before typesetting and again before proofreading. Outside of traditional book and journal publishing, the term copy editing is sometimes incorrectly referred to as proofreading, or the term copy editing sometimes includes additional tasks.</t>
  </si>
  <si>
    <t>https://skills.emsidata.com/skills/KS1218N6GQGB3TDPLM9Y</t>
  </si>
  <si>
    <t>Natural Gas</t>
  </si>
  <si>
    <t>Natural gas is a naturally occurring hydrocarbon gas mixture consisting of methane and commonly including varying amounts of other higher alkanes, and sometimes a small percentage of carbon dioxide, nitrogen, hydrogen sulfide, or helium. Natural gas is colorless and odorless, and explosive, so a sulfur-smell is usually added for early detection of leaks. Natural gas is formed when layers of decomposing plant and animal matter are exposed to intense heat and pressure under the surface of the Earth over millions of years. The energy that the plants originally obtained from the sun is stored in the form of chemical bonds in the gas. Natural gas is a fossil fuel.</t>
  </si>
  <si>
    <t>https://skills.emsidata.com/skills/BGS6E07585A979231E9E</t>
  </si>
  <si>
    <t>Energy Trading</t>
  </si>
  <si>
    <t>https://skills.emsidata.com/skills/BGS870098FA46FDA3773</t>
  </si>
  <si>
    <t>Eigenvalues And Eigenvectors</t>
  </si>
  <si>
    <t>In linear algebra, an eigenvector or characteristic vector of a linear transformation is a nonzero vector that changes at most by a scalar factor when that linear transformation is applied to it. The corresponding eigenvalue, often denoted by , is the factor by which the eigenvector is scaled.</t>
  </si>
  <si>
    <t>https://skills.emsidata.com/skills/KS123CS6JB5VLCMS4WC9</t>
  </si>
  <si>
    <t>Speed Reading</t>
  </si>
  <si>
    <t>Speed reading is any of several techniques claiming to improve one's ability to read quickly. Speed-reading methods include chunking and minimizing subvocalization. The many available speed-reading training programs may utilise books, videos, software, and seminars. There is little scientific evidence regarding speed reading, and as a result its value seems uncertain. Cognitive neuroscientist Stanislas Dehaene says that claims of reading up to 1,000 words per minute "must be viewed with skepticism".</t>
  </si>
  <si>
    <t>https://skills.emsidata.com/skills/KSZL462F5SBW5Z3CYFS7</t>
  </si>
  <si>
    <t>Solidworks Certification</t>
  </si>
  <si>
    <t>https://skills.emsidata.com/skills/ES6AF3D4044340A6B9AE</t>
  </si>
  <si>
    <t>ECMAScript 2015</t>
  </si>
  <si>
    <t>ECMAScript  is a general-purpose programming language, standardised by Ecma International according to the document ECMA-262. It is a JavaScript standard meant to ensure the interoperability of Web pages across different Web browsers. ECMAScript is commonly used for client-side scripting on the World Wide Web, and it is increasingly being used for writing server applications and services using Node.js.</t>
  </si>
  <si>
    <t>https://skills.emsidata.com/skills/KSUK6OFU4EA534NO9T4D</t>
  </si>
  <si>
    <t>Ionic Conductivity</t>
  </si>
  <si>
    <t>Ionic conductivity is a measure of a substance's tendency towards ionic conduction. This involves the movement of an ion from one site to another through defects in the crystal lattice of a solid or aqueous solution.</t>
  </si>
  <si>
    <t>https://skills.emsidata.com/skills/KS125BJ74WG8W81KQZD9</t>
  </si>
  <si>
    <t>Marketing Mix Modeling</t>
  </si>
  <si>
    <t>Marketing mix modeling (MMM) is statistical analysis such as multivariate regressions on sales and marketing time series data to estimate the impact of various marketing tactics on sales and then forecast the impact of future sets of tactics. It is often used to optimize advertising mix and promotional tactics with respect to sales revenue or profit.</t>
  </si>
  <si>
    <t>https://skills.emsidata.com/skills/KS126585ZF1VLKFXYFLT</t>
  </si>
  <si>
    <t>African-American History</t>
  </si>
  <si>
    <t>African-American history is a part of American history that looks at the history of African Americans or Black Americans in the country.</t>
  </si>
  <si>
    <t>https://skills.emsidata.com/skills/ESDB1BF2EB851AEE157B</t>
  </si>
  <si>
    <t>Quantum Gates</t>
  </si>
  <si>
    <t>https://skills.emsidata.com/skills/ESEACDF1722E203662A0</t>
  </si>
  <si>
    <t>Process Management</t>
  </si>
  <si>
    <t>Business process management (BPM) is the discipline in which people use various methods to discover, model, analyze, measure, improve, optimize, and automate business processes. Any combination of methods used to manage a company's business processes is BPM. Processes can be structured and repeatable or unstructured and variable. Though not required, enabling technologies are often used with BPM.</t>
  </si>
  <si>
    <t>https://skills.emsidata.com/skills/KS683TD6K9QRLNY1PHN1</t>
  </si>
  <si>
    <t>Article (Publishing)</t>
  </si>
  <si>
    <t>An article is a written work published in a print or electronic medium. It may be for the purpose of propagating news, research results, academic analysis, or debate.</t>
  </si>
  <si>
    <t>https://skills.emsidata.com/skills/KS1270T606VPCMV4QHBR</t>
  </si>
  <si>
    <t>Game Design</t>
  </si>
  <si>
    <t>Game design is the art of applying design and aesthetics to create a game for entertainment or for educational, exercise, or experimental purposes. Increasingly, elements and principles of game design are also applied to other interactions, in the form of gamification. Game designer and developer Robert Zubek defines game design by breaking it down to its elements, which he says are the following:Mechanics and systems, which are the rules and objects in the game Gameplay, which is the interaction between the player and the mechanics and systems Player experience, which is how users feel when they’re playing the game</t>
  </si>
  <si>
    <t>https://skills.emsidata.com/skills/ESA5FBC3EE8F41473061</t>
  </si>
  <si>
    <t>Workflow Automation</t>
  </si>
  <si>
    <t>https://skills.emsidata.com/skills/ESC7891443605FC84DFC</t>
  </si>
  <si>
    <t>Post Processing</t>
  </si>
  <si>
    <t>Post-processing may refer to:Image editing in photography Audio editing software in audio Differential GPS post-processing, an enhancement to GPS systems that improves accuracy Video post-processing, methods used in video processing and 3D graphics Finite element model data post-processing, software that makes computer calculation output easier to understand</t>
  </si>
  <si>
    <t>https://skills.emsidata.com/skills/KS7TABKEAFQW9IJO1X53</t>
  </si>
  <si>
    <t>Audio Production</t>
  </si>
  <si>
    <t>https://skills.emsidata.com/skills/ES7C1FD7B2F760C76175</t>
  </si>
  <si>
    <t>PEST Analysis</t>
  </si>
  <si>
    <t>PEST analysis describes a framework of macro-environmental factors used in the environmental scanning component of strategic management. It is part of an external analysis when conducting a strategic analysis or doing market research, and gives an overview of the different macro-environmental factors to be taken into consideration. It is a strategic tool for understanding market growth or decline, business position, potential and direction for operations.</t>
  </si>
  <si>
    <t>https://skills.emsidata.com/skills/KS127QM6V3KNT2KYS1RS</t>
  </si>
  <si>
    <t>Amazon Data Pipeline</t>
  </si>
  <si>
    <t>https://skills.emsidata.com/skills/ES5208A7442A4434A75F</t>
  </si>
  <si>
    <t>Program Lifecycle Phase</t>
  </si>
  <si>
    <t>Program lifecycle phases are the stages a computer program undergoes, from initial creation to deployment and execution. The phases are edit time, compile time, link time, distribution time, installation time, load time, and run time.</t>
  </si>
  <si>
    <t>https://skills.emsidata.com/skills/KS1283V61WRQZWX0VLFC</t>
  </si>
  <si>
    <t>A trader is a person or entity, in finance, who buys and sells financial instruments such as stocks, bonds, commodities, derivatives, and mutual funds in the capacity of agent, hedger, arbitrageur, or speculator.</t>
  </si>
  <si>
    <t>https://skills.emsidata.com/skills/KS123YM6QH0P3V9CZCDP</t>
  </si>
  <si>
    <t>Cognitive Style</t>
  </si>
  <si>
    <t>Cognitive style or thinking style is a concept used in cognitive psychology to describe the way individuals think, perceive and remember information. Cognitive style differs from cognitive ability, the latter being measured by aptitude tests or so-called intelligence tests. There is controversy over the exact meaning of the term "cognitive style" and whether it is a single or multiple dimension of human personality. However it remains a key concept in the areas of education and management. If a pupil has a cognitive style that is similar to that of his/her teacher, the chances are improved that the pupil will have a more positive learning experience(Kirton, 2003). Likewise, team members with similar cognitive styles likely feel more positive about their participation with the team. While matching cognitive styles may make participants feel more comfortable when working with one another, this alone cannot guarantee the success of the outcome.</t>
  </si>
  <si>
    <t>https://skills.emsidata.com/skills/KS122346K2VBLYDFYGWR</t>
  </si>
  <si>
    <t>Hall Effect</t>
  </si>
  <si>
    <t>The Hall effect is the production of a voltage difference across an electrical conductor, transverse to an electric current in the conductor and to an applied magnetic field perpendicular to the current. It was discovered by Edwin Hall in 1879.</t>
  </si>
  <si>
    <t>https://skills.emsidata.com/skills/KSOP4H4J81VXFH7URO63</t>
  </si>
  <si>
    <t>Point Clouds</t>
  </si>
  <si>
    <t>A point cloud is a set of data points in space. The points represent a 3D shape or object. Each point has its set of X, Y and Z coordinates. Point clouds are generally produced by 3D scanners or by photogrammetry software, which measure many points on the external surfaces of objects around them. As the output of 3D scanning processes, point clouds are used for many purposes, including to create 3D CAD models for manufactured parts, for metrology and quality inspection, and for a multitude of visualization, animation, rendering and mass customization applications.</t>
  </si>
  <si>
    <t>https://skills.emsidata.com/skills/KSCYKD36QXXY6UV1W3BI</t>
  </si>
  <si>
    <t>Organizational Effectiveness</t>
  </si>
  <si>
    <t>Organizational effectiveness is the concept of how effective an organization is in achieving the outcomes the organization intends to produce. Organizational Effectiveness groups in organizations directly concern themselves with several key areas. They are talent management, leadership development, organization design and structure, design of measurements and scorecards, implementation of change and transformation, deploying smart processes and smart technology to manage the firms' human capital and the formulation of the broader Human Resources agenda.</t>
  </si>
  <si>
    <t>https://skills.emsidata.com/skills/KS127FR62YX5QGCHDKZW</t>
  </si>
  <si>
    <t>Np Complete</t>
  </si>
  <si>
    <t>In computational complexity theory, a problem is NP-complete when:a brute-force search algorithm can solve it, and the correctness of each solution can be verified quickly, and the problem can be used to simulate any other problem with similar solvability.</t>
  </si>
  <si>
    <t>https://skills.emsidata.com/skills/KSJFLZNL57CJTNCYAJAF</t>
  </si>
  <si>
    <t>Investment Analysis</t>
  </si>
  <si>
    <t>https://skills.emsidata.com/skills/BGSC08A466157281C2AE</t>
  </si>
  <si>
    <t>Quantum Technology</t>
  </si>
  <si>
    <t>Quantum technology is an emerging field of physics and engineering, which relies on the principles of quantum physics. Quantum computing, quantum sensors, quantum cryptography, quantum simulation, quantum metrology and quantum imaging are all examples of quantum technologies, where properties of quantum mechanics, especially quantum entanglement, quantum superposition and quantum tunnelling, are important.</t>
  </si>
  <si>
    <t>https://skills.emsidata.com/skills/KS1289P6T4PJWHPH97PV</t>
  </si>
  <si>
    <t>Project Management Information Systems</t>
  </si>
  <si>
    <t>A project management information system (PMIS) is the logical organization of the information required for an organization to execute projects successfully. A PMIS is typically one or more software applications and a methodical process for collecting and using project information. These electronic systems "help [to] plan, execute, and close project management goals." PMIS systems differ in scope, design and features depending upon an organisation's operational requirements.</t>
  </si>
  <si>
    <t>https://skills.emsidata.com/skills/KS127X16XL96J0TF2TPZ</t>
  </si>
  <si>
    <t>Service Management</t>
  </si>
  <si>
    <t>Service management in the manufacturing context, is integrated into supply chain management as the intersection between the actual sales and the customer point of view. The aim of high-performance service management is to optimize the service-intensive supply chains, which are usually more complex than the typical finished-goods supply chain. Most service-intensive supply chains require larger inventories and tighter integration with field service and third parties. They also must accommodate inconsistent and uncertain demand by establishing more advanced information and product flows. Moreover, all processes must be coordinated across numerous service locations with large numbers of parts and multiple levels in the supply chain.</t>
  </si>
  <si>
    <t>https://skills.emsidata.com/skills/KS440HH6BK8MCC936RF4</t>
  </si>
  <si>
    <t>Fashion Retail</t>
  </si>
  <si>
    <t>https://skills.emsidata.com/skills/ESE1696A8BFEB1A17575</t>
  </si>
  <si>
    <t>Linux System Administration</t>
  </si>
  <si>
    <t>https://skills.emsidata.com/skills/ESFC1000CC9B044E3822</t>
  </si>
  <si>
    <t>Leaflet (Software)</t>
  </si>
  <si>
    <t>Leaflet is an open source JavaScript library used to build web mapping applications. First released in 2011, it supports most mobile and desktop platforms, supporting HTML5 and CSS3. Among its users are FourSquare, Pinterest and Flickr.</t>
  </si>
  <si>
    <t>https://skills.emsidata.com/skills/ESA44F3123B4E230DD25</t>
  </si>
  <si>
    <t>Information Framework</t>
  </si>
  <si>
    <t>Information FrameWork (IFW) is an enterprise architecture framework, populated with a comprehensive set of banking specific business models. It was developed as an alternative to the Zachman Framework by Roger Evernden.</t>
  </si>
  <si>
    <t>https://skills.emsidata.com/skills/KS1254F6VRPY362MNRVH</t>
  </si>
  <si>
    <t>Seismic Retrofit</t>
  </si>
  <si>
    <t>Seismic retrofitting is the modification of existing structures to make them more resistant to seismic activity, ground motion, or soil failure due to earthquakes. With better understanding of seismic demand on structures and with our recent experiences with large earthquakes near urban centers, the need of seismic retrofitting is well acknowledged. Prior to the introduction of modern seismic codes in the late 1960s for developed countries and late 1970s for many other parts of the world, many structures were designed without adequate detailing and reinforcement for seismic protection. In view of the imminent problem, various research work has been carried out. State-of-the-art technical guidelines for seismic assessment, retrofit and rehabilitation have been published around the world – such as the ASCE-SEI 41 and the New Zealand Society for Earthquake Engineering (NZSEE)'s guidelines. These codes must be regularly updated; the 1994 Northridge earthquake brought to light the brittleness of welded steel frames, for example.</t>
  </si>
  <si>
    <t>https://skills.emsidata.com/skills/KS1238V5WHW0L1HL3W3L</t>
  </si>
  <si>
    <t>Communication Certificates</t>
  </si>
  <si>
    <t>https://skills.emsidata.com/skills/KS12256766T4FXWMBM6D</t>
  </si>
  <si>
    <t>Hydraulic Analysis</t>
  </si>
  <si>
    <t>https://skills.emsidata.com/skills/ES10D933049616595032</t>
  </si>
  <si>
    <t>App Inventor For Android</t>
  </si>
  <si>
    <t>MIT App Inventor is a web application integrated development environment originally provided by Google, and now maintained by the Massachusetts Institute of Technology (MIT). It allows newcomers to computer programming to create application software(apps) for two operating systems (OS): Android, and iOS, which, as of 8 July 2019, is in final beta testing. It is free and open-source software released under dual licensing: a Creative Commons Attribution ShareAlike 3.0 Unported license, and an Apache License 2.0 for the source code.</t>
  </si>
  <si>
    <t>https://skills.emsidata.com/skills/KS120JV6Y1HY2X3Y56J4</t>
  </si>
  <si>
    <t>Paving</t>
  </si>
  <si>
    <t>https://skills.emsidata.com/skills/ESBE4D467630FE886087</t>
  </si>
  <si>
    <t>Vulkan Graphics API</t>
  </si>
  <si>
    <t>https://skills.emsidata.com/skills/ESE4F25E3EAE4ED00367</t>
  </si>
  <si>
    <t>Cognitive Automation</t>
  </si>
  <si>
    <t>https://skills.emsidata.com/skills/ES703B36A2EC6DD91F93</t>
  </si>
  <si>
    <t>Aggregate Planning</t>
  </si>
  <si>
    <t>Aggregate planning is a marketing activity that does an aggregate plan for the production process, in advance of 6 to 18 months, to give an idea to management as to what quantity of materials and other resources are to be procured and when, so that the total cost of operations of the organization is kept to the minimum over that period.</t>
  </si>
  <si>
    <t>https://skills.emsidata.com/skills/KS120B668QQHWZWMFCMG</t>
  </si>
  <si>
    <t>Language Construct</t>
  </si>
  <si>
    <t>A language construct is a syntactically allowable part of a program that may be formed from one or more lexical tokens in accordance with the rules of a programming language. The term "language construct" is often used as a synonym for control structure.</t>
  </si>
  <si>
    <t>https://skills.emsidata.com/skills/KSMB1NW4MCG1B77SB8MI</t>
  </si>
  <si>
    <t>Root Cause Analysis</t>
  </si>
  <si>
    <t>In science and engineering, root cause analysis (RCA) is a method of problem solving used for identifying the root causes of faults or problems. It is widely used in IT operations, telecommunications, industrial process control, accident analysis, medicine, healthcare industry, etc.</t>
  </si>
  <si>
    <t>https://skills.emsidata.com/skills/KS7G2RS68WTQ4B3H2KMQ</t>
  </si>
  <si>
    <t>Asynchronous Serial Communication</t>
  </si>
  <si>
    <t>Asynchronous serial communication is a form of serial communication in which the communicating endpoints' interfaces are not continuously synchronized by a common clock signal. Instead of a common synchronization signal, the data stream contains synchronization information in form of start and stop signals, before and after each unit of transmission, respectively. The start signal prepares the receiver for arrival of data and the stop signal resets its state to enable triggering of a new sequence.</t>
  </si>
  <si>
    <t>https://skills.emsidata.com/skills/KS120Q85VJXFX13J7512</t>
  </si>
  <si>
    <t>Thumbnails</t>
  </si>
  <si>
    <t>Thumbnails (/ˈθʌmneɪl/) are reduced-size versions of pictures or videos, used to help in recognizing and organizing them, serving the same role for images as a normal text index does for words. In the age of digital images, visual search engines and image-organizing programs normally use thumbnails, as do most modern operating systems or desktop environments, such as Microsoft Windows, macOS, KDE (Linux) and GNOME (Linux). On web pages, they also avoid the need to download larger files unnecessarily.</t>
  </si>
  <si>
    <t>https://skills.emsidata.com/skills/KS441CZ6CZZXNMRR28CV</t>
  </si>
  <si>
    <t>Shear Strength</t>
  </si>
  <si>
    <t>Shear strength is a term used in soil mechanics to describe the magnitude of the shear stress that a soil can sustain. The shear resistance of soil is a result of friction and interlocking of particles, and possibly cementation or bonding at particle contacts. Due to interlocking, particulate material may expand or contract in volume as it is subject to shear strains. If soil expands its volume, the density of particles will decrease and the strength will decrease; in this case, the peak strength would be followed by a reduction of shear stress. The stress-strain relationship levels off when the material stops expanding or contracting, and when interparticle bonds are broken. The theoretical state at which the shear stress and density remain constant while the shear strain increases may be called the critical state, steady state, or residual strength.</t>
  </si>
  <si>
    <t>https://skills.emsidata.com/skills/KS440JP6432J9Z5VVLZL</t>
  </si>
  <si>
    <t>Serverless Security</t>
  </si>
  <si>
    <t>Serverless computing is a cloud computing execution model in which the cloud provider allocates machine resources on demand, taking care of the servers on behalf of their customers. "Serverless" is a misnomer in the sense that servers are still used by cloud service providers to execute code for developers. However, developers of serverless applications are not concerned with capacity planning, configuration, management, maintenance, fault tolerance, or scaling of containers, VMs, or physical servers. Serverless computing does not hold resources in volatile memory; computing is rather done in short bursts with the results persisted to storage. When an app is not in use, there are no computing resources allocated to the app. Pricing is based on the actual amount of resources consumed by an application. It can be a form of utility computing.</t>
  </si>
  <si>
    <t>https://skills.emsidata.com/skills/BGS59A13456EE4889EF3</t>
  </si>
  <si>
    <t>Morphology</t>
  </si>
  <si>
    <t>Morphology, from the Greek and meaning "study of shape", may refer to:</t>
  </si>
  <si>
    <t>https://skills.emsidata.com/skills/KS7G6MH69P0H0K0SN6GS</t>
  </si>
  <si>
    <t>Qualitative Data Analysis</t>
  </si>
  <si>
    <t>https://skills.emsidata.com/skills/ES3559862F4AC771D8D3</t>
  </si>
  <si>
    <t>Computational Tools</t>
  </si>
  <si>
    <t>https://skills.emsidata.com/skills/BGS2B00C35FF71F8880A</t>
  </si>
  <si>
    <t>Healthcare Quality</t>
  </si>
  <si>
    <t>https://skills.emsidata.com/skills/ES17C067996128D7572C</t>
  </si>
  <si>
    <t>Apache Airflow</t>
  </si>
  <si>
    <t>Apache Airflow is an open-source workflow management platform. It started at Airbnb in October 2014 as a solution to manage the company's increasingly complex workflows. Creating Airflow allowed Airbnb to programmatically author and schedule their workflows and monitor them via the built-in Airflow user interface. From the beginning, the project was made open source, becoming an Apache Incubator project in March 2016 and a Top-Level Apache Software Foundation project in January 2019.</t>
  </si>
  <si>
    <t>https://skills.emsidata.com/skills/ESA68E69A441441F3A8B</t>
  </si>
  <si>
    <t>UX Research</t>
  </si>
  <si>
    <t>User research focuses on understanding user behaviors, needs, and motivations through observation techniques, task analysis, and other feedback methodologies. This field of research aims at improving the usability of products, services, or processes by incorporating experimental and observational research methods to guide the design, development, and refinement of a product. User researchers often work alongside designers, engineers, and programmers in all stages of product creation and idealization.</t>
  </si>
  <si>
    <t>https://skills.emsidata.com/skills/ES39F93FA272C3E95C10</t>
  </si>
  <si>
    <t>Bookkeeping Fundamentals</t>
  </si>
  <si>
    <t>https://skills.emsidata.com/skills/KS1214J6RSXDKFN46MK5</t>
  </si>
  <si>
    <t>Tax Efficiency</t>
  </si>
  <si>
    <t>A financial process is said to be tax efficient if it is taxed at a lower rate than an alternative financial process that achieves the same end.</t>
  </si>
  <si>
    <t>https://skills.emsidata.com/skills/KS4417B5ZQVWQHGF4Q79</t>
  </si>
  <si>
    <t>Keyboard Shortcuts</t>
  </si>
  <si>
    <t>In computing, a keyboard shortcut is a series of one or several keys that invoke a software program to perform a preprogrammed action. This action may be part of the standard functionality of the operating system or application program, or it may have been written by the user in a scripting language.</t>
  </si>
  <si>
    <t>https://skills.emsidata.com/skills/KSKKXX4D3AAAXP24HR6O</t>
  </si>
  <si>
    <t>Optometry</t>
  </si>
  <si>
    <t>Optometry is a health care profession that involves examining the eyes and applicable visual systems for defects or abnormalities as well as prescribing the correction of refractive error with glasses or contact lenses and the treatment of eye diseases.</t>
  </si>
  <si>
    <t>https://skills.emsidata.com/skills/KS123S96VJ7HPK27PVFX</t>
  </si>
  <si>
    <t>Chemical Transformation</t>
  </si>
  <si>
    <t>https://skills.emsidata.com/skills/KS121VC6ND767PSJVD0C</t>
  </si>
  <si>
    <t>Fire Science</t>
  </si>
  <si>
    <t>Fire is the rapid oxidation of a material in the exothermic chemical process of combustion, releasing heat, light, and various reaction products. Fire is hot because the conversion of the weak double bond in molecular oxygen, O2, to the stronger bonds in the combustion products carbon dioxide and water releases energy (418 kJ per 32 g of O2); the bond energies of the fuel play only a minor role here. At a certain point in the combustion reaction, called the ignition point, flames are produced. The flame is the visible portion of the fire. Flames consist primarily of carbon dioxide, water vapor, oxygen and nitrogen. If hot enough, the gases may become ionized to produce plasma. Depending on the substances alight, and any impurities outside, the color of the flame and the fire's intensity will be different.</t>
  </si>
  <si>
    <t>https://skills.emsidata.com/skills/ES3D8EFC76BF1B475B78</t>
  </si>
  <si>
    <t>Real Estate Valuation</t>
  </si>
  <si>
    <t>Real estate appraisal, property valuation or land valuation is the process of developing an opinion of value for real property. Real estate transactions often require appraisals because they occur infrequently and every property is unique, unlike corporate stocks, which are traded daily and are identical. The location also plays a key role in valuation. However, since property cannot change location, it is often the upgrades or improvements to the home that can change its value. Appraisal reports form the basis for mortgage loans, settling estates and divorces, taxation, and so on. Sometimes an appraisal report is used to establish a sale price for a property.</t>
  </si>
  <si>
    <t>https://skills.emsidata.com/skills/KSG27QP8BL1S9QI4XUMY</t>
  </si>
  <si>
    <t>Supply Management</t>
  </si>
  <si>
    <t>The term supply management, also called procurement, describes the methods and processes of modern corporate or institutional buying. This may be for the purchasing of supplies for internal use referred to as indirect goods and services, purchasing raw materials for the consumption during the manufacturing process, or for the purchasing of goods for inventory to be resold as products in the distribution and retail process.</t>
  </si>
  <si>
    <t>https://skills.emsidata.com/skills/ESA9E8281F23FDE76E3C</t>
  </si>
  <si>
    <t>Root Canals</t>
  </si>
  <si>
    <t>Root canal treatment is a treatment sequence for the infected pulp of a tooth which is intended to result in the elimination of infection and the protection of the decontaminated tooth from future microbial invasion. Root canals, and their associated pulp chamber, are the physical hollows within a tooth that are naturally inhabited by nerve tissue, blood vessels and other cellular entities. Together, these items constitute the dental pulp.</t>
  </si>
  <si>
    <t>https://skills.emsidata.com/skills/ES13AC0FB86D83CF1572</t>
  </si>
  <si>
    <t>Risk Modeling</t>
  </si>
  <si>
    <t>In simple terms, risk is the possibility of something bad happening. Risk involves uncertainty about the effects/implications of an activity with respect to something that humans value, often focusing on negative, undesirable consequences. Many different definitions have been proposed. The international standard definition of risk for common understanding in different applications is “effect of uncertainty on objectives”.</t>
  </si>
  <si>
    <t>https://skills.emsidata.com/skills/BGSCD45D9486736225BE</t>
  </si>
  <si>
    <t>Healthcare Analytics</t>
  </si>
  <si>
    <t>Health care analytics is the health care analysis activities that can be undertaken as a result of data collected from four areas within healthcare; claims and cost data, pharmaceutical and research and development (R&amp;D) data, clinical data, and patient behavior and sentiment data (patient behaviors and preferences,. Health care analytics is a growing industry in the United States, expected to grow to more than $31 billion by 2022. The industry focuses on the areas of clinical analysis, financial analysis, supply chain analysis, as well as marketing, fraud and HR analysis.</t>
  </si>
  <si>
    <t>https://skills.emsidata.com/skills/ES4641DF36ABFE0873BE</t>
  </si>
  <si>
    <t>Sustainability Initiatives</t>
  </si>
  <si>
    <t>https://skills.emsidata.com/skills/ES41410BA8ADFDBF48FA</t>
  </si>
  <si>
    <t>Body Mass Index (BMI)</t>
  </si>
  <si>
    <t>Body mass index (BMI) is a value derived from the mass (weight) and height of a person. The BMI is defined as the body mass divided by the square of the body height, and is expressed in units of kg/m2, resulting from mass in kilograms and height in metres.</t>
  </si>
  <si>
    <t>https://skills.emsidata.com/skills/BGSB7E71E58AFB0465DE</t>
  </si>
  <si>
    <t>Environmental Education</t>
  </si>
  <si>
    <t>Environmental education (EE) refers to organized efforts to teach how natural environments function, and particularly, how human beings can manage behavior and ecosystems to live sustainably. It is a multi-disciplinary field integrating disciplines such as biology, chemistry, physics, ecology, earth science, atmospheric science, mathematics, and geography. The United Nations Educational, Scientific and Cultural Organisation (UNESCO) states that EE is vital in imparting an inherent respect for nature amongst society and in enhancing public environmental awareness. UNESCO emphasises the role of EE in safeguarding future global developments of societal quality of life (QOL), through the protection of the environment, eradication of poverty, minimization of inequalities and insurance of sustainable development. The term often implies education within the school system, from primary to post-secondary. However, it sometimes includes all efforts to educate the public and other audiences, including print materials, websites, media campaigns, etc.. There are also ways that environmental education is taught outside the traditional classroom. Aquariums, zoos, parks, and nature centers all have ways of teaching the public about the environment.</t>
  </si>
  <si>
    <t>https://skills.emsidata.com/skills/KS123L26LV2RPRPHVPDH</t>
  </si>
  <si>
    <t>Good Governance</t>
  </si>
  <si>
    <t>In international development, good governance is a way of measuring how public institutions conduct public affairs and manage public resources in a preferred way. Governance is "the process of decision-making and the process by which decisions are implemented ". Governance in this context can apply to corporate, international, national, or local governance as well as the interactions between other sectors of society.</t>
  </si>
  <si>
    <t>https://skills.emsidata.com/skills/KS124DZ6MTMB30HLXWGJ</t>
  </si>
  <si>
    <t>Legal Discovery</t>
  </si>
  <si>
    <t>Discovery, in the law of common law jurisdictions, is a pre-trial procedure in a lawsuit in which each party, through the law of civil procedure, can obtain evidence from the other party or parties by means of discovery devices such as interrogatories, requests for production of documents, requests for admissions and depositions. Discovery can be obtained from non-parties using subpoenas. When a discovery request is objected to, the requesting party may seek the assistance of the court by filing a motion to compel discovery.</t>
  </si>
  <si>
    <t>https://skills.emsidata.com/skills/ES9B54FC4F35B8AB38E0</t>
  </si>
  <si>
    <t>Private Blockchains</t>
  </si>
  <si>
    <t>A blockchain is a shared database that records transactions between two parties in an immutable ledger. Blockchain documents and confirms pseudonymous ownership of all transactions in a verifiable and sustainable way. After a transaction is validated and cryptographically verified by other participants or nodes in the network, it is made into a "block" on the blockchain. A block contains information about the time the transaction occurred, previous transactions, and details about the transaction. Once recorded as a block, transactions are ordered chronologically and cannot be altered. This technology rose to popularity after the creation of Bitcoin, the first application of blockchain technology, which has since catalyzed other cryptocurrencies and applications.</t>
  </si>
  <si>
    <t>https://skills.emsidata.com/skills/ES86D76836FDBB03631B</t>
  </si>
  <si>
    <t>Mental Health Assessments</t>
  </si>
  <si>
    <t>https://skills.emsidata.com/skills/ES440204E407010F9BA5</t>
  </si>
  <si>
    <t>Dynamic Program Analysis</t>
  </si>
  <si>
    <t>Dynamic program analysis is the analysis of computer software that is performed by executing programs on a real or virtual processor. For dynamic program analysis to be effective, the target program must be executed with sufficient test inputs to cover almost all possible outputs. Use of software testing measures such as code coverage helps ensure that an adequate slice of the program's set of possible behaviors has been observed. Also, care must be taken to minimize the effect that instrumentation has on the execution of the target program. Dynamic analysis is in contrast to static program analysis. Unit tests, integration tests, system tests and acceptance tests use dynamic testing.</t>
  </si>
  <si>
    <t>https://skills.emsidata.com/skills/KS123886W60RFBRKWTG2</t>
  </si>
  <si>
    <t>Linux Console</t>
  </si>
  <si>
    <t>The Linux console is a system console internal to the Linux kernel. The Linux console provides a way for the kernel and other processes to send text output to the user, and to receive text input from the user. The user typically enters text with a computer keyboard and reads the output text on a computer monitor. The Linux kernel supports virtual consoles – consoles that are logically separate, but which access the same physical keyboard and display. The Linux console are implemented by the VT subsystem of the Linux kernel, and do not rely on any user space software. This is in contrast to a terminal emulator, which is a user space process that emulates a terminal, and is typically used in a graphical display environment.</t>
  </si>
  <si>
    <t>https://skills.emsidata.com/skills/KS125W373Z10BLXZ5039</t>
  </si>
  <si>
    <t>Hierarchical And Recursive Queries In SQL</t>
  </si>
  <si>
    <t>A hierarchical query is a type of SQL query that handles hierarchical model data. They are special cases of more general recursive fixpoint queries, which compute transitive closures.</t>
  </si>
  <si>
    <t>https://skills.emsidata.com/skills/KS12253772KKSRDNH8XY</t>
  </si>
  <si>
    <t>Virtual Sales</t>
  </si>
  <si>
    <t>https://skills.emsidata.com/skills/BGS95A18276A5AEED5E5</t>
  </si>
  <si>
    <t>Flight Planning</t>
  </si>
  <si>
    <t>Flight planning is the process of producing a flight plan to describe a proposed aircraft flight. It involves two safety-critical aspects: fuel calculation, to ensure that the aircraft can safely reach the destination, and compliance with air traffic control requirements, to minimise the risk of midair collision. In addition, flight planners normally wish to minimise flight cost through the appropriate choice of route, height, and speed, and by loading the minimum necessary fuel on board. Air Traffic Services (ATS) use the completed flight plan for separation of aircraft in air traffic management services, including tracking and finding lost aircraft, during search and rescue (SAR) missions.</t>
  </si>
  <si>
    <t>https://skills.emsidata.com/skills/ESB694F585A604C52560</t>
  </si>
  <si>
    <t>Organizational Awareness</t>
  </si>
  <si>
    <t>https://skills.emsidata.com/skills/KSJXSO3WRHZG7POU0OTL</t>
  </si>
  <si>
    <t>Informed Consent</t>
  </si>
  <si>
    <t>Informed consent is a principle in medical ethics and medical law that a patient should have sufficient information before making their own free decisions about their medical care. A healthcare provider is often held to have a responsibility to ensure that the consent that a patient gives is informed, and informed consent can apply to a health care intervention on a person, conducting some form of research on a person, or for disclosing a person's information. Informed consent is, in fact, a fundamental principle in the field of health protection, obviously wanting to mark the very close and unavoidable connection between the need for consent and the inviolability of the right to health. A health care provider may ask a patient to consent to receive therapy before providing it, a clinical researcher may ask a research participant before enrolling that person into a clinical trial, and a researcher may ask a research participant before starting some form of controlled experiment. Informed consent is collected according to guidelines from the fields of medical ethics and research ethics.</t>
  </si>
  <si>
    <t>https://skills.emsidata.com/skills/BGS6D8F44DBC60BBB725</t>
  </si>
  <si>
    <t>DevSecOps</t>
  </si>
  <si>
    <t>https://skills.emsidata.com/skills/ES377B09FC94503C5689</t>
  </si>
  <si>
    <t>Q Learning</t>
  </si>
  <si>
    <t>Q-learning is a model-free reinforcement learning algorithm to learn the value of an action in a particular state. It does not require a model of the environment, and it can handle problems with stochastic transitions and rewards without requiring adaptations.</t>
  </si>
  <si>
    <t>https://skills.emsidata.com/skills/KST35QF1Y4VQ7IK9GTMG</t>
  </si>
  <si>
    <t>Intangible Assets</t>
  </si>
  <si>
    <t>An intangible asset is an asset that lacks physical substance. Examples are patents, copyright, franchises, goodwill, trademarks, and trade names, as well as software. This is in contrast to physical assets and financial assets. An intangible asset is usually very difficult to evaluate. They suffer from typical market failures of non-rivalry and non-excludability.</t>
  </si>
  <si>
    <t>https://skills.emsidata.com/skills/KS1256M6GJBMK89F0H7K</t>
  </si>
  <si>
    <t>Cyber Resilience</t>
  </si>
  <si>
    <t>Cyber resilience refers to an entity's ability to continuously deliver the intended outcome, despite adverse cyber events.</t>
  </si>
  <si>
    <t>https://skills.emsidata.com/skills/ESCAF5C1D85A326F04EC</t>
  </si>
  <si>
    <t>Cross-Industry Standard Process for Data Mining (CRISP-DM)</t>
  </si>
  <si>
    <t>https://skills.emsidata.com/skills/BGS4595ECD2BDFBA7906</t>
  </si>
  <si>
    <t>Bioreactors</t>
  </si>
  <si>
    <t>A bioreactor refers to any manufactured device or system that supports a biologically active environment. In one case, a bioreactor is a vessel in which a chemical process is carried out which involves organisms or biochemically active substances derived from such organisms. This process can either be aerobic or anaerobic. These bioreactors are commonly cylindrical, ranging in size from litres to cubic metres, and are often made of stainless steel. It may also refer to a device or system designed to grow cells or tissues in the context of cell culture. These devices are being developed for use in tissue engineering or biochemical/bioprocess engineering.</t>
  </si>
  <si>
    <t>https://skills.emsidata.com/skills/KS1211S639R3PQH233SS</t>
  </si>
  <si>
    <t>ServiceNow</t>
  </si>
  <si>
    <t>ServiceNow is an American software company based in Santa Clara, California that develops a cloud computing platform to help companies manage digital workflows for enterprise operations. Founded in 2004 by Fred Luddy, ServiceNow is listed on the New York Stock Exchange and is a constituent of the Russell 1000 Index and S&amp;P 500 Index. In 2018, Forbes magazine named it number one on its list of the world's most innovative companies.</t>
  </si>
  <si>
    <t>https://skills.emsidata.com/skills/KSYWNNQIULQ5NK3YDR0N</t>
  </si>
  <si>
    <t>Probabilistic Risk Assessments</t>
  </si>
  <si>
    <t>Probabilistic risk assessment (PRA) is a systematic and comprehensive methodology to evaluate risks associated with a complex engineered technological entity or the effects of stressors on the environment for example.</t>
  </si>
  <si>
    <t>https://skills.emsidata.com/skills/KS1281P677L82V7SBGPJ</t>
  </si>
  <si>
    <t>Software Development Methodologies</t>
  </si>
  <si>
    <t>https://skills.emsidata.com/skills/KS128446WNQLT2W3Z25J</t>
  </si>
  <si>
    <t>User Research</t>
  </si>
  <si>
    <t>https://skills.emsidata.com/skills/ESCA20E43F8CF426D784</t>
  </si>
  <si>
    <t>Carbon Capture And Storage</t>
  </si>
  <si>
    <t>Carbon capture and storage (CCS) or carbon capture and sequestration is the process of capturing carbon dioxide before it enters the atmosphere, transporting it, and storing it for centuries or millennia. Usually the CO2 is captured from large point sources, such as a chemical plant or biomass power plant, and then stored in an underground geological formation. The aim is to prevent the release of CO2 from heavy industry with the intent of mitigating the effects of climate change. Although CO2 has been injected into geological formations for several decades for various purposes, including enhanced oil recovery, the long-term storage of CO2 is a relatively new concept. Carbon capture and utilization (CCU) and CCS are sometimes discussed collectively as carbon capture, utilization, and sequestration (CCUS). This is because CCS is a relatively expensive process yielding a product with an intrinsic low value. Hence, carbon capture makes economically more sense when being combined with a utilization process where the cheap CO2 can be used to produce high-value chemicals to offset the high costs of capture operations.</t>
  </si>
  <si>
    <t>https://skills.emsidata.com/skills/ES2A3655F2E00D276B52</t>
  </si>
  <si>
    <t>CompTIA IT Fundamentals</t>
  </si>
  <si>
    <t>https://skills.emsidata.com/skills/ES13766C8C17C30039A6</t>
  </si>
  <si>
    <t>Product Lifecycle Management</t>
  </si>
  <si>
    <t>https://skills.emsidata.com/skills/KS125TW6GPKHZ1GYKX89</t>
  </si>
  <si>
    <t>Knowledge-Based Systems</t>
  </si>
  <si>
    <t>A knowledge-based system (KBS) is a computer program that reasons and uses a knowledge base to solve complex problems. The term is broad and refers to many different kinds of systems. The one common theme that unites all knowledge based systems is an attempt to represent knowledge explicitly and a reasoning system that allows it to derive new knowledge. Thus, a knowledge-based system has two distinguishing features: a knowledge base and an inference engine.</t>
  </si>
  <si>
    <t>https://skills.emsidata.com/skills/KS125ND6RJPYDM8RZBFB</t>
  </si>
  <si>
    <t>Social Network Analysis</t>
  </si>
  <si>
    <t>Social network analysis (SNA) is the process of investigating social structures through the use of networks and graph theory. It characterizes networked structures in terms of nodes and the ties, edges, or links that connect them. Examples of social structures commonly visualized through social network analysis include social media networks, memes spread, information circulation, friendship and acquaintance networks, business networks, knowledge networks, difficult working relationships, social networks, collaboration graphs, kinship, disease transmission, and sexual relationships. These networks are often visualized through sociograms in which nodes are represented as points and ties are represented as lines. These visualizations provide a means of qualitatively assessing networks by varying the visual representation of their nodes and edges to reflect attributes of interest.</t>
  </si>
  <si>
    <t>https://skills.emsidata.com/skills/BGS864514352DF0CF814</t>
  </si>
  <si>
    <t>Localization</t>
  </si>
  <si>
    <t>https://skills.emsidata.com/skills/KS7G0B36XDYVR4071N7K</t>
  </si>
  <si>
    <t>Materials Planning</t>
  </si>
  <si>
    <t>https://skills.emsidata.com/skills/BGS2CFB11CDE98351A51</t>
  </si>
  <si>
    <t>CompTIA Security+</t>
  </si>
  <si>
    <t>https://skills.emsidata.com/skills/KS12271640T4KP1141YP</t>
  </si>
  <si>
    <t>Backward Design</t>
  </si>
  <si>
    <t>Backward design is a method of designing an educational curriculum by setting goals before choosing instructional methods and forms of assessment. Backward design of curriculum typically involves three stages:Identify the results desired  What the students should know, understand, and be able to do Consider the goals and curriculum expectations Focus on the "big ideas"  Determine acceptable levels of evidence that support that the desired results have occurred  What teachers will accept as evidence that student understanding took place Consider culminating assessment tasks and a range of assessment methods  Design activities that will make desired results happen  What knowledge and skills students will need to achieve the desired results Consider teaching methods, sequence of lessons, and resource materials</t>
  </si>
  <si>
    <t>https://skills.emsidata.com/skills/KS120VZ6MYGT4W4WV7Q9</t>
  </si>
  <si>
    <t>Utility Theories</t>
  </si>
  <si>
    <t>https://skills.emsidata.com/skills/KS441Q16HJN0SW7MNN8H</t>
  </si>
  <si>
    <t>Computer Architecture</t>
  </si>
  <si>
    <t>In computer engineering, computer architecture is a set of rules and methods that describe the functionality, organization, and implementation of computer systems. The architecture of a system refers to its structure in terms of separately specified components of that system and their interrelationships.</t>
  </si>
  <si>
    <t>https://skills.emsidata.com/skills/ES5171272FFBE00EEE84</t>
  </si>
  <si>
    <t>Small Office/Home Office Network</t>
  </si>
  <si>
    <t>Small office/home office refers to the category of business or cottage industry that involves from 1 to 10 workers.  In New Zealand, the Ministry of Business, Innovation and Employment (MBIE) defines a small office as 6–19 employees and a micro office as 1–5.</t>
  </si>
  <si>
    <t>https://skills.emsidata.com/skills/ES786E3C54AA9AE4697B</t>
  </si>
  <si>
    <t>Oral Cancer Screening</t>
  </si>
  <si>
    <t>https://skills.emsidata.com/skills/ESC5981BF3EAB0FE4D95</t>
  </si>
  <si>
    <t>Learning Styles</t>
  </si>
  <si>
    <t>Learning styles refer to a range of competing and contested theories that aim to account for differences in individuals' learning. Many theories share the proposition that humans can be classified according to their 'style' of learning, but differ in how the proposed styles should be defined, categorized and assessed. A common concept is that individuals differ in how they learn.</t>
  </si>
  <si>
    <t>https://skills.emsidata.com/skills/KS125S57165N2RB3XNBJ</t>
  </si>
  <si>
    <t>Behavior-Driven Development</t>
  </si>
  <si>
    <t>In software engineering, behavior-driven development (BDD) is an Agile software development process that encourages collaboration among developers, QA and non-technical or business participants in a software project. It encourages teams to use conversation and concrete examples to formalize a shared understanding of how the application should behave. It emerged from test-driven development (TDD). Behavior-driven development combines the general techniques and principles of TDD with ideas from domain-driven design and object-oriented analysis and design to provide software development and management teams with shared tools and a shared process to collaborate on software development.</t>
  </si>
  <si>
    <t>https://skills.emsidata.com/skills/KS120YP719X2MH1K76LX</t>
  </si>
  <si>
    <t>Negative Feedback</t>
  </si>
  <si>
    <t>Negative feedback occurs when some function of the output of a system, process, or mechanism is fed back in a manner that tends to reduce the fluctuations in the output, whether caused by changes in the input or by other disturbances.</t>
  </si>
  <si>
    <t>https://skills.emsidata.com/skills/KS126X46RXTB65DL1FJD</t>
  </si>
  <si>
    <t>Financial Analytics</t>
  </si>
  <si>
    <t>https://skills.emsidata.com/skills/ESD8870620ACF3C82B5F</t>
  </si>
  <si>
    <t>Quantitative Modeling</t>
  </si>
  <si>
    <t>https://skills.emsidata.com/skills/ESC7F695D2B09AE9A9A4</t>
  </si>
  <si>
    <t>ESG Investing</t>
  </si>
  <si>
    <t>https://skills.emsidata.com/skills/ES3A8956296056DF762F</t>
  </si>
  <si>
    <t>Professional Communication</t>
  </si>
  <si>
    <t>Professional communication, encompasses written, oral, visual and digital communication within a workplace context. This discipline blends together pedagogical principles of rhetoric, technology, software, and learning theory to improve and deliver communication in a variety of settings ranging from technical writing to usability and digital media design to more effectively communicate in the business world.</t>
  </si>
  <si>
    <t>https://skills.emsidata.com/skills/KS1283677034GWQ5Z5S4</t>
  </si>
  <si>
    <t>Lean Six Sigma Yellow Belt</t>
  </si>
  <si>
    <t>https://skills.emsidata.com/skills/ES5BA78322FB1F916BF2</t>
  </si>
  <si>
    <t>Risk Register</t>
  </si>
  <si>
    <t>A risk register (PRINCE2) is a document used as a risk management tool and to fulfill regulatory compliance acting as a repository for all risks identified and includes additional information about each risk, e.g. nature of the risk, reference and owner, mitigation measures. It can be displayed as a scatterplot or as a table.</t>
  </si>
  <si>
    <t>https://skills.emsidata.com/skills/KS4403M6XZZVXT7WQBGF</t>
  </si>
  <si>
    <t>Splunk</t>
  </si>
  <si>
    <t>Splunk Inc. is an American public multinational corporation based in San Francisco, California, that produces software for searching, monitoring, and analyzing machine-generated big data via a Web-style interface.</t>
  </si>
  <si>
    <t>https://skills.emsidata.com/skills/KSVG28H9TC6YTC1AFDP8</t>
  </si>
  <si>
    <t>Ancillary Medical Services</t>
  </si>
  <si>
    <t>https://skills.emsidata.com/skills/BGSF05D0ADA474325D3C</t>
  </si>
  <si>
    <t>Treasury Management</t>
  </si>
  <si>
    <t>A treasury management system (TMS) is a software application which automates the process of managing a company's financial operations. It helps companies to manage their financial activities, such as cash flow, assets and investments, automatically. A TMS is commonly used to maintain financial security and minimize reputational risk. It can be used by a company's internal management, and may be purchased from a technical supplier.</t>
  </si>
  <si>
    <t>https://skills.emsidata.com/skills/KS122F973NYGL9K8T5MV</t>
  </si>
  <si>
    <t>Systems Development Life Cycle</t>
  </si>
  <si>
    <t>In systems engineering, information systems and software engineering, the software development life cycle (SDLC), also referred to as the application development life-cycle, is a process for planning, creating, testing, and deploying an information system. The systems development life cycle concept applies to a range of hardware and software configurations, as a system can be composed of hardware only, software only, or a combination of both. There are usually six stages in this cycle: requirement analysis, design, development and testing, implementation, documentation, and evaluation.</t>
  </si>
  <si>
    <t>https://skills.emsidata.com/skills/KS1284G6MK1552WHSZ32</t>
  </si>
  <si>
    <t>Cell Cultures</t>
  </si>
  <si>
    <t>Cell culture is the process by which cells are grown under controlled conditions, generally outside their natural environment. After the cells of interest have been isolated from living tissue, they can subsequently be maintained under carefully controlled conditions. These conditions vary for each cell type, but generally consist of a suitable vessel with a substrate or medium that supplies the essential nutrients (amino acids, carbohydrates, vitamins, minerals), growth factors, hormones, and gases (CO2, O2), and regulates the physio-chemical environment (pH buffer, osmotic pressure, temperature). Most cells require a surface or an artificial substrate (adherent or monolayer culture) whereas others can be grown free floating in culture medium (suspension culture). The lifespan of most cells is genetically determined, but some cell culturing cells have been “transformed” into immortal cells which will reproduce indefinitely if the optimal conditions are provided.</t>
  </si>
  <si>
    <t>https://skills.emsidata.com/skills/KS120H871WBYRL7Y20K3</t>
  </si>
  <si>
    <t>Product Knowledge</t>
  </si>
  <si>
    <t>https://skills.emsidata.com/skills/BGSBC6553CCF3F292F02</t>
  </si>
  <si>
    <t>Emergency Response</t>
  </si>
  <si>
    <t>Emergency services and rescue services are organizations which ensure public safety and health by addressing different emergencies. Some of these agencies exist solely for addressing certain types of emergencies whilst others deal with ad hoc emergencies as part of their normal responsibilities. Many of these agencies engage in community awareness and prevention programs to help the public avoid, detect, and report emergencies effectively.</t>
  </si>
  <si>
    <t>https://skills.emsidata.com/skills/BGSADA90D2986CD3E35B</t>
  </si>
  <si>
    <t>Bill Of Materials</t>
  </si>
  <si>
    <t>A bill of materials or product structure is a list of the raw materials, sub-assemblies, intermediate assemblies, sub-components, parts, and the quantities of each needed to manufacture an end product. A BOM may be used for communication between manufacturing partners or confined to a single manufacturing plant. A bill of materials is often tied to a production order whose issuance may generate reservations for components in the bill of materials that are in stock and requisitions for components that are not in stock. There are two types of bill materials.</t>
  </si>
  <si>
    <t>https://skills.emsidata.com/skills/BGS10F94E4049444B523</t>
  </si>
  <si>
    <t>Risk Appetite</t>
  </si>
  <si>
    <t>Risk appetite is the level of risk that an organization is prepared to accept in pursuit of its objectives, before action is deemed necessary to reduce the risk. It represents a balance between the potential benefits of innovation and the threats, that change inevitably brings. The ISO 31000 risk management standard refers to risk appetite as the "Amount and type of risk that an organization is prepared to pursue, retain or take". This concept helps guide an organization's approach to risk and risk management.</t>
  </si>
  <si>
    <t>https://skills.emsidata.com/skills/KS4403H60RHC7598V94K</t>
  </si>
  <si>
    <t>Process Improvement</t>
  </si>
  <si>
    <t>Improvement is the process of a thing moving from one state to a state considered to be better, usually through some action intended to bring about that better state. The concept of improvement is important to governments and businesses, as well as to individuals.</t>
  </si>
  <si>
    <t>https://skills.emsidata.com/skills/KS681KH79MJLQDPB9T88</t>
  </si>
  <si>
    <t>Cryptographic Keys</t>
  </si>
  <si>
    <t>In cryptography, a key is a piece of information that determines the functional output of a cryptographic algorithm. For encryption algorithms, a key specifies the transformation of plaintext into ciphertext, and vice versa depending on the decryption algorithm. Keys also specify transformations in other cryptographic algorithms, such as digital signature schemes and message authentication codes.</t>
  </si>
  <si>
    <t>https://skills.emsidata.com/skills/KS122JY6SC07WB9P129M</t>
  </si>
  <si>
    <t>Risk Management Planning</t>
  </si>
  <si>
    <t>https://skills.emsidata.com/skills/KS4403N7715PPJDBC42Q</t>
  </si>
  <si>
    <t>Flight Safety</t>
  </si>
  <si>
    <t>Aviation safety is the study and practice of managing risks in aviation. This includes preventing aviation accidents and incidents through research, educating air travel personnel, passengers and the general public, as well as the design of aircraft and aviation infrastructure. The aviation industry is subject to significant regulation and oversight.</t>
  </si>
  <si>
    <t>https://skills.emsidata.com/skills/BGS5B220585321BBCE1F</t>
  </si>
  <si>
    <t>Digital Asset Management</t>
  </si>
  <si>
    <t>Operations on a collection of digital assets require the use of a computer application implementing digital asset management (DAM) to ensure that the owner, and possibly their delegates, can perform operations on the data files.</t>
  </si>
  <si>
    <t>https://skills.emsidata.com/skills/KS122Y262YP4J5NZNBQR</t>
  </si>
  <si>
    <t>Tapestry</t>
  </si>
  <si>
    <t>https://skills.emsidata.com/skills/KS4416X630BZM78W7LXN</t>
  </si>
  <si>
    <t>Extended Reach Drilling</t>
  </si>
  <si>
    <t>Extended Reach Drilling (ERD) is directional drilling of very long horizontal wells. The aims of ERD are: a) to reach a larger area from one surface drilling location, and b) to keep a well in a reservoir for a longer distance in order to maximize its productivity and drainage capability.</t>
  </si>
  <si>
    <t>https://skills.emsidata.com/skills/KS123RX69DKXW0V05PJS</t>
  </si>
  <si>
    <t>Invasive Species Management</t>
  </si>
  <si>
    <t>An invasive species is an introduced organism that negatively alters its new environment. Although their spread can have beneficial aspects, invasive species adversely affect the invaded habitats and bioregions, causing ecological, environmental, and/or economic damage. Sometimes the term is used for native species that invade human habitats and become invasive pests. In the 21st century they have become a serious economic, social, and environmental threat.</t>
  </si>
  <si>
    <t>https://skills.emsidata.com/skills/ESE2F42B1B8992453760</t>
  </si>
  <si>
    <t>Protocol Independent Multicast</t>
  </si>
  <si>
    <t>Protocol-Independent Multicast (PIM) is a family of multicast routing protocols for Internet Protocol (IP) networks that provide one-to-many and many-to-many distribution of data over a LAN, WAN or the Internet. It is termed protocol-independent because PIM does not include its own topology discovery mechanism, but instead uses routing information supplied by other routing protocols. PIM is not dependent on a specific unicast routing protocol; it can make use of any unicast routing protocol in use on the network. PIM does not build its own routing tables. PIM uses the unicast routing table for reverse path forwarding.</t>
  </si>
  <si>
    <t>https://skills.emsidata.com/skills/KS1285N66G6MK09NSGS8</t>
  </si>
  <si>
    <t>Single-Phase Electric Power</t>
  </si>
  <si>
    <t>In electrical engineering, single-phase electric power is the distribution of alternating current electric power using a system in which all the voltages of the supply vary in unison. Single-phase distribution is used when loads are mostly lighting and heating, with few large electric motors. A single-phase supply connected to an alternating current electric motor does not produce a rotating magnetic field; single-phase motors need additional circuits for starting, and such motors are uncommon above 10 kW in rating.</t>
  </si>
  <si>
    <t>https://skills.emsidata.com/skills/KS440LZ6RLN1YVHQR0V1</t>
  </si>
  <si>
    <t>Inventory Planning</t>
  </si>
  <si>
    <t>https://skills.emsidata.com/skills/BGS25C310251AE22BB97</t>
  </si>
  <si>
    <t>Open Banking</t>
  </si>
  <si>
    <t>Open banking is a financial services term as part of financial technology that refers to:The use of open APIs that enable third-party developers to build applications and services around the financial institution. Greater financial transparency options for account holders ranging from open data to private data. The use of open source technology to achieve the above.</t>
  </si>
  <si>
    <t>https://skills.emsidata.com/skills/ES75560E7CE0414F93E5</t>
  </si>
  <si>
    <t>Process Analytical Technology</t>
  </si>
  <si>
    <t>Process analytical technology (PAT) has been defined by the United States Food and Drug Administration (FDA) as a mechanism to design, analyze, and control pharmaceutical manufacturing processes through the measurement of critical process parameters (CPP) which affect critical quality attributes (CQA).</t>
  </si>
  <si>
    <t>https://skills.emsidata.com/skills/KS1281W619KJQYWRHKQB</t>
  </si>
  <si>
    <t>Swing Trading</t>
  </si>
  <si>
    <t>Swing trading is a speculative trading strategy in financial markets where a tradable asset is held for one or more days in an effort to profit from price changes or 'swings'. A swing trading position is typically held longer than a day trading position, but shorter than buy and hold investment strategies that can be held for months or years. Profits can be sought by either buying an asset or short selling. Momentum signals have been shown to be used by financial analysts in their buy and sell recommendations that can be applied in swing trading.</t>
  </si>
  <si>
    <t>https://skills.emsidata.com/skills/KS126PC77LHNLB2XCWWF</t>
  </si>
  <si>
    <t>Logo Design</t>
  </si>
  <si>
    <t>https://skills.emsidata.com/skills/ESECD06441F754BF652F</t>
  </si>
  <si>
    <t>Market Opportunities</t>
  </si>
  <si>
    <t>https://skills.emsidata.com/skills/BGS5AACE1002F4F74CA7</t>
  </si>
  <si>
    <t>Conservation Science</t>
  </si>
  <si>
    <t>https://skills.emsidata.com/skills/ESD5806224B577400FC3</t>
  </si>
  <si>
    <t>Solar Design</t>
  </si>
  <si>
    <t>In passive solar building design, windows, walls, and floors are made to collect, store, reflect, and distribute solar energy, in the form of heat in the winter and reject solar heat in the summer. This is called passive solar design because, unlike active solar heating systems, it does not involve the use of mechanical and electrical devices.</t>
  </si>
  <si>
    <t>https://skills.emsidata.com/skills/BGSB01960C6CC0046692</t>
  </si>
  <si>
    <t>Project Design</t>
  </si>
  <si>
    <t>https://skills.emsidata.com/skills/BGS29E3C902E1ECF21C3</t>
  </si>
  <si>
    <t>Visual Communications</t>
  </si>
  <si>
    <t>Visual communication is the use of visual elements to convey ideas and information which include but are not limited to, signs, typography, drawing, graphic design, illustration, industrial design, advertising, animation, and electronic resources. There are five types of characteristics when it comes to visual elements, they comprise of objects, models, graphs, maps and photographs. Outside the different types of characteristics and elements, there are seven components of visual communication: Color, Shape, Tones, Texture, Figure-Ground, Balance, and Hierarchy.</t>
  </si>
  <si>
    <t>https://skills.emsidata.com/skills/KS441VK5YZ7X06TW3Y6F</t>
  </si>
  <si>
    <t>Tissue Culture</t>
  </si>
  <si>
    <t>Tissue culture is the growth of tissues or cells in an artificial medium separate from the parent organism. This technique is also called micropropagation. This is typically facilitated via use of a liquid, semi-solid, or solid growth medium, such as broth or agar. Tissue culture commonly refers to the culture of animal cells and tissues, with the more specific term plant tissue culture being used for plants. The term "tissue culture" was coined by American pathologist Montrose Thomas Burrows.</t>
  </si>
  <si>
    <t>https://skills.emsidata.com/skills/ESBEB9A38EF005420684</t>
  </si>
  <si>
    <t>Sales Operations</t>
  </si>
  <si>
    <t>Sales operations is a set of business activities and processes that help a sales organization run effectively, efficiently and in support of business strategies and objectives. Sales operations may also be referred to as sales, sales support, business operations. Sales Operations when coupled with Marketing Operations &amp; Customer Success Operations such that all three functions are aligned to achieve higher revenue for the organizations, is called Revenue Operation (TheRevOpsGuy).</t>
  </si>
  <si>
    <t>https://skills.emsidata.com/skills/KS4407J6G3HPTRRSNZR6</t>
  </si>
  <si>
    <t>Cyber Risk</t>
  </si>
  <si>
    <t>Information technology risk, IT risk, IT-related risk, or cyber risk is any risk related to information technology. While information has long been appreciated as a valuable and important asset, the rise of the knowledge economy and the Digital Revolution has led to organizations becoming increasingly dependent on information, information processing and especially IT. Various events or incidents that compromise IT in some way can therefore cause adverse impacts on the organization's business processes or mission, ranging from inconsequential to catastrophic in scale.</t>
  </si>
  <si>
    <t>https://skills.emsidata.com/skills/ESE7D8FAA0A3666ABC22</t>
  </si>
  <si>
    <t>Open Web Application Security Project (OWASP)</t>
  </si>
  <si>
    <t>The Open Web Application Security Project (OWASP) is an online community that produces freely-available articles, methodologies, documentation, tools, and technologies in the field of web application security.</t>
  </si>
  <si>
    <t>https://skills.emsidata.com/skills/KS127HD613LP9WSM6T7J</t>
  </si>
  <si>
    <t>Change Leadership</t>
  </si>
  <si>
    <t>https://skills.emsidata.com/skills/ES203B9B0426DA590EDF</t>
  </si>
  <si>
    <t>Chemical Interactions</t>
  </si>
  <si>
    <t>A chemical bond is a lasting attraction between atoms, ions or molecules that enables the formation of chemical compounds. The bond may result from the electrostatic force of attraction between oppositely charged ions as in ionic bonds or through the sharing of electrons as in covalent bonds. The strength of chemical bonds varies considerably; there are "strong bonds" or "primary bonds" such as covalent, ionic and metallic bonds, and "weak bonds" or "secondary bonds" such as dipole–dipole interactions, the London dispersion force and hydrogen bonding.</t>
  </si>
  <si>
    <t>https://skills.emsidata.com/skills/KS121V46RQ92V01WW26D</t>
  </si>
  <si>
    <t>Zooming</t>
  </si>
  <si>
    <t>Zoom may refer to:</t>
  </si>
  <si>
    <t>https://skills.emsidata.com/skills/KSJB3PD3PAK46FN3AH38</t>
  </si>
  <si>
    <t>Commercial Real Estate</t>
  </si>
  <si>
    <t>Commercial property, also called commercial real estate, investment property or income property, is real estate intended to generate a profit, either from capital gains or rental income. Commercial property includes office buildings, medical centers, hotels, malls, retail stores, multifamily housing buildings, farm land, warehouses, and garages. In many states, residential property containing more than a certain number of units qualifies as commercial property for borrowing and tax purposes.</t>
  </si>
  <si>
    <t>https://skills.emsidata.com/skills/ES1461496744B903E324</t>
  </si>
  <si>
    <t>Expansion Cards</t>
  </si>
  <si>
    <t>In computing, an expansion card, also known as an expansion board, adapter card or accessory card, is a printed circuit board that can be inserted into an electrical connector, or expansion slot, on a computer motherboard, backplane or riser card to add functionality to a computer system via the expansion bus.</t>
  </si>
  <si>
    <t>https://skills.emsidata.com/skills/KS120635W30RPYB3MGWX</t>
  </si>
  <si>
    <t>Electrical Wiring</t>
  </si>
  <si>
    <t>Electrical wiring is an electrical installation of cabling and associated devices such as switches, distribution boards, sockets, and light fittings in a structure.</t>
  </si>
  <si>
    <t>https://skills.emsidata.com/skills/KS1217X6TT5N14H0N0P4</t>
  </si>
  <si>
    <t>Orthognathic Surgery</t>
  </si>
  <si>
    <t>Orthognathic surgery ; also known as corrective jaw surgery or simply jaw surgery, is surgery designed to correct conditions of the jaw and lower face related to structure, growth, airway issues including sleep apnea, TMJ disorders, malocclusion problems primarily arising from skeletal disharmonies, other orthodontic dental bite problems that cannot be easily treated with braces, as well as the broad range of facial imbalances, disharmonies, asymmetries and malproportions where correction can be considered to improve facial aesthetics and self esteem.</t>
  </si>
  <si>
    <t>https://skills.emsidata.com/skills/KS127G16Y3VSDNXGVGBD</t>
  </si>
  <si>
    <t>Talent management (TM) refers to the anticipation of required human capital for an organization and the planning to meet those needs. The field has been growing in significance and gaining interest among practitioners as well as in the scholarly debate over the past 10 years, particularly after McKinsey's 1997 research and the 2001 book on The War for Talent. Talent management in this context does not refer to the management of entertainers.</t>
  </si>
  <si>
    <t>https://skills.emsidata.com/skills/ES8C087D7EE8B81DA9C0</t>
  </si>
  <si>
    <t>Technology Education</t>
  </si>
  <si>
    <t>Technology education is the study of technology, in which students "learn about the processes and knowledge related to technology". As a field of study, it covers the human's ability to shape and change the physical world to meet needs, by manipulating materials and tools with techniques. It addresses the disconnect between wide usage and the lack of knowledge about technical components of technologies used and how to fix them. This emergent discipline seeks to contribute to the learners' overall scientific and technological literacy, and technacy.</t>
  </si>
  <si>
    <t>https://skills.emsidata.com/skills/KS441876781BNLXGLWWG</t>
  </si>
  <si>
    <t>Decision Theories</t>
  </si>
  <si>
    <t>https://skills.emsidata.com/skills/KS122SL6ZQ6B8R3F5JJY</t>
  </si>
  <si>
    <t>Climate Prediction</t>
  </si>
  <si>
    <t>Climate prediction is a subset of numerical weather prediction dealing with generalized forecasts beyond the usual short-range and medium-range forecast periods. It is part of the broader science of climatology.</t>
  </si>
  <si>
    <t>https://skills.emsidata.com/skills/ES670ECAE65122B65180</t>
  </si>
  <si>
    <t>Hydroponics</t>
  </si>
  <si>
    <t>Hydroponics is a type of horticulture and a subset of hydroculture, which is a method of growing plants, usually crops, without soil, by using mineral nutrient solutions in an aqueous solvent. Terrestrial plants may be grown with only their roots exposed to the nutritious liquid, or, in addition, the roots may be physically supported by an inert medium such as perlite, gravel, or other substrates. Despite inert media, roots can cause changes of the rhizosphere pH and root exudates can affect the rhizosphere biology.</t>
  </si>
  <si>
    <t>https://skills.emsidata.com/skills/KS124W76WKL2CXW4Q757</t>
  </si>
  <si>
    <t>Human Resource Strategy</t>
  </si>
  <si>
    <t>Human resources is the set of people who make up the workforce of an organization, business sector, industry, or economy. A narrower concept is human capital, the knowledge and skills which the individuals command. Similar terms include manpower, labor, personnel, associates or simply: people.</t>
  </si>
  <si>
    <t>https://skills.emsidata.com/skills/ESAC117F714B24AA6831</t>
  </si>
  <si>
    <t>Fertilizers</t>
  </si>
  <si>
    <t>A fertilizer or fertiliser is any material of natural or synthetic origin that is applied to soil or to plant tissues to supply plant nutrients. Fertilizers may be distinct from liming materials or other non-nutrient soil amendments. Many sources of fertilizer exist, both natural and industrially produced. For most modern agricultural practices, fertilization focuses on three main macro nutrients: Nitrogen (N), Phosphorus (P), and Potassium (K) with occasional addition of supplements like rock dust for micronutrients. Farmers apply these fertilizers in a variety of ways: through dry or pelletized or liquid application processes, using large agricultural equipment or hand-tool methods.</t>
  </si>
  <si>
    <t>https://skills.emsidata.com/skills/ESF9FAA3EBAA9D563B26</t>
  </si>
  <si>
    <t>Production Management</t>
  </si>
  <si>
    <t>Production management or production manager may refer to:Manufacturing process management, technologies and methods used to define how products are to be manufactured Production manager (music), in charge of the technical crew Production manager (theatre), responsible for realizing a production within constraints of technical possibility Unit production manager, responsible for the administration of a film or television production Project production management, application of operations management to the delivery of capital projects</t>
  </si>
  <si>
    <t>https://skills.emsidata.com/skills/KS1282X64QGHTFWQ8J2Y</t>
  </si>
  <si>
    <t>Sexually Transmitted Diseases</t>
  </si>
  <si>
    <t>Sexually transmitted infections (STIs), also referred to as sexually transmitted diseases (STDs) and the older term venereal disease, are infections that are spread by sexual activity, especially vaginal intercourse, anal sex and oral sex. STIs often do not initially cause symptoms, which results in a risk of passing the infection on to others. Symptoms and signs of STIs may include vaginal discharge, penile discharge, ulcers on or around the genitals, and pelvic pain. Some STIs can cause infertility.</t>
  </si>
  <si>
    <t>https://skills.emsidata.com/skills/BGS1C45E670311734FF4</t>
  </si>
  <si>
    <t>Certified Ethical Hacker</t>
  </si>
  <si>
    <t>Certified Ethical Hacker (CEH) is a qualification obtained by demonstrating knowledge of assessing the security of computer systems by looking for weaknesses and vulnerabilities in target systems, using the same knowledge and tools as a malicious hacker, but in a lawful and legitimate manner to assess the security posture of a target system. This knowledge is assessed by answering multiple choice questions regarding various ethical hacking techniques and tools. The code for the CEH exam is 312-50. This certification has now been made a baseline with a progression to the CEH (Practical), launched in March 2018, a test of penetration testing skills in a lab environment where the candidate must demonstrate the ability to apply techniques and use penetration testing tools to compromise various simulated systems within a virtual environment.</t>
  </si>
  <si>
    <t>https://skills.emsidata.com/skills/KS121JG72W9R0YMKPKVQ</t>
  </si>
  <si>
    <t>Pharmaceutical Manufacturing</t>
  </si>
  <si>
    <t>Drug manufacturing is the process of industrial-scale synthesis of pharmaceutical drugs as part of the pharmaceutical industry. The process of drug manufacturing can be broken down into a series of unit operations, such as milling, granulation, coating, tablet pressing, and others.</t>
  </si>
  <si>
    <t>https://skills.emsidata.com/skills/KS127R36VZ94GKYF7G97</t>
  </si>
  <si>
    <t>Istio</t>
  </si>
  <si>
    <t>https://skills.emsidata.com/skills/ES11F4127E5EA2D6AFD3</t>
  </si>
  <si>
    <t>Demand Sensing</t>
  </si>
  <si>
    <t>Demand sensing is a forecasting method that leverages new mathematical techniques and near real-time information to create an accurate forecast of demand, based on the current realities of the supply chain. Gartner, Inc. insight on demand sensing can be found in its report, "Supply Chain Strategy for Manufacturing Leaders: The Handbook for Becoming Demand Driven."</t>
  </si>
  <si>
    <t>https://skills.emsidata.com/skills/KS122TP77VYS8YMJVXNY</t>
  </si>
  <si>
    <t>Animal Care</t>
  </si>
  <si>
    <t>https://skills.emsidata.com/skills/ES30AE4280D21F801198</t>
  </si>
  <si>
    <t>Eating Habits</t>
  </si>
  <si>
    <t>https://skills.emsidata.com/skills/KSO32KWLCI23Y0YAOWBL</t>
  </si>
  <si>
    <t>Master Of Business Administration (MBA)</t>
  </si>
  <si>
    <t>The Master of Business Administration degree originated in the United States in the early 20th century when the country industrialized and companies sought scientific management. The core courses in an MBA program cover various areas of business administration such as accounting, applied statistics, human resources, business communication, business ethics, business law, business strategy, finance, managerial economics, management, entrepreneurship, marketing, supply-chain management, and operations management in a manner most relevant to management analysis and strategy.</t>
  </si>
  <si>
    <t>https://skills.emsidata.com/skills/KS7G0MR67M0BRYR44YDM</t>
  </si>
  <si>
    <t>Data-Driven Decision-Making</t>
  </si>
  <si>
    <t>Data based decision making or data driven decision making refers to educator’s ongoing process of collecting and analyzing different types of data, including demographic, student achievement test, satisfaction, process data to guide decisions towards improvement of educational process. DDDM becomes more important in education since federal and state test-based accountability policies. No Child Left Behind Act opens broader opportunities and incentives in using data by educational organizations by requiring schools and districts to analyze additional components of data, as well as pressing them to increase student test scores. Information makes schools accountable for year by year improvement various student groups. DDDM helps to recognize the problem and who is affected by the problem; therefore, DDDM can find a solution of the problem</t>
  </si>
  <si>
    <t>https://skills.emsidata.com/skills/ESF14A354DDD69B5FBD4</t>
  </si>
  <si>
    <t>Licensed Clinical Social Worker (LCSW)</t>
  </si>
  <si>
    <t>https://skills.emsidata.com/skills/KS125RM61JGH8LH28PXG</t>
  </si>
  <si>
    <t>Communications Management</t>
  </si>
  <si>
    <t>Communications management is the systematic planning, implementing, monitoring, and revision of all the channels of communication within an organization and between organizations; it also includes the organization and dissemination of new communication directives connected with an organization, network, or communications technology. Aspects of communications management include developing corporate communication strategies, designing internal and external communications directives, and managing the flow of information, including online communication. It is a mere process that helps an organization to be systematic as one within the bounds of communication.</t>
  </si>
  <si>
    <t>https://skills.emsidata.com/skills/KS122586QWFFB748FK03</t>
  </si>
  <si>
    <t>Board Certified Behavior Analyst</t>
  </si>
  <si>
    <t>https://skills.emsidata.com/skills/ES262BFDF036FB028F28</t>
  </si>
  <si>
    <t>Restorative Justice</t>
  </si>
  <si>
    <t>https://skills.emsidata.com/skills/KS4401V6BZZV6TP9RKXK</t>
  </si>
  <si>
    <t>Early Childhood Education</t>
  </si>
  <si>
    <t>Early childhood education is a branch of education theory that relates to the teaching of children from birth up to the age of eight. Traditionally, this is up to the equivalent of third grade. ECE emerged as a field of study during the Enlightenment, particularly in European countries with high literacy rates. It continued to grow through the nineteenth century as universal primary education became a norm in the Western world. In recent years, early childhood education has become a prevalent public policy issue, as municipal, state, and federal lawmakers consider funding for preschool and pre-K. The global priority placed on early childhood education is underscored with targets of the United Nations Sustainable Development Goal 4. It is described as an important period in a child's development. It refers to the development of a child's personality. ECE is also a professional designation earned through a post-secondary education program. For example, in Ontario, Canada, the designations ECE and RECE may only be used by registered members of the College of Early Childhood Educators, which is made up of accredited child care professionals who are held accountable to the College's standards of practice.</t>
  </si>
  <si>
    <t>https://skills.emsidata.com/skills/KS1238Q6Q5K06K7QRKSJ</t>
  </si>
  <si>
    <t>Servant Leadership</t>
  </si>
  <si>
    <t>Servant leadership is a leadership philosophy in which the goal of the leader is to serve. This is different from traditional leadership where the leader's main focus is the thriving of their company or organizations. A servant leader shares power, puts the needs of the employees first and helps people develop and perform as highly as possible. Servant leadership inverts the norm, which puts the customer service associates as a main priority. Instead of the people working to serve the leader, the leader exists to serve the people. As stated by its founder, Robert K. Greenleaf, a Servant Leader should be focused on, "Do those served grow as persons? Do they, while being served, become healthier, wiser, freer, more autonomous, more likely themselves to become servants?" When leaders shift their mindset and serve first, they benefit as well as their employees in that their employees acquire personal growth, while the organization grows as well due to the employees growing commitment and engagement. Since this leadership style came about, a number of different organizations have adopted this style as their way of leadership.</t>
  </si>
  <si>
    <t>https://skills.emsidata.com/skills/KS440H26HGFGGSFZ6WQ7</t>
  </si>
  <si>
    <t>Statistical Analysis</t>
  </si>
  <si>
    <t>https://skills.emsidata.com/skills/BGSB4E1D5CA81759D758</t>
  </si>
  <si>
    <t>Applied Behavior Analysis</t>
  </si>
  <si>
    <t>Applied Behavior Analysis (ABA), also called behavioral engineering, is a scientific technique concerned with applying empirical approaches based upon the principles of respondent and operant conditioning to change behavior of social significance. It is the applied form of behavior analysis; the other two forms are radical behaviorism and the experimental analysis of behavior.</t>
  </si>
  <si>
    <t>https://skills.emsidata.com/skills/KS120GS6SC8WL88NJD9Y</t>
  </si>
  <si>
    <t>Livelihood</t>
  </si>
  <si>
    <t>A person's livelihood refers to their "means of securing the basic necessities of life". Livelihood is defined as a set of activities essential to everyday life that are conducted over one's life span. Such activities could include securing water, food, fodder, medicine, shelter, clothing. An individual's livelihood involves the capacity to acquire aforementioned necessities in order to satisfy the basic needs of themselves and their household. The activities are usually carried out repeatedly and in a manner that is sustainable and providing of dignity. For instance, a fisherman's livelihood depends on the availability and accessibility of fish.</t>
  </si>
  <si>
    <t>https://skills.emsidata.com/skills/KS125XG69DHNYLT8VFK8</t>
  </si>
  <si>
    <t>Customer Engagement</t>
  </si>
  <si>
    <t>Customer engagement is an interaction between an external consumer/customer and an organization through various online or offline channels For example, Hollebeek, Srivastava and Chen's S-D logic-informed definition of customer engagement is "a customer’s motivationally driven, volitional investment of operant resources, and operand resources into brand interactions," which applies to online and offline engagement</t>
  </si>
  <si>
    <t>https://skills.emsidata.com/skills/KS122B568MKWX1K9STGP</t>
  </si>
  <si>
    <t>Licensed Marriage And Family Therapist (LMFT)</t>
  </si>
  <si>
    <t>https://skills.emsidata.com/skills/KS125XT65542HBR972Y0</t>
  </si>
  <si>
    <t>Emotional Disorders</t>
  </si>
  <si>
    <t>https://skills.emsidata.com/skills/ESC68CE42C5B0E9FB7D3</t>
  </si>
  <si>
    <t>Clinical Psychology</t>
  </si>
  <si>
    <t>Clinical psychology is an integration of science, theory, and clinical knowledge for the purpose of understanding, preventing, and relieving psychologically-based distress or dysfunction and to promote subjective well-being and personal development. Central to its practice are psychological assessment, clinical formulation, and psychotherapy, although clinical psychologists also engage in research, teaching, consultation, forensic testimony, and program development and administration. In many countries, clinical psychology is a regulated mental health profession.</t>
  </si>
  <si>
    <t>https://skills.emsidata.com/skills/KS121ZS698SVGCSF6L08</t>
  </si>
  <si>
    <t>Communication Sciences</t>
  </si>
  <si>
    <t>Communication studies or communication science is an academic discipline that deals with processes of human communication and behavior, patterns of communication in interpersonal relationships, social interactions and communication in different cultures. Communication is commonly defined as giving, receiving or exchanging ideas, information, signals or messages through appropriate media, enabling individuals or groups to persuade, to seek information, to give information or to express emotions effectively. Communication studies is a social science that uses various methods of empirical investigation and critical analysis to develop a body of knowledge that encompasses a range of topics, from face-to-face conversation at a level of individual agency and interaction to social and cultural communication systems at a macro level.</t>
  </si>
  <si>
    <t>https://skills.emsidata.com/skills/KS1225B6W0FJQHLLG6R7</t>
  </si>
  <si>
    <t>Communication Disorders</t>
  </si>
  <si>
    <t>A communication disorder is any disorder that affects an individual's ability to comprehend, detect, or apply language and speech to engage in discourse effectively with others. The delays and disorders can range from simple sound substitution to the inability to understand or use one's native language.</t>
  </si>
  <si>
    <t>https://skills.emsidata.com/skills/KS1225762YMC6SZ13NGP</t>
  </si>
  <si>
    <t>Decentralized Finance (DeFi)</t>
  </si>
  <si>
    <t>Decentralized finance (DeFi) offers financial instruments without relying on intermediaries such as brokerages, exchanges, or banks by using smart contracts on a blockchain. DeFi platforms allow people to lend or borrow funds from others, speculate on price movements on assets using derivatives, trade cryptocurrencies, insure against risks, and earn interest in savings-like accounts. DeFi uses a layered architecture and highly composable building blocks. Some applications promote high interest rates but are subject to high risk. As of February 2022, the value of assets used in decentralized finance amounted to $200 billion.</t>
  </si>
  <si>
    <t>https://skills.emsidata.com/skills/ES738E90CED27DF9F615</t>
  </si>
  <si>
    <t>Carbon Management</t>
  </si>
  <si>
    <t>A low-carbon economy (LCE) or decarbonised economy is an economy based on energy sources that produce low levels of greenhouse gas (GHG) emissions. GHG emissions due to anthropogenic (human) activity are the dominant cause of observed climate change since the mid-20th century. Continued emission of greenhouse gases may cause long-lasting changes around the world, increasing the likelihood of severe, pervasive, and irreversible effects for people and ecosystems.</t>
  </si>
  <si>
    <t>https://skills.emsidata.com/skills/BGS2B420053DA3B1FDBD</t>
  </si>
  <si>
    <t>Climate Policy</t>
  </si>
  <si>
    <t>Contemporary climate change includes both the global warming caused by humans, and its impacts on Earth's weather patterns. There have been previous periods of climate change, but the current changes are more rapid than any known events in Earth's history. The main cause is the emission of greenhouse gases, mostly carbon dioxide and methane. Burning fossil fuels for energy use creates most of these emissions. Agriculture, steelmaking, cement production, and forest loss are additional sources. Temperature rise is also affected by climate feedbacks such as the loss of sunlight-reflecting snow cover, and the release of carbon dioxide from drought-stricken forests. Collectively, these amplify global warming.</t>
  </si>
  <si>
    <t>https://skills.emsidata.com/skills/BGSF25CA612358ACFBCE</t>
  </si>
  <si>
    <t>Registration Statement</t>
  </si>
  <si>
    <t>In the United States, a registration statement is a set of documents, including a prospectus, which a company must file with the U.S. Securities and Exchange Commission before it proceeds with a public offering.</t>
  </si>
  <si>
    <t>https://skills.emsidata.com/skills/KS128HB6S58Q91QW1BT0</t>
  </si>
  <si>
    <t>Prediction</t>
  </si>
  <si>
    <t>A prediction, or forecast, is a statement about a future event. They are often, but not always, based upon experience or knowledge. There is no universal agreement about the exact difference from "estimation"; different authors and disciplines ascribe different connotations.</t>
  </si>
  <si>
    <t>https://skills.emsidata.com/skills/KS127ZZ5XH0N183H29B5</t>
  </si>
  <si>
    <t>Personal Communications Services</t>
  </si>
  <si>
    <t>At the most basic level, Personal Communications Service (PCS) describes a set of communications capabilities which allows some combination of terminal mobility, personal mobility, and service profile management. More specifically, PCS refers to any of several types of wireless voice or wireless data communications systems, typically incorporating digital technology, providing services similar to advanced cellular mobile or paging services. In addition, PCS can also be used to provide other wireless communications services, including services which allow people to place and receive communications while away from their home or office, as well as wireless communications to homes, office buildings and other fixed locations. Described in more commercial terms, PCS is a generation of wireless-phone technology that combines a range of features and services surpassing those available in analog- and digital-cellular phone systems, providing a user with an all-in-one wireless phone, paging, messaging, and data service.</t>
  </si>
  <si>
    <t>https://skills.emsidata.com/skills/KS127PY76M8KS9L36RCD</t>
  </si>
  <si>
    <t>Marketing Ethics</t>
  </si>
  <si>
    <t>Marketing ethics is an area of applied ethics which deals with the moral principles behind the operation and regulation of marketing. Some areas of marketing ethics overlap with media and public relations ethics.</t>
  </si>
  <si>
    <t>https://skills.emsidata.com/skills/KS1265M6694LZM0JDBTD</t>
  </si>
  <si>
    <t>Particles</t>
  </si>
  <si>
    <t>In the physical sciences, a particle is a small localized object to which can be ascribed several physical or chemical properties such as volume, density or mass. They vary greatly in size or quantity, from subatomic particles like the electron, to microscopic particles like atoms and molecules, to macroscopic particles like powders and other granular materials. Particles can also be used to create scientific models of even larger objects depending on their density, such as humans moving in a crowd or celestial bodies in motion.</t>
  </si>
  <si>
    <t>https://skills.emsidata.com/skills/KSP41TYORGJF02CY30D6</t>
  </si>
  <si>
    <t>Operator Overloading</t>
  </si>
  <si>
    <t>In computer programming, operator overloading, sometimes termed operator ad hoc polymorphism, is a specific case of polymorphism, where different operators have different implementations depending on their arguments. Operator overloading is generally defined by a programming language, a programmer, or both.</t>
  </si>
  <si>
    <t>https://skills.emsidata.com/skills/KSJ15M6NC53QU3BXYHTF</t>
  </si>
  <si>
    <t>Pascal (Programming Language)</t>
  </si>
  <si>
    <t>Pascal is an imperative and procedural programming language, designed by Niklaus Wirth as a small, efficient language intended to encourage good programming practices using structured programming and data structuring. It is named in honour of the French mathematician, philosopher and physicist Blaise Pascal.</t>
  </si>
  <si>
    <t>https://skills.emsidata.com/skills/KS127L46GZ8T5BS3HW0J</t>
  </si>
  <si>
    <t>Industry Practices</t>
  </si>
  <si>
    <t>https://skills.emsidata.com/skills/KSKT5XYPRYJMTTM14NUA</t>
  </si>
  <si>
    <t>Head-Related Transfer Function</t>
  </si>
  <si>
    <t>A head-related transfer function (HRTF), also sometimes known as the anatomical transfer function (ATF), is a response that characterizes how an ear receives a sound from a point in space. As sound strikes the listener, the size and shape of the head, ears, ear canal, density of the head, size and shape of nasal and oral cavities, all transform the sound and affect how it is perceived, boosting some frequencies and attenuating others. Generally speaking, the HRTF boosts frequencies from 2–5 kHz with a primary resonance of +17 dB at 2,700 Hz. But the response curve is more complex than a single bump, affects a broad frequency spectrum, and varies significantly from person to person.</t>
  </si>
  <si>
    <t>https://skills.emsidata.com/skills/KS124TK6BBFTGVWH2X0T</t>
  </si>
  <si>
    <t>River Morphology</t>
  </si>
  <si>
    <t>The terms river morphology and its synonym stream morphology are used to describe the shapes of river channels and how they change in shape and direction over time. The morphology of a river channel is a function of a number of processes and environmental conditions, including the composition and erodibility of the bed and banks ; erosion comes from the power and consistency of the current, and can effect the formation of the river's path. Also, vegetation and the rate of plant growth; the availability of sediment; the size and composition of the sediment moving through the channel; the rate of sediment transport through the channel and the rate of deposition on the floodplain, banks, bars, and bed; and regional aggradation or degradation due to subsidence or uplift. River morphology can also be effected by human interaction, which is a way the river responds to a new factor in how the river can change its course. An example of human induced change in river morphology is dam construction, which alters the ebb flow of fluvial water and sediment, therefore creating or shrinking estuarine channels. A river regime is a dynamic equilibrium system, which is a way of classifying rivers into different categories. The four categories of river regimes are Sinuous canali- form rivers, Sinuous point bar rivers, Sinuous braided rivers, and Non-sinuous braided rivers.</t>
  </si>
  <si>
    <t>https://skills.emsidata.com/skills/ESFC6138E5EC4223A0CF</t>
  </si>
  <si>
    <t>Animal Husbandry</t>
  </si>
  <si>
    <t>Animal husbandry is the branch of agriculture concerned with animals that are raised for meat, fibre, milk, eggs, or other products. It includes day-to-day care, selective breeding and the raising of livestock. Husbandry has a long history, starting with the Neolithic revolution when animals were first domesticated, from around 13,000 BC onwards, antedating farming of the first crops. By the time of early civilisations such as ancient Egypt, cattle, sheep, goats and pigs were being raised on farms.</t>
  </si>
  <si>
    <t>https://skills.emsidata.com/skills/ESB0A811814D1B5475F9</t>
  </si>
  <si>
    <t>LaTeX</t>
  </si>
  <si>
    <t>LaTeX is a software system for document preparation. When writing, the writer uses plain text as opposed to the formatted text found in "What You See Is What You Get" word processors like Microsoft Word, LibreOffice Writer and Apple Pages. The writer uses markup tagging conventions to define the general structure of a document, to stylise text throughout a document, and to add citations and cross-references. A TeX distribution such as TeX Live or MiKTeX is used to produce an output file suitable for printing or digital distribution.</t>
  </si>
  <si>
    <t>https://skills.emsidata.com/skills/KS125R15XP0BPRHJ4ZV2</t>
  </si>
  <si>
    <t>Object Diagram</t>
  </si>
  <si>
    <t>An object diagram in the Unified Modeling Language (UML), is a diagram that shows a complete or partial view of the structure of a modeled system at a specific time.</t>
  </si>
  <si>
    <t>https://skills.emsidata.com/skills/KS1275V6LBPS90T32R74</t>
  </si>
  <si>
    <t>Electronic Communication Networks</t>
  </si>
  <si>
    <t>An electronic communication network (ECN) is a type of computerized forum or network that facilitates the trading of financial products outside traditional stock exchanges. An ECN is generally an electronic system that widely disseminates orders entered by market makers to third parties and permits the orders to be executed against in whole or in part. The primary products that are traded on ECNs are stocks and currencies. ECNs are generally passive computer-driven networks that internally match limit orders and charge a very small per share transaction fee.</t>
  </si>
  <si>
    <t>https://skills.emsidata.com/skills/KS123F6790ZHRXMFNYPC</t>
  </si>
  <si>
    <t>Professional Development Programs</t>
  </si>
  <si>
    <t>Professional development is learning to earn or maintain professional credentials such as academic degrees to formal coursework, attending conferences, and informal learning opportunities situated in practice. It has been described as intensive and collaborative, ideally incorporating an evaluative stage. There is a variety of approaches to professional development, including consultation, coaching, communities of practice, lesson study, mentoring, reflective supervision and technical assistance.</t>
  </si>
  <si>
    <t>https://skills.emsidata.com/skills/KS128376S3JHN6DSR8G3</t>
  </si>
  <si>
    <t>Adjudication Process</t>
  </si>
  <si>
    <t>https://skills.emsidata.com/skills/KS1206K65FLW37R4W4Z5</t>
  </si>
  <si>
    <t>Local Management</t>
  </si>
  <si>
    <t>https://skills.emsidata.com/skills/KS125Y877R3ZYRDMSLFC</t>
  </si>
  <si>
    <t>Discussion Groups</t>
  </si>
  <si>
    <t>https://skills.emsidata.com/skills/KS123125XV2SH3BJYD21</t>
  </si>
  <si>
    <t>Political Opportunity</t>
  </si>
  <si>
    <t>Political opportunity theory, also known as the political process theory or political opportunity structure, is an approach of social movements that is heavily influenced by political sociology. It argues that success or failure of social movements is affected primarily by political opportunities. Social theorists Peter Eisinger, Sidney Tarrow, David Meyer and Doug McAdam are considered among the most prominent supporters of the theory.</t>
  </si>
  <si>
    <t>https://skills.emsidata.com/skills/KS127XM6P7LR25PKMY7F</t>
  </si>
  <si>
    <t>Medical Education</t>
  </si>
  <si>
    <t>Medical education is education related to the practice of being a medical practitioner, including the initial training to become a physician and additional training thereafter.</t>
  </si>
  <si>
    <t>https://skills.emsidata.com/skills/KS126B66DXG9KPJ25YNH</t>
  </si>
  <si>
    <t>Extrusion</t>
  </si>
  <si>
    <t>Extrusion is a process used to create objects of a fixed cross-sectional profile by pushing material through a die of the desired cross-section. Its two main advantages over other manufacturing processes are its ability to create very complex cross-sections; and to work materials that are brittle, because the material encounters only compressive and shear stresses. It also creates excellent surface finish and gives considerable freedom of form in the design process.</t>
  </si>
  <si>
    <t>https://skills.emsidata.com/skills/BGS9962A44D6E47E23AC</t>
  </si>
  <si>
    <t>Psychic</t>
  </si>
  <si>
    <t>A psychic is a person who claims to use extrasensory perception (ESP) to identify information hidden from the normal senses, particularly involving telepathy or clairvoyance, or who performs acts that are apparently inexplicable by natural laws. Although many people believe in psychic abilities, the scientific consensus is that there is no proof of the existence of such powers, and describes the practice as pseudoscience. The word "psychic" is also used as an adjective to describe such abilities.</t>
  </si>
  <si>
    <t>https://skills.emsidata.com/skills/KS1286C678HXCQPS58ZP</t>
  </si>
  <si>
    <t>Life-Cycle Assessment</t>
  </si>
  <si>
    <t>https://skills.emsidata.com/skills/KS125TV70WZDDBSK9MC0</t>
  </si>
  <si>
    <t>Idea Generation</t>
  </si>
  <si>
    <t>Creativity techniques are methods that encourage creative actions, whether in the arts or sciences. They focus on a variety of aspects of creativity, including techniques for idea generation and divergent thinking, methods of re-framing problems, changes in the affective environment and so on. They can be used as part of problem solving, artistic expression, or therapy.</t>
  </si>
  <si>
    <t>https://skills.emsidata.com/skills/KS125036BMK3N0RRD1RT</t>
  </si>
  <si>
    <t>Futures</t>
  </si>
  <si>
    <t>https://skills.emsidata.com/skills/KS7G7TW62RTBWYMPN2Z5</t>
  </si>
  <si>
    <t>Incident Response</t>
  </si>
  <si>
    <t>An incident response team (IRT) or emergency response team (ERT) is a group of people who prepare for and respond to any emergency incident, such as a natural disaster or an interruption of business operations. Incident response teams are common in public service organizations as well as in other organizations, either military or specialty. This team is generally composed of specific members designated before an incident occurs, although under certain circumstances the team may be an ad hoc group of willing volunteers.</t>
  </si>
  <si>
    <t>https://skills.emsidata.com/skills/KS123H8759405VLYXGLP</t>
  </si>
  <si>
    <t>Group Work</t>
  </si>
  <si>
    <t>Group work is a form of voluntary association of members benefiting from cooperative learning, that enhances the total output of the activity than when done individually. It aims to cater for individual differences, develop skills, generic knowledge and socially acceptable attitudes or to generate conforming standards of behavior and judgement, a "group mind".</t>
  </si>
  <si>
    <t>https://skills.emsidata.com/skills/ESB843FAF888B44E54EB</t>
  </si>
  <si>
    <t>Development Programmes</t>
  </si>
  <si>
    <t>https://skills.emsidata.com/skills/KSDUTW3BB59PMWQRUIL1</t>
  </si>
  <si>
    <t>Planning Tools</t>
  </si>
  <si>
    <t>https://skills.emsidata.com/skills/KSWVL0YDEIM5LSOCCMBX</t>
  </si>
  <si>
    <t>Selection Rule</t>
  </si>
  <si>
    <t>In physics and chemistry, a selection rule, or transition rule, formally constrains the possible transitions of a system from one quantum state to another. Selection rules have been derived for electromagnetic transitions in molecules, in atoms, in atomic nuclei, and so on. The selection rules may differ according to the technique used to observe the transition. The selection rule also plays a role in chemical reactions, where some are formally spin-forbidden reactions, that is, reactions where the spin state changes at least once from reactants to products.</t>
  </si>
  <si>
    <t>https://skills.emsidata.com/skills/KS440FP6J92WWBL937NS</t>
  </si>
  <si>
    <t>Leverage</t>
  </si>
  <si>
    <t>https://skills.emsidata.com/skills/KS125SY64S3B80X85GLR</t>
  </si>
  <si>
    <t>Divide And Conquer</t>
  </si>
  <si>
    <t>Divide and conquer may refer to:</t>
  </si>
  <si>
    <t>https://skills.emsidata.com/skills/KSLRD78725PBGJAPQAU3</t>
  </si>
  <si>
    <t>Broadcast Delay</t>
  </si>
  <si>
    <t>In radio and television, broadcast delay is an intentional delay when broadcasting live material, technically referred to as a deferred live. Such a delay may be to prevent mistakes or unacceptable content from being broadcast. Longer delays lasting several hours can also be introduced so that the material is aired at a later scheduled time to maximize viewership. Tape delays lasting several hours can also be edited down to remove filler material or to trim a broadcast to the network's desired run time for a broadcast slot, but this is not always the case.</t>
  </si>
  <si>
    <t>https://skills.emsidata.com/skills/KS1237M6TJ15VSC87YGW</t>
  </si>
  <si>
    <t>Textile Fabric Development</t>
  </si>
  <si>
    <t>https://skills.emsidata.com/skills/KS687GP6VPMZ03TPB101</t>
  </si>
  <si>
    <t>Literary Theory</t>
  </si>
  <si>
    <t>Literary theory is the systematic study of the nature of literature and of the methods for literary analysis. Since the 19th century, literary scholarship includes literary theory and considerations of intellectual history, moral philosophy, social prophecy, and interdisciplinary themes relevant to how people interpret meaning. In the humanities in modern academia, the latter style of literary scholarship is a development of critical theory. Consequently, the word theory became an umbrella term for scholarly approaches to reading texts, some of which are informed by strands of sociology and Continental philosophy.</t>
  </si>
  <si>
    <t>https://skills.emsidata.com/skills/KS125X26QJLDHSFRWL6Q</t>
  </si>
  <si>
    <t>Essential Services</t>
  </si>
  <si>
    <t>https://skills.emsidata.com/skills/KS123ND6M0W82C6C1L2K</t>
  </si>
  <si>
    <t>Quantitative Models Of The Action Potential</t>
  </si>
  <si>
    <t>In neurophysiology, several mathematical models of the action potential have been developed, which fall into two basic types. The first type seeks to model the experimental data quantitatively, i.e., to reproduce the measurements of current and voltage exactly. The renowned Hodgkin–Huxley model of the axon from the Loligo squid exemplifies such models. Although qualitatively correct, the H-H model does not describe every type of excitable membrane accurately, since it considers only two ions, each with only one type of voltage-sensitive channel. However, other ions such as calcium may be important and there is a great diversity of channels for all ions. As an example, the cardiac action potential illustrates how differently shaped action potentials can be generated on membranes with voltage-sensitive calcium channels and different types of sodium/potassium channels. The second type of mathematical model is a simplification of the first type; the goal is not to reproduce the experimental data, but to understand qualitatively the role of action potentials in neural circuits. For such a purpose, detailed physiological models may be unnecessarily complicated and may obscure the "forest for the trees". The FitzHugh–Nagumo model is typical of this class, which is often studied for its entrainment behavior. Entrainment is commonly observed in nature, for example in the synchronized lighting of fireflies, which is coordinated by a burst of action potentials; entrainment can also be observed in individual neurons. Both types of models may be used to understand the behavior of small biological neural networks, such as the central pattern generators responsible for some automatic reflex actions. Such networks can generate a complex temporal pattern of action potentials that is used to coordinate muscular contractions, such as those involved in breathing or fast swimming to escape a predator.</t>
  </si>
  <si>
    <t>https://skills.emsidata.com/skills/KS1289K5XTZW8KWG4TP2</t>
  </si>
  <si>
    <t>Entry Point</t>
  </si>
  <si>
    <t>In computer programming, an entry point is where the first instructions of a program are executed, and where the program has access to command line arguments.</t>
  </si>
  <si>
    <t>https://skills.emsidata.com/skills/KS58A66GD94JHDGPSTDH</t>
  </si>
  <si>
    <t>Infrastructure</t>
  </si>
  <si>
    <t>Infrastructure is the set of fundamental facilities and systems that support the sustainable functionality of households and firms. Serving a country, city, or other area, including the services and facilities necessary for its economy to function. Infrastructure is composed of public and private physical structures such as roads, railways, bridges, tunnels, water supply, sewers, electrical grids, and telecommunications. In general, infrastructure has been defined as "the physical components of interrelated systems providing commodities and services essential to enable, sustain, or enhance societal living conditions" and maintain the surrounding environment.</t>
  </si>
  <si>
    <t>https://skills.emsidata.com/skills/KS121XY6VSGJ3Z6J82FQ</t>
  </si>
  <si>
    <t>Professional Services</t>
  </si>
  <si>
    <t>Professional services are occupations in the service sector requiring special training in the arts or sciences. Some professional services require holding professional degrees and licenses and they also require specific skills such as architects, accountants, engineers, doctors, lawyers and teachers. Other professional services involve providing specialist business support to businesses of all sizes and in all sectors; this can include tax advice, supporting a company with accounting, IT services or providing management advice.</t>
  </si>
  <si>
    <t>https://skills.emsidata.com/skills/KS1283D730N44ZMKX43Z</t>
  </si>
  <si>
    <t>Sourcing</t>
  </si>
  <si>
    <t>Sourcing may refer to:</t>
  </si>
  <si>
    <t>https://skills.emsidata.com/skills/KS128G26N5YXFDRX2ZN2</t>
  </si>
  <si>
    <t>Acoustic Guitar</t>
  </si>
  <si>
    <t>An acoustic guitar is a musical instrument in the guitar family. Its strings vibrate a sound board on a resonant body to project a sound wave through the air. The original, general term for this stringed instrument is guitar, and the retronym 'acoustic guitar' distinguishes it from an electric guitar, which relies on electronic amplification. Typically, a guitar's body is a sound box, of which the top side serves as a sound board that enhances the vibration sounds of the strings. In standard tuning the guitar's six strings are tuned (low to high) E2 A2 D3 G3 B3 E4.</t>
  </si>
  <si>
    <t>https://skills.emsidata.com/skills/KS1204Z6ZZQJFLHF8TQD</t>
  </si>
  <si>
    <t>Odometry</t>
  </si>
  <si>
    <t>Odometry is the use of data from motion sensors to estimate change in position over time. It is used in robotics by some legged or wheeled robots to estimate their position relative to a starting location. This method is sensitive to errors due to the integration of velocity measurements over time to give position estimates. Rapid and accurate data collection, instrument calibration, and processing are required in most cases for odometry to be used effectively.</t>
  </si>
  <si>
    <t>https://skills.emsidata.com/skills/BGS9F24B65EF70C45158</t>
  </si>
  <si>
    <t>Ito Calculus</t>
  </si>
  <si>
    <t>Itô calculus, named after Kiyoshi Itô, extends the methods of calculus to stochastic processes such as Brownian motion. It has important applications in mathematical finance and stochastic differential equations.</t>
  </si>
  <si>
    <t>https://skills.emsidata.com/skills/KS125FM72KY8NFFKKF5Q</t>
  </si>
  <si>
    <t>Recyclerview</t>
  </si>
  <si>
    <t>https://skills.emsidata.com/skills/KSQV6VZSKOLC5W9AYAH0</t>
  </si>
  <si>
    <t>Transport Services</t>
  </si>
  <si>
    <t>Transport, or transportation, is the movement of humans, animals and goods from one location to another. In other words, the action of transport is defined as a particular movement of an organism or thing from a point A to a point B. Modes of transport include air, land, water, cable, pipeline and space. The field can be divided into infrastructure, vehicles and operations. Transport enables trade between people, which is essential for the development of civilizations.</t>
  </si>
  <si>
    <t>https://skills.emsidata.com/skills/KSG93F6C91OV9CE3YXO5</t>
  </si>
  <si>
    <t>Java Concurrency</t>
  </si>
  <si>
    <t>The Java programming language and the Java virtual machine (JVM) have been designed to support concurrent programming, and all execution takes place in the context of threads. Objects and resources can be accessed by many separate threads; each thread has its own path of execution but can potentially access any object in the program. The programmer must ensure read and write access to objects is properly coordinated between threads. Thread synchronization ensures that objects are modified by only one thread at a time and that threads are prevented from accessing partially updated objects during modification by another thread. The Java language has built-in constructs to support this coordination.</t>
  </si>
  <si>
    <t>https://skills.emsidata.com/skills/KS125GW62N46YWDGT9L2</t>
  </si>
  <si>
    <t>Musical Composition</t>
  </si>
  <si>
    <t>Musical composition, music composition or simply composition, can refer to an original piece or work of music, either vocal or instrumental, the structure of a musical piece or to the process of creating or writing a new piece of music. People who create new compositions are called composers. Composers of primarily songs are usually called songwriters; with songs, the person who writes lyrics for a song is the lyricist. In many cultures, including Western classical music, the act of composing typically includes the creation of music notation, such as a sheet music "score," which is then performed by the composer or by other musicians. In popular music and traditional music, songwriting may involve the creation of a basic outline of the song, called the lead sheet, which sets out the melody, lyrics and chord progression. In classical music, orchestration is typically done by the composer, but in musical theatre and in pop music, songwriters may hire an arranger to do the orchestration. In some cases, a pop or traditional songwriter may not use written notation at all and instead compose the song in their mind and then play, sing or record it from memory. In jazz and popular music, notable sound recordings by influential performers are given the weight that written or printed scores play in classical music.</t>
  </si>
  <si>
    <t>https://skills.emsidata.com/skills/KS126TC748CVN35TB41K</t>
  </si>
  <si>
    <t>Control System Design</t>
  </si>
  <si>
    <t>https://skills.emsidata.com/skills/BGS7FDEF69BED2E2F0F2</t>
  </si>
  <si>
    <t>Phasor</t>
  </si>
  <si>
    <t>In physics and engineering, a phasor, is a complex number representing a sinusoidal function whose amplitude (A), angular frequency (ω), and initial phase (θ) are time-invariant. It is related to a more general concept called analytic representation, which decomposes a sinusoid into the product of a complex constant and a factor depending on time and frequency. The complex constant, which depends on amplitude and phase, is known as a phasor, or complex amplitude, and sinor or even complexor.</t>
  </si>
  <si>
    <t>https://skills.emsidata.com/skills/KS127RH6S8VM1PTDZ130</t>
  </si>
  <si>
    <t>Environmental Governance</t>
  </si>
  <si>
    <t>Environmental governance is a concept in political ecology and environmental policy that advocates sustainability as the supreme consideration for managing all human activities—political, social and economic. Governance includes government, business and civil society, and emphasizes whole system management. To capture this diverse range of elements, environmental governance often employs alternative systems of governance, for example watershed-based management.</t>
  </si>
  <si>
    <t>https://skills.emsidata.com/skills/KS123L274RPCSNHMDC9V</t>
  </si>
  <si>
    <t>Productivity Management</t>
  </si>
  <si>
    <t>Productivity describes various measures of the efficiency of production. Often, a productivity measure is expressed as the ratio of an aggregate output to a single input or an aggregate input used in a production process, i.e. output per unit of input, typically over a specific period of time. The most common example is the (aggregate) labour productivity measure, e.g., such as GDP per worker. There are many different definitions of productivity and the choice among them depends on the purpose of the productivity measurement and/or data availability. The key source of difference between various productivity measures is also usually related to how the outputs and the inputs are aggregated into scalars to obtain such a ratio-type measure of productivity. Types of production are mass production and batch production.</t>
  </si>
  <si>
    <t>https://skills.emsidata.com/skills/KSHBAZRKMYYJ8JRE9K4W</t>
  </si>
  <si>
    <t>Calendaring Software</t>
  </si>
  <si>
    <t>Calendaring software is software that minimally provides users with an electronic version of a calendar. Additionally, the software may provide an appointment book, address book, and/or contact list. These tools are an extension of many of the features provided by time management software such as desk accessory packages and computer office automation systems. Calendaring is a standard feature of many PDAs, EDAs and smartphones and also of many office suites for personal computers.</t>
  </si>
  <si>
    <t>https://skills.emsidata.com/skills/KS121BN6B4MGLX3Z1819</t>
  </si>
  <si>
    <t>Educational Games</t>
  </si>
  <si>
    <t>Educational games are games explicitly designed with educational purposes, or which have incidental or secondary educational value. All types of games may be used in an educational environment, however educational games are games that are designed to help people learn about certain subjects, expand concepts, reinforce development, understand a historical event or culture, or assist them in learning a skill as they play. Game types include board, card, and video games.</t>
  </si>
  <si>
    <t>https://skills.emsidata.com/skills/ESAF7048722D2FCAF566</t>
  </si>
  <si>
    <t>Independent Thinking</t>
  </si>
  <si>
    <t>https://skills.emsidata.com/skills/BGS21E6F1AA864072D74</t>
  </si>
  <si>
    <t>Model View Presenter</t>
  </si>
  <si>
    <t>Model–view–presenter (MVP) is a derivation of the model–view–controller (MVC) architectural pattern, and is used mostly for building user interfaces.</t>
  </si>
  <si>
    <t>https://skills.emsidata.com/skills/KS126TS6MVC4S6Q9MY87</t>
  </si>
  <si>
    <t>Ironing</t>
  </si>
  <si>
    <t>Ironing is the use of a machine, usually a heated tool, to remove wrinkles and unwanted creases from fabric. The heating is commonly done to a temperature of 180–220 °Celsius, depending on the fabric. Ironing works by loosening the bonds between the long-chain polymer molecules in the fibers of the material. While the molecules are hot, the fibers are straightened by the weight of the iron, and they hold their new shape as they cool. Some fabrics, such as cotton, require the addition of water to loosen the intermolecular bonds. Many modern fabrics are advertised as needing little or no ironing. Permanent press clothing was developed to reduce the ironing necessary by combining wrinkle-resistant polyester with cotton.</t>
  </si>
  <si>
    <t>https://skills.emsidata.com/skills/BGS9F6FDC1337597D71F</t>
  </si>
  <si>
    <t>Unit Processes</t>
  </si>
  <si>
    <t>A ''unit process'' is one or more grouped operations in a manufacturing system that can be defined and separated from others.</t>
  </si>
  <si>
    <t>https://skills.emsidata.com/skills/KSRJLSVOF19NWT4GFO3D</t>
  </si>
  <si>
    <t>Binary Search Algorithms</t>
  </si>
  <si>
    <t>In computer science, binary search, also known as half-interval search, logarithmic search, or binary chop, is a search algorithm that finds the position of a target value within a sorted array. Binary search compares the target value to the middle element of the array. If they are not equal, the half in which the target cannot lie is eliminated and the search continues on the remaining half, again taking the middle element to compare to the target value, and repeating this until the target value is found. If the search ends with the remaining half being empty, the target is not in the array.</t>
  </si>
  <si>
    <t>https://skills.emsidata.com/skills/KS1210C6JHPRY51Z5YMF</t>
  </si>
  <si>
    <t>Record Producer</t>
  </si>
  <si>
    <t>A record producer or music producer is a recording project's creative and technical leader, commanding studio time and coaching artists, and in popular genres typically creates the song's very sound and structure. The record producer, or simply the producer, is likened to a film director. The executive producer, on the other hand, enables the recording project through entrepreneurship, and an audio engineer operates the technology.</t>
  </si>
  <si>
    <t>https://skills.emsidata.com/skills/KS126TG63W06P5F9MVFX</t>
  </si>
  <si>
    <t>Viscoelasticity</t>
  </si>
  <si>
    <t>Viscoelasticity is the property of materials that exhibit both viscous and elastic characteristics when undergoing deformation. Viscous materials, like water, resist shear flow and strain linearly with time when a stress is applied. Elastic materials strain when stretched and immediately return to their original state once the stress is removed.</t>
  </si>
  <si>
    <t>https://skills.emsidata.com/skills/KS441V76Z2WTWXFKZDVY</t>
  </si>
  <si>
    <t>CompTIA Project+</t>
  </si>
  <si>
    <t>The Computing Technology Industry Association (CompTIA) is an American non-profit trade association, issuing professional certifications for the information technology (IT) industry. It is considered one of the IT industry's top trade associations. Based in Downers Grove, Illinois, CompTIA issues vendor-neutral professional certifications in over 120 countries. The organization releases over 50 industry studies annually to track industry trends and changes. Over 2.2 million people have earned CompTIA certifications since the association was established.</t>
  </si>
  <si>
    <t>https://skills.emsidata.com/skills/KS1284L6PB4SJZH1DLG1</t>
  </si>
  <si>
    <t>Photonic Crystal</t>
  </si>
  <si>
    <t>A photonic crystal is a periodic optical nanostructure that affects the motion of photons in much the same way that ionic lattices affect electrons in solids. Photonic crystals occur in nature in the form of structural coloration and animal reflectors, and, in different forms, promise to be useful in a range of applications.</t>
  </si>
  <si>
    <t>https://skills.emsidata.com/skills/KS127SN73F8RY1FSP7K7</t>
  </si>
  <si>
    <t>Job Interviews</t>
  </si>
  <si>
    <t>A job interview is an interview consisting of a conversation between a job applicant and a representative of an employer which is conducted to assess whether the applicant should be hired. Interviews are one of the most popularly used devices for employee selection. Interviews vary in the extent to which the questions are structured, from a totally unstructured and free-wheeling conversation, to a structured interview in which an applicant is asked a predetermined list of questions in a specified order; structured interviews are usually more accurate predictors of which applicants will make suitable employees, according to research studies.</t>
  </si>
  <si>
    <t>https://skills.emsidata.com/skills/KS120Z7639SCP3GZQV40</t>
  </si>
  <si>
    <t>Professional Project Manager</t>
  </si>
  <si>
    <t>https://skills.emsidata.com/skills/KS1283B6QCL2YCSJM44H</t>
  </si>
  <si>
    <t>Multi-Tenant Cloud Environments</t>
  </si>
  <si>
    <t>https://skills.emsidata.com/skills/KSNX20VIRD1IZABQZI8U</t>
  </si>
  <si>
    <t>A budget is a financial plan for a defined period, often one year. It may also include planned sales volumes and revenues, resource quantities, costs and expenses, assets, liabilities and cash flows. Companies, governments, families, and other organizations use it to express strategic plans of activities or events in measurable terms.</t>
  </si>
  <si>
    <t>https://skills.emsidata.com/skills/BGS728518228C0E9B62C</t>
  </si>
  <si>
    <t>Grant Writing</t>
  </si>
  <si>
    <t>Grant writing is the practice of completing an application process for a financial grant provided by an institution such as a government department, corporation, foundation, or trust. Such application processes are often referred to as either a grant proposal or a grant submission. Successful grant writing requires a clear understanding of grantsmanship. While the principles and fundamentals of grantsmanship apply broadly, it is important to know the target and to be able to tune the language appropriately. Understanding the creation process of a grant proposal is a big part of the success in grant writing. The basic parts to the proposal creation process include:Analyzing the intended audience for the proposal Analyzing the purpose of the proposal Gathering information about the subject of the proposal Choosing the appropriate type of proposal  Writing the proposal Formatting the proposal Revising, editing, and proofreading the proposal Submitting the proposal</t>
  </si>
  <si>
    <t>https://skills.emsidata.com/skills/KS124GX6XFWSP04T3RN2</t>
  </si>
  <si>
    <t>Baking</t>
  </si>
  <si>
    <t>Baking is a method of preparing food that uses dry heat, typically in an oven, but can also be done in hot ashes, or on hot stones. The most common baked item is bread but many other types of foods are baked. Heat is gradually transferred "from the surface of cakes, cookies, and breads to their center. As heat travels through, it transforms batters and doughs into baked goods and more with a firm dry crust and a softer center". Baking can be combined with grilling to produce a hybrid barbecue variant by using both methods simultaneously, or one after the other. Baking is related to barbecuing because the concept of the masonry oven is similar to that of a smoke pit.</t>
  </si>
  <si>
    <t>https://skills.emsidata.com/skills/ESC619D7AA30E9653712</t>
  </si>
  <si>
    <t>Wire Cutters</t>
  </si>
  <si>
    <t>Diagonal pliers are pliers intended for the cutting of wire. The plane defined by the cutting edges of the jaws intersects the joint rivet at an angle or "on a diagonal", hence the name.</t>
  </si>
  <si>
    <t>https://skills.emsidata.com/skills/BGS4E6444C0FDC264B62</t>
  </si>
  <si>
    <t>Android SDK</t>
  </si>
  <si>
    <t>https://skills.emsidata.com/skills/ESD220648FC2D67C6289</t>
  </si>
  <si>
    <t>Ansys Simulation Software</t>
  </si>
  <si>
    <t>Ansys is an American company based in Canonsburg, Pennsylvania. It develops and markets CAE/multiphysics engineering simulation software for product design, testing and operation and offers its products and services to customers worldwide.</t>
  </si>
  <si>
    <t>https://skills.emsidata.com/skills/BGS7815E0CDC7F03E10C</t>
  </si>
  <si>
    <t>Sound Design</t>
  </si>
  <si>
    <t>Sound design is the art and practice of creating sound tracks for a variety of needs. It involves specifying, acquiring or creating auditory elements using audio production techniques and tools. It is employed in a variety of disciplines including filmmaking, television production, video game development, theatre, sound recording and reproduction, live performance, sound art, post-production, radio and musical instrument development. Sound design commonly involves performing and editing of previously composed or recorded audio, such as sound effects and dialogue for the purposes of the medium, but it can also involve creating sounds from scratch through synthesizers. A sound designer is one who practices sound design.</t>
  </si>
  <si>
    <t>https://skills.emsidata.com/skills/ES29449672F0B5221DEE</t>
  </si>
  <si>
    <t>Font Awesome</t>
  </si>
  <si>
    <t>Font Awesome is a font and icon toolkit based on CSS and Less. As of 2020, Font Awesome was used by 38% of sites that use third-party font scripts, placing Font Awesome in second place after Google Fonts.</t>
  </si>
  <si>
    <t>https://skills.emsidata.com/skills/ES6924F00FA7556BCAAF</t>
  </si>
  <si>
    <t>Interactive Web Pages</t>
  </si>
  <si>
    <t>A web page is a hypertext document provided by a website and displayed to a user in a web browser. A website typically consists of many web pages linked together in a coherent fashion. The name "web page" is a metaphor of paper pages bound together into a book.</t>
  </si>
  <si>
    <t>https://skills.emsidata.com/skills/ES2D0DC833C64B575A89</t>
  </si>
  <si>
    <t>Visual Objects</t>
  </si>
  <si>
    <t>Visual Objects is an object-oriented computer programming language that is used to create computer programs that operate primarily under Windows. Although it can be used as a general-purpose programming tool, it is almost exclusively used to create database programs.</t>
  </si>
  <si>
    <t>https://skills.emsidata.com/skills/KS441VV768N5CLTDBQ2P</t>
  </si>
  <si>
    <t>Highcharts</t>
  </si>
  <si>
    <t>Highcharts is a software library for charting written in pure JavaScript, first released in 2009. The license is proprietary, it is free for personal / non-commercial uses and paid for commercial applications.</t>
  </si>
  <si>
    <t>https://skills.emsidata.com/skills/KS49CVN5NQQK0K6V5FFZ</t>
  </si>
  <si>
    <t>Invoicing</t>
  </si>
  <si>
    <t>Invoice Processing : involves the handling of incoming invoices from arrival to payment. Invoices have many variations and types. In general, invoices are grouped into two types:</t>
  </si>
  <si>
    <t>https://skills.emsidata.com/skills/KS125BH5X5W0R09ZW3B7</t>
  </si>
  <si>
    <t>Enzyme Kinetics</t>
  </si>
  <si>
    <t>Enzyme kinetics is the study of the rates of enzyme-catalysed chemical reactions. In enzyme kinetics, the reaction rate is measured and the effects of varying the conditions of the reaction are investigated. Studying an enzyme's kinetics in this way can reveal the catalytic mechanism of this enzyme, its role in metabolism, how its activity is controlled, and how a drug or a modifier might affect the rate.</t>
  </si>
  <si>
    <t>https://skills.emsidata.com/skills/BGS9C974A66D547F4F8D</t>
  </si>
  <si>
    <t>Multidimensional Scaling</t>
  </si>
  <si>
    <t>Multidimensional scaling (MDS) is a means of visualizing the level of similarity of individual cases of a dataset. MDS is used to translate "information about the pairwise 'distances' among a set of n objects or individuals" into a configuration of n points mapped into an abstract Cartesian space.</t>
  </si>
  <si>
    <t>https://skills.emsidata.com/skills/KS126S76SZXKM6G7P0L1</t>
  </si>
  <si>
    <t>Android Development</t>
  </si>
  <si>
    <t>https://skills.emsidata.com/skills/ESA4A743B6FDB5B7ACF5</t>
  </si>
  <si>
    <t>Microsoft Windows Server Administration</t>
  </si>
  <si>
    <t>https://skills.emsidata.com/skills/BGS712F68F1137240C92</t>
  </si>
  <si>
    <t>Performance Psychology</t>
  </si>
  <si>
    <t>Performance science is the multidisciplinary study of human performance. It draws together methodologies across numerous scientific disciplines, including those of biomechanics, economics, physiology, psychology, and sociology, to understand the fundamental skills, mechanisms, and outcomes of performance activities and experiences. It carries implications for various domains of skilled human activity, often performed under extreme stress and/or under the scrutiny of audiences or evaluators. These include performances across the arts, sport, education, and business, particularly those occupations involving the delivery of highly trained skills such as in surgery and management.</t>
  </si>
  <si>
    <t>https://skills.emsidata.com/skills/ES3647FD03433EBD0E49</t>
  </si>
  <si>
    <t>Wrestling</t>
  </si>
  <si>
    <t>Wrestling is a combat sport involving grappling-type techniques such as clinch fighting, throws and takedowns, joint locks, pins and other grappling holds. The sport can either be genuinely competitive or sportive entertainment. Wrestling comes in different forms such as freestyle, Greco-Roman, judo, sambo, folkstyle, catch, submission, sumo, pehlwani, shuai jiao and others. A wrestling bout is a physical competition, between two competitors or sparring partners, who attempt to gain and maintain a superior position. There are a wide range of styles with varying rules, with both traditional historic and modern styles. Wrestling techniques have been incorporated into other martial arts as well as military hand-to-hand combat systems. The term wrestling is attested in late Old English, as wræstlunge.</t>
  </si>
  <si>
    <t>https://skills.emsidata.com/skills/BGS3F6D974D83D139A79</t>
  </si>
  <si>
    <t>SASS</t>
  </si>
  <si>
    <t>Sass is a preprocessor scripting language that is interpreted or compiled into Cascading Style Sheets (CSS). SassScript is the scripting language itself.</t>
  </si>
  <si>
    <t>https://skills.emsidata.com/skills/ESFEFEFDBA0B3BC39881</t>
  </si>
  <si>
    <t>Poisson Regression</t>
  </si>
  <si>
    <t>In statistics, Poisson regression is a generalized linear model form of regression analysis used to model count data and contingency tables. Poisson regression assumes the response variable Y has a Poisson distribution, and assumes the logarithm of its expected value can be modeled by a linear combination of unknown parameters. A Poisson regression model is sometimes known as a log-linear model, especially when used to model contingency tables.</t>
  </si>
  <si>
    <t>https://skills.emsidata.com/skills/KS127XB6MB3S8700W38S</t>
  </si>
  <si>
    <t>Space Physics</t>
  </si>
  <si>
    <t>Space physics, also known as solar-terrestrial physics, is the study of plasmas as they occur naturally in the Earth's upper atmosphere (aeronomy) and within the Solar System. As such, it encompasses a far-ranging number of topics, such as heliophysics which includes the solar physics of the Sun: the solar wind, planetary magnetospheres and ionospheres, auroras, cosmic rays, and synchrotron radiation. Space physics is a fundamental part of the study of space weather and has important implications in not only to understanding the universe, but also for practical everyday life, including the operations of communications and weather satellites.</t>
  </si>
  <si>
    <t>https://skills.emsidata.com/skills/ES13803FBADA03A983CD</t>
  </si>
  <si>
    <t>Mongoose (Software)</t>
  </si>
  <si>
    <t>Mongoose is a cross-platform embedded web server and networking library.</t>
  </si>
  <si>
    <t>https://skills.emsidata.com/skills/KS9GDN986FBZYMVY7573</t>
  </si>
  <si>
    <t>Node Package Manager</t>
  </si>
  <si>
    <t>npm is a package manager for the JavaScript programming language maintained by npm, Inc.</t>
  </si>
  <si>
    <t>https://skills.emsidata.com/skills/ES6A09B45E57784DFE82</t>
  </si>
  <si>
    <t>Microsoft DNS</t>
  </si>
  <si>
    <t>Microsoft DNS is the name given to the implementation of domain name system services provided in Microsoft Windows operating systems.</t>
  </si>
  <si>
    <t>https://skills.emsidata.com/skills/KS126HF69QXTZQG5DW6D</t>
  </si>
  <si>
    <t>Economic Capital</t>
  </si>
  <si>
    <t>In finance, mainly for financial services firms, economic capital is the amount of risk capital, assessed on a realistic basis, which a firm requires to cover the risks that it is running or collecting as a going concern, such as market risk, credit risk, legal risk, and operational risk. It is the amount of money that is needed to secure survival in a worst-case scenario. Firms and financial services regulators should then aim to hold risk capital of an amount equal at least to economic capital.</t>
  </si>
  <si>
    <t>https://skills.emsidata.com/skills/KS1239Z6VG2VZCTNLYYC</t>
  </si>
  <si>
    <t>Comprehensive Capital Analysis And Review (CCAR)</t>
  </si>
  <si>
    <t>Comprehensive Capital Analysis and Review (CCAR) is a United States regulatory framework introduced by the Federal Reserve to assess, regulate, and supervise large banks and financial institutions – collectively referred to in the framework as bank holding companies (BHCs).</t>
  </si>
  <si>
    <t>https://skills.emsidata.com/skills/ES878F0FB4E69F0A6ED5</t>
  </si>
  <si>
    <t>Hispanic And Latino Culture</t>
  </si>
  <si>
    <t>The term Hispanic refers to people, cultures, or countries related to Spain, the Spanish language, or Hispanidad.</t>
  </si>
  <si>
    <t>https://skills.emsidata.com/skills/ES92EF3D3F744E0C181E</t>
  </si>
  <si>
    <t>Materials Processing</t>
  </si>
  <si>
    <t>https://skills.emsidata.com/skills/KS7G7KT672J8QF6MYCXW</t>
  </si>
  <si>
    <t>Woodwind Instruments</t>
  </si>
  <si>
    <t>Woodwind instruments are a family of musical instruments within the more general category of wind instruments. Common examples include flute, clarinet, oboe, bassoon, and saxophone. There are two main types of woodwind instruments: flutes and reed instruments. The main distinction between these instruments and other wind instruments is the way in which they produce sound. All woodwinds produce sound by splitting the air blown into them on a sharp edge, such as a reed or a fipple. Despite the name, a woodwind may be made of any material, not just wood. Common examples include brass, silver, cane, as well as other metals such as gold and platinum. The saxophone, for example, though made of brass, is considered a woodwind because it requires a reed to produce sound. Occasionally, woodwinds are made of earthen materials, especially ocarinas.</t>
  </si>
  <si>
    <t>https://skills.emsidata.com/skills/BGS210E8D1E5DA654014</t>
  </si>
  <si>
    <t>Public Consultation</t>
  </si>
  <si>
    <t>Public consultation, public comment (US), or simply consultation, is a regulatory process by which the public's input on matters affecting them is sought. Its main goals are in improving the efficiency, transparency and public involvement in large-scale projects or laws and policies. It usually involves notification, consultation as well as participation. A frequently used tool for understanding different levels of community participation in consultation is known as Arnstein's ladder, although some academics contest that Arnstein's ladder is contextually specific and was not intended to be a universal tool. Ineffective consultations are considered to be cosmetic consultations that were done due to obligation or show and not true participatory decision making.</t>
  </si>
  <si>
    <t>https://skills.emsidata.com/skills/ES5A5E6C3F25D881939F</t>
  </si>
  <si>
    <t>Product Assortment</t>
  </si>
  <si>
    <t>Assortment strategies are used by retailers in brick-and-mortar and ecommerce to decide on a daily basis how to allocate inventory to their stores as part of their merchandise planning processes. Such strategies are integral for retailers because they directly affect how their customers interact with their merchandise, and therefore, their brand. The decisions that these strategies help make are what to sell, where to sell it, when to sell it, whom to sell it to, and how much to sell.</t>
  </si>
  <si>
    <t>https://skills.emsidata.com/skills/ES1054F2FC6D90C6D883</t>
  </si>
  <si>
    <t>Accounting Records</t>
  </si>
  <si>
    <t>Accounting records are key sources of information and evidence used to prepare, verify and/or audit the financial statements. They also include documentation to prove asset ownership for creation of liabilities and proof of monetary and non monetary transactions.</t>
  </si>
  <si>
    <t>https://skills.emsidata.com/skills/KS120415VRMKCMYR91NZ</t>
  </si>
  <si>
    <t>Library Programming</t>
  </si>
  <si>
    <t>https://skills.emsidata.com/skills/BGSA5331E9E25E5064F2</t>
  </si>
  <si>
    <t>Molecular Evolution</t>
  </si>
  <si>
    <t>Molecular evolution is the process of change in the sequence composition of cellular molecules such as DNA, RNA, and proteins across generations. The field of molecular evolution uses principles of evolutionary biology and population genetics to explain patterns in these changes. Major topics in molecular evolution concern the rates and impacts of single nucleotide changes, neutral evolution vs. natural selection, origins of new genes, the genetic nature of complex traits, the genetic basis of speciation, evolution of development, and ways that evolutionary forces influence genomic and phenotypic changes.</t>
  </si>
  <si>
    <t>https://skills.emsidata.com/skills/BGS917D4455B7C4272A6</t>
  </si>
  <si>
    <t>Negative Binomial Distribution</t>
  </si>
  <si>
    <t>In probability theory and statistics, the negative binomial distribution is a discrete probability distribution that models the number of successes in a sequence of independent and identically distributed Bernoulli trials before a specified (non-random) number of failures occurs. For example, we can define rolling a 6 on a die as a failure, and rolling any other number as a success, and ask how many successful rolls will occur before we see the third failure. In such a case, the probability distribution of the number of non-6s that appear will be a negative binomial distribution. We could similarly use the negative binomial distribution to model the number of days a certain machine works before it breaks down.</t>
  </si>
  <si>
    <t>https://skills.emsidata.com/skills/KS126X36XN9M5LJR6LM6</t>
  </si>
  <si>
    <t>Mobile Device Management</t>
  </si>
  <si>
    <t>https://skills.emsidata.com/skills/KS122WG78SZ6RW9VZCB5</t>
  </si>
  <si>
    <t>Sequential Logic</t>
  </si>
  <si>
    <t>In automata theory, sequential logic is a type of logic circuit whose output depends not only on the present value of its input signals but on the sequence of past inputs, the input history as well. This is in contrast to combinational logic, whose output is a function of only the present input. That is, sequential logic has state (memory) while combinational logic does not.</t>
  </si>
  <si>
    <t>https://skills.emsidata.com/skills/KS440GP72MW7DJTYBQK4</t>
  </si>
  <si>
    <t>Genymotion</t>
  </si>
  <si>
    <t>https://skills.emsidata.com/skills/KSRQJNGX1F26FPB4NIDB</t>
  </si>
  <si>
    <t>Azure Data Lake</t>
  </si>
  <si>
    <t>Azure Data Lake is a scalable data storage and analytics service. The service is hosted in Azure, Microsoft's public cloud.</t>
  </si>
  <si>
    <t>https://skills.emsidata.com/skills/ES4B1693B37B1A697054</t>
  </si>
  <si>
    <t>Cyber Operations</t>
  </si>
  <si>
    <t>https://skills.emsidata.com/skills/ES32D8149FD8FD39B1A6</t>
  </si>
  <si>
    <t>Information Organization</t>
  </si>
  <si>
    <t>Knowledge organization (KO), organization of knowledge, organization of information, or information organization is an intellectual discipline concerned with activities such as document description, indexing, and classification that serve to provide systems of representation and order for knowledge and information objects. According to The Organization of Information by Joudrey and Taylor, information organization:examines the activities carried out and tools used by people who work in places that accumulate information resources for the use of humankind, both immediately and for posterity. It discusses the processes that are in place to make resources findable, whether someone is searching for a single known item or is browsing through hundreds of resources just hoping to discover something useful. Information organization supports a myriad of information-seeking scenarios.</t>
  </si>
  <si>
    <t>https://skills.emsidata.com/skills/ES69309AF58524301F64</t>
  </si>
  <si>
    <t>Microfabrication</t>
  </si>
  <si>
    <t>Microfabrication is a technique that use semiconductor manufacturing processes such as ion etching, diffusion, oxidation, sputtering etc. in combination with specialized micromachining techniques.This machining occurs in the range of 1-100 micrometers in size, where Both the mechanical parts and the electronics that control them are built in the same piece of silicon.MEMS Fabrication consists in the application of the following steps, normally several times during the manufacturing. The process starts with a polished silicon – the substrate wafer that undergoes these steps such as Thin film growth or Deposition, Doping, Lithography and etching and Micromachining.</t>
  </si>
  <si>
    <t>https://skills.emsidata.com/skills/KS126GJ782GK55093W28</t>
  </si>
  <si>
    <t>Castilian Spanish</t>
  </si>
  <si>
    <t>In English, Castilian Spanish is the variety of Peninsular Spanish spoken in northern and central Spain, or the language standard for radio and TV speakers. In Spanish, the term castellano (Castilian) refers to the Spanish language as a whole, or to the medieval Old Spanish language, a predecessor to modern Spanish.</t>
  </si>
  <si>
    <t>https://skills.emsidata.com/skills/KS7G5CV6T33NQRTLX5YD</t>
  </si>
  <si>
    <t>Educational Technologies</t>
  </si>
  <si>
    <t>Educational technology is the combined use of computer hardware, software, and educational theory and practice to facilitate learning. When referred to with its abbreviation, EdTech, it is often referring to the industry of companies that create educational technology.</t>
  </si>
  <si>
    <t>https://skills.emsidata.com/skills/KS121YM5YHFCQG78PSP4</t>
  </si>
  <si>
    <t>Fusion Power</t>
  </si>
  <si>
    <t>Fusion power is a proposed form of power generation that would generate electricity by using heat from nuclear fusion reactions. In a fusion process, two lighter atomic nuclei combine to form a heavier nucleus, while releasing energy. Devices designed to harness this energy are known as fusion reactors.</t>
  </si>
  <si>
    <t>https://skills.emsidata.com/skills/KS1245N6LNRYNTDKBGN2</t>
  </si>
  <si>
    <t>Espresso Beverages</t>
  </si>
  <si>
    <t>Espresso is a coffee-brewing method of Italian origin, in which a small amount of nearly boiling water is forced under 9–10 bars of pressure (expressed) through finely-ground coffee beans. Espresso coffee can be made with a wide variety of coffee beans and roast degrees. Espresso is the most common way of making coffee in southern Europe, especially in Italy, Spain, Portugal, Switzerland, Southern France and Bulgaria.</t>
  </si>
  <si>
    <t>https://skills.emsidata.com/skills/ESE53AF43517DADB82A4</t>
  </si>
  <si>
    <t>Virtual Hard Disks (VHD)</t>
  </si>
  <si>
    <t>VHD and its successor VHDx are file formats representing a virtual hard disk drive (HDD). They may contain what is found on a physical HDD, such as disk partitions and a file system, which in turn can contain files and folders. They are typically used as the hard disk of a virtual machine, are built into modern versions of Windows, and are the native file format for Microsoft's hypervisor, Hyper-V.</t>
  </si>
  <si>
    <t>https://skills.emsidata.com/skills/KS441SH79D7FZKV53RZ8</t>
  </si>
  <si>
    <t>Blog Posts</t>
  </si>
  <si>
    <t>https://skills.emsidata.com/skills/BGS7D4BADA4385C7047B</t>
  </si>
  <si>
    <t>Design For Six Sigma</t>
  </si>
  <si>
    <t>Design for Six Sigma (DFSS) is an Engineering design process, business process management method related to traditional Six Sigma. It is used in many industries, like finance, marketing, basic engineering, process industries, waste management, and electronics. It is based on the use of statistical tools like linear regression and enables empirical research similar to that performed in other fields, such as social science. While the tools and order used in Six Sigma require a process to be in place and functioning, DFSS has the objective of determining the needs of customers and the business, and driving those needs into the product solution so created. DFSS is relevant for relatively simple items / systems. It is used for product or process design in contrast with process improvement. Measurement is the most important part of most Six Sigma or DFSS tools, but whereas in Six Sigma measurements are made from an existing process, DFSS focuses on gaining a deep insight into customer needs and using these to inform every design decision and trade-off.</t>
  </si>
  <si>
    <t>https://skills.emsidata.com/skills/KS122WV6LN1WQ1S1718R</t>
  </si>
  <si>
    <t>Anaconda (Software)</t>
  </si>
  <si>
    <t>Anaconda is a distribution of the Python and R programming languages for scientific computing, that aims to simplify package management and deployment. The distribution includes data-science packages suitable for Windows, Linux, and macOS. It is developed and maintained by Anaconda, Inc., which was founded by Peter Wang and Travis Oliphant in 2012. As an Anaconda, Inc. product, it is also known as Anaconda Distribution or Anaconda Individual Edition, while other products from the company are Anaconda Team Edition and Anaconda Enterprise Edition, both of which are not free.</t>
  </si>
  <si>
    <t>https://skills.emsidata.com/skills/ES2B249D38DA110020D9</t>
  </si>
  <si>
    <t>Paxos</t>
  </si>
  <si>
    <t>Paxos may refer to:Paxos (island), a Greek island Paxos, a family of algorithms Paxos Trust Company, an American financial institution and technology company</t>
  </si>
  <si>
    <t>https://skills.emsidata.com/skills/KSJ3TRXX8ZRLJMOZWU7X</t>
  </si>
  <si>
    <t>Video Conferencing</t>
  </si>
  <si>
    <t>Videotelephony comprises the technologies for the reception and transmission of audio-video signals by users in different locations, for communication between people in real time. A videophone is a telephone with a video display, capable of simultaneous video and audio for communication between people in real time. Videoconferencing implies the use of this technology for a group or organizational meeting rather than for individuals, in a videoconference. Telepresence may refer either to a high-quality videotelephony system or to meetup technology, which goes beyond video into robotics. Videoconferencing has also been called "visual collaboration" and is a type of groupware.</t>
  </si>
  <si>
    <t>https://skills.emsidata.com/skills/KS441SR6VQ8S7SWCKJ21</t>
  </si>
  <si>
    <t>Community Organizing</t>
  </si>
  <si>
    <t>Community organizing is a process where people who live in proximity to each other or share some common problem come together into an organization that acts in their shared self-interest.</t>
  </si>
  <si>
    <t>https://skills.emsidata.com/skills/ES5442B1424AC90D3DCF</t>
  </si>
  <si>
    <t>Grounded Theory</t>
  </si>
  <si>
    <t>Grounded theory is a systematic methodology that has been largely, but not exclusively, applied to qualitative research conducted by social scientists. The methodology involves the construction of hypotheses and theories through the collecting and analysis of data. Grounded theory involves the application of inductive reasoning. The methodology contrasts with the hypothetico-deductive model used in traditional scientific research.</t>
  </si>
  <si>
    <t>https://skills.emsidata.com/skills/KS124J672FGV3BDC1P10</t>
  </si>
  <si>
    <t>Urban Resilience</t>
  </si>
  <si>
    <t>Urban resilience has conventionally been defined as the "measurable ability of any urban system, with its inhabitants, to maintain continuity through all shocks and stresses, while positively adapting and transforming towards sustainability". Therefore, a resilient city is one that assesses, plans and acts to prepare for and respond to hazards - natural and human-made, sudden and slow-onset, expected and unexpected. Resilient Cities are better positioned to protect and enhance people's lives, secure development gains, foster an investible environment, and drive positive change. Academic discussion of urban resilience has focused primarily on three distinct threats; climate change, natural disasters, and terrorism. Resilience to these threats has been discussed in the context of non-physical, as well as, physical aspects of urban planning and design. Accordingly, resilience strategies have tended to be conceived of in terms of counter-terrorism, other disasters, and infrastructure adoption of sustainable energy.</t>
  </si>
  <si>
    <t>https://skills.emsidata.com/skills/ES9BA46D1976079CF9D1</t>
  </si>
  <si>
    <t>Memory Systems</t>
  </si>
  <si>
    <t>A mnemonic device, or memory device, is any learning technique that aids information retention or retrieval (remembering) in the human memory.</t>
  </si>
  <si>
    <t>https://skills.emsidata.com/skills/KS126CT752QJR56ZJ17G</t>
  </si>
  <si>
    <t>Primatology</t>
  </si>
  <si>
    <t>Primatology is the scientific study of primates. It is a diverse discipline at the boundary between mammalogy and anthropology, and researchers can be found in academic departments of anatomy, anthropology, biology, medicine, psychology, veterinary sciences and zoology, as well as in animal sanctuaries, biomedical research facilities, museums and zoos. Primatologists study both living and extinct primates in their natural habitats and in laboratories by conducting field studies and experiments in order to understand aspects of their evolution and behaviour.</t>
  </si>
  <si>
    <t>https://skills.emsidata.com/skills/ESF24B278ABAB1A141BC</t>
  </si>
  <si>
    <t>Social Data Analytics</t>
  </si>
  <si>
    <t>Social data analysis is the data-driven analysis of how people interact in social contexts, often with data obtained from social networking services. The goal may be to simply understand human behavior or even to propagate a story of interest to the target audience. Techniques may involve understanding how data flows within a network, identifying influential nodes, or discovering trending topics.</t>
  </si>
  <si>
    <t>https://skills.emsidata.com/skills/ES1E6CEE3E364F8DE1AD</t>
  </si>
  <si>
    <t>Public Service</t>
  </si>
  <si>
    <t>A public service is a service intended to serve all members of a community. It is usually provided by the government to people living within its jurisdiction, either directly or by financing provision of services. The term is associated with a social consensus that certain services should be available to all, regardless of income, physical ability or mental acuity. Examples of such services "include but are not limited to Justice by laws correctly applied and evidence of injuries used to make the injurers make the injureds whole as the crimestopper to minimize, even penalize and prevent, Miscarriages of Justice or Justicides as the Justicidal Pandemic both outside and also inside all the Halls of Justice aka Courts of law as stated in the Preamble to the Constitution of the United States aka the COTUS to be correctly applied by the Supreme Court of the United States aka the SCOTUS to 'establish Justice' that effectuates the United States Declaration of Independence aka the USDOI from Great Britain with its common law tradition for all Courts of law to instead perpetuate the Justicidal Pandemic," the fire brigade, police, air force, and paramedics.</t>
  </si>
  <si>
    <t>https://skills.emsidata.com/skills/KS128716PCLBYDMS1KR5</t>
  </si>
  <si>
    <t>Perceptron</t>
  </si>
  <si>
    <t>In machine learning, the perceptron is an algorithm for supervised learning of binary classifiers. A binary classifier is a function which can decide whether or not an input, represented by a vector of numbers, belongs to some specific class. It is a type of linear classifier, i.e. a classification algorithm that makes its predictions based on a linear predictor function combining a set of weights with the feature vector.</t>
  </si>
  <si>
    <t>https://skills.emsidata.com/skills/KSJAD0SVNYTVY44H05ZQ</t>
  </si>
  <si>
    <t>Ensemble Methods</t>
  </si>
  <si>
    <t>In statistics and machine learning, ensemble methods use multiple learning algorithms to obtain better predictive performance than could be obtained from any of the constituent learning algorithms alone. Unlike a statistical ensemble in statistical mechanics, which is usually infinite, a machine learning ensemble consists of only a concrete finite set of alternative models, but typically allows for much more flexible structure to exist among those alternatives.</t>
  </si>
  <si>
    <t>https://skills.emsidata.com/skills/ESB3C965DAF0075A5C19</t>
  </si>
  <si>
    <t>Atlassian Bamboo</t>
  </si>
  <si>
    <t>https://skills.emsidata.com/skills/ES7C0F86EFAD9BAC3F30</t>
  </si>
  <si>
    <t>Heart Rate</t>
  </si>
  <si>
    <t>Heart rate is the speed of the heartbeat measured by the number of contractions (beats) of the heart per minute (bpm). The heart rate can vary according to the body's physical needs, including the need to absorb oxygen and excrete carbon dioxide, but is also modulated by a myriad of factors including but not limited to genetics, physical fitness, stress or psychological status, diet, drugs, hormonal status, environment, and disease/illness as well as the interaction between and among these factors. It is usually equal or close to the pulse measured at any peripheral point.</t>
  </si>
  <si>
    <t>https://skills.emsidata.com/skills/KS124N96FD0WPSJ4RD56</t>
  </si>
  <si>
    <t>Design Leadership</t>
  </si>
  <si>
    <t>Design leadership is a concept complementary to design management. In practice, design managers within companies often operate in the field of design leadership and design leaders in the field of design management. However, the two terms are not interchangeable, they are interdependent. In essence, design leadership aims to define future strategies and design management is responsible for implementation. Both are critically important to business, government and society, and both are necessary in order to maximise value from design activity and investment.</t>
  </si>
  <si>
    <t>https://skills.emsidata.com/skills/KS122VH6BNFLBPJRW6M4</t>
  </si>
  <si>
    <t>Insulin Resistance</t>
  </si>
  <si>
    <t>Insulin resistance (IR) is a pathological condition in which cells fail to respond normally to the hormone insulin.</t>
  </si>
  <si>
    <t>https://skills.emsidata.com/skills/BGS3DE32AE30E465EB64</t>
  </si>
  <si>
    <t>Retail Channels</t>
  </si>
  <si>
    <t>Retail is the sale of goods and services to consumers, in contrast to wholesaling, which is sale to business or institutional customers. A retailer purchases goods in large quantities from manufacturers, directly or through a wholesaler, and then sells in smaller quantities to consumers for a profit. Retailers are the final link in the supply chain from producers to consumers. Shopping generally refers to the act of buying products. Sometimes this is done to obtain final goods, including necessities such as food and clothing; sometimes it takes place as a recreational activity. Recreational shopping often involves window shopping and browsing: it does not always result in a purchase.</t>
  </si>
  <si>
    <t>https://skills.emsidata.com/skills/BGS1B34146CFE8069125</t>
  </si>
  <si>
    <t>Azure Machine Learning</t>
  </si>
  <si>
    <t>https://skills.emsidata.com/skills/ES53E6EA8285F66F0CE7</t>
  </si>
  <si>
    <t>Information Technology Architecture</t>
  </si>
  <si>
    <t>Information technology architecture is the process of development of methodical information technology specifications, models and guidelines, using a variety of Information Technology notations, for example UML, within a coherent Information Technology architecture framework, following formal and informal Information Technology solution, enterprise, and infrastructure architecture processes. These processes have been developed in the past few decades in response to the requirement for a coherent, consistent approach to delivery of information technology capabilities. They have been developed by information technology product vendors and independent consultancies, based on real experiences in the information technology marketplace and collaboration amongst industry stakeholders, for example the Open Group. Best practice Information Technology architecture encourages the use of open technology standards and global technology interoperability. Information Technology (I.T) Architecture can also be called a high-level map or plan of the information assets in an organization, including the physical design of the building that holds the hardware.</t>
  </si>
  <si>
    <t>https://skills.emsidata.com/skills/KS1254S5WBL0PXSJXF2N</t>
  </si>
  <si>
    <t>Encrypting File Systems</t>
  </si>
  <si>
    <t>Encrypted filesystem may refer to:Filesystem-level encryption, a form of disk encryption where individual files or directories are encrypted by the file system itself Encrypting File System, the Microsoft Windows encryption subsystem of NTFS</t>
  </si>
  <si>
    <t>https://skills.emsidata.com/skills/KS123JD63DR4H8K756BR</t>
  </si>
  <si>
    <t>Book Printing</t>
  </si>
  <si>
    <t>In publishing, printers  are both companies providing printing services and individuals who directly operate printing presses.</t>
  </si>
  <si>
    <t>https://skills.emsidata.com/skills/KS1214J6FRTK453B6F4L</t>
  </si>
  <si>
    <t>Macromolecule</t>
  </si>
  <si>
    <t>A macromolecule is a very large molecule, such as a protein. They are composed of thousands of covalently bonded atoms. Many macromolecules are the polymerization of smaller molecules called monomers. The most common macromolecules in biochemistry are biopolymers and large non-polymeric molecules such as lipids and macrocycles. Synthetic fibers and experimental materials such as carbon nanotubes are also examples of macromolecules.</t>
  </si>
  <si>
    <t>https://skills.emsidata.com/skills/KS1262J6Y6G3L4831LR5</t>
  </si>
  <si>
    <t>SQL Server Master Data Services</t>
  </si>
  <si>
    <t>https://skills.emsidata.com/skills/KS440WB5YR58ST6DHLPR</t>
  </si>
  <si>
    <t>Antiretroviral Therapy</t>
  </si>
  <si>
    <t>https://skills.emsidata.com/skills/BGSD8B0C0082DFF7577B</t>
  </si>
  <si>
    <t>Energetic</t>
  </si>
  <si>
    <t>To be energetic is to possess, exert, or display the ability to do physical work.</t>
  </si>
  <si>
    <t>https://skills.emsidata.com/skills/ES48DC8725830674E88F</t>
  </si>
  <si>
    <t>Conic Optimization</t>
  </si>
  <si>
    <t>Conic optimization is a subfield of convex optimization that studies problems consisting of minimizing a convex function over the intersection of an affine subspace and a convex cone.</t>
  </si>
  <si>
    <t>https://skills.emsidata.com/skills/KS1228Z78CF22LMQQD8R</t>
  </si>
  <si>
    <t>Windows Essential Business Server 2008</t>
  </si>
  <si>
    <t>Windows Essential Business Server 2008 was Microsoft's server offering for mid-size businesses. It was released to manufacturing on 15 September 2008 and was officially launched on 12 November 2008. It was discontinued on 30 June 2010.</t>
  </si>
  <si>
    <t>https://skills.emsidata.com/skills/KS126HK6DFPRHYC7RNQ5</t>
  </si>
  <si>
    <t>Family Engagement</t>
  </si>
  <si>
    <t>https://skills.emsidata.com/skills/ES6F74457CD122F14F6F</t>
  </si>
  <si>
    <t>Health Policy Analysis</t>
  </si>
  <si>
    <t>https://skills.emsidata.com/skills/BGSDC216D5F2CF47A27D</t>
  </si>
  <si>
    <t>Mesoscopic Physics</t>
  </si>
  <si>
    <t>Mesoscopic physics is a subdiscipline of condensed matter physics that deals with materials of an intermediate size. These materials range in size between the nanoscale for a quantity of atoms and of materials measuring micrometres. The lower limit can also be defined as being the size of individual atoms. At the micrometre level are bulk materials. Both mesoscopic and macroscopic objects contain many atoms. Whereas average properties derived from its constituent materials describe macroscopic objects, as they usually obey the laws of classical mechanics, a mesoscopic object, by contrast, is affected by thermal fluctuations around the average, and its electronic behavior may require modeling at the level of quantum mechanics.</t>
  </si>
  <si>
    <t>https://skills.emsidata.com/skills/KS126DP6MQF3SGT1YTLY</t>
  </si>
  <si>
    <t>Ios10</t>
  </si>
  <si>
    <t>iOS 10 is the tenth major release of the iOS mobile operating system developed by Apple Inc., being the successor to iOS 9. It was announced at the company's Worldwide Developers Conference on June 13, 2016, and was released on September 13, that year. It was succeeded by iOS 11 on September 19, 2017.</t>
  </si>
  <si>
    <t>https://skills.emsidata.com/skills/KS9RWE4CYUSNTSPMGKWP</t>
  </si>
  <si>
    <t>DNA Methylation</t>
  </si>
  <si>
    <t>DNA methylation is a biological process by which methyl groups are added to the DNA molecule. Methylation can change the activity of a DNA segment without changing the sequence. When located in a gene promoter, DNA methylation typically acts to repress gene transcription. In mammals, DNA methylation is essential for normal development and is associated with a number of key processes including genomic imprinting, X-chromosome inactivation, repression of transposable elements, aging, and carcinogenesis.</t>
  </si>
  <si>
    <t>https://skills.emsidata.com/skills/BGSCF27F0D042CE450B7</t>
  </si>
  <si>
    <t>Microsoft Windows 7</t>
  </si>
  <si>
    <t>Windows 7 is an operating system that was produced by Microsoft and released as part of the Windows NT family of operating systems. It was released to manufacturing on July 22, 2009, and became generally available on October 22, 2009. It is the successor to Windows Vista, released nearly three years earlier. It remained an operating system for use on personal computers, including home and business desktops, laptops, tablet PCs and media center PCs, and itself was replaced in November 2012 by Windows 8, the name spanning more than three years of the product. Until April 9, 2013, Windows 7 RTM provided content such as security updates, software updates, PC driver updates and technical support, after which installation of Service Pack 1 is required for users to receive support and updates. Windows 7's server counterpart, Windows Server 2008 R2, was released at the same time. The last supported version of Windows based on this operating system was released on July 1, 2011, entitled Windows Embedded POSReady 7. On January 12, 2016, Microsoft ended support for Internet Explorer versions older than Internet Explorer 11 on Windows 7. Extended support ended on January 14, 2020, over ten years after the release of Windows 7, after which the operating system ceased receiving further support or security updates to most users, and all PCs that blocks Windows Update on Windows 7 versions newer than KB4499164 released in May 2019 displays a full-screen upgrade warning notification with an information page link starting from January 15, 2020. A support program is currently available for enterprises, providing security updates for Windows 7 for up to four years since the official end of life. However, Windows Embedded POSReady 7, the last Windows 7 variant, continues to receive security updates until October 2021.</t>
  </si>
  <si>
    <t>https://skills.emsidata.com/skills/ES5E7918EBDB454A6A1C</t>
  </si>
  <si>
    <t>Facebook</t>
  </si>
  <si>
    <t>https://skills.emsidata.com/skills/ES3E39C571A627E23737</t>
  </si>
  <si>
    <t>Risk Awareness</t>
  </si>
  <si>
    <t>https://skills.emsidata.com/skills/ES5B06E38C5696D77E2C</t>
  </si>
  <si>
    <t>Building Science</t>
  </si>
  <si>
    <t>Building science is the collection of scientific knowledge that focuses on the analysis of the physical phenomena affecting buildings. Building physics, architectural science and applied physics are terms used for the knowledge domain that overlaps with building science.</t>
  </si>
  <si>
    <t>https://skills.emsidata.com/skills/BGSFF75EF747B0FDC375</t>
  </si>
  <si>
    <t>Foreign Relations</t>
  </si>
  <si>
    <t>Foreign relations or foreign affairs refers to the management of relationships and dealings between countries. Any results of foreign policy dealings and decisions can be considered foreign relations.</t>
  </si>
  <si>
    <t>https://skills.emsidata.com/skills/KS1242160FRYDQSZW1Q3</t>
  </si>
  <si>
    <t>Primary Market</t>
  </si>
  <si>
    <t>The primary market is the part of the capital market that deals with the issuance and sale of equity-backed securities to investors directly by the issuer. Investors buy securities that were never traded before. Primary markets create long term instruments through which corporate entities raise funds from the capital market. It is also known as the New Issue Market (NIM).</t>
  </si>
  <si>
    <t>https://skills.emsidata.com/skills/KS1280S6KR3HXKWSC25H</t>
  </si>
  <si>
    <t>Pore Water Pressure</t>
  </si>
  <si>
    <t>Pore water pressure refers to the pressure of groundwater held within a soil or rock, in gaps between particles (pores). Pore water pressures below the phreatic level of the groundwater are measured with piezometers. The vertical pore water pressure distribution in aquifers can generally be assumed to be close to hydrostatic.</t>
  </si>
  <si>
    <t>https://skills.emsidata.com/skills/KS127Y463WY94XSSP3Z1</t>
  </si>
  <si>
    <t>Relational Operator</t>
  </si>
  <si>
    <t>In computer science, a relational operator is a programming language construct or operator that tests or defines some kind of relation between two entities. These include numerical equality and inequalities.</t>
  </si>
  <si>
    <t>https://skills.emsidata.com/skills/KS128HP5ZZTHMNDRXJ81</t>
  </si>
  <si>
    <t>Sales Strategy</t>
  </si>
  <si>
    <t>https://skills.emsidata.com/skills/BGS409FD4E9C8053A315</t>
  </si>
  <si>
    <t>AWS CodeCommit</t>
  </si>
  <si>
    <t>https://skills.emsidata.com/skills/ES2119F2B7CEE19988ED</t>
  </si>
  <si>
    <t>Lean Six Sigma Certification</t>
  </si>
  <si>
    <t>https://skills.emsidata.com/skills/ES345D39438E04D37E88</t>
  </si>
  <si>
    <t>Coded User Interface (UI)</t>
  </si>
  <si>
    <t>In the industrial design field of human–computer interaction, a user interface (UI) is the space where interactions between humans and machines occur. The goal of this interaction is to allow effective operation and control of the machine from the human end, while the machine simultaneously feeds back information that aids the operators' decision-making process. Examples of this broad concept of user interfaces include the interactive aspects of computer operating systems, hand tools, heavy machinery operator controls, and process controls. The design considerations applicable when creating user interfaces are related to, or involve such disciplines as, ergonomics and psychology.</t>
  </si>
  <si>
    <t>https://skills.emsidata.com/skills/BGSDCFF1A81BB299ED7B</t>
  </si>
  <si>
    <t>Radioactive Materials</t>
  </si>
  <si>
    <t>https://skills.emsidata.com/skills/ESD3BFA1B0A864DBC8CC</t>
  </si>
  <si>
    <t>Educational Data Mining</t>
  </si>
  <si>
    <t>Educational data mining (EDM) describes a research field concerned with the application of data mining, machine learning and statistics to information generated from educational settings. At a high level, the field seeks to develop and improve methods for exploring this data, which often has multiple levels of meaningful hierarchy, in order to discover new insights about how people learn in the context of such settings. In doing so, EDM has contributed to theories of learning investigated by researchers in educational psychology and the learning sciences. The field is closely tied to that of learning analytics, and the two have been compared and contrasted.</t>
  </si>
  <si>
    <t>https://skills.emsidata.com/skills/KS123C2687Y3LBBN54SK</t>
  </si>
  <si>
    <t>Feed Forward</t>
  </si>
  <si>
    <t>A feed forward, sometimes written feedforward, is an element or pathway within a control system that passes a controlling signal from a source in its external environment to a load elsewhere in its external environment. This is often a command signal from an external operator.</t>
  </si>
  <si>
    <t>https://skills.emsidata.com/skills/KSV11KLRJSID421SAWON</t>
  </si>
  <si>
    <t>Guided Practice</t>
  </si>
  <si>
    <t>https://skills.emsidata.com/skills/ES2B29992AC0F3D40F78</t>
  </si>
  <si>
    <t>Azure Command-Line Interface (Azure CLI)</t>
  </si>
  <si>
    <t>https://skills.emsidata.com/skills/ES38BBE3D22F122C1873</t>
  </si>
  <si>
    <t>Medical History Documentation</t>
  </si>
  <si>
    <t>The medical history, case history, or anamnesis of a patient is information gained by a physician by asking specific questions, either of the patient or of other people who know the person and can give suitable information, with the aim of obtaining information useful in formulating a diagnosis and providing medical care to the patient. The medically relevant complaints reported by the patient or others familiar with the patient are referred to as symptoms, in contrast with clinical signs, which are ascertained by direct examination on the part of medical personnel. Most health encounters will result in some form of history being taken. Medical histories vary in their depth and focus. For example, an ambulance paramedic would typically limit their history to important details, such as name, history of presenting complaint, allergies, etc. In contrast, a psychiatric history is frequently lengthy and in depth, as many details about the patient's life are relevant to formulating a management plan for a psychiatric illness.</t>
  </si>
  <si>
    <t>https://skills.emsidata.com/skills/BGSBF003CCDF4A1C7477</t>
  </si>
  <si>
    <t>AWS Key Management Service (KMS)</t>
  </si>
  <si>
    <t>https://skills.emsidata.com/skills/ES41665F519CF411D0AB</t>
  </si>
  <si>
    <t>AWS CloudFormation</t>
  </si>
  <si>
    <t>https://skills.emsidata.com/skills/ESB3F99C3446845F41F6</t>
  </si>
  <si>
    <t>Logarithmic Functions</t>
  </si>
  <si>
    <t>In mathematics, the logarithm is the inverse function to exponentiation. That means the logarithm of a given number x is the exponent to which another fixed number, the base b, must be raised, to produce that number x. In the simplest case, the logarithm counts the number of occurrences of the same factor in repeated multiplication; e.g. since 1000 = 10 × 10 × 10 = 103, the "logarithm base 10" of 1000 is 3, or log10 (1000) = 3. The logarithm of x to base b is denoted as logb (x), or without parentheses, logb x, or even without the explicit base, log x, when no confusion is possible, or when the base does not matter such as in big O notation.</t>
  </si>
  <si>
    <t>https://skills.emsidata.com/skills/ESFB9FE4377C152363B1</t>
  </si>
  <si>
    <t>Tax Collections</t>
  </si>
  <si>
    <t>https://skills.emsidata.com/skills/ESEA3C537A540DB4EBBA</t>
  </si>
  <si>
    <t>Systematic Risk</t>
  </si>
  <si>
    <t>In finance and economics, systematic risk is vulnerability to events which affect aggregate outcomes such as broad market returns, total economy-wide resource holdings, or aggregate income. In many contexts, events like earthquakes, epidemics and major weather catastrophes pose aggregate risks that affect not only the distribution but also the total amount of resources. That is why it is also known as contingent risk, unplanned risk or risk events. If every possible outcome of a stochastic economic process is characterized by the same aggregate result, the process then has no aggregate risk.</t>
  </si>
  <si>
    <t>https://skills.emsidata.com/skills/KS4415T6MKT0H0PGZMYR</t>
  </si>
  <si>
    <t>Transmission Systems</t>
  </si>
  <si>
    <t>In telecommunications, a transmission system is a system that transmits a signal from one place to another. The signal can be an electrical, optical or radio signal.</t>
  </si>
  <si>
    <t>https://skills.emsidata.com/skills/KS441HW6QP73GDL6XQ4T</t>
  </si>
  <si>
    <t>Coastal Engineering</t>
  </si>
  <si>
    <t>Coastal engineering is a branch of civil engineering concerned with the specific demands posed by constructing at or near the coast, as well as the development of the coast itself.</t>
  </si>
  <si>
    <t>https://skills.emsidata.com/skills/ESA31C97FABF3DC59FC5</t>
  </si>
  <si>
    <t>Next-Generation Sequencing</t>
  </si>
  <si>
    <t>https://skills.emsidata.com/skills/BGS8A0A876532C6EF69F</t>
  </si>
  <si>
    <t>Cancer Prevention</t>
  </si>
  <si>
    <t>Cancer prevention is the practice of taking active measures to decrease the incidence of cancer and mortality. The practice of prevention is dependent upon both individual efforts to improve lifestyle and seek preventive screening, and socioeconomic or public policy related to cancer prevention. Globalized cancer prevention is regarded as a critical objective due to its applicability to large populations, reducing long term effects of cancer by promoting proactive health practices and behaviors, and its perceived cost-effectiveness and viability for all socioeconomic classes.</t>
  </si>
  <si>
    <t>https://skills.emsidata.com/skills/BGSF919C3A3D0F2AAAC2</t>
  </si>
  <si>
    <t>Np Hard</t>
  </si>
  <si>
    <t>In computational complexity theory, NP-hardness is the defining property of a class of problems that are informally "at least as hard as the hardest problems in NP". A simple example of an NP-hard problem is the subset sum problem.</t>
  </si>
  <si>
    <t>https://skills.emsidata.com/skills/KS7Q5LVY70OSUW37MKTX</t>
  </si>
  <si>
    <t>Standard Cost Accounting</t>
  </si>
  <si>
    <t>Standard cost accounting is a traditional cost accounting method introduced in the 1920s, as an alternative for the traditional cost accounting method based on historical costs.</t>
  </si>
  <si>
    <t>https://skills.emsidata.com/skills/BGS85DBB6AC2FAC2578B</t>
  </si>
  <si>
    <t>Time Series Analysis And Forecasting</t>
  </si>
  <si>
    <t>https://skills.emsidata.com/skills/BGS9DF4756463CF4F73E</t>
  </si>
  <si>
    <t>Bloom Filter</t>
  </si>
  <si>
    <t>A Bloom filter is a space-efficient probabilistic data structure, conceived by Burton Howard Bloom in 1970, that is used to test whether an element is a member of a set. False positive matches are possible, but false negatives are not – in other words, a query returns either "possibly in set" or "definitely not in set". Elements can be added to the set, but not removed ; the more items added, the larger the probability of false positives.</t>
  </si>
  <si>
    <t>https://skills.emsidata.com/skills/KS1213J6CSGMLV8N9P2X</t>
  </si>
  <si>
    <t>Toyota Production System</t>
  </si>
  <si>
    <t>The Toyota Production System (TPS) is an integrated socio-technical system, developed by Toyota, that comprises its management philosophy and practices. The TPS is a management system that organizes manufacturing and logistics for the automobile manufacturer, including interaction with suppliers and customers. The system is a major precursor of the more generic "lean manufacturing". Taiichi Ohno and Eiji Toyoda, Japanese industrial engineers, developed the system between 1948 and 1975.</t>
  </si>
  <si>
    <t>https://skills.emsidata.com/skills/BGS16CEF3AEEA9566BCA</t>
  </si>
  <si>
    <t>Cancer Biology</t>
  </si>
  <si>
    <t>https://skills.emsidata.com/skills/BGS5E49DA2D225CA0F74</t>
  </si>
  <si>
    <t>Intelligent Transportation Systems</t>
  </si>
  <si>
    <t>An intelligent transportation system (ITS) is an advanced application which aims to provide innovative services relating to different modes of transport and traffic management and enable users to be better informed and make safer, more coordinated, and 'smarter' use of transport networks.</t>
  </si>
  <si>
    <t>https://skills.emsidata.com/skills/KS1257Q6CH80Q6QL8WSD</t>
  </si>
  <si>
    <t>Media Management</t>
  </si>
  <si>
    <t>Media management is a business administration discipline that identifies and describes strategic and operational phenomena and problems in the leadership of media enterprises. Media management contains the functions strategic management, procurement management, production management, organizational management and marketing of media enterprises.</t>
  </si>
  <si>
    <t>https://skills.emsidata.com/skills/ESFB65AA64C913F6604A</t>
  </si>
  <si>
    <t>Software Analysis</t>
  </si>
  <si>
    <t>https://skills.emsidata.com/skills/BGS85796EAE7746F286F</t>
  </si>
  <si>
    <t>Rigging</t>
  </si>
  <si>
    <t>Rigging comprises the system of ropes, cables and chains, which support a sailing ship or sail boat's masts—standing rigging, including shrouds and stays—and which adjust the position of the vessel's sails and spars to which they are attached—the running rigging, including halyards, braces, sheets and vangs.</t>
  </si>
  <si>
    <t>https://skills.emsidata.com/skills/KS686XS5WHHFZ4PLSSB0</t>
  </si>
  <si>
    <t>Migraine</t>
  </si>
  <si>
    <t>A migraine is a primary headache disorder characterized by recurrent headaches that are moderate to severe. Typically, episodes affect one side of the head, are pulsating in nature, and last from a few hours to three days. Associated symptoms may include nausea, vomiting, and sensitivity to light, sound, or smell. The pain is generally made worse by physical activity, although regular exercise may have prophylactic effects. Up to one-third of people affected have aura: typically a short period of visual disturbance that signals that the headache will soon occur. Occasionally, aura can occur with little or no headache following, but not everyone has this symptom.</t>
  </si>
  <si>
    <t>https://skills.emsidata.com/skills/BGSA1D9C00A8C5BBE385</t>
  </si>
  <si>
    <t>Federal Aviation Regulations</t>
  </si>
  <si>
    <t>The Federal Aviation Regulations (FARs) are rules prescribed by the Federal Aviation Administration (FAA) governing all aviation activities in the United States. The FARs are part of Title 14 of the Code of Federal Regulations (CFR). A wide variety of activities are regulated, such as aircraft design and maintenance, typical airline flights, pilot training activities, hot-air ballooning, lighter-than-air aircraft, man-made structure heights, obstruction lighting and marking, model rocket launches, model aircraft operations, Unmanned Aircraft Systems (UAS) and kite flying. The rules are designed to promote safe aviation, protecting pilots, flight attendants, passengers and the general public from unnecessary risk.</t>
  </si>
  <si>
    <t>https://skills.emsidata.com/skills/ESC9C95D341086679FFA</t>
  </si>
  <si>
    <t>Software Security</t>
  </si>
  <si>
    <t>Security, as part of the software development process, is an ongoing process involving people and practices, and ensures application confidentiality, integrity, and availability. Secure software is the result of security aware software development processes where security is built in and thus software is developed with security in mind.</t>
  </si>
  <si>
    <t>https://skills.emsidata.com/skills/ES98F4D06CEDC31087EE</t>
  </si>
  <si>
    <t>Torch (Machine Learning)</t>
  </si>
  <si>
    <t>https://skills.emsidata.com/skills/ESFFB6109F270A30945C</t>
  </si>
  <si>
    <t>Word Order</t>
  </si>
  <si>
    <t>In linguistics, word order typology is the study of the order of the syntactic constituents of a language, and how different languages employ different orders. Correlations between orders found in different syntactic sub-domains are also of interest. The primary word orders that are of interest arethe constituent order of a clause, namely the relative order of subject, object, and verb; the order of modifiers in a noun phrase; the order of adverbials.</t>
  </si>
  <si>
    <t>https://skills.emsidata.com/skills/KS4424N6ZNGC3ZZK0MKB</t>
  </si>
  <si>
    <t>Global Logistics</t>
  </si>
  <si>
    <t>https://skills.emsidata.com/skills/ES727BF16ED67376AABC</t>
  </si>
  <si>
    <t>Data Auditing</t>
  </si>
  <si>
    <t>Data auditing is the process of conducting a data audit to assess how company's data is fit for given purpose. This involves profiling the data and assessing the impact of poor quality data on the organization's performance and profits. It can include the determination of the clarity of the data sources and can be applied in the way banks and rating agencies perform due diligence with regard to the treatment of raw data given by firms, particularly the identification of faulty data.</t>
  </si>
  <si>
    <t>https://skills.emsidata.com/skills/KS122NM78CCHZR9VY195</t>
  </si>
  <si>
    <t>Metabolic Syndrome</t>
  </si>
  <si>
    <t>Metabolic syndrome is a clustering of at least three of the following five medical conditions: abdominal obesity, high blood pressure, high blood sugar, high serum triglycerides, and low serum high-density lipoprotein (HDL).</t>
  </si>
  <si>
    <t>https://skills.emsidata.com/skills/KS126DX78862WJNXTTX5</t>
  </si>
  <si>
    <t>Agricultural Policy</t>
  </si>
  <si>
    <t>Agricultural policy describes a set of laws relating to domestic agriculture and imports of foreign agricultural products. Governments usually implement agricultural policies with the goal of achieving a specific outcome in the domestic agricultural product markets.</t>
  </si>
  <si>
    <t>https://skills.emsidata.com/skills/ESA4787954999202362B</t>
  </si>
  <si>
    <t>Oral Food Challenges</t>
  </si>
  <si>
    <t>https://skills.emsidata.com/skills/ES47E9E6CA926AC03419</t>
  </si>
  <si>
    <t>Facebook Ads</t>
  </si>
  <si>
    <t>https://skills.emsidata.com/skills/KSCZBXKAE3TZ8SOLWOEF</t>
  </si>
  <si>
    <t>Robotic Systems</t>
  </si>
  <si>
    <t>https://skills.emsidata.com/skills/BGS31BB326DD08B61026</t>
  </si>
  <si>
    <t>Issuing Refunds</t>
  </si>
  <si>
    <t>In retail, a product return is the process of a customer taking previously purchased merchandise back to the retailer, and in turn receiving a refund in the original form of payment, exchange for another item, or a store credit.</t>
  </si>
  <si>
    <t>https://skills.emsidata.com/skills/ESB49EECBA537FCD9F62</t>
  </si>
  <si>
    <t>Quantum Information Sciences</t>
  </si>
  <si>
    <t>Quantum information science is an interdisciplinary field that looks to understand the analysis, processing, and transmission of information through the lens of quantum mechanics principles. It combines the study of Information science with quantum effects in physics. It includes theoretical issues in computational models as well as more experimental topics in quantum physics including what can and cannot be done with quantum information. The term quantum information theory is also used, but it fails to encompass experimental research in the area and can be confused with a subfield of quantum information science that studies the processing of quantum information.</t>
  </si>
  <si>
    <t>https://skills.emsidata.com/skills/KS1289K729DB8SKVM6MZ</t>
  </si>
  <si>
    <t>Films</t>
  </si>
  <si>
    <t>A film, also called a movie, motion picture or moving picture, is a work of visual art used to simulate experiences that communicate ideas, stories, perceptions, feelings, beauty, or atmosphere through the use of moving images. These images are generally accompanied by sound, and more rarely, other sensory stimulations. The word "cinema", short for cinematography, is often used to refer to filmmaking and the film industry, and to the art form that is the result of it.</t>
  </si>
  <si>
    <t>https://skills.emsidata.com/skills/KS123XT6RSRP6JL7K865</t>
  </si>
  <si>
    <t>Environmental Policy Development</t>
  </si>
  <si>
    <t>https://skills.emsidata.com/skills/ES84386DC9E1CDF2F0BD</t>
  </si>
  <si>
    <t>Team Processes</t>
  </si>
  <si>
    <t>https://skills.emsidata.com/skills/ES1FA2965F4FD0084651</t>
  </si>
  <si>
    <t>Sudden Cardiac Death</t>
  </si>
  <si>
    <t>https://skills.emsidata.com/skills/KS4411T5VMWH97M4PR1F</t>
  </si>
  <si>
    <t>Dodd-Frank Act</t>
  </si>
  <si>
    <t>The Dodd–Frank Wall Street Reform and Consumer Protection Act is a United States federal law that was enacted on July 21, 2010. The law overhauled financial regulation in the aftermath of the Great Recession, and it made changes affecting all federal financial regulatory agencies and almost every part of the nation's financial services industry.</t>
  </si>
  <si>
    <t>https://skills.emsidata.com/skills/ES9BD2FA2B9F8F1B27F0</t>
  </si>
  <si>
    <t>Digital Archiving</t>
  </si>
  <si>
    <t>https://skills.emsidata.com/skills/ESA370B95475CBCCC886</t>
  </si>
  <si>
    <t>Dermatology is the branch of medicine dealing with the skin. It is a speciality with both medical and surgical aspects. A dermatologist is a specialist medical doctor who manages diseases related to skin, hair, nails, and some cosmetic problems.</t>
  </si>
  <si>
    <t>https://skills.emsidata.com/skills/KS122V96RHVZQGKKYGP8</t>
  </si>
  <si>
    <t>Rheumatology</t>
  </si>
  <si>
    <t>Rheumatology is a branch of medicine devoted to the diagnosis and therapy of rheumatic diseases. Physicians who have undergone formal training in rheumatology are called rheumatologists. Rheumatologists deal mainly with immune-mediated disorders of the musculoskeletal system, soft tissues, autoimmune diseases, vasculitides, and inherited connective tissue disorders.</t>
  </si>
  <si>
    <t>https://skills.emsidata.com/skills/KS440315ZC9VBNBL15T9</t>
  </si>
  <si>
    <t>Formal Methods</t>
  </si>
  <si>
    <t>In computer science, specifically software engineering and hardware engineering, formal methods are a particular kind of mathematically rigorous techniques for the specification, development and verification of software and hardware systems. The use of formal methods for software and hardware design is motivated by the expectation that, as in other engineering disciplines, performing appropriate mathematical analysis can contribute to the reliability and robustness of a design.</t>
  </si>
  <si>
    <t>https://skills.emsidata.com/skills/KSOU0TXR3MMBJ22PYGGO</t>
  </si>
  <si>
    <t>Page Layout</t>
  </si>
  <si>
    <t>In graphic design, page layout is the arrangement of visual elements on a page. It generally involves organizational principles of composition to achieve specific communication objectives.</t>
  </si>
  <si>
    <t>https://skills.emsidata.com/skills/ES980F8AD1DD6132F1F6</t>
  </si>
  <si>
    <t>Residential Electronics Systems Integrator</t>
  </si>
  <si>
    <t>https://skills.emsidata.com/skills/KS440126VXZJX1YGP34T</t>
  </si>
  <si>
    <t>Quicksort</t>
  </si>
  <si>
    <t>Quicksort is an in-place sorting algorithm. Developed by British computer scientist Tony Hoare in 1959 and published in 1961, it is still a commonly used algorithm for sorting. When implemented well, it can be somewhat faster than merge sort and about two or three times faster than heapsort.</t>
  </si>
  <si>
    <t>https://skills.emsidata.com/skills/KSVAIBQBOKM0ABYHUE7W</t>
  </si>
  <si>
    <t>Battery Management</t>
  </si>
  <si>
    <t>A battery management system (BMS) is any electronic system that manages a rechargeable battery, such as by protecting the battery from operating outside its safe operating area, monitoring its state, calculating secondary data, reporting that data, controlling its environment, authenticating it and / or balancing it.</t>
  </si>
  <si>
    <t>https://skills.emsidata.com/skills/KS120XY6Q48690PZLVJ6</t>
  </si>
  <si>
    <t>Vaccinology</t>
  </si>
  <si>
    <t>https://skills.emsidata.com/skills/BGSC03F7186823B3FFE5</t>
  </si>
  <si>
    <t>Business Metrics</t>
  </si>
  <si>
    <t>https://skills.emsidata.com/skills/BGSD663E7801D0013709</t>
  </si>
  <si>
    <t>Toileting</t>
  </si>
  <si>
    <t>In health care, toileting is the act of assisting a dependent patient with his/her elimination needs.</t>
  </si>
  <si>
    <t>https://skills.emsidata.com/skills/BGS236E1B992AB270235</t>
  </si>
  <si>
    <t>Puberty</t>
  </si>
  <si>
    <t>Puberty is the process of physical changes through which a child's body matures into an adult body capable of sexual reproduction. It is initiated by hormonal signals from the brain to the gonads: the ovaries in a girl, the testes in a boy. In response to the signals, the gonads produce hormones that stimulate libido and the growth, function, and transformation of the brain, bones, muscle, blood, skin, hair, breasts, and sex organs. Physical growth—height and weight—accelerates in the first half of puberty and is completed when an adult body has been developed. Before puberty, the external sex organs, known as primary sexual characteristics, are sex characteristics that distinguish boys and girls. Puberty leads to sexual dimorphism through the development of the secondary sex characteristics, which further distinguish the sexes.</t>
  </si>
  <si>
    <t>https://skills.emsidata.com/skills/BGSCE89A70F6DD5A11CB</t>
  </si>
  <si>
    <t>Laplace Transform</t>
  </si>
  <si>
    <t>In mathematics, the Laplace transform, named after its inventor Pierre-Simon Laplace, is an integral transform that converts a function of a real variable  to a function of a complex variable . The transform has many applications in science and engineering because it is a tool for solving differential equations. In particular, it transforms differential equations into algebraic equations and convolution into multiplication.</t>
  </si>
  <si>
    <t>https://skills.emsidata.com/skills/KS125QM64RBZ0KVWTRGC</t>
  </si>
  <si>
    <t>Application Design</t>
  </si>
  <si>
    <t>https://skills.emsidata.com/skills/BGSC174841627785527C</t>
  </si>
  <si>
    <t>Azure Data Catalog</t>
  </si>
  <si>
    <t>https://skills.emsidata.com/skills/ES95E6FD92776FF0BB80</t>
  </si>
  <si>
    <t>Architectural Design, also known as AD, is a UK-based architectural journal first launched in 1930 as Architectural Design and Construction. The journal is currently published by John Wiley &amp; Sons, and is edited by Helen Castle since 2001.</t>
  </si>
  <si>
    <t>https://skills.emsidata.com/skills/KS120MG6W03JCFGKFHHC</t>
  </si>
  <si>
    <t>Solid Waste Management</t>
  </si>
  <si>
    <t>Waste management includes the processes and actions required to manage waste from its inception to its final disposal. This includes the collection, transport, treatment and disposal of waste, together with monitoring and regulation of the waste management process and waste-related laws, technologies, economic mechanisms.</t>
  </si>
  <si>
    <t>https://skills.emsidata.com/skills/BGSBDCDCF29DB5A03DC9</t>
  </si>
  <si>
    <t>Master Theorem</t>
  </si>
  <si>
    <t>In the analysis of algorithms, the master theorem for divide-and-conquer recurrences provides an asymptotic analysis for recurrence relations of types that occur in the analysis of many divide and conquer algorithms. The approach was first presented by Jon Bentley, Dorothea Haken, and James B. Saxe in 1980, where it was described as a "unifying method" for solving such recurrences. The name "master theorem" was popularized by the widely used algorithms textbook Introduction to Algorithms by Cormen, Leiserson, Rivest, and Stein.</t>
  </si>
  <si>
    <t>https://skills.emsidata.com/skills/KS1266L6PM085LD9KPWH</t>
  </si>
  <si>
    <t>Language Model</t>
  </si>
  <si>
    <t>A statistical language model is a probability distribution over sequences of words. Given such a sequence, say of length m, it assigns a probability  to the whole sequence.</t>
  </si>
  <si>
    <t>https://skills.emsidata.com/skills/KS125QC6C8B0KV5XXJQ5</t>
  </si>
  <si>
    <t>Crime Prevention</t>
  </si>
  <si>
    <t>Crime prevention is the attempt to reduce and deter crime and criminals. It is applied specifically to efforts made by governments to reduce crime, enforce the law, and maintain criminal justice. justice law</t>
  </si>
  <si>
    <t>https://skills.emsidata.com/skills/ESECA2A4B6CE3F728B24</t>
  </si>
  <si>
    <t>Certified Health Education Specialist</t>
  </si>
  <si>
    <t>https://skills.emsidata.com/skills/KS121MG72H6K5V38SXRK</t>
  </si>
  <si>
    <t>Market Requirements Documents</t>
  </si>
  <si>
    <t>A market requirements document (MRD) in project management and systems engineering, is a document that expresses the customer's wants and needs for the product or service. It is typically written as a part of product marketing or product management. The document should explain:What (new) product is being discussed Who the target customers are What products are in competition with the proposed one Why customers are likely to want this product.</t>
  </si>
  <si>
    <t>https://skills.emsidata.com/skills/KS1265C642JXF57FCJCH</t>
  </si>
  <si>
    <t>Randomized Clinical Trials</t>
  </si>
  <si>
    <t>A randomized controlled trial is a form of scientific experiment used to control factors not under direct experimental control. Examples of RCTs are clinical trials that compare the effects of drugs, surgical techniques, medical devices, diagnostic procedures or other medical treatments.</t>
  </si>
  <si>
    <t>https://skills.emsidata.com/skills/BGS5C19F63F9E18D9589</t>
  </si>
  <si>
    <t>Hallucinations</t>
  </si>
  <si>
    <t>A hallucination is a perception in the absence of an external stimulus that has the qualities of a real perception. Hallucinations are vivid, substantial, and are perceived to be located in external objective space. They are distinguishable from several related phenomena, such as dreaming, which does not involve wakefulness; pseudohallucination, which does not mimic real perception, and is accurately perceived as unreal; illusion, which involves distorted or misinterpreted real perception; and imagery (imagination), which does not mimic real perception, and is under voluntary control. Hallucinations also differ from "delusional perceptions", in which a correctly sensed and interpreted stimulus is given some additional significance. Many hallucinations happen also during sleep paralyses.</t>
  </si>
  <si>
    <t>https://skills.emsidata.com/skills/BGS4C7D16B9793A58CF7</t>
  </si>
  <si>
    <t>Polynomial Regression</t>
  </si>
  <si>
    <t>In statistics, polynomial regression is a form of regression analysis in which the relationship between the independent variable x and the dependent variable y is modelled as an nth degree polynomial in x. Polynomial regression fits a nonlinear relationship between the value of x and the corresponding conditional mean of y, denoted E(y |x). Although polynomial regression fits a nonlinear model to the data, as a statistical estimation problem it is linear, in the sense that the regression function E(y | x) is linear in the unknown parameters that are estimated from the data. For this reason, polynomial regression is considered to be a special case of multiple linear regression.</t>
  </si>
  <si>
    <t>https://skills.emsidata.com/skills/KS127XV68VTJXFBGJ0T7</t>
  </si>
  <si>
    <t>Rigid Bodies</t>
  </si>
  <si>
    <t>In physics, a rigid body is a solid body in which deformation is zero or so small it can be neglected. The distance between any two given points on a rigid body remains constant in time regardless of external forces or moments exerted on it. A rigid body is usually considered as a continuous distribution of mass.</t>
  </si>
  <si>
    <t>https://skills.emsidata.com/skills/KSX2JRZE3G5B97Q5HFMO</t>
  </si>
  <si>
    <t>Sports Law</t>
  </si>
  <si>
    <t>Sports law in the United States overlaps substantially with labor law, contract law, competition or antitrust law, and tort law. Issues like defamation and privacy rights are also integral aspects of sports law. This area of law was established as a separate and important entity only a few decades ago, coinciding with the rise of player-agents and increased media scrutiny of sports law topics.</t>
  </si>
  <si>
    <t>https://skills.emsidata.com/skills/KSIKSFV0QGJ80EQX991O</t>
  </si>
  <si>
    <t>Brakes</t>
  </si>
  <si>
    <t>A brake is a mechanical device that inhibits motion by absorbing energy from a moving system. It is used for slowing or stopping a moving vehicle, wheel, axle, or to prevent its motion, most often accomplished by means of friction.</t>
  </si>
  <si>
    <t>https://skills.emsidata.com/skills/KS120T86K4R9KFGHW0L7</t>
  </si>
  <si>
    <t>Productivity Software</t>
  </si>
  <si>
    <t>Productivity software is application software used for producing information. Its names arose from the fact that it increases productivity, especially of individual office workers, from typists to knowledge workers, although its scope is now wider than that. Office suites, which brought word processing, spreadsheet, and relational database programs to the desktop in the 1980s, are the core example of productivity software. They revolutionized the office with the magnitude of the productivity increase they brought as compared with the pre-1980s office environments of typewriters, paper filing, and handwritten lists and ledgers. In the United States, some 78% of "middle-skill" occupations now require the use of productivity software. In the 2010s, productivity software has become even more consumerized than it already was, as computing becomes ever more integrated into daily personal life.</t>
  </si>
  <si>
    <t>https://skills.emsidata.com/skills/KS1282Z79SMZM4TBF3QJ</t>
  </si>
  <si>
    <t>Cyber-Physical Systems</t>
  </si>
  <si>
    <t>A cyber-physical system (CPS) or intelligent system is a computer system in which a mechanism is controlled or monitored by computer-based algorithms. In cyber-physical systems, physical and software components are deeply intertwined, able to operate on different spatial and temporal scales, exhibit multiple and distinct behavioral modalities, and interact with each other in ways that change with context. CPS involves transdisciplinary approaches, merging theory of cybernetics, mechatronics, design and process science. The process control is often referred to as embedded systems. In embedded systems, the emphasis tends to be more on the computational elements, and less on an intense link between the computational and physical elements. CPS is also similar to the Internet of Things (IoT), sharing the same basic architecture; nevertheless, CPS presents a higher combination and coordination between physical and computational elements.</t>
  </si>
  <si>
    <t>https://skills.emsidata.com/skills/ES308D17A3F5E9A052A6</t>
  </si>
  <si>
    <t>Primary Education</t>
  </si>
  <si>
    <t>Primary education is typically the first stage of formal education, coming after preschool and before secondary school. Primary education takes place in primary school, the elementary school or first and middle school depending on the location.</t>
  </si>
  <si>
    <t>https://skills.emsidata.com/skills/KS123G178RS4JDQLY0KX</t>
  </si>
  <si>
    <t>Cell Divisions (Cell Cycle)</t>
  </si>
  <si>
    <t>The cell cycle, or cell-division cycle, is the series of events that take place in a cell that cause it to divide into two daughter cells. These events include the duplication of its DNA and some of its organelles, and subsequently the partitioning of its cytoplasm and other components into two daughter cells in a process called cell division.</t>
  </si>
  <si>
    <t>https://skills.emsidata.com/skills/KS440VQ6M04TH027VRCV</t>
  </si>
  <si>
    <t>Solar Application</t>
  </si>
  <si>
    <t>A solar cell panel, solar electric panel, photo-voltaic (PV) module or just solar panel is an assembly of photo-voltaic cells mounted in a framework for installation. Solar panels use sunlight as a source of energy to generate direct current electricity. A collection of PV modules is called a PV panel, and a system of PV panels is called an array. Arrays of a photovoltaic system supply solar electricity to electrical equipment.</t>
  </si>
  <si>
    <t>https://skills.emsidata.com/skills/BGS4E7E08EED589F9C96</t>
  </si>
  <si>
    <t>Object Oriented Programming And Systems</t>
  </si>
  <si>
    <t>https://skills.emsidata.com/skills/KS1278W63T7LZ1433Y51</t>
  </si>
  <si>
    <t>Energy Management Systems</t>
  </si>
  <si>
    <t>https://skills.emsidata.com/skills/ESF28080A8B528B4B68B</t>
  </si>
  <si>
    <t>Early Modern Europe</t>
  </si>
  <si>
    <t>Early modern Europe is the period of European history between the end of the Middle Ages and the beginning of the Industrial Revolution, roughly the late 15th century to the late 18th century. Historians variously mark the beginning of the early modern period with the invention of moveable type printing in the 1450s, the Fall of Constantinople and end of the Hundred Years’ War in 1453, the end of the Wars of the Roses in 1487, the beginning of the High Renaissance in Italy in the 1490s, the end of the Reconquista and subsequent voyages of Christopher Columbus to the Americas in 1492, or the start of the Protestant Reformation in 1517. The precise dates of its end point also vary and are usually linked with either the start of the French Revolution in 1789 or with the more vaguely defined beginning of the Industrial Revolution in late 18th century England.</t>
  </si>
  <si>
    <t>https://skills.emsidata.com/skills/KS126NK72QLRS6MXW2LV</t>
  </si>
  <si>
    <t>Logistics Strategy</t>
  </si>
  <si>
    <t>https://skills.emsidata.com/skills/BGSCB06413FC0DA67529</t>
  </si>
  <si>
    <t>Certified Scrum Master</t>
  </si>
  <si>
    <t>https://skills.emsidata.com/skills/KS7G6XM6NHD5NMYBXMHK</t>
  </si>
  <si>
    <t>Dividend Policy</t>
  </si>
  <si>
    <t>Dividend policy is concerned with financial policies regarding paying cash dividend in the present or paying an increased dividend at a later stage. Whether to issue dividends, and what amount, is determined mainly on the basis of the company's unappropriated profit and influenced by the company's long-term earning power. When cash surplus exists and is not needed by the firm, then management is expected to pay out some or all of those surplus earnings in the form of cash dividends or to repurchase the company's stock through a share buyback program.</t>
  </si>
  <si>
    <t>https://skills.emsidata.com/skills/KS1232B6YY76FRSSMC3N</t>
  </si>
  <si>
    <t>Thinking Processes</t>
  </si>
  <si>
    <t>The thinking processes in Eliyahu M. Goldratt's theory of constraints are the five methods to enable the focused improvement of any cognitive system.</t>
  </si>
  <si>
    <t>https://skills.emsidata.com/skills/KS441CM6JTB2129DRJQX</t>
  </si>
  <si>
    <t>Hybrid Vehicles</t>
  </si>
  <si>
    <t>A hybrid vehicle is one that uses two or more distinct types of power, such as submarines that use diesel when surfaced and batteries when submerged. Other means to store energy include pressurized fluid in hydraulic hybrids.</t>
  </si>
  <si>
    <t>https://skills.emsidata.com/skills/BGSAC12096DB04BDCB2C</t>
  </si>
  <si>
    <t>3D Animation</t>
  </si>
  <si>
    <t>https://skills.emsidata.com/skills/ESA0CCF8B28EE01393A7</t>
  </si>
  <si>
    <t>Connected Components</t>
  </si>
  <si>
    <t>https://skills.emsidata.com/skills/KSNV3P1I7MFD51TN8DIG</t>
  </si>
  <si>
    <t>Architectural Drawing</t>
  </si>
  <si>
    <t>An architectural drawing or architect's drawing is a technical drawing of a building that falls within the definition of architecture. Architectural drawings are used by architects and others for a number of purposes: to develop a design idea into a coherent proposal, to communicate ideas and concepts, to convince clients of the merits of a design, to assist a building contractor to construct it based on design intent, as a record of the design and planned development, or to make a record of a building that already exists.</t>
  </si>
  <si>
    <t>https://skills.emsidata.com/skills/KS120MJ6M2QPPH3P1SYP</t>
  </si>
  <si>
    <t>Flow Control</t>
  </si>
  <si>
    <t>In data communications, flow control is the process of managing the rate of data transmission between two nodes to prevent a fast sender from overwhelming a slow receiver. It provides a mechanism for the receiver to control the transmission speed, so that the receiving node is not overwhelmed with data from transmitting node. Flow control should be distinguished from congestion control, which is used for controlling the flow of data when congestion has actually occurred. Flow control mechanisms can be classified by whether or not the receiving node sends feedback to the sending node.</t>
  </si>
  <si>
    <t>https://skills.emsidata.com/skills/KS1240M65SJHT5832LB0</t>
  </si>
  <si>
    <t>Sparse</t>
  </si>
  <si>
    <t>https://skills.emsidata.com/skills/KS440T8642DMYQT3HC7D</t>
  </si>
  <si>
    <t>Project Zero</t>
  </si>
  <si>
    <t>Project Zero is a team of security analysts employed by Google tasked with finding zero-day vulnerabilities. It was announced on 15 July 2014.</t>
  </si>
  <si>
    <t>https://skills.emsidata.com/skills/KS4421D6DR3QMYCZG4RQ</t>
  </si>
  <si>
    <t>Securities Trading</t>
  </si>
  <si>
    <t>A security is a tradable financial asset. The term commonly refers to any form of financial instrument, but its legal definition varies by jurisdiction. In some countries and languages people commonly use the term "security" to refer to any form of financial instrument, even though the underlying legal and regulatory regime may not have such a broad definition. In some jurisdictions the term specifically excludes financial instruments other than equities and Fixed income instruments. In some jurisdictions it includes some instruments that are close to equities and fixed income, e.g., equity warrants.</t>
  </si>
  <si>
    <t>https://skills.emsidata.com/skills/BGSC06CDB3761CB812A2</t>
  </si>
  <si>
    <t>Emissions Trading</t>
  </si>
  <si>
    <t>Emissions trading is a market-based approach to controlling pollution by providing economic incentives for reducing the emissions of pollutants. The concept is also known as cap and trade (CAT) or emissions trading scheme (ETS). Carbon emission trading for CO2 and other greenhouse gases has been introduced in China, the European Union and other countries as a key tool for climate change mitigation. Other schemes include sulfur dioxide and other pollutants.</t>
  </si>
  <si>
    <t>https://skills.emsidata.com/skills/ESB61ED70CF8676E74BB</t>
  </si>
  <si>
    <t>AREMOS</t>
  </si>
  <si>
    <t>AREMOS was a data management and econometrics software package released by Global Insight. It was most popular in the late 1980s and 1990s, when it was used by leading economists. Developed as a DOS application by Wharton Econometric Forecasting Associates - WEFA now IHS Markit, it has gone through many iterations. Thomsons' Datastream macroeconomic databases which were accessible with AREMOS, were a key selling point.</t>
  </si>
  <si>
    <t>https://skills.emsidata.com/skills/KS120MX71N7VKSBKSTGB</t>
  </si>
  <si>
    <t>C Dynamic Memory Allocation</t>
  </si>
  <si>
    <t>C dynamic memory allocation refers to performing manual memory management for dynamic memory allocation in the C programming language via a group of functions in the C standard library, namely malloc, realloc, calloc and free.</t>
  </si>
  <si>
    <t>https://skills.emsidata.com/skills/KS1263N6PY0VYHB01VZV</t>
  </si>
  <si>
    <t>Hardware Troubleshooting</t>
  </si>
  <si>
    <t>https://skills.emsidata.com/skills/BGS5FA87C89B613A4306</t>
  </si>
  <si>
    <t>Sustainable Design</t>
  </si>
  <si>
    <t>Environmentally sustainable design is the philosophy of designing physical objects, the built environment, and services to comply with the principles of ecological sustainability.</t>
  </si>
  <si>
    <t>https://skills.emsidata.com/skills/KS4413K6F9KCRGCH1CRL</t>
  </si>
  <si>
    <t>Anaphylaxis</t>
  </si>
  <si>
    <t>Anaphylaxis is a serious allergic reaction that is rapid in onset and may cause death. It typically causes more than one of the following: an itchy rash, throat or tongue swelling, shortness of breath, vomiting, lightheadedness, low blood pressure. These symptoms typically come on over minutes to hours.</t>
  </si>
  <si>
    <t>https://skills.emsidata.com/skills/KS120GW61PK18XLMYRS3</t>
  </si>
  <si>
    <t>Human Geography</t>
  </si>
  <si>
    <t>Human geography or anthropogeography is the branch of geography that is associated and deals with humans and their relationships with communities, cultures, economies, and interactions with the environment by studying their relations with and across locations. It analyzes patterns of human social interaction, their interactions with the environment, and their spatial interdependencies by application of qualitative and quantitative research methods.</t>
  </si>
  <si>
    <t>https://skills.emsidata.com/skills/ESCDBD968E9C816F478F</t>
  </si>
  <si>
    <t>Forward Rate</t>
  </si>
  <si>
    <t>The forward rate is the future yield on a bond. It is calculated using the yield curve. For example, the yield on a three-month Treasury bill six months from now is a forward rate.</t>
  </si>
  <si>
    <t>https://skills.emsidata.com/skills/KS1242S616NDKQNP115L</t>
  </si>
  <si>
    <t>Dialectology</t>
  </si>
  <si>
    <t>Dialectology is the scientific study of linguistic dialect, a sub-field of sociolinguistics. It studies variations in language based primarily on geographic distribution and their associated features. Dialectology treats such topics as divergence of two local dialects from a common ancestor and synchronic variation.</t>
  </si>
  <si>
    <t>https://skills.emsidata.com/skills/ESD581A714BBD00EB133</t>
  </si>
  <si>
    <t>Human Diseases</t>
  </si>
  <si>
    <t>A disease is a particular abnormal condition that negatively affects the structure or function of all or part of an organism, and that is not immediately due to any external injury. Diseases are often known to be medical conditions that are associated with specific signs and symptoms. A disease may be caused by external factors such as pathogens or by internal dysfunctions. For example, internal dysfunctions of the immune system can produce a variety of different diseases, including various forms of immunodeficiency, hypersensitivity, allergies and autoimmune disorders.</t>
  </si>
  <si>
    <t>https://skills.emsidata.com/skills/ESB2DD0ED1E24094ED82</t>
  </si>
  <si>
    <t>Lexical Analysis</t>
  </si>
  <si>
    <t>In computer science, lexical analysis, lexing or tokenization is the process of converting a sequence of characters into a sequence of tokens. A program that performs lexical analysis may be termed a lexer, tokenizer, or scanner, although scanner is also a term for the first stage of a lexer. A lexer is generally combined with a parser, which together analyze the syntax of programming languages, web pages, and so forth.</t>
  </si>
  <si>
    <t>https://skills.emsidata.com/skills/KS125T05WWXZRLYVJGW1</t>
  </si>
  <si>
    <t>Adaptive Leadership</t>
  </si>
  <si>
    <t>https://skills.emsidata.com/skills/ES6F69BD705AC88CD023</t>
  </si>
  <si>
    <t>Lean Six Sigma Green Belt</t>
  </si>
  <si>
    <t>https://skills.emsidata.com/skills/KS12609644MGKC336YWN</t>
  </si>
  <si>
    <t>Financial Accounting Standards Board (FASB) Certified</t>
  </si>
  <si>
    <t>https://skills.emsidata.com/skills/KS123TR71TTMPVJ1SY7H</t>
  </si>
  <si>
    <t>Laboratory Experience</t>
  </si>
  <si>
    <t>https://skills.emsidata.com/skills/BGS9D704AD1D45449836</t>
  </si>
  <si>
    <t>Human-Computer Interaction</t>
  </si>
  <si>
    <t>Human–computer interaction (HCI) studies the design and use of computer technology, focused on the interfaces between people (users) and computers. Researchers in the field of HCI observe the ways in which humans interact with computers and design technologies that let humans interact with computers in novel ways.</t>
  </si>
  <si>
    <t>https://skills.emsidata.com/skills/KS124R369VRR6LYPTKXK</t>
  </si>
  <si>
    <t>Corporate Strategy</t>
  </si>
  <si>
    <t>https://skills.emsidata.com/skills/ES1F5A6344D37AF2F01B</t>
  </si>
  <si>
    <t>Timeboxing</t>
  </si>
  <si>
    <t>In time management, timeboxing allocates a fixed time period, called a timebox, within which planned activity takes place. It is used by several project management approaches and for personal time management.</t>
  </si>
  <si>
    <t>https://skills.emsidata.com/skills/KS441DL6GKQW0SN0D6TX</t>
  </si>
  <si>
    <t>Microsoft Data Access Components</t>
  </si>
  <si>
    <t>Microsoft Data Access Components is a framework of interrelated Microsoft technologies that allows programmers a uniform and comprehensive way of developing applications that can access almost any data store. Its components include: ActiveX Data Objects (ADO), OLE DB, and Open Database Connectivity (ODBC). There have been several deprecated components as well, such as the Microsoft Jet Database Engine, MSDASQL, and Remote Data Services (RDS). Some components have also become obsolete, such as the former Data Access Objects API and Remote Data Objects.</t>
  </si>
  <si>
    <t>https://skills.emsidata.com/skills/KS1268Q75PK3D3QW7F11</t>
  </si>
  <si>
    <t>Trajectory Planning</t>
  </si>
  <si>
    <t>Trajectory optimization is the process of designing a trajectory that minimizes some measure of performance while satisfying a set of constraints. Generally speaking, trajectory optimization is a technique for computing an open-loop solution to an optimal control problem. It is often used for systems where computing the full closed-loop solution is not required, impractical or impossible. If a trajectory optimization problem can be solved at a rate given by the inverse of the Lipschitz constant, then it can be used iteratively to generate a closed-loop solution in the sense of Caratheodory. If only the first step of the trajectory is executed for an infinite-horizon problem, then this is known as Model Predictive Control (MPC).</t>
  </si>
  <si>
    <t>https://skills.emsidata.com/skills/ES64FA119C8664740CE7</t>
  </si>
  <si>
    <t>Choropleth Map</t>
  </si>
  <si>
    <t>A choropleth map is a type of thematic map in which a set of pre-defined areas is colored or patterned in proportion to a statistical variable that represents an aggregate summary of a geographic characteristic within each area, such as population density or per-capita income.</t>
  </si>
  <si>
    <t>https://skills.emsidata.com/skills/KS121W473CC65QX5X74N</t>
  </si>
  <si>
    <t>Metabolic Pathways</t>
  </si>
  <si>
    <t>In biochemistry, a metabolic pathway is a linked series of chemical reactions occurring within a cell. The reactants, products, and intermediates of an enzymatic reaction are known as metabolites, which are modified by a sequence of chemical reactions catalyzed by enzymes. In most cases of a metabolic pathway, the product of one enzyme acts as the substrate for the next. However, side products are considered waste and removed from the cell. These enzymes often require dietary minerals, vitamins, and other cofactors to function.</t>
  </si>
  <si>
    <t>https://skills.emsidata.com/skills/BGSFB013321D65445B53</t>
  </si>
  <si>
    <t>Queue Management Systems</t>
  </si>
  <si>
    <t>A queue management system is used to control queues. Queues of people form in various situations and locations in a queue area. The process of queue formation and propagation is defined as queuing theory.</t>
  </si>
  <si>
    <t>https://skills.emsidata.com/skills/KS128B06CRVJ3WXRP7KH</t>
  </si>
  <si>
    <t>Security Operations</t>
  </si>
  <si>
    <t>https://skills.emsidata.com/skills/BGSF8F92128E5E2E5437</t>
  </si>
  <si>
    <t>Venous Thrombosis</t>
  </si>
  <si>
    <t>Venous thrombosis is thrombosis in a vein, caused by a thrombus. The most common form of venous thrombosis is a deep vein thrombosis (DVT), when a blood clot forms in the deep veins of the leg. If the thrombus breaks off and flows towards the lungs, it can become a pulmonary embolism (PE), a blood clot in the lungs. This combination is called venous thromboembolism. Various other forms of venous thrombosis also exist; some of these can also lead to pulmonary embolism.</t>
  </si>
  <si>
    <t>https://skills.emsidata.com/skills/KS441RW77ZT1F7ZDV0Q9</t>
  </si>
  <si>
    <t>Transfer Learning</t>
  </si>
  <si>
    <t>Transfer learning (TL) is a research problem in machine learning (ML) that focuses on storing knowledge gained while solving one problem and applying it to a different but related problem. For example, knowledge gained while learning to recognize cars could apply when trying to recognize trucks. This area of research bears some relation to the long history of psychological literature on transfer of learning, although practical ties between the two fields are limited. From the practical standpoint, reusing or transferring information from previously learned tasks for the learning of new tasks has the potential to significantly improve the sample efficiency of a reinforcement learning agent.</t>
  </si>
  <si>
    <t>https://skills.emsidata.com/skills/ES708E114D6101ACB618</t>
  </si>
  <si>
    <t>Instagram</t>
  </si>
  <si>
    <t>https://skills.emsidata.com/skills/KS1255W76SYHBLM7C1BY</t>
  </si>
  <si>
    <t>Insulin Therapy</t>
  </si>
  <si>
    <t>Insulin is a protein hormone that is used as a medication to treat high blood glucose. This includes in diabetes mellitus type 1, diabetes mellitus type 2, gestational diabetes, and complications of diabetes such as diabetic ketoacidosis and hyperosmolar hyperglycemic states. It is also used along with glucose to treat high blood potassium levels. Typically it is given by injection under the skin, but some forms may also be used by injection into a vein or muscle.</t>
  </si>
  <si>
    <t>https://skills.emsidata.com/skills/KS1256G6SHD8B7V7TCBG</t>
  </si>
  <si>
    <t>Active Directory Rights Management Services</t>
  </si>
  <si>
    <t>Active Directory Rights Management Services is a server software for information rights management shipped with Windows Server. It uses encryption and a form of selective functionality denial for limiting access to documents such as corporate e-mails, Microsoft Word documents, and web pages, and the operations authorized users can perform on them. Companies can use this technology to encrypt information stored in such document formats, and through policies embedded in the documents, prevent the protected content from being decrypted except by specified people or groups, in certain environments, under certain conditions, and for certain periods of time. Specific operations like printing, copying, editing, forwarding, and deleting can be allowed or disallowed by content authors for individual pieces of content, and RMS administrators can deploy RMS templates that group these rights together into predefined rights that can be applied en masse.</t>
  </si>
  <si>
    <t>https://skills.emsidata.com/skills/KS120835Z5V5BBB4S4LL</t>
  </si>
  <si>
    <t>Product Leadership</t>
  </si>
  <si>
    <t>https://skills.emsidata.com/skills/ES4F068D298A272060A0</t>
  </si>
  <si>
    <t>Android Applications</t>
  </si>
  <si>
    <t>Android is a mobile operating system based on a modified version of the Linux kernel and other open source software, designed primarily for touchscreen mobile devices such as smartphones and tablets. Android is developed by a consortium of developers known as the Open Handset Alliance and commercially sponsored by Google. It was unveiled in November 2007, with the first commercial Android device, the HTC Dream, being launched in September 2008.</t>
  </si>
  <si>
    <t>https://skills.emsidata.com/skills/ES900F8B15591B6F62B5</t>
  </si>
  <si>
    <t>Event Management</t>
  </si>
  <si>
    <t>https://skills.emsidata.com/skills/KS123PM708XTL2N3FJNX</t>
  </si>
  <si>
    <t>Function Model</t>
  </si>
  <si>
    <t>In systems engineering, software engineering, and computer science, a function model or functional model is a structured representation of the functions within the modeled system or subject area.</t>
  </si>
  <si>
    <t>https://skills.emsidata.com/skills/KS124566CXKK26QNKR67</t>
  </si>
  <si>
    <t>Financial Management Strategy</t>
  </si>
  <si>
    <t>Strategic financial management is the study of finance with a long term view considering the strategic goals of the enterprise. Financial management is nowadays increasingly referred to as "Strategic Financial Management" so as to give it an increased frame of reference.</t>
  </si>
  <si>
    <t>https://skills.emsidata.com/skills/ES5AD1BA56DE48937C71</t>
  </si>
  <si>
    <t>Configuration management (CM) is a systems engineering process for establishing and maintaining consistency of a product's performance, functional, and physical attributes with its requirements, design, and operational information throughout its life.  The CM process is widely used by military engineering organizations to manage changes throughout the system lifecycle of complex systems, such as weapon systems, military vehicles, and information systems. Outside the military, the CM process is also used with IT service management as defined by ITIL, and with other domain models in the civil engineering and other industrial engineering segments such as roads, bridges, canals, dams, and buildings.</t>
  </si>
  <si>
    <t>https://skills.emsidata.com/skills/KS122185W8CJGW4PSCRQ</t>
  </si>
  <si>
    <t>Learning Experience Design</t>
  </si>
  <si>
    <t>https://skills.emsidata.com/skills/ES8ED3FA138B63DD11D5</t>
  </si>
  <si>
    <t>Payroll Systems</t>
  </si>
  <si>
    <t>https://skills.emsidata.com/skills/ES7FB7FB752C1DCB7CA6</t>
  </si>
  <si>
    <t>Internal Controls</t>
  </si>
  <si>
    <t>Internal control, as defined by accounting and auditing, is a process for assuring of an organization's objectives in operational effectiveness and efficiency, reliable financial reporting, and compliance with laws, regulations and policies. A broad concept, internal control involves everything that controls risks to an organization.</t>
  </si>
  <si>
    <t>https://skills.emsidata.com/skills/KS1218H6YTH21VYCT4YN</t>
  </si>
  <si>
    <t>Function Generator</t>
  </si>
  <si>
    <t>A function generator is usually a piece of electronic test equipment or software used to generate different types of electrical waveforms over a wide range of frequencies. Some of the most common waveforms produced by the function generator are the sine wave, square wave, triangular wave and sawtooth shapes. These waveforms can be either repetitive or single-shot. Integrated circuits used to generate waveforms may also be described as function generator ICs.</t>
  </si>
  <si>
    <t>https://skills.emsidata.com/skills/BGSC92B012228036AC73</t>
  </si>
  <si>
    <t>Preventive Action</t>
  </si>
  <si>
    <t>A preventive action is a change implemented to address a weakness in a management system that is not yet responsible for causing nonconforming product or service.</t>
  </si>
  <si>
    <t>https://skills.emsidata.com/skills/KS1280K6PZTLX1TBMQ52</t>
  </si>
  <si>
    <t>Azure Data Factory</t>
  </si>
  <si>
    <t>https://skills.emsidata.com/skills/ES6A318365970B5F5326</t>
  </si>
  <si>
    <t>Learning Analytics</t>
  </si>
  <si>
    <t>Learning analytics is the measurement, collection, analysis and reporting of data about learners and their contexts, for purposes of understanding and optimizing learning and the environments in which it occurs. The growth of online learning since the 1990s, particularly in higher education, has contributed to the advancement of Learning Analytics as student data can be captured and made available for analysis. When learners use an LMS, social media, or similar online tools, their clicks, navigation patterns, time on task, social networks, information flow, and concept development through discussions can be tracked. The rapid development of massive open online courses (MOOCs) offers additional data for researchers to evaluate teaching and learning in online environments.</t>
  </si>
  <si>
    <t>https://skills.emsidata.com/skills/ESFAA90E184B379555FA</t>
  </si>
  <si>
    <t>LESS</t>
  </si>
  <si>
    <t>Less is a dynamic preprocessor style sheet language that can be compiled into Cascading Style Sheets (CSS) and run on the client side or server side. Designed by Alexis Sellier, Less is influenced by Sass and has influenced the newer "SCSS" syntax of Sass, which adapted its CSS-like block formatting syntax. Less is an open source. Its first version was written in Ruby; however, in the later versions, use of Ruby has been deprecated and replaced by JavaScript. The indented syntax of Less is a nested metalanguage, as valid CSS is valid Less code with the same semantics. Less provides the following mechanisms: variables, nesting, mixins, operators and functions; the main difference between Less and other CSS precompilers is that Less allows real-time compilation via less.js by the browser.</t>
  </si>
  <si>
    <t>https://skills.emsidata.com/skills/ES5A281A8917181656AD</t>
  </si>
  <si>
    <t>Girders</t>
  </si>
  <si>
    <t>A girder is a support beam used in construction. It is the main horizontal support of a structure which supports smaller beams. Girders often have an I-beam cross section composed of two load-bearing flanges separated by a stabilizing web, but may also have a box shape, Z shape, or other forms. A girder is commonly used to build bridges.</t>
  </si>
  <si>
    <t>https://skills.emsidata.com/skills/KS124CC6CW0P722B35W3</t>
  </si>
  <si>
    <t>Chemical Equilibrium</t>
  </si>
  <si>
    <t>In a chemical reaction, chemical equilibrium is the state in which both reactants and products are present in concentrations which have no further tendency to change with time, so that there is no observable change in the properties of the system. This state results when the forward reaction proceeds at the same rate as the reverse reaction. The reaction rates of the forward and backward reactions are generally not zero, but equal. Thus, there are no net changes in the concentrations of the reactants and products. Such a state is known as dynamic equilibrium.</t>
  </si>
  <si>
    <t>https://skills.emsidata.com/skills/KS121V362FM21C8F1SVF</t>
  </si>
  <si>
    <t>Cloud Financial Management (FinOps)</t>
  </si>
  <si>
    <t>https://skills.emsidata.com/skills/ESEE4BACE72E5E8B166C</t>
  </si>
  <si>
    <t>Stringed Instruments</t>
  </si>
  <si>
    <t>String instruments, stringed instruments, or chordophones are musical instruments that produce sound from vibrating strings when a performer plays or sounds the strings in some manner.</t>
  </si>
  <si>
    <t>https://skills.emsidata.com/skills/BGSDC8C48FE1AFE3956B</t>
  </si>
  <si>
    <t>Office management is a profession involving the design, implementation, evaluation, and maintenance of the process of work within an office or other organization, in order to sustain and improve efficiency and productivity.</t>
  </si>
  <si>
    <t>https://skills.emsidata.com/skills/KS127726HRBBP0F2LTDG</t>
  </si>
  <si>
    <t>Interactive 3D</t>
  </si>
  <si>
    <t>https://skills.emsidata.com/skills/BGS5084DA962E71124BC</t>
  </si>
  <si>
    <t>Comparative Law</t>
  </si>
  <si>
    <t>Comparative law is the study of differences and similarities between the law of different countries. More specifically, it involves the study of the different legal "systems" in existence in the world, including the common law, the civil law, socialist law, Canon law, Jewish Law, Islamic law, Hindu law, and Chinese law. It includes the description and analysis of foreign legal systems, even where no explicit comparison is undertaken. The importance of comparative law has increased enormously in the present age of internationalism, economic globalization, and democratization.</t>
  </si>
  <si>
    <t>https://skills.emsidata.com/skills/KS1225Z61Y3Q1QS84MSK</t>
  </si>
  <si>
    <t>Turing Machine</t>
  </si>
  <si>
    <t>A Turing machine is a mathematical model of computation that defines an abstract machine that manipulates symbols on a strip of tape according to a table of rules. Despite the model's simplicity, given any computer algorithm, a Turing machine capable of simulating that algorithm's logic can be constructed.</t>
  </si>
  <si>
    <t>https://skills.emsidata.com/skills/KS441KX5XM58GMK6Y0J6</t>
  </si>
  <si>
    <t>Optical Waveguides</t>
  </si>
  <si>
    <t>An optical waveguide is a physical structure that guides electromagnetic waves in the optical spectrum. Common types of optical waveguides include optical fiber and transparent dielectric waveguides made of plastic and glass.</t>
  </si>
  <si>
    <t>https://skills.emsidata.com/skills/ES38335637F135E74D9F</t>
  </si>
  <si>
    <t>Continuum Mechanics</t>
  </si>
  <si>
    <t>Continuum mechanics is a branch of mechanics that deals with the mechanical behavior of materials modeled as a continuous mass rather than as discrete particles. The French mathematician Augustin-Louis Cauchy was the first to formulate such models in the 19th century.</t>
  </si>
  <si>
    <t>https://skills.emsidata.com/skills/KS122CC695PTDLBV4FJK</t>
  </si>
  <si>
    <t>Employment Protection Legislation</t>
  </si>
  <si>
    <t>Employment protection legislation (EPL) includes all types of employment protection measures, whether grounded primarily in legislation, court rulings, collectively bargained conditions of employment, or customary practice. The term is common among circles of economists. Employment protection refers both to regulations concerning hiring and firing.</t>
  </si>
  <si>
    <t>https://skills.emsidata.com/skills/KS123J36Z1MTW6Z0HD51</t>
  </si>
  <si>
    <t>Commercial Laws</t>
  </si>
  <si>
    <t>Commercial law, also known as mercantile law or trade law, is the body of law that applies to the rights, relations, and conduct of persons and business engaged in commerce, merchandising, trade, and sales. It is often considered to be a branch of civil law and deals with issues of both private law and public law.</t>
  </si>
  <si>
    <t>https://skills.emsidata.com/skills/KS1218W6ML0F1XYMV5NR</t>
  </si>
  <si>
    <t>Clinical Experience</t>
  </si>
  <si>
    <t>https://skills.emsidata.com/skills/ES5898668CF10C2DF619</t>
  </si>
  <si>
    <t>AWS CloudTrail</t>
  </si>
  <si>
    <t>https://skills.emsidata.com/skills/ES6C84FF059A9F04F65E</t>
  </si>
  <si>
    <t>Economic Modeling</t>
  </si>
  <si>
    <t>In economics, a model is a theoretical construct representing economic processes by a set of variables and a set of logical and/or quantitative relationships between them. The economic model is a simplified, often mathematical, framework designed to illustrate complex processes. Frequently, economic models posit structural parameters. A model may have various exogenous variables, and those variables may change to create various responses by economic variables. Methodological uses of models include investigation, theorizing, and fitting theories to the world.</t>
  </si>
  <si>
    <t>https://skills.emsidata.com/skills/ES411B83E96EB4FCD851</t>
  </si>
  <si>
    <t>Pie Charts</t>
  </si>
  <si>
    <t>A pie chart is a circular statistical graphic, which is divided into slices to illustrate numerical proportion. In a pie chart, the arc length of each slice, is proportional to the quantity it represents. While it is named for its resemblance to a pie which has been sliced, there are variations on the way it can be presented. The earliest known pie chart is generally credited to William Playfair's Statistical Breviary of 1801.</t>
  </si>
  <si>
    <t>https://skills.emsidata.com/skills/KS127TY6K407G3K47WQP</t>
  </si>
  <si>
    <t>Deep Learning Methods</t>
  </si>
  <si>
    <t>https://skills.emsidata.com/skills/ES444F7110B700C46A8C</t>
  </si>
  <si>
    <t>Watson Studio</t>
  </si>
  <si>
    <t>Watson Studio, formerly Data Science Experience or DSX, is IBM’s software platform for data science. The platform consists of a workspace that includes multiple collaboration and open-source tools for use in data science.</t>
  </si>
  <si>
    <t>https://skills.emsidata.com/skills/BGS8D6FBE63584D298C7</t>
  </si>
  <si>
    <t>Architectural Visualization</t>
  </si>
  <si>
    <t>Visualization or visualisation is any technique for creating images, diagrams, or animations to communicate a message. Visualization through visual imagery has been an effective way to communicate both abstract and concrete ideas since the dawn of humanity. Examples from history include cave paintings, Egyptian hieroglyphs, Greek geometry, and Leonardo da Vinci's revolutionary methods of technical drawing for engineering and scientific purposes.</t>
  </si>
  <si>
    <t>https://skills.emsidata.com/skills/ES946804BFFB534316BB</t>
  </si>
  <si>
    <t>Competition Law</t>
  </si>
  <si>
    <t>Competition law is a law that promotes or seeks to maintain market competition by regulating anti-competitive conduct by companies. Competition law is implemented through public and private enforcement. It is also known as anti-monopoly law in China and Russia. In previous years it has been known as trade practices law in the United Kingdom and Australia. In the European Union, it is referred to as both antitrust and competition law.</t>
  </si>
  <si>
    <t>https://skills.emsidata.com/skills/KSN9VJL0XNMWCDSVBRD9</t>
  </si>
  <si>
    <t>International Marketing</t>
  </si>
  <si>
    <t>Marketing refers to activities a company undertakes to promote the buying or selling of a product, service, or good.</t>
  </si>
  <si>
    <t>https://skills.emsidata.com/skills/ESA71EB0E0260C496B2E</t>
  </si>
  <si>
    <t>Photo Editing</t>
  </si>
  <si>
    <t>Photo editing can refer to:Image editing techniques applied to photographs. Photo manipulation, the use of image editing to create an illusion or deception.</t>
  </si>
  <si>
    <t>https://skills.emsidata.com/skills/KS7G02L5ZH1JSPVY93W6</t>
  </si>
  <si>
    <t>Coefficients</t>
  </si>
  <si>
    <t>In mathematics, a coefficient is a multiplicative factor in some term of a polynomial, a series, or any expression; it is usually a number, but may be any expression. When variables appear in the coefficients, they are often called parameters, and must be clearly distinguished from those representing other variables in an expression.</t>
  </si>
  <si>
    <t>https://skills.emsidata.com/skills/KSDTG7CF5H38V5XDC26C</t>
  </si>
  <si>
    <t>Energy Modeling</t>
  </si>
  <si>
    <t>Energy modeling or energy system modeling is the process of building computer models of energy systems in order to analyze them. Such models often employ scenario analysis to investigate different assumptions about the technical and economic conditions at play. Outputs may include the system feasibility, greenhouse gas emissions, cumulative financial costs, natural resource use, and energy efficiency of the system under investigation. A wide range of techniques are employed, ranging from broadly economic to broadly engineering. Mathematical optimization is often used to determine the least-cost in some sense. Models can be international, regional, national, municipal, or stand-alone in scope. Governments maintain national energy models for energy policy development.</t>
  </si>
  <si>
    <t>https://skills.emsidata.com/skills/BGSAB66B5EFFE81476EB</t>
  </si>
  <si>
    <t>Atomicity Consistency Isolation Durability (ACID)</t>
  </si>
  <si>
    <t>In computer science, ACID is a set of properties of database transactions intended to guarantee data validity despite errors, power failures, and other mishaps. In the context of databases, a sequence of database operations that satisfies the ACID properties is called a transaction. For example, a transfer of funds from one bank account to another, even involving multiple changes such as debiting one account and crediting another, is a single transaction.</t>
  </si>
  <si>
    <t>https://skills.emsidata.com/skills/KS1204T64RK0LCDR3SJM</t>
  </si>
  <si>
    <t>Sports Coaching</t>
  </si>
  <si>
    <t>In sports, a coach is a person involved in the direction, instruction and training of the operations of a sports team or of individual sportspeople. A coach may also be a teacher.</t>
  </si>
  <si>
    <t>https://skills.emsidata.com/skills/ESCB7F3991CFA8413418</t>
  </si>
  <si>
    <t>Automotive Engines</t>
  </si>
  <si>
    <t>https://skills.emsidata.com/skills/KS120T65VHWH4Z8YBWZZ</t>
  </si>
  <si>
    <t>Weight Management</t>
  </si>
  <si>
    <t>Weight management is the phrase used to describe both the techniques and underlying physiological processes that contribute to a person's ability to attain and maintain a certain weight. Most weight management techniques encompass long-term lifestyle strategies that promote healthy eating and daily physical activity. Moreover, weight management involves developing meaningful ways to track weight over time and to identify ideal body weights for different individuals.</t>
  </si>
  <si>
    <t>https://skills.emsidata.com/skills/KS4421M6HXZMB98FQ4X1</t>
  </si>
  <si>
    <t>Reliability Engineering</t>
  </si>
  <si>
    <t>Reliability engineering is a sub-discipline of systems engineering that emphasizes the ability of equipment to function without failure. Reliability describes the ability of a system or component to function under stated conditions for a specified period of time. Reliability is closely related to availability, which is typically described as the ability of a component or system to function at a specified moment or interval of time.</t>
  </si>
  <si>
    <t>https://skills.emsidata.com/skills/KS128HT66NYF105NG84T</t>
  </si>
  <si>
    <t>Perspective (Graphical)</t>
  </si>
  <si>
    <t>Linear or point-projection perspective is one of two types of graphical projection perspective in the graphic arts; the other is parallel projection. Linear perspective is an approximate representation, generally on a flat surface, of an image as it is seen by the eye. The most characteristic features of linear perspective are that objects appear smaller as their distance from the observer increases, and that they are subject to foreshortening, meaning that an object's dimensions along the line of sight appear shorter than its dimensions across the line of sight. All objects will recede to points in the distance, usually along the horizon line, but also above and below the horizon line depending on the view used.</t>
  </si>
  <si>
    <t>https://skills.emsidata.com/skills/KS125VM692ZCNGPD9XQW</t>
  </si>
  <si>
    <t>https://skills.emsidata.com/skills/ESC1869858F9F7D67F26</t>
  </si>
  <si>
    <t>Field Inspection</t>
  </si>
  <si>
    <t>An inspection is, most generally, an organized examination or formal evaluation exercise. In engineering activities inspection involves the measurements, tests, and gauges applied to certain characteristics in regard to an object or activity. The results are usually compared to specified requirements and standards for determining whether the item or activity is in line with these targets, often with a Standard Inspection Procedure in place to ensure consistent checking. Inspections are usually non-destructive.</t>
  </si>
  <si>
    <t>https://skills.emsidata.com/skills/BGS9424F77F7FFE0E87D</t>
  </si>
  <si>
    <t>Human Trafficking Issues</t>
  </si>
  <si>
    <t>Human trafficking is the trade of humans for the purpose of forced labour, sexual slavery, or commercial sexual exploitation for the trafficker or others. This may encompass providing a spouse in the context of forced marriage, or the extraction of organs or tissues, including for surrogacy and ova removal. Human trafficking can occur within a country or trans-nationally. Human trafficking is a crime against the person because of the violation of the victim's rights of movement through coercion and because of their commercial exploitation. Human trafficking is the trade in people, especially women and children, and does not necessarily involve the movement of the person from one place to another.</t>
  </si>
  <si>
    <t>https://skills.emsidata.com/skills/ESE42E3FF8801370EDAC</t>
  </si>
  <si>
    <t>Risk-Based Capital</t>
  </si>
  <si>
    <t>https://skills.emsidata.com/skills/BGS8D785ECEB4E882401</t>
  </si>
  <si>
    <t>AWS CodeBuild</t>
  </si>
  <si>
    <t>https://skills.emsidata.com/skills/ESD020B052E485B421A3</t>
  </si>
  <si>
    <t>Greedy Algorithm</t>
  </si>
  <si>
    <t>A greedy algorithm is any algorithm that follows the problem-solving heuristic of making the locally optimal choice at each stage. In many problems, a greedy strategy does not usually produce an optimal solution, but nonetheless, a greedy heuristic may yield locally optimal solutions that approximate a globally optimal solution in a reasonable amount of time.</t>
  </si>
  <si>
    <t>https://skills.emsidata.com/skills/KS124HM6JL9V5G2GMRNP</t>
  </si>
  <si>
    <t>Portfolio Management Professional</t>
  </si>
  <si>
    <t>https://skills.emsidata.com/skills/ESF5108E377D3D25BEBC</t>
  </si>
  <si>
    <t>Association Of Chartered Certified Accountants</t>
  </si>
  <si>
    <t>Founded in 1904, the Association of Chartered Certified Accountants (ACCA) is the global professional accounting body offering the Chartered Certified Accountant qualification (ACCA). ACCA's headquarters are in London with principal administrative office in Glasgow. ACCA works through a network of over 104 offices and centres in 52 countries - with 323 Approved Learning Partners (ALP) and more than 7,300 Approved Employers worldwide, who provide employee development.</t>
  </si>
  <si>
    <t>https://skills.emsidata.com/skills/KS7G29W5ZT5Q4HZJZ1J1</t>
  </si>
  <si>
    <t>Callback Functions</t>
  </si>
  <si>
    <t>In computer programming, a callback, also known as a "call-after" function, is any executable code that is passed as an argument to other code; that other code is expected to call back (execute) the argument at a given time. This execution may be immediate as in a synchronous callback, or it might happen at a later point in time as in an asynchronous callback. Programming languages support callbacks in different ways, often implementing them with subroutines, lambda expressions, blocks, or function pointers.</t>
  </si>
  <si>
    <t>https://skills.emsidata.com/skills/ES1EEBA6D37E247410F9</t>
  </si>
  <si>
    <t>Truffle (Software)</t>
  </si>
  <si>
    <t>https://skills.emsidata.com/skills/ES641D429E9FB0A44DD2</t>
  </si>
  <si>
    <t>Comprehensive Planning</t>
  </si>
  <si>
    <t>Comprehensive planning is a process that determines community goals and aspirations in terms of community development. The result is called a comprehensive plan or general plan, and both expresses and regulates public policies on transportation, utilities, land use, recreation, and housing. Comprehensive plans typically encompass large geographical areas, a broad range of topics, and cover a long-term time horizon. The term comprehensive planning is most often used by urban planners in the United States.</t>
  </si>
  <si>
    <t>https://skills.emsidata.com/skills/KS1226V63GM50C778H13</t>
  </si>
  <si>
    <t>Licensed Vocational Nurses</t>
  </si>
  <si>
    <t>A licensed practical nurse (LPN), in much of the United States and Canada, is a nurse who cares for people who are sick, injured, convalescent, or disabled. In the United States, LPNs work under the direction of physicians, mid-level practitioners, and may work under the direction of registered nurses depending on their jurisdiction.</t>
  </si>
  <si>
    <t>https://skills.emsidata.com/skills/KS1261360Z7Q4VQYT63R</t>
  </si>
  <si>
    <t>Atlassian Crucible</t>
  </si>
  <si>
    <t>Crucible is a collaborative code review application by Australian software company Atlassian. Like other Atlassian products, Crucible is a Web-based application primarily aimed at enterprise, and certain features that enable peer review of a codebase may be considered enterprise social software.</t>
  </si>
  <si>
    <t>https://skills.emsidata.com/skills/ESD2467DAD164796FCE1</t>
  </si>
  <si>
    <t>Boolean Expression</t>
  </si>
  <si>
    <t>In computer science, a Boolean expression is an expression used in programming languages that produces a Boolean value when evaluated. A Boolean value is either true or false. A Boolean expression may be composed of a combination of the Boolean constants true or false, Boolean-typed variables, Boolean-valued operators, and Boolean-valued functions.</t>
  </si>
  <si>
    <t>https://skills.emsidata.com/skills/KS1214L6G9KT0NVYLCTV</t>
  </si>
  <si>
    <t>Safety Training</t>
  </si>
  <si>
    <t>https://skills.emsidata.com/skills/KS44078734P6G9Q8HJF8</t>
  </si>
  <si>
    <t>Logical Reasoning</t>
  </si>
  <si>
    <t>Two kinds of logical reasoning are often distinguished in addition to formal deduction: induction and abduction. Given a precondition or premise, a conclusion or logical consequence and a rule or material conditional that implies the conclusion given the precondition, one can explain the following.Deductive reasoning determines whether the truth of a conclusion can be determined for that rule, based solely on the truth of the premises. Example: "When it rains, things outside get wet. The grass is outside, therefore: when it rains, the grass gets wet." Mathematical logic and philosophical logic are commonly associated with this type of reasoning. Inductive reasoning attempts to support a determination of the rule. It hypothesizes a rule after numerous examples are taken to be a conclusion that follows from a precondition in terms of such a rule. Example: "The grass got wet numerous times when it rained, therefore: the grass always gets wet when it rains." This type of reasoning is commonly associated with generalization from empirical evidence. While they may be persuasive, these arguments are not deductively valid: see the problem of induction. Abductive reasoning, sometimes called inference to the best explanation, selects a cogent set of preconditions. Given a true conclusion and a rule, it attempts to select some possible premises that, if true also, can support the conclusion, though not uniquely. Example: "When it rains, the grass gets wet. The grass is wet. Therefore, it might have rained." This kind of reasoning can be used to develop a hypothesis, which in turn can be tested by additional reasoning or data. Diagnosticians, detectives, and scientists often use this type of reasoning.</t>
  </si>
  <si>
    <t>https://skills.emsidata.com/skills/KS125YY5VPFQJPPM5PHJ</t>
  </si>
  <si>
    <t>Pension Accounting</t>
  </si>
  <si>
    <t>https://skills.emsidata.com/skills/ES465E674798E5DA49D2</t>
  </si>
  <si>
    <t>Operational Efficiency</t>
  </si>
  <si>
    <t>In a business context, operational efficiency is a measurement of resource allocation and can be defined as the ratio between an output gained from the business and an input to run a business operation. When improving operational efficiency, the output to input ratio improves.</t>
  </si>
  <si>
    <t>https://skills.emsidata.com/skills/ES39E5C01E1593CE9E72</t>
  </si>
  <si>
    <t>Service Life</t>
  </si>
  <si>
    <t>A product's service life is its period of use in service. It is mostly used in a non-technical context and has no scientific support or meaning. Several other terms more accurately describe a product's life, from the point of manufacture, storage, and distribution, and eventual use.</t>
  </si>
  <si>
    <t>https://skills.emsidata.com/skills/KS127CJ62V6QJ0RVM5YK</t>
  </si>
  <si>
    <t>Health Insurance Portability And Accountability Act (HIPAA) Compliance</t>
  </si>
  <si>
    <t>The Health Insurance Portability and Accountability Act of 1996 is a United States federal statute enacted by the 104th United States Congress and signed into law by President Bill Clinton on August 21, 1996. It was created primarily to modernize the flow of healthcare information, stipulate how personally identifiable information maintained by the healthcare and healthcare insurance industries should be protected from fraud and theft, and address limitations on healthcare insurance coverage.</t>
  </si>
  <si>
    <t>https://skills.emsidata.com/skills/KS124QM6G2G824WRK8DZ</t>
  </si>
  <si>
    <t>Content Editing</t>
  </si>
  <si>
    <t>Content editing, also known as substantive editing, comprehensive editing, macro editing, or heavy editing, is a form of copy editing that evaluates the overall formatting, style, and content of a document in order to optimize visual design and comprehensibility. Comprehensive editors are a type of language professional.</t>
  </si>
  <si>
    <t>https://skills.emsidata.com/skills/KSN64UK0Y12HKNZI2JD7</t>
  </si>
  <si>
    <t>Thermochemistry</t>
  </si>
  <si>
    <t>Thermochemistry is the study of the heat energy which is associated with chemical reactions and/or physical transformations. A reaction may release or absorb energy, and a phase change may do the same, such as in melting and boiling. Thermochemistry focuses on these energy changes, particularly on the system's energy exchange with its surroundings. Thermochemistry is useful in predicting reactant and product quantities throughout the course of a given reaction. In combination with entropy determinations, it is also used to predict whether a reaction is spontaneous or non-spontaneous, favorable or unfavorable.</t>
  </si>
  <si>
    <t>https://skills.emsidata.com/skills/KS126P860L6NC9ZNGTH3</t>
  </si>
  <si>
    <t>Matrix Factorization</t>
  </si>
  <si>
    <t>Matrix factorization is a class of collaborative filtering algorithms used in recommender systems. Matrix factorization algorithms work by decomposing the user-item interaction matrix into the product of two lower dimensionality rectangular matrices. This family of methods became widely known during the Netflix prize challenge due to its effectiveness as reported by Simon Funk in his 2006 blog post, where he shared his findings with the research community. The prediction results can be improved by assigning different regularization weights to the latent factors based on items' popularity and users' activeness.</t>
  </si>
  <si>
    <t>https://skills.emsidata.com/skills/BGS92CC7D155E4961B8F</t>
  </si>
  <si>
    <t>AWS Identity And Access Management (IAM)</t>
  </si>
  <si>
    <t>https://skills.emsidata.com/skills/ESFF6FC6EEE083A0AF63</t>
  </si>
  <si>
    <t>Lymphatic Systems</t>
  </si>
  <si>
    <t>Lymph is the fluid that flows through the lymphatic system, a system composed of lymph vessels (channels) and intervening lymph nodes whose function, like the venous system, is to return fluid from the tissues to the central circulation. Interstitial fluid – the fluid which is between the cells in all body tissues – enters the lymph capillaries. This lymphatic fluid is then transported via progressively larger lymphatic vessels through lymph nodes, where substances are removed by tissue lymphocytes and circulating lymphocytes are added to the fluid, before emptying ultimately into the right or the left subclavian vein, where it mixes with central venous blood.</t>
  </si>
  <si>
    <t>https://skills.emsidata.com/skills/KS12616670PMKJLZY3Y6</t>
  </si>
  <si>
    <t>Wound Care Certification</t>
  </si>
  <si>
    <t>https://skills.emsidata.com/skills/ES3F3E75AB798AA25172</t>
  </si>
  <si>
    <t>Swimming Pool Maintenance</t>
  </si>
  <si>
    <t>https://skills.emsidata.com/skills/ES247E73D0513B602714</t>
  </si>
  <si>
    <t>Public Offering</t>
  </si>
  <si>
    <t>A public offering is the offering of securities of a company or a similar corporation to the public. Generally, the securities are to be listed on a stock exchange. In most jurisdictions, a public offering requires the issuing company to publish a prospectus detailing the terms and rights attached to the offered security, as well as information on the company itself and its finances. Many other regulatory requirements surround any public offering and they vary according to jurisdiction.</t>
  </si>
  <si>
    <t>https://skills.emsidata.com/skills/KS1286Z676M8QT4VF18Q</t>
  </si>
  <si>
    <t>Chartered Engineer</t>
  </si>
  <si>
    <t>In the United Kingdom, a Chartered Engineer is an engineer registered with the Engineering Council. Contemporary Chartered Engineers are degree-qualified and have gained the highest level of professional competencies through training and monitored professional practice experience. This is a peer-reviewed process. The formation process of a Chartered Engineer consists of obtaining an accredited Bachelor's degree with honours in engineering or technology, plus either an appropriate Master's degree or Engineering Doctorate (EngD) accredited by a professional engineering institution, or appropriate further learning to Master's level alongside a minimum of four years of professional post graduate peer reviewed experience and the ability to demonstrate fulfilment of various skills-based criteria. The title Chartered Engineer is protected by civil law and is a terminal qualification in engineering. The Engineering Council regulates professional engineering titles in the UK. With more than 180,000 registrants from many countries, designation as a Chartered Engineer is one of the most recognisable international engineering qualifications.</t>
  </si>
  <si>
    <t>https://skills.emsidata.com/skills/KS121K86SHMK9X46YPWT</t>
  </si>
  <si>
    <t>Fund Disbursement</t>
  </si>
  <si>
    <t>A disbursement is a form of payment from a public or dedicated fund. Alternatively, it means a payment made on behalf of a client to a third party for which reimbursement is subsequently sought from the client.</t>
  </si>
  <si>
    <t>https://skills.emsidata.com/skills/BGSC2CDBD52E78A5FC8F</t>
  </si>
  <si>
    <t>Fourier Analysis</t>
  </si>
  <si>
    <t>In mathematics, Fourier analysis is the study of the way general functions may be represented or approximated by sums of simpler trigonometric functions. Fourier analysis grew from the study of Fourier series, and is named after Joseph Fourier, who showed that representing a function as a sum of trigonometric functions greatly simplifies the study of heat transfer.</t>
  </si>
  <si>
    <t>https://skills.emsidata.com/skills/KS1242W6RVV31T40SL01</t>
  </si>
  <si>
    <t>Design Software</t>
  </si>
  <si>
    <t>https://skills.emsidata.com/skills/BGS3A9918446203012B2</t>
  </si>
  <si>
    <t>Outlook Web App (Email Clients)</t>
  </si>
  <si>
    <t>Outlook on the web is a personal information manager web app from Microsoft. It is included in Microsoft 365, Office 365, Exchange Server 2016/2019, and Exchange Online. It includes a web-based email client, a calendar tool, a contact manager, and a task manager. It also includes add-in integration, Skype on the web, and alerts as well as unified themes that span across all the web apps. Outlook on the web is navigated using the App Launcher icon which brings down a list of web apps from which the user may choose. In 2015, Microsoft started upgrading Outlook.com and Outlook on the web to use the Office 365 infrastructure, which was almost complete in January 2017 after the next version of Outlook.com was released.</t>
  </si>
  <si>
    <t>https://skills.emsidata.com/skills/KS127HD60DK3M5TMF5Z2</t>
  </si>
  <si>
    <t>Total Absorption Costing</t>
  </si>
  <si>
    <t>Total absorption costing (TAC) is a method of Accounting cost which entails the full cost of manufacturing or providing a service. TAC includes not just the costs of materials and labour, but also of all manufacturing overheads. The cost of each cost center can be direct or indirect. The direct cost can be easily identified with individual cost centers. Whereas indirect cost cannot be easily identified with the cost center. The distribution of overhead among the departments is called apportionment.</t>
  </si>
  <si>
    <t>https://skills.emsidata.com/skills/KS120355X46082Y8TL73</t>
  </si>
  <si>
    <t>Stablecoins</t>
  </si>
  <si>
    <t>Stablecoins are cryptocurrencies where the price is designed to be pegged to a cryptocurrency, fiat money, or to exchange-traded commodities.</t>
  </si>
  <si>
    <t>https://skills.emsidata.com/skills/ESFE436104607462E35F</t>
  </si>
  <si>
    <t>Abstract Data Types</t>
  </si>
  <si>
    <t>In computer science, an abstract data type (ADT) is a mathematical model for data types. An abstract data type is defined by its behavior (semantics) from the point of view of a user, of the data, specifically in terms of possible values, possible operations on data of this type, and the behavior of these operations. This mathematical model contrasts with data structures, which are concrete representations of data, and are the point of view of an implementer, not a user.</t>
  </si>
  <si>
    <t>https://skills.emsidata.com/skills/KS120356T1XXC7HZSYP2</t>
  </si>
  <si>
    <t>Professional Engineer</t>
  </si>
  <si>
    <t>Regulation and licensure in engineering is established by various jurisdictions of the world to encourage public welfare, safety, well-being and other interests of the general public and to define the licensure process through which an engineer becomes authorized to practice engineering and/or provide engineering professional services to the public.</t>
  </si>
  <si>
    <t>https://skills.emsidata.com/skills/KS12837722N0G8QV5ZKH</t>
  </si>
  <si>
    <t>Real Estate Appraisal</t>
  </si>
  <si>
    <t>https://skills.emsidata.com/skills/KS1285371NFM3KH5RT1P</t>
  </si>
  <si>
    <t>Operational Auditing</t>
  </si>
  <si>
    <t>Operational audit is a systematic review of effectiveness, efficiency and economy of operation. Operational audit is a future-oriented, systematic, and independent evaluation of organizational activities.</t>
  </si>
  <si>
    <t>https://skills.emsidata.com/skills/KS127CQ6401HPFFQ4P6Y</t>
  </si>
  <si>
    <t>Specific Developmental Disorder</t>
  </si>
  <si>
    <t>Specific developmental disorders (SDD) was a classification of disorders characterized by delayed development in one specific area or areas. Specific developmental disorders were contrasted to pervasive developmental disorders which were characterized by delays in the development of multiple basic functions including socialization and communication.</t>
  </si>
  <si>
    <t>https://skills.emsidata.com/skills/KS122WF6P9ZMN6N7KHXL</t>
  </si>
  <si>
    <t>Futures Studies</t>
  </si>
  <si>
    <t>Futures studies, futures research or futurology is the systematic, interdisciplinary and holistic study of social and technological advancement, and other environmental trends, often for the purpose of exploring how people will live and work in the future. Predictive techniques, such as forecasting, can be applied, but contemporary futures studies scholars emphasize the importance of systematically exploring alternatives. In general, it can be considered as a branch of the social sciences and parallel to the field of history. Futures studies seeks to understand what is likely to continue and what could plausibly change. Part of the discipline thus seeks a systematic and pattern-based understanding of past and present, and to explore the possibility of future events and trends.</t>
  </si>
  <si>
    <t>https://skills.emsidata.com/skills/KS1245S60KL0MRQKXFSG</t>
  </si>
  <si>
    <t>PMI Agile Certified Practitioner</t>
  </si>
  <si>
    <t>https://skills.emsidata.com/skills/KS121PX639BPQ1S9Z6N1</t>
  </si>
  <si>
    <t>Conditional Formatting</t>
  </si>
  <si>
    <t>https://skills.emsidata.com/skills/KSHS4XRDCACUGEP4S6XD</t>
  </si>
  <si>
    <t>Quantization</t>
  </si>
  <si>
    <t>Quantization is the process of constraining an input from a continuous or otherwise large set of values to a discrete set. The term quantization may refer to:</t>
  </si>
  <si>
    <t>https://skills.emsidata.com/skills/KSC293HOHNRGC3SHFW40</t>
  </si>
  <si>
    <t>Primavera (Software)</t>
  </si>
  <si>
    <t>Primavera is an enterprise project portfolio management software. It includes project management, scheduling, risk analysis, opportunity management, resource management, collaboration and control capabilities, and integrates with other enterprise software such as Oracle and SAP’s ERP systems. Primavera was launched in 1983 by Primavera Systems Inc., which was acquired by Oracle Corporation in 2008.</t>
  </si>
  <si>
    <t>https://skills.emsidata.com/skills/KS1280S771DDR7GYNBJH</t>
  </si>
  <si>
    <t>Television Production</t>
  </si>
  <si>
    <t>A television studio, also called a television production studio, is an installation room in which video productions take place, either for the production of live television and its recording onto video tape or other media such as SSDs, or for the acquisition of raw footage for post-production. The design of a studio is similar to, and derived from, movie studios, with a few amendments for the special requirements of television production. A professional television studio generally has several rooms, which are kept separate for noise and practicality reasons. These rooms are connected via 'talkback' or an intercom, and personnel will be divided among these workplaces.</t>
  </si>
  <si>
    <t>https://skills.emsidata.com/skills/ES6ADBA3C6231F4173DD</t>
  </si>
  <si>
    <t>Liquid Oxygen</t>
  </si>
  <si>
    <t>Liquid oxygen—abbreviated LOx, LOX or Lox in the aerospace, submarine and gas industries—is the liquid form of molecular oxygen. It was used as the oxidizer in the first liquid-fueled rocket invented in 1926 by Robert H. Goddard, an application which has continued to the present.</t>
  </si>
  <si>
    <t>https://skills.emsidata.com/skills/KS125WQ61MC7SNVKN25C</t>
  </si>
  <si>
    <t>SciPy</t>
  </si>
  <si>
    <t>SciPy is a free and open-source Python library used for scientific computing and technical computing.</t>
  </si>
  <si>
    <t>https://skills.emsidata.com/skills/KS440BZ74QCKGSWF5W3P</t>
  </si>
  <si>
    <t>Cross-Functional Collaboration</t>
  </si>
  <si>
    <t>A cross-functional team is a group of people with different functional expertise working toward a common goal. It may include people from finance, marketing, operations, and human resources departments. Typically, it includes employees from all levels of an organization. Members may also come from outside an organization.</t>
  </si>
  <si>
    <t>https://skills.emsidata.com/skills/ES29C56D2465C253FC1D</t>
  </si>
  <si>
    <t>Hybrid Cloud Computing</t>
  </si>
  <si>
    <t>https://skills.emsidata.com/skills/ES49C374BFB0904D777E</t>
  </si>
  <si>
    <t>Optimizing Compilers</t>
  </si>
  <si>
    <t>In computing, an optimizing compiler is a compiler that tries to minimize or maximize some attributes of an executable computer program. Common requirements are to minimize a program's execution time, memory footprint, storage size, and power consumption.</t>
  </si>
  <si>
    <t>https://skills.emsidata.com/skills/KS122695ZV4W8NFKCN34</t>
  </si>
  <si>
    <t>Google Colaboratory</t>
  </si>
  <si>
    <t>https://skills.emsidata.com/skills/BGS52C227DE2F4111103</t>
  </si>
  <si>
    <t>AWS Internet Of Things (IoT)</t>
  </si>
  <si>
    <t>https://skills.emsidata.com/skills/ES283C495870146C865C</t>
  </si>
  <si>
    <t>Learning Sciences</t>
  </si>
  <si>
    <t>Learning sciences (LS) is an interdisciplinary field that works to further scientific, humanistic, and critical theoretical understanding of learning as well as to engage in the design and implementation of learning innovations, and the improvement of instructional methodologies. LS research traditionally focuses on cognitive-psychological, social-psychological, cultural-psychological and critical theoretical foundations of human learning, as well as practical design of learning environments. Major contributing fields include cognitive science, computer science, educational psychology, anthropology, and applied linguistics. Over the past decade, researchers have expanded their focus to include the design of curricula, informal learning environments, instructional methods, and policy innovations.</t>
  </si>
  <si>
    <t>https://skills.emsidata.com/skills/ES9AC7252FF349B58F27</t>
  </si>
  <si>
    <t>Lighting Systems</t>
  </si>
  <si>
    <t>https://skills.emsidata.com/skills/BGS1623D898807BA8991</t>
  </si>
  <si>
    <t>Certified Associate In Project Management</t>
  </si>
  <si>
    <t>Certified Associate in Project Management (CAPM) is a credential offered by the Project Management Institute (PMI).</t>
  </si>
  <si>
    <t>https://skills.emsidata.com/skills/KS121KW5XYM7JQL0J4L7</t>
  </si>
  <si>
    <t>Total Quality Management</t>
  </si>
  <si>
    <t>Total quality management (TQM) consists of organization-wide efforts to "install and make permanent  climate where employees continuously improve their ability to provide on demand products and services that customers will find of particular value." "Total" emphasizes that departments in addition to production are obligated to improve their operations; "management" emphasizes that executives are obligated to actively manage quality through funding, training, staffing, and goal setting. While there is no widely agreed-upon approach, TQM efforts typically draw heavily on the previously developed tools and techniques of quality control. TQM enjoyed widespread attention during the late 1980s and early 1990s before being overshadowed by ISO 9000, Lean manufacturing, and Six Sigma.</t>
  </si>
  <si>
    <t>https://skills.emsidata.com/skills/KS441G46D0P4WR5C1YJY</t>
  </si>
  <si>
    <t>Strategic Positioning</t>
  </si>
  <si>
    <t>https://skills.emsidata.com/skills/BGS5232CE75C82EF97D3</t>
  </si>
  <si>
    <t>Amazon Athena</t>
  </si>
  <si>
    <t>https://skills.emsidata.com/skills/ES76885391843027C724</t>
  </si>
  <si>
    <t>Bioremediation</t>
  </si>
  <si>
    <t>https://skills.emsidata.com/skills/KS1210L7001WYHT99332</t>
  </si>
  <si>
    <t>Hydrostatics</t>
  </si>
  <si>
    <t>Fluid statics or hydrostatics is the branch of fluid mechanics that studies the condition of the equilibrium of a floating body and submerged body "fluids at hydrostatic equilibrium and the pressure in a fluid, or exerted by a fluid, on an immersed body".</t>
  </si>
  <si>
    <t>https://skills.emsidata.com/skills/KS124W9665F88313SMJR</t>
  </si>
  <si>
    <t>Data Monetization</t>
  </si>
  <si>
    <t>Data monetization, a form of monetization, may refer to the act of generating measurable economic benefits from available data sources (analytics). Less commonly, it may also refer to the act of monetizing data services. In the case of analytics, typically, these benefits accrue as revenue or expense savings, but may also include market share or corporate market value gains. Data monetization leverages data generated through business operations, available exogenous data or content, as well as data associated with individual actors such as that collected via electronic devices and sensors participating in the internet of things. For example, the ubiquity of the internet of things is generating location data and other data from sensors and mobile devices at an ever-increasing rate. When this data is collated against traditional databases, the value and utility of both sources of data increases, leading to tremendous potential to mine data for social good, research and discovery, and achievement of business objectives. Closely associated with data monetization are the emerging data as a service models for transactions involving data by the data item.</t>
  </si>
  <si>
    <t>https://skills.emsidata.com/skills/KS122PN64K8HJDDS3VNN</t>
  </si>
  <si>
    <t>Debian Linux</t>
  </si>
  <si>
    <t>Debian, also known as Debian GNU/Linux, is a Linux distribution composed of free and open-source software, developed by the community-supported Debian Project, which was established by Ian Murdock on August 16, 1993. The first version of Debian (0.01) was released on September 15, 1993, and its first stable version (1.1) was released on June 17, 1996. The Debian Stable branch is the most popular edition for personal computers and servers. Debian is also the basis for many other distributions, most notably Ubuntu.</t>
  </si>
  <si>
    <t>https://skills.emsidata.com/skills/KS122S8606ZY2MRCQG5R</t>
  </si>
  <si>
    <t>Culture Transformation</t>
  </si>
  <si>
    <t>https://skills.emsidata.com/skills/ESE96CA4F9A3FA40CB13</t>
  </si>
  <si>
    <t>Cell Membrane</t>
  </si>
  <si>
    <t>The cell membrane is a biological membrane that separates the interior of all cells from the outside environment which protects the cell from its environment. The cell membrane consists of a lipid bilayer, including cholesterols that sit between phospholipids to maintain their fluidity at various temperatures. The membrane also contains membrane proteins, including integral proteins that go across the membrane serving as membrane transporters, and peripheral proteins that loosely attach to the outer (peripheral) side of the cell membrane, acting as enzymes shaping the cell. The cell membrane controls the movement of substances in and out of cells and organelles. In this way, it is selectively permeable to ions and organic molecules. In addition, cell membranes are involved in a variety of cellular processes such as cell adhesion, ion conductivity and cell signalling and serve as the attachment surface for several extracellular structures, including the cell wall, the carbohydrate layer called the glycocalyx, and the intracellular network of protein fibers called the cytoskeleton. In the field of synthetic biology, cell membranes can be artificially reassembled.</t>
  </si>
  <si>
    <t>https://skills.emsidata.com/skills/KS127WF6JT67355BYG37</t>
  </si>
  <si>
    <t>Regulatory Process</t>
  </si>
  <si>
    <t>https://skills.emsidata.com/skills/BGSAF80830E6EE82B6A1</t>
  </si>
  <si>
    <t>Ethereum Virtual Machine</t>
  </si>
  <si>
    <t>Ethereum is a decentralized, open-source blockchain with smart contract functionality. Ether is the native cryptocurrency of the platform. After Bitcoin, it is the largest cryptocurrency by market capitalization.</t>
  </si>
  <si>
    <t>https://skills.emsidata.com/skills/ESDB88498CA6E530BC64</t>
  </si>
  <si>
    <t>https://skills.emsidata.com/skills/ES2F712D74818EF2888E</t>
  </si>
  <si>
    <t>Hypothyroidism</t>
  </si>
  <si>
    <t>https://skills.emsidata.com/skills/BGS29987A7234F67999A</t>
  </si>
  <si>
    <t>Patient Evaluation</t>
  </si>
  <si>
    <t>https://skills.emsidata.com/skills/ESD4CF4AF48BF82697C8</t>
  </si>
  <si>
    <t>Cost Volume Profit Analysis</t>
  </si>
  <si>
    <t>Cost–volume–profit (CVP), in managerial economics, is a form of cost accounting. It is a simplified model, useful for elementary instruction and for short-run decisions.</t>
  </si>
  <si>
    <t>https://skills.emsidata.com/skills/KS122M86P8JNLQ9BLYLM</t>
  </si>
  <si>
    <t>Advertising Strategy</t>
  </si>
  <si>
    <t>Advertising is a marketing communication that employs an openly sponsored, non-personal message to promote or sell a product, service or idea. Sponsors of advertising are typically businesses wishing to promote their products or services. Advertising is differentiated from public relations in that an advertiser pays for and has control over the message. It differs from personal selling in that the message is non-personal, i.e., not directed to a particular individual. Advertising is communicated through various mass media, including traditional media such as newspapers, magazines, television, radio, outdoor advertising or direct mail; and new media such as search results, blogs, social media, websites or text messages. The actual presentation of the message in a medium is referred to as an advertisement: advert or ad for short.</t>
  </si>
  <si>
    <t>https://skills.emsidata.com/skills/BGSCDC0F18E2D921188F</t>
  </si>
  <si>
    <t>Acoustic Emission</t>
  </si>
  <si>
    <t>Acoustic emission (AE) is the phenomenon of radiation of acoustic (elastic) waves in solids that occurs when a material undergoes irreversible changes in its internal structure, for example as a result of crack formation or plastic deformation due to aging, temperature gradients or external mechanical forces. In particular, AE is occurring during the processes of mechanical loading of materials and structures accompanied by structural changes that generate local sources of elastic waves. This results in small surface displacements of a material produced by elastic or stress waves generated when the accumulated elastic energy in a material or on its surface is released rapidly. The waves generated by sources of AE are of practical interest in structural health monitoring (SHM), quality control, system feedback, process monitoring and other fields. In SHM applications, AE is typically used to detect, locate and characterise damage.</t>
  </si>
  <si>
    <t>https://skills.emsidata.com/skills/KS1204Z64LQNMBXNJ10M</t>
  </si>
  <si>
    <t>Sustainability Planning</t>
  </si>
  <si>
    <t>https://skills.emsidata.com/skills/ES8797C79149DD14945B</t>
  </si>
  <si>
    <t>Management Training</t>
  </si>
  <si>
    <t>https://skills.emsidata.com/skills/KS12647653C7ZTNV1CRR</t>
  </si>
  <si>
    <t>Static Files</t>
  </si>
  <si>
    <t>https://skills.emsidata.com/skills/KSA9UMOT1CEZJFVNP3YI</t>
  </si>
  <si>
    <t>Private Law</t>
  </si>
  <si>
    <t>Private law is that part of a civil law legal system which is part of the jus commune that involves relationships between individuals, such as the law of contracts and torts, and the law of obligations. It is to be distinguished from public law, which deals with relationships between both natural and artificial persons and the state, including regulatory statutes, penal law and other law that affects the public order. In general terms, private law involves interactions between private individuals, whereas public law involves interrelations between the state and the general population.</t>
  </si>
  <si>
    <t>https://skills.emsidata.com/skills/KS128196C639MTJWX73K</t>
  </si>
  <si>
    <t>Cross-Site Scripting</t>
  </si>
  <si>
    <t>Cross-site scripting (XSS) is a type of security vulnerability that can be found in some web applications. XSS attacks enable attackers to inject client-side scripts into web pages viewed by other users. A cross-site scripting vulnerability may be used by attackers to bypass access controls such as the same-origin policy. Cross-site scripting carried out on websites accounted for roughly 84% of all security vulnerabilities documented by Symantec up until 2007. XSS effects vary in  range from petty nuisance to significant security risk, depending on the sensitivity of the data handled by the vulnerable site and the nature of any security mitigation implemented by the site's owner network.</t>
  </si>
  <si>
    <t>https://skills.emsidata.com/skills/BGSB2C7C74C5E2DCF9B6</t>
  </si>
  <si>
    <t>Sustainable Tourism</t>
  </si>
  <si>
    <t>Sustainable tourism is the tourism that takes full account of its current and future economic, social and environmental impacts, addressing the needs of visitors, the industry, the environment and host communities. Tourism can involve primary transportation to the general location, local transportation, accommodations, entertainment, recreation, nourishment and shopping. It can be related to travel for leisure, business and what is called VFR. There is now broad consensus that tourism development should be sustainable.</t>
  </si>
  <si>
    <t>https://skills.emsidata.com/skills/ES7E3496FA807BD70067</t>
  </si>
  <si>
    <t>Autoregressive Integrated Moving Average (ARIMA)</t>
  </si>
  <si>
    <t>In statistics and econometrics, and in particular in time series analysis, an autoregressive integrated moving average (ARIMA) model is a generalization of an autoregressive moving average (ARMA) model. Both of these models are fitted to time series data either to better understand the data or to predict future points in the series (forecasting). ARIMA models are applied in some cases where data show evidence of non-stationarity in the sense of mean, where an initial differencing step can be applied one or more times to eliminate the non-stationarity of the mean function. When the seasonality shows in a time series, the seasonal-differencing could be applied to eliminate the seasonal component. Since the ARMA model, according to the Wold's decomposition theorem, is theoretically sufficient to describe a regular wide-sense stationary time series, we are motivated to make stationary a non-stationary time series, e.g., by using differencing, before we can use the ARMA model. Note that if the time series contains a predictable sub-process, the predictable component is treated as a non-zero-mean but periodic component in the ARIMA framework so that it is eliminated by the seasonal differencing.</t>
  </si>
  <si>
    <t>https://skills.emsidata.com/skills/ES3658B65BF812FB2D56</t>
  </si>
  <si>
    <t>Interdisciplinary Teaching</t>
  </si>
  <si>
    <t>Interdisciplinary teaching is a method, or set of methods, used to teach across curricular disciplines or "the bringing together of separate disciplines around common themes, issues, or problems.” often Interdisciplinary instruction associated with or a component of several other instructional approaches. For example, in a review of literature on the subject published in 1994, Kathy Lake identified seven elements common to integrated curriculum models: a combination of subjects; an emphasis on projects; the use of a wide variety of source material, not just textbooks; highlighting relationships among concepts; thematic units; flexible schedules; and flexible student grouping.</t>
  </si>
  <si>
    <t>https://skills.emsidata.com/skills/KS125856JH9VGVNY0TBP</t>
  </si>
  <si>
    <t>Shell Commands</t>
  </si>
  <si>
    <t>In computing, a shell is a computer program which exposes an operating system's services to a human user or other programs. In general, operating system shells use either a command-line interface (CLI) or graphical user interface (GUI), depending on a computer's role and particular operation. It is named a shell because it is the outermost layer around the operating system.</t>
  </si>
  <si>
    <t>https://skills.emsidata.com/skills/BGS2E9AE7D688E1196D8</t>
  </si>
  <si>
    <t>Quality Improvement</t>
  </si>
  <si>
    <t>In business, engineering, and manufacturing, quality has a pragmatic interpretation as the non-inferiority or superiority of something; it's also defined as being suitable for its intended while satisfying customer expectations. Quality is a perceptual, conditional, and somewhat subjective attribute and may be understood differently by different people. Consumers may focus on the specification quality of a product/service, or how it compares to competitors in the marketplace. Producers might measure the conformance quality, or degree to which the product/service was produced correctly. Support personnel may measure quality in the degree that a product is reliable, maintainable, or sustainable.</t>
  </si>
  <si>
    <t>https://skills.emsidata.com/skills/ESF0C01F4A5BE2D33EAF</t>
  </si>
  <si>
    <t>Vlookups</t>
  </si>
  <si>
    <t>In computer science, a lookup table (LUT) is an array that replaces runtime computation with a simpler array indexing operation. The process is termed as "direct addressing" and LUTs differ from hash tables in a way that, to retrieve a value  with key , a hash table would store the value  in the slot  where  is a hash function i.e.  is used to compute the slot, while in the case of LUT, the value  is stored in slot , thus directly addressable. The savings in processing time can be significant, because retrieving a value from memory is often faster than carrying out an "expensive" computation or input/output operation. The tables may be precalculated and stored in static program storage, calculated as part of a program's initialization phase (memoization), or even stored in hardware in application-specific platforms. Lookup tables are also used extensively to validate input values by matching against a list of valid items in an array and, in some programming languages, may include pointer functions to process the matching input. FPGAs also make extensive use of reconfigurable, hardware-implemented, lookup tables to provide programmable hardware functionality.</t>
  </si>
  <si>
    <t>https://skills.emsidata.com/skills/BGS6BF85B9F471BED8B0</t>
  </si>
  <si>
    <t>Emerging Infectious Disease (EIDs)</t>
  </si>
  <si>
    <t>An emerging infectious disease (EID) is an infectious disease whose incidence has increased recently, and could increase in the near future. The minority that are capable of developing efficient transmission between humans can become major public and global concerns as potential causes of epidemics or pandemics. Their many impacts can be economic and societal, as well as clinical. EIDs have been increasing steadily since at least 1940. For every decade since 1940, there has been a consistent increase in the number of EID events from wildlife-related zoonosis. Human activity is the primary driver of this increase, with loss of biodiversity a leading mechanism.</t>
  </si>
  <si>
    <t>https://skills.emsidata.com/skills/BGSD627385BFE9FB3D48</t>
  </si>
  <si>
    <t>Video Ads</t>
  </si>
  <si>
    <t>Digital display advertising is graphic advertising on Internet websites, apps or social media through banners or other advertising formats made of text, images, flash, video, and audio. The main purpose of display advertising is to deliver general advertisements and brand messages to site visitors.</t>
  </si>
  <si>
    <t>https://skills.emsidata.com/skills/ES253BF183D0F9DAD4F3</t>
  </si>
  <si>
    <t>Customer Experience Improvement</t>
  </si>
  <si>
    <t>Customer experience (CX) is a totality of cognitive, affective, sensory, and behavioral consumer responses during all stages of the consumption process including pre-purchase, consumption, and post-purchase stages. Pine and Gilmore described the experience economy as the next level after commodities, goods, and services with memorable events as the final business product. Four realms of experience include esthetic, escapist, entertainment, and educational components.</t>
  </si>
  <si>
    <t>https://skills.emsidata.com/skills/BGS1E4A87797AB89913D</t>
  </si>
  <si>
    <t>Online Marketing</t>
  </si>
  <si>
    <t>https://skills.emsidata.com/skills/ES2598358CF9F778ACCA</t>
  </si>
  <si>
    <t>Mining in the engineering discipline is the extraction of minerals from underneath, above or on the ground. Mining engineering is associated with many other disciplines, such as mineral processing, exploration, excavation, geology, and metallurgy, geotechnical engineering and surveying. A mining engineer may manage any phase of mining operations, from exploration and discovery of the mineral resources, through feasibility study, mine design, development of plans, production and operations to mine closure.</t>
  </si>
  <si>
    <t>https://skills.emsidata.com/skills/KS126LM79D3JD27W82CD</t>
  </si>
  <si>
    <t>Angel Investing</t>
  </si>
  <si>
    <t>An angel investor is an individual who provides capital for a business start-up, usually in exchange for convertible debt or ownership equity. Angel investors usually give support to start-ups at the initial moments and when most investors are not prepared to back them. A small but increasing number of angel investors invest online through equity crowdfunding or organize themselves into angel groups or angel networks to share investment capital, as well as to provide advice to their portfolio companies. Over the last 50 years, the number of angel investors has greatly increased.</t>
  </si>
  <si>
    <t>https://skills.emsidata.com/skills/KS120H46020FXDQJBVHG</t>
  </si>
  <si>
    <t>Medication Monitoring</t>
  </si>
  <si>
    <t>https://skills.emsidata.com/skills/BGS8C11CE3DBEB1B77CE</t>
  </si>
  <si>
    <t>Resourcing</t>
  </si>
  <si>
    <t>https://skills.emsidata.com/skills/KS7G4BM6L4F7TD38NLC1</t>
  </si>
  <si>
    <t>Geriatrics, or geriatric medicine, is a specialty that focuses on health care of elderly people. It aims to promote health by preventing and treating diseases and disabilities in older adults. There is no set age at which patients may be under the care of a geriatrician, or geriatric physician, a physician who specializes in the care of elderly people. Rather, this decision is determined by the individual patient's needs, and the availability of a specialist. It is important to note the difference between geriatrics, the care of aged people, and gerontology, which is the study of the aging process itself. The term geriatrics comes from the Greek γέρων geron meaning "old man", and ιατρός iatros meaning "healer". However, geriatrics is sometimes called medical gerontology.</t>
  </si>
  <si>
    <t>https://skills.emsidata.com/skills/KS124BJ6N4SWN0T9R3PW</t>
  </si>
  <si>
    <t>Monetary Economics</t>
  </si>
  <si>
    <t>Monetary economics is the branch of economics that studies the different competing theories of money: it provides a framework for analyzing money and considers its functions, and it considers how money, for example fiat currency, can gain acceptance purely because of its convenience as a public good. The discipline has historically prefigured, and remains integrally linked to, macroeconomics. This branch also examines the effects of monetary systems, including regulation of money and associated financial institutions and international aspects.</t>
  </si>
  <si>
    <t>https://skills.emsidata.com/skills/KS126PD74B1MBY2VTFH3</t>
  </si>
  <si>
    <t>Diversity Equity And Inclusion Initiatives</t>
  </si>
  <si>
    <t>https://skills.emsidata.com/skills/BGSA4A8982D77DC66ABC</t>
  </si>
  <si>
    <t>Hydrologic Analysis</t>
  </si>
  <si>
    <t>https://skills.emsidata.com/skills/ESBA26BD275096874C52</t>
  </si>
  <si>
    <t>Dissemination</t>
  </si>
  <si>
    <t>To disseminate, in the field of communication, means to broadcast a message to the public without direct feedback from the audience.</t>
  </si>
  <si>
    <t>https://skills.emsidata.com/skills/KS1231P6NX5WNJK7MN6M</t>
  </si>
  <si>
    <t>Dementia Care</t>
  </si>
  <si>
    <t>As populations age, caring for people with dementia has become more common. Elderly caregiving may consist of formal care and informal care. Formal care involves the services of community and medical partners, while informal care involves the support of family, friends, and local communities, but more often from spouses, adult children and other relatives. In most mild to medium cases of dementia, the caregiver is a family member, usually a spouse or adult child. Over time more professional care in the form of nursing and other supportive care may be required, whether at home or in a long term care facility. There is evidence that case management can improve care for individuals with dementia and the experience of their caregivers. Furthermore, case management may reduce overall cost and institutional care in the medium term.</t>
  </si>
  <si>
    <t>https://skills.emsidata.com/skills/KS122TQ6TWKRFWMCT9TS</t>
  </si>
  <si>
    <t>Digestive System</t>
  </si>
  <si>
    <t>Digestion is the breakdown of large insoluble food molecules into small water-soluble food molecules so that they can be absorbed into the watery blood plasma. In certain organisms, these smaller substances are absorbed through the small intestine into the blood stream. Digestion is a form of catabolism that is often divided into two processes based on how food is broken down: mechanical and chemical digestion. The term mechanical digestion refers to the physical breakdown of large pieces of food into smaller pieces which can subsequently be accessed by digestive enzymes. In chemical digestion, enzymes break down food into the small molecules the body can use.</t>
  </si>
  <si>
    <t>https://skills.emsidata.com/skills/KS122Y06B3TNB86KQ99F</t>
  </si>
  <si>
    <t>Performance Analytics</t>
  </si>
  <si>
    <t>https://skills.emsidata.com/skills/KSW7L6H0TV6XAX7TDO2R</t>
  </si>
  <si>
    <t>Control Theories</t>
  </si>
  <si>
    <t>https://skills.emsidata.com/skills/KS122CS7112WTH47YXQD</t>
  </si>
  <si>
    <t>Treatment Monitoring</t>
  </si>
  <si>
    <t>In medicine, monitoring is the observation of a disease, condition or one or several medical parameters over time.</t>
  </si>
  <si>
    <t>https://skills.emsidata.com/skills/ES8413EBEAAEB96D4AF4</t>
  </si>
  <si>
    <t>Agile Coaching</t>
  </si>
  <si>
    <t>Agile learning generally refers to the transfer of agile methods of project work, especially Scrum, to learning processes. Likewise, agile learning proceeds in incremental steps and through an Iterative design which alternates between phases of learning and doing. The tutors rather have the role of a learning attendant or supporter. In a narrower sense, it is intended to allow competence-oriented, media-based learning in the work process within companies. Beside this, the term can take several other meanings and is also often used within e-learning and online environments.</t>
  </si>
  <si>
    <t>https://skills.emsidata.com/skills/BGS8094E7CD76B444A65</t>
  </si>
  <si>
    <t>Energy Technology</t>
  </si>
  <si>
    <t>Energy technology is an interdisciplinary engineering science having to do with the efficient, safe, environmentally friendly, and economical extraction, conversion, transportation, storage, and use of energy, targeted towards yielding high efficiency whilst skirting side effects on humans, nature, and the environment.</t>
  </si>
  <si>
    <t>https://skills.emsidata.com/skills/KS123JQ66Q4B1FXXLZK4</t>
  </si>
  <si>
    <t>Open Source Development</t>
  </si>
  <si>
    <t>https://skills.emsidata.com/skills/BGS9E2B6C6D4EC0C4DB3</t>
  </si>
  <si>
    <t>Collaborative Design</t>
  </si>
  <si>
    <t>https://skills.emsidata.com/skills/KS1223M61HD3LC9DTW8B</t>
  </si>
  <si>
    <t>Azerbaijani Language</t>
  </si>
  <si>
    <t>Azerbaijani or Azeri, also referred to as Azeri Turkic, Azeri Turkish, is a Turkic language spoken primarily by the Azerbaijani people, who live mainly in the Republic of Azerbaijan where the North Azerbaijani variety is spoken, and in the Azerbaijan region of Iran, where the South Azerbaijani variety is spoken. Although there is a very high degree of mutual intelligibility between both forms of Azerbaijani, there are significant differences in phonology, lexicon, morphology, syntax and sources of loanwords.</t>
  </si>
  <si>
    <t>https://skills.emsidata.com/skills/ESF83726CD2A1792624B</t>
  </si>
  <si>
    <t>Apache Kafka</t>
  </si>
  <si>
    <t>Apache Kafka is a framework implementation of a software bus using stream-processing. It is an open-source software platform developed by the Apache Software Foundation written in Scala and Java. The project aims to provide a unified, high-throughput, low-latency platform for handling real-time data feeds. Kafka can connect to external systems via Kafka Connect and provides Kafka Streams, a Java stream processing library. Kafka uses a binary TCP-based protocol that is optimized for efficiency and relies on a "message set" abstraction that naturally groups messages together to reduce the overhead of the network roundtrip. This "leads to larger network packets, larger sequential disk operations, contiguous memory blocks [...] which allows Kafka to turn a bursty stream of random message writes into linear writes."</t>
  </si>
  <si>
    <t>https://skills.emsidata.com/skills/KSN97GEUHPNGNAQFDCGY</t>
  </si>
  <si>
    <t>Random Variables</t>
  </si>
  <si>
    <t>In probability and statistics, a random variable, random quantity, aleatory variable, or stochastic variable is described informally as a variable whose values depend on outcomes of a random phenomenon. The formal mathematical treatment of random variables is a topic in probability theory. In that context, a random variable is understood as a measurable function defined on a probability space that maps from the sample space to the real numbers.</t>
  </si>
  <si>
    <t>https://skills.emsidata.com/skills/KS128CW6JK956GS2TV1N</t>
  </si>
  <si>
    <t>Supply Chain Management Strategies</t>
  </si>
  <si>
    <t>https://skills.emsidata.com/skills/BGS792E279DD2CFFBADA</t>
  </si>
  <si>
    <t>Business Ethics</t>
  </si>
  <si>
    <t>Business ethics is a form of applied ethics or professional ethics, that examines ethical principles and moral or ethical problems that can arise in a business environment. It applies to all aspects of business conduct and is relevant to the conduct of individuals and entire organizations. These ethics originate from individuals, organizational statements or the legal system. These norms, values, ethical, and unethical practices are the principles that guide a business.</t>
  </si>
  <si>
    <t>https://skills.emsidata.com/skills/KS1218P66BGK5X5JGKLF</t>
  </si>
  <si>
    <t>High-Frequency Trading</t>
  </si>
  <si>
    <t>High-frequency trading (HFT) is a type of algorithmic financial trading characterized by high speeds, high turnover rates, and high order-to-trade ratios that leverages high-frequency financial data and electronic trading tools. While there is no single definition of HFT, among its key attributes are highly sophisticated algorithms, co-location, and very short-term investment horizons. HFT can be viewed as a primary form of algorithmic trading in finance. Specifically, it is the use of sophisticated technological tools and computer algorithms to rapidly trade securities. HFT uses proprietary trading strategies carried out by computers to move in and out of positions in seconds or fractions of a second.</t>
  </si>
  <si>
    <t>https://skills.emsidata.com/skills/KS124PN5ZTV9DYWG9GXF</t>
  </si>
  <si>
    <t>Sustainability Standards</t>
  </si>
  <si>
    <t>Sustainability standards and certifications are voluntary guidelines used by producers, manufacturers, traders, retailers, and service providers to demonstrate their commitment to good environmental, social, ethical, and food safety practices. There are over 400 such standards across the world. The trend started in the late 1980s and 90s with the introduction of Ecolabels and standards for Organic food and other products. Most standards refer to the triple bottom line of environmental quality, social equity, and economic prosperity. A standard is normally developed by a broad range of stakeholders and experts in a particular sector and includes a set of practices or criteria for how a crop should be sustainably grown or a resource should be ethically harvested. This might cover, for instance, responsible fishing practices that don't endanger marine biodiversity, or respect for human rights and the payment of fair wages on a coffee or tea plantation. Normally sustainability standards are accompanied by a verification process - often referred to as "certification" - to evaluate that an enterprise complies with a standard, as well as a traceability process for certified products to be sold along the supply chain, often resulting in a consumer-facing label. Certification programmes also focus on capacity building and working with partners and other organisations to support smallholders or disadvantaged producers to make the social and environmental improvements needed to meet the standard.</t>
  </si>
  <si>
    <t>https://skills.emsidata.com/skills/ES9343B13BE36681B6C3</t>
  </si>
  <si>
    <t>Capital Gains Tax</t>
  </si>
  <si>
    <t>A capital gains tax (CGT) is a tax on the profit realized on the sale of a non-inventory asset. The most common capital gains are realized from the sale of stocks, bonds, precious metals, real estate, and property.</t>
  </si>
  <si>
    <t>https://skills.emsidata.com/skills/KS121SX6L2MZY87HW19Y</t>
  </si>
  <si>
    <t>EC Council Certified Security Analyst</t>
  </si>
  <si>
    <t>https://skills.emsidata.com/skills/KS123BC6ZGSQZ6QGX23G</t>
  </si>
  <si>
    <t>Automotive Loans</t>
  </si>
  <si>
    <t>Car finance refers to the various financial products which allow someone to acquire a car, including car loans and leases.</t>
  </si>
  <si>
    <t>https://skills.emsidata.com/skills/ES58B2F0D85C5E78A628</t>
  </si>
  <si>
    <t>E-Waste</t>
  </si>
  <si>
    <t>Electronic waste or e-waste describes discarded electrical or electronic devices. Used electronics which are destined for refurbishment, reuse, resale, salvage recycling through material recovery, or disposal are also considered e-waste. Informal processing of e-waste in developing countries can lead to adverse human health effects and environmental pollution.</t>
  </si>
  <si>
    <t>https://skills.emsidata.com/skills/BGS2D86805518AAC8759</t>
  </si>
  <si>
    <t>Leadership Certificates</t>
  </si>
  <si>
    <t>https://skills.emsidata.com/skills/KS125RV6ZHPNC972997Q</t>
  </si>
  <si>
    <t>Advertisement</t>
  </si>
  <si>
    <t>https://skills.emsidata.com/skills/KS7G0S16FTG6TB0QZD2F</t>
  </si>
  <si>
    <t>Nebulizer</t>
  </si>
  <si>
    <t>In medicine, a nebulizer or nebuliser is a drug delivery device used to administer medication in the form of a mist inhaled into the lungs. Nebulizers are commonly used for the treatment of asthma, cystic fibrosis, COPD and other respiratory diseases or disorders. They use oxygen, compressed air or ultrasonic power to break up solutions and suspensions into small aerosol droplets that are inhaled from the mouthpiece of the device. An aerosol is a mixture of gas and solid or liquid particles.</t>
  </si>
  <si>
    <t>https://skills.emsidata.com/skills/KS126X05YS4X4WT82FR0</t>
  </si>
  <si>
    <t>Cloth Modeling</t>
  </si>
  <si>
    <t>Cloth modeling is the term used for simulating cloth within a computer program, usually in the context of 3D computer graphics. The main approaches used for this may be classified into three basic types: geometric, physical, and particle/energy.</t>
  </si>
  <si>
    <t>https://skills.emsidata.com/skills/KS1220G603NZRYS2DG84</t>
  </si>
  <si>
    <t>Database Architecture</t>
  </si>
  <si>
    <t>https://skills.emsidata.com/skills/BGS4CB8E2CDA540F62D4</t>
  </si>
  <si>
    <t>Course Development</t>
  </si>
  <si>
    <t>https://skills.emsidata.com/skills/ESA9E408BB9DC98FB873</t>
  </si>
  <si>
    <t>Notetaking</t>
  </si>
  <si>
    <t>Note-taking is the practice of recording information from different sources and platforms. By taking notes, the writer records the essence of the information, freeing their mind from having to recall everything. Notes are commonly drawn from a transient source, such as an oral discussion at a meeting, or a lecture, in which case the notes may be the only record of the event.</t>
  </si>
  <si>
    <t>https://skills.emsidata.com/skills/KS123JJ66QG1KPQWWRLL</t>
  </si>
  <si>
    <t>Electromagnetic Interference And Compatibility (EMC/EMI)</t>
  </si>
  <si>
    <t>Electromagnetic compatibility (EMC) is the ability of electrical equipment and systems to function acceptably in their electromagnetic environment, by limiting the unintentional generation, propagation and reception of electromagnetic energy which may cause unwanted effects such as electromagnetic interference (EMI) or even physical damage in operational equipment. The goal of EMC is the correct operation of different equipment in a common electromagnetic environment. It is also the name given to the associated branch of electrical engineering.</t>
  </si>
  <si>
    <t>https://skills.emsidata.com/skills/ES5E3AEFDA22D595C046</t>
  </si>
  <si>
    <t>Cell Physiology</t>
  </si>
  <si>
    <t>Cell physiology is the biological study of the activities that take place in a cell to keep it alive. The term physiology refers to normal functions in a living organism. Animal cells, plant cells and microorganism cells show similarities in their functions even though they vary in structure.</t>
  </si>
  <si>
    <t>https://skills.emsidata.com/skills/KS121JX668FJ1QZ643XB</t>
  </si>
  <si>
    <t>Roasting</t>
  </si>
  <si>
    <t>Roasting is a cooking method that uses dry heat where hot air covers the food, cooking it evenly on all sides with temperatures of at least 150 °C (300 °F) from an open flame, oven, or other heat source. Roasting can enhance the flavor through caramelization and Maillard browning on the surface of the food. Roasting uses indirect, diffused heat, and is suitable for slower cooking of meat in a larger, whole piece. Meats and most root and bulb vegetables can be roasted. Any piece of meat, especially red meat, that has been cooked in this fashion is called a roast. Meats and vegetables prepared in this way are described as "roasted", e.g., roasted chicken or roasted squash.</t>
  </si>
  <si>
    <t>https://skills.emsidata.com/skills/KS440436F1RG64YYMPY4</t>
  </si>
  <si>
    <t>Cloud Application Development</t>
  </si>
  <si>
    <t>https://skills.emsidata.com/skills/ES563C336FA93B370E1A</t>
  </si>
  <si>
    <t>Volcanology</t>
  </si>
  <si>
    <t>Volcanology is the study of volcanoes, lava, magma and related geological, geophysical and geochemical phenomena (volcanism). The term volcanology is derived from the Latin word vulcan. Vulcan was the ancient Roman god of fire.</t>
  </si>
  <si>
    <t>https://skills.emsidata.com/skills/KS441X5650NQ6VFJT1WC</t>
  </si>
  <si>
    <t>Entrepreneurial Finance</t>
  </si>
  <si>
    <t>Entrepreneurial finance is the study of value and resource allocation, applied to new ventures. It addresses key questions which challenge all entrepreneurs: how much money can and should be raised; when should it be raised and from whom; what is a reasonable valuation of the startup; and how should funding contracts and exit decisions be structured.</t>
  </si>
  <si>
    <t>https://skills.emsidata.com/skills/KS123KS6SVW0CPF9G27Q</t>
  </si>
  <si>
    <t>Quality Assessment</t>
  </si>
  <si>
    <t>https://skills.emsidata.com/skills/ES38151BF0E7183686D1</t>
  </si>
  <si>
    <t>AWS Certified Solutions Architect Associate</t>
  </si>
  <si>
    <t>https://skills.emsidata.com/skills/ESDADAA6F2B49D44BA23</t>
  </si>
  <si>
    <t>Customer Analytics</t>
  </si>
  <si>
    <t>Customer analytics is a process by which data from customer behavior is used to help make key business decisions via market segmentation and predictive analytics. This information is used by businesses for direct marketing, site selection, and customer relationship management. Marketing provides services in order to satisfy customers. With that in mind, the productive system is considered from its beginning at the production level, to the end of the cycle at the consumer. Customer analytics plays an important role in the prediction of customer behavior.</t>
  </si>
  <si>
    <t>https://skills.emsidata.com/skills/KS122LN62P1F4BSYRJBG</t>
  </si>
  <si>
    <t>Social Presence Theory</t>
  </si>
  <si>
    <t>Social Presence Theory was developed by social psychologists John Short, Ederyn Williams, and Bruce Christie, co-authors of the 1976 book The Social Psychology of Telecommunications, where they defined Social Presence Theory as the ability communication media have to transmit social cues. The theory arose from noticing the differences in apparent physical proximity inherent in using various communications media.</t>
  </si>
  <si>
    <t>https://skills.emsidata.com/skills/KS440PX620Q3Q6L9S5FF</t>
  </si>
  <si>
    <t>Milestones (Project Management)</t>
  </si>
  <si>
    <t>Milestones are tools used in project management to mark specific points along a project timeline. These points may signal anchors such as a project start and end date, or a need for external review or input and budget checks.</t>
  </si>
  <si>
    <t>https://skills.emsidata.com/skills/KS126L563YF9YNQQQ832</t>
  </si>
  <si>
    <t>Sport Business</t>
  </si>
  <si>
    <t>https://skills.emsidata.com/skills/ESFDE67275ADC35B67A1</t>
  </si>
  <si>
    <t>Data Cube</t>
  </si>
  <si>
    <t>In computer programming contexts, a data cube is a multi-dimensional ("n-D") array of values. Typically, the term datacube is applied in contexts where these arrays are massively larger than the hosting computer's main memory; examples include multi-terabyte/petabyte data warehouses and time series of image data.</t>
  </si>
  <si>
    <t>https://skills.emsidata.com/skills/KS122NT5VNJL2KLD2YM9</t>
  </si>
  <si>
    <t>Wget</t>
  </si>
  <si>
    <t>GNU Wget is a computer program that retrieves content from web servers. It is part of the GNU Project. Its name derives from "World Wide Web" and "get." It supports downloading via HTTP, HTTPS, and FTP.</t>
  </si>
  <si>
    <t>https://skills.emsidata.com/skills/BGS3F683BB6BAAB4897F</t>
  </si>
  <si>
    <t>Social Media Planning</t>
  </si>
  <si>
    <t>Social media are interactive technologies that facilitate the creation and sharing of information, ideas, interests, and other forms of expression through virtual communities and networks. While challenges to the definition of social media arise due to the variety of stand-alone and built-in social media services currently available, there are some common features:Social media are interactive Web 2.0 Internet-based applications. User-generated content—such as text posts or comments, digital photos or videos, and data generated through all online interactions — is the lifeblood of social media. Users create service-specific profiles for the website or app that are designed and maintained by the social media organization. Social media helps the development of online social networks by connecting a user's profile with those of other individuals or groups.</t>
  </si>
  <si>
    <t>https://skills.emsidata.com/skills/BGSCB843D7A2D54D14AC</t>
  </si>
  <si>
    <t>Private Cloud</t>
  </si>
  <si>
    <t>https://skills.emsidata.com/skills/ESB8A22E9837D763256C</t>
  </si>
  <si>
    <t>Equity and Debt</t>
  </si>
  <si>
    <t>https://skills.emsidata.com/skills/BGS7126229C7C8CB2556</t>
  </si>
  <si>
    <t>Business Coaching</t>
  </si>
  <si>
    <t>https://skills.emsidata.com/skills/KS1218F6BBP93B6NJNYL</t>
  </si>
  <si>
    <t>AWS Certified Cloud Practitioner</t>
  </si>
  <si>
    <t>https://skills.emsidata.com/skills/ESCA261D1D1DC8A1623D</t>
  </si>
  <si>
    <t>Distributed Ledgers</t>
  </si>
  <si>
    <t>A distributed ledger is a consensus of replicated, shared, and synchronized digital data geographically spread across multiple sites, countries, or institutions. Unlike with a centralized database, there is no central administrator.</t>
  </si>
  <si>
    <t>https://skills.emsidata.com/skills/ES576324C14021E9F476</t>
  </si>
  <si>
    <t>Test Equipment</t>
  </si>
  <si>
    <t>Test equipment is a general term describing equipment used in many fields. Types of test equipment include:</t>
  </si>
  <si>
    <t>https://skills.emsidata.com/skills/KS7G59Z709GSKLBCMVG9</t>
  </si>
  <si>
    <t>Licensed Practical Nurse</t>
  </si>
  <si>
    <t>https://skills.emsidata.com/skills/KS125TQ71KC2TZMRFGSR</t>
  </si>
  <si>
    <t>Small Molecules</t>
  </si>
  <si>
    <t>https://skills.emsidata.com/skills/ES83751CFD9EDD48D373</t>
  </si>
  <si>
    <t>Intensive Care Medicine</t>
  </si>
  <si>
    <t>https://skills.emsidata.com/skills/KS121WH6S7GVMTDV4XQ9</t>
  </si>
  <si>
    <t>Free Surface</t>
  </si>
  <si>
    <t>The free surface effect is a mechanism which can cause a watercraft to become unstable and capsize.</t>
  </si>
  <si>
    <t>https://skills.emsidata.com/skills/KS1243N6GLQ3P3V34XLZ</t>
  </si>
  <si>
    <t>Reduction Potential</t>
  </si>
  <si>
    <t>Redox potential (also known as oxidation / reduction potential, 'ORP', pe, E0', or ) is a measure of the tendency of a chemical species to acquire electrons from or lose electrons to an electrode and thereby be reduced or oxidised respectively. Redox potential is measured in volts (V), or millivolts (mV). Each species has its own intrinsic redox potential; for example, the more positive the reduction potential (reduction potential is more often used due to general formalism in electrochemistry), the greater the species' affinity for electrons and tendency to be reduced. ORP can reflect the antimicrobial potential of the water.</t>
  </si>
  <si>
    <t>https://skills.emsidata.com/skills/KS127HK6ZZ1JMC6R8J8K</t>
  </si>
  <si>
    <t>Bank Reconciliations</t>
  </si>
  <si>
    <t>In bookkeeping, a bank reconciliation is the process by which the bank account balance in an entity’s books of account is reconciled to the balance reported by the financial institution in the most recent bank statement. Any difference between the two figures needs to be examined and, if appropriate, rectified.</t>
  </si>
  <si>
    <t>https://skills.emsidata.com/skills/KS120WQ677W47TWMCBB2</t>
  </si>
  <si>
    <t>Video Game Console</t>
  </si>
  <si>
    <t>A video game console is an electronic or computer device that outputs a video signal or visual image to display a video game that one or more people can play through some type of game controller. These may be home consoles which are generally placed in a permanent location connected to a television or other display device and controlled with a separate game controller, or handheld systems that include their own display unit and controller functions built into the unit and can be played anywhere.</t>
  </si>
  <si>
    <t>https://skills.emsidata.com/skills/KS1246K5WQQH5HYBM55C</t>
  </si>
  <si>
    <t>Distribution Strategies</t>
  </si>
  <si>
    <t>https://skills.emsidata.com/skills/BGS17D60C39889EFBEB9</t>
  </si>
  <si>
    <t>Shipping Management</t>
  </si>
  <si>
    <t>https://skills.emsidata.com/skills/KSVWD0GLP4WYXAA0ONLF</t>
  </si>
  <si>
    <t>Learning Design</t>
  </si>
  <si>
    <t>https://skills.emsidata.com/skills/ES6D7BE8721F25F66AF4</t>
  </si>
  <si>
    <t>Abnormal Psychology</t>
  </si>
  <si>
    <t>Abnormal psychology is the branch of psychology that studies unusual patterns of behavior, emotion and thought, which may or may not be understood as precipitating a mental disorder. Although many behaviors could be considered as abnormal, this branch of psychology typically deals with behavior in a clinical context. There is a long history of attempts to understand and control behavior deemed to be aberrant or deviant, and there is often cultural variation in the approach taken. The field of abnormal psychology identifies multiple causes for different conditions, employing diverse theories from the general field of psychology and elsewhere, and much still hinges on what exactly is meant by "abnormal". There has traditionally been a divide between psychological and biological explanations, reflecting a philosophical dualism in regard to the mind-body problem. There have also been different approaches in trying to classify mental disorders. Abnormal includes three different categories; they are subnormal, supernormal and paranormal.</t>
  </si>
  <si>
    <t>https://skills.emsidata.com/skills/KS12030712HLR96L8W57</t>
  </si>
  <si>
    <t>Medical Prescription</t>
  </si>
  <si>
    <t>A prescription, often abbreviated ℞ or Rx, is a health care program implemented by a physician or other qualified health care practitioner in the form of instructions that govern the plan of care for an individual patient. The term often refers to a health care provider's written authorization for a patient to purchase a prescription drug from a pharmacist.</t>
  </si>
  <si>
    <t>https://skills.emsidata.com/skills/KS126BM74VLHGCD1P8Z1</t>
  </si>
  <si>
    <t>Multi-Cloud</t>
  </si>
  <si>
    <t>Multicloud is the use of multiple cloud computing and storage services in a single heterogeneous architecture. This also refers to the distribution of cloud assets, software, applications, etc. across several cloud-hosting environments. With a typical multicloud architecture utilizing two or more public clouds as well as multiple private clouds, a multicloud environment aims to eliminate the reliance on any single cloud provider. It differs from hybrid cloud in that it refers to multiple cloud services rather than multiple deployment modes. Also, in a multicloud environment, synchronization between different vendors is not essential to complete a computation process, unlike parallel computing or distributed computing environments.</t>
  </si>
  <si>
    <t>https://skills.emsidata.com/skills/ES6B1FCAC3346DEBA971</t>
  </si>
  <si>
    <t>Executive Coaching</t>
  </si>
  <si>
    <t>https://skills.emsidata.com/skills/ESBB3B89AF25C61CDBB9</t>
  </si>
  <si>
    <t>Marketing Channel</t>
  </si>
  <si>
    <t>A marketing channel consists of the people, organizations, and activities necessary to transfer the ownership of goods from the point of production to the point of consumption. It is the way products get to the end-user, the consumer; and is also known as a distribution channel. A marketing channel is a useful tool for management, and is crucial to creating an effective and well-planned marketing strategy.</t>
  </si>
  <si>
    <t>https://skills.emsidata.com/skills/KS1265L61XR6NN08GW7Z</t>
  </si>
  <si>
    <t>Scratch Programming</t>
  </si>
  <si>
    <t>Scratch is a high-level block-based visual programming language and website targeted primarily at children 8–16 as an educational tool for programming. Users on the site, called Scratchers, can create projects on the website using a block-like interface. Projects can be exported to HTML5, Android apps and EXE files using external tools. The service is developed by the MIT Media Lab, has been translated into 70+ languages, and is used in most parts of the world. Scratch is taught and used in after-school centers, schools, and colleges, as well as other public knowledge institutions. As of December 2021, community statistics on the language's official website show more than 92 million projects shared by over 82 million users, 638 million total projects ever created, and more than 100 million monthly website visits.</t>
  </si>
  <si>
    <t>https://skills.emsidata.com/skills/BGS11EA58A86027A6676</t>
  </si>
  <si>
    <t>Mechanical Design</t>
  </si>
  <si>
    <t>https://skills.emsidata.com/skills/BGS858F0CDDAF181E93C</t>
  </si>
  <si>
    <t>Diversity And Inclusion</t>
  </si>
  <si>
    <t>https://skills.emsidata.com/skills/ES927EF31A5D2B127B50</t>
  </si>
  <si>
    <t>Real estate development, or property development, is a business process, encompassing activities that range from the renovation and re-lease of existing buildings to the purchase of raw land and the sale of developed land or parcels to others. Real estate developers are the people and companies who coordinate all of these activities, converting ideas from paper to real property. Real estate development is different from construction or housebuilding, although many developers also manage the construction process or engage in housebuilding.</t>
  </si>
  <si>
    <t>https://skills.emsidata.com/skills/ES97950ED1C1EF84AC29</t>
  </si>
  <si>
    <t>Product Strategy</t>
  </si>
  <si>
    <t>https://skills.emsidata.com/skills/KS821U8XQRM3KNTJ84N7</t>
  </si>
  <si>
    <t>Employers Liability</t>
  </si>
  <si>
    <t>https://skills.emsidata.com/skills/ES8E13F7072E92C43C42</t>
  </si>
  <si>
    <t>Report Writing</t>
  </si>
  <si>
    <t>A report is a document that presents information in an organized format for a specific audience and purpose. Although summaries of reports may be delivered orally, complete reports are almost always in the form of written documents.</t>
  </si>
  <si>
    <t>https://skills.emsidata.com/skills/BGS1ADAA36DB65721AA3</t>
  </si>
  <si>
    <t>Auditor's Report</t>
  </si>
  <si>
    <t>The auditor's report is a formal opinion, or disclaimer thereof, issued by either an internal auditor or an independent external auditor as a result of an internal or external audit, as an assurance service in order for the user to make decisions based on the results of the audit.</t>
  </si>
  <si>
    <t>https://skills.emsidata.com/skills/KS120RQ729S7CR8GSZ95</t>
  </si>
  <si>
    <t>Spark Dataframes</t>
  </si>
  <si>
    <t>https://skills.emsidata.com/skills/BGSFA60A8F04CC1639C3</t>
  </si>
  <si>
    <t>Open Policy Agent</t>
  </si>
  <si>
    <t>https://skills.emsidata.com/skills/BGSCD2A9AAAA93E3A8BF</t>
  </si>
  <si>
    <t>Spoofing Attack</t>
  </si>
  <si>
    <t>In the context of information security, and especially network security, a spoofing attack is a situation in which a person or program successfully identifies as another by falsifying data, to gain an illegitimate advantage.</t>
  </si>
  <si>
    <t>https://skills.emsidata.com/skills/KS440VS6XMKJVDB502KK</t>
  </si>
  <si>
    <t>Orthogonal Projections</t>
  </si>
  <si>
    <t>In linear algebra and functional analysis, a projection is a linear transformation  from a vector space to itself such that . That is, whenever  is applied twice to any value, it gives the same result as if it were applied once (idempotent). It leaves its image unchanged. Though abstract, this definition of "projection" formalizes and generalizes the idea of graphical projection. One can also consider the effect of a projection on a geometrical object by examining the effect of the projection on points in the object.</t>
  </si>
  <si>
    <t>https://skills.emsidata.com/skills/KS127G26NSSSY5KYMV72</t>
  </si>
  <si>
    <t>Digital Twin</t>
  </si>
  <si>
    <t>A digital twin is a virtual representation that serves as the real-time digital counterpart of a physical object or process. Though the concept originated earlier the first practical definition of digital twin originated from NASA in an attempt to improve physical model simulation of spacecraft in 2010. Digital twins are the result of continual improvement in the creation of product design and engineering activities. Product drawings and engineering specifications progressed from handmade drafting to computer aided drafting/computer aided design to model-based systems engineering.</t>
  </si>
  <si>
    <t>https://skills.emsidata.com/skills/ES6A415EE2A6E4E51F11</t>
  </si>
  <si>
    <t>Cloud Security Architecture</t>
  </si>
  <si>
    <t>https://skills.emsidata.com/skills/BGSF08316FBB9238246C</t>
  </si>
  <si>
    <t>International Institute Of Business Analysis (IIBA) Certified</t>
  </si>
  <si>
    <t>https://skills.emsidata.com/skills/KS1251D6WYGCTL9YWWYZ</t>
  </si>
  <si>
    <t>Environmental Social And Governance (ESG) Issues</t>
  </si>
  <si>
    <t>Environmental, Social, and Corporate Governance (ESG) is an evaluation of a firm’s collective conscientiousness for social and environmental factors. It is typically a score that is compiled from data collected surrounding specific metrics related to intangible assets within the enterprise. It could be considered a form of corporate social credit score. Research shows that such intangible assets comprise an increasing percentage of future enterprise value. While there are many ways to think of intangible asset metrics, these three central factors together, ESG, comprise a label that has been adopted throughout the United States financial industry. They are used for a myriad of specific purposes with the ultimate objective of measuring elements related to sustainability and societal impact of a company or business.</t>
  </si>
  <si>
    <t>https://skills.emsidata.com/skills/BGS4180F925FBF0CEAE5</t>
  </si>
  <si>
    <t>Communicating With Patients</t>
  </si>
  <si>
    <t>https://skills.emsidata.com/skills/BGS9008FFE7C995EBDD4</t>
  </si>
  <si>
    <t>Financial Advising</t>
  </si>
  <si>
    <t>https://skills.emsidata.com/skills/BGSB207414BB6B9E9EAB</t>
  </si>
  <si>
    <t>Alternative Energy</t>
  </si>
  <si>
    <t>Renewable energy is energy that is collected from renewable resources that are naturally replenished on a human timescale. It includes sources such as sunlight, wind, rain, tides, waves, and geothermal heat. Renewable energy stands in contrast to fossil fuels, which are being used far more quickly than they are being replenished. Although most renewable energy sources are sustainable, some are not. For example, some biomass sources are considered unsustainable at current rates of exploitation.</t>
  </si>
  <si>
    <t>https://skills.emsidata.com/skills/BGSBFAF7BBD7F86F8B2E</t>
  </si>
  <si>
    <t>Pancreas</t>
  </si>
  <si>
    <t>The pancreas is an organ of the digestive system and endocrine system of vertebrates. In humans, it is located in the abdomen behind the stomach and functions as a gland. The pancreas has both an endocrine and a digestive exocrine function. As an endocrine gland, it functions mostly to regulate blood sugar levels, secreting the hormones insulin, glucagon, somatostatin, and pancreatic polypeptide. As a part of the digestive system, it functions as an exocrine gland secreting pancreatic juice into the duodenum through the pancreatic duct. This juice contains bicarbonate, which neutralizes acid entering the duodenum from the stomach; and digestive enzymes, which break down carbohydrates, proteins, and fats in food entering the duodenum from the stomach.</t>
  </si>
  <si>
    <t>https://skills.emsidata.com/skills/KS9FBKK104I6OW2RJ37O</t>
  </si>
  <si>
    <t>Extensible Stylesheet Language Transformations (XSLT)</t>
  </si>
  <si>
    <t>XSLT is a language for transforming XML documents into other XML documents, or other formats such as HTML for web pages, plain text or XSL Formatting Objects, which may subsequently be converted to other formats, such as PDF, PostScript and PNG. XSLT 1.0 is widely supported in modern web browsers.</t>
  </si>
  <si>
    <t>https://skills.emsidata.com/skills/KS442886L4Y7T2PX92HX</t>
  </si>
  <si>
    <t>Forensic Medicine</t>
  </si>
  <si>
    <t>Forensic medicine is a group of medical specialties which deal with the examination and diagnosis of individuals who have been injured by or who have died because of external or unnatural causes such as poisoning, assault, suicide and other forms of violence.Forensic medicine is a multi-disciplinary branch which includes the practice of forensic pathology, forensic psychiatry, forensic dentistry, forensic radiology and forensic toxicology.</t>
  </si>
  <si>
    <t>https://skills.emsidata.com/skills/BGS3E0FBCED3C40393E7</t>
  </si>
  <si>
    <t>Policy Research</t>
  </si>
  <si>
    <t>https://skills.emsidata.com/skills/ESE6A4639B458FAF6F32</t>
  </si>
  <si>
    <t>Sustainable Systems</t>
  </si>
  <si>
    <t>https://skills.emsidata.com/skills/ESAEE6935FA320E1237E</t>
  </si>
  <si>
    <t>Reliability Analysis</t>
  </si>
  <si>
    <t>https://skills.emsidata.com/skills/BGSEC6FC22D1887E9969</t>
  </si>
  <si>
    <t>Travel Arrangements</t>
  </si>
  <si>
    <t>https://skills.emsidata.com/skills/KS441J8781NSVPFKS701</t>
  </si>
  <si>
    <t>Solidity (Programming Language)</t>
  </si>
  <si>
    <t>Solidity is an object-oriented programming language for writing smart contracts. It is used for implementing smart contracts on various blockchain platforms, most notably, Ethereum. It was developed by Christian Reitwiessner, Alex Beregszaszi, and several former Ethereum core contributors to enable writing smart contracts on blockchain platforms such as Ethereum. The programs compiled by the Solidity are intended to be run on Ethereum Virtual Machine.</t>
  </si>
  <si>
    <t>https://skills.emsidata.com/skills/ESF82B1018A7D5CAC03D</t>
  </si>
  <si>
    <t>Web Navigation</t>
  </si>
  <si>
    <t>https://skills.emsidata.com/skills/KS4420D6PFXBX56WT5R6</t>
  </si>
  <si>
    <t>Financial Strategy</t>
  </si>
  <si>
    <t>https://skills.emsidata.com/skills/ES9E070CF7DFD323E9D9</t>
  </si>
  <si>
    <t>Interviewing Skills</t>
  </si>
  <si>
    <t>https://skills.emsidata.com/skills/ES609BAAA4DA3790E3DF</t>
  </si>
  <si>
    <t>Collaborative software or groupware is application software designed to help people working on a common task to attain their goals. One of the earliest definitions of groupware is "intentional group processes plus software to support them".</t>
  </si>
  <si>
    <t>https://skills.emsidata.com/skills/KS1223L5YRZHWW1TB65W</t>
  </si>
  <si>
    <t>Real Estate Investment Trust</t>
  </si>
  <si>
    <t>A real estate investment trust (REIT) is a company that owns, and in most cases operates, income-producing real estate. REITs own many types of commercial real estate, ranging from office and apartment buildings to warehouses, hospitals, shopping centers, hotels and commercial forests. Some REITs engage in financing real estate.</t>
  </si>
  <si>
    <t>https://skills.emsidata.com/skills/KS128F36NX97KFMPG7DJ</t>
  </si>
  <si>
    <t>Sports Marketing</t>
  </si>
  <si>
    <t>Sports marketing is a subdivision of marketing which focuses both on the promotion of sports events and teams as well as the promotion of other products and services through sporting events and sports teams. It is a service in which the element promoted can be a physical product or a brand name. The goal is to provide the client with strategies to promote sports or to promote some other product, service, business or cause through sports. Sports marketing is also designed to meet the needs and wants of the consumers through exchange processes. These strategies follow the traditional four "P"'s of general marketing: Product, Price, Promotion and Place. Another four "P"’s are added to sports marketing, relating to the fact sports are considered to be a service. The additional 4 P’s are: Planning, Packaging, Positioning and Perception. The addition of the four extra elements is called the "sports marketing mix."</t>
  </si>
  <si>
    <t>https://skills.emsidata.com/skills/ES4665DC574FD6AB101D</t>
  </si>
  <si>
    <t>Policy Recommendations</t>
  </si>
  <si>
    <t>Policy is a deliberate system of guidelines to guide decisions and achieve rational outcomes. A policy is a statement of intent and is implemented as a procedure or protocol. Policies are generally adopted by a governance body within an organization. Policies can assist in both subjective and objective decision making. Policies used in subjective decision-making usually assist senior management with decisions that must be based on the relative merits of a number of factors, and as a result, are often hard to test objectively, e.g. work–life balance policy... Moreover, Governments and other institutions have policies in the form of laws, regulations, procedures, administrative actions, incentiv and voluntary practices. Frequently, resource allocations mirror policy decisions.</t>
  </si>
  <si>
    <t>https://skills.emsidata.com/skills/BGS9C2C1DF13158FFC7C</t>
  </si>
  <si>
    <t>Financial Analysis Software</t>
  </si>
  <si>
    <t>https://skills.emsidata.com/skills/ESD75E06F294B84606A1</t>
  </si>
  <si>
    <t>Blender (Device)</t>
  </si>
  <si>
    <t>A blender is a kitchen and laboratory appliance used to mix, crush, purée or emulsify food and other substances. A stationary blender consists of a blender container with a rotating metal blade at the bottom, powered by an electric motor that is in the base. Some powerful models can also crush ice and other frozen foods. The newer immersion blender configuration has a motor on top connected by a shaft to a rotating blade at the bottom, which can be used with any container.</t>
  </si>
  <si>
    <t>https://skills.emsidata.com/skills/KS684456QDWSLQ4TXPS1</t>
  </si>
  <si>
    <t>Project Stakeholders</t>
  </si>
  <si>
    <t>According to the Project Management Institute (PMI), the term project stakeholder refers to, "an individual, group, or organization, who may affect, be affected by, or perceive itself to be affected by a decision, activity, or outcome of a project." ISO 21500 uses a similar definition.</t>
  </si>
  <si>
    <t>https://skills.emsidata.com/skills/KS1284N6ZGVR60Z44TGW</t>
  </si>
  <si>
    <t>Code Testing</t>
  </si>
  <si>
    <t>https://skills.emsidata.com/skills/KSKDEP68G4HTM3648L8B</t>
  </si>
  <si>
    <t>Electrical Power Transmission And Distribution</t>
  </si>
  <si>
    <t>https://skills.emsidata.com/skills/ESFE2C35D04D0241B858</t>
  </si>
  <si>
    <t>Business Process Model And Notation</t>
  </si>
  <si>
    <t>Business Process Model and Notation (BPMN) is a graphical representation for specifying business processes in a business process model.</t>
  </si>
  <si>
    <t>https://skills.emsidata.com/skills/KS1215M6G6T0D41FR8KJ</t>
  </si>
  <si>
    <t>Solar Thermal Systems</t>
  </si>
  <si>
    <t>Solar thermal energy (STE) is a form of energy and a technology for harnessing solar energy to generate thermal energy for use in industry, and in the residential and commercial sectors.</t>
  </si>
  <si>
    <t>https://skills.emsidata.com/skills/BGS1FCCEF8FB5D89F692</t>
  </si>
  <si>
    <t>Collaborative Planning Forecasting And Replenishment (CPFR)</t>
  </si>
  <si>
    <t>Collaborative Planning, Forecasting and Replenishment (CPFR) is an approach which aims to enhance supply chain integration by supporting and assisting joint practices. CPFR seeks cooperative management of inventory through joint visibility and replenishment of products throughout the supply chain. Information shared between suppliers and retailers aids in planning and satisfying customer demands through a supportive system of shared information. This allows for continuous updating of inventory and upcoming requirements, making the end-to-end supply chain process more efficient. Efficiency is created through the decrease expenditures for merchandising, inventory, logistics, and transportation across all trading partners.</t>
  </si>
  <si>
    <t>https://skills.emsidata.com/skills/KS1223M6R1CWSKB3P6B5</t>
  </si>
  <si>
    <t>Mechanical Electrical And Plumbing (MEP) Systems</t>
  </si>
  <si>
    <t>Mechanical, electrical and plumbing (MEP) refers to these aspects of building design and construction. In commercial buildings, these elements are often designed by a specialized engineering firm. MEP design is important for planning, decision making, accurate documentation, performance- and cost-estimation, construction, and operating/maintaining the resulting facilities.</t>
  </si>
  <si>
    <t>https://skills.emsidata.com/skills/ES33C76D6D6EA9ED9229</t>
  </si>
  <si>
    <t>Continuous Production</t>
  </si>
  <si>
    <t>Continuous production is a flow production method used to manufacture, produce, or process materials without interruption. Continuous production is called a continuous process or a continuous flow process because the materials, either dry bulk or fluids that are being processed are continuously in motion, undergoing chemical reactions or subject to mechanical or heat treatment. Continuous processing is contrasted with batch production.</t>
  </si>
  <si>
    <t>https://skills.emsidata.com/skills/KS122C75ZS8C6M5LGL4J</t>
  </si>
  <si>
    <t>Appian (Software)</t>
  </si>
  <si>
    <t>Appian Corporation is a cloud computing and enterprise software company currently headquartered in McLean, Virginia, part of the Dulles Technology Corridor.</t>
  </si>
  <si>
    <t>https://skills.emsidata.com/skills/ESCD17A6C063CE963DFC</t>
  </si>
  <si>
    <t>Media Planning</t>
  </si>
  <si>
    <t>Media planning is generally outsourced to entail sourcing and selecting optimal media platforms for a client's brand or product to use. The job of media planning is to determine the best combination of media to achieve the objectives.</t>
  </si>
  <si>
    <t>https://skills.emsidata.com/skills/ESB0AB78FB583BC6B1B0</t>
  </si>
  <si>
    <t>Radar</t>
  </si>
  <si>
    <t>Radar is a detection system that uses radio waves to determine the range, angle, or velocity of objects. It can be used to detect aircraft, ships, spacecraft, guided missiles, motor vehicles, weather formations, and terrain. A radar system consists of a transmitter producing electromagnetic waves in the radio or microwaves domain, a transmitting antenna, a receiving antenna and a receiver and processor to determine properties of the object(s). Radio waves from the transmitter reflect off the object and return to the receiver, giving information about the object's location and speed.</t>
  </si>
  <si>
    <t>https://skills.emsidata.com/skills/KS7G27Y77M38D98KS32M</t>
  </si>
  <si>
    <t>Dynamic Trunking Protocol</t>
  </si>
  <si>
    <t>The Dynamic Trunking Protocol (DTP) is a proprietary networking protocol developed by Cisco Systems for the purpose of negotiating trunking on a link between two VLAN-aware switches, and for negotiating the type of trunking encapsulation to be used. It works on Layer 2 of the OSI model. VLAN trunks formed using DTP may utilize either IEEE 802.1Q or Cisco ISL trunking protocols.</t>
  </si>
  <si>
    <t>https://skills.emsidata.com/skills/KS123765YM5G7W7LXPR0</t>
  </si>
  <si>
    <t>General Practitioner</t>
  </si>
  <si>
    <t>In the medical profession, a general practitioner (GP) is a medical doctor who treats acute and chronic illnesses and provides preventive care and health education to patients.</t>
  </si>
  <si>
    <t>https://skills.emsidata.com/skills/KS124GJ64008D1SGS9GS</t>
  </si>
  <si>
    <t>Customer Relationship Building</t>
  </si>
  <si>
    <t>https://skills.emsidata.com/skills/KS122LZ65M6D6TNYLP9Q</t>
  </si>
  <si>
    <t>Hardware Design</t>
  </si>
  <si>
    <t>https://skills.emsidata.com/skills/KS124LP64HJZV4GQ0ML2</t>
  </si>
  <si>
    <t>Mission Planning</t>
  </si>
  <si>
    <t>https://skills.emsidata.com/skills/ES28736A05DE8CEB0158</t>
  </si>
  <si>
    <t>Banking</t>
  </si>
  <si>
    <t>https://skills.emsidata.com/skills/KS120WT63K4HC6NX7QXV</t>
  </si>
  <si>
    <t>Data Quality Assessment</t>
  </si>
  <si>
    <t>https://skills.emsidata.com/skills/BGSD8721EFD4E4A08F93</t>
  </si>
  <si>
    <t>Query Optimization</t>
  </si>
  <si>
    <t>Query optimization is a feature of many relational database management systems and other databases such as graph databases. The query optimizer attempts to determine the most efficient way to execute a given query by considering the possible query plans.</t>
  </si>
  <si>
    <t>https://skills.emsidata.com/skills/KS1289Y78X8HDRH2PLM8</t>
  </si>
  <si>
    <t>Supply Chain Security</t>
  </si>
  <si>
    <t>Supply-chain security activities aim to enhance the security of the supply chain or value chain, the transport and logistics system for the world's cargo. Their objective is to combine traditional practices of supply-chain management with the security requirements driven by threats such as terrorism, piracy, and theft.</t>
  </si>
  <si>
    <t>https://skills.emsidata.com/skills/ESFC9930C9E7A7F81339</t>
  </si>
  <si>
    <t>Digital Skills</t>
  </si>
  <si>
    <t>https://skills.emsidata.com/skills/ESC76DDBF24F9407CEEF</t>
  </si>
  <si>
    <t>Network Storage</t>
  </si>
  <si>
    <t>https://skills.emsidata.com/skills/KS7G2JK6H86B84TR6BPK</t>
  </si>
  <si>
    <t>Fire Protection</t>
  </si>
  <si>
    <t>Fire protection is the study and practice of mitigating the unwanted effects of potentially destructive fires. It involves the study of the behaviour, compartmentalisation, suppression and investigation of fire and its related emergencies, as well as the research and development, production, testing and application of mitigating systems. In structures, be they land-based, offshore or even ships, the owners and operators are responsible to maintain their facilities in accordance with a design-basis that is rooted in laws, including the local building code and fire code, which are enforced by the authority having jurisdiction.</t>
  </si>
  <si>
    <t>https://skills.emsidata.com/skills/BGSDDE0EBD9790EC1F61</t>
  </si>
  <si>
    <t>Enzymes</t>
  </si>
  <si>
    <t>Enzymes are proteins that act as biological catalysts (biocatalysts). Catalysts accelerate chemical reactions. The molecules upon which enzymes may act are called substrates, and the enzyme converts the substrates into different molecules known as products. Almost all metabolic processes in the cell need enzyme catalysis in order to occur at rates fast enough to sustain life. Metabolic pathways depend upon enzymes to catalyze individual steps. The study of enzymes is called enzymology and a new field of pseudoenzyme analysis has recently grown up, recognising that during evolution, some enzymes have lost the ability to carry out biological catalysis, which is often reflected in their amino acid sequences and unusual 'pseudocatalytic' properties.</t>
  </si>
  <si>
    <t>https://skills.emsidata.com/skills/KS123LG6CFQC1NQVP31P</t>
  </si>
  <si>
    <t>Process Development</t>
  </si>
  <si>
    <t>Process development execution systems (PDES) are software systems used to guide the development of high-tech manufacturing technologies like semiconductor manufacturing, MEMS manufacturing, photovoltaics manufacturing, biomedical devices or nanoparticle manufacturing. Software systems of this kind have similarities to product lifecycle management (PLM) systems. They guide the development of new or improved technologies from its conception, through development and into manufacturing. Furthermore they borrow on concepts of manufacturing execution systems (MES) systems but tailor them for R&amp;D rather than for production. PDES integrate people, data, information, knowledge and business processes.</t>
  </si>
  <si>
    <t>https://skills.emsidata.com/skills/KS1282071M5KSZC066MZ</t>
  </si>
  <si>
    <t>Six Sigma Black Belt Certification</t>
  </si>
  <si>
    <t>https://skills.emsidata.com/skills/KS122KN7458KR53RS94C</t>
  </si>
  <si>
    <t>Design Methods</t>
  </si>
  <si>
    <t>Design methods are procedures, techniques, aids, or tools for designing. They offer a number of different kinds of activities that a designer might use within an overall design process. Conventional procedures of design, such as drawing, can be regarded as design methods, but since the 1950s new procedures have been developed that are more usually grouped together under the name of "design methods". What design methods have in common is that they "are attempts to make public the hitherto private thinking of designers; to externalise the design process".</t>
  </si>
  <si>
    <t>https://skills.emsidata.com/skills/KS122VJ66K0BC0TDLKHS</t>
  </si>
  <si>
    <t>Virtual Training</t>
  </si>
  <si>
    <t>https://skills.emsidata.com/skills/KS441V16GMHBGBPNZ9H8</t>
  </si>
  <si>
    <t>Animal Models</t>
  </si>
  <si>
    <t>An animal model is a living, non-human, often genetic-engineered animal used during the research and investigation of human disease, for the purpose of better understanding the disease process without the risk of harming a human. Although biological activity in an animal model does not ensure an effect in humans, many drugs, treatments and cures for human diseases are developed in part with the guidance of animal models. Animal models representing specific taxonomic groups in the research and study of developmental processes are also referred to as model organisms. There are three main types of animal models: Homologous, Isomorphic and Predictive. Homologous animals have the same causes, symptoms and treatment options as would humans who have the same disease. Isomorphic animals share the same symptoms and treatments, only. Predictive models are similar to a particular human disease in only a couple of aspects. However, these are useful in isolating and making predictions about mechanisms of a set of disease features.</t>
  </si>
  <si>
    <t>https://skills.emsidata.com/skills/BGS8542433548B0848F2</t>
  </si>
  <si>
    <t>Perceptual Mapping</t>
  </si>
  <si>
    <t>Perceptual mapping / Market mapping is a diagrammatic technique used by asset marketers that attempts to visually display the perceptions of customers or potential customers. The positioning of a brand is influenced by customer perceptions rather than by those of businesses. For example, a business may feel it sells upmarket products of high quality, but if customers view the products as low quality, it is their views which will influence sales. Typically the position of a company's product, product line, or brand is displayed relative to their competition. Perceptual maps, also known as market maps, usually have two dimensions but can be multi-dimensional; they can be used to identify gaps in the market and potential partners or merger targets as well as to clarify perceptual problems with a company's product. So, if a business wants to find out where its brand is positioned in the market, it might carry out market research. This will help them to find out how the customers sees their brand in relation to others in the market.</t>
  </si>
  <si>
    <t>https://skills.emsidata.com/skills/KS127P65Z6LQ57QQ41KT</t>
  </si>
  <si>
    <t>Static Application Security Testing (SAST)</t>
  </si>
  <si>
    <t>https://skills.emsidata.com/skills/BGSC2D831D1FDBC9FC9B</t>
  </si>
  <si>
    <t>Advanced Encryption Standard (AES)</t>
  </si>
  <si>
    <t>The Advanced Encryption Standard (AES), also known by its original name Rijndael, is a specification for the encryption of electronic data established by the U.S. National Institute of Standards and Technology (NIST) in 2001.</t>
  </si>
  <si>
    <t>https://skills.emsidata.com/skills/KS682P46TV7CKCJM807Z</t>
  </si>
  <si>
    <t>Energy Consumption</t>
  </si>
  <si>
    <t>Energy consumption is the amount of energy or power used.</t>
  </si>
  <si>
    <t>https://skills.emsidata.com/skills/BGSCE8C3494BD1CB6888</t>
  </si>
  <si>
    <t>Top Secret-Sensitive Compartmented Information (TS/SCI Clearance)</t>
  </si>
  <si>
    <t>Sensitive compartmented information (SCI) is a type of United States classified information concerning or derived from sensitive intelligence sources, methods, or analytical processes. All SCI must be handled within formal access control systems established by the Director of National Intelligence.</t>
  </si>
  <si>
    <t>https://skills.emsidata.com/skills/KS84HIMR36V633XYJN41</t>
  </si>
  <si>
    <t>Point Estimation</t>
  </si>
  <si>
    <t>In statistics, point estimation involves the use of sample data to calculate a single value which is to serve as a "best guess" or "best estimate" of an unknown population parameter. More formally, it is the application of a point estimator to the data to obtain a point estimate.</t>
  </si>
  <si>
    <t>https://skills.emsidata.com/skills/ES5986F3F0222E9CE14F</t>
  </si>
  <si>
    <t>Network Model</t>
  </si>
  <si>
    <t>The network model is a database model conceived as a flexible way of representing objects and their relationships. Its distinguishing feature is that the schema, viewed as a graph in which object types are nodes and relationship types are arcs, is not restricted to being a hierarchy or lattice.</t>
  </si>
  <si>
    <t>https://skills.emsidata.com/skills/KS126Z4698QT1SMF60RW</t>
  </si>
  <si>
    <t>Water/Wastewater Engineering</t>
  </si>
  <si>
    <t>Wastewater is generated after the use of fresh water in a variety of applications, and usually involves leaching, flushing, or washing away waste products and nutrients added to the water during these applications. A more detailed definition for wastewater is "Used water from any combination of domestic, industrial, commercial or agricultural activities, surface runoff / storm water, and any sewer inflow or sewer infiltration".</t>
  </si>
  <si>
    <t>https://skills.emsidata.com/skills/BGSACE54B6AE4D6B470C</t>
  </si>
  <si>
    <t>Transportation Management Systems</t>
  </si>
  <si>
    <t>https://skills.emsidata.com/skills/KS441J072CZZ2HXBNTXR</t>
  </si>
  <si>
    <t>Charge Controller</t>
  </si>
  <si>
    <t>A charge controller, charge regulator or battery regulator limits the rate at which electric current is added to or drawn from electric batteries. It prevents overcharging and may protect against overvoltage, which can reduce battery performance or lifespan and may pose a safety risk. It may also prevent completely draining a battery, or perform controlled discharges, depending on the battery technology, to protect battery life. The terms "charge controller" or "charge regulator" may refer to either a stand-alone device, or to control circuitry integrated within a battery pack, battery-powered device, or battery charger.</t>
  </si>
  <si>
    <t>https://skills.emsidata.com/skills/KS121TG6T1XGL601XW9R</t>
  </si>
  <si>
    <t>Return On Marketing Investment</t>
  </si>
  <si>
    <t>Return on marketing investment (ROMI) is the contribution to profit attributable to marketing, divided by the marketing 'invested' or risked. ROMI is not like the other 'return-on-investment' (ROI) metrics because marketing is not the same kind of investment. Instead of money that is 'tied' up in plants and inventories, marketing funds are typically 'risked'. Marketing spending is typically expensed in the current period.</t>
  </si>
  <si>
    <t>https://skills.emsidata.com/skills/KS1265Q7218HLJXYXTF9</t>
  </si>
  <si>
    <t>Chinese Hamster Ovary Cell</t>
  </si>
  <si>
    <t>Chinese hamster ovary (CHO) cells are an epithelial cell line derived from the ovary of the Chinese hamster, often used in biological and medical research and commercially in the production of recombinant therapeutic proteins. They have found wide use in studies of genetics, toxicity screening, nutrition and gene expression, particularly to express recombinant proteins. CHO cells are the most commonly used mammalian hosts for industrial production of recombinant protein therapeutics.</t>
  </si>
  <si>
    <t>https://skills.emsidata.com/skills/KS121W466M96BHHNJV3R</t>
  </si>
  <si>
    <t>Universal Design For Learning</t>
  </si>
  <si>
    <t>Universal Design for Learning (UDL) is an educational framework based on research in the learning sciences, including cognitive neuroscience, that guides the development of flexible learning environments and learning spaces that can accommodate individual learning differences.</t>
  </si>
  <si>
    <t>https://skills.emsidata.com/skills/KS441LT6XR2QN55GK52F</t>
  </si>
  <si>
    <t>Grafana</t>
  </si>
  <si>
    <t>https://skills.emsidata.com/skills/KSALSL0U9E60WLJXI7B7</t>
  </si>
  <si>
    <t>Outdoor Education</t>
  </si>
  <si>
    <t>Outdoor education is organized learning that takes place in the outdoors. Outdoor education programs sometimes involve residential or journey wilderness-based experiences in which students participate in a variety of adventurous challenges and outdoor activities such as hiking, climbing, canoeing, ropes courses and group games. Outdoor education draws upon the philosophy, theory, and practices of experiential education and environmental education.</t>
  </si>
  <si>
    <t>https://skills.emsidata.com/skills/KS127H368QPJH5P3F2M5</t>
  </si>
  <si>
    <t>Global Politics</t>
  </si>
  <si>
    <t>Global politics, also known as world politics, names both the discipline that studies the political and economic patterns of the world and the field that is being studied. At the centre of that field are the different processes of political globalization in relation to questions of social power.</t>
  </si>
  <si>
    <t>https://skills.emsidata.com/skills/KS124CY60R4M0NWJTR09</t>
  </si>
  <si>
    <t>Machine Assembly</t>
  </si>
  <si>
    <t>A machine is any physical system with ordered structural and functional properties. It may represent human-made or naturally occurring device molecular machine that uses power to apply forces and control movement to perform an action. Machines can be driven by animals and people, by natural forces such as wind and water, and by chemical, thermal, or electrical power, and include a system of mechanisms that shape the actuator input to achieve a specific application of output forces and movement. They can also include computers and sensors that monitor performance and plan movement, often called mechanical systems.</t>
  </si>
  <si>
    <t>https://skills.emsidata.com/skills/ESCAD1CF2FD6644B20B5</t>
  </si>
  <si>
    <t>Social Security</t>
  </si>
  <si>
    <t>In the United States, Social Security is the commonly used term for the federal Old-Age, Survivors, and Disability Insurance (OASDI) program and is administered by the Social Security Administration. The original Social Security Act was signed into law by Franklin D. Roosevelt in 1935, and the current version of the Act, as amended, encompasses several social welfare and social insurance programs.</t>
  </si>
  <si>
    <t>https://skills.emsidata.com/skills/KS120ZH69WYL1431RP7P</t>
  </si>
  <si>
    <t>Simplex Algorithm</t>
  </si>
  <si>
    <t>In mathematical optimization, Dantzig's simplex algorithm is a popular algorithm for linear programming.</t>
  </si>
  <si>
    <t>https://skills.emsidata.com/skills/KS440LM6GX90RKRDSHQB</t>
  </si>
  <si>
    <t>Malware Analysis</t>
  </si>
  <si>
    <t>Malware analysis is the study or process of determining the functionality, origin and potential impact of a given malware sample such as a virus, worm, trojan horse, rootkit, or backdoor. Malware or malicious software is any computer software intended to harm the host operating system or to steal sensitive data from users, organizations or companies. Malware may include software that gathers user information without permission.</t>
  </si>
  <si>
    <t>https://skills.emsidata.com/skills/ESBEE34FEE67A9E79BE4</t>
  </si>
  <si>
    <t>Amazon Lightsail</t>
  </si>
  <si>
    <t>https://skills.emsidata.com/skills/ESD76BF418EA0D564BB1</t>
  </si>
  <si>
    <t>Dental Health</t>
  </si>
  <si>
    <t>Dental Public Health (DPH) is a para-clinical specialty of dentistry that deals with the prevention of oral disease and promotion of oral health. Dental public health is involved in the assessment of key dental health needs and coming up with effective solutions to improve the dental health of populations rather than individuals.</t>
  </si>
  <si>
    <t>https://skills.emsidata.com/skills/KS122TV5ZN0SLBG7G9ZL</t>
  </si>
  <si>
    <t>Distribution Theory</t>
  </si>
  <si>
    <t>https://skills.emsidata.com/skills/KS7G2B36T2SQCF2H9FHQ</t>
  </si>
  <si>
    <t>Analytical Skills</t>
  </si>
  <si>
    <t>https://skills.emsidata.com/skills/ESFA9982A2A945E439CB</t>
  </si>
  <si>
    <t>FreeRTOS</t>
  </si>
  <si>
    <t>FreeRTOS is a real-time operating system kernel for embedded devices that has been ported to 35 microcontroller platforms. It is distributed under the MIT License.</t>
  </si>
  <si>
    <t>https://skills.emsidata.com/skills/KS1243W71S1VZTP6P2RR</t>
  </si>
  <si>
    <t>Patient Assistance</t>
  </si>
  <si>
    <t>https://skills.emsidata.com/skills/ES3EF0AC27C63CC2CD8D</t>
  </si>
  <si>
    <t>Lean Six Sigma Black Belt</t>
  </si>
  <si>
    <t>https://skills.emsidata.com/skills/KS126085Y5H5R7G4467Q</t>
  </si>
  <si>
    <t>Managed Services</t>
  </si>
  <si>
    <t>Managed services is the practice of outsourcing the responsibility for maintaining, and anticipating need for, a range of processes and functions in order to improve operations and cut expenses. It is an alternative to the break/fix or on-demand outsourcing model where the service provider performs on-demand services and bills the customer only for the work done.</t>
  </si>
  <si>
    <t>https://skills.emsidata.com/skills/KS1263Z68YC0VSYGXHYX</t>
  </si>
  <si>
    <t>Technical Support</t>
  </si>
  <si>
    <t>Technical support refers to services that entities provide to users of technology products or services. In general, technical support provides help regarding specific problems with a product or service, rather than providing training, provision or customization of the product, or other support services. Most companies offer technical support for the services or products they sell, either included in the cost or for an additional fee. Technical support may be delivered by phone, e-mail, live support software, live chat or website, or other tools where users can log an incident. Larger organizations frequently have internal technical support available to their staff for computer-related problems. The Internet can also be a good source for freely available tech support, where experienced users help users find solutions to their problems. In addition, some fee-based service companies charge for premium technical support services.</t>
  </si>
  <si>
    <t>https://skills.emsidata.com/skills/KS120LB6XV5409BCQ0NF</t>
  </si>
  <si>
    <t>Security Managing</t>
  </si>
  <si>
    <t>https://skills.emsidata.com/skills/KS440F35WBJVGTMGQVHJ</t>
  </si>
  <si>
    <t>Circuit Breakers</t>
  </si>
  <si>
    <t>A circuit breaker is an automatically operated electrical switch designed to protect an electrical circuit from damage caused by excess current from an overload or short circuit. Its basic function is to interrupt current flow after a fault is detected. Unlike a fuse, which operates once and then must be replaced, a circuit breaker can be reset to resume normal operation.</t>
  </si>
  <si>
    <t>https://skills.emsidata.com/skills/KS121X26MY7WXGMPVZ5K</t>
  </si>
  <si>
    <t>SIPOC Process</t>
  </si>
  <si>
    <t>https://skills.emsidata.com/skills/KS440M360RJP9FSJVK65</t>
  </si>
  <si>
    <t>Information Technology Security Auditing</t>
  </si>
  <si>
    <t>https://skills.emsidata.com/skills/KS440DW6Y9S52S3605SB</t>
  </si>
  <si>
    <t>Marketing Spending</t>
  </si>
  <si>
    <t>Marketing spending is an organization's total expenditure on marketing activities. This typically includes advertising and non-price promotion. It sometimes includes sales force spending and may also include price promotions. In a survey of nearly 200 senior marketing managers, 52 percent responded that they found the "marketing spending" metric very useful.</t>
  </si>
  <si>
    <t>https://skills.emsidata.com/skills/KS1265S66LKLP2WPZRW3</t>
  </si>
  <si>
    <t>Digital Media Strategy</t>
  </si>
  <si>
    <t>https://skills.emsidata.com/skills/BGSFF7A35D4D098F31A0</t>
  </si>
  <si>
    <t>Cloud Automation</t>
  </si>
  <si>
    <t>https://skills.emsidata.com/skills/ES70ABF001EA043C833A</t>
  </si>
  <si>
    <t>Brand Loyalty</t>
  </si>
  <si>
    <t>In marketing, brand loyalty describes a consumer's positive feelings towards a brand, and their dedication to purchasing the brand's products and/or services repeatedly, regardless of deficiencies, a competitor's actions, or changes in the environment. It can also be demonstrated with other behaviors such as positive word-of-mouth advocacy. Corporate brand loyalty is where an individual buys products from the same manufacturer repeatedly and without wavering, rather than from other suppliers. Loyalty implies dedication and should not be confused with habit with its less-than-emotional engagement and commitment. Businesses whose financial and ethical values rest in large part on their brand loyalty are said to use the loyalty business model.</t>
  </si>
  <si>
    <t>https://skills.emsidata.com/skills/BGS7CFA3413CFA9C2A6C</t>
  </si>
  <si>
    <t>Strategic Roadmaps</t>
  </si>
  <si>
    <t>https://skills.emsidata.com/skills/ES4217A25865586D9FF7</t>
  </si>
  <si>
    <t>Strategic Analysis</t>
  </si>
  <si>
    <t>https://skills.emsidata.com/skills/BGSE446B4E1BF0ADADE9</t>
  </si>
  <si>
    <t>Willingness To Learn</t>
  </si>
  <si>
    <t>https://skills.emsidata.com/skills/ESBF952629C36426E564</t>
  </si>
  <si>
    <t>Oral Cancer</t>
  </si>
  <si>
    <t>Oral cancer, also known as mouth cancer, is cancer of the lining of the lips, mouth, or upper throat. In the mouth, it most commonly starts as a painless white patch, that thickens, develops red patches, an ulcer, and continues to grow. When on the lips, it commonly looks like a persistent crusting ulcer that does not heal, and slowly grows. Other symptoms may include difficult or painful swallowing, new lumps or bumps in the neck, a swelling in the mouth, or a feeling of numbness in the mouth or lips.</t>
  </si>
  <si>
    <t>https://skills.emsidata.com/skills/BGS3F94439D534C9C153</t>
  </si>
  <si>
    <t>Document Classification</t>
  </si>
  <si>
    <t>https://skills.emsidata.com/skills/KS1233K70C24NF12YG0N</t>
  </si>
  <si>
    <t>Certified Information System Auditor (CISA)</t>
  </si>
  <si>
    <t>https://skills.emsidata.com/skills/ES1662E5F954AF0704DB</t>
  </si>
  <si>
    <t>Strategic Sourcing</t>
  </si>
  <si>
    <t>Strategic sourcing is the process of developing channels of supply at the lowest total cost, not just the lowest purchase price. It expands upon traditional organisational purchasing activities to embrace all activities within the procurement cycle, from specification to receipt, payment for goods and services to sourcing production lines where the labor market would increase firms' ROI. Strategic sourcing processes aim for continuous improvement and re-evaluation of the purchasing activities of an organisation.</t>
  </si>
  <si>
    <t>https://skills.emsidata.com/skills/KS441066RHG2C3RQZLBC</t>
  </si>
  <si>
    <t>Quick Learning</t>
  </si>
  <si>
    <t>https://skills.emsidata.com/skills/ESF5E4E161916F0E64A4</t>
  </si>
  <si>
    <t>Security Awareness</t>
  </si>
  <si>
    <t>Security awareness is the knowledge and attitude members of an organization possess regarding the protection of the physical, and especially informational, assets of that organization. Many organizations require formal security awareness training for all workers when they join the organization and periodically thereafter, usually annually.</t>
  </si>
  <si>
    <t>https://skills.emsidata.com/skills/KS440DW78N8604MSMNCC</t>
  </si>
  <si>
    <t>Screen Capture</t>
  </si>
  <si>
    <t>A screenshot, also known as screen capture, or screen grab, is a digital image that shows the contents of a computer display. A screenshot is created by the operating system or software running on the device powering the display.</t>
  </si>
  <si>
    <t>https://skills.emsidata.com/skills/KS440CF6W7H8MFCGNQJN</t>
  </si>
  <si>
    <t>Window Function</t>
  </si>
  <si>
    <t>In signal processing and statistics, a window function is a mathematical function that is zero-valued outside of some chosen interval, normally symmetric around the middle of the interval, usually near a maximum in the middle, and usually tapering away from the middle. Mathematically, when another function or waveform/data-sequence is "multiplied" by a window function, the product is also zero-valued outside the interval: all that is left is the part where they overlap, the "view through the window". Equivalently, and in actual practice, the segment of data within the window is first isolated, and then only that data is multiplied by the window function values. Thus, tapering, not segmentation, is the main purpose of window functions.</t>
  </si>
  <si>
    <t>https://skills.emsidata.com/skills/KS4422X685PNHVF0V16G</t>
  </si>
  <si>
    <t>Sales Engineering</t>
  </si>
  <si>
    <t>Sales engineering is a hybrid of sales and engineering that exists in industrial and commercial markets. Buying decisions in these markets are made differently than those in many consumer contexts, being based more on technical information and rational analysis and less on style, fashion, or impulse. Therefore, selling in these markets cannot depend on consumer-type sales methods alone, and instead it relies heavily on technical information and problem-solving to convince buyers that they should spend money on the seller's products or services, in order to meet a business need. A sales engineer is thus both "a salesperson that understands and can apply engineering" and "an engineer that understands how to sell engineered systems". They thus not only sell but also provide advice and support. They provide this service to various internal or external customers, and they may work for a manufacturer, for a distributor, or for a third party such as an engineering consultancy or a systems integrator.</t>
  </si>
  <si>
    <t>https://skills.emsidata.com/skills/KS4407F6RWJNG6069MBN</t>
  </si>
  <si>
    <t>Cloud-Native Computing</t>
  </si>
  <si>
    <t>https://skills.emsidata.com/skills/ES3CF32686E20E20F195</t>
  </si>
  <si>
    <t>Workforce Trends</t>
  </si>
  <si>
    <t>The workforce or labour force is the labour pool either in employment or unemployed. It is generally used to describe those working for a single company or industry, but can also apply to a geographic region like a city, state, or country. Within a company, its value can be labelled as its "Workforce in Place". The workforce of a country includes both the employed and the unemployed. The labour force participation rate, LFPR, is the ratio between the labour force and the overall size of their cohort. The term generally excludes the employers or management, and can imply those involved in manual labour. It may also mean all those who are available for work.</t>
  </si>
  <si>
    <t>https://skills.emsidata.com/skills/ES5821D6F8463BA854FC</t>
  </si>
  <si>
    <t>ANCC Certified</t>
  </si>
  <si>
    <t>https://skills.emsidata.com/skills/KS120GX6ZR3PQRWT4HZ5</t>
  </si>
  <si>
    <t>Social Media Strategy</t>
  </si>
  <si>
    <t>https://skills.emsidata.com/skills/BGS1FCE2AB7FEAB78B2D</t>
  </si>
  <si>
    <t>Bare Metal</t>
  </si>
  <si>
    <t>A  bare-metal server is a computer server that hosts one tenant, or consumer, only. The term is used for distinguishing between servers that can host multiple tenants and which utilize virtualisation and cloud hosting. Such servers are used by a single consumer and are not shared between consumers. Each server may run any amount of work for a user, or have multiple simultaneous users, but they are dedicated entirely to the entity who is renting them. Unlike servers in a data center, they are not being shared between multiple customers.</t>
  </si>
  <si>
    <t>https://skills.emsidata.com/skills/KSMBI2GFSAMFM2G2HSJF</t>
  </si>
  <si>
    <t>Passive Solar Building Design</t>
  </si>
  <si>
    <t>https://skills.emsidata.com/skills/KS127L677PMJFR1CTPD1</t>
  </si>
  <si>
    <t>IT Infrastructure</t>
  </si>
  <si>
    <t>Information technology infrastructure is defined broadly as a set of information technology (IT) components that are the foundation of an IT service; typically physical components, but also various software and network components.</t>
  </si>
  <si>
    <t>https://skills.emsidata.com/skills/ESDC58629CA141F03F92</t>
  </si>
  <si>
    <t>Lean Enterprise</t>
  </si>
  <si>
    <t>Lean enterprise is a practice focused on value creation for the end customer with minimal waste and processes. The term has historically been associated with lean manufacturing and Six Sigma due to lean principles being popularized by Toyota in the automobile manufacturing industry and subsequently the electronics and internet software industries.</t>
  </si>
  <si>
    <t>https://skills.emsidata.com/skills/KS125S06J38JCG7ZG81Q</t>
  </si>
  <si>
    <t>Instructing</t>
  </si>
  <si>
    <t>https://skills.emsidata.com/skills/KS7G4XR784Q66ZDX1WKL</t>
  </si>
  <si>
    <t>Allyship</t>
  </si>
  <si>
    <t>Allyship is the practice of emphasizing social justice, inclusion, and human rights by members of an ingroup, to advance the interests of an oppressed or marginalized outgroup.</t>
  </si>
  <si>
    <t>https://skills.emsidata.com/skills/ES15BDBDF726BDD1C96A</t>
  </si>
  <si>
    <t>Figma (Design Software)</t>
  </si>
  <si>
    <t>Figma is a vector graphics editor and prototyping tool which is primarily web-based, with additional offline features enabled by desktop applications for macOS and Windows. The Figma Mirror companion apps for Android and iOS allow viewing Figma prototypes on mobile devices. The feature set of Figma focuses on use in user interface and user experience design, with an emphasis on real-time collaboration.</t>
  </si>
  <si>
    <t>https://skills.emsidata.com/skills/ES5269FD2583B0B9875C</t>
  </si>
  <si>
    <t>Small-Unmanned Aerial Systems (S-UAS)</t>
  </si>
  <si>
    <t>https://skills.emsidata.com/skills/ES50ADF903599CEA2391</t>
  </si>
  <si>
    <t>Tax Administration</t>
  </si>
  <si>
    <t>https://skills.emsidata.com/skills/BGS821D0C05A9B547295</t>
  </si>
  <si>
    <t>Typewriters</t>
  </si>
  <si>
    <t>A typewriter is a mechanical or electromechanical machine for typing characters similar to those produced by a printer's movable type. Typically, a typewriter has an array of keys, and each one causes a different single character to be produced on the paper, by means of a ribbon with dried ink struck against the paper by a type element similar to the sorts used in movable type letterpress printing.</t>
  </si>
  <si>
    <t>https://skills.emsidata.com/skills/KS123D862Q0DXLM84GQK</t>
  </si>
  <si>
    <t>Test Tools</t>
  </si>
  <si>
    <t>Software testing is the act of examining the artifacts and the behavior of the software under test by validation and verification. Software testing can also provide an objective, independent view of the software to allow the business to appreciate and understand the risks of software implementation. Test techniques include, but not necessarily limited to:analyzing the product requirements for completeness and correctness in various contexts like industry perspective, business perspective, feasibility and viability of implementation, usability, performance, security, infrastructure considerations, etc. reviewing the product architecture and the overall design of the product working with product developers on improvement in coding techniques, design patterns, tests that can be written as part of code based on various techniques like boundary conditions, etc. executing a program or application with the intent of examining behavior reviewing the deployment infrastructure and associated scripts &amp; automation take part in production activities by using monitoring &amp; observability techniques</t>
  </si>
  <si>
    <t>https://skills.emsidata.com/skills/BGS8102A0773806B87CE</t>
  </si>
  <si>
    <t>Cybersecurity Compliance</t>
  </si>
  <si>
    <t>https://skills.emsidata.com/skills/ESD021359A14AB33A6C2</t>
  </si>
  <si>
    <t>Fiscal Policies</t>
  </si>
  <si>
    <t>In economics and political science, fiscal policy is the use of government revenue collection and expenditure to influence a country's economy. The use of government revenues and expenditures to influence macroeconomic variables developed as a result of the Great Depression, when the previous laissez-faire approach to economic management became unpopular. Fiscal policy is based on the theories of the British economist John Maynard Keynes, whose Keynesian economics theorized that government changes in the levels of taxation and government spending influences aggregate demand and the level of economic activity. Fiscal and monetary policy are the key strategies used by a country's government and central bank to advance its economic objectives. The combination of these policies enables these authorities to target inflation and to increase employment. Additionally, it is designed to try to keep GDP growth at 2%–3% and the unemployment rate near the natural unemployment rate of 4%–5%. This implies that fiscal policy is used to stabilize the economy over the course of the business cycle.</t>
  </si>
  <si>
    <t>https://skills.emsidata.com/skills/KS123ZB6RSZXVNMXQVW7</t>
  </si>
  <si>
    <t>Current Assets</t>
  </si>
  <si>
    <t>In accounting, a current asset is any asset which can reasonably be expected to be sold, consumed, or exhausted through the normal operations of a business within the current fiscal year or operating cycle or financial year. Typical current assets include cash, cash equivalents, short-term investments, accounts receivable, stock inventory, supplies, and the portion of prepaid liabilities which will be paid within a year. In simple words, assets which are held for a short period are known as current assets. Such assets are expected to be realised in cash or consumed during the normal operating cycle of the business. On a balance sheet, assets will typically be classified into current assets and long-term assets.</t>
  </si>
  <si>
    <t>https://skills.emsidata.com/skills/KS122LD68XKMGFBYPDDG</t>
  </si>
  <si>
    <t>Cyber Security Management</t>
  </si>
  <si>
    <t>Security management is the identification of an organization's assets, followed by the development, documentation, and implementation of policies and procedures for protecting assets.</t>
  </si>
  <si>
    <t>https://skills.emsidata.com/skills/ES20594F731320443FA9</t>
  </si>
  <si>
    <t>Web UI</t>
  </si>
  <si>
    <t>https://skills.emsidata.com/skills/KS2T0I8XZPQ7P97B9XWV</t>
  </si>
  <si>
    <t>Oral Health</t>
  </si>
  <si>
    <t>https://skills.emsidata.com/skills/BGS2EBB34153B1BF2321</t>
  </si>
  <si>
    <t>Help Desk Support</t>
  </si>
  <si>
    <t>https://skills.emsidata.com/skills/KS124MH6ZSZDFV5XXYQ4</t>
  </si>
  <si>
    <t>Cloud Development</t>
  </si>
  <si>
    <t>Cloud engineering is the application of engineering disciplines to cloud computing. It brings a systematic approach to concerns of commercialization, standardization, and governance of cloud computing applications. In practice, it leverages the methods and tools of engineering in conceiving, developing, operating and maintaining cloud computing systems and solutions. It is about the process of designing the systems necessary to leverage the power and economics of cloud resources to solve business problems.</t>
  </si>
  <si>
    <t>https://skills.emsidata.com/skills/ESEAD990853AF1B98D21</t>
  </si>
  <si>
    <t>Systems Thinking</t>
  </si>
  <si>
    <t>https://skills.emsidata.com/skills/KS4415S6Q3Q6JPVT2P33</t>
  </si>
  <si>
    <t>Data Retrieval</t>
  </si>
  <si>
    <t>Data retrieval means obtaining data from a database management system such as ODBMS. In this case, it is considered that data is represented in a structured way, and there is no ambiguity in data.</t>
  </si>
  <si>
    <t>https://skills.emsidata.com/skills/KS122PY6ZRDL0TD5GSH4</t>
  </si>
  <si>
    <t>TAXONOMY DATA</t>
  </si>
  <si>
    <t>SKILL DATA</t>
  </si>
  <si>
    <t>Skill</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</si>
</sst>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color theme="1"/>
      <name val="Arial"/>
    </font>
    <font>
      <u/>
      <color rgb="FF0000FF"/>
      <name val="Arial"/>
    </font>
    <font>
      <color theme="1"/>
      <name val="Arial"/>
    </font>
    <font>
      <color theme="1"/>
      <name val="Arial"/>
      <scheme val="minor"/>
    </font>
    <font>
      <u/>
      <color rgb="FF1155CC"/>
      <name val="Arial"/>
    </font>
    <font>
      <u/>
      <color rgb="FF1155CC"/>
      <name val="Arial"/>
    </font>
    <font>
      <sz val="11.0"/>
      <color rgb="FF000000"/>
      <name val="Inconsolata"/>
    </font>
  </fonts>
  <fills count="4">
    <fill>
      <patternFill patternType="none"/>
    </fill>
    <fill>
      <patternFill patternType="lightGray"/>
    </fill>
    <fill>
      <patternFill patternType="solid">
        <fgColor rgb="FFD9D9D9"/>
        <bgColor rgb="FFD9D9D9"/>
      </patternFill>
    </fill>
    <fill>
      <patternFill patternType="solid">
        <fgColor rgb="FFFFFFFF"/>
        <bgColor rgb="FFFFFFFF"/>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2" fontId="1" numFmtId="0" xfId="0" applyAlignment="1" applyFill="1" applyFont="1">
      <alignment readingOrder="0" vertical="bottom"/>
    </xf>
    <xf borderId="0" fillId="0" fontId="2" numFmtId="0" xfId="0" applyAlignment="1" applyFont="1">
      <alignment readingOrder="0" shrinkToFit="0" vertical="bottom" wrapText="0"/>
    </xf>
    <xf borderId="0" fillId="0" fontId="3" numFmtId="0" xfId="0" applyAlignment="1" applyFont="1">
      <alignment readingOrder="0" vertical="bottom"/>
    </xf>
    <xf borderId="0" fillId="0" fontId="4" numFmtId="0" xfId="0" applyFont="1"/>
    <xf borderId="0" fillId="0" fontId="3" numFmtId="0" xfId="0" applyAlignment="1" applyFont="1">
      <alignment vertical="bottom"/>
    </xf>
    <xf borderId="0" fillId="0" fontId="5" numFmtId="0" xfId="0" applyAlignment="1" applyFont="1">
      <alignment shrinkToFit="0" vertical="bottom" wrapText="0"/>
    </xf>
    <xf borderId="0" fillId="0" fontId="6" numFmtId="0" xfId="0" applyAlignment="1" applyFont="1">
      <alignment vertical="bottom"/>
    </xf>
    <xf borderId="0" fillId="3" fontId="7"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9617" Type="http://schemas.openxmlformats.org/officeDocument/2006/relationships/hyperlink" Target="https://lightcast.io/open-skills/skills" TargetMode="External"/><Relationship Id="rId9618" Type="http://schemas.openxmlformats.org/officeDocument/2006/relationships/hyperlink" Target="https://skills.emsidata.com/skills/KS126S76SZXKM6G7P0L1" TargetMode="External"/><Relationship Id="rId9619" Type="http://schemas.openxmlformats.org/officeDocument/2006/relationships/hyperlink" Target="https://lightcast.io/open-skills/skills" TargetMode="External"/><Relationship Id="rId9613" Type="http://schemas.openxmlformats.org/officeDocument/2006/relationships/hyperlink" Target="https://lightcast.io/open-skills/skills" TargetMode="External"/><Relationship Id="rId9614" Type="http://schemas.openxmlformats.org/officeDocument/2006/relationships/hyperlink" Target="https://skills.emsidata.com/skills/KS125BH5X5W0R09ZW3B7" TargetMode="External"/><Relationship Id="rId9615" Type="http://schemas.openxmlformats.org/officeDocument/2006/relationships/hyperlink" Target="https://lightcast.io/open-skills/skills" TargetMode="External"/><Relationship Id="rId9616" Type="http://schemas.openxmlformats.org/officeDocument/2006/relationships/hyperlink" Target="https://skills.emsidata.com/skills/BGS9C974A66D547F4F8D" TargetMode="External"/><Relationship Id="rId9610" Type="http://schemas.openxmlformats.org/officeDocument/2006/relationships/hyperlink" Target="https://skills.emsidata.com/skills/KS441VV768N5CLTDBQ2P" TargetMode="External"/><Relationship Id="rId9611" Type="http://schemas.openxmlformats.org/officeDocument/2006/relationships/hyperlink" Target="https://lightcast.io/open-skills/skills" TargetMode="External"/><Relationship Id="rId9612" Type="http://schemas.openxmlformats.org/officeDocument/2006/relationships/hyperlink" Target="https://skills.emsidata.com/skills/KS49CVN5NQQK0K6V5FFZ" TargetMode="External"/><Relationship Id="rId9606" Type="http://schemas.openxmlformats.org/officeDocument/2006/relationships/hyperlink" Target="https://skills.emsidata.com/skills/ES6924F00FA7556BCAAF" TargetMode="External"/><Relationship Id="rId9607" Type="http://schemas.openxmlformats.org/officeDocument/2006/relationships/hyperlink" Target="https://lightcast.io/open-skills/skills" TargetMode="External"/><Relationship Id="rId9608" Type="http://schemas.openxmlformats.org/officeDocument/2006/relationships/hyperlink" Target="https://skills.emsidata.com/skills/ES2D0DC833C64B575A89" TargetMode="External"/><Relationship Id="rId9609" Type="http://schemas.openxmlformats.org/officeDocument/2006/relationships/hyperlink" Target="https://lightcast.io/open-skills/skills" TargetMode="External"/><Relationship Id="rId9602" Type="http://schemas.openxmlformats.org/officeDocument/2006/relationships/hyperlink" Target="https://skills.emsidata.com/skills/BGS7815E0CDC7F03E10C" TargetMode="External"/><Relationship Id="rId9603" Type="http://schemas.openxmlformats.org/officeDocument/2006/relationships/hyperlink" Target="https://lightcast.io/open-skills/skills" TargetMode="External"/><Relationship Id="rId9604" Type="http://schemas.openxmlformats.org/officeDocument/2006/relationships/hyperlink" Target="https://skills.emsidata.com/skills/ES29449672F0B5221DEE" TargetMode="External"/><Relationship Id="rId9605" Type="http://schemas.openxmlformats.org/officeDocument/2006/relationships/hyperlink" Target="https://lightcast.io/open-skills/skills" TargetMode="External"/><Relationship Id="rId9600" Type="http://schemas.openxmlformats.org/officeDocument/2006/relationships/hyperlink" Target="https://skills.emsidata.com/skills/ESD220648FC2D67C6289" TargetMode="External"/><Relationship Id="rId9601" Type="http://schemas.openxmlformats.org/officeDocument/2006/relationships/hyperlink" Target="https://lightcast.io/open-skills/skills" TargetMode="External"/><Relationship Id="rId8309" Type="http://schemas.openxmlformats.org/officeDocument/2006/relationships/hyperlink" Target="https://lightcast.io/open-skills/skills" TargetMode="External"/><Relationship Id="rId8308" Type="http://schemas.openxmlformats.org/officeDocument/2006/relationships/hyperlink" Target="https://skills.emsidata.com/skills/KS1218N6S5SST2ZYV0LD" TargetMode="External"/><Relationship Id="rId9639" Type="http://schemas.openxmlformats.org/officeDocument/2006/relationships/hyperlink" Target="https://lightcast.io/open-skills/skills" TargetMode="External"/><Relationship Id="rId9630" Type="http://schemas.openxmlformats.org/officeDocument/2006/relationships/hyperlink" Target="https://skills.emsidata.com/skills/KS127XB6MB3S8700W38S" TargetMode="External"/><Relationship Id="rId8303" Type="http://schemas.openxmlformats.org/officeDocument/2006/relationships/hyperlink" Target="https://lightcast.io/open-skills/skills" TargetMode="External"/><Relationship Id="rId9635" Type="http://schemas.openxmlformats.org/officeDocument/2006/relationships/hyperlink" Target="https://lightcast.io/open-skills/skills" TargetMode="External"/><Relationship Id="rId8302" Type="http://schemas.openxmlformats.org/officeDocument/2006/relationships/hyperlink" Target="https://skills.emsidata.com/skills/ESCF126C496B90BC94B8" TargetMode="External"/><Relationship Id="rId9636" Type="http://schemas.openxmlformats.org/officeDocument/2006/relationships/hyperlink" Target="https://skills.emsidata.com/skills/ES6A09B45E57784DFE82" TargetMode="External"/><Relationship Id="rId8301" Type="http://schemas.openxmlformats.org/officeDocument/2006/relationships/hyperlink" Target="https://lightcast.io/open-skills/skills" TargetMode="External"/><Relationship Id="rId9637" Type="http://schemas.openxmlformats.org/officeDocument/2006/relationships/hyperlink" Target="https://lightcast.io/open-skills/skills" TargetMode="External"/><Relationship Id="rId8300" Type="http://schemas.openxmlformats.org/officeDocument/2006/relationships/hyperlink" Target="https://skills.emsidata.com/skills/BGSDDDE7E5A20C25FD45" TargetMode="External"/><Relationship Id="rId9638" Type="http://schemas.openxmlformats.org/officeDocument/2006/relationships/hyperlink" Target="https://skills.emsidata.com/skills/KS126HF69QXTZQG5DW6D" TargetMode="External"/><Relationship Id="rId8307" Type="http://schemas.openxmlformats.org/officeDocument/2006/relationships/hyperlink" Target="https://lightcast.io/open-skills/skills" TargetMode="External"/><Relationship Id="rId9631" Type="http://schemas.openxmlformats.org/officeDocument/2006/relationships/hyperlink" Target="https://lightcast.io/open-skills/skills" TargetMode="External"/><Relationship Id="rId8306" Type="http://schemas.openxmlformats.org/officeDocument/2006/relationships/hyperlink" Target="https://skills.emsidata.com/skills/BGS91833D85A87367BA1" TargetMode="External"/><Relationship Id="rId9632" Type="http://schemas.openxmlformats.org/officeDocument/2006/relationships/hyperlink" Target="https://skills.emsidata.com/skills/ES13803FBADA03A983CD" TargetMode="External"/><Relationship Id="rId8305" Type="http://schemas.openxmlformats.org/officeDocument/2006/relationships/hyperlink" Target="https://lightcast.io/open-skills/skills" TargetMode="External"/><Relationship Id="rId9633" Type="http://schemas.openxmlformats.org/officeDocument/2006/relationships/hyperlink" Target="https://lightcast.io/open-skills/skills" TargetMode="External"/><Relationship Id="rId8304" Type="http://schemas.openxmlformats.org/officeDocument/2006/relationships/hyperlink" Target="https://skills.emsidata.com/skills/KS1221W6RSWVYQ8KWFP8" TargetMode="External"/><Relationship Id="rId9634" Type="http://schemas.openxmlformats.org/officeDocument/2006/relationships/hyperlink" Target="https://skills.emsidata.com/skills/KS9GDN986FBZYMVY7573" TargetMode="External"/><Relationship Id="rId9628" Type="http://schemas.openxmlformats.org/officeDocument/2006/relationships/hyperlink" Target="https://skills.emsidata.com/skills/ESFEFEFDBA0B3BC39881" TargetMode="External"/><Relationship Id="rId9629" Type="http://schemas.openxmlformats.org/officeDocument/2006/relationships/hyperlink" Target="https://lightcast.io/open-skills/skills" TargetMode="External"/><Relationship Id="rId9624" Type="http://schemas.openxmlformats.org/officeDocument/2006/relationships/hyperlink" Target="https://skills.emsidata.com/skills/ES3647FD03433EBD0E49" TargetMode="External"/><Relationship Id="rId9625" Type="http://schemas.openxmlformats.org/officeDocument/2006/relationships/hyperlink" Target="https://lightcast.io/open-skills/skills" TargetMode="External"/><Relationship Id="rId9626" Type="http://schemas.openxmlformats.org/officeDocument/2006/relationships/hyperlink" Target="https://skills.emsidata.com/skills/BGS3F6D974D83D139A79" TargetMode="External"/><Relationship Id="rId9627" Type="http://schemas.openxmlformats.org/officeDocument/2006/relationships/hyperlink" Target="https://lightcast.io/open-skills/skills" TargetMode="External"/><Relationship Id="rId9620" Type="http://schemas.openxmlformats.org/officeDocument/2006/relationships/hyperlink" Target="https://skills.emsidata.com/skills/ESA4A743B6FDB5B7ACF5" TargetMode="External"/><Relationship Id="rId9621" Type="http://schemas.openxmlformats.org/officeDocument/2006/relationships/hyperlink" Target="https://lightcast.io/open-skills/skills" TargetMode="External"/><Relationship Id="rId9622" Type="http://schemas.openxmlformats.org/officeDocument/2006/relationships/hyperlink" Target="https://skills.emsidata.com/skills/BGS712F68F1137240C92" TargetMode="External"/><Relationship Id="rId9623" Type="http://schemas.openxmlformats.org/officeDocument/2006/relationships/hyperlink" Target="https://lightcast.io/open-skills/skills" TargetMode="External"/><Relationship Id="rId2180" Type="http://schemas.openxmlformats.org/officeDocument/2006/relationships/hyperlink" Target="https://lightcast.io/open-skills/skills" TargetMode="External"/><Relationship Id="rId2181" Type="http://schemas.openxmlformats.org/officeDocument/2006/relationships/hyperlink" Target="https://skills.emsidata.com/skills/KS1283Z608T4BVTTRWMX" TargetMode="External"/><Relationship Id="rId2182" Type="http://schemas.openxmlformats.org/officeDocument/2006/relationships/hyperlink" Target="https://lightcast.io/open-skills/skills" TargetMode="External"/><Relationship Id="rId2183" Type="http://schemas.openxmlformats.org/officeDocument/2006/relationships/hyperlink" Target="https://skills.emsidata.com/skills/KS122WF72RCGVQQ79Y4P" TargetMode="External"/><Relationship Id="rId2184" Type="http://schemas.openxmlformats.org/officeDocument/2006/relationships/hyperlink" Target="https://lightcast.io/open-skills/skills" TargetMode="External"/><Relationship Id="rId2185" Type="http://schemas.openxmlformats.org/officeDocument/2006/relationships/hyperlink" Target="https://skills.emsidata.com/skills/KS125S5622QQY5R0VFZB" TargetMode="External"/><Relationship Id="rId2186" Type="http://schemas.openxmlformats.org/officeDocument/2006/relationships/hyperlink" Target="https://lightcast.io/open-skills/skills" TargetMode="External"/><Relationship Id="rId2187" Type="http://schemas.openxmlformats.org/officeDocument/2006/relationships/hyperlink" Target="https://skills.emsidata.com/skills/KS1238F627FPRKM5LZM2" TargetMode="External"/><Relationship Id="rId2188" Type="http://schemas.openxmlformats.org/officeDocument/2006/relationships/hyperlink" Target="https://lightcast.io/open-skills/skills" TargetMode="External"/><Relationship Id="rId2189" Type="http://schemas.openxmlformats.org/officeDocument/2006/relationships/hyperlink" Target="https://skills.emsidata.com/skills/KS125NY6VR0HDH4N7N7T" TargetMode="External"/><Relationship Id="rId2170" Type="http://schemas.openxmlformats.org/officeDocument/2006/relationships/hyperlink" Target="https://lightcast.io/open-skills/skills" TargetMode="External"/><Relationship Id="rId2171" Type="http://schemas.openxmlformats.org/officeDocument/2006/relationships/hyperlink" Target="https://skills.emsidata.com/skills/KS1283V6XDFZSK6YP0HF" TargetMode="External"/><Relationship Id="rId2172" Type="http://schemas.openxmlformats.org/officeDocument/2006/relationships/hyperlink" Target="https://lightcast.io/open-skills/skills" TargetMode="External"/><Relationship Id="rId2173" Type="http://schemas.openxmlformats.org/officeDocument/2006/relationships/hyperlink" Target="https://skills.emsidata.com/skills/KS1283T76NBCX550G0KK" TargetMode="External"/><Relationship Id="rId2174" Type="http://schemas.openxmlformats.org/officeDocument/2006/relationships/hyperlink" Target="https://lightcast.io/open-skills/skills" TargetMode="External"/><Relationship Id="rId2175" Type="http://schemas.openxmlformats.org/officeDocument/2006/relationships/hyperlink" Target="https://skills.emsidata.com/skills/KS123C36VB79XX7FXP4J" TargetMode="External"/><Relationship Id="rId2176" Type="http://schemas.openxmlformats.org/officeDocument/2006/relationships/hyperlink" Target="https://lightcast.io/open-skills/skills" TargetMode="External"/><Relationship Id="rId2177" Type="http://schemas.openxmlformats.org/officeDocument/2006/relationships/hyperlink" Target="https://skills.emsidata.com/skills/KS122FY6WSY43JFFK85L" TargetMode="External"/><Relationship Id="rId2178" Type="http://schemas.openxmlformats.org/officeDocument/2006/relationships/hyperlink" Target="https://lightcast.io/open-skills/skills" TargetMode="External"/><Relationship Id="rId2179" Type="http://schemas.openxmlformats.org/officeDocument/2006/relationships/hyperlink" Target="https://skills.emsidata.com/skills/ESFC43DCA3801E591CD5" TargetMode="External"/><Relationship Id="rId2190" Type="http://schemas.openxmlformats.org/officeDocument/2006/relationships/hyperlink" Target="https://lightcast.io/open-skills/skills" TargetMode="External"/><Relationship Id="rId2191" Type="http://schemas.openxmlformats.org/officeDocument/2006/relationships/hyperlink" Target="https://skills.emsidata.com/skills/ES82724D2BD143468F70" TargetMode="External"/><Relationship Id="rId2192" Type="http://schemas.openxmlformats.org/officeDocument/2006/relationships/hyperlink" Target="https://lightcast.io/open-skills/skills" TargetMode="External"/><Relationship Id="rId2193" Type="http://schemas.openxmlformats.org/officeDocument/2006/relationships/hyperlink" Target="https://skills.emsidata.com/skills/ES58AF4FD7FE91ECBA41" TargetMode="External"/><Relationship Id="rId2194" Type="http://schemas.openxmlformats.org/officeDocument/2006/relationships/hyperlink" Target="https://lightcast.io/open-skills/skills" TargetMode="External"/><Relationship Id="rId2195" Type="http://schemas.openxmlformats.org/officeDocument/2006/relationships/hyperlink" Target="https://skills.emsidata.com/skills/KS120QH799YGB0LXH1SJ" TargetMode="External"/><Relationship Id="rId2196" Type="http://schemas.openxmlformats.org/officeDocument/2006/relationships/hyperlink" Target="https://lightcast.io/open-skills/skills" TargetMode="External"/><Relationship Id="rId2197" Type="http://schemas.openxmlformats.org/officeDocument/2006/relationships/hyperlink" Target="https://skills.emsidata.com/skills/KS7N5PJR3FG6BOSEFN7I" TargetMode="External"/><Relationship Id="rId2198" Type="http://schemas.openxmlformats.org/officeDocument/2006/relationships/hyperlink" Target="https://lightcast.io/open-skills/skills" TargetMode="External"/><Relationship Id="rId2199" Type="http://schemas.openxmlformats.org/officeDocument/2006/relationships/hyperlink" Target="https://skills.emsidata.com/skills/ES245168023ED7C5476B" TargetMode="External"/><Relationship Id="rId7030" Type="http://schemas.openxmlformats.org/officeDocument/2006/relationships/hyperlink" Target="https://skills.emsidata.com/skills/KS4420077YY2HRD0GMML" TargetMode="External"/><Relationship Id="rId8361" Type="http://schemas.openxmlformats.org/officeDocument/2006/relationships/hyperlink" Target="https://lightcast.io/open-skills/skills" TargetMode="External"/><Relationship Id="rId9693" Type="http://schemas.openxmlformats.org/officeDocument/2006/relationships/hyperlink" Target="https://lightcast.io/open-skills/skills" TargetMode="External"/><Relationship Id="rId8360" Type="http://schemas.openxmlformats.org/officeDocument/2006/relationships/hyperlink" Target="https://skills.emsidata.com/skills/KS122PZ6VCBBKS89X562" TargetMode="External"/><Relationship Id="rId9694" Type="http://schemas.openxmlformats.org/officeDocument/2006/relationships/hyperlink" Target="https://skills.emsidata.com/skills/KS441SR6VQ8S7SWCKJ21" TargetMode="External"/><Relationship Id="rId9695" Type="http://schemas.openxmlformats.org/officeDocument/2006/relationships/hyperlink" Target="https://lightcast.io/open-skills/skills" TargetMode="External"/><Relationship Id="rId9696" Type="http://schemas.openxmlformats.org/officeDocument/2006/relationships/hyperlink" Target="https://skills.emsidata.com/skills/ES5442B1424AC90D3DCF" TargetMode="External"/><Relationship Id="rId7034" Type="http://schemas.openxmlformats.org/officeDocument/2006/relationships/hyperlink" Target="https://skills.emsidata.com/skills/KS82I2DGLLHE21GUK4TE" TargetMode="External"/><Relationship Id="rId8365" Type="http://schemas.openxmlformats.org/officeDocument/2006/relationships/hyperlink" Target="https://lightcast.io/open-skills/skills" TargetMode="External"/><Relationship Id="rId7033" Type="http://schemas.openxmlformats.org/officeDocument/2006/relationships/hyperlink" Target="https://lightcast.io/open-skills/skills" TargetMode="External"/><Relationship Id="rId8364" Type="http://schemas.openxmlformats.org/officeDocument/2006/relationships/hyperlink" Target="https://skills.emsidata.com/skills/BGSB0F61BB979B858C1E" TargetMode="External"/><Relationship Id="rId9690" Type="http://schemas.openxmlformats.org/officeDocument/2006/relationships/hyperlink" Target="https://skills.emsidata.com/skills/ES2B249D38DA110020D9" TargetMode="External"/><Relationship Id="rId7032" Type="http://schemas.openxmlformats.org/officeDocument/2006/relationships/hyperlink" Target="https://skills.emsidata.com/skills/KS1216S730KDHL8VWDJP" TargetMode="External"/><Relationship Id="rId8363" Type="http://schemas.openxmlformats.org/officeDocument/2006/relationships/hyperlink" Target="https://lightcast.io/open-skills/skills" TargetMode="External"/><Relationship Id="rId9691" Type="http://schemas.openxmlformats.org/officeDocument/2006/relationships/hyperlink" Target="https://lightcast.io/open-skills/skills" TargetMode="External"/><Relationship Id="rId7031" Type="http://schemas.openxmlformats.org/officeDocument/2006/relationships/hyperlink" Target="https://lightcast.io/open-skills/skills" TargetMode="External"/><Relationship Id="rId8362" Type="http://schemas.openxmlformats.org/officeDocument/2006/relationships/hyperlink" Target="https://skills.emsidata.com/skills/KS126FG60HYZ6KB1H11G" TargetMode="External"/><Relationship Id="rId9692" Type="http://schemas.openxmlformats.org/officeDocument/2006/relationships/hyperlink" Target="https://skills.emsidata.com/skills/KSJ3TRXX8ZRLJMOZWU7X" TargetMode="External"/><Relationship Id="rId7038" Type="http://schemas.openxmlformats.org/officeDocument/2006/relationships/hyperlink" Target="https://skills.emsidata.com/skills/KS4411P6CCRX7GQKF0Y1" TargetMode="External"/><Relationship Id="rId8369" Type="http://schemas.openxmlformats.org/officeDocument/2006/relationships/hyperlink" Target="https://lightcast.io/open-skills/skills" TargetMode="External"/><Relationship Id="rId7037" Type="http://schemas.openxmlformats.org/officeDocument/2006/relationships/hyperlink" Target="https://lightcast.io/open-skills/skills" TargetMode="External"/><Relationship Id="rId8368" Type="http://schemas.openxmlformats.org/officeDocument/2006/relationships/hyperlink" Target="https://skills.emsidata.com/skills/ESD46AD001988D1F1B76" TargetMode="External"/><Relationship Id="rId7036" Type="http://schemas.openxmlformats.org/officeDocument/2006/relationships/hyperlink" Target="https://skills.emsidata.com/skills/KS126S86N4K800BJBTQP" TargetMode="External"/><Relationship Id="rId8367" Type="http://schemas.openxmlformats.org/officeDocument/2006/relationships/hyperlink" Target="https://lightcast.io/open-skills/skills" TargetMode="External"/><Relationship Id="rId7035" Type="http://schemas.openxmlformats.org/officeDocument/2006/relationships/hyperlink" Target="https://lightcast.io/open-skills/skills" TargetMode="External"/><Relationship Id="rId8366" Type="http://schemas.openxmlformats.org/officeDocument/2006/relationships/hyperlink" Target="https://skills.emsidata.com/skills/KS125QQ61B0JLDS3C1GM" TargetMode="External"/><Relationship Id="rId9697" Type="http://schemas.openxmlformats.org/officeDocument/2006/relationships/hyperlink" Target="https://lightcast.io/open-skills/skills" TargetMode="External"/><Relationship Id="rId9698" Type="http://schemas.openxmlformats.org/officeDocument/2006/relationships/hyperlink" Target="https://skills.emsidata.com/skills/KS124J672FGV3BDC1P10" TargetMode="External"/><Relationship Id="rId9699" Type="http://schemas.openxmlformats.org/officeDocument/2006/relationships/hyperlink" Target="https://lightcast.io/open-skills/skills" TargetMode="External"/><Relationship Id="rId7039" Type="http://schemas.openxmlformats.org/officeDocument/2006/relationships/hyperlink" Target="https://lightcast.io/open-skills/skills" TargetMode="External"/><Relationship Id="rId8350" Type="http://schemas.openxmlformats.org/officeDocument/2006/relationships/hyperlink" Target="https://skills.emsidata.com/skills/KS1208J5ZG20G358ZW26" TargetMode="External"/><Relationship Id="rId9682" Type="http://schemas.openxmlformats.org/officeDocument/2006/relationships/hyperlink" Target="https://skills.emsidata.com/skills/ESE53AF43517DADB82A4" TargetMode="External"/><Relationship Id="rId9683" Type="http://schemas.openxmlformats.org/officeDocument/2006/relationships/hyperlink" Target="https://lightcast.io/open-skills/skills" TargetMode="External"/><Relationship Id="rId9684" Type="http://schemas.openxmlformats.org/officeDocument/2006/relationships/hyperlink" Target="https://skills.emsidata.com/skills/KS441SH79D7FZKV53RZ8" TargetMode="External"/><Relationship Id="rId9685" Type="http://schemas.openxmlformats.org/officeDocument/2006/relationships/hyperlink" Target="https://lightcast.io/open-skills/skills" TargetMode="External"/><Relationship Id="rId7023" Type="http://schemas.openxmlformats.org/officeDocument/2006/relationships/hyperlink" Target="https://lightcast.io/open-skills/skills" TargetMode="External"/><Relationship Id="rId8354" Type="http://schemas.openxmlformats.org/officeDocument/2006/relationships/hyperlink" Target="https://skills.emsidata.com/skills/BGS772047EA34F7E6C05" TargetMode="External"/><Relationship Id="rId7022" Type="http://schemas.openxmlformats.org/officeDocument/2006/relationships/hyperlink" Target="https://skills.emsidata.com/skills/KS44116758YYQ05PNG0K" TargetMode="External"/><Relationship Id="rId8353" Type="http://schemas.openxmlformats.org/officeDocument/2006/relationships/hyperlink" Target="https://lightcast.io/open-skills/skills" TargetMode="External"/><Relationship Id="rId7021" Type="http://schemas.openxmlformats.org/officeDocument/2006/relationships/hyperlink" Target="https://lightcast.io/open-skills/skills" TargetMode="External"/><Relationship Id="rId8352" Type="http://schemas.openxmlformats.org/officeDocument/2006/relationships/hyperlink" Target="https://skills.emsidata.com/skills/BGSE6A9AFE37DFAF46FC" TargetMode="External"/><Relationship Id="rId9680" Type="http://schemas.openxmlformats.org/officeDocument/2006/relationships/hyperlink" Target="https://skills.emsidata.com/skills/KS1245N6LNRYNTDKBGN2" TargetMode="External"/><Relationship Id="rId7020" Type="http://schemas.openxmlformats.org/officeDocument/2006/relationships/hyperlink" Target="https://skills.emsidata.com/skills/KS120SZ64WNLQX6GWWK2" TargetMode="External"/><Relationship Id="rId8351" Type="http://schemas.openxmlformats.org/officeDocument/2006/relationships/hyperlink" Target="https://lightcast.io/open-skills/skills" TargetMode="External"/><Relationship Id="rId9681" Type="http://schemas.openxmlformats.org/officeDocument/2006/relationships/hyperlink" Target="https://lightcast.io/open-skills/skills" TargetMode="External"/><Relationship Id="rId7027" Type="http://schemas.openxmlformats.org/officeDocument/2006/relationships/hyperlink" Target="https://lightcast.io/open-skills/skills" TargetMode="External"/><Relationship Id="rId8358" Type="http://schemas.openxmlformats.org/officeDocument/2006/relationships/hyperlink" Target="https://skills.emsidata.com/skills/KS126476B0KLBXD1Q0P9" TargetMode="External"/><Relationship Id="rId7026" Type="http://schemas.openxmlformats.org/officeDocument/2006/relationships/hyperlink" Target="https://skills.emsidata.com/skills/KS122YY6JB194X82V1ZD" TargetMode="External"/><Relationship Id="rId8357" Type="http://schemas.openxmlformats.org/officeDocument/2006/relationships/hyperlink" Target="https://lightcast.io/open-skills/skills" TargetMode="External"/><Relationship Id="rId7025" Type="http://schemas.openxmlformats.org/officeDocument/2006/relationships/hyperlink" Target="https://lightcast.io/open-skills/skills" TargetMode="External"/><Relationship Id="rId8356" Type="http://schemas.openxmlformats.org/officeDocument/2006/relationships/hyperlink" Target="https://skills.emsidata.com/skills/ES28E69C85E14B85A39F" TargetMode="External"/><Relationship Id="rId7024" Type="http://schemas.openxmlformats.org/officeDocument/2006/relationships/hyperlink" Target="https://skills.emsidata.com/skills/ES76FD36CD1D3BCA806D" TargetMode="External"/><Relationship Id="rId8355" Type="http://schemas.openxmlformats.org/officeDocument/2006/relationships/hyperlink" Target="https://lightcast.io/open-skills/skills" TargetMode="External"/><Relationship Id="rId9686" Type="http://schemas.openxmlformats.org/officeDocument/2006/relationships/hyperlink" Target="https://skills.emsidata.com/skills/BGS7D4BADA4385C7047B" TargetMode="External"/><Relationship Id="rId9687" Type="http://schemas.openxmlformats.org/officeDocument/2006/relationships/hyperlink" Target="https://lightcast.io/open-skills/skills" TargetMode="External"/><Relationship Id="rId7029" Type="http://schemas.openxmlformats.org/officeDocument/2006/relationships/hyperlink" Target="https://lightcast.io/open-skills/skills" TargetMode="External"/><Relationship Id="rId9688" Type="http://schemas.openxmlformats.org/officeDocument/2006/relationships/hyperlink" Target="https://skills.emsidata.com/skills/KS122WV6LN1WQ1S1718R" TargetMode="External"/><Relationship Id="rId7028" Type="http://schemas.openxmlformats.org/officeDocument/2006/relationships/hyperlink" Target="https://skills.emsidata.com/skills/KS1272J6GCLZ81JQCKT6" TargetMode="External"/><Relationship Id="rId8359" Type="http://schemas.openxmlformats.org/officeDocument/2006/relationships/hyperlink" Target="https://lightcast.io/open-skills/skills" TargetMode="External"/><Relationship Id="rId9689" Type="http://schemas.openxmlformats.org/officeDocument/2006/relationships/hyperlink" Target="https://lightcast.io/open-skills/skills" TargetMode="External"/><Relationship Id="rId8390" Type="http://schemas.openxmlformats.org/officeDocument/2006/relationships/hyperlink" Target="https://skills.emsidata.com/skills/ES60F43D4B31EA0C833D" TargetMode="External"/><Relationship Id="rId7052" Type="http://schemas.openxmlformats.org/officeDocument/2006/relationships/hyperlink" Target="https://skills.emsidata.com/skills/KS1233R623ZZQ0T1Z0XQ" TargetMode="External"/><Relationship Id="rId8383" Type="http://schemas.openxmlformats.org/officeDocument/2006/relationships/hyperlink" Target="https://lightcast.io/open-skills/skills" TargetMode="External"/><Relationship Id="rId7051" Type="http://schemas.openxmlformats.org/officeDocument/2006/relationships/hyperlink" Target="https://lightcast.io/open-skills/skills" TargetMode="External"/><Relationship Id="rId8382" Type="http://schemas.openxmlformats.org/officeDocument/2006/relationships/hyperlink" Target="https://skills.emsidata.com/skills/KS125R96SCJDTX7K47Z3" TargetMode="External"/><Relationship Id="rId7050" Type="http://schemas.openxmlformats.org/officeDocument/2006/relationships/hyperlink" Target="https://skills.emsidata.com/skills/KS121WT6ZNVVD0M1PNJ4" TargetMode="External"/><Relationship Id="rId8381" Type="http://schemas.openxmlformats.org/officeDocument/2006/relationships/hyperlink" Target="https://lightcast.io/open-skills/skills" TargetMode="External"/><Relationship Id="rId8380" Type="http://schemas.openxmlformats.org/officeDocument/2006/relationships/hyperlink" Target="https://skills.emsidata.com/skills/ES2529B535F170B2F067" TargetMode="External"/><Relationship Id="rId7056" Type="http://schemas.openxmlformats.org/officeDocument/2006/relationships/hyperlink" Target="https://skills.emsidata.com/skills/KS125216DKKF62KYBVTJ" TargetMode="External"/><Relationship Id="rId8387" Type="http://schemas.openxmlformats.org/officeDocument/2006/relationships/hyperlink" Target="https://lightcast.io/open-skills/skills" TargetMode="External"/><Relationship Id="rId7055" Type="http://schemas.openxmlformats.org/officeDocument/2006/relationships/hyperlink" Target="https://lightcast.io/open-skills/skills" TargetMode="External"/><Relationship Id="rId8386" Type="http://schemas.openxmlformats.org/officeDocument/2006/relationships/hyperlink" Target="https://skills.emsidata.com/skills/ESD76FEC98E900BAA826" TargetMode="External"/><Relationship Id="rId7054" Type="http://schemas.openxmlformats.org/officeDocument/2006/relationships/hyperlink" Target="https://skills.emsidata.com/skills/KS122Y36QXB59DF91V3P" TargetMode="External"/><Relationship Id="rId8385" Type="http://schemas.openxmlformats.org/officeDocument/2006/relationships/hyperlink" Target="https://lightcast.io/open-skills/skills" TargetMode="External"/><Relationship Id="rId7053" Type="http://schemas.openxmlformats.org/officeDocument/2006/relationships/hyperlink" Target="https://lightcast.io/open-skills/skills" TargetMode="External"/><Relationship Id="rId8384" Type="http://schemas.openxmlformats.org/officeDocument/2006/relationships/hyperlink" Target="https://skills.emsidata.com/skills/BGS6837680F34EC86853" TargetMode="External"/><Relationship Id="rId7059" Type="http://schemas.openxmlformats.org/officeDocument/2006/relationships/hyperlink" Target="https://lightcast.io/open-skills/skills" TargetMode="External"/><Relationship Id="rId7058" Type="http://schemas.openxmlformats.org/officeDocument/2006/relationships/hyperlink" Target="https://skills.emsidata.com/skills/KSCU3OEY19T2SAG4QV2W" TargetMode="External"/><Relationship Id="rId8389" Type="http://schemas.openxmlformats.org/officeDocument/2006/relationships/hyperlink" Target="https://lightcast.io/open-skills/skills" TargetMode="External"/><Relationship Id="rId7057" Type="http://schemas.openxmlformats.org/officeDocument/2006/relationships/hyperlink" Target="https://lightcast.io/open-skills/skills" TargetMode="External"/><Relationship Id="rId8388" Type="http://schemas.openxmlformats.org/officeDocument/2006/relationships/hyperlink" Target="https://skills.emsidata.com/skills/KS123D0638LXV70CK214" TargetMode="External"/><Relationship Id="rId7041" Type="http://schemas.openxmlformats.org/officeDocument/2006/relationships/hyperlink" Target="https://lightcast.io/open-skills/skills" TargetMode="External"/><Relationship Id="rId8372" Type="http://schemas.openxmlformats.org/officeDocument/2006/relationships/hyperlink" Target="https://skills.emsidata.com/skills/BGS46B356CAC962AB733" TargetMode="External"/><Relationship Id="rId7040" Type="http://schemas.openxmlformats.org/officeDocument/2006/relationships/hyperlink" Target="https://skills.emsidata.com/skills/KS125XJ60FYZGT438D7Z" TargetMode="External"/><Relationship Id="rId8371" Type="http://schemas.openxmlformats.org/officeDocument/2006/relationships/hyperlink" Target="https://lightcast.io/open-skills/skills" TargetMode="External"/><Relationship Id="rId8370" Type="http://schemas.openxmlformats.org/officeDocument/2006/relationships/hyperlink" Target="https://skills.emsidata.com/skills/ES219375F93247CE5AE3" TargetMode="External"/><Relationship Id="rId7045" Type="http://schemas.openxmlformats.org/officeDocument/2006/relationships/hyperlink" Target="https://lightcast.io/open-skills/skills" TargetMode="External"/><Relationship Id="rId8376" Type="http://schemas.openxmlformats.org/officeDocument/2006/relationships/hyperlink" Target="https://skills.emsidata.com/skills/KS441HG6JJWRM91JPVBY" TargetMode="External"/><Relationship Id="rId7044" Type="http://schemas.openxmlformats.org/officeDocument/2006/relationships/hyperlink" Target="https://skills.emsidata.com/skills/KS122Z663MHVG4TQH58J" TargetMode="External"/><Relationship Id="rId8375" Type="http://schemas.openxmlformats.org/officeDocument/2006/relationships/hyperlink" Target="https://lightcast.io/open-skills/skills" TargetMode="External"/><Relationship Id="rId7043" Type="http://schemas.openxmlformats.org/officeDocument/2006/relationships/hyperlink" Target="https://lightcast.io/open-skills/skills" TargetMode="External"/><Relationship Id="rId8374" Type="http://schemas.openxmlformats.org/officeDocument/2006/relationships/hyperlink" Target="https://skills.emsidata.com/skills/ES4905CBEF53272601DC" TargetMode="External"/><Relationship Id="rId7042" Type="http://schemas.openxmlformats.org/officeDocument/2006/relationships/hyperlink" Target="https://skills.emsidata.com/skills/KS1257V6QR21PQJS6X5V" TargetMode="External"/><Relationship Id="rId8373" Type="http://schemas.openxmlformats.org/officeDocument/2006/relationships/hyperlink" Target="https://lightcast.io/open-skills/skills" TargetMode="External"/><Relationship Id="rId7049" Type="http://schemas.openxmlformats.org/officeDocument/2006/relationships/hyperlink" Target="https://lightcast.io/open-skills/skills" TargetMode="External"/><Relationship Id="rId7048" Type="http://schemas.openxmlformats.org/officeDocument/2006/relationships/hyperlink" Target="https://skills.emsidata.com/skills/KS120985XFJN5G60SFZR" TargetMode="External"/><Relationship Id="rId8379" Type="http://schemas.openxmlformats.org/officeDocument/2006/relationships/hyperlink" Target="https://lightcast.io/open-skills/skills" TargetMode="External"/><Relationship Id="rId7047" Type="http://schemas.openxmlformats.org/officeDocument/2006/relationships/hyperlink" Target="https://lightcast.io/open-skills/skills" TargetMode="External"/><Relationship Id="rId8378" Type="http://schemas.openxmlformats.org/officeDocument/2006/relationships/hyperlink" Target="https://skills.emsidata.com/skills/KSHO3VPLKOUJMY9MQGPY" TargetMode="External"/><Relationship Id="rId7046" Type="http://schemas.openxmlformats.org/officeDocument/2006/relationships/hyperlink" Target="https://skills.emsidata.com/skills/KS123VS66RZFWTNXD81P" TargetMode="External"/><Relationship Id="rId8377" Type="http://schemas.openxmlformats.org/officeDocument/2006/relationships/hyperlink" Target="https://lightcast.io/open-skills/skills" TargetMode="External"/><Relationship Id="rId9650" Type="http://schemas.openxmlformats.org/officeDocument/2006/relationships/hyperlink" Target="https://skills.emsidata.com/skills/ES5A5E6C3F25D881939F" TargetMode="External"/><Relationship Id="rId9651" Type="http://schemas.openxmlformats.org/officeDocument/2006/relationships/hyperlink" Target="https://lightcast.io/open-skills/skills" TargetMode="External"/><Relationship Id="rId9652" Type="http://schemas.openxmlformats.org/officeDocument/2006/relationships/hyperlink" Target="https://skills.emsidata.com/skills/ES1054F2FC6D90C6D883" TargetMode="External"/><Relationship Id="rId8321" Type="http://schemas.openxmlformats.org/officeDocument/2006/relationships/hyperlink" Target="https://lightcast.io/open-skills/skills" TargetMode="External"/><Relationship Id="rId8320" Type="http://schemas.openxmlformats.org/officeDocument/2006/relationships/hyperlink" Target="https://skills.emsidata.com/skills/KS128916189273B0X6R6" TargetMode="External"/><Relationship Id="rId8325" Type="http://schemas.openxmlformats.org/officeDocument/2006/relationships/hyperlink" Target="https://lightcast.io/open-skills/skills" TargetMode="External"/><Relationship Id="rId9657" Type="http://schemas.openxmlformats.org/officeDocument/2006/relationships/hyperlink" Target="https://lightcast.io/open-skills/skills" TargetMode="External"/><Relationship Id="rId8324" Type="http://schemas.openxmlformats.org/officeDocument/2006/relationships/hyperlink" Target="https://skills.emsidata.com/skills/ES1DF763066050E66F72" TargetMode="External"/><Relationship Id="rId9658" Type="http://schemas.openxmlformats.org/officeDocument/2006/relationships/hyperlink" Target="https://skills.emsidata.com/skills/BGS917D4455B7C4272A6" TargetMode="External"/><Relationship Id="rId8323" Type="http://schemas.openxmlformats.org/officeDocument/2006/relationships/hyperlink" Target="https://lightcast.io/open-skills/skills" TargetMode="External"/><Relationship Id="rId9659" Type="http://schemas.openxmlformats.org/officeDocument/2006/relationships/hyperlink" Target="https://lightcast.io/open-skills/skills" TargetMode="External"/><Relationship Id="rId8322" Type="http://schemas.openxmlformats.org/officeDocument/2006/relationships/hyperlink" Target="https://skills.emsidata.com/skills/ES1265C74E1DEB5BAD70" TargetMode="External"/><Relationship Id="rId8329" Type="http://schemas.openxmlformats.org/officeDocument/2006/relationships/hyperlink" Target="https://lightcast.io/open-skills/skills" TargetMode="External"/><Relationship Id="rId9653" Type="http://schemas.openxmlformats.org/officeDocument/2006/relationships/hyperlink" Target="https://lightcast.io/open-skills/skills" TargetMode="External"/><Relationship Id="rId8328" Type="http://schemas.openxmlformats.org/officeDocument/2006/relationships/hyperlink" Target="https://skills.emsidata.com/skills/KS120LN6KYHJL46Y5GSV" TargetMode="External"/><Relationship Id="rId9654" Type="http://schemas.openxmlformats.org/officeDocument/2006/relationships/hyperlink" Target="https://skills.emsidata.com/skills/KS120415VRMKCMYR91NZ" TargetMode="External"/><Relationship Id="rId8327" Type="http://schemas.openxmlformats.org/officeDocument/2006/relationships/hyperlink" Target="https://lightcast.io/open-skills/skills" TargetMode="External"/><Relationship Id="rId9655" Type="http://schemas.openxmlformats.org/officeDocument/2006/relationships/hyperlink" Target="https://lightcast.io/open-skills/skills" TargetMode="External"/><Relationship Id="rId8326" Type="http://schemas.openxmlformats.org/officeDocument/2006/relationships/hyperlink" Target="https://skills.emsidata.com/skills/KS9OHAIPRVUNSU4T1EXH" TargetMode="External"/><Relationship Id="rId9656" Type="http://schemas.openxmlformats.org/officeDocument/2006/relationships/hyperlink" Target="https://skills.emsidata.com/skills/BGSA5331E9E25E5064F2" TargetMode="External"/><Relationship Id="rId8319" Type="http://schemas.openxmlformats.org/officeDocument/2006/relationships/hyperlink" Target="https://lightcast.io/open-skills/skills" TargetMode="External"/><Relationship Id="rId9640" Type="http://schemas.openxmlformats.org/officeDocument/2006/relationships/hyperlink" Target="https://skills.emsidata.com/skills/KS1239Z6VG2VZCTNLYYC" TargetMode="External"/><Relationship Id="rId9641" Type="http://schemas.openxmlformats.org/officeDocument/2006/relationships/hyperlink" Target="https://lightcast.io/open-skills/skills" TargetMode="External"/><Relationship Id="rId8310" Type="http://schemas.openxmlformats.org/officeDocument/2006/relationships/hyperlink" Target="https://skills.emsidata.com/skills/ES999A81BBB4BA63742B" TargetMode="External"/><Relationship Id="rId8314" Type="http://schemas.openxmlformats.org/officeDocument/2006/relationships/hyperlink" Target="https://skills.emsidata.com/skills/BGS559B85F13BE4F04D0" TargetMode="External"/><Relationship Id="rId9646" Type="http://schemas.openxmlformats.org/officeDocument/2006/relationships/hyperlink" Target="https://skills.emsidata.com/skills/KS7G7KT672J8QF6MYCXW" TargetMode="External"/><Relationship Id="rId8313" Type="http://schemas.openxmlformats.org/officeDocument/2006/relationships/hyperlink" Target="https://lightcast.io/open-skills/skills" TargetMode="External"/><Relationship Id="rId9647" Type="http://schemas.openxmlformats.org/officeDocument/2006/relationships/hyperlink" Target="https://lightcast.io/open-skills/skills" TargetMode="External"/><Relationship Id="rId8312" Type="http://schemas.openxmlformats.org/officeDocument/2006/relationships/hyperlink" Target="https://skills.emsidata.com/skills/ES8E27DF8DBBFD3987FE" TargetMode="External"/><Relationship Id="rId9648" Type="http://schemas.openxmlformats.org/officeDocument/2006/relationships/hyperlink" Target="https://skills.emsidata.com/skills/BGS210E8D1E5DA654014" TargetMode="External"/><Relationship Id="rId8311" Type="http://schemas.openxmlformats.org/officeDocument/2006/relationships/hyperlink" Target="https://lightcast.io/open-skills/skills" TargetMode="External"/><Relationship Id="rId9649" Type="http://schemas.openxmlformats.org/officeDocument/2006/relationships/hyperlink" Target="https://lightcast.io/open-skills/skills" TargetMode="External"/><Relationship Id="rId8318" Type="http://schemas.openxmlformats.org/officeDocument/2006/relationships/hyperlink" Target="https://skills.emsidata.com/skills/ES1EB25A1B677F1EAE85" TargetMode="External"/><Relationship Id="rId9642" Type="http://schemas.openxmlformats.org/officeDocument/2006/relationships/hyperlink" Target="https://skills.emsidata.com/skills/ES878F0FB4E69F0A6ED5" TargetMode="External"/><Relationship Id="rId8317" Type="http://schemas.openxmlformats.org/officeDocument/2006/relationships/hyperlink" Target="https://lightcast.io/open-skills/skills" TargetMode="External"/><Relationship Id="rId9643" Type="http://schemas.openxmlformats.org/officeDocument/2006/relationships/hyperlink" Target="https://lightcast.io/open-skills/skills" TargetMode="External"/><Relationship Id="rId8316" Type="http://schemas.openxmlformats.org/officeDocument/2006/relationships/hyperlink" Target="https://skills.emsidata.com/skills/ES14EE63A44C3AE633B0" TargetMode="External"/><Relationship Id="rId9644" Type="http://schemas.openxmlformats.org/officeDocument/2006/relationships/hyperlink" Target="https://skills.emsidata.com/skills/ES92EF3D3F744E0C181E" TargetMode="External"/><Relationship Id="rId8315" Type="http://schemas.openxmlformats.org/officeDocument/2006/relationships/hyperlink" Target="https://lightcast.io/open-skills/skills" TargetMode="External"/><Relationship Id="rId9645" Type="http://schemas.openxmlformats.org/officeDocument/2006/relationships/hyperlink" Target="https://lightcast.io/open-skills/skills" TargetMode="External"/><Relationship Id="rId9671" Type="http://schemas.openxmlformats.org/officeDocument/2006/relationships/hyperlink" Target="https://lightcast.io/open-skills/skills" TargetMode="External"/><Relationship Id="rId9672" Type="http://schemas.openxmlformats.org/officeDocument/2006/relationships/hyperlink" Target="https://skills.emsidata.com/skills/ES69309AF58524301F64" TargetMode="External"/><Relationship Id="rId9673" Type="http://schemas.openxmlformats.org/officeDocument/2006/relationships/hyperlink" Target="https://lightcast.io/open-skills/skills" TargetMode="External"/><Relationship Id="rId9674" Type="http://schemas.openxmlformats.org/officeDocument/2006/relationships/hyperlink" Target="https://skills.emsidata.com/skills/KS126GJ782GK55093W28" TargetMode="External"/><Relationship Id="rId7012" Type="http://schemas.openxmlformats.org/officeDocument/2006/relationships/hyperlink" Target="https://skills.emsidata.com/skills/KS127YX5W750SMV4D1VC" TargetMode="External"/><Relationship Id="rId8343" Type="http://schemas.openxmlformats.org/officeDocument/2006/relationships/hyperlink" Target="https://lightcast.io/open-skills/skills" TargetMode="External"/><Relationship Id="rId7011" Type="http://schemas.openxmlformats.org/officeDocument/2006/relationships/hyperlink" Target="https://lightcast.io/open-skills/skills" TargetMode="External"/><Relationship Id="rId8342" Type="http://schemas.openxmlformats.org/officeDocument/2006/relationships/hyperlink" Target="https://skills.emsidata.com/skills/BGSE65FDD20ABFBE9024" TargetMode="External"/><Relationship Id="rId7010" Type="http://schemas.openxmlformats.org/officeDocument/2006/relationships/hyperlink" Target="https://skills.emsidata.com/skills/ESC73FC4DDBB684D9E83" TargetMode="External"/><Relationship Id="rId8341" Type="http://schemas.openxmlformats.org/officeDocument/2006/relationships/hyperlink" Target="https://lightcast.io/open-skills/skills" TargetMode="External"/><Relationship Id="rId8340" Type="http://schemas.openxmlformats.org/officeDocument/2006/relationships/hyperlink" Target="https://skills.emsidata.com/skills/ESC0125793FA9AA2156E" TargetMode="External"/><Relationship Id="rId9670" Type="http://schemas.openxmlformats.org/officeDocument/2006/relationships/hyperlink" Target="https://skills.emsidata.com/skills/ES32D8149FD8FD39B1A6" TargetMode="External"/><Relationship Id="rId7016" Type="http://schemas.openxmlformats.org/officeDocument/2006/relationships/hyperlink" Target="https://skills.emsidata.com/skills/KS440ZT7088TCC7ZLSMN" TargetMode="External"/><Relationship Id="rId8347" Type="http://schemas.openxmlformats.org/officeDocument/2006/relationships/hyperlink" Target="https://lightcast.io/open-skills/skills" TargetMode="External"/><Relationship Id="rId9679" Type="http://schemas.openxmlformats.org/officeDocument/2006/relationships/hyperlink" Target="https://lightcast.io/open-skills/skills" TargetMode="External"/><Relationship Id="rId7015" Type="http://schemas.openxmlformats.org/officeDocument/2006/relationships/hyperlink" Target="https://lightcast.io/open-skills/skills" TargetMode="External"/><Relationship Id="rId8346" Type="http://schemas.openxmlformats.org/officeDocument/2006/relationships/hyperlink" Target="https://skills.emsidata.com/skills/KS7G7WL79VV0F42VQV6K" TargetMode="External"/><Relationship Id="rId7014" Type="http://schemas.openxmlformats.org/officeDocument/2006/relationships/hyperlink" Target="https://skills.emsidata.com/skills/KS1216R728ZGV0R71HZH" TargetMode="External"/><Relationship Id="rId8345" Type="http://schemas.openxmlformats.org/officeDocument/2006/relationships/hyperlink" Target="https://lightcast.io/open-skills/skills" TargetMode="External"/><Relationship Id="rId7013" Type="http://schemas.openxmlformats.org/officeDocument/2006/relationships/hyperlink" Target="https://lightcast.io/open-skills/skills" TargetMode="External"/><Relationship Id="rId8344" Type="http://schemas.openxmlformats.org/officeDocument/2006/relationships/hyperlink" Target="https://skills.emsidata.com/skills/ES9262EB46A460722CB4" TargetMode="External"/><Relationship Id="rId9675" Type="http://schemas.openxmlformats.org/officeDocument/2006/relationships/hyperlink" Target="https://lightcast.io/open-skills/skills" TargetMode="External"/><Relationship Id="rId7019" Type="http://schemas.openxmlformats.org/officeDocument/2006/relationships/hyperlink" Target="https://lightcast.io/open-skills/skills" TargetMode="External"/><Relationship Id="rId9676" Type="http://schemas.openxmlformats.org/officeDocument/2006/relationships/hyperlink" Target="https://skills.emsidata.com/skills/KS7G5CV6T33NQRTLX5YD" TargetMode="External"/><Relationship Id="rId7018" Type="http://schemas.openxmlformats.org/officeDocument/2006/relationships/hyperlink" Target="https://skills.emsidata.com/skills/KS121WT6WNDXJ6XCMP9H" TargetMode="External"/><Relationship Id="rId8349" Type="http://schemas.openxmlformats.org/officeDocument/2006/relationships/hyperlink" Target="https://lightcast.io/open-skills/skills" TargetMode="External"/><Relationship Id="rId9677" Type="http://schemas.openxmlformats.org/officeDocument/2006/relationships/hyperlink" Target="https://lightcast.io/open-skills/skills" TargetMode="External"/><Relationship Id="rId7017" Type="http://schemas.openxmlformats.org/officeDocument/2006/relationships/hyperlink" Target="https://lightcast.io/open-skills/skills" TargetMode="External"/><Relationship Id="rId8348" Type="http://schemas.openxmlformats.org/officeDocument/2006/relationships/hyperlink" Target="https://skills.emsidata.com/skills/ES8D18ECD877BD9311C5" TargetMode="External"/><Relationship Id="rId9678" Type="http://schemas.openxmlformats.org/officeDocument/2006/relationships/hyperlink" Target="https://skills.emsidata.com/skills/KS121YM5YHFCQG78PSP4" TargetMode="External"/><Relationship Id="rId9660" Type="http://schemas.openxmlformats.org/officeDocument/2006/relationships/hyperlink" Target="https://skills.emsidata.com/skills/KS126X36XN9M5LJR6LM6" TargetMode="External"/><Relationship Id="rId9661" Type="http://schemas.openxmlformats.org/officeDocument/2006/relationships/hyperlink" Target="https://lightcast.io/open-skills/skills" TargetMode="External"/><Relationship Id="rId9662" Type="http://schemas.openxmlformats.org/officeDocument/2006/relationships/hyperlink" Target="https://skills.emsidata.com/skills/KS122WG78SZ6RW9VZCB5" TargetMode="External"/><Relationship Id="rId9663" Type="http://schemas.openxmlformats.org/officeDocument/2006/relationships/hyperlink" Target="https://lightcast.io/open-skills/skills" TargetMode="External"/><Relationship Id="rId7001" Type="http://schemas.openxmlformats.org/officeDocument/2006/relationships/hyperlink" Target="https://lightcast.io/open-skills/skills" TargetMode="External"/><Relationship Id="rId8332" Type="http://schemas.openxmlformats.org/officeDocument/2006/relationships/hyperlink" Target="https://skills.emsidata.com/skills/KS124LN5XKL1ZL07GG5V" TargetMode="External"/><Relationship Id="rId7000" Type="http://schemas.openxmlformats.org/officeDocument/2006/relationships/hyperlink" Target="https://skills.emsidata.com/skills/KS125B96MYPLDPX4C5DM" TargetMode="External"/><Relationship Id="rId8331" Type="http://schemas.openxmlformats.org/officeDocument/2006/relationships/hyperlink" Target="https://lightcast.io/open-skills/skills" TargetMode="External"/><Relationship Id="rId8330" Type="http://schemas.openxmlformats.org/officeDocument/2006/relationships/hyperlink" Target="https://skills.emsidata.com/skills/BGSE902AD5AE577FC569" TargetMode="External"/><Relationship Id="rId7005" Type="http://schemas.openxmlformats.org/officeDocument/2006/relationships/hyperlink" Target="https://lightcast.io/open-skills/skills" TargetMode="External"/><Relationship Id="rId8336" Type="http://schemas.openxmlformats.org/officeDocument/2006/relationships/hyperlink" Target="https://skills.emsidata.com/skills/KS127QQ5ZX7XDS7KMLV0" TargetMode="External"/><Relationship Id="rId9668" Type="http://schemas.openxmlformats.org/officeDocument/2006/relationships/hyperlink" Target="https://skills.emsidata.com/skills/ES4B1693B37B1A697054" TargetMode="External"/><Relationship Id="rId7004" Type="http://schemas.openxmlformats.org/officeDocument/2006/relationships/hyperlink" Target="https://skills.emsidata.com/skills/ESE87E650C4068F194D0" TargetMode="External"/><Relationship Id="rId8335" Type="http://schemas.openxmlformats.org/officeDocument/2006/relationships/hyperlink" Target="https://lightcast.io/open-skills/skills" TargetMode="External"/><Relationship Id="rId9669" Type="http://schemas.openxmlformats.org/officeDocument/2006/relationships/hyperlink" Target="https://lightcast.io/open-skills/skills" TargetMode="External"/><Relationship Id="rId7003" Type="http://schemas.openxmlformats.org/officeDocument/2006/relationships/hyperlink" Target="https://lightcast.io/open-skills/skills" TargetMode="External"/><Relationship Id="rId8334" Type="http://schemas.openxmlformats.org/officeDocument/2006/relationships/hyperlink" Target="https://skills.emsidata.com/skills/KS1285J5XJSBBGY8K7WQ" TargetMode="External"/><Relationship Id="rId7002" Type="http://schemas.openxmlformats.org/officeDocument/2006/relationships/hyperlink" Target="https://skills.emsidata.com/skills/ES9B28818B5A93E66199" TargetMode="External"/><Relationship Id="rId8333" Type="http://schemas.openxmlformats.org/officeDocument/2006/relationships/hyperlink" Target="https://lightcast.io/open-skills/skills" TargetMode="External"/><Relationship Id="rId7009" Type="http://schemas.openxmlformats.org/officeDocument/2006/relationships/hyperlink" Target="https://lightcast.io/open-skills/skills" TargetMode="External"/><Relationship Id="rId9664" Type="http://schemas.openxmlformats.org/officeDocument/2006/relationships/hyperlink" Target="https://skills.emsidata.com/skills/KS440GP72MW7DJTYBQK4" TargetMode="External"/><Relationship Id="rId7008" Type="http://schemas.openxmlformats.org/officeDocument/2006/relationships/hyperlink" Target="https://skills.emsidata.com/skills/KS124H56HD4TW49GLX2Y" TargetMode="External"/><Relationship Id="rId8339" Type="http://schemas.openxmlformats.org/officeDocument/2006/relationships/hyperlink" Target="https://lightcast.io/open-skills/skills" TargetMode="External"/><Relationship Id="rId9665" Type="http://schemas.openxmlformats.org/officeDocument/2006/relationships/hyperlink" Target="https://lightcast.io/open-skills/skills" TargetMode="External"/><Relationship Id="rId7007" Type="http://schemas.openxmlformats.org/officeDocument/2006/relationships/hyperlink" Target="https://lightcast.io/open-skills/skills" TargetMode="External"/><Relationship Id="rId8338" Type="http://schemas.openxmlformats.org/officeDocument/2006/relationships/hyperlink" Target="https://skills.emsidata.com/skills/BGS76086E9F4FE74E0B5" TargetMode="External"/><Relationship Id="rId9666" Type="http://schemas.openxmlformats.org/officeDocument/2006/relationships/hyperlink" Target="https://skills.emsidata.com/skills/KSRQJNGX1F26FPB4NIDB" TargetMode="External"/><Relationship Id="rId7006" Type="http://schemas.openxmlformats.org/officeDocument/2006/relationships/hyperlink" Target="https://skills.emsidata.com/skills/ESC209F49D1A441E8F7C" TargetMode="External"/><Relationship Id="rId8337" Type="http://schemas.openxmlformats.org/officeDocument/2006/relationships/hyperlink" Target="https://lightcast.io/open-skills/skills" TargetMode="External"/><Relationship Id="rId9667" Type="http://schemas.openxmlformats.org/officeDocument/2006/relationships/hyperlink" Target="https://lightcast.io/open-skills/skills" TargetMode="External"/><Relationship Id="rId3513" Type="http://schemas.openxmlformats.org/officeDocument/2006/relationships/hyperlink" Target="https://skills.emsidata.com/skills/KS441QM5ZBD2GP3F626Q" TargetMode="External"/><Relationship Id="rId4844" Type="http://schemas.openxmlformats.org/officeDocument/2006/relationships/hyperlink" Target="https://lightcast.io/open-skills/skills" TargetMode="External"/><Relationship Id="rId3512" Type="http://schemas.openxmlformats.org/officeDocument/2006/relationships/hyperlink" Target="https://lightcast.io/open-skills/skills" TargetMode="External"/><Relationship Id="rId4843" Type="http://schemas.openxmlformats.org/officeDocument/2006/relationships/hyperlink" Target="https://skills.emsidata.com/skills/KS125MK618HHHSBH1F1M" TargetMode="External"/><Relationship Id="rId3515" Type="http://schemas.openxmlformats.org/officeDocument/2006/relationships/hyperlink" Target="https://skills.emsidata.com/skills/ES7F2AC71427559BBABF" TargetMode="External"/><Relationship Id="rId4846" Type="http://schemas.openxmlformats.org/officeDocument/2006/relationships/hyperlink" Target="https://lightcast.io/open-skills/skills" TargetMode="External"/><Relationship Id="rId3514" Type="http://schemas.openxmlformats.org/officeDocument/2006/relationships/hyperlink" Target="https://lightcast.io/open-skills/skills" TargetMode="External"/><Relationship Id="rId4845" Type="http://schemas.openxmlformats.org/officeDocument/2006/relationships/hyperlink" Target="https://skills.emsidata.com/skills/ESEF3A92A6DB99CA448D" TargetMode="External"/><Relationship Id="rId3517" Type="http://schemas.openxmlformats.org/officeDocument/2006/relationships/hyperlink" Target="https://skills.emsidata.com/skills/KS441786F0PS9RV3QBS0" TargetMode="External"/><Relationship Id="rId4848" Type="http://schemas.openxmlformats.org/officeDocument/2006/relationships/hyperlink" Target="https://lightcast.io/open-skills/skills" TargetMode="External"/><Relationship Id="rId3516" Type="http://schemas.openxmlformats.org/officeDocument/2006/relationships/hyperlink" Target="https://lightcast.io/open-skills/skills" TargetMode="External"/><Relationship Id="rId4847" Type="http://schemas.openxmlformats.org/officeDocument/2006/relationships/hyperlink" Target="https://skills.emsidata.com/skills/KS122YG760DVCXPRHHJ6" TargetMode="External"/><Relationship Id="rId3519" Type="http://schemas.openxmlformats.org/officeDocument/2006/relationships/hyperlink" Target="https://skills.emsidata.com/skills/KS123VY5ZW3319SF7RLL" TargetMode="External"/><Relationship Id="rId3518" Type="http://schemas.openxmlformats.org/officeDocument/2006/relationships/hyperlink" Target="https://lightcast.io/open-skills/skills" TargetMode="External"/><Relationship Id="rId4849" Type="http://schemas.openxmlformats.org/officeDocument/2006/relationships/hyperlink" Target="https://skills.emsidata.com/skills/KS4418C73KJ073RJ6PKR" TargetMode="External"/><Relationship Id="rId4840" Type="http://schemas.openxmlformats.org/officeDocument/2006/relationships/hyperlink" Target="https://lightcast.io/open-skills/skills" TargetMode="External"/><Relationship Id="rId3511" Type="http://schemas.openxmlformats.org/officeDocument/2006/relationships/hyperlink" Target="https://skills.emsidata.com/skills/KS120PL73RYMKY95ZH5Z" TargetMode="External"/><Relationship Id="rId4842" Type="http://schemas.openxmlformats.org/officeDocument/2006/relationships/hyperlink" Target="https://lightcast.io/open-skills/skills" TargetMode="External"/><Relationship Id="rId3510" Type="http://schemas.openxmlformats.org/officeDocument/2006/relationships/hyperlink" Target="https://lightcast.io/open-skills/skills" TargetMode="External"/><Relationship Id="rId4841" Type="http://schemas.openxmlformats.org/officeDocument/2006/relationships/hyperlink" Target="https://skills.emsidata.com/skills/ES55E5FD5C857EE6C8E7" TargetMode="External"/><Relationship Id="rId3502" Type="http://schemas.openxmlformats.org/officeDocument/2006/relationships/hyperlink" Target="https://lightcast.io/open-skills/skills" TargetMode="External"/><Relationship Id="rId4833" Type="http://schemas.openxmlformats.org/officeDocument/2006/relationships/hyperlink" Target="https://skills.emsidata.com/skills/KS122ST5X31W4TVGPN0B" TargetMode="External"/><Relationship Id="rId3501" Type="http://schemas.openxmlformats.org/officeDocument/2006/relationships/hyperlink" Target="https://skills.emsidata.com/skills/KS1284F681JH8F550M7M" TargetMode="External"/><Relationship Id="rId4832" Type="http://schemas.openxmlformats.org/officeDocument/2006/relationships/hyperlink" Target="https://lightcast.io/open-skills/skills" TargetMode="External"/><Relationship Id="rId3504" Type="http://schemas.openxmlformats.org/officeDocument/2006/relationships/hyperlink" Target="https://lightcast.io/open-skills/skills" TargetMode="External"/><Relationship Id="rId4835" Type="http://schemas.openxmlformats.org/officeDocument/2006/relationships/hyperlink" Target="https://skills.emsidata.com/skills/KS2NX4D6V9DI3RLCH9J5" TargetMode="External"/><Relationship Id="rId3503" Type="http://schemas.openxmlformats.org/officeDocument/2006/relationships/hyperlink" Target="https://skills.emsidata.com/skills/KS4401B6VMFBY6G9F6VV" TargetMode="External"/><Relationship Id="rId4834" Type="http://schemas.openxmlformats.org/officeDocument/2006/relationships/hyperlink" Target="https://lightcast.io/open-skills/skills" TargetMode="External"/><Relationship Id="rId3506" Type="http://schemas.openxmlformats.org/officeDocument/2006/relationships/hyperlink" Target="https://lightcast.io/open-skills/skills" TargetMode="External"/><Relationship Id="rId4837" Type="http://schemas.openxmlformats.org/officeDocument/2006/relationships/hyperlink" Target="https://skills.emsidata.com/skills/KS440DS63MQMXYLJ74JW" TargetMode="External"/><Relationship Id="rId3505" Type="http://schemas.openxmlformats.org/officeDocument/2006/relationships/hyperlink" Target="https://skills.emsidata.com/skills/KS440JC7832MKD436QQH" TargetMode="External"/><Relationship Id="rId4836" Type="http://schemas.openxmlformats.org/officeDocument/2006/relationships/hyperlink" Target="https://lightcast.io/open-skills/skills" TargetMode="External"/><Relationship Id="rId3508" Type="http://schemas.openxmlformats.org/officeDocument/2006/relationships/hyperlink" Target="https://lightcast.io/open-skills/skills" TargetMode="External"/><Relationship Id="rId4839" Type="http://schemas.openxmlformats.org/officeDocument/2006/relationships/hyperlink" Target="https://skills.emsidata.com/skills/KS120HN74DS7P7PZF5YG" TargetMode="External"/><Relationship Id="rId3507" Type="http://schemas.openxmlformats.org/officeDocument/2006/relationships/hyperlink" Target="https://skills.emsidata.com/skills/KS441Y66ZLLMXB4CYX8T" TargetMode="External"/><Relationship Id="rId4838" Type="http://schemas.openxmlformats.org/officeDocument/2006/relationships/hyperlink" Target="https://lightcast.io/open-skills/skills" TargetMode="External"/><Relationship Id="rId3509" Type="http://schemas.openxmlformats.org/officeDocument/2006/relationships/hyperlink" Target="https://skills.emsidata.com/skills/KS127DV65DQ9B786S2RP" TargetMode="External"/><Relationship Id="rId3500" Type="http://schemas.openxmlformats.org/officeDocument/2006/relationships/hyperlink" Target="https://lightcast.io/open-skills/skills" TargetMode="External"/><Relationship Id="rId4831" Type="http://schemas.openxmlformats.org/officeDocument/2006/relationships/hyperlink" Target="https://skills.emsidata.com/skills/KS126ZN706TQT20JSTTT" TargetMode="External"/><Relationship Id="rId4830" Type="http://schemas.openxmlformats.org/officeDocument/2006/relationships/hyperlink" Target="https://lightcast.io/open-skills/skills" TargetMode="External"/><Relationship Id="rId2203" Type="http://schemas.openxmlformats.org/officeDocument/2006/relationships/hyperlink" Target="https://skills.emsidata.com/skills/KSATEPJUKB5DNTDI0KQE" TargetMode="External"/><Relationship Id="rId3535" Type="http://schemas.openxmlformats.org/officeDocument/2006/relationships/hyperlink" Target="https://skills.emsidata.com/skills/KS121JZ756988D5271Q4" TargetMode="External"/><Relationship Id="rId4866" Type="http://schemas.openxmlformats.org/officeDocument/2006/relationships/hyperlink" Target="https://lightcast.io/open-skills/skills" TargetMode="External"/><Relationship Id="rId2204" Type="http://schemas.openxmlformats.org/officeDocument/2006/relationships/hyperlink" Target="https://lightcast.io/open-skills/skills" TargetMode="External"/><Relationship Id="rId3534" Type="http://schemas.openxmlformats.org/officeDocument/2006/relationships/hyperlink" Target="https://lightcast.io/open-skills/skills" TargetMode="External"/><Relationship Id="rId4865" Type="http://schemas.openxmlformats.org/officeDocument/2006/relationships/hyperlink" Target="https://skills.emsidata.com/skills/KS125CS6MGSWWVSM86FW" TargetMode="External"/><Relationship Id="rId2205" Type="http://schemas.openxmlformats.org/officeDocument/2006/relationships/hyperlink" Target="https://skills.emsidata.com/skills/KS127NB6VPTVSF9N875L" TargetMode="External"/><Relationship Id="rId3537" Type="http://schemas.openxmlformats.org/officeDocument/2006/relationships/hyperlink" Target="https://skills.emsidata.com/skills/KS120GL6RWTMY8N0BZ8Y" TargetMode="External"/><Relationship Id="rId4868" Type="http://schemas.openxmlformats.org/officeDocument/2006/relationships/hyperlink" Target="https://lightcast.io/open-skills/skills" TargetMode="External"/><Relationship Id="rId2206" Type="http://schemas.openxmlformats.org/officeDocument/2006/relationships/hyperlink" Target="https://lightcast.io/open-skills/skills" TargetMode="External"/><Relationship Id="rId3536" Type="http://schemas.openxmlformats.org/officeDocument/2006/relationships/hyperlink" Target="https://lightcast.io/open-skills/skills" TargetMode="External"/><Relationship Id="rId4867" Type="http://schemas.openxmlformats.org/officeDocument/2006/relationships/hyperlink" Target="https://skills.emsidata.com/skills/KS1275J6Z37CB9HL67TC" TargetMode="External"/><Relationship Id="rId2207" Type="http://schemas.openxmlformats.org/officeDocument/2006/relationships/hyperlink" Target="https://skills.emsidata.com/skills/ESAEA6B36CACC973C466" TargetMode="External"/><Relationship Id="rId3539" Type="http://schemas.openxmlformats.org/officeDocument/2006/relationships/hyperlink" Target="https://skills.emsidata.com/skills/KS120GK6TVS7B46S83CG" TargetMode="External"/><Relationship Id="rId2208" Type="http://schemas.openxmlformats.org/officeDocument/2006/relationships/hyperlink" Target="https://lightcast.io/open-skills/skills" TargetMode="External"/><Relationship Id="rId3538" Type="http://schemas.openxmlformats.org/officeDocument/2006/relationships/hyperlink" Target="https://lightcast.io/open-skills/skills" TargetMode="External"/><Relationship Id="rId4869" Type="http://schemas.openxmlformats.org/officeDocument/2006/relationships/hyperlink" Target="https://skills.emsidata.com/skills/KS5HXB215C5EQH29MI5Z" TargetMode="External"/><Relationship Id="rId2209" Type="http://schemas.openxmlformats.org/officeDocument/2006/relationships/hyperlink" Target="https://skills.emsidata.com/skills/ES62D992F54FA78607E2" TargetMode="External"/><Relationship Id="rId4860" Type="http://schemas.openxmlformats.org/officeDocument/2006/relationships/hyperlink" Target="https://lightcast.io/open-skills/skills" TargetMode="External"/><Relationship Id="rId3531" Type="http://schemas.openxmlformats.org/officeDocument/2006/relationships/hyperlink" Target="https://skills.emsidata.com/skills/ES1BEEB0EA9BCFD65927" TargetMode="External"/><Relationship Id="rId4862" Type="http://schemas.openxmlformats.org/officeDocument/2006/relationships/hyperlink" Target="https://lightcast.io/open-skills/skills" TargetMode="External"/><Relationship Id="rId2200" Type="http://schemas.openxmlformats.org/officeDocument/2006/relationships/hyperlink" Target="https://lightcast.io/open-skills/skills" TargetMode="External"/><Relationship Id="rId3530" Type="http://schemas.openxmlformats.org/officeDocument/2006/relationships/hyperlink" Target="https://lightcast.io/open-skills/skills" TargetMode="External"/><Relationship Id="rId4861" Type="http://schemas.openxmlformats.org/officeDocument/2006/relationships/hyperlink" Target="https://skills.emsidata.com/skills/KS120L66RV21DTVBSWX3" TargetMode="External"/><Relationship Id="rId2201" Type="http://schemas.openxmlformats.org/officeDocument/2006/relationships/hyperlink" Target="https://skills.emsidata.com/skills/KS125S573NW57ZP16HCX" TargetMode="External"/><Relationship Id="rId3533" Type="http://schemas.openxmlformats.org/officeDocument/2006/relationships/hyperlink" Target="https://skills.emsidata.com/skills/KS7G1Z46HPMFTLY1QRM3" TargetMode="External"/><Relationship Id="rId4864" Type="http://schemas.openxmlformats.org/officeDocument/2006/relationships/hyperlink" Target="https://lightcast.io/open-skills/skills" TargetMode="External"/><Relationship Id="rId2202" Type="http://schemas.openxmlformats.org/officeDocument/2006/relationships/hyperlink" Target="https://lightcast.io/open-skills/skills" TargetMode="External"/><Relationship Id="rId3532" Type="http://schemas.openxmlformats.org/officeDocument/2006/relationships/hyperlink" Target="https://lightcast.io/open-skills/skills" TargetMode="External"/><Relationship Id="rId4863" Type="http://schemas.openxmlformats.org/officeDocument/2006/relationships/hyperlink" Target="https://skills.emsidata.com/skills/KS122PZ6PCZ9JYT0Y5WH" TargetMode="External"/><Relationship Id="rId3524" Type="http://schemas.openxmlformats.org/officeDocument/2006/relationships/hyperlink" Target="https://lightcast.io/open-skills/skills" TargetMode="External"/><Relationship Id="rId4855" Type="http://schemas.openxmlformats.org/officeDocument/2006/relationships/hyperlink" Target="https://skills.emsidata.com/skills/KS125LW5W8VF853BHFNN" TargetMode="External"/><Relationship Id="rId3523" Type="http://schemas.openxmlformats.org/officeDocument/2006/relationships/hyperlink" Target="https://skills.emsidata.com/skills/KS122T77647GHV6KTWNM" TargetMode="External"/><Relationship Id="rId4854" Type="http://schemas.openxmlformats.org/officeDocument/2006/relationships/hyperlink" Target="https://lightcast.io/open-skills/skills" TargetMode="External"/><Relationship Id="rId3526" Type="http://schemas.openxmlformats.org/officeDocument/2006/relationships/hyperlink" Target="https://lightcast.io/open-skills/skills" TargetMode="External"/><Relationship Id="rId4857" Type="http://schemas.openxmlformats.org/officeDocument/2006/relationships/hyperlink" Target="https://skills.emsidata.com/skills/KS123KJ6CDYTS4W5K76C" TargetMode="External"/><Relationship Id="rId3525" Type="http://schemas.openxmlformats.org/officeDocument/2006/relationships/hyperlink" Target="https://skills.emsidata.com/skills/KS4417C64SBZ4MTY17ZL" TargetMode="External"/><Relationship Id="rId4856" Type="http://schemas.openxmlformats.org/officeDocument/2006/relationships/hyperlink" Target="https://lightcast.io/open-skills/skills" TargetMode="External"/><Relationship Id="rId3528" Type="http://schemas.openxmlformats.org/officeDocument/2006/relationships/hyperlink" Target="https://lightcast.io/open-skills/skills" TargetMode="External"/><Relationship Id="rId4859" Type="http://schemas.openxmlformats.org/officeDocument/2006/relationships/hyperlink" Target="https://skills.emsidata.com/skills/KS1289M701SG7T8SX78L" TargetMode="External"/><Relationship Id="rId3527" Type="http://schemas.openxmlformats.org/officeDocument/2006/relationships/hyperlink" Target="https://skills.emsidata.com/skills/ES6A0D7EA1FC15B7AA92" TargetMode="External"/><Relationship Id="rId4858" Type="http://schemas.openxmlformats.org/officeDocument/2006/relationships/hyperlink" Target="https://lightcast.io/open-skills/skills" TargetMode="External"/><Relationship Id="rId3529" Type="http://schemas.openxmlformats.org/officeDocument/2006/relationships/hyperlink" Target="https://skills.emsidata.com/skills/KS1219C69P76SPMKR984" TargetMode="External"/><Relationship Id="rId3520" Type="http://schemas.openxmlformats.org/officeDocument/2006/relationships/hyperlink" Target="https://lightcast.io/open-skills/skills" TargetMode="External"/><Relationship Id="rId4851" Type="http://schemas.openxmlformats.org/officeDocument/2006/relationships/hyperlink" Target="https://skills.emsidata.com/skills/KS127C26YRNTX11N1VWD" TargetMode="External"/><Relationship Id="rId4850" Type="http://schemas.openxmlformats.org/officeDocument/2006/relationships/hyperlink" Target="https://lightcast.io/open-skills/skills" TargetMode="External"/><Relationship Id="rId3522" Type="http://schemas.openxmlformats.org/officeDocument/2006/relationships/hyperlink" Target="https://lightcast.io/open-skills/skills" TargetMode="External"/><Relationship Id="rId4853" Type="http://schemas.openxmlformats.org/officeDocument/2006/relationships/hyperlink" Target="https://skills.emsidata.com/skills/ES6B35D286E07DE57345" TargetMode="External"/><Relationship Id="rId3521" Type="http://schemas.openxmlformats.org/officeDocument/2006/relationships/hyperlink" Target="https://skills.emsidata.com/skills/ES73AC9E5FE14A3E022A" TargetMode="External"/><Relationship Id="rId4852" Type="http://schemas.openxmlformats.org/officeDocument/2006/relationships/hyperlink" Target="https://lightcast.io/open-skills/skills" TargetMode="External"/><Relationship Id="rId4800" Type="http://schemas.openxmlformats.org/officeDocument/2006/relationships/hyperlink" Target="https://lightcast.io/open-skills/skills" TargetMode="External"/><Relationship Id="rId4802" Type="http://schemas.openxmlformats.org/officeDocument/2006/relationships/hyperlink" Target="https://lightcast.io/open-skills/skills" TargetMode="External"/><Relationship Id="rId4801" Type="http://schemas.openxmlformats.org/officeDocument/2006/relationships/hyperlink" Target="https://skills.emsidata.com/skills/KS122716P0Q9TPWQFJH3" TargetMode="External"/><Relationship Id="rId4804" Type="http://schemas.openxmlformats.org/officeDocument/2006/relationships/hyperlink" Target="https://lightcast.io/open-skills/skills" TargetMode="External"/><Relationship Id="rId4803" Type="http://schemas.openxmlformats.org/officeDocument/2006/relationships/hyperlink" Target="https://skills.emsidata.com/skills/KS1254H6LK23C72T2TX0" TargetMode="External"/><Relationship Id="rId4806" Type="http://schemas.openxmlformats.org/officeDocument/2006/relationships/hyperlink" Target="https://lightcast.io/open-skills/skills" TargetMode="External"/><Relationship Id="rId4805" Type="http://schemas.openxmlformats.org/officeDocument/2006/relationships/hyperlink" Target="https://skills.emsidata.com/skills/ES7CE467DCFE4B022C97" TargetMode="External"/><Relationship Id="rId4808" Type="http://schemas.openxmlformats.org/officeDocument/2006/relationships/hyperlink" Target="https://lightcast.io/open-skills/skills" TargetMode="External"/><Relationship Id="rId4807" Type="http://schemas.openxmlformats.org/officeDocument/2006/relationships/hyperlink" Target="https://skills.emsidata.com/skills/KS440F95Z4WF75BYRW44" TargetMode="External"/><Relationship Id="rId4809" Type="http://schemas.openxmlformats.org/officeDocument/2006/relationships/hyperlink" Target="https://skills.emsidata.com/skills/ES5A792CE88222A39B0D" TargetMode="External"/><Relationship Id="rId7081" Type="http://schemas.openxmlformats.org/officeDocument/2006/relationships/hyperlink" Target="https://lightcast.io/open-skills/skills" TargetMode="External"/><Relationship Id="rId7080" Type="http://schemas.openxmlformats.org/officeDocument/2006/relationships/hyperlink" Target="https://skills.emsidata.com/skills/KS1287M6Y49NJMW2WN2J" TargetMode="External"/><Relationship Id="rId7074" Type="http://schemas.openxmlformats.org/officeDocument/2006/relationships/hyperlink" Target="https://skills.emsidata.com/skills/KS122YX6SB8JWF39XF0S" TargetMode="External"/><Relationship Id="rId7073" Type="http://schemas.openxmlformats.org/officeDocument/2006/relationships/hyperlink" Target="https://lightcast.io/open-skills/skills" TargetMode="External"/><Relationship Id="rId7072" Type="http://schemas.openxmlformats.org/officeDocument/2006/relationships/hyperlink" Target="https://skills.emsidata.com/skills/KS441VZ67QS4Z9LZTF59" TargetMode="External"/><Relationship Id="rId7071" Type="http://schemas.openxmlformats.org/officeDocument/2006/relationships/hyperlink" Target="https://lightcast.io/open-skills/skills" TargetMode="External"/><Relationship Id="rId7078" Type="http://schemas.openxmlformats.org/officeDocument/2006/relationships/hyperlink" Target="https://skills.emsidata.com/skills/ES69A7B2F64A26E170F5" TargetMode="External"/><Relationship Id="rId7077" Type="http://schemas.openxmlformats.org/officeDocument/2006/relationships/hyperlink" Target="https://lightcast.io/open-skills/skills" TargetMode="External"/><Relationship Id="rId7076" Type="http://schemas.openxmlformats.org/officeDocument/2006/relationships/hyperlink" Target="https://skills.emsidata.com/skills/KS1278M65W0GW913R67X" TargetMode="External"/><Relationship Id="rId7075" Type="http://schemas.openxmlformats.org/officeDocument/2006/relationships/hyperlink" Target="https://lightcast.io/open-skills/skills" TargetMode="External"/><Relationship Id="rId7079" Type="http://schemas.openxmlformats.org/officeDocument/2006/relationships/hyperlink" Target="https://lightcast.io/open-skills/skills" TargetMode="External"/><Relationship Id="rId7070" Type="http://schemas.openxmlformats.org/officeDocument/2006/relationships/hyperlink" Target="https://skills.emsidata.com/skills/ES1189D6986B319CAEFC" TargetMode="External"/><Relationship Id="rId7063" Type="http://schemas.openxmlformats.org/officeDocument/2006/relationships/hyperlink" Target="https://lightcast.io/open-skills/skills" TargetMode="External"/><Relationship Id="rId8394" Type="http://schemas.openxmlformats.org/officeDocument/2006/relationships/hyperlink" Target="https://skills.emsidata.com/skills/KS127DT5VXHK1M161316" TargetMode="External"/><Relationship Id="rId7062" Type="http://schemas.openxmlformats.org/officeDocument/2006/relationships/hyperlink" Target="https://skills.emsidata.com/skills/KS124PZ74RWQQN4KNDG4" TargetMode="External"/><Relationship Id="rId8393" Type="http://schemas.openxmlformats.org/officeDocument/2006/relationships/hyperlink" Target="https://lightcast.io/open-skills/skills" TargetMode="External"/><Relationship Id="rId7061" Type="http://schemas.openxmlformats.org/officeDocument/2006/relationships/hyperlink" Target="https://lightcast.io/open-skills/skills" TargetMode="External"/><Relationship Id="rId8392" Type="http://schemas.openxmlformats.org/officeDocument/2006/relationships/hyperlink" Target="https://skills.emsidata.com/skills/KS4425C6ZM53B0RZCD8Y" TargetMode="External"/><Relationship Id="rId7060" Type="http://schemas.openxmlformats.org/officeDocument/2006/relationships/hyperlink" Target="https://skills.emsidata.com/skills/KS441ST66XY7925GFPCM" TargetMode="External"/><Relationship Id="rId8391" Type="http://schemas.openxmlformats.org/officeDocument/2006/relationships/hyperlink" Target="https://lightcast.io/open-skills/skills" TargetMode="External"/><Relationship Id="rId7067" Type="http://schemas.openxmlformats.org/officeDocument/2006/relationships/hyperlink" Target="https://lightcast.io/open-skills/skills" TargetMode="External"/><Relationship Id="rId8398" Type="http://schemas.openxmlformats.org/officeDocument/2006/relationships/hyperlink" Target="https://skills.emsidata.com/skills/ESB7D4D9034BC8B2CAB1" TargetMode="External"/><Relationship Id="rId7066" Type="http://schemas.openxmlformats.org/officeDocument/2006/relationships/hyperlink" Target="https://skills.emsidata.com/skills/KS7G7ZR641Z34Q7M2CZT" TargetMode="External"/><Relationship Id="rId8397" Type="http://schemas.openxmlformats.org/officeDocument/2006/relationships/hyperlink" Target="https://lightcast.io/open-skills/skills" TargetMode="External"/><Relationship Id="rId7065" Type="http://schemas.openxmlformats.org/officeDocument/2006/relationships/hyperlink" Target="https://lightcast.io/open-skills/skills" TargetMode="External"/><Relationship Id="rId8396" Type="http://schemas.openxmlformats.org/officeDocument/2006/relationships/hyperlink" Target="https://skills.emsidata.com/skills/KS127WH61NMNP8WPKL10" TargetMode="External"/><Relationship Id="rId7064" Type="http://schemas.openxmlformats.org/officeDocument/2006/relationships/hyperlink" Target="https://skills.emsidata.com/skills/KS122Z974XMJZF4KT957" TargetMode="External"/><Relationship Id="rId8395" Type="http://schemas.openxmlformats.org/officeDocument/2006/relationships/hyperlink" Target="https://lightcast.io/open-skills/skills" TargetMode="External"/><Relationship Id="rId7069" Type="http://schemas.openxmlformats.org/officeDocument/2006/relationships/hyperlink" Target="https://lightcast.io/open-skills/skills" TargetMode="External"/><Relationship Id="rId7068" Type="http://schemas.openxmlformats.org/officeDocument/2006/relationships/hyperlink" Target="https://skills.emsidata.com/skills/KS120F870XKPK0RFTKMC" TargetMode="External"/><Relationship Id="rId8399" Type="http://schemas.openxmlformats.org/officeDocument/2006/relationships/hyperlink" Target="https://lightcast.io/open-skills/skills" TargetMode="External"/><Relationship Id="rId4822" Type="http://schemas.openxmlformats.org/officeDocument/2006/relationships/hyperlink" Target="https://lightcast.io/open-skills/skills" TargetMode="External"/><Relationship Id="rId4821" Type="http://schemas.openxmlformats.org/officeDocument/2006/relationships/hyperlink" Target="https://skills.emsidata.com/skills/KS124296011QWR6GSGG4" TargetMode="External"/><Relationship Id="rId4824" Type="http://schemas.openxmlformats.org/officeDocument/2006/relationships/hyperlink" Target="https://lightcast.io/open-skills/skills" TargetMode="External"/><Relationship Id="rId4823" Type="http://schemas.openxmlformats.org/officeDocument/2006/relationships/hyperlink" Target="https://skills.emsidata.com/skills/ESCAB1982ABE40163B85" TargetMode="External"/><Relationship Id="rId4826" Type="http://schemas.openxmlformats.org/officeDocument/2006/relationships/hyperlink" Target="https://lightcast.io/open-skills/skills" TargetMode="External"/><Relationship Id="rId4825" Type="http://schemas.openxmlformats.org/officeDocument/2006/relationships/hyperlink" Target="https://skills.emsidata.com/skills/ES8229A232AED1A6EEF8" TargetMode="External"/><Relationship Id="rId4828" Type="http://schemas.openxmlformats.org/officeDocument/2006/relationships/hyperlink" Target="https://lightcast.io/open-skills/skills" TargetMode="External"/><Relationship Id="rId4827" Type="http://schemas.openxmlformats.org/officeDocument/2006/relationships/hyperlink" Target="https://skills.emsidata.com/skills/KS125PR73HNP7LH485XT" TargetMode="External"/><Relationship Id="rId4829" Type="http://schemas.openxmlformats.org/officeDocument/2006/relationships/hyperlink" Target="https://skills.emsidata.com/skills/KS122Z15WTY702GDZ3RC" TargetMode="External"/><Relationship Id="rId7096" Type="http://schemas.openxmlformats.org/officeDocument/2006/relationships/hyperlink" Target="https://skills.emsidata.com/skills/KS7G0X05X94FX4T2DMFR" TargetMode="External"/><Relationship Id="rId7095" Type="http://schemas.openxmlformats.org/officeDocument/2006/relationships/hyperlink" Target="https://lightcast.io/open-skills/skills" TargetMode="External"/><Relationship Id="rId7094" Type="http://schemas.openxmlformats.org/officeDocument/2006/relationships/hyperlink" Target="https://skills.emsidata.com/skills/KS440CM72NH98BKCD697" TargetMode="External"/><Relationship Id="rId7093" Type="http://schemas.openxmlformats.org/officeDocument/2006/relationships/hyperlink" Target="https://lightcast.io/open-skills/skills" TargetMode="External"/><Relationship Id="rId7099" Type="http://schemas.openxmlformats.org/officeDocument/2006/relationships/hyperlink" Target="https://lightcast.io/open-skills/skills" TargetMode="External"/><Relationship Id="rId7098" Type="http://schemas.openxmlformats.org/officeDocument/2006/relationships/hyperlink" Target="https://skills.emsidata.com/skills/ES47490A37A5BAFC9848" TargetMode="External"/><Relationship Id="rId7097" Type="http://schemas.openxmlformats.org/officeDocument/2006/relationships/hyperlink" Target="https://lightcast.io/open-skills/skills" TargetMode="External"/><Relationship Id="rId4820" Type="http://schemas.openxmlformats.org/officeDocument/2006/relationships/hyperlink" Target="https://lightcast.io/open-skills/skills" TargetMode="External"/><Relationship Id="rId4811" Type="http://schemas.openxmlformats.org/officeDocument/2006/relationships/hyperlink" Target="https://skills.emsidata.com/skills/KS440F763Z9F5J9LWYZ2" TargetMode="External"/><Relationship Id="rId4810" Type="http://schemas.openxmlformats.org/officeDocument/2006/relationships/hyperlink" Target="https://lightcast.io/open-skills/skills" TargetMode="External"/><Relationship Id="rId4813" Type="http://schemas.openxmlformats.org/officeDocument/2006/relationships/hyperlink" Target="https://skills.emsidata.com/skills/ESA07914D9F3E9C3BE7F" TargetMode="External"/><Relationship Id="rId4812" Type="http://schemas.openxmlformats.org/officeDocument/2006/relationships/hyperlink" Target="https://lightcast.io/open-skills/skills" TargetMode="External"/><Relationship Id="rId4815" Type="http://schemas.openxmlformats.org/officeDocument/2006/relationships/hyperlink" Target="https://skills.emsidata.com/skills/KS441XY6MSD48HBJTM78" TargetMode="External"/><Relationship Id="rId4814" Type="http://schemas.openxmlformats.org/officeDocument/2006/relationships/hyperlink" Target="https://lightcast.io/open-skills/skills" TargetMode="External"/><Relationship Id="rId4817" Type="http://schemas.openxmlformats.org/officeDocument/2006/relationships/hyperlink" Target="https://skills.emsidata.com/skills/KS1203L5ZBS8NR0T5XN2" TargetMode="External"/><Relationship Id="rId4816" Type="http://schemas.openxmlformats.org/officeDocument/2006/relationships/hyperlink" Target="https://lightcast.io/open-skills/skills" TargetMode="External"/><Relationship Id="rId4819" Type="http://schemas.openxmlformats.org/officeDocument/2006/relationships/hyperlink" Target="https://skills.emsidata.com/skills/KS122JY6L949K25JM9B7" TargetMode="External"/><Relationship Id="rId4818" Type="http://schemas.openxmlformats.org/officeDocument/2006/relationships/hyperlink" Target="https://lightcast.io/open-skills/skills" TargetMode="External"/><Relationship Id="rId7092" Type="http://schemas.openxmlformats.org/officeDocument/2006/relationships/hyperlink" Target="https://skills.emsidata.com/skills/KS7G2Q05WQG8CXJQBL6V" TargetMode="External"/><Relationship Id="rId7091" Type="http://schemas.openxmlformats.org/officeDocument/2006/relationships/hyperlink" Target="https://lightcast.io/open-skills/skills" TargetMode="External"/><Relationship Id="rId7090" Type="http://schemas.openxmlformats.org/officeDocument/2006/relationships/hyperlink" Target="https://skills.emsidata.com/skills/KS122HN77G31ZVXZC9KK" TargetMode="External"/><Relationship Id="rId7085" Type="http://schemas.openxmlformats.org/officeDocument/2006/relationships/hyperlink" Target="https://lightcast.io/open-skills/skills" TargetMode="External"/><Relationship Id="rId7084" Type="http://schemas.openxmlformats.org/officeDocument/2006/relationships/hyperlink" Target="https://skills.emsidata.com/skills/KS1203D66Q7YK7KQZXJ2" TargetMode="External"/><Relationship Id="rId7083" Type="http://schemas.openxmlformats.org/officeDocument/2006/relationships/hyperlink" Target="https://lightcast.io/open-skills/skills" TargetMode="External"/><Relationship Id="rId7082" Type="http://schemas.openxmlformats.org/officeDocument/2006/relationships/hyperlink" Target="https://skills.emsidata.com/skills/ES358374DFE05AEB8593" TargetMode="External"/><Relationship Id="rId7089" Type="http://schemas.openxmlformats.org/officeDocument/2006/relationships/hyperlink" Target="https://lightcast.io/open-skills/skills" TargetMode="External"/><Relationship Id="rId7088" Type="http://schemas.openxmlformats.org/officeDocument/2006/relationships/hyperlink" Target="https://skills.emsidata.com/skills/KS124GV78MYQ469S38M8" TargetMode="External"/><Relationship Id="rId7087" Type="http://schemas.openxmlformats.org/officeDocument/2006/relationships/hyperlink" Target="https://lightcast.io/open-skills/skills" TargetMode="External"/><Relationship Id="rId7086" Type="http://schemas.openxmlformats.org/officeDocument/2006/relationships/hyperlink" Target="https://skills.emsidata.com/skills/KS4425C7820LCHZS7VGX" TargetMode="External"/><Relationship Id="rId2269" Type="http://schemas.openxmlformats.org/officeDocument/2006/relationships/hyperlink" Target="https://skills.emsidata.com/skills/KS123T6775QBFNTGWN0J" TargetMode="External"/><Relationship Id="rId3591" Type="http://schemas.openxmlformats.org/officeDocument/2006/relationships/hyperlink" Target="https://skills.emsidata.com/skills/KS121DB6X0V47PT1WG5P" TargetMode="External"/><Relationship Id="rId2260" Type="http://schemas.openxmlformats.org/officeDocument/2006/relationships/hyperlink" Target="https://lightcast.io/open-skills/skills" TargetMode="External"/><Relationship Id="rId3590" Type="http://schemas.openxmlformats.org/officeDocument/2006/relationships/hyperlink" Target="https://lightcast.io/open-skills/skills" TargetMode="External"/><Relationship Id="rId2261" Type="http://schemas.openxmlformats.org/officeDocument/2006/relationships/hyperlink" Target="https://skills.emsidata.com/skills/KS123RF6YP2YBP8NLF53" TargetMode="External"/><Relationship Id="rId3593" Type="http://schemas.openxmlformats.org/officeDocument/2006/relationships/hyperlink" Target="https://skills.emsidata.com/skills/KS7G3CY67GB9V691Z1RS" TargetMode="External"/><Relationship Id="rId2262" Type="http://schemas.openxmlformats.org/officeDocument/2006/relationships/hyperlink" Target="https://lightcast.io/open-skills/skills" TargetMode="External"/><Relationship Id="rId3592" Type="http://schemas.openxmlformats.org/officeDocument/2006/relationships/hyperlink" Target="https://lightcast.io/open-skills/skills" TargetMode="External"/><Relationship Id="rId2263" Type="http://schemas.openxmlformats.org/officeDocument/2006/relationships/hyperlink" Target="https://skills.emsidata.com/skills/KS1258L6ZTWC7JNGNRYQ" TargetMode="External"/><Relationship Id="rId3595" Type="http://schemas.openxmlformats.org/officeDocument/2006/relationships/hyperlink" Target="https://skills.emsidata.com/skills/KS1205W6CC3KVPSFH2Q6" TargetMode="External"/><Relationship Id="rId2264" Type="http://schemas.openxmlformats.org/officeDocument/2006/relationships/hyperlink" Target="https://lightcast.io/open-skills/skills" TargetMode="External"/><Relationship Id="rId3594" Type="http://schemas.openxmlformats.org/officeDocument/2006/relationships/hyperlink" Target="https://lightcast.io/open-skills/skills" TargetMode="External"/><Relationship Id="rId2265" Type="http://schemas.openxmlformats.org/officeDocument/2006/relationships/hyperlink" Target="https://skills.emsidata.com/skills/KS1274V6SF3T8FQJQW9K" TargetMode="External"/><Relationship Id="rId3597" Type="http://schemas.openxmlformats.org/officeDocument/2006/relationships/hyperlink" Target="https://skills.emsidata.com/skills/KS123H56W4F21M098TMZ" TargetMode="External"/><Relationship Id="rId2266" Type="http://schemas.openxmlformats.org/officeDocument/2006/relationships/hyperlink" Target="https://lightcast.io/open-skills/skills" TargetMode="External"/><Relationship Id="rId3596" Type="http://schemas.openxmlformats.org/officeDocument/2006/relationships/hyperlink" Target="https://lightcast.io/open-skills/skills" TargetMode="External"/><Relationship Id="rId2267" Type="http://schemas.openxmlformats.org/officeDocument/2006/relationships/hyperlink" Target="https://skills.emsidata.com/skills/KS1208669HP9529CXZ7Z" TargetMode="External"/><Relationship Id="rId3599" Type="http://schemas.openxmlformats.org/officeDocument/2006/relationships/hyperlink" Target="https://skills.emsidata.com/skills/KS1236268H420QTGFT00" TargetMode="External"/><Relationship Id="rId2268" Type="http://schemas.openxmlformats.org/officeDocument/2006/relationships/hyperlink" Target="https://lightcast.io/open-skills/skills" TargetMode="External"/><Relationship Id="rId3598" Type="http://schemas.openxmlformats.org/officeDocument/2006/relationships/hyperlink" Target="https://lightcast.io/open-skills/skills" TargetMode="External"/><Relationship Id="rId2258" Type="http://schemas.openxmlformats.org/officeDocument/2006/relationships/hyperlink" Target="https://lightcast.io/open-skills/skills" TargetMode="External"/><Relationship Id="rId2259" Type="http://schemas.openxmlformats.org/officeDocument/2006/relationships/hyperlink" Target="https://skills.emsidata.com/skills/KS126D668BLGSC15GFLS" TargetMode="External"/><Relationship Id="rId3589" Type="http://schemas.openxmlformats.org/officeDocument/2006/relationships/hyperlink" Target="https://skills.emsidata.com/skills/KS1209264Q7T9WXJ2HTT" TargetMode="External"/><Relationship Id="rId3580" Type="http://schemas.openxmlformats.org/officeDocument/2006/relationships/hyperlink" Target="https://lightcast.io/open-skills/skills" TargetMode="External"/><Relationship Id="rId2250" Type="http://schemas.openxmlformats.org/officeDocument/2006/relationships/hyperlink" Target="https://lightcast.io/open-skills/skills" TargetMode="External"/><Relationship Id="rId3582" Type="http://schemas.openxmlformats.org/officeDocument/2006/relationships/hyperlink" Target="https://lightcast.io/open-skills/skills" TargetMode="External"/><Relationship Id="rId2251" Type="http://schemas.openxmlformats.org/officeDocument/2006/relationships/hyperlink" Target="https://skills.emsidata.com/skills/KS1211C68YBH9YHFRG88" TargetMode="External"/><Relationship Id="rId3581" Type="http://schemas.openxmlformats.org/officeDocument/2006/relationships/hyperlink" Target="https://skills.emsidata.com/skills/KS125TZ6X0ZJPZNT1DLX" TargetMode="External"/><Relationship Id="rId2252" Type="http://schemas.openxmlformats.org/officeDocument/2006/relationships/hyperlink" Target="https://lightcast.io/open-skills/skills" TargetMode="External"/><Relationship Id="rId3584" Type="http://schemas.openxmlformats.org/officeDocument/2006/relationships/hyperlink" Target="https://lightcast.io/open-skills/skills" TargetMode="External"/><Relationship Id="rId2253" Type="http://schemas.openxmlformats.org/officeDocument/2006/relationships/hyperlink" Target="https://skills.emsidata.com/skills/KS441136MW75GNS0NQW9" TargetMode="External"/><Relationship Id="rId3583" Type="http://schemas.openxmlformats.org/officeDocument/2006/relationships/hyperlink" Target="https://skills.emsidata.com/skills/KS120XH67499WBWTB36S" TargetMode="External"/><Relationship Id="rId2254" Type="http://schemas.openxmlformats.org/officeDocument/2006/relationships/hyperlink" Target="https://lightcast.io/open-skills/skills" TargetMode="External"/><Relationship Id="rId3586" Type="http://schemas.openxmlformats.org/officeDocument/2006/relationships/hyperlink" Target="https://lightcast.io/open-skills/skills" TargetMode="External"/><Relationship Id="rId2255" Type="http://schemas.openxmlformats.org/officeDocument/2006/relationships/hyperlink" Target="https://skills.emsidata.com/skills/KS123R966Z5R6D81XZK4" TargetMode="External"/><Relationship Id="rId3585" Type="http://schemas.openxmlformats.org/officeDocument/2006/relationships/hyperlink" Target="https://skills.emsidata.com/skills/KS1204Y6GTHQ6T5BDJ64" TargetMode="External"/><Relationship Id="rId2256" Type="http://schemas.openxmlformats.org/officeDocument/2006/relationships/hyperlink" Target="https://lightcast.io/open-skills/skills" TargetMode="External"/><Relationship Id="rId3588" Type="http://schemas.openxmlformats.org/officeDocument/2006/relationships/hyperlink" Target="https://lightcast.io/open-skills/skills" TargetMode="External"/><Relationship Id="rId2257" Type="http://schemas.openxmlformats.org/officeDocument/2006/relationships/hyperlink" Target="https://skills.emsidata.com/skills/ES5621D7A3822E10E681" TargetMode="External"/><Relationship Id="rId3587" Type="http://schemas.openxmlformats.org/officeDocument/2006/relationships/hyperlink" Target="https://skills.emsidata.com/skills/KS7G3NR64NRDVH5GDV3G" TargetMode="External"/><Relationship Id="rId2280" Type="http://schemas.openxmlformats.org/officeDocument/2006/relationships/hyperlink" Target="https://lightcast.io/open-skills/skills" TargetMode="External"/><Relationship Id="rId2281" Type="http://schemas.openxmlformats.org/officeDocument/2006/relationships/hyperlink" Target="https://skills.emsidata.com/skills/KS1211F5YG9YD76G9N1C" TargetMode="External"/><Relationship Id="rId2282" Type="http://schemas.openxmlformats.org/officeDocument/2006/relationships/hyperlink" Target="https://lightcast.io/open-skills/skills" TargetMode="External"/><Relationship Id="rId2283" Type="http://schemas.openxmlformats.org/officeDocument/2006/relationships/hyperlink" Target="https://skills.emsidata.com/skills/BGSCCA70D8BD9865C3FF" TargetMode="External"/><Relationship Id="rId2284" Type="http://schemas.openxmlformats.org/officeDocument/2006/relationships/hyperlink" Target="https://lightcast.io/open-skills/skills" TargetMode="External"/><Relationship Id="rId2285" Type="http://schemas.openxmlformats.org/officeDocument/2006/relationships/hyperlink" Target="https://skills.emsidata.com/skills/KS120DW72RSHZ5L4TRJX" TargetMode="External"/><Relationship Id="rId2286" Type="http://schemas.openxmlformats.org/officeDocument/2006/relationships/hyperlink" Target="https://lightcast.io/open-skills/skills" TargetMode="External"/><Relationship Id="rId2287" Type="http://schemas.openxmlformats.org/officeDocument/2006/relationships/hyperlink" Target="https://skills.emsidata.com/skills/KS123D862HFG2P8XDB0Q" TargetMode="External"/><Relationship Id="rId2288" Type="http://schemas.openxmlformats.org/officeDocument/2006/relationships/hyperlink" Target="https://lightcast.io/open-skills/skills" TargetMode="External"/><Relationship Id="rId2289" Type="http://schemas.openxmlformats.org/officeDocument/2006/relationships/hyperlink" Target="https://skills.emsidata.com/skills/KS120XZ6BXM7JDV6B326" TargetMode="External"/><Relationship Id="rId2270" Type="http://schemas.openxmlformats.org/officeDocument/2006/relationships/hyperlink" Target="https://lightcast.io/open-skills/skills" TargetMode="External"/><Relationship Id="rId2271" Type="http://schemas.openxmlformats.org/officeDocument/2006/relationships/hyperlink" Target="https://skills.emsidata.com/skills/KS4418P67WQQGGD3YBY5" TargetMode="External"/><Relationship Id="rId2272" Type="http://schemas.openxmlformats.org/officeDocument/2006/relationships/hyperlink" Target="https://lightcast.io/open-skills/skills" TargetMode="External"/><Relationship Id="rId2273" Type="http://schemas.openxmlformats.org/officeDocument/2006/relationships/hyperlink" Target="https://skills.emsidata.com/skills/KS441826FBB6WHLDBFJK" TargetMode="External"/><Relationship Id="rId2274" Type="http://schemas.openxmlformats.org/officeDocument/2006/relationships/hyperlink" Target="https://lightcast.io/open-skills/skills" TargetMode="External"/><Relationship Id="rId2275" Type="http://schemas.openxmlformats.org/officeDocument/2006/relationships/hyperlink" Target="https://skills.emsidata.com/skills/KS122C26NWF31RJV54DJ" TargetMode="External"/><Relationship Id="rId2276" Type="http://schemas.openxmlformats.org/officeDocument/2006/relationships/hyperlink" Target="https://lightcast.io/open-skills/skills" TargetMode="External"/><Relationship Id="rId2277" Type="http://schemas.openxmlformats.org/officeDocument/2006/relationships/hyperlink" Target="https://skills.emsidata.com/skills/KS124BF6H6M3KFDHCRH6" TargetMode="External"/><Relationship Id="rId2278" Type="http://schemas.openxmlformats.org/officeDocument/2006/relationships/hyperlink" Target="https://lightcast.io/open-skills/skills" TargetMode="External"/><Relationship Id="rId2279" Type="http://schemas.openxmlformats.org/officeDocument/2006/relationships/hyperlink" Target="https://skills.emsidata.com/skills/KS124HN6MTVKLL6QHNRS" TargetMode="External"/><Relationship Id="rId2225" Type="http://schemas.openxmlformats.org/officeDocument/2006/relationships/hyperlink" Target="https://skills.emsidata.com/skills/KS120X9722DH42129CXM" TargetMode="External"/><Relationship Id="rId3557" Type="http://schemas.openxmlformats.org/officeDocument/2006/relationships/hyperlink" Target="https://skills.emsidata.com/skills/KS120N96MNJPYH80XDS0" TargetMode="External"/><Relationship Id="rId4888" Type="http://schemas.openxmlformats.org/officeDocument/2006/relationships/hyperlink" Target="https://lightcast.io/open-skills/skills" TargetMode="External"/><Relationship Id="rId2226" Type="http://schemas.openxmlformats.org/officeDocument/2006/relationships/hyperlink" Target="https://lightcast.io/open-skills/skills" TargetMode="External"/><Relationship Id="rId3556" Type="http://schemas.openxmlformats.org/officeDocument/2006/relationships/hyperlink" Target="https://lightcast.io/open-skills/skills" TargetMode="External"/><Relationship Id="rId4887" Type="http://schemas.openxmlformats.org/officeDocument/2006/relationships/hyperlink" Target="https://skills.emsidata.com/skills/KS440W76H2X2FXJY1HC9" TargetMode="External"/><Relationship Id="rId2227" Type="http://schemas.openxmlformats.org/officeDocument/2006/relationships/hyperlink" Target="https://skills.emsidata.com/skills/ESF5932691C45C2CC060" TargetMode="External"/><Relationship Id="rId3559" Type="http://schemas.openxmlformats.org/officeDocument/2006/relationships/hyperlink" Target="https://skills.emsidata.com/skills/KS121DF78T4DJJK19DZV" TargetMode="External"/><Relationship Id="rId2228" Type="http://schemas.openxmlformats.org/officeDocument/2006/relationships/hyperlink" Target="https://lightcast.io/open-skills/skills" TargetMode="External"/><Relationship Id="rId3558" Type="http://schemas.openxmlformats.org/officeDocument/2006/relationships/hyperlink" Target="https://lightcast.io/open-skills/skills" TargetMode="External"/><Relationship Id="rId4889" Type="http://schemas.openxmlformats.org/officeDocument/2006/relationships/hyperlink" Target="https://skills.emsidata.com/skills/ESD2382F603410DC8CB5" TargetMode="External"/><Relationship Id="rId2229" Type="http://schemas.openxmlformats.org/officeDocument/2006/relationships/hyperlink" Target="https://skills.emsidata.com/skills/ES48623CC9C8E75C1D30" TargetMode="External"/><Relationship Id="rId4880" Type="http://schemas.openxmlformats.org/officeDocument/2006/relationships/hyperlink" Target="https://lightcast.io/open-skills/skills" TargetMode="External"/><Relationship Id="rId3551" Type="http://schemas.openxmlformats.org/officeDocument/2006/relationships/hyperlink" Target="https://skills.emsidata.com/skills/KS121DH6LPCLQ9XCJ299" TargetMode="External"/><Relationship Id="rId4882" Type="http://schemas.openxmlformats.org/officeDocument/2006/relationships/hyperlink" Target="https://lightcast.io/open-skills/skills" TargetMode="External"/><Relationship Id="rId2220" Type="http://schemas.openxmlformats.org/officeDocument/2006/relationships/hyperlink" Target="https://lightcast.io/open-skills/skills" TargetMode="External"/><Relationship Id="rId3550" Type="http://schemas.openxmlformats.org/officeDocument/2006/relationships/hyperlink" Target="https://lightcast.io/open-skills/skills" TargetMode="External"/><Relationship Id="rId4881" Type="http://schemas.openxmlformats.org/officeDocument/2006/relationships/hyperlink" Target="https://skills.emsidata.com/skills/KS440DP6VB7S8QLNV6YT" TargetMode="External"/><Relationship Id="rId2221" Type="http://schemas.openxmlformats.org/officeDocument/2006/relationships/hyperlink" Target="https://skills.emsidata.com/skills/ES4255122DBD41C619A1" TargetMode="External"/><Relationship Id="rId3553" Type="http://schemas.openxmlformats.org/officeDocument/2006/relationships/hyperlink" Target="https://skills.emsidata.com/skills/KS121D876SW86NXTTD5G" TargetMode="External"/><Relationship Id="rId4884" Type="http://schemas.openxmlformats.org/officeDocument/2006/relationships/hyperlink" Target="https://lightcast.io/open-skills/skills" TargetMode="External"/><Relationship Id="rId2222" Type="http://schemas.openxmlformats.org/officeDocument/2006/relationships/hyperlink" Target="https://lightcast.io/open-skills/skills" TargetMode="External"/><Relationship Id="rId3552" Type="http://schemas.openxmlformats.org/officeDocument/2006/relationships/hyperlink" Target="https://lightcast.io/open-skills/skills" TargetMode="External"/><Relationship Id="rId4883" Type="http://schemas.openxmlformats.org/officeDocument/2006/relationships/hyperlink" Target="https://skills.emsidata.com/skills/KSJQNJEJYLPNCZQ4JREN" TargetMode="External"/><Relationship Id="rId2223" Type="http://schemas.openxmlformats.org/officeDocument/2006/relationships/hyperlink" Target="https://skills.emsidata.com/skills/KS126726J0CN94Z80L06" TargetMode="External"/><Relationship Id="rId3555" Type="http://schemas.openxmlformats.org/officeDocument/2006/relationships/hyperlink" Target="https://skills.emsidata.com/skills/KS121DC71689NJZ1D92J" TargetMode="External"/><Relationship Id="rId4886" Type="http://schemas.openxmlformats.org/officeDocument/2006/relationships/hyperlink" Target="https://lightcast.io/open-skills/skills" TargetMode="External"/><Relationship Id="rId2224" Type="http://schemas.openxmlformats.org/officeDocument/2006/relationships/hyperlink" Target="https://lightcast.io/open-skills/skills" TargetMode="External"/><Relationship Id="rId3554" Type="http://schemas.openxmlformats.org/officeDocument/2006/relationships/hyperlink" Target="https://lightcast.io/open-skills/skills" TargetMode="External"/><Relationship Id="rId4885" Type="http://schemas.openxmlformats.org/officeDocument/2006/relationships/hyperlink" Target="https://skills.emsidata.com/skills/ESFD78E44C463297B830" TargetMode="External"/><Relationship Id="rId2214" Type="http://schemas.openxmlformats.org/officeDocument/2006/relationships/hyperlink" Target="https://lightcast.io/open-skills/skills" TargetMode="External"/><Relationship Id="rId3546" Type="http://schemas.openxmlformats.org/officeDocument/2006/relationships/hyperlink" Target="https://lightcast.io/open-skills/skills" TargetMode="External"/><Relationship Id="rId4877" Type="http://schemas.openxmlformats.org/officeDocument/2006/relationships/hyperlink" Target="https://skills.emsidata.com/skills/KS441K968FMXP1TWV6VJ" TargetMode="External"/><Relationship Id="rId2215" Type="http://schemas.openxmlformats.org/officeDocument/2006/relationships/hyperlink" Target="https://skills.emsidata.com/skills/KS124VG6WSJ4SKFZV1T6" TargetMode="External"/><Relationship Id="rId3545" Type="http://schemas.openxmlformats.org/officeDocument/2006/relationships/hyperlink" Target="https://skills.emsidata.com/skills/KS121DG63T646C583JG5" TargetMode="External"/><Relationship Id="rId4876" Type="http://schemas.openxmlformats.org/officeDocument/2006/relationships/hyperlink" Target="https://lightcast.io/open-skills/skills" TargetMode="External"/><Relationship Id="rId2216" Type="http://schemas.openxmlformats.org/officeDocument/2006/relationships/hyperlink" Target="https://lightcast.io/open-skills/skills" TargetMode="External"/><Relationship Id="rId3548" Type="http://schemas.openxmlformats.org/officeDocument/2006/relationships/hyperlink" Target="https://lightcast.io/open-skills/skills" TargetMode="External"/><Relationship Id="rId4879" Type="http://schemas.openxmlformats.org/officeDocument/2006/relationships/hyperlink" Target="https://skills.emsidata.com/skills/KS122MK65TBR6RDBZL1P" TargetMode="External"/><Relationship Id="rId2217" Type="http://schemas.openxmlformats.org/officeDocument/2006/relationships/hyperlink" Target="https://skills.emsidata.com/skills/ES2F89D25BA6FFC32FA9" TargetMode="External"/><Relationship Id="rId3547" Type="http://schemas.openxmlformats.org/officeDocument/2006/relationships/hyperlink" Target="https://skills.emsidata.com/skills/KS122DY6Z0FFT3KGNF2L" TargetMode="External"/><Relationship Id="rId4878" Type="http://schemas.openxmlformats.org/officeDocument/2006/relationships/hyperlink" Target="https://lightcast.io/open-skills/skills" TargetMode="External"/><Relationship Id="rId2218" Type="http://schemas.openxmlformats.org/officeDocument/2006/relationships/hyperlink" Target="https://lightcast.io/open-skills/skills" TargetMode="External"/><Relationship Id="rId2219" Type="http://schemas.openxmlformats.org/officeDocument/2006/relationships/hyperlink" Target="https://skills.emsidata.com/skills/KS441WR72DYYJZ5JW6WH" TargetMode="External"/><Relationship Id="rId3549" Type="http://schemas.openxmlformats.org/officeDocument/2006/relationships/hyperlink" Target="https://skills.emsidata.com/skills/KS122DY639TDV010ZS9X" TargetMode="External"/><Relationship Id="rId3540" Type="http://schemas.openxmlformats.org/officeDocument/2006/relationships/hyperlink" Target="https://lightcast.io/open-skills/skills" TargetMode="External"/><Relationship Id="rId4871" Type="http://schemas.openxmlformats.org/officeDocument/2006/relationships/hyperlink" Target="https://skills.emsidata.com/skills/KS1225C5XKX5XQ73FCP8" TargetMode="External"/><Relationship Id="rId4870" Type="http://schemas.openxmlformats.org/officeDocument/2006/relationships/hyperlink" Target="https://lightcast.io/open-skills/skills" TargetMode="External"/><Relationship Id="rId2210" Type="http://schemas.openxmlformats.org/officeDocument/2006/relationships/hyperlink" Target="https://lightcast.io/open-skills/skills" TargetMode="External"/><Relationship Id="rId3542" Type="http://schemas.openxmlformats.org/officeDocument/2006/relationships/hyperlink" Target="https://lightcast.io/open-skills/skills" TargetMode="External"/><Relationship Id="rId4873" Type="http://schemas.openxmlformats.org/officeDocument/2006/relationships/hyperlink" Target="https://skills.emsidata.com/skills/KS44130650YQ0H95D7H1" TargetMode="External"/><Relationship Id="rId2211" Type="http://schemas.openxmlformats.org/officeDocument/2006/relationships/hyperlink" Target="https://skills.emsidata.com/skills/ES1890FF8915895CDF26" TargetMode="External"/><Relationship Id="rId3541" Type="http://schemas.openxmlformats.org/officeDocument/2006/relationships/hyperlink" Target="https://skills.emsidata.com/skills/KS120CQ779XFR669JY07" TargetMode="External"/><Relationship Id="rId4872" Type="http://schemas.openxmlformats.org/officeDocument/2006/relationships/hyperlink" Target="https://lightcast.io/open-skills/skills" TargetMode="External"/><Relationship Id="rId2212" Type="http://schemas.openxmlformats.org/officeDocument/2006/relationships/hyperlink" Target="https://lightcast.io/open-skills/skills" TargetMode="External"/><Relationship Id="rId3544" Type="http://schemas.openxmlformats.org/officeDocument/2006/relationships/hyperlink" Target="https://lightcast.io/open-skills/skills" TargetMode="External"/><Relationship Id="rId4875" Type="http://schemas.openxmlformats.org/officeDocument/2006/relationships/hyperlink" Target="https://skills.emsidata.com/skills/KS120Q667V5K4LRNXLN7" TargetMode="External"/><Relationship Id="rId2213" Type="http://schemas.openxmlformats.org/officeDocument/2006/relationships/hyperlink" Target="https://skills.emsidata.com/skills/ESEC867E0E2604745DFD" TargetMode="External"/><Relationship Id="rId3543" Type="http://schemas.openxmlformats.org/officeDocument/2006/relationships/hyperlink" Target="https://skills.emsidata.com/skills/KS120H9659BG1L6W9Q4F" TargetMode="External"/><Relationship Id="rId4874" Type="http://schemas.openxmlformats.org/officeDocument/2006/relationships/hyperlink" Target="https://lightcast.io/open-skills/skills" TargetMode="External"/><Relationship Id="rId2247" Type="http://schemas.openxmlformats.org/officeDocument/2006/relationships/hyperlink" Target="https://skills.emsidata.com/skills/KS122D673HLMNLY5V1ZN" TargetMode="External"/><Relationship Id="rId3579" Type="http://schemas.openxmlformats.org/officeDocument/2006/relationships/hyperlink" Target="https://skills.emsidata.com/skills/KS123H46XPW3L3S07696" TargetMode="External"/><Relationship Id="rId2248" Type="http://schemas.openxmlformats.org/officeDocument/2006/relationships/hyperlink" Target="https://lightcast.io/open-skills/skills" TargetMode="External"/><Relationship Id="rId3578" Type="http://schemas.openxmlformats.org/officeDocument/2006/relationships/hyperlink" Target="https://lightcast.io/open-skills/skills" TargetMode="External"/><Relationship Id="rId2249" Type="http://schemas.openxmlformats.org/officeDocument/2006/relationships/hyperlink" Target="https://skills.emsidata.com/skills/ES246381C6B751E993D6" TargetMode="External"/><Relationship Id="rId3571" Type="http://schemas.openxmlformats.org/officeDocument/2006/relationships/hyperlink" Target="https://skills.emsidata.com/skills/ESA0791BC5699A0172BF" TargetMode="External"/><Relationship Id="rId2240" Type="http://schemas.openxmlformats.org/officeDocument/2006/relationships/hyperlink" Target="https://lightcast.io/open-skills/skills" TargetMode="External"/><Relationship Id="rId3570" Type="http://schemas.openxmlformats.org/officeDocument/2006/relationships/hyperlink" Target="https://lightcast.io/open-skills/skills" TargetMode="External"/><Relationship Id="rId2241" Type="http://schemas.openxmlformats.org/officeDocument/2006/relationships/hyperlink" Target="https://skills.emsidata.com/skills/KS127ZV76YL5R458TFVX" TargetMode="External"/><Relationship Id="rId3573" Type="http://schemas.openxmlformats.org/officeDocument/2006/relationships/hyperlink" Target="https://skills.emsidata.com/skills/KS122S36WR2XBKLZQGK9" TargetMode="External"/><Relationship Id="rId2242" Type="http://schemas.openxmlformats.org/officeDocument/2006/relationships/hyperlink" Target="https://lightcast.io/open-skills/skills" TargetMode="External"/><Relationship Id="rId3572" Type="http://schemas.openxmlformats.org/officeDocument/2006/relationships/hyperlink" Target="https://lightcast.io/open-skills/skills" TargetMode="External"/><Relationship Id="rId2243" Type="http://schemas.openxmlformats.org/officeDocument/2006/relationships/hyperlink" Target="https://skills.emsidata.com/skills/KS125S86TBSY7006VM7B" TargetMode="External"/><Relationship Id="rId3575" Type="http://schemas.openxmlformats.org/officeDocument/2006/relationships/hyperlink" Target="https://skills.emsidata.com/skills/KS120RN65VHFNWDLP6VX" TargetMode="External"/><Relationship Id="rId2244" Type="http://schemas.openxmlformats.org/officeDocument/2006/relationships/hyperlink" Target="https://lightcast.io/open-skills/skills" TargetMode="External"/><Relationship Id="rId3574" Type="http://schemas.openxmlformats.org/officeDocument/2006/relationships/hyperlink" Target="https://lightcast.io/open-skills/skills" TargetMode="External"/><Relationship Id="rId2245" Type="http://schemas.openxmlformats.org/officeDocument/2006/relationships/hyperlink" Target="https://skills.emsidata.com/skills/ES4E9130E4EFE61130B9" TargetMode="External"/><Relationship Id="rId3577" Type="http://schemas.openxmlformats.org/officeDocument/2006/relationships/hyperlink" Target="https://skills.emsidata.com/skills/KS122J66MRFCY8GSM6DM" TargetMode="External"/><Relationship Id="rId2246" Type="http://schemas.openxmlformats.org/officeDocument/2006/relationships/hyperlink" Target="https://lightcast.io/open-skills/skills" TargetMode="External"/><Relationship Id="rId3576" Type="http://schemas.openxmlformats.org/officeDocument/2006/relationships/hyperlink" Target="https://lightcast.io/open-skills/skills" TargetMode="External"/><Relationship Id="rId2236" Type="http://schemas.openxmlformats.org/officeDocument/2006/relationships/hyperlink" Target="https://lightcast.io/open-skills/skills" TargetMode="External"/><Relationship Id="rId3568" Type="http://schemas.openxmlformats.org/officeDocument/2006/relationships/hyperlink" Target="https://lightcast.io/open-skills/skills" TargetMode="External"/><Relationship Id="rId4899" Type="http://schemas.openxmlformats.org/officeDocument/2006/relationships/hyperlink" Target="https://skills.emsidata.com/skills/ES3CB5C2E6A34C936737" TargetMode="External"/><Relationship Id="rId2237" Type="http://schemas.openxmlformats.org/officeDocument/2006/relationships/hyperlink" Target="https://skills.emsidata.com/skills/KS120PQ6XD1JWMFQVJNW" TargetMode="External"/><Relationship Id="rId3567" Type="http://schemas.openxmlformats.org/officeDocument/2006/relationships/hyperlink" Target="https://skills.emsidata.com/skills/KS441J55W2NMY8X9YMY8" TargetMode="External"/><Relationship Id="rId4898" Type="http://schemas.openxmlformats.org/officeDocument/2006/relationships/hyperlink" Target="https://lightcast.io/open-skills/skills" TargetMode="External"/><Relationship Id="rId2238" Type="http://schemas.openxmlformats.org/officeDocument/2006/relationships/hyperlink" Target="https://lightcast.io/open-skills/skills" TargetMode="External"/><Relationship Id="rId2239" Type="http://schemas.openxmlformats.org/officeDocument/2006/relationships/hyperlink" Target="https://skills.emsidata.com/skills/KS440DD5YG3D9JPY3CGD" TargetMode="External"/><Relationship Id="rId3569" Type="http://schemas.openxmlformats.org/officeDocument/2006/relationships/hyperlink" Target="https://skills.emsidata.com/skills/KS1211J6CBCRD96F9WLF" TargetMode="External"/><Relationship Id="rId3560" Type="http://schemas.openxmlformats.org/officeDocument/2006/relationships/hyperlink" Target="https://lightcast.io/open-skills/skills" TargetMode="External"/><Relationship Id="rId4891" Type="http://schemas.openxmlformats.org/officeDocument/2006/relationships/hyperlink" Target="https://skills.emsidata.com/skills/KS123P25Z286W83KZ3M0" TargetMode="External"/><Relationship Id="rId4890" Type="http://schemas.openxmlformats.org/officeDocument/2006/relationships/hyperlink" Target="https://lightcast.io/open-skills/skills" TargetMode="External"/><Relationship Id="rId2230" Type="http://schemas.openxmlformats.org/officeDocument/2006/relationships/hyperlink" Target="https://lightcast.io/open-skills/skills" TargetMode="External"/><Relationship Id="rId3562" Type="http://schemas.openxmlformats.org/officeDocument/2006/relationships/hyperlink" Target="https://lightcast.io/open-skills/skills" TargetMode="External"/><Relationship Id="rId4893" Type="http://schemas.openxmlformats.org/officeDocument/2006/relationships/hyperlink" Target="https://skills.emsidata.com/skills/KS7G7GK6K3ZQ6N1Q1560" TargetMode="External"/><Relationship Id="rId2231" Type="http://schemas.openxmlformats.org/officeDocument/2006/relationships/hyperlink" Target="https://skills.emsidata.com/skills/ESC842062C77758B1AED" TargetMode="External"/><Relationship Id="rId3561" Type="http://schemas.openxmlformats.org/officeDocument/2006/relationships/hyperlink" Target="https://skills.emsidata.com/skills/KS121DM5YM6GWXH1JXPD" TargetMode="External"/><Relationship Id="rId4892" Type="http://schemas.openxmlformats.org/officeDocument/2006/relationships/hyperlink" Target="https://lightcast.io/open-skills/skills" TargetMode="External"/><Relationship Id="rId2232" Type="http://schemas.openxmlformats.org/officeDocument/2006/relationships/hyperlink" Target="https://lightcast.io/open-skills/skills" TargetMode="External"/><Relationship Id="rId3564" Type="http://schemas.openxmlformats.org/officeDocument/2006/relationships/hyperlink" Target="https://lightcast.io/open-skills/skills" TargetMode="External"/><Relationship Id="rId4895" Type="http://schemas.openxmlformats.org/officeDocument/2006/relationships/hyperlink" Target="https://skills.emsidata.com/skills/KS1217K6WV3Q6D35FGQF" TargetMode="External"/><Relationship Id="rId2233" Type="http://schemas.openxmlformats.org/officeDocument/2006/relationships/hyperlink" Target="https://skills.emsidata.com/skills/KS125SS6Z01PYP99SN5G" TargetMode="External"/><Relationship Id="rId3563" Type="http://schemas.openxmlformats.org/officeDocument/2006/relationships/hyperlink" Target="https://skills.emsidata.com/skills/KS124PY62D45XXQ2GK5Z" TargetMode="External"/><Relationship Id="rId4894" Type="http://schemas.openxmlformats.org/officeDocument/2006/relationships/hyperlink" Target="https://lightcast.io/open-skills/skills" TargetMode="External"/><Relationship Id="rId2234" Type="http://schemas.openxmlformats.org/officeDocument/2006/relationships/hyperlink" Target="https://lightcast.io/open-skills/skills" TargetMode="External"/><Relationship Id="rId3566" Type="http://schemas.openxmlformats.org/officeDocument/2006/relationships/hyperlink" Target="https://lightcast.io/open-skills/skills" TargetMode="External"/><Relationship Id="rId4897" Type="http://schemas.openxmlformats.org/officeDocument/2006/relationships/hyperlink" Target="https://skills.emsidata.com/skills/KS440DW606CXSDLH6WPV" TargetMode="External"/><Relationship Id="rId2235" Type="http://schemas.openxmlformats.org/officeDocument/2006/relationships/hyperlink" Target="https://skills.emsidata.com/skills/KS1203C6TWBHZ701QZJQ" TargetMode="External"/><Relationship Id="rId3565" Type="http://schemas.openxmlformats.org/officeDocument/2006/relationships/hyperlink" Target="https://skills.emsidata.com/skills/KS1202X65SZ3VM8V8RYB" TargetMode="External"/><Relationship Id="rId4896" Type="http://schemas.openxmlformats.org/officeDocument/2006/relationships/hyperlink" Target="https://lightcast.io/open-skills/skills" TargetMode="External"/><Relationship Id="rId8409" Type="http://schemas.openxmlformats.org/officeDocument/2006/relationships/hyperlink" Target="https://lightcast.io/open-skills/skills" TargetMode="External"/><Relationship Id="rId8408" Type="http://schemas.openxmlformats.org/officeDocument/2006/relationships/hyperlink" Target="https://skills.emsidata.com/skills/ES87885D4EDB576917C4" TargetMode="External"/><Relationship Id="rId8407" Type="http://schemas.openxmlformats.org/officeDocument/2006/relationships/hyperlink" Target="https://lightcast.io/open-skills/skills" TargetMode="External"/><Relationship Id="rId9738" Type="http://schemas.openxmlformats.org/officeDocument/2006/relationships/hyperlink" Target="https://skills.emsidata.com/skills/ES48DC8725830674E88F" TargetMode="External"/><Relationship Id="rId9739" Type="http://schemas.openxmlformats.org/officeDocument/2006/relationships/hyperlink" Target="https://lightcast.io/open-skills/skills" TargetMode="External"/><Relationship Id="rId8402" Type="http://schemas.openxmlformats.org/officeDocument/2006/relationships/hyperlink" Target="https://skills.emsidata.com/skills/ESB552EE7457EC5E2A9E" TargetMode="External"/><Relationship Id="rId9734" Type="http://schemas.openxmlformats.org/officeDocument/2006/relationships/hyperlink" Target="https://skills.emsidata.com/skills/KS440WB5YR58ST6DHLPR" TargetMode="External"/><Relationship Id="rId8401" Type="http://schemas.openxmlformats.org/officeDocument/2006/relationships/hyperlink" Target="https://lightcast.io/open-skills/skills" TargetMode="External"/><Relationship Id="rId9735" Type="http://schemas.openxmlformats.org/officeDocument/2006/relationships/hyperlink" Target="https://lightcast.io/open-skills/skills" TargetMode="External"/><Relationship Id="rId8400" Type="http://schemas.openxmlformats.org/officeDocument/2006/relationships/hyperlink" Target="https://skills.emsidata.com/skills/ESABC94B293DD00B5410" TargetMode="External"/><Relationship Id="rId9736" Type="http://schemas.openxmlformats.org/officeDocument/2006/relationships/hyperlink" Target="https://skills.emsidata.com/skills/BGSD8B0C0082DFF7577B" TargetMode="External"/><Relationship Id="rId9737" Type="http://schemas.openxmlformats.org/officeDocument/2006/relationships/hyperlink" Target="https://lightcast.io/open-skills/skills" TargetMode="External"/><Relationship Id="rId8406" Type="http://schemas.openxmlformats.org/officeDocument/2006/relationships/hyperlink" Target="https://skills.emsidata.com/skills/KS120LJ68QWNG8YNRZGR" TargetMode="External"/><Relationship Id="rId9730" Type="http://schemas.openxmlformats.org/officeDocument/2006/relationships/hyperlink" Target="https://skills.emsidata.com/skills/KS1214J6FRTK453B6F4L" TargetMode="External"/><Relationship Id="rId8405" Type="http://schemas.openxmlformats.org/officeDocument/2006/relationships/hyperlink" Target="https://lightcast.io/open-skills/skills" TargetMode="External"/><Relationship Id="rId9731" Type="http://schemas.openxmlformats.org/officeDocument/2006/relationships/hyperlink" Target="https://lightcast.io/open-skills/skills" TargetMode="External"/><Relationship Id="rId8404" Type="http://schemas.openxmlformats.org/officeDocument/2006/relationships/hyperlink" Target="https://skills.emsidata.com/skills/KSZ7B81D0GU9YSELR8WN" TargetMode="External"/><Relationship Id="rId9732" Type="http://schemas.openxmlformats.org/officeDocument/2006/relationships/hyperlink" Target="https://skills.emsidata.com/skills/KS1262J6Y6G3L4831LR5" TargetMode="External"/><Relationship Id="rId8403" Type="http://schemas.openxmlformats.org/officeDocument/2006/relationships/hyperlink" Target="https://lightcast.io/open-skills/skills" TargetMode="External"/><Relationship Id="rId9733" Type="http://schemas.openxmlformats.org/officeDocument/2006/relationships/hyperlink" Target="https://lightcast.io/open-skills/skills" TargetMode="External"/><Relationship Id="rId9727" Type="http://schemas.openxmlformats.org/officeDocument/2006/relationships/hyperlink" Target="https://lightcast.io/open-skills/skills" TargetMode="External"/><Relationship Id="rId9728" Type="http://schemas.openxmlformats.org/officeDocument/2006/relationships/hyperlink" Target="https://skills.emsidata.com/skills/KS123JD63DR4H8K756BR" TargetMode="External"/><Relationship Id="rId9729" Type="http://schemas.openxmlformats.org/officeDocument/2006/relationships/hyperlink" Target="https://lightcast.io/open-skills/skills" TargetMode="External"/><Relationship Id="rId9723" Type="http://schemas.openxmlformats.org/officeDocument/2006/relationships/hyperlink" Target="https://lightcast.io/open-skills/skills" TargetMode="External"/><Relationship Id="rId9724" Type="http://schemas.openxmlformats.org/officeDocument/2006/relationships/hyperlink" Target="https://skills.emsidata.com/skills/ES53E6EA8285F66F0CE7" TargetMode="External"/><Relationship Id="rId9725" Type="http://schemas.openxmlformats.org/officeDocument/2006/relationships/hyperlink" Target="https://lightcast.io/open-skills/skills" TargetMode="External"/><Relationship Id="rId9726" Type="http://schemas.openxmlformats.org/officeDocument/2006/relationships/hyperlink" Target="https://skills.emsidata.com/skills/KS1254S5WBL0PXSJXF2N" TargetMode="External"/><Relationship Id="rId9720" Type="http://schemas.openxmlformats.org/officeDocument/2006/relationships/hyperlink" Target="https://skills.emsidata.com/skills/BGS3DE32AE30E465EB64" TargetMode="External"/><Relationship Id="rId9721" Type="http://schemas.openxmlformats.org/officeDocument/2006/relationships/hyperlink" Target="https://lightcast.io/open-skills/skills" TargetMode="External"/><Relationship Id="rId9722" Type="http://schemas.openxmlformats.org/officeDocument/2006/relationships/hyperlink" Target="https://skills.emsidata.com/skills/BGS1B34146CFE8069125" TargetMode="External"/><Relationship Id="rId8429" Type="http://schemas.openxmlformats.org/officeDocument/2006/relationships/hyperlink" Target="https://lightcast.io/open-skills/skills" TargetMode="External"/><Relationship Id="rId9750" Type="http://schemas.openxmlformats.org/officeDocument/2006/relationships/hyperlink" Target="https://skills.emsidata.com/skills/KS9RWE4CYUSNTSPMGKWP" TargetMode="External"/><Relationship Id="rId9751" Type="http://schemas.openxmlformats.org/officeDocument/2006/relationships/hyperlink" Target="https://lightcast.io/open-skills/skills" TargetMode="External"/><Relationship Id="rId8420" Type="http://schemas.openxmlformats.org/officeDocument/2006/relationships/hyperlink" Target="https://skills.emsidata.com/skills/ES1D5B4B968B9AA7BF21" TargetMode="External"/><Relationship Id="rId8424" Type="http://schemas.openxmlformats.org/officeDocument/2006/relationships/hyperlink" Target="https://skills.emsidata.com/skills/KS124W56DWDHHLFYM479" TargetMode="External"/><Relationship Id="rId9756" Type="http://schemas.openxmlformats.org/officeDocument/2006/relationships/hyperlink" Target="https://skills.emsidata.com/skills/ES3E39C571A627E23737" TargetMode="External"/><Relationship Id="rId8423" Type="http://schemas.openxmlformats.org/officeDocument/2006/relationships/hyperlink" Target="https://lightcast.io/open-skills/skills" TargetMode="External"/><Relationship Id="rId9757" Type="http://schemas.openxmlformats.org/officeDocument/2006/relationships/hyperlink" Target="https://lightcast.io/open-skills/skills" TargetMode="External"/><Relationship Id="rId8422" Type="http://schemas.openxmlformats.org/officeDocument/2006/relationships/hyperlink" Target="https://skills.emsidata.com/skills/BGS7B477DD0873D009F9" TargetMode="External"/><Relationship Id="rId9758" Type="http://schemas.openxmlformats.org/officeDocument/2006/relationships/hyperlink" Target="https://skills.emsidata.com/skills/ES5B06E38C5696D77E2C" TargetMode="External"/><Relationship Id="rId8421" Type="http://schemas.openxmlformats.org/officeDocument/2006/relationships/hyperlink" Target="https://lightcast.io/open-skills/skills" TargetMode="External"/><Relationship Id="rId9759" Type="http://schemas.openxmlformats.org/officeDocument/2006/relationships/hyperlink" Target="https://lightcast.io/open-skills/skills" TargetMode="External"/><Relationship Id="rId8428" Type="http://schemas.openxmlformats.org/officeDocument/2006/relationships/hyperlink" Target="https://skills.emsidata.com/skills/KS128J676MTY9K12P0MP" TargetMode="External"/><Relationship Id="rId9752" Type="http://schemas.openxmlformats.org/officeDocument/2006/relationships/hyperlink" Target="https://skills.emsidata.com/skills/BGSCF27F0D042CE450B7" TargetMode="External"/><Relationship Id="rId8427" Type="http://schemas.openxmlformats.org/officeDocument/2006/relationships/hyperlink" Target="https://lightcast.io/open-skills/skills" TargetMode="External"/><Relationship Id="rId9753" Type="http://schemas.openxmlformats.org/officeDocument/2006/relationships/hyperlink" Target="https://lightcast.io/open-skills/skills" TargetMode="External"/><Relationship Id="rId8426" Type="http://schemas.openxmlformats.org/officeDocument/2006/relationships/hyperlink" Target="https://skills.emsidata.com/skills/KS7G2ZB6N9RBHQZXD86Q" TargetMode="External"/><Relationship Id="rId9754" Type="http://schemas.openxmlformats.org/officeDocument/2006/relationships/hyperlink" Target="https://skills.emsidata.com/skills/ES5E7918EBDB454A6A1C" TargetMode="External"/><Relationship Id="rId8425" Type="http://schemas.openxmlformats.org/officeDocument/2006/relationships/hyperlink" Target="https://lightcast.io/open-skills/skills" TargetMode="External"/><Relationship Id="rId9755" Type="http://schemas.openxmlformats.org/officeDocument/2006/relationships/hyperlink" Target="https://lightcast.io/open-skills/skills" TargetMode="External"/><Relationship Id="rId8419" Type="http://schemas.openxmlformats.org/officeDocument/2006/relationships/hyperlink" Target="https://lightcast.io/open-skills/skills" TargetMode="External"/><Relationship Id="rId8418" Type="http://schemas.openxmlformats.org/officeDocument/2006/relationships/hyperlink" Target="https://skills.emsidata.com/skills/BGS61A72F09408556519" TargetMode="External"/><Relationship Id="rId9749" Type="http://schemas.openxmlformats.org/officeDocument/2006/relationships/hyperlink" Target="https://lightcast.io/open-skills/skills" TargetMode="External"/><Relationship Id="rId9740" Type="http://schemas.openxmlformats.org/officeDocument/2006/relationships/hyperlink" Target="https://skills.emsidata.com/skills/KS1228Z78CF22LMQQD8R" TargetMode="External"/><Relationship Id="rId8413" Type="http://schemas.openxmlformats.org/officeDocument/2006/relationships/hyperlink" Target="https://lightcast.io/open-skills/skills" TargetMode="External"/><Relationship Id="rId9745" Type="http://schemas.openxmlformats.org/officeDocument/2006/relationships/hyperlink" Target="https://lightcast.io/open-skills/skills" TargetMode="External"/><Relationship Id="rId8412" Type="http://schemas.openxmlformats.org/officeDocument/2006/relationships/hyperlink" Target="https://skills.emsidata.com/skills/KS127Y9644S2L5LPQW8P" TargetMode="External"/><Relationship Id="rId9746" Type="http://schemas.openxmlformats.org/officeDocument/2006/relationships/hyperlink" Target="https://skills.emsidata.com/skills/BGSDC216D5F2CF47A27D" TargetMode="External"/><Relationship Id="rId8411" Type="http://schemas.openxmlformats.org/officeDocument/2006/relationships/hyperlink" Target="https://lightcast.io/open-skills/skills" TargetMode="External"/><Relationship Id="rId9747" Type="http://schemas.openxmlformats.org/officeDocument/2006/relationships/hyperlink" Target="https://lightcast.io/open-skills/skills" TargetMode="External"/><Relationship Id="rId8410" Type="http://schemas.openxmlformats.org/officeDocument/2006/relationships/hyperlink" Target="https://skills.emsidata.com/skills/BGS31C85CF7F91620F63" TargetMode="External"/><Relationship Id="rId9748" Type="http://schemas.openxmlformats.org/officeDocument/2006/relationships/hyperlink" Target="https://skills.emsidata.com/skills/KS126DP6MQF3SGT1YTLY" TargetMode="External"/><Relationship Id="rId8417" Type="http://schemas.openxmlformats.org/officeDocument/2006/relationships/hyperlink" Target="https://lightcast.io/open-skills/skills" TargetMode="External"/><Relationship Id="rId9741" Type="http://schemas.openxmlformats.org/officeDocument/2006/relationships/hyperlink" Target="https://lightcast.io/open-skills/skills" TargetMode="External"/><Relationship Id="rId8416" Type="http://schemas.openxmlformats.org/officeDocument/2006/relationships/hyperlink" Target="https://skills.emsidata.com/skills/ESF586319EAC399E9394" TargetMode="External"/><Relationship Id="rId9742" Type="http://schemas.openxmlformats.org/officeDocument/2006/relationships/hyperlink" Target="https://skills.emsidata.com/skills/KS126HK6DFPRHYC7RNQ5" TargetMode="External"/><Relationship Id="rId8415" Type="http://schemas.openxmlformats.org/officeDocument/2006/relationships/hyperlink" Target="https://lightcast.io/open-skills/skills" TargetMode="External"/><Relationship Id="rId9743" Type="http://schemas.openxmlformats.org/officeDocument/2006/relationships/hyperlink" Target="https://lightcast.io/open-skills/skills" TargetMode="External"/><Relationship Id="rId8414" Type="http://schemas.openxmlformats.org/officeDocument/2006/relationships/hyperlink" Target="https://skills.emsidata.com/skills/ESD3C28990D197776C48" TargetMode="External"/><Relationship Id="rId9744" Type="http://schemas.openxmlformats.org/officeDocument/2006/relationships/hyperlink" Target="https://skills.emsidata.com/skills/ES6F74457CD122F14F6F" TargetMode="External"/><Relationship Id="rId2290" Type="http://schemas.openxmlformats.org/officeDocument/2006/relationships/hyperlink" Target="https://lightcast.io/open-skills/skills" TargetMode="External"/><Relationship Id="rId2291" Type="http://schemas.openxmlformats.org/officeDocument/2006/relationships/hyperlink" Target="https://skills.emsidata.com/skills/KS441X65VLWJMYN1JN5N" TargetMode="External"/><Relationship Id="rId2292" Type="http://schemas.openxmlformats.org/officeDocument/2006/relationships/hyperlink" Target="https://lightcast.io/open-skills/skills" TargetMode="External"/><Relationship Id="rId2293" Type="http://schemas.openxmlformats.org/officeDocument/2006/relationships/hyperlink" Target="https://skills.emsidata.com/skills/KS125Y06LZBWLSNVT1YG" TargetMode="External"/><Relationship Id="rId2294" Type="http://schemas.openxmlformats.org/officeDocument/2006/relationships/hyperlink" Target="https://lightcast.io/open-skills/skills" TargetMode="External"/><Relationship Id="rId2295" Type="http://schemas.openxmlformats.org/officeDocument/2006/relationships/hyperlink" Target="https://skills.emsidata.com/skills/KS1231X5WSPKY79SZW2B" TargetMode="External"/><Relationship Id="rId2296" Type="http://schemas.openxmlformats.org/officeDocument/2006/relationships/hyperlink" Target="https://lightcast.io/open-skills/skills" TargetMode="External"/><Relationship Id="rId2297" Type="http://schemas.openxmlformats.org/officeDocument/2006/relationships/hyperlink" Target="https://skills.emsidata.com/skills/KS127Z65Y2BBKJZ3W2HL" TargetMode="External"/><Relationship Id="rId2298" Type="http://schemas.openxmlformats.org/officeDocument/2006/relationships/hyperlink" Target="https://lightcast.io/open-skills/skills" TargetMode="External"/><Relationship Id="rId2299" Type="http://schemas.openxmlformats.org/officeDocument/2006/relationships/hyperlink" Target="https://skills.emsidata.com/skills/KS123216W67W6XBV06D6" TargetMode="External"/><Relationship Id="rId9716" Type="http://schemas.openxmlformats.org/officeDocument/2006/relationships/hyperlink" Target="https://skills.emsidata.com/skills/KS124N96FD0WPSJ4RD56" TargetMode="External"/><Relationship Id="rId9717" Type="http://schemas.openxmlformats.org/officeDocument/2006/relationships/hyperlink" Target="https://lightcast.io/open-skills/skills" TargetMode="External"/><Relationship Id="rId9718" Type="http://schemas.openxmlformats.org/officeDocument/2006/relationships/hyperlink" Target="https://skills.emsidata.com/skills/KS122VH6BNFLBPJRW6M4" TargetMode="External"/><Relationship Id="rId9719" Type="http://schemas.openxmlformats.org/officeDocument/2006/relationships/hyperlink" Target="https://lightcast.io/open-skills/skills" TargetMode="External"/><Relationship Id="rId9712" Type="http://schemas.openxmlformats.org/officeDocument/2006/relationships/hyperlink" Target="https://skills.emsidata.com/skills/ESB3C965DAF0075A5C19" TargetMode="External"/><Relationship Id="rId9713" Type="http://schemas.openxmlformats.org/officeDocument/2006/relationships/hyperlink" Target="https://lightcast.io/open-skills/skills" TargetMode="External"/><Relationship Id="rId9714" Type="http://schemas.openxmlformats.org/officeDocument/2006/relationships/hyperlink" Target="https://skills.emsidata.com/skills/ES7C0F86EFAD9BAC3F30" TargetMode="External"/><Relationship Id="rId9715" Type="http://schemas.openxmlformats.org/officeDocument/2006/relationships/hyperlink" Target="https://lightcast.io/open-skills/skills" TargetMode="External"/><Relationship Id="rId9710" Type="http://schemas.openxmlformats.org/officeDocument/2006/relationships/hyperlink" Target="https://skills.emsidata.com/skills/KSJAD0SVNYTVY44H05ZQ" TargetMode="External"/><Relationship Id="rId9711" Type="http://schemas.openxmlformats.org/officeDocument/2006/relationships/hyperlink" Target="https://lightcast.io/open-skills/skills" TargetMode="External"/><Relationship Id="rId9709" Type="http://schemas.openxmlformats.org/officeDocument/2006/relationships/hyperlink" Target="https://lightcast.io/open-skills/skills" TargetMode="External"/><Relationship Id="rId9705" Type="http://schemas.openxmlformats.org/officeDocument/2006/relationships/hyperlink" Target="https://lightcast.io/open-skills/skills" TargetMode="External"/><Relationship Id="rId9706" Type="http://schemas.openxmlformats.org/officeDocument/2006/relationships/hyperlink" Target="https://skills.emsidata.com/skills/ES1E6CEE3E364F8DE1AD" TargetMode="External"/><Relationship Id="rId9707" Type="http://schemas.openxmlformats.org/officeDocument/2006/relationships/hyperlink" Target="https://lightcast.io/open-skills/skills" TargetMode="External"/><Relationship Id="rId9708" Type="http://schemas.openxmlformats.org/officeDocument/2006/relationships/hyperlink" Target="https://skills.emsidata.com/skills/KS128716PCLBYDMS1KR5" TargetMode="External"/><Relationship Id="rId9701" Type="http://schemas.openxmlformats.org/officeDocument/2006/relationships/hyperlink" Target="https://lightcast.io/open-skills/skills" TargetMode="External"/><Relationship Id="rId9702" Type="http://schemas.openxmlformats.org/officeDocument/2006/relationships/hyperlink" Target="https://skills.emsidata.com/skills/KS126CT752QJR56ZJ17G" TargetMode="External"/><Relationship Id="rId9703" Type="http://schemas.openxmlformats.org/officeDocument/2006/relationships/hyperlink" Target="https://lightcast.io/open-skills/skills" TargetMode="External"/><Relationship Id="rId9704" Type="http://schemas.openxmlformats.org/officeDocument/2006/relationships/hyperlink" Target="https://skills.emsidata.com/skills/ESF24B278ABAB1A141BC" TargetMode="External"/><Relationship Id="rId9700" Type="http://schemas.openxmlformats.org/officeDocument/2006/relationships/hyperlink" Target="https://skills.emsidata.com/skills/ES9BA46D1976079CF9D1" TargetMode="External"/><Relationship Id="rId7151" Type="http://schemas.openxmlformats.org/officeDocument/2006/relationships/hyperlink" Target="https://lightcast.io/open-skills/skills" TargetMode="External"/><Relationship Id="rId8482" Type="http://schemas.openxmlformats.org/officeDocument/2006/relationships/hyperlink" Target="https://skills.emsidata.com/skills/KS7G73D69B1N1C1C9Z43" TargetMode="External"/><Relationship Id="rId7150" Type="http://schemas.openxmlformats.org/officeDocument/2006/relationships/hyperlink" Target="https://skills.emsidata.com/skills/ES32F9FCFC6E95C86F50" TargetMode="External"/><Relationship Id="rId8481" Type="http://schemas.openxmlformats.org/officeDocument/2006/relationships/hyperlink" Target="https://lightcast.io/open-skills/skills" TargetMode="External"/><Relationship Id="rId8480" Type="http://schemas.openxmlformats.org/officeDocument/2006/relationships/hyperlink" Target="https://skills.emsidata.com/skills/KS126HS6NDHSQ9Y89FZH" TargetMode="External"/><Relationship Id="rId7155" Type="http://schemas.openxmlformats.org/officeDocument/2006/relationships/hyperlink" Target="https://lightcast.io/open-skills/skills" TargetMode="External"/><Relationship Id="rId8486" Type="http://schemas.openxmlformats.org/officeDocument/2006/relationships/hyperlink" Target="https://skills.emsidata.com/skills/ES1FCE2D775ABB85A648" TargetMode="External"/><Relationship Id="rId7154" Type="http://schemas.openxmlformats.org/officeDocument/2006/relationships/hyperlink" Target="https://skills.emsidata.com/skills/KS123FH742C1SQCW4LYW" TargetMode="External"/><Relationship Id="rId8485" Type="http://schemas.openxmlformats.org/officeDocument/2006/relationships/hyperlink" Target="https://lightcast.io/open-skills/skills" TargetMode="External"/><Relationship Id="rId7153" Type="http://schemas.openxmlformats.org/officeDocument/2006/relationships/hyperlink" Target="https://lightcast.io/open-skills/skills" TargetMode="External"/><Relationship Id="rId8484" Type="http://schemas.openxmlformats.org/officeDocument/2006/relationships/hyperlink" Target="https://skills.emsidata.com/skills/BGS89EA9749C34FA7F65" TargetMode="External"/><Relationship Id="rId7152" Type="http://schemas.openxmlformats.org/officeDocument/2006/relationships/hyperlink" Target="https://skills.emsidata.com/skills/KS126KY64W7MWNFJTZZT" TargetMode="External"/><Relationship Id="rId8483" Type="http://schemas.openxmlformats.org/officeDocument/2006/relationships/hyperlink" Target="https://lightcast.io/open-skills/skills" TargetMode="External"/><Relationship Id="rId7159" Type="http://schemas.openxmlformats.org/officeDocument/2006/relationships/hyperlink" Target="https://lightcast.io/open-skills/skills" TargetMode="External"/><Relationship Id="rId7158" Type="http://schemas.openxmlformats.org/officeDocument/2006/relationships/hyperlink" Target="https://skills.emsidata.com/skills/KS126TD6F9W0PQ9LVWHX" TargetMode="External"/><Relationship Id="rId8489" Type="http://schemas.openxmlformats.org/officeDocument/2006/relationships/hyperlink" Target="https://lightcast.io/open-skills/skills" TargetMode="External"/><Relationship Id="rId7157" Type="http://schemas.openxmlformats.org/officeDocument/2006/relationships/hyperlink" Target="https://lightcast.io/open-skills/skills" TargetMode="External"/><Relationship Id="rId8488" Type="http://schemas.openxmlformats.org/officeDocument/2006/relationships/hyperlink" Target="https://skills.emsidata.com/skills/KS441YY66ZXL0J4GV4XC" TargetMode="External"/><Relationship Id="rId7156" Type="http://schemas.openxmlformats.org/officeDocument/2006/relationships/hyperlink" Target="https://skills.emsidata.com/skills/KS7G2C76R7ZJB0QTF809" TargetMode="External"/><Relationship Id="rId8487" Type="http://schemas.openxmlformats.org/officeDocument/2006/relationships/hyperlink" Target="https://lightcast.io/open-skills/skills" TargetMode="External"/><Relationship Id="rId7140" Type="http://schemas.openxmlformats.org/officeDocument/2006/relationships/hyperlink" Target="https://skills.emsidata.com/skills/KSIL4ZEH3W2AONZCX7ZR" TargetMode="External"/><Relationship Id="rId8471" Type="http://schemas.openxmlformats.org/officeDocument/2006/relationships/hyperlink" Target="https://lightcast.io/open-skills/skills" TargetMode="External"/><Relationship Id="rId8470" Type="http://schemas.openxmlformats.org/officeDocument/2006/relationships/hyperlink" Target="https://skills.emsidata.com/skills/KSBGXWFV78FP5PK8NQVX" TargetMode="External"/><Relationship Id="rId7144" Type="http://schemas.openxmlformats.org/officeDocument/2006/relationships/hyperlink" Target="https://skills.emsidata.com/skills/KSHY4UQ1VRE2T1JC7JX1" TargetMode="External"/><Relationship Id="rId8475" Type="http://schemas.openxmlformats.org/officeDocument/2006/relationships/hyperlink" Target="https://lightcast.io/open-skills/skills" TargetMode="External"/><Relationship Id="rId7143" Type="http://schemas.openxmlformats.org/officeDocument/2006/relationships/hyperlink" Target="https://lightcast.io/open-skills/skills" TargetMode="External"/><Relationship Id="rId8474" Type="http://schemas.openxmlformats.org/officeDocument/2006/relationships/hyperlink" Target="https://skills.emsidata.com/skills/BGS51BBC9F7C3606FD3A" TargetMode="External"/><Relationship Id="rId7142" Type="http://schemas.openxmlformats.org/officeDocument/2006/relationships/hyperlink" Target="https://skills.emsidata.com/skills/KS124K26KZ6ZQKXR1N37" TargetMode="External"/><Relationship Id="rId8473" Type="http://schemas.openxmlformats.org/officeDocument/2006/relationships/hyperlink" Target="https://lightcast.io/open-skills/skills" TargetMode="External"/><Relationship Id="rId7141" Type="http://schemas.openxmlformats.org/officeDocument/2006/relationships/hyperlink" Target="https://lightcast.io/open-skills/skills" TargetMode="External"/><Relationship Id="rId8472" Type="http://schemas.openxmlformats.org/officeDocument/2006/relationships/hyperlink" Target="https://skills.emsidata.com/skills/KS7G203666FMD73GV014" TargetMode="External"/><Relationship Id="rId7148" Type="http://schemas.openxmlformats.org/officeDocument/2006/relationships/hyperlink" Target="https://skills.emsidata.com/skills/KS121YJ6BZHPGCF8V05K" TargetMode="External"/><Relationship Id="rId8479" Type="http://schemas.openxmlformats.org/officeDocument/2006/relationships/hyperlink" Target="https://lightcast.io/open-skills/skills" TargetMode="External"/><Relationship Id="rId7147" Type="http://schemas.openxmlformats.org/officeDocument/2006/relationships/hyperlink" Target="https://lightcast.io/open-skills/skills" TargetMode="External"/><Relationship Id="rId8478" Type="http://schemas.openxmlformats.org/officeDocument/2006/relationships/hyperlink" Target="https://skills.emsidata.com/skills/ESF08B7CF6980EB50E60" TargetMode="External"/><Relationship Id="rId7146" Type="http://schemas.openxmlformats.org/officeDocument/2006/relationships/hyperlink" Target="https://skills.emsidata.com/skills/KS123D468JYLL79DY8MH" TargetMode="External"/><Relationship Id="rId8477" Type="http://schemas.openxmlformats.org/officeDocument/2006/relationships/hyperlink" Target="https://lightcast.io/open-skills/skills" TargetMode="External"/><Relationship Id="rId7145" Type="http://schemas.openxmlformats.org/officeDocument/2006/relationships/hyperlink" Target="https://lightcast.io/open-skills/skills" TargetMode="External"/><Relationship Id="rId8476" Type="http://schemas.openxmlformats.org/officeDocument/2006/relationships/hyperlink" Target="https://skills.emsidata.com/skills/ES134D3573F935A48444" TargetMode="External"/><Relationship Id="rId7149" Type="http://schemas.openxmlformats.org/officeDocument/2006/relationships/hyperlink" Target="https://lightcast.io/open-skills/skills" TargetMode="External"/><Relationship Id="rId4901" Type="http://schemas.openxmlformats.org/officeDocument/2006/relationships/hyperlink" Target="https://skills.emsidata.com/skills/KS122P46PRC96YRQJ90R" TargetMode="External"/><Relationship Id="rId4900" Type="http://schemas.openxmlformats.org/officeDocument/2006/relationships/hyperlink" Target="https://lightcast.io/open-skills/skills" TargetMode="External"/><Relationship Id="rId4903" Type="http://schemas.openxmlformats.org/officeDocument/2006/relationships/hyperlink" Target="https://skills.emsidata.com/skills/ESAF97D5150F64F29FAD" TargetMode="External"/><Relationship Id="rId4902" Type="http://schemas.openxmlformats.org/officeDocument/2006/relationships/hyperlink" Target="https://lightcast.io/open-skills/skills" TargetMode="External"/><Relationship Id="rId4905" Type="http://schemas.openxmlformats.org/officeDocument/2006/relationships/hyperlink" Target="https://skills.emsidata.com/skills/KS122NR6NY1KB0TD40G4" TargetMode="External"/><Relationship Id="rId4904" Type="http://schemas.openxmlformats.org/officeDocument/2006/relationships/hyperlink" Target="https://lightcast.io/open-skills/skills" TargetMode="External"/><Relationship Id="rId4907" Type="http://schemas.openxmlformats.org/officeDocument/2006/relationships/hyperlink" Target="https://skills.emsidata.com/skills/KS122NM65DYTMH9TJC8Q" TargetMode="External"/><Relationship Id="rId4906" Type="http://schemas.openxmlformats.org/officeDocument/2006/relationships/hyperlink" Target="https://lightcast.io/open-skills/skills" TargetMode="External"/><Relationship Id="rId4909" Type="http://schemas.openxmlformats.org/officeDocument/2006/relationships/hyperlink" Target="https://skills.emsidata.com/skills/KS122P063X6NGMHLP002" TargetMode="External"/><Relationship Id="rId4908" Type="http://schemas.openxmlformats.org/officeDocument/2006/relationships/hyperlink" Target="https://lightcast.io/open-skills/skills" TargetMode="External"/><Relationship Id="rId7180" Type="http://schemas.openxmlformats.org/officeDocument/2006/relationships/hyperlink" Target="https://skills.emsidata.com/skills/ES314E582B1E1F2A6AE6" TargetMode="External"/><Relationship Id="rId7173" Type="http://schemas.openxmlformats.org/officeDocument/2006/relationships/hyperlink" Target="https://lightcast.io/open-skills/skills" TargetMode="External"/><Relationship Id="rId7172" Type="http://schemas.openxmlformats.org/officeDocument/2006/relationships/hyperlink" Target="https://skills.emsidata.com/skills/KS124JZ5VYRZ5MJ85N2B" TargetMode="External"/><Relationship Id="rId7171" Type="http://schemas.openxmlformats.org/officeDocument/2006/relationships/hyperlink" Target="https://lightcast.io/open-skills/skills" TargetMode="External"/><Relationship Id="rId7170" Type="http://schemas.openxmlformats.org/officeDocument/2006/relationships/hyperlink" Target="https://skills.emsidata.com/skills/ESF520D61BA7F0946F97" TargetMode="External"/><Relationship Id="rId7177" Type="http://schemas.openxmlformats.org/officeDocument/2006/relationships/hyperlink" Target="https://lightcast.io/open-skills/skills" TargetMode="External"/><Relationship Id="rId7176" Type="http://schemas.openxmlformats.org/officeDocument/2006/relationships/hyperlink" Target="https://skills.emsidata.com/skills/KS440306NQ0KJJW4QZ9Y" TargetMode="External"/><Relationship Id="rId7175" Type="http://schemas.openxmlformats.org/officeDocument/2006/relationships/hyperlink" Target="https://lightcast.io/open-skills/skills" TargetMode="External"/><Relationship Id="rId7174" Type="http://schemas.openxmlformats.org/officeDocument/2006/relationships/hyperlink" Target="https://skills.emsidata.com/skills/ES1F6B6AD836D8403D5B" TargetMode="External"/><Relationship Id="rId7179" Type="http://schemas.openxmlformats.org/officeDocument/2006/relationships/hyperlink" Target="https://lightcast.io/open-skills/skills" TargetMode="External"/><Relationship Id="rId7178" Type="http://schemas.openxmlformats.org/officeDocument/2006/relationships/hyperlink" Target="https://skills.emsidata.com/skills/ES5BD288B5B33FF14750" TargetMode="External"/><Relationship Id="rId7162" Type="http://schemas.openxmlformats.org/officeDocument/2006/relationships/hyperlink" Target="https://skills.emsidata.com/skills/KS123Y06D7SLPL2N1NVQ" TargetMode="External"/><Relationship Id="rId8493" Type="http://schemas.openxmlformats.org/officeDocument/2006/relationships/hyperlink" Target="https://lightcast.io/open-skills/skills" TargetMode="External"/><Relationship Id="rId7161" Type="http://schemas.openxmlformats.org/officeDocument/2006/relationships/hyperlink" Target="https://lightcast.io/open-skills/skills" TargetMode="External"/><Relationship Id="rId8492" Type="http://schemas.openxmlformats.org/officeDocument/2006/relationships/hyperlink" Target="https://skills.emsidata.com/skills/KS1226M6HV7VQ42GZYYP" TargetMode="External"/><Relationship Id="rId7160" Type="http://schemas.openxmlformats.org/officeDocument/2006/relationships/hyperlink" Target="https://skills.emsidata.com/skills/KSKFPILZAYD0784E3CRO" TargetMode="External"/><Relationship Id="rId8491" Type="http://schemas.openxmlformats.org/officeDocument/2006/relationships/hyperlink" Target="https://lightcast.io/open-skills/skills" TargetMode="External"/><Relationship Id="rId8490" Type="http://schemas.openxmlformats.org/officeDocument/2006/relationships/hyperlink" Target="https://skills.emsidata.com/skills/ES1BE3BB835D0742F381" TargetMode="External"/><Relationship Id="rId7166" Type="http://schemas.openxmlformats.org/officeDocument/2006/relationships/hyperlink" Target="https://skills.emsidata.com/skills/KS7G5656HB0DY3S347VJ" TargetMode="External"/><Relationship Id="rId8497" Type="http://schemas.openxmlformats.org/officeDocument/2006/relationships/hyperlink" Target="https://lightcast.io/open-skills/skills" TargetMode="External"/><Relationship Id="rId7165" Type="http://schemas.openxmlformats.org/officeDocument/2006/relationships/hyperlink" Target="https://lightcast.io/open-skills/skills" TargetMode="External"/><Relationship Id="rId8496" Type="http://schemas.openxmlformats.org/officeDocument/2006/relationships/hyperlink" Target="https://skills.emsidata.com/skills/ES5C7FFDED1E6C1928E7" TargetMode="External"/><Relationship Id="rId7164" Type="http://schemas.openxmlformats.org/officeDocument/2006/relationships/hyperlink" Target="https://skills.emsidata.com/skills/ES9DD5BF6DB7086FA5AE" TargetMode="External"/><Relationship Id="rId8495" Type="http://schemas.openxmlformats.org/officeDocument/2006/relationships/hyperlink" Target="https://lightcast.io/open-skills/skills" TargetMode="External"/><Relationship Id="rId7163" Type="http://schemas.openxmlformats.org/officeDocument/2006/relationships/hyperlink" Target="https://lightcast.io/open-skills/skills" TargetMode="External"/><Relationship Id="rId8494" Type="http://schemas.openxmlformats.org/officeDocument/2006/relationships/hyperlink" Target="https://skills.emsidata.com/skills/ES85709E566FBB33D2B0" TargetMode="External"/><Relationship Id="rId7169" Type="http://schemas.openxmlformats.org/officeDocument/2006/relationships/hyperlink" Target="https://lightcast.io/open-skills/skills" TargetMode="External"/><Relationship Id="rId7168" Type="http://schemas.openxmlformats.org/officeDocument/2006/relationships/hyperlink" Target="https://skills.emsidata.com/skills/KS4425C63RPH46FJ9BX7" TargetMode="External"/><Relationship Id="rId8499" Type="http://schemas.openxmlformats.org/officeDocument/2006/relationships/hyperlink" Target="https://lightcast.io/open-skills/skills" TargetMode="External"/><Relationship Id="rId7167" Type="http://schemas.openxmlformats.org/officeDocument/2006/relationships/hyperlink" Target="https://lightcast.io/open-skills/skills" TargetMode="External"/><Relationship Id="rId8498" Type="http://schemas.openxmlformats.org/officeDocument/2006/relationships/hyperlink" Target="https://skills.emsidata.com/skills/ESCF55409E361DD1CB64" TargetMode="External"/><Relationship Id="rId9770" Type="http://schemas.openxmlformats.org/officeDocument/2006/relationships/hyperlink" Target="https://skills.emsidata.com/skills/BGS409FD4E9C8053A315" TargetMode="External"/><Relationship Id="rId9771" Type="http://schemas.openxmlformats.org/officeDocument/2006/relationships/hyperlink" Target="https://lightcast.io/open-skills/skills" TargetMode="External"/><Relationship Id="rId9772" Type="http://schemas.openxmlformats.org/officeDocument/2006/relationships/hyperlink" Target="https://skills.emsidata.com/skills/ES2119F2B7CEE19988ED" TargetMode="External"/><Relationship Id="rId9773" Type="http://schemas.openxmlformats.org/officeDocument/2006/relationships/hyperlink" Target="https://lightcast.io/open-skills/skills" TargetMode="External"/><Relationship Id="rId7111" Type="http://schemas.openxmlformats.org/officeDocument/2006/relationships/hyperlink" Target="https://lightcast.io/open-skills/skills" TargetMode="External"/><Relationship Id="rId8442" Type="http://schemas.openxmlformats.org/officeDocument/2006/relationships/hyperlink" Target="https://skills.emsidata.com/skills/KS121F274BM7MXXVBZPG" TargetMode="External"/><Relationship Id="rId7110" Type="http://schemas.openxmlformats.org/officeDocument/2006/relationships/hyperlink" Target="https://skills.emsidata.com/skills/KS127QF6PLC252ZNV1KL" TargetMode="External"/><Relationship Id="rId8441" Type="http://schemas.openxmlformats.org/officeDocument/2006/relationships/hyperlink" Target="https://lightcast.io/open-skills/skills" TargetMode="External"/><Relationship Id="rId8440" Type="http://schemas.openxmlformats.org/officeDocument/2006/relationships/hyperlink" Target="https://skills.emsidata.com/skills/KS441GZ6SQGHCVGXBW60" TargetMode="External"/><Relationship Id="rId7115" Type="http://schemas.openxmlformats.org/officeDocument/2006/relationships/hyperlink" Target="https://lightcast.io/open-skills/skills" TargetMode="External"/><Relationship Id="rId8446" Type="http://schemas.openxmlformats.org/officeDocument/2006/relationships/hyperlink" Target="https://skills.emsidata.com/skills/ES36EFB6B54C8DF17492" TargetMode="External"/><Relationship Id="rId9778" Type="http://schemas.openxmlformats.org/officeDocument/2006/relationships/hyperlink" Target="https://skills.emsidata.com/skills/ESD3BFA1B0A864DBC8CC" TargetMode="External"/><Relationship Id="rId7114" Type="http://schemas.openxmlformats.org/officeDocument/2006/relationships/hyperlink" Target="https://skills.emsidata.com/skills/KS1219F6V9C0LTDW4QTF" TargetMode="External"/><Relationship Id="rId8445" Type="http://schemas.openxmlformats.org/officeDocument/2006/relationships/hyperlink" Target="https://lightcast.io/open-skills/skills" TargetMode="External"/><Relationship Id="rId9779" Type="http://schemas.openxmlformats.org/officeDocument/2006/relationships/hyperlink" Target="https://lightcast.io/open-skills/skills" TargetMode="External"/><Relationship Id="rId7113" Type="http://schemas.openxmlformats.org/officeDocument/2006/relationships/hyperlink" Target="https://lightcast.io/open-skills/skills" TargetMode="External"/><Relationship Id="rId8444" Type="http://schemas.openxmlformats.org/officeDocument/2006/relationships/hyperlink" Target="https://skills.emsidata.com/skills/KS4404469FP4CTFJ3GDY" TargetMode="External"/><Relationship Id="rId7112" Type="http://schemas.openxmlformats.org/officeDocument/2006/relationships/hyperlink" Target="https://skills.emsidata.com/skills/KS441106V6X2YVH4B3CV" TargetMode="External"/><Relationship Id="rId8443" Type="http://schemas.openxmlformats.org/officeDocument/2006/relationships/hyperlink" Target="https://lightcast.io/open-skills/skills" TargetMode="External"/><Relationship Id="rId7119" Type="http://schemas.openxmlformats.org/officeDocument/2006/relationships/hyperlink" Target="https://lightcast.io/open-skills/skills" TargetMode="External"/><Relationship Id="rId9774" Type="http://schemas.openxmlformats.org/officeDocument/2006/relationships/hyperlink" Target="https://skills.emsidata.com/skills/ES345D39438E04D37E88" TargetMode="External"/><Relationship Id="rId7118" Type="http://schemas.openxmlformats.org/officeDocument/2006/relationships/hyperlink" Target="https://skills.emsidata.com/skills/KSNRQ747WOSUJTQGV1O6" TargetMode="External"/><Relationship Id="rId8449" Type="http://schemas.openxmlformats.org/officeDocument/2006/relationships/hyperlink" Target="https://lightcast.io/open-skills/skills" TargetMode="External"/><Relationship Id="rId9775" Type="http://schemas.openxmlformats.org/officeDocument/2006/relationships/hyperlink" Target="https://lightcast.io/open-skills/skills" TargetMode="External"/><Relationship Id="rId7117" Type="http://schemas.openxmlformats.org/officeDocument/2006/relationships/hyperlink" Target="https://lightcast.io/open-skills/skills" TargetMode="External"/><Relationship Id="rId8448" Type="http://schemas.openxmlformats.org/officeDocument/2006/relationships/hyperlink" Target="https://skills.emsidata.com/skills/BGS98CED2915B722A015" TargetMode="External"/><Relationship Id="rId9776" Type="http://schemas.openxmlformats.org/officeDocument/2006/relationships/hyperlink" Target="https://skills.emsidata.com/skills/BGSDCFF1A81BB299ED7B" TargetMode="External"/><Relationship Id="rId7116" Type="http://schemas.openxmlformats.org/officeDocument/2006/relationships/hyperlink" Target="https://skills.emsidata.com/skills/KS31H3U6QNXD0U8WLNTQ" TargetMode="External"/><Relationship Id="rId8447" Type="http://schemas.openxmlformats.org/officeDocument/2006/relationships/hyperlink" Target="https://lightcast.io/open-skills/skills" TargetMode="External"/><Relationship Id="rId9777" Type="http://schemas.openxmlformats.org/officeDocument/2006/relationships/hyperlink" Target="https://lightcast.io/open-skills/skills" TargetMode="External"/><Relationship Id="rId7109" Type="http://schemas.openxmlformats.org/officeDocument/2006/relationships/hyperlink" Target="https://lightcast.io/open-skills/skills" TargetMode="External"/><Relationship Id="rId9760" Type="http://schemas.openxmlformats.org/officeDocument/2006/relationships/hyperlink" Target="https://skills.emsidata.com/skills/BGSFF75EF747B0FDC375" TargetMode="External"/><Relationship Id="rId9761" Type="http://schemas.openxmlformats.org/officeDocument/2006/relationships/hyperlink" Target="https://lightcast.io/open-skills/skills" TargetMode="External"/><Relationship Id="rId9762" Type="http://schemas.openxmlformats.org/officeDocument/2006/relationships/hyperlink" Target="https://skills.emsidata.com/skills/KS1242160FRYDQSZW1Q3" TargetMode="External"/><Relationship Id="rId7100" Type="http://schemas.openxmlformats.org/officeDocument/2006/relationships/hyperlink" Target="https://skills.emsidata.com/skills/KS123NC65KJNC7XJZ5PP" TargetMode="External"/><Relationship Id="rId8431" Type="http://schemas.openxmlformats.org/officeDocument/2006/relationships/hyperlink" Target="https://lightcast.io/open-skills/skills" TargetMode="External"/><Relationship Id="rId8430" Type="http://schemas.openxmlformats.org/officeDocument/2006/relationships/hyperlink" Target="https://skills.emsidata.com/skills/KS124VL76F1D07MLLMVL" TargetMode="External"/><Relationship Id="rId7104" Type="http://schemas.openxmlformats.org/officeDocument/2006/relationships/hyperlink" Target="https://skills.emsidata.com/skills/ESF663B60955BE324C98" TargetMode="External"/><Relationship Id="rId8435" Type="http://schemas.openxmlformats.org/officeDocument/2006/relationships/hyperlink" Target="https://lightcast.io/open-skills/skills" TargetMode="External"/><Relationship Id="rId9767" Type="http://schemas.openxmlformats.org/officeDocument/2006/relationships/hyperlink" Target="https://lightcast.io/open-skills/skills" TargetMode="External"/><Relationship Id="rId7103" Type="http://schemas.openxmlformats.org/officeDocument/2006/relationships/hyperlink" Target="https://lightcast.io/open-skills/skills" TargetMode="External"/><Relationship Id="rId8434" Type="http://schemas.openxmlformats.org/officeDocument/2006/relationships/hyperlink" Target="https://skills.emsidata.com/skills/KS440NV72ZFPMPMZJFMX" TargetMode="External"/><Relationship Id="rId9768" Type="http://schemas.openxmlformats.org/officeDocument/2006/relationships/hyperlink" Target="https://skills.emsidata.com/skills/KS128HP5ZZTHMNDRXJ81" TargetMode="External"/><Relationship Id="rId7102" Type="http://schemas.openxmlformats.org/officeDocument/2006/relationships/hyperlink" Target="https://skills.emsidata.com/skills/ES672760226AD0A19E20" TargetMode="External"/><Relationship Id="rId8433" Type="http://schemas.openxmlformats.org/officeDocument/2006/relationships/hyperlink" Target="https://lightcast.io/open-skills/skills" TargetMode="External"/><Relationship Id="rId9769" Type="http://schemas.openxmlformats.org/officeDocument/2006/relationships/hyperlink" Target="https://lightcast.io/open-skills/skills" TargetMode="External"/><Relationship Id="rId7101" Type="http://schemas.openxmlformats.org/officeDocument/2006/relationships/hyperlink" Target="https://lightcast.io/open-skills/skills" TargetMode="External"/><Relationship Id="rId8432" Type="http://schemas.openxmlformats.org/officeDocument/2006/relationships/hyperlink" Target="https://skills.emsidata.com/skills/ESC5A1C952BE77B75150" TargetMode="External"/><Relationship Id="rId7108" Type="http://schemas.openxmlformats.org/officeDocument/2006/relationships/hyperlink" Target="https://skills.emsidata.com/skills/KS120PP6GL94HJDMN0TQ" TargetMode="External"/><Relationship Id="rId8439" Type="http://schemas.openxmlformats.org/officeDocument/2006/relationships/hyperlink" Target="https://lightcast.io/open-skills/skills" TargetMode="External"/><Relationship Id="rId9763" Type="http://schemas.openxmlformats.org/officeDocument/2006/relationships/hyperlink" Target="https://lightcast.io/open-skills/skills" TargetMode="External"/><Relationship Id="rId7107" Type="http://schemas.openxmlformats.org/officeDocument/2006/relationships/hyperlink" Target="https://lightcast.io/open-skills/skills" TargetMode="External"/><Relationship Id="rId8438" Type="http://schemas.openxmlformats.org/officeDocument/2006/relationships/hyperlink" Target="https://skills.emsidata.com/skills/KS124HW6YSZFBH4VXYXC" TargetMode="External"/><Relationship Id="rId9764" Type="http://schemas.openxmlformats.org/officeDocument/2006/relationships/hyperlink" Target="https://skills.emsidata.com/skills/KS1280S6KR3HXKWSC25H" TargetMode="External"/><Relationship Id="rId7106" Type="http://schemas.openxmlformats.org/officeDocument/2006/relationships/hyperlink" Target="https://skills.emsidata.com/skills/ES6058A2E891CF6C9735" TargetMode="External"/><Relationship Id="rId8437" Type="http://schemas.openxmlformats.org/officeDocument/2006/relationships/hyperlink" Target="https://lightcast.io/open-skills/skills" TargetMode="External"/><Relationship Id="rId9765" Type="http://schemas.openxmlformats.org/officeDocument/2006/relationships/hyperlink" Target="https://lightcast.io/open-skills/skills" TargetMode="External"/><Relationship Id="rId7105" Type="http://schemas.openxmlformats.org/officeDocument/2006/relationships/hyperlink" Target="https://lightcast.io/open-skills/skills" TargetMode="External"/><Relationship Id="rId8436" Type="http://schemas.openxmlformats.org/officeDocument/2006/relationships/hyperlink" Target="https://skills.emsidata.com/skills/KS120LK6NV7DJ4TYY3DV" TargetMode="External"/><Relationship Id="rId9766" Type="http://schemas.openxmlformats.org/officeDocument/2006/relationships/hyperlink" Target="https://skills.emsidata.com/skills/KS127Y463WY94XSSP3Z1" TargetMode="External"/><Relationship Id="rId8460" Type="http://schemas.openxmlformats.org/officeDocument/2006/relationships/hyperlink" Target="https://skills.emsidata.com/skills/KS1268L5WLLW6TY4KKPZ" TargetMode="External"/><Relationship Id="rId9792" Type="http://schemas.openxmlformats.org/officeDocument/2006/relationships/hyperlink" Target="https://skills.emsidata.com/skills/ESB3F99C3446845F41F6" TargetMode="External"/><Relationship Id="rId9793" Type="http://schemas.openxmlformats.org/officeDocument/2006/relationships/hyperlink" Target="https://lightcast.io/open-skills/skills" TargetMode="External"/><Relationship Id="rId9794" Type="http://schemas.openxmlformats.org/officeDocument/2006/relationships/hyperlink" Target="https://skills.emsidata.com/skills/ESFB9FE4377C152363B1" TargetMode="External"/><Relationship Id="rId9795" Type="http://schemas.openxmlformats.org/officeDocument/2006/relationships/hyperlink" Target="https://lightcast.io/open-skills/skills" TargetMode="External"/><Relationship Id="rId7133" Type="http://schemas.openxmlformats.org/officeDocument/2006/relationships/hyperlink" Target="https://lightcast.io/open-skills/skills" TargetMode="External"/><Relationship Id="rId8464" Type="http://schemas.openxmlformats.org/officeDocument/2006/relationships/hyperlink" Target="https://skills.emsidata.com/skills/KSFZEO95XYG2EXK7V2MF" TargetMode="External"/><Relationship Id="rId7132" Type="http://schemas.openxmlformats.org/officeDocument/2006/relationships/hyperlink" Target="https://skills.emsidata.com/skills/ES8654B4DA5DACC128C7" TargetMode="External"/><Relationship Id="rId8463" Type="http://schemas.openxmlformats.org/officeDocument/2006/relationships/hyperlink" Target="https://lightcast.io/open-skills/skills" TargetMode="External"/><Relationship Id="rId7131" Type="http://schemas.openxmlformats.org/officeDocument/2006/relationships/hyperlink" Target="https://lightcast.io/open-skills/skills" TargetMode="External"/><Relationship Id="rId8462" Type="http://schemas.openxmlformats.org/officeDocument/2006/relationships/hyperlink" Target="https://skills.emsidata.com/skills/KSUC3FXZSFDLQA1S3VQW" TargetMode="External"/><Relationship Id="rId9790" Type="http://schemas.openxmlformats.org/officeDocument/2006/relationships/hyperlink" Target="https://skills.emsidata.com/skills/ES41665F519CF411D0AB" TargetMode="External"/><Relationship Id="rId7130" Type="http://schemas.openxmlformats.org/officeDocument/2006/relationships/hyperlink" Target="https://skills.emsidata.com/skills/ES2B0C6224B2FF2FE836" TargetMode="External"/><Relationship Id="rId8461" Type="http://schemas.openxmlformats.org/officeDocument/2006/relationships/hyperlink" Target="https://lightcast.io/open-skills/skills" TargetMode="External"/><Relationship Id="rId9791" Type="http://schemas.openxmlformats.org/officeDocument/2006/relationships/hyperlink" Target="https://lightcast.io/open-skills/skills" TargetMode="External"/><Relationship Id="rId7137" Type="http://schemas.openxmlformats.org/officeDocument/2006/relationships/hyperlink" Target="https://lightcast.io/open-skills/skills" TargetMode="External"/><Relationship Id="rId8468" Type="http://schemas.openxmlformats.org/officeDocument/2006/relationships/hyperlink" Target="https://skills.emsidata.com/skills/KS4423G6FKVYZHK9XMLL" TargetMode="External"/><Relationship Id="rId7136" Type="http://schemas.openxmlformats.org/officeDocument/2006/relationships/hyperlink" Target="https://skills.emsidata.com/skills/ES41B63FDD3DF31A0F74" TargetMode="External"/><Relationship Id="rId8467" Type="http://schemas.openxmlformats.org/officeDocument/2006/relationships/hyperlink" Target="https://lightcast.io/open-skills/skills" TargetMode="External"/><Relationship Id="rId7135" Type="http://schemas.openxmlformats.org/officeDocument/2006/relationships/hyperlink" Target="https://lightcast.io/open-skills/skills" TargetMode="External"/><Relationship Id="rId8466" Type="http://schemas.openxmlformats.org/officeDocument/2006/relationships/hyperlink" Target="https://skills.emsidata.com/skills/ES4BC6B1E39C02357FFC" TargetMode="External"/><Relationship Id="rId7134" Type="http://schemas.openxmlformats.org/officeDocument/2006/relationships/hyperlink" Target="https://skills.emsidata.com/skills/KS126TC69MV9291H6SKZ" TargetMode="External"/><Relationship Id="rId8465" Type="http://schemas.openxmlformats.org/officeDocument/2006/relationships/hyperlink" Target="https://lightcast.io/open-skills/skills" TargetMode="External"/><Relationship Id="rId9796" Type="http://schemas.openxmlformats.org/officeDocument/2006/relationships/hyperlink" Target="https://skills.emsidata.com/skills/ESEA3C537A540DB4EBBA" TargetMode="External"/><Relationship Id="rId9797" Type="http://schemas.openxmlformats.org/officeDocument/2006/relationships/hyperlink" Target="https://lightcast.io/open-skills/skills" TargetMode="External"/><Relationship Id="rId7139" Type="http://schemas.openxmlformats.org/officeDocument/2006/relationships/hyperlink" Target="https://lightcast.io/open-skills/skills" TargetMode="External"/><Relationship Id="rId9798" Type="http://schemas.openxmlformats.org/officeDocument/2006/relationships/hyperlink" Target="https://skills.emsidata.com/skills/KS4415T6MKT0H0PGZMYR" TargetMode="External"/><Relationship Id="rId7138" Type="http://schemas.openxmlformats.org/officeDocument/2006/relationships/hyperlink" Target="https://skills.emsidata.com/skills/KS7G1PB6LNV1DF9GXHBG" TargetMode="External"/><Relationship Id="rId8469" Type="http://schemas.openxmlformats.org/officeDocument/2006/relationships/hyperlink" Target="https://lightcast.io/open-skills/skills" TargetMode="External"/><Relationship Id="rId9799" Type="http://schemas.openxmlformats.org/officeDocument/2006/relationships/hyperlink" Target="https://lightcast.io/open-skills/skills" TargetMode="External"/><Relationship Id="rId9781" Type="http://schemas.openxmlformats.org/officeDocument/2006/relationships/hyperlink" Target="https://lightcast.io/open-skills/skills" TargetMode="External"/><Relationship Id="rId9782" Type="http://schemas.openxmlformats.org/officeDocument/2006/relationships/hyperlink" Target="https://skills.emsidata.com/skills/KSV11KLRJSID421SAWON" TargetMode="External"/><Relationship Id="rId9783" Type="http://schemas.openxmlformats.org/officeDocument/2006/relationships/hyperlink" Target="https://lightcast.io/open-skills/skills" TargetMode="External"/><Relationship Id="rId9784" Type="http://schemas.openxmlformats.org/officeDocument/2006/relationships/hyperlink" Target="https://skills.emsidata.com/skills/ES2B29992AC0F3D40F78" TargetMode="External"/><Relationship Id="rId7122" Type="http://schemas.openxmlformats.org/officeDocument/2006/relationships/hyperlink" Target="https://skills.emsidata.com/skills/KS441WR70H19FJWZ44P6" TargetMode="External"/><Relationship Id="rId8453" Type="http://schemas.openxmlformats.org/officeDocument/2006/relationships/hyperlink" Target="https://lightcast.io/open-skills/skills" TargetMode="External"/><Relationship Id="rId7121" Type="http://schemas.openxmlformats.org/officeDocument/2006/relationships/hyperlink" Target="https://lightcast.io/open-skills/skills" TargetMode="External"/><Relationship Id="rId8452" Type="http://schemas.openxmlformats.org/officeDocument/2006/relationships/hyperlink" Target="https://skills.emsidata.com/skills/KSATOIBII17ULJZTEDNA" TargetMode="External"/><Relationship Id="rId7120" Type="http://schemas.openxmlformats.org/officeDocument/2006/relationships/hyperlink" Target="https://skills.emsidata.com/skills/ESEAC0333C165BB42F1A" TargetMode="External"/><Relationship Id="rId8451" Type="http://schemas.openxmlformats.org/officeDocument/2006/relationships/hyperlink" Target="https://lightcast.io/open-skills/skills" TargetMode="External"/><Relationship Id="rId8450" Type="http://schemas.openxmlformats.org/officeDocument/2006/relationships/hyperlink" Target="https://skills.emsidata.com/skills/ES52274D97F253F687B0" TargetMode="External"/><Relationship Id="rId9780" Type="http://schemas.openxmlformats.org/officeDocument/2006/relationships/hyperlink" Target="https://skills.emsidata.com/skills/KS123C2687Y3LBBN54SK" TargetMode="External"/><Relationship Id="rId7126" Type="http://schemas.openxmlformats.org/officeDocument/2006/relationships/hyperlink" Target="https://skills.emsidata.com/skills/ESA5C3382ABD18124416" TargetMode="External"/><Relationship Id="rId8457" Type="http://schemas.openxmlformats.org/officeDocument/2006/relationships/hyperlink" Target="https://lightcast.io/open-skills/skills" TargetMode="External"/><Relationship Id="rId9789" Type="http://schemas.openxmlformats.org/officeDocument/2006/relationships/hyperlink" Target="https://lightcast.io/open-skills/skills" TargetMode="External"/><Relationship Id="rId7125" Type="http://schemas.openxmlformats.org/officeDocument/2006/relationships/hyperlink" Target="https://lightcast.io/open-skills/skills" TargetMode="External"/><Relationship Id="rId8456" Type="http://schemas.openxmlformats.org/officeDocument/2006/relationships/hyperlink" Target="https://skills.emsidata.com/skills/BGSEF2C208D6107E9096" TargetMode="External"/><Relationship Id="rId7124" Type="http://schemas.openxmlformats.org/officeDocument/2006/relationships/hyperlink" Target="https://skills.emsidata.com/skills/KS120ZZ6ZMKM56QY6VY1" TargetMode="External"/><Relationship Id="rId8455" Type="http://schemas.openxmlformats.org/officeDocument/2006/relationships/hyperlink" Target="https://lightcast.io/open-skills/skills" TargetMode="External"/><Relationship Id="rId7123" Type="http://schemas.openxmlformats.org/officeDocument/2006/relationships/hyperlink" Target="https://lightcast.io/open-skills/skills" TargetMode="External"/><Relationship Id="rId8454" Type="http://schemas.openxmlformats.org/officeDocument/2006/relationships/hyperlink" Target="https://skills.emsidata.com/skills/BGS261B19FEED1D25B7A" TargetMode="External"/><Relationship Id="rId9785" Type="http://schemas.openxmlformats.org/officeDocument/2006/relationships/hyperlink" Target="https://lightcast.io/open-skills/skills" TargetMode="External"/><Relationship Id="rId7129" Type="http://schemas.openxmlformats.org/officeDocument/2006/relationships/hyperlink" Target="https://lightcast.io/open-skills/skills" TargetMode="External"/><Relationship Id="rId9786" Type="http://schemas.openxmlformats.org/officeDocument/2006/relationships/hyperlink" Target="https://skills.emsidata.com/skills/ES38BBE3D22F122C1873" TargetMode="External"/><Relationship Id="rId7128" Type="http://schemas.openxmlformats.org/officeDocument/2006/relationships/hyperlink" Target="https://skills.emsidata.com/skills/ES5C7FC6E8F8823E62C9" TargetMode="External"/><Relationship Id="rId8459" Type="http://schemas.openxmlformats.org/officeDocument/2006/relationships/hyperlink" Target="https://lightcast.io/open-skills/skills" TargetMode="External"/><Relationship Id="rId9787" Type="http://schemas.openxmlformats.org/officeDocument/2006/relationships/hyperlink" Target="https://lightcast.io/open-skills/skills" TargetMode="External"/><Relationship Id="rId7127" Type="http://schemas.openxmlformats.org/officeDocument/2006/relationships/hyperlink" Target="https://lightcast.io/open-skills/skills" TargetMode="External"/><Relationship Id="rId8458" Type="http://schemas.openxmlformats.org/officeDocument/2006/relationships/hyperlink" Target="https://skills.emsidata.com/skills/ESD3D69125B66CF2CFA1" TargetMode="External"/><Relationship Id="rId9788" Type="http://schemas.openxmlformats.org/officeDocument/2006/relationships/hyperlink" Target="https://skills.emsidata.com/skills/BGSBF003CCDF4A1C7477" TargetMode="External"/><Relationship Id="rId2302" Type="http://schemas.openxmlformats.org/officeDocument/2006/relationships/hyperlink" Target="https://lightcast.io/open-skills/skills" TargetMode="External"/><Relationship Id="rId3634" Type="http://schemas.openxmlformats.org/officeDocument/2006/relationships/hyperlink" Target="https://lightcast.io/open-skills/skills" TargetMode="External"/><Relationship Id="rId4965" Type="http://schemas.openxmlformats.org/officeDocument/2006/relationships/hyperlink" Target="https://skills.emsidata.com/skills/KS123196V19HLL2MP68M" TargetMode="External"/><Relationship Id="rId2303" Type="http://schemas.openxmlformats.org/officeDocument/2006/relationships/hyperlink" Target="https://skills.emsidata.com/skills/KS126XN6787GCT3RD759" TargetMode="External"/><Relationship Id="rId3633" Type="http://schemas.openxmlformats.org/officeDocument/2006/relationships/hyperlink" Target="https://skills.emsidata.com/skills/KS124PB6WM344W71N2YN" TargetMode="External"/><Relationship Id="rId4964" Type="http://schemas.openxmlformats.org/officeDocument/2006/relationships/hyperlink" Target="https://lightcast.io/open-skills/skills" TargetMode="External"/><Relationship Id="rId2304" Type="http://schemas.openxmlformats.org/officeDocument/2006/relationships/hyperlink" Target="https://lightcast.io/open-skills/skills" TargetMode="External"/><Relationship Id="rId3636" Type="http://schemas.openxmlformats.org/officeDocument/2006/relationships/hyperlink" Target="https://lightcast.io/open-skills/skills" TargetMode="External"/><Relationship Id="rId4967" Type="http://schemas.openxmlformats.org/officeDocument/2006/relationships/hyperlink" Target="https://skills.emsidata.com/skills/KS122P767ZWK429HNC22" TargetMode="External"/><Relationship Id="rId2305" Type="http://schemas.openxmlformats.org/officeDocument/2006/relationships/hyperlink" Target="https://skills.emsidata.com/skills/ESB031D9E7C9021A807E" TargetMode="External"/><Relationship Id="rId3635" Type="http://schemas.openxmlformats.org/officeDocument/2006/relationships/hyperlink" Target="https://skills.emsidata.com/skills/KS122026T330GBFBDD8M" TargetMode="External"/><Relationship Id="rId4966" Type="http://schemas.openxmlformats.org/officeDocument/2006/relationships/hyperlink" Target="https://lightcast.io/open-skills/skills" TargetMode="External"/><Relationship Id="rId2306" Type="http://schemas.openxmlformats.org/officeDocument/2006/relationships/hyperlink" Target="https://lightcast.io/open-skills/skills" TargetMode="External"/><Relationship Id="rId3638" Type="http://schemas.openxmlformats.org/officeDocument/2006/relationships/hyperlink" Target="https://lightcast.io/open-skills/skills" TargetMode="External"/><Relationship Id="rId4969" Type="http://schemas.openxmlformats.org/officeDocument/2006/relationships/hyperlink" Target="https://skills.emsidata.com/skills/KS122PF6FZS3609GDG0V" TargetMode="External"/><Relationship Id="rId2307" Type="http://schemas.openxmlformats.org/officeDocument/2006/relationships/hyperlink" Target="https://skills.emsidata.com/skills/KS120DW6YM4YQS9P2034" TargetMode="External"/><Relationship Id="rId3637" Type="http://schemas.openxmlformats.org/officeDocument/2006/relationships/hyperlink" Target="https://skills.emsidata.com/skills/KS128C75YQ6WMW8PWRNC" TargetMode="External"/><Relationship Id="rId4968" Type="http://schemas.openxmlformats.org/officeDocument/2006/relationships/hyperlink" Target="https://lightcast.io/open-skills/skills" TargetMode="External"/><Relationship Id="rId2308" Type="http://schemas.openxmlformats.org/officeDocument/2006/relationships/hyperlink" Target="https://lightcast.io/open-skills/skills" TargetMode="External"/><Relationship Id="rId2309" Type="http://schemas.openxmlformats.org/officeDocument/2006/relationships/hyperlink" Target="https://skills.emsidata.com/skills/KS4400B6MR93SM20HP3B" TargetMode="External"/><Relationship Id="rId3639" Type="http://schemas.openxmlformats.org/officeDocument/2006/relationships/hyperlink" Target="https://skills.emsidata.com/skills/KS123JM6WNC3DFHXWT5R" TargetMode="External"/><Relationship Id="rId3630" Type="http://schemas.openxmlformats.org/officeDocument/2006/relationships/hyperlink" Target="https://lightcast.io/open-skills/skills" TargetMode="External"/><Relationship Id="rId4961" Type="http://schemas.openxmlformats.org/officeDocument/2006/relationships/hyperlink" Target="https://skills.emsidata.com/skills/KS122PH6C46BDXV2VL74" TargetMode="External"/><Relationship Id="rId4960" Type="http://schemas.openxmlformats.org/officeDocument/2006/relationships/hyperlink" Target="https://lightcast.io/open-skills/skills" TargetMode="External"/><Relationship Id="rId2300" Type="http://schemas.openxmlformats.org/officeDocument/2006/relationships/hyperlink" Target="https://lightcast.io/open-skills/skills" TargetMode="External"/><Relationship Id="rId3632" Type="http://schemas.openxmlformats.org/officeDocument/2006/relationships/hyperlink" Target="https://lightcast.io/open-skills/skills" TargetMode="External"/><Relationship Id="rId4963" Type="http://schemas.openxmlformats.org/officeDocument/2006/relationships/hyperlink" Target="https://skills.emsidata.com/skills/KS7G7PW66DSP5F1XZFCB" TargetMode="External"/><Relationship Id="rId2301" Type="http://schemas.openxmlformats.org/officeDocument/2006/relationships/hyperlink" Target="https://skills.emsidata.com/skills/KS122RH6KSMPHZN1ZHFC" TargetMode="External"/><Relationship Id="rId3631" Type="http://schemas.openxmlformats.org/officeDocument/2006/relationships/hyperlink" Target="https://skills.emsidata.com/skills/KS1215C64BD9KVQFHZBZ" TargetMode="External"/><Relationship Id="rId4962" Type="http://schemas.openxmlformats.org/officeDocument/2006/relationships/hyperlink" Target="https://lightcast.io/open-skills/skills" TargetMode="External"/><Relationship Id="rId3623" Type="http://schemas.openxmlformats.org/officeDocument/2006/relationships/hyperlink" Target="https://skills.emsidata.com/skills/BGS757E14D9D4F28CD09" TargetMode="External"/><Relationship Id="rId4954" Type="http://schemas.openxmlformats.org/officeDocument/2006/relationships/hyperlink" Target="https://lightcast.io/open-skills/skills" TargetMode="External"/><Relationship Id="rId3622" Type="http://schemas.openxmlformats.org/officeDocument/2006/relationships/hyperlink" Target="https://lightcast.io/open-skills/skills" TargetMode="External"/><Relationship Id="rId4953" Type="http://schemas.openxmlformats.org/officeDocument/2006/relationships/hyperlink" Target="https://skills.emsidata.com/skills/KST8RAW2GMV1KOYZVFNC" TargetMode="External"/><Relationship Id="rId3625" Type="http://schemas.openxmlformats.org/officeDocument/2006/relationships/hyperlink" Target="https://skills.emsidata.com/skills/KS124XK650R414070GMP" TargetMode="External"/><Relationship Id="rId4956" Type="http://schemas.openxmlformats.org/officeDocument/2006/relationships/hyperlink" Target="https://lightcast.io/open-skills/skills" TargetMode="External"/><Relationship Id="rId3624" Type="http://schemas.openxmlformats.org/officeDocument/2006/relationships/hyperlink" Target="https://lightcast.io/open-skills/skills" TargetMode="External"/><Relationship Id="rId4955" Type="http://schemas.openxmlformats.org/officeDocument/2006/relationships/hyperlink" Target="https://skills.emsidata.com/skills/KSP2WYQX6GAC6IJILEDJ" TargetMode="External"/><Relationship Id="rId3627" Type="http://schemas.openxmlformats.org/officeDocument/2006/relationships/hyperlink" Target="https://skills.emsidata.com/skills/KS124726L50CX4ZNHYK2" TargetMode="External"/><Relationship Id="rId4958" Type="http://schemas.openxmlformats.org/officeDocument/2006/relationships/hyperlink" Target="https://lightcast.io/open-skills/skills" TargetMode="External"/><Relationship Id="rId3626" Type="http://schemas.openxmlformats.org/officeDocument/2006/relationships/hyperlink" Target="https://lightcast.io/open-skills/skills" TargetMode="External"/><Relationship Id="rId4957" Type="http://schemas.openxmlformats.org/officeDocument/2006/relationships/hyperlink" Target="https://skills.emsidata.com/skills/ESDF754A5FF02AD3E93A" TargetMode="External"/><Relationship Id="rId3629" Type="http://schemas.openxmlformats.org/officeDocument/2006/relationships/hyperlink" Target="https://skills.emsidata.com/skills/KS125XG6Y7YJZVNMBHXB" TargetMode="External"/><Relationship Id="rId3628" Type="http://schemas.openxmlformats.org/officeDocument/2006/relationships/hyperlink" Target="https://lightcast.io/open-skills/skills" TargetMode="External"/><Relationship Id="rId4959" Type="http://schemas.openxmlformats.org/officeDocument/2006/relationships/hyperlink" Target="https://skills.emsidata.com/skills/KS122PC66HKZ3JB45X61" TargetMode="External"/><Relationship Id="rId4950" Type="http://schemas.openxmlformats.org/officeDocument/2006/relationships/hyperlink" Target="https://lightcast.io/open-skills/skills" TargetMode="External"/><Relationship Id="rId3621" Type="http://schemas.openxmlformats.org/officeDocument/2006/relationships/hyperlink" Target="https://skills.emsidata.com/skills/KS120NN77G2CSJY7HZSN" TargetMode="External"/><Relationship Id="rId4952" Type="http://schemas.openxmlformats.org/officeDocument/2006/relationships/hyperlink" Target="https://lightcast.io/open-skills/skills" TargetMode="External"/><Relationship Id="rId3620" Type="http://schemas.openxmlformats.org/officeDocument/2006/relationships/hyperlink" Target="https://lightcast.io/open-skills/skills" TargetMode="External"/><Relationship Id="rId4951" Type="http://schemas.openxmlformats.org/officeDocument/2006/relationships/hyperlink" Target="https://skills.emsidata.com/skills/KS122P378DGNVX4NKQKN" TargetMode="External"/><Relationship Id="rId2324" Type="http://schemas.openxmlformats.org/officeDocument/2006/relationships/hyperlink" Target="https://lightcast.io/open-skills/skills" TargetMode="External"/><Relationship Id="rId3656" Type="http://schemas.openxmlformats.org/officeDocument/2006/relationships/hyperlink" Target="https://lightcast.io/open-skills/skills" TargetMode="External"/><Relationship Id="rId4987" Type="http://schemas.openxmlformats.org/officeDocument/2006/relationships/hyperlink" Target="https://skills.emsidata.com/skills/KS125Z96CVLGLN8GXF5B" TargetMode="External"/><Relationship Id="rId2325" Type="http://schemas.openxmlformats.org/officeDocument/2006/relationships/hyperlink" Target="https://skills.emsidata.com/skills/ES22ECA6C1B19E1D0E75" TargetMode="External"/><Relationship Id="rId3655" Type="http://schemas.openxmlformats.org/officeDocument/2006/relationships/hyperlink" Target="https://skills.emsidata.com/skills/KS124MQ5Z09Y34HZ388D" TargetMode="External"/><Relationship Id="rId4986" Type="http://schemas.openxmlformats.org/officeDocument/2006/relationships/hyperlink" Target="https://lightcast.io/open-skills/skills" TargetMode="External"/><Relationship Id="rId2326" Type="http://schemas.openxmlformats.org/officeDocument/2006/relationships/hyperlink" Target="https://lightcast.io/open-skills/skills" TargetMode="External"/><Relationship Id="rId3658" Type="http://schemas.openxmlformats.org/officeDocument/2006/relationships/hyperlink" Target="https://lightcast.io/open-skills/skills" TargetMode="External"/><Relationship Id="rId4989" Type="http://schemas.openxmlformats.org/officeDocument/2006/relationships/hyperlink" Target="https://skills.emsidata.com/skills/KS122NT62NHD89135PZ3" TargetMode="External"/><Relationship Id="rId2327" Type="http://schemas.openxmlformats.org/officeDocument/2006/relationships/hyperlink" Target="https://skills.emsidata.com/skills/KS104W1QP2DGEDAVVLX9" TargetMode="External"/><Relationship Id="rId3657" Type="http://schemas.openxmlformats.org/officeDocument/2006/relationships/hyperlink" Target="https://skills.emsidata.com/skills/KS124MM5WPRJBDZQRYGG" TargetMode="External"/><Relationship Id="rId4988" Type="http://schemas.openxmlformats.org/officeDocument/2006/relationships/hyperlink" Target="https://lightcast.io/open-skills/skills" TargetMode="External"/><Relationship Id="rId2328" Type="http://schemas.openxmlformats.org/officeDocument/2006/relationships/hyperlink" Target="https://lightcast.io/open-skills/skills" TargetMode="External"/><Relationship Id="rId2329" Type="http://schemas.openxmlformats.org/officeDocument/2006/relationships/hyperlink" Target="https://skills.emsidata.com/skills/BGSF4EBD46A6D8E67885" TargetMode="External"/><Relationship Id="rId3659" Type="http://schemas.openxmlformats.org/officeDocument/2006/relationships/hyperlink" Target="https://skills.emsidata.com/skills/KS120NZ6GFM1LD71VLV2" TargetMode="External"/><Relationship Id="rId3650" Type="http://schemas.openxmlformats.org/officeDocument/2006/relationships/hyperlink" Target="https://lightcast.io/open-skills/skills" TargetMode="External"/><Relationship Id="rId4981" Type="http://schemas.openxmlformats.org/officeDocument/2006/relationships/hyperlink" Target="https://skills.emsidata.com/skills/KS6803V7011CK8CG13XF" TargetMode="External"/><Relationship Id="rId4980" Type="http://schemas.openxmlformats.org/officeDocument/2006/relationships/hyperlink" Target="https://lightcast.io/open-skills/skills" TargetMode="External"/><Relationship Id="rId2320" Type="http://schemas.openxmlformats.org/officeDocument/2006/relationships/hyperlink" Target="https://lightcast.io/open-skills/skills" TargetMode="External"/><Relationship Id="rId3652" Type="http://schemas.openxmlformats.org/officeDocument/2006/relationships/hyperlink" Target="https://lightcast.io/open-skills/skills" TargetMode="External"/><Relationship Id="rId4983" Type="http://schemas.openxmlformats.org/officeDocument/2006/relationships/hyperlink" Target="https://skills.emsidata.com/skills/ES688C7DC5E9F6F678E7" TargetMode="External"/><Relationship Id="rId2321" Type="http://schemas.openxmlformats.org/officeDocument/2006/relationships/hyperlink" Target="https://skills.emsidata.com/skills/KSB3Z0P5MSBXBKJE3Y21" TargetMode="External"/><Relationship Id="rId3651" Type="http://schemas.openxmlformats.org/officeDocument/2006/relationships/hyperlink" Target="https://skills.emsidata.com/skills/KS1209P6PHJHQN2L01PV" TargetMode="External"/><Relationship Id="rId4982" Type="http://schemas.openxmlformats.org/officeDocument/2006/relationships/hyperlink" Target="https://lightcast.io/open-skills/skills" TargetMode="External"/><Relationship Id="rId2322" Type="http://schemas.openxmlformats.org/officeDocument/2006/relationships/hyperlink" Target="https://lightcast.io/open-skills/skills" TargetMode="External"/><Relationship Id="rId3654" Type="http://schemas.openxmlformats.org/officeDocument/2006/relationships/hyperlink" Target="https://lightcast.io/open-skills/skills" TargetMode="External"/><Relationship Id="rId4985" Type="http://schemas.openxmlformats.org/officeDocument/2006/relationships/hyperlink" Target="https://skills.emsidata.com/skills/KS122PG64BT2BT6X15HF" TargetMode="External"/><Relationship Id="rId2323" Type="http://schemas.openxmlformats.org/officeDocument/2006/relationships/hyperlink" Target="https://skills.emsidata.com/skills/KSZKU2WJ3LJO8J81HAKF" TargetMode="External"/><Relationship Id="rId3653" Type="http://schemas.openxmlformats.org/officeDocument/2006/relationships/hyperlink" Target="https://skills.emsidata.com/skills/KS126BT6PCWY2L72X1GS" TargetMode="External"/><Relationship Id="rId4984" Type="http://schemas.openxmlformats.org/officeDocument/2006/relationships/hyperlink" Target="https://lightcast.io/open-skills/skills" TargetMode="External"/><Relationship Id="rId2313" Type="http://schemas.openxmlformats.org/officeDocument/2006/relationships/hyperlink" Target="https://skills.emsidata.com/skills/KS125SB602T27LG8RMK7" TargetMode="External"/><Relationship Id="rId3645" Type="http://schemas.openxmlformats.org/officeDocument/2006/relationships/hyperlink" Target="https://skills.emsidata.com/skills/KS120NF79HQWGSRGMZ12" TargetMode="External"/><Relationship Id="rId4976" Type="http://schemas.openxmlformats.org/officeDocument/2006/relationships/hyperlink" Target="https://lightcast.io/open-skills/skills" TargetMode="External"/><Relationship Id="rId2314" Type="http://schemas.openxmlformats.org/officeDocument/2006/relationships/hyperlink" Target="https://lightcast.io/open-skills/skills" TargetMode="External"/><Relationship Id="rId3644" Type="http://schemas.openxmlformats.org/officeDocument/2006/relationships/hyperlink" Target="https://lightcast.io/open-skills/skills" TargetMode="External"/><Relationship Id="rId4975" Type="http://schemas.openxmlformats.org/officeDocument/2006/relationships/hyperlink" Target="https://skills.emsidata.com/skills/KSMX22VT3LI9MU8GL46J" TargetMode="External"/><Relationship Id="rId2315" Type="http://schemas.openxmlformats.org/officeDocument/2006/relationships/hyperlink" Target="https://skills.emsidata.com/skills/KS123JP7356ZGH4XP9D5" TargetMode="External"/><Relationship Id="rId3647" Type="http://schemas.openxmlformats.org/officeDocument/2006/relationships/hyperlink" Target="https://skills.emsidata.com/skills/KS126BK72NQVGDQ6Q7K3" TargetMode="External"/><Relationship Id="rId4978" Type="http://schemas.openxmlformats.org/officeDocument/2006/relationships/hyperlink" Target="https://lightcast.io/open-skills/skills" TargetMode="External"/><Relationship Id="rId2316" Type="http://schemas.openxmlformats.org/officeDocument/2006/relationships/hyperlink" Target="https://lightcast.io/open-skills/skills" TargetMode="External"/><Relationship Id="rId3646" Type="http://schemas.openxmlformats.org/officeDocument/2006/relationships/hyperlink" Target="https://lightcast.io/open-skills/skills" TargetMode="External"/><Relationship Id="rId4977" Type="http://schemas.openxmlformats.org/officeDocument/2006/relationships/hyperlink" Target="https://skills.emsidata.com/skills/KS122PL6RMYT57L8M73B" TargetMode="External"/><Relationship Id="rId2317" Type="http://schemas.openxmlformats.org/officeDocument/2006/relationships/hyperlink" Target="https://skills.emsidata.com/skills/KS1208G6GL6FVT9HR27X" TargetMode="External"/><Relationship Id="rId3649" Type="http://schemas.openxmlformats.org/officeDocument/2006/relationships/hyperlink" Target="https://skills.emsidata.com/skills/KS7G8C46RPRH7YK0M07G" TargetMode="External"/><Relationship Id="rId2318" Type="http://schemas.openxmlformats.org/officeDocument/2006/relationships/hyperlink" Target="https://lightcast.io/open-skills/skills" TargetMode="External"/><Relationship Id="rId3648" Type="http://schemas.openxmlformats.org/officeDocument/2006/relationships/hyperlink" Target="https://lightcast.io/open-skills/skills" TargetMode="External"/><Relationship Id="rId4979" Type="http://schemas.openxmlformats.org/officeDocument/2006/relationships/hyperlink" Target="https://skills.emsidata.com/skills/KS3OOTPOI6UCHLWS1PUW" TargetMode="External"/><Relationship Id="rId2319" Type="http://schemas.openxmlformats.org/officeDocument/2006/relationships/hyperlink" Target="https://skills.emsidata.com/skills/KS127Z56K4JCC713L3T9" TargetMode="External"/><Relationship Id="rId4970" Type="http://schemas.openxmlformats.org/officeDocument/2006/relationships/hyperlink" Target="https://lightcast.io/open-skills/skills" TargetMode="External"/><Relationship Id="rId3641" Type="http://schemas.openxmlformats.org/officeDocument/2006/relationships/hyperlink" Target="https://skills.emsidata.com/skills/KS126BW62RVX5VPC1PWZ" TargetMode="External"/><Relationship Id="rId4972" Type="http://schemas.openxmlformats.org/officeDocument/2006/relationships/hyperlink" Target="https://lightcast.io/open-skills/skills" TargetMode="External"/><Relationship Id="rId2310" Type="http://schemas.openxmlformats.org/officeDocument/2006/relationships/hyperlink" Target="https://lightcast.io/open-skills/skills" TargetMode="External"/><Relationship Id="rId3640" Type="http://schemas.openxmlformats.org/officeDocument/2006/relationships/hyperlink" Target="https://lightcast.io/open-skills/skills" TargetMode="External"/><Relationship Id="rId4971" Type="http://schemas.openxmlformats.org/officeDocument/2006/relationships/hyperlink" Target="https://skills.emsidata.com/skills/KSIF64ADSNL8EWGKPF0O" TargetMode="External"/><Relationship Id="rId2311" Type="http://schemas.openxmlformats.org/officeDocument/2006/relationships/hyperlink" Target="https://skills.emsidata.com/skills/KS123JN71DL4HTPLHBLY" TargetMode="External"/><Relationship Id="rId3643" Type="http://schemas.openxmlformats.org/officeDocument/2006/relationships/hyperlink" Target="https://skills.emsidata.com/skills/KS683V56LQP0SQ03P27R" TargetMode="External"/><Relationship Id="rId4974" Type="http://schemas.openxmlformats.org/officeDocument/2006/relationships/hyperlink" Target="https://lightcast.io/open-skills/skills" TargetMode="External"/><Relationship Id="rId2312" Type="http://schemas.openxmlformats.org/officeDocument/2006/relationships/hyperlink" Target="https://lightcast.io/open-skills/skills" TargetMode="External"/><Relationship Id="rId3642" Type="http://schemas.openxmlformats.org/officeDocument/2006/relationships/hyperlink" Target="https://lightcast.io/open-skills/skills" TargetMode="External"/><Relationship Id="rId4973" Type="http://schemas.openxmlformats.org/officeDocument/2006/relationships/hyperlink" Target="https://skills.emsidata.com/skills/KS124MD728RCP9M9PL4T" TargetMode="External"/><Relationship Id="rId4921" Type="http://schemas.openxmlformats.org/officeDocument/2006/relationships/hyperlink" Target="https://skills.emsidata.com/skills/KS126F16TJ69NXFL839V" TargetMode="External"/><Relationship Id="rId4920" Type="http://schemas.openxmlformats.org/officeDocument/2006/relationships/hyperlink" Target="https://lightcast.io/open-skills/skills" TargetMode="External"/><Relationship Id="rId4923" Type="http://schemas.openxmlformats.org/officeDocument/2006/relationships/hyperlink" Target="https://skills.emsidata.com/skills/KS1226B6N54XJ43HGGJ2" TargetMode="External"/><Relationship Id="rId4922" Type="http://schemas.openxmlformats.org/officeDocument/2006/relationships/hyperlink" Target="https://lightcast.io/open-skills/skills" TargetMode="External"/><Relationship Id="rId4925" Type="http://schemas.openxmlformats.org/officeDocument/2006/relationships/hyperlink" Target="https://skills.emsidata.com/skills/ESF6E4B693E3BDEFE86D" TargetMode="External"/><Relationship Id="rId4924" Type="http://schemas.openxmlformats.org/officeDocument/2006/relationships/hyperlink" Target="https://lightcast.io/open-skills/skills" TargetMode="External"/><Relationship Id="rId4927" Type="http://schemas.openxmlformats.org/officeDocument/2006/relationships/hyperlink" Target="https://skills.emsidata.com/skills/KS7G1P76W2FRM88BQFJN" TargetMode="External"/><Relationship Id="rId4926" Type="http://schemas.openxmlformats.org/officeDocument/2006/relationships/hyperlink" Target="https://lightcast.io/open-skills/skills" TargetMode="External"/><Relationship Id="rId4929" Type="http://schemas.openxmlformats.org/officeDocument/2006/relationships/hyperlink" Target="https://skills.emsidata.com/skills/KS441NV70T1YBCZ3ZY0G" TargetMode="External"/><Relationship Id="rId4928" Type="http://schemas.openxmlformats.org/officeDocument/2006/relationships/hyperlink" Target="https://lightcast.io/open-skills/skills" TargetMode="External"/><Relationship Id="rId7195" Type="http://schemas.openxmlformats.org/officeDocument/2006/relationships/hyperlink" Target="https://lightcast.io/open-skills/skills" TargetMode="External"/><Relationship Id="rId7194" Type="http://schemas.openxmlformats.org/officeDocument/2006/relationships/hyperlink" Target="https://skills.emsidata.com/skills/KS1280B68GD79P4WMVYW" TargetMode="External"/><Relationship Id="rId7193" Type="http://schemas.openxmlformats.org/officeDocument/2006/relationships/hyperlink" Target="https://lightcast.io/open-skills/skills" TargetMode="External"/><Relationship Id="rId7192" Type="http://schemas.openxmlformats.org/officeDocument/2006/relationships/hyperlink" Target="https://skills.emsidata.com/skills/KS122556LMQ829GZCCRV" TargetMode="External"/><Relationship Id="rId7199" Type="http://schemas.openxmlformats.org/officeDocument/2006/relationships/hyperlink" Target="https://lightcast.io/open-skills/skills" TargetMode="External"/><Relationship Id="rId7198" Type="http://schemas.openxmlformats.org/officeDocument/2006/relationships/hyperlink" Target="https://skills.emsidata.com/skills/KS1205H6HZDXGDV2R0QZ" TargetMode="External"/><Relationship Id="rId7197" Type="http://schemas.openxmlformats.org/officeDocument/2006/relationships/hyperlink" Target="https://lightcast.io/open-skills/skills" TargetMode="External"/><Relationship Id="rId7196" Type="http://schemas.openxmlformats.org/officeDocument/2006/relationships/hyperlink" Target="https://skills.emsidata.com/skills/ES334E1A00A7BA592E98" TargetMode="External"/><Relationship Id="rId4910" Type="http://schemas.openxmlformats.org/officeDocument/2006/relationships/hyperlink" Target="https://lightcast.io/open-skills/skills" TargetMode="External"/><Relationship Id="rId4912" Type="http://schemas.openxmlformats.org/officeDocument/2006/relationships/hyperlink" Target="https://lightcast.io/open-skills/skills" TargetMode="External"/><Relationship Id="rId4911" Type="http://schemas.openxmlformats.org/officeDocument/2006/relationships/hyperlink" Target="https://skills.emsidata.com/skills/KS440GD6P1YQJXPMT0W2" TargetMode="External"/><Relationship Id="rId4914" Type="http://schemas.openxmlformats.org/officeDocument/2006/relationships/hyperlink" Target="https://lightcast.io/open-skills/skills" TargetMode="External"/><Relationship Id="rId4913" Type="http://schemas.openxmlformats.org/officeDocument/2006/relationships/hyperlink" Target="https://skills.emsidata.com/skills/KS1254G739VBXHP430DV" TargetMode="External"/><Relationship Id="rId4916" Type="http://schemas.openxmlformats.org/officeDocument/2006/relationships/hyperlink" Target="https://lightcast.io/open-skills/skills" TargetMode="External"/><Relationship Id="rId4915" Type="http://schemas.openxmlformats.org/officeDocument/2006/relationships/hyperlink" Target="https://skills.emsidata.com/skills/KS1MWPN05T5QC79NVBQL" TargetMode="External"/><Relationship Id="rId4918" Type="http://schemas.openxmlformats.org/officeDocument/2006/relationships/hyperlink" Target="https://lightcast.io/open-skills/skills" TargetMode="External"/><Relationship Id="rId4917" Type="http://schemas.openxmlformats.org/officeDocument/2006/relationships/hyperlink" Target="https://skills.emsidata.com/skills/ES476D9219E938F5CB96" TargetMode="External"/><Relationship Id="rId4919" Type="http://schemas.openxmlformats.org/officeDocument/2006/relationships/hyperlink" Target="https://skills.emsidata.com/skills/KS122PZ78FKG9GL2NL9Q" TargetMode="External"/><Relationship Id="rId7191" Type="http://schemas.openxmlformats.org/officeDocument/2006/relationships/hyperlink" Target="https://lightcast.io/open-skills/skills" TargetMode="External"/><Relationship Id="rId7190" Type="http://schemas.openxmlformats.org/officeDocument/2006/relationships/hyperlink" Target="https://skills.emsidata.com/skills/KS124J86NDNTQH20VP86" TargetMode="External"/><Relationship Id="rId7184" Type="http://schemas.openxmlformats.org/officeDocument/2006/relationships/hyperlink" Target="https://skills.emsidata.com/skills/KS127QD6R8SVZFYYKLLM" TargetMode="External"/><Relationship Id="rId7183" Type="http://schemas.openxmlformats.org/officeDocument/2006/relationships/hyperlink" Target="https://lightcast.io/open-skills/skills" TargetMode="External"/><Relationship Id="rId7182" Type="http://schemas.openxmlformats.org/officeDocument/2006/relationships/hyperlink" Target="https://skills.emsidata.com/skills/ES39CF928CA3624F7492" TargetMode="External"/><Relationship Id="rId7181" Type="http://schemas.openxmlformats.org/officeDocument/2006/relationships/hyperlink" Target="https://lightcast.io/open-skills/skills" TargetMode="External"/><Relationship Id="rId7188" Type="http://schemas.openxmlformats.org/officeDocument/2006/relationships/hyperlink" Target="https://skills.emsidata.com/skills/KS125WZ6TWYDMFKJ841S" TargetMode="External"/><Relationship Id="rId7187" Type="http://schemas.openxmlformats.org/officeDocument/2006/relationships/hyperlink" Target="https://lightcast.io/open-skills/skills" TargetMode="External"/><Relationship Id="rId7186" Type="http://schemas.openxmlformats.org/officeDocument/2006/relationships/hyperlink" Target="https://skills.emsidata.com/skills/KS1259D6L30YYG3XR3VL" TargetMode="External"/><Relationship Id="rId7185" Type="http://schemas.openxmlformats.org/officeDocument/2006/relationships/hyperlink" Target="https://lightcast.io/open-skills/skills" TargetMode="External"/><Relationship Id="rId7189" Type="http://schemas.openxmlformats.org/officeDocument/2006/relationships/hyperlink" Target="https://lightcast.io/open-skills/skills" TargetMode="External"/><Relationship Id="rId3612" Type="http://schemas.openxmlformats.org/officeDocument/2006/relationships/hyperlink" Target="https://lightcast.io/open-skills/skills" TargetMode="External"/><Relationship Id="rId4943" Type="http://schemas.openxmlformats.org/officeDocument/2006/relationships/hyperlink" Target="https://skills.emsidata.com/skills/KS122P76RK0FDFPLR32K" TargetMode="External"/><Relationship Id="rId3611" Type="http://schemas.openxmlformats.org/officeDocument/2006/relationships/hyperlink" Target="https://skills.emsidata.com/skills/KS127786QW3K8Z2T9H2J" TargetMode="External"/><Relationship Id="rId4942" Type="http://schemas.openxmlformats.org/officeDocument/2006/relationships/hyperlink" Target="https://lightcast.io/open-skills/skills" TargetMode="External"/><Relationship Id="rId3614" Type="http://schemas.openxmlformats.org/officeDocument/2006/relationships/hyperlink" Target="https://lightcast.io/open-skills/skills" TargetMode="External"/><Relationship Id="rId4945" Type="http://schemas.openxmlformats.org/officeDocument/2006/relationships/hyperlink" Target="https://skills.emsidata.com/skills/KS122YL5X84CP8GS6DRQ" TargetMode="External"/><Relationship Id="rId3613" Type="http://schemas.openxmlformats.org/officeDocument/2006/relationships/hyperlink" Target="https://skills.emsidata.com/skills/KS123SD73GSP4ZDT71BZ" TargetMode="External"/><Relationship Id="rId4944" Type="http://schemas.openxmlformats.org/officeDocument/2006/relationships/hyperlink" Target="https://lightcast.io/open-skills/skills" TargetMode="External"/><Relationship Id="rId3616" Type="http://schemas.openxmlformats.org/officeDocument/2006/relationships/hyperlink" Target="https://lightcast.io/open-skills/skills" TargetMode="External"/><Relationship Id="rId4947" Type="http://schemas.openxmlformats.org/officeDocument/2006/relationships/hyperlink" Target="https://skills.emsidata.com/skills/ES348D084D8A4B676598" TargetMode="External"/><Relationship Id="rId3615" Type="http://schemas.openxmlformats.org/officeDocument/2006/relationships/hyperlink" Target="https://skills.emsidata.com/skills/KS440266X81HPPGXJKZ3" TargetMode="External"/><Relationship Id="rId4946" Type="http://schemas.openxmlformats.org/officeDocument/2006/relationships/hyperlink" Target="https://lightcast.io/open-skills/skills" TargetMode="External"/><Relationship Id="rId3618" Type="http://schemas.openxmlformats.org/officeDocument/2006/relationships/hyperlink" Target="https://lightcast.io/open-skills/skills" TargetMode="External"/><Relationship Id="rId4949" Type="http://schemas.openxmlformats.org/officeDocument/2006/relationships/hyperlink" Target="https://skills.emsidata.com/skills/KS126CP6WZVG6CL3K415" TargetMode="External"/><Relationship Id="rId3617" Type="http://schemas.openxmlformats.org/officeDocument/2006/relationships/hyperlink" Target="https://skills.emsidata.com/skills/KS1200X6V3937RSF8VVM" TargetMode="External"/><Relationship Id="rId4948" Type="http://schemas.openxmlformats.org/officeDocument/2006/relationships/hyperlink" Target="https://lightcast.io/open-skills/skills" TargetMode="External"/><Relationship Id="rId3619" Type="http://schemas.openxmlformats.org/officeDocument/2006/relationships/hyperlink" Target="https://skills.emsidata.com/skills/KS121DD6PJVP5J55TD7Q" TargetMode="External"/><Relationship Id="rId3610" Type="http://schemas.openxmlformats.org/officeDocument/2006/relationships/hyperlink" Target="https://lightcast.io/open-skills/skills" TargetMode="External"/><Relationship Id="rId4941" Type="http://schemas.openxmlformats.org/officeDocument/2006/relationships/hyperlink" Target="https://skills.emsidata.com/skills/KS1B9SM0VBAADAUP1A98" TargetMode="External"/><Relationship Id="rId4940" Type="http://schemas.openxmlformats.org/officeDocument/2006/relationships/hyperlink" Target="https://lightcast.io/open-skills/skills" TargetMode="External"/><Relationship Id="rId3601" Type="http://schemas.openxmlformats.org/officeDocument/2006/relationships/hyperlink" Target="https://skills.emsidata.com/skills/KS126DW6L25YMPTBTLP4" TargetMode="External"/><Relationship Id="rId4932" Type="http://schemas.openxmlformats.org/officeDocument/2006/relationships/hyperlink" Target="https://lightcast.io/open-skills/skills" TargetMode="External"/><Relationship Id="rId3600" Type="http://schemas.openxmlformats.org/officeDocument/2006/relationships/hyperlink" Target="https://lightcast.io/open-skills/skills" TargetMode="External"/><Relationship Id="rId4931" Type="http://schemas.openxmlformats.org/officeDocument/2006/relationships/hyperlink" Target="https://skills.emsidata.com/skills/KS122P86NZFH1GP38G15" TargetMode="External"/><Relationship Id="rId3603" Type="http://schemas.openxmlformats.org/officeDocument/2006/relationships/hyperlink" Target="https://skills.emsidata.com/skills/KS441L95YNG7DW6L0XMD" TargetMode="External"/><Relationship Id="rId4934" Type="http://schemas.openxmlformats.org/officeDocument/2006/relationships/hyperlink" Target="https://lightcast.io/open-skills/skills" TargetMode="External"/><Relationship Id="rId3602" Type="http://schemas.openxmlformats.org/officeDocument/2006/relationships/hyperlink" Target="https://lightcast.io/open-skills/skills" TargetMode="External"/><Relationship Id="rId4933" Type="http://schemas.openxmlformats.org/officeDocument/2006/relationships/hyperlink" Target="https://skills.emsidata.com/skills/KS1227G66P02RR405S78" TargetMode="External"/><Relationship Id="rId3605" Type="http://schemas.openxmlformats.org/officeDocument/2006/relationships/hyperlink" Target="https://skills.emsidata.com/skills/KS123JK63Q614LZV81J4" TargetMode="External"/><Relationship Id="rId4936" Type="http://schemas.openxmlformats.org/officeDocument/2006/relationships/hyperlink" Target="https://lightcast.io/open-skills/skills" TargetMode="External"/><Relationship Id="rId3604" Type="http://schemas.openxmlformats.org/officeDocument/2006/relationships/hyperlink" Target="https://lightcast.io/open-skills/skills" TargetMode="External"/><Relationship Id="rId4935" Type="http://schemas.openxmlformats.org/officeDocument/2006/relationships/hyperlink" Target="https://skills.emsidata.com/skills/KS122PT6RKPQ5KLM3XYH" TargetMode="External"/><Relationship Id="rId3607" Type="http://schemas.openxmlformats.org/officeDocument/2006/relationships/hyperlink" Target="https://skills.emsidata.com/skills/KS123JK6BL79X4HBXD2K" TargetMode="External"/><Relationship Id="rId4938" Type="http://schemas.openxmlformats.org/officeDocument/2006/relationships/hyperlink" Target="https://lightcast.io/open-skills/skills" TargetMode="External"/><Relationship Id="rId3606" Type="http://schemas.openxmlformats.org/officeDocument/2006/relationships/hyperlink" Target="https://lightcast.io/open-skills/skills" TargetMode="External"/><Relationship Id="rId4937" Type="http://schemas.openxmlformats.org/officeDocument/2006/relationships/hyperlink" Target="https://skills.emsidata.com/skills/ESBA1EF907B46E8CD773" TargetMode="External"/><Relationship Id="rId3609" Type="http://schemas.openxmlformats.org/officeDocument/2006/relationships/hyperlink" Target="https://skills.emsidata.com/skills/KS122X469TVKC2D5BT68" TargetMode="External"/><Relationship Id="rId3608" Type="http://schemas.openxmlformats.org/officeDocument/2006/relationships/hyperlink" Target="https://lightcast.io/open-skills/skills" TargetMode="External"/><Relationship Id="rId4939" Type="http://schemas.openxmlformats.org/officeDocument/2006/relationships/hyperlink" Target="https://skills.emsidata.com/skills/KS687JB785CB1L2S8H27" TargetMode="External"/><Relationship Id="rId4930" Type="http://schemas.openxmlformats.org/officeDocument/2006/relationships/hyperlink" Target="https://lightcast.io/open-skills/skills" TargetMode="External"/><Relationship Id="rId1059" Type="http://schemas.openxmlformats.org/officeDocument/2006/relationships/hyperlink" Target="https://skills.emsidata.com/skills/KS121VL6CYLXTKKGWQK1" TargetMode="External"/><Relationship Id="rId2380" Type="http://schemas.openxmlformats.org/officeDocument/2006/relationships/hyperlink" Target="https://lightcast.io/open-skills/skills" TargetMode="External"/><Relationship Id="rId1050" Type="http://schemas.openxmlformats.org/officeDocument/2006/relationships/hyperlink" Target="https://lightcast.io/open-skills/skills" TargetMode="External"/><Relationship Id="rId2381" Type="http://schemas.openxmlformats.org/officeDocument/2006/relationships/hyperlink" Target="https://skills.emsidata.com/skills/KS121XS63RSX5J13JPCR" TargetMode="External"/><Relationship Id="rId1051" Type="http://schemas.openxmlformats.org/officeDocument/2006/relationships/hyperlink" Target="https://skills.emsidata.com/skills/KS4400P73W7HVMVZ7HCB" TargetMode="External"/><Relationship Id="rId2382" Type="http://schemas.openxmlformats.org/officeDocument/2006/relationships/hyperlink" Target="https://lightcast.io/open-skills/skills" TargetMode="External"/><Relationship Id="rId1052" Type="http://schemas.openxmlformats.org/officeDocument/2006/relationships/hyperlink" Target="https://lightcast.io/open-skills/skills" TargetMode="External"/><Relationship Id="rId2383" Type="http://schemas.openxmlformats.org/officeDocument/2006/relationships/hyperlink" Target="https://skills.emsidata.com/skills/KS441YX6T5N53TC0FMK0" TargetMode="External"/><Relationship Id="rId1053" Type="http://schemas.openxmlformats.org/officeDocument/2006/relationships/hyperlink" Target="https://skills.emsidata.com/skills/KS440Y76XJ99KMMZBVXK" TargetMode="External"/><Relationship Id="rId2384" Type="http://schemas.openxmlformats.org/officeDocument/2006/relationships/hyperlink" Target="https://lightcast.io/open-skills/skills" TargetMode="External"/><Relationship Id="rId1054" Type="http://schemas.openxmlformats.org/officeDocument/2006/relationships/hyperlink" Target="https://lightcast.io/open-skills/skills" TargetMode="External"/><Relationship Id="rId2385" Type="http://schemas.openxmlformats.org/officeDocument/2006/relationships/hyperlink" Target="https://skills.emsidata.com/skills/KSKMTEE8J7A8S24ANRLQ" TargetMode="External"/><Relationship Id="rId1055" Type="http://schemas.openxmlformats.org/officeDocument/2006/relationships/hyperlink" Target="https://skills.emsidata.com/skills/KS440Y87796WPP7W46RT" TargetMode="External"/><Relationship Id="rId2386" Type="http://schemas.openxmlformats.org/officeDocument/2006/relationships/hyperlink" Target="https://lightcast.io/open-skills/skills" TargetMode="External"/><Relationship Id="rId1056" Type="http://schemas.openxmlformats.org/officeDocument/2006/relationships/hyperlink" Target="https://lightcast.io/open-skills/skills" TargetMode="External"/><Relationship Id="rId2387" Type="http://schemas.openxmlformats.org/officeDocument/2006/relationships/hyperlink" Target="https://skills.emsidata.com/skills/KS1205F75D757GCGPVRR" TargetMode="External"/><Relationship Id="rId1057" Type="http://schemas.openxmlformats.org/officeDocument/2006/relationships/hyperlink" Target="https://skills.emsidata.com/skills/KS7G6S16G7K7D0W6P97L" TargetMode="External"/><Relationship Id="rId2388" Type="http://schemas.openxmlformats.org/officeDocument/2006/relationships/hyperlink" Target="https://lightcast.io/open-skills/skills" TargetMode="External"/><Relationship Id="rId1058" Type="http://schemas.openxmlformats.org/officeDocument/2006/relationships/hyperlink" Target="https://lightcast.io/open-skills/skills" TargetMode="External"/><Relationship Id="rId2389" Type="http://schemas.openxmlformats.org/officeDocument/2006/relationships/hyperlink" Target="https://skills.emsidata.com/skills/KS123LP69372D9YMWD2L" TargetMode="External"/><Relationship Id="rId1048" Type="http://schemas.openxmlformats.org/officeDocument/2006/relationships/hyperlink" Target="https://lightcast.io/open-skills/skills" TargetMode="External"/><Relationship Id="rId2379" Type="http://schemas.openxmlformats.org/officeDocument/2006/relationships/hyperlink" Target="https://skills.emsidata.com/skills/KS124VX71S37S8LDZGTP" TargetMode="External"/><Relationship Id="rId1049" Type="http://schemas.openxmlformats.org/officeDocument/2006/relationships/hyperlink" Target="https://skills.emsidata.com/skills/KS127JY5Z8ZW4NTK3NC5" TargetMode="External"/><Relationship Id="rId2370" Type="http://schemas.openxmlformats.org/officeDocument/2006/relationships/hyperlink" Target="https://lightcast.io/open-skills/skills" TargetMode="External"/><Relationship Id="rId1040" Type="http://schemas.openxmlformats.org/officeDocument/2006/relationships/hyperlink" Target="https://lightcast.io/open-skills/skills" TargetMode="External"/><Relationship Id="rId2371" Type="http://schemas.openxmlformats.org/officeDocument/2006/relationships/hyperlink" Target="https://skills.emsidata.com/skills/KS440RJ64ZK5DCBYW21Y" TargetMode="External"/><Relationship Id="rId1041" Type="http://schemas.openxmlformats.org/officeDocument/2006/relationships/hyperlink" Target="https://skills.emsidata.com/skills/KS126SZ69P213BWD801D" TargetMode="External"/><Relationship Id="rId2372" Type="http://schemas.openxmlformats.org/officeDocument/2006/relationships/hyperlink" Target="https://lightcast.io/open-skills/skills" TargetMode="External"/><Relationship Id="rId1042" Type="http://schemas.openxmlformats.org/officeDocument/2006/relationships/hyperlink" Target="https://lightcast.io/open-skills/skills" TargetMode="External"/><Relationship Id="rId2373" Type="http://schemas.openxmlformats.org/officeDocument/2006/relationships/hyperlink" Target="https://skills.emsidata.com/skills/KS125V16J6WRBJ38PSHP" TargetMode="External"/><Relationship Id="rId1043" Type="http://schemas.openxmlformats.org/officeDocument/2006/relationships/hyperlink" Target="https://skills.emsidata.com/skills/KS440Y872F3BYGM3F52K" TargetMode="External"/><Relationship Id="rId2374" Type="http://schemas.openxmlformats.org/officeDocument/2006/relationships/hyperlink" Target="https://lightcast.io/open-skills/skills" TargetMode="External"/><Relationship Id="rId1044" Type="http://schemas.openxmlformats.org/officeDocument/2006/relationships/hyperlink" Target="https://lightcast.io/open-skills/skills" TargetMode="External"/><Relationship Id="rId2375" Type="http://schemas.openxmlformats.org/officeDocument/2006/relationships/hyperlink" Target="https://skills.emsidata.com/skills/KS127SX66CYN04XRHR81" TargetMode="External"/><Relationship Id="rId1045" Type="http://schemas.openxmlformats.org/officeDocument/2006/relationships/hyperlink" Target="https://skills.emsidata.com/skills/KS127KW5XYHQSL9PBZD9" TargetMode="External"/><Relationship Id="rId2376" Type="http://schemas.openxmlformats.org/officeDocument/2006/relationships/hyperlink" Target="https://lightcast.io/open-skills/skills" TargetMode="External"/><Relationship Id="rId1046" Type="http://schemas.openxmlformats.org/officeDocument/2006/relationships/hyperlink" Target="https://lightcast.io/open-skills/skills" TargetMode="External"/><Relationship Id="rId2377" Type="http://schemas.openxmlformats.org/officeDocument/2006/relationships/hyperlink" Target="https://skills.emsidata.com/skills/KS440RG73NX6DWXSRB7M" TargetMode="External"/><Relationship Id="rId1047" Type="http://schemas.openxmlformats.org/officeDocument/2006/relationships/hyperlink" Target="https://skills.emsidata.com/skills/KS125VJ78FYZQXGRT9XY" TargetMode="External"/><Relationship Id="rId2378" Type="http://schemas.openxmlformats.org/officeDocument/2006/relationships/hyperlink" Target="https://lightcast.io/open-skills/skills" TargetMode="External"/><Relationship Id="rId1070" Type="http://schemas.openxmlformats.org/officeDocument/2006/relationships/hyperlink" Target="https://lightcast.io/open-skills/skills" TargetMode="External"/><Relationship Id="rId1071" Type="http://schemas.openxmlformats.org/officeDocument/2006/relationships/hyperlink" Target="https://skills.emsidata.com/skills/KS123MX6W4PV7YPN9HYH" TargetMode="External"/><Relationship Id="rId1072" Type="http://schemas.openxmlformats.org/officeDocument/2006/relationships/hyperlink" Target="https://lightcast.io/open-skills/skills" TargetMode="External"/><Relationship Id="rId1073" Type="http://schemas.openxmlformats.org/officeDocument/2006/relationships/hyperlink" Target="https://skills.emsidata.com/skills/KS123115Y008H7M9H15M" TargetMode="External"/><Relationship Id="rId1074" Type="http://schemas.openxmlformats.org/officeDocument/2006/relationships/hyperlink" Target="https://lightcast.io/open-skills/skills" TargetMode="External"/><Relationship Id="rId1075" Type="http://schemas.openxmlformats.org/officeDocument/2006/relationships/hyperlink" Target="https://skills.emsidata.com/skills/KSQBDJ40LXGIMTWMW3V3" TargetMode="External"/><Relationship Id="rId1076" Type="http://schemas.openxmlformats.org/officeDocument/2006/relationships/hyperlink" Target="https://lightcast.io/open-skills/skills" TargetMode="External"/><Relationship Id="rId1077" Type="http://schemas.openxmlformats.org/officeDocument/2006/relationships/hyperlink" Target="https://skills.emsidata.com/skills/KS128CV78DFGL5QWK0TP" TargetMode="External"/><Relationship Id="rId1078" Type="http://schemas.openxmlformats.org/officeDocument/2006/relationships/hyperlink" Target="https://lightcast.io/open-skills/skills" TargetMode="External"/><Relationship Id="rId1079" Type="http://schemas.openxmlformats.org/officeDocument/2006/relationships/hyperlink" Target="https://skills.emsidata.com/skills/KS440Y2753B5W026NRP1" TargetMode="External"/><Relationship Id="rId2390" Type="http://schemas.openxmlformats.org/officeDocument/2006/relationships/hyperlink" Target="https://lightcast.io/open-skills/skills" TargetMode="External"/><Relationship Id="rId1060" Type="http://schemas.openxmlformats.org/officeDocument/2006/relationships/hyperlink" Target="https://lightcast.io/open-skills/skills" TargetMode="External"/><Relationship Id="rId2391" Type="http://schemas.openxmlformats.org/officeDocument/2006/relationships/hyperlink" Target="https://skills.emsidata.com/skills/KS440FF6B6QMXYWDV96M" TargetMode="External"/><Relationship Id="rId1061" Type="http://schemas.openxmlformats.org/officeDocument/2006/relationships/hyperlink" Target="https://skills.emsidata.com/skills/KS1247471HSLDT5PBD6P" TargetMode="External"/><Relationship Id="rId2392" Type="http://schemas.openxmlformats.org/officeDocument/2006/relationships/hyperlink" Target="https://lightcast.io/open-skills/skills" TargetMode="External"/><Relationship Id="rId1062" Type="http://schemas.openxmlformats.org/officeDocument/2006/relationships/hyperlink" Target="https://lightcast.io/open-skills/skills" TargetMode="External"/><Relationship Id="rId2393" Type="http://schemas.openxmlformats.org/officeDocument/2006/relationships/hyperlink" Target="https://skills.emsidata.com/skills/KS122T36FM4N81DS5ZB0" TargetMode="External"/><Relationship Id="rId1063" Type="http://schemas.openxmlformats.org/officeDocument/2006/relationships/hyperlink" Target="https://skills.emsidata.com/skills/KS440Y975RD841M02V3S" TargetMode="External"/><Relationship Id="rId2394" Type="http://schemas.openxmlformats.org/officeDocument/2006/relationships/hyperlink" Target="https://lightcast.io/open-skills/skills" TargetMode="External"/><Relationship Id="rId1064" Type="http://schemas.openxmlformats.org/officeDocument/2006/relationships/hyperlink" Target="https://lightcast.io/open-skills/skills" TargetMode="External"/><Relationship Id="rId2395" Type="http://schemas.openxmlformats.org/officeDocument/2006/relationships/hyperlink" Target="https://skills.emsidata.com/skills/KS440J05VYNYKN3WMD62" TargetMode="External"/><Relationship Id="rId1065" Type="http://schemas.openxmlformats.org/officeDocument/2006/relationships/hyperlink" Target="https://skills.emsidata.com/skills/KS1253Y5YTQ174LPH6WF" TargetMode="External"/><Relationship Id="rId2396" Type="http://schemas.openxmlformats.org/officeDocument/2006/relationships/hyperlink" Target="https://lightcast.io/open-skills/skills" TargetMode="External"/><Relationship Id="rId1066" Type="http://schemas.openxmlformats.org/officeDocument/2006/relationships/hyperlink" Target="https://lightcast.io/open-skills/skills" TargetMode="External"/><Relationship Id="rId2397" Type="http://schemas.openxmlformats.org/officeDocument/2006/relationships/hyperlink" Target="https://skills.emsidata.com/skills/KS126T56VFRNJNKHFDD6" TargetMode="External"/><Relationship Id="rId1067" Type="http://schemas.openxmlformats.org/officeDocument/2006/relationships/hyperlink" Target="https://skills.emsidata.com/skills/KS1229163GN14GKRVP2M" TargetMode="External"/><Relationship Id="rId2398" Type="http://schemas.openxmlformats.org/officeDocument/2006/relationships/hyperlink" Target="https://lightcast.io/open-skills/skills" TargetMode="External"/><Relationship Id="rId1068" Type="http://schemas.openxmlformats.org/officeDocument/2006/relationships/hyperlink" Target="https://lightcast.io/open-skills/skills" TargetMode="External"/><Relationship Id="rId2399" Type="http://schemas.openxmlformats.org/officeDocument/2006/relationships/hyperlink" Target="https://skills.emsidata.com/skills/KS440DG6RPVM3FW77Q6D" TargetMode="External"/><Relationship Id="rId1069" Type="http://schemas.openxmlformats.org/officeDocument/2006/relationships/hyperlink" Target="https://skills.emsidata.com/skills/KS124X068YJ0G5QD5LSZ" TargetMode="External"/><Relationship Id="rId1015" Type="http://schemas.openxmlformats.org/officeDocument/2006/relationships/hyperlink" Target="https://skills.emsidata.com/skills/KS440Y970LC9DG9T80F0" TargetMode="External"/><Relationship Id="rId2346" Type="http://schemas.openxmlformats.org/officeDocument/2006/relationships/hyperlink" Target="https://lightcast.io/open-skills/skills" TargetMode="External"/><Relationship Id="rId3678" Type="http://schemas.openxmlformats.org/officeDocument/2006/relationships/hyperlink" Target="https://lightcast.io/open-skills/skills" TargetMode="External"/><Relationship Id="rId1016" Type="http://schemas.openxmlformats.org/officeDocument/2006/relationships/hyperlink" Target="https://lightcast.io/open-skills/skills" TargetMode="External"/><Relationship Id="rId2347" Type="http://schemas.openxmlformats.org/officeDocument/2006/relationships/hyperlink" Target="https://skills.emsidata.com/skills/KS124506YXKN137GTBSR" TargetMode="External"/><Relationship Id="rId3677" Type="http://schemas.openxmlformats.org/officeDocument/2006/relationships/hyperlink" Target="https://skills.emsidata.com/skills/KS122XS6CHJDXDZHFXRM" TargetMode="External"/><Relationship Id="rId1017" Type="http://schemas.openxmlformats.org/officeDocument/2006/relationships/hyperlink" Target="https://skills.emsidata.com/skills/ES705D6A8AB8CBD5A530" TargetMode="External"/><Relationship Id="rId2348" Type="http://schemas.openxmlformats.org/officeDocument/2006/relationships/hyperlink" Target="https://lightcast.io/open-skills/skills" TargetMode="External"/><Relationship Id="rId1018" Type="http://schemas.openxmlformats.org/officeDocument/2006/relationships/hyperlink" Target="https://lightcast.io/open-skills/skills" TargetMode="External"/><Relationship Id="rId2349" Type="http://schemas.openxmlformats.org/officeDocument/2006/relationships/hyperlink" Target="https://skills.emsidata.com/skills/KS128BD76JKFQW14PDHD" TargetMode="External"/><Relationship Id="rId3679" Type="http://schemas.openxmlformats.org/officeDocument/2006/relationships/hyperlink" Target="https://skills.emsidata.com/skills/KS440VW68PYFN7XB2GP9" TargetMode="External"/><Relationship Id="rId1019" Type="http://schemas.openxmlformats.org/officeDocument/2006/relationships/hyperlink" Target="https://skills.emsidata.com/skills/KS124756JF92D2GC5Y6W" TargetMode="External"/><Relationship Id="rId3670" Type="http://schemas.openxmlformats.org/officeDocument/2006/relationships/hyperlink" Target="https://lightcast.io/open-skills/skills" TargetMode="External"/><Relationship Id="rId2340" Type="http://schemas.openxmlformats.org/officeDocument/2006/relationships/hyperlink" Target="https://lightcast.io/open-skills/skills" TargetMode="External"/><Relationship Id="rId3672" Type="http://schemas.openxmlformats.org/officeDocument/2006/relationships/hyperlink" Target="https://lightcast.io/open-skills/skills" TargetMode="External"/><Relationship Id="rId1010" Type="http://schemas.openxmlformats.org/officeDocument/2006/relationships/hyperlink" Target="https://lightcast.io/open-skills/skills" TargetMode="External"/><Relationship Id="rId2341" Type="http://schemas.openxmlformats.org/officeDocument/2006/relationships/hyperlink" Target="https://skills.emsidata.com/skills/KS1274B698GSL5ZNPBFD" TargetMode="External"/><Relationship Id="rId3671" Type="http://schemas.openxmlformats.org/officeDocument/2006/relationships/hyperlink" Target="https://skills.emsidata.com/skills/ES8723DE38E591395DBC" TargetMode="External"/><Relationship Id="rId1011" Type="http://schemas.openxmlformats.org/officeDocument/2006/relationships/hyperlink" Target="https://skills.emsidata.com/skills/KS4407T74R4PD8RDWG7J" TargetMode="External"/><Relationship Id="rId2342" Type="http://schemas.openxmlformats.org/officeDocument/2006/relationships/hyperlink" Target="https://lightcast.io/open-skills/skills" TargetMode="External"/><Relationship Id="rId3674" Type="http://schemas.openxmlformats.org/officeDocument/2006/relationships/hyperlink" Target="https://lightcast.io/open-skills/skills" TargetMode="External"/><Relationship Id="rId1012" Type="http://schemas.openxmlformats.org/officeDocument/2006/relationships/hyperlink" Target="https://lightcast.io/open-skills/skills" TargetMode="External"/><Relationship Id="rId2343" Type="http://schemas.openxmlformats.org/officeDocument/2006/relationships/hyperlink" Target="https://skills.emsidata.com/skills/KS127496XDM09Z0QDFRC" TargetMode="External"/><Relationship Id="rId3673" Type="http://schemas.openxmlformats.org/officeDocument/2006/relationships/hyperlink" Target="https://skills.emsidata.com/skills/KS1280K6XKQH9BVFXVNK" TargetMode="External"/><Relationship Id="rId1013" Type="http://schemas.openxmlformats.org/officeDocument/2006/relationships/hyperlink" Target="https://skills.emsidata.com/skills/KS120Y3643D9NDJZ3JK4" TargetMode="External"/><Relationship Id="rId2344" Type="http://schemas.openxmlformats.org/officeDocument/2006/relationships/hyperlink" Target="https://lightcast.io/open-skills/skills" TargetMode="External"/><Relationship Id="rId3676" Type="http://schemas.openxmlformats.org/officeDocument/2006/relationships/hyperlink" Target="https://lightcast.io/open-skills/skills" TargetMode="External"/><Relationship Id="rId1014" Type="http://schemas.openxmlformats.org/officeDocument/2006/relationships/hyperlink" Target="https://lightcast.io/open-skills/skills" TargetMode="External"/><Relationship Id="rId2345" Type="http://schemas.openxmlformats.org/officeDocument/2006/relationships/hyperlink" Target="https://skills.emsidata.com/skills/KS127475WVS7K683V021" TargetMode="External"/><Relationship Id="rId3675" Type="http://schemas.openxmlformats.org/officeDocument/2006/relationships/hyperlink" Target="https://skills.emsidata.com/skills/KS1248N68GQFRFW9JP59" TargetMode="External"/><Relationship Id="rId1004" Type="http://schemas.openxmlformats.org/officeDocument/2006/relationships/hyperlink" Target="https://lightcast.io/open-skills/skills" TargetMode="External"/><Relationship Id="rId2335" Type="http://schemas.openxmlformats.org/officeDocument/2006/relationships/hyperlink" Target="https://skills.emsidata.com/skills/KSULSDRILGAGHXKONKPK" TargetMode="External"/><Relationship Id="rId3667" Type="http://schemas.openxmlformats.org/officeDocument/2006/relationships/hyperlink" Target="https://skills.emsidata.com/skills/KS121ZG6W1DRL6SCT9V0" TargetMode="External"/><Relationship Id="rId4998" Type="http://schemas.openxmlformats.org/officeDocument/2006/relationships/hyperlink" Target="https://lightcast.io/open-skills/skills" TargetMode="External"/><Relationship Id="rId1005" Type="http://schemas.openxmlformats.org/officeDocument/2006/relationships/hyperlink" Target="https://skills.emsidata.com/skills/KS126935Y2VWRYJS2FKC" TargetMode="External"/><Relationship Id="rId2336" Type="http://schemas.openxmlformats.org/officeDocument/2006/relationships/hyperlink" Target="https://lightcast.io/open-skills/skills" TargetMode="External"/><Relationship Id="rId3666" Type="http://schemas.openxmlformats.org/officeDocument/2006/relationships/hyperlink" Target="https://lightcast.io/open-skills/skills" TargetMode="External"/><Relationship Id="rId4997" Type="http://schemas.openxmlformats.org/officeDocument/2006/relationships/hyperlink" Target="https://skills.emsidata.com/skills/KS123186K1W8X2B58H8M" TargetMode="External"/><Relationship Id="rId1006" Type="http://schemas.openxmlformats.org/officeDocument/2006/relationships/hyperlink" Target="https://lightcast.io/open-skills/skills" TargetMode="External"/><Relationship Id="rId2337" Type="http://schemas.openxmlformats.org/officeDocument/2006/relationships/hyperlink" Target="https://skills.emsidata.com/skills/KS127456CLRCN3N9B9YV" TargetMode="External"/><Relationship Id="rId3669" Type="http://schemas.openxmlformats.org/officeDocument/2006/relationships/hyperlink" Target="https://skills.emsidata.com/skills/KS121ZL6GFFT6K0ND5B2" TargetMode="External"/><Relationship Id="rId1007" Type="http://schemas.openxmlformats.org/officeDocument/2006/relationships/hyperlink" Target="https://skills.emsidata.com/skills/KS440Y66QTT7KS1SHV9W" TargetMode="External"/><Relationship Id="rId2338" Type="http://schemas.openxmlformats.org/officeDocument/2006/relationships/hyperlink" Target="https://lightcast.io/open-skills/skills" TargetMode="External"/><Relationship Id="rId3668" Type="http://schemas.openxmlformats.org/officeDocument/2006/relationships/hyperlink" Target="https://lightcast.io/open-skills/skills" TargetMode="External"/><Relationship Id="rId4999" Type="http://schemas.openxmlformats.org/officeDocument/2006/relationships/hyperlink" Target="https://skills.emsidata.com/skills/KSW527LTY6ISSGQ3PKOE" TargetMode="External"/><Relationship Id="rId1008" Type="http://schemas.openxmlformats.org/officeDocument/2006/relationships/hyperlink" Target="https://lightcast.io/open-skills/skills" TargetMode="External"/><Relationship Id="rId2339" Type="http://schemas.openxmlformats.org/officeDocument/2006/relationships/hyperlink" Target="https://skills.emsidata.com/skills/KS127466Z3V0JBXDZV0K" TargetMode="External"/><Relationship Id="rId1009" Type="http://schemas.openxmlformats.org/officeDocument/2006/relationships/hyperlink" Target="https://skills.emsidata.com/skills/KS440Y96RL7Q6HH3RK6M" TargetMode="External"/><Relationship Id="rId4990" Type="http://schemas.openxmlformats.org/officeDocument/2006/relationships/hyperlink" Target="https://lightcast.io/open-skills/skills" TargetMode="External"/><Relationship Id="rId3661" Type="http://schemas.openxmlformats.org/officeDocument/2006/relationships/hyperlink" Target="https://skills.emsidata.com/skills/KS120NY6C419DXFGXQLY" TargetMode="External"/><Relationship Id="rId4992" Type="http://schemas.openxmlformats.org/officeDocument/2006/relationships/hyperlink" Target="https://lightcast.io/open-skills/skills" TargetMode="External"/><Relationship Id="rId2330" Type="http://schemas.openxmlformats.org/officeDocument/2006/relationships/hyperlink" Target="https://lightcast.io/open-skills/skills" TargetMode="External"/><Relationship Id="rId3660" Type="http://schemas.openxmlformats.org/officeDocument/2006/relationships/hyperlink" Target="https://lightcast.io/open-skills/skills" TargetMode="External"/><Relationship Id="rId4991" Type="http://schemas.openxmlformats.org/officeDocument/2006/relationships/hyperlink" Target="https://skills.emsidata.com/skills/KS7G6NM63QTRRT2VRJQV" TargetMode="External"/><Relationship Id="rId1000" Type="http://schemas.openxmlformats.org/officeDocument/2006/relationships/hyperlink" Target="https://lightcast.io/open-skills/skills" TargetMode="External"/><Relationship Id="rId2331" Type="http://schemas.openxmlformats.org/officeDocument/2006/relationships/hyperlink" Target="https://skills.emsidata.com/skills/KS8AC7RFKOVQGQXSTULT" TargetMode="External"/><Relationship Id="rId3663" Type="http://schemas.openxmlformats.org/officeDocument/2006/relationships/hyperlink" Target="https://skills.emsidata.com/skills/KS7G05S6BRGZ0495N7KZ" TargetMode="External"/><Relationship Id="rId4994" Type="http://schemas.openxmlformats.org/officeDocument/2006/relationships/hyperlink" Target="https://lightcast.io/open-skills/skills" TargetMode="External"/><Relationship Id="rId1001" Type="http://schemas.openxmlformats.org/officeDocument/2006/relationships/hyperlink" Target="https://skills.emsidata.com/skills/ES5AE3072EC6678972A3" TargetMode="External"/><Relationship Id="rId2332" Type="http://schemas.openxmlformats.org/officeDocument/2006/relationships/hyperlink" Target="https://lightcast.io/open-skills/skills" TargetMode="External"/><Relationship Id="rId3662" Type="http://schemas.openxmlformats.org/officeDocument/2006/relationships/hyperlink" Target="https://lightcast.io/open-skills/skills" TargetMode="External"/><Relationship Id="rId4993" Type="http://schemas.openxmlformats.org/officeDocument/2006/relationships/hyperlink" Target="https://skills.emsidata.com/skills/KS122QD710S58LJDYRNT" TargetMode="External"/><Relationship Id="rId1002" Type="http://schemas.openxmlformats.org/officeDocument/2006/relationships/hyperlink" Target="https://lightcast.io/open-skills/skills" TargetMode="External"/><Relationship Id="rId2333" Type="http://schemas.openxmlformats.org/officeDocument/2006/relationships/hyperlink" Target="https://skills.emsidata.com/skills/KS4415J65V14KMCQPFSF" TargetMode="External"/><Relationship Id="rId3665" Type="http://schemas.openxmlformats.org/officeDocument/2006/relationships/hyperlink" Target="https://skills.emsidata.com/skills/KS123TG6NKPSD7LYLDRX" TargetMode="External"/><Relationship Id="rId4996" Type="http://schemas.openxmlformats.org/officeDocument/2006/relationships/hyperlink" Target="https://lightcast.io/open-skills/skills" TargetMode="External"/><Relationship Id="rId1003" Type="http://schemas.openxmlformats.org/officeDocument/2006/relationships/hyperlink" Target="https://skills.emsidata.com/skills/KS123NK78XPX4P3C31CK" TargetMode="External"/><Relationship Id="rId2334" Type="http://schemas.openxmlformats.org/officeDocument/2006/relationships/hyperlink" Target="https://lightcast.io/open-skills/skills" TargetMode="External"/><Relationship Id="rId3664" Type="http://schemas.openxmlformats.org/officeDocument/2006/relationships/hyperlink" Target="https://lightcast.io/open-skills/skills" TargetMode="External"/><Relationship Id="rId4995" Type="http://schemas.openxmlformats.org/officeDocument/2006/relationships/hyperlink" Target="https://skills.emsidata.com/skills/ES1AE014948D7C1AD5AD" TargetMode="External"/><Relationship Id="rId1037" Type="http://schemas.openxmlformats.org/officeDocument/2006/relationships/hyperlink" Target="https://skills.emsidata.com/skills/KSC3BV1D6T0TMPSDJ88V" TargetMode="External"/><Relationship Id="rId2368" Type="http://schemas.openxmlformats.org/officeDocument/2006/relationships/hyperlink" Target="https://lightcast.io/open-skills/skills" TargetMode="External"/><Relationship Id="rId1038" Type="http://schemas.openxmlformats.org/officeDocument/2006/relationships/hyperlink" Target="https://lightcast.io/open-skills/skills" TargetMode="External"/><Relationship Id="rId2369" Type="http://schemas.openxmlformats.org/officeDocument/2006/relationships/hyperlink" Target="https://skills.emsidata.com/skills/KS123H062T6DZ8HTJ0WM" TargetMode="External"/><Relationship Id="rId3699" Type="http://schemas.openxmlformats.org/officeDocument/2006/relationships/hyperlink" Target="https://skills.emsidata.com/skills/ES4E8A8B69F29B15F4A7" TargetMode="External"/><Relationship Id="rId1039" Type="http://schemas.openxmlformats.org/officeDocument/2006/relationships/hyperlink" Target="https://skills.emsidata.com/skills/ES38807E6721CB034A7F" TargetMode="External"/><Relationship Id="rId3690" Type="http://schemas.openxmlformats.org/officeDocument/2006/relationships/hyperlink" Target="https://lightcast.io/open-skills/skills" TargetMode="External"/><Relationship Id="rId2360" Type="http://schemas.openxmlformats.org/officeDocument/2006/relationships/hyperlink" Target="https://lightcast.io/open-skills/skills" TargetMode="External"/><Relationship Id="rId3692" Type="http://schemas.openxmlformats.org/officeDocument/2006/relationships/hyperlink" Target="https://lightcast.io/open-skills/skills" TargetMode="External"/><Relationship Id="rId1030" Type="http://schemas.openxmlformats.org/officeDocument/2006/relationships/hyperlink" Target="https://lightcast.io/open-skills/skills" TargetMode="External"/><Relationship Id="rId2361" Type="http://schemas.openxmlformats.org/officeDocument/2006/relationships/hyperlink" Target="https://skills.emsidata.com/skills/KS1222V6SP612DWLXQQ6" TargetMode="External"/><Relationship Id="rId3691" Type="http://schemas.openxmlformats.org/officeDocument/2006/relationships/hyperlink" Target="https://skills.emsidata.com/skills/KS124MY63TCL5K06JZ2J" TargetMode="External"/><Relationship Id="rId1031" Type="http://schemas.openxmlformats.org/officeDocument/2006/relationships/hyperlink" Target="https://skills.emsidata.com/skills/KS12310639WZGJM35YSP" TargetMode="External"/><Relationship Id="rId2362" Type="http://schemas.openxmlformats.org/officeDocument/2006/relationships/hyperlink" Target="https://lightcast.io/open-skills/skills" TargetMode="External"/><Relationship Id="rId3694" Type="http://schemas.openxmlformats.org/officeDocument/2006/relationships/hyperlink" Target="https://lightcast.io/open-skills/skills" TargetMode="External"/><Relationship Id="rId1032" Type="http://schemas.openxmlformats.org/officeDocument/2006/relationships/hyperlink" Target="https://lightcast.io/open-skills/skills" TargetMode="External"/><Relationship Id="rId2363" Type="http://schemas.openxmlformats.org/officeDocument/2006/relationships/hyperlink" Target="https://skills.emsidata.com/skills/KS123KM61YHSN8DRJMQS" TargetMode="External"/><Relationship Id="rId3693" Type="http://schemas.openxmlformats.org/officeDocument/2006/relationships/hyperlink" Target="https://skills.emsidata.com/skills/ESDA62349890992ACC1F" TargetMode="External"/><Relationship Id="rId1033" Type="http://schemas.openxmlformats.org/officeDocument/2006/relationships/hyperlink" Target="https://skills.emsidata.com/skills/KS120Y76MLML1SWPM08V" TargetMode="External"/><Relationship Id="rId2364" Type="http://schemas.openxmlformats.org/officeDocument/2006/relationships/hyperlink" Target="https://lightcast.io/open-skills/skills" TargetMode="External"/><Relationship Id="rId3696" Type="http://schemas.openxmlformats.org/officeDocument/2006/relationships/hyperlink" Target="https://lightcast.io/open-skills/skills" TargetMode="External"/><Relationship Id="rId1034" Type="http://schemas.openxmlformats.org/officeDocument/2006/relationships/hyperlink" Target="https://lightcast.io/open-skills/skills" TargetMode="External"/><Relationship Id="rId2365" Type="http://schemas.openxmlformats.org/officeDocument/2006/relationships/hyperlink" Target="https://skills.emsidata.com/skills/KS124506C03MCR67QDHD" TargetMode="External"/><Relationship Id="rId3695" Type="http://schemas.openxmlformats.org/officeDocument/2006/relationships/hyperlink" Target="https://skills.emsidata.com/skills/ESE1216651D3CD9A89F1" TargetMode="External"/><Relationship Id="rId1035" Type="http://schemas.openxmlformats.org/officeDocument/2006/relationships/hyperlink" Target="https://skills.emsidata.com/skills/KS1228M5YLL3CMH7F73K" TargetMode="External"/><Relationship Id="rId2366" Type="http://schemas.openxmlformats.org/officeDocument/2006/relationships/hyperlink" Target="https://lightcast.io/open-skills/skills" TargetMode="External"/><Relationship Id="rId3698" Type="http://schemas.openxmlformats.org/officeDocument/2006/relationships/hyperlink" Target="https://lightcast.io/open-skills/skills" TargetMode="External"/><Relationship Id="rId1036" Type="http://schemas.openxmlformats.org/officeDocument/2006/relationships/hyperlink" Target="https://lightcast.io/open-skills/skills" TargetMode="External"/><Relationship Id="rId2367" Type="http://schemas.openxmlformats.org/officeDocument/2006/relationships/hyperlink" Target="https://skills.emsidata.com/skills/KS127S56TFLN00DY9FFB" TargetMode="External"/><Relationship Id="rId3697" Type="http://schemas.openxmlformats.org/officeDocument/2006/relationships/hyperlink" Target="https://skills.emsidata.com/skills/KS124S26F6RR9Z7W4716" TargetMode="External"/><Relationship Id="rId1026" Type="http://schemas.openxmlformats.org/officeDocument/2006/relationships/hyperlink" Target="https://lightcast.io/open-skills/skills" TargetMode="External"/><Relationship Id="rId2357" Type="http://schemas.openxmlformats.org/officeDocument/2006/relationships/hyperlink" Target="https://skills.emsidata.com/skills/KS1203870JVGL4NN4W7Z" TargetMode="External"/><Relationship Id="rId3689" Type="http://schemas.openxmlformats.org/officeDocument/2006/relationships/hyperlink" Target="https://skills.emsidata.com/skills/KS120H96HW4CCL1XGZXB" TargetMode="External"/><Relationship Id="rId1027" Type="http://schemas.openxmlformats.org/officeDocument/2006/relationships/hyperlink" Target="https://skills.emsidata.com/skills/KS125Z169HQJ1KQT60RW" TargetMode="External"/><Relationship Id="rId2358" Type="http://schemas.openxmlformats.org/officeDocument/2006/relationships/hyperlink" Target="https://lightcast.io/open-skills/skills" TargetMode="External"/><Relationship Id="rId3688" Type="http://schemas.openxmlformats.org/officeDocument/2006/relationships/hyperlink" Target="https://lightcast.io/open-skills/skills" TargetMode="External"/><Relationship Id="rId1028" Type="http://schemas.openxmlformats.org/officeDocument/2006/relationships/hyperlink" Target="https://lightcast.io/open-skills/skills" TargetMode="External"/><Relationship Id="rId2359" Type="http://schemas.openxmlformats.org/officeDocument/2006/relationships/hyperlink" Target="https://skills.emsidata.com/skills/KS125316CFXYDMDPLDML" TargetMode="External"/><Relationship Id="rId1029" Type="http://schemas.openxmlformats.org/officeDocument/2006/relationships/hyperlink" Target="https://skills.emsidata.com/skills/ES1ED668E52CD8624279" TargetMode="External"/><Relationship Id="rId3681" Type="http://schemas.openxmlformats.org/officeDocument/2006/relationships/hyperlink" Target="https://skills.emsidata.com/skills/KS127Q96TBW4TTVM3RJC" TargetMode="External"/><Relationship Id="rId2350" Type="http://schemas.openxmlformats.org/officeDocument/2006/relationships/hyperlink" Target="https://lightcast.io/open-skills/skills" TargetMode="External"/><Relationship Id="rId3680" Type="http://schemas.openxmlformats.org/officeDocument/2006/relationships/hyperlink" Target="https://lightcast.io/open-skills/skills" TargetMode="External"/><Relationship Id="rId1020" Type="http://schemas.openxmlformats.org/officeDocument/2006/relationships/hyperlink" Target="https://lightcast.io/open-skills/skills" TargetMode="External"/><Relationship Id="rId2351" Type="http://schemas.openxmlformats.org/officeDocument/2006/relationships/hyperlink" Target="https://skills.emsidata.com/skills/ESA118758E8399BC752C" TargetMode="External"/><Relationship Id="rId3683" Type="http://schemas.openxmlformats.org/officeDocument/2006/relationships/hyperlink" Target="https://skills.emsidata.com/skills/KS124RB6QB3SLXG1YQLQ" TargetMode="External"/><Relationship Id="rId1021" Type="http://schemas.openxmlformats.org/officeDocument/2006/relationships/hyperlink" Target="https://skills.emsidata.com/skills/KS440Y66QZ713RJ4FQCH" TargetMode="External"/><Relationship Id="rId2352" Type="http://schemas.openxmlformats.org/officeDocument/2006/relationships/hyperlink" Target="https://lightcast.io/open-skills/skills" TargetMode="External"/><Relationship Id="rId3682" Type="http://schemas.openxmlformats.org/officeDocument/2006/relationships/hyperlink" Target="https://lightcast.io/open-skills/skills" TargetMode="External"/><Relationship Id="rId1022" Type="http://schemas.openxmlformats.org/officeDocument/2006/relationships/hyperlink" Target="https://lightcast.io/open-skills/skills" TargetMode="External"/><Relationship Id="rId2353" Type="http://schemas.openxmlformats.org/officeDocument/2006/relationships/hyperlink" Target="https://skills.emsidata.com/skills/KS68722612P0WXWQ5WH0" TargetMode="External"/><Relationship Id="rId3685" Type="http://schemas.openxmlformats.org/officeDocument/2006/relationships/hyperlink" Target="https://skills.emsidata.com/skills/KS121ZZ6PF5WTNNK02X3" TargetMode="External"/><Relationship Id="rId1023" Type="http://schemas.openxmlformats.org/officeDocument/2006/relationships/hyperlink" Target="https://skills.emsidata.com/skills/KS1267K74CP3HH99LGT2" TargetMode="External"/><Relationship Id="rId2354" Type="http://schemas.openxmlformats.org/officeDocument/2006/relationships/hyperlink" Target="https://lightcast.io/open-skills/skills" TargetMode="External"/><Relationship Id="rId3684" Type="http://schemas.openxmlformats.org/officeDocument/2006/relationships/hyperlink" Target="https://lightcast.io/open-skills/skills" TargetMode="External"/><Relationship Id="rId1024" Type="http://schemas.openxmlformats.org/officeDocument/2006/relationships/hyperlink" Target="https://lightcast.io/open-skills/skills" TargetMode="External"/><Relationship Id="rId2355" Type="http://schemas.openxmlformats.org/officeDocument/2006/relationships/hyperlink" Target="https://skills.emsidata.com/skills/KSMWULH8BYVFDYMC4X32" TargetMode="External"/><Relationship Id="rId3687" Type="http://schemas.openxmlformats.org/officeDocument/2006/relationships/hyperlink" Target="https://skills.emsidata.com/skills/KS7G16278N547SDK0B38" TargetMode="External"/><Relationship Id="rId1025" Type="http://schemas.openxmlformats.org/officeDocument/2006/relationships/hyperlink" Target="https://skills.emsidata.com/skills/KS127H36S04GQQ3X1K7F" TargetMode="External"/><Relationship Id="rId2356" Type="http://schemas.openxmlformats.org/officeDocument/2006/relationships/hyperlink" Target="https://lightcast.io/open-skills/skills" TargetMode="External"/><Relationship Id="rId3686" Type="http://schemas.openxmlformats.org/officeDocument/2006/relationships/hyperlink" Target="https://lightcast.io/open-skills/skills" TargetMode="External"/><Relationship Id="rId8529" Type="http://schemas.openxmlformats.org/officeDocument/2006/relationships/hyperlink" Target="https://lightcast.io/open-skills/skills" TargetMode="External"/><Relationship Id="rId8528" Type="http://schemas.openxmlformats.org/officeDocument/2006/relationships/hyperlink" Target="https://skills.emsidata.com/skills/KS1LTFPZ3A5V9W454971" TargetMode="External"/><Relationship Id="rId9859" Type="http://schemas.openxmlformats.org/officeDocument/2006/relationships/hyperlink" Target="https://lightcast.io/open-skills/skills" TargetMode="External"/><Relationship Id="rId9850" Type="http://schemas.openxmlformats.org/officeDocument/2006/relationships/hyperlink" Target="https://skills.emsidata.com/skills/BGS31BB326DD08B61026" TargetMode="External"/><Relationship Id="rId8523" Type="http://schemas.openxmlformats.org/officeDocument/2006/relationships/hyperlink" Target="https://lightcast.io/open-skills/skills" TargetMode="External"/><Relationship Id="rId9855" Type="http://schemas.openxmlformats.org/officeDocument/2006/relationships/hyperlink" Target="https://lightcast.io/open-skills/skills" TargetMode="External"/><Relationship Id="rId8522" Type="http://schemas.openxmlformats.org/officeDocument/2006/relationships/hyperlink" Target="https://skills.emsidata.com/skills/ESA8D57D13B252BFE338" TargetMode="External"/><Relationship Id="rId9856" Type="http://schemas.openxmlformats.org/officeDocument/2006/relationships/hyperlink" Target="https://skills.emsidata.com/skills/KS123XT6RSRP6JL7K865" TargetMode="External"/><Relationship Id="rId8521" Type="http://schemas.openxmlformats.org/officeDocument/2006/relationships/hyperlink" Target="https://lightcast.io/open-skills/skills" TargetMode="External"/><Relationship Id="rId9857" Type="http://schemas.openxmlformats.org/officeDocument/2006/relationships/hyperlink" Target="https://lightcast.io/open-skills/skills" TargetMode="External"/><Relationship Id="rId8520" Type="http://schemas.openxmlformats.org/officeDocument/2006/relationships/hyperlink" Target="https://skills.emsidata.com/skills/BGS8EA24ED238A329AF7" TargetMode="External"/><Relationship Id="rId9858" Type="http://schemas.openxmlformats.org/officeDocument/2006/relationships/hyperlink" Target="https://skills.emsidata.com/skills/ES84386DC9E1CDF2F0BD" TargetMode="External"/><Relationship Id="rId8527" Type="http://schemas.openxmlformats.org/officeDocument/2006/relationships/hyperlink" Target="https://lightcast.io/open-skills/skills" TargetMode="External"/><Relationship Id="rId9851" Type="http://schemas.openxmlformats.org/officeDocument/2006/relationships/hyperlink" Target="https://lightcast.io/open-skills/skills" TargetMode="External"/><Relationship Id="rId8526" Type="http://schemas.openxmlformats.org/officeDocument/2006/relationships/hyperlink" Target="https://skills.emsidata.com/skills/KS126W061MPMZ58GZ97T" TargetMode="External"/><Relationship Id="rId9852" Type="http://schemas.openxmlformats.org/officeDocument/2006/relationships/hyperlink" Target="https://skills.emsidata.com/skills/ESB49EECBA537FCD9F62" TargetMode="External"/><Relationship Id="rId8525" Type="http://schemas.openxmlformats.org/officeDocument/2006/relationships/hyperlink" Target="https://lightcast.io/open-skills/skills" TargetMode="External"/><Relationship Id="rId9853" Type="http://schemas.openxmlformats.org/officeDocument/2006/relationships/hyperlink" Target="https://lightcast.io/open-skills/skills" TargetMode="External"/><Relationship Id="rId8524" Type="http://schemas.openxmlformats.org/officeDocument/2006/relationships/hyperlink" Target="https://skills.emsidata.com/skills/KSBDFGGLMNWHVJ0NGG3K" TargetMode="External"/><Relationship Id="rId9854" Type="http://schemas.openxmlformats.org/officeDocument/2006/relationships/hyperlink" Target="https://skills.emsidata.com/skills/KS1289K729DB8SKVM6MZ" TargetMode="External"/><Relationship Id="rId8519" Type="http://schemas.openxmlformats.org/officeDocument/2006/relationships/hyperlink" Target="https://lightcast.io/open-skills/skills" TargetMode="External"/><Relationship Id="rId8518" Type="http://schemas.openxmlformats.org/officeDocument/2006/relationships/hyperlink" Target="https://skills.emsidata.com/skills/BGS5688B743D94F304FC" TargetMode="External"/><Relationship Id="rId8517" Type="http://schemas.openxmlformats.org/officeDocument/2006/relationships/hyperlink" Target="https://lightcast.io/open-skills/skills" TargetMode="External"/><Relationship Id="rId9848" Type="http://schemas.openxmlformats.org/officeDocument/2006/relationships/hyperlink" Target="https://skills.emsidata.com/skills/KSCZBXKAE3TZ8SOLWOEF" TargetMode="External"/><Relationship Id="rId9849" Type="http://schemas.openxmlformats.org/officeDocument/2006/relationships/hyperlink" Target="https://lightcast.io/open-skills/skills" TargetMode="External"/><Relationship Id="rId8512" Type="http://schemas.openxmlformats.org/officeDocument/2006/relationships/hyperlink" Target="https://skills.emsidata.com/skills/KS125SG78YD1D2PFSR51" TargetMode="External"/><Relationship Id="rId9844" Type="http://schemas.openxmlformats.org/officeDocument/2006/relationships/hyperlink" Target="https://skills.emsidata.com/skills/ESA4787954999202362B" TargetMode="External"/><Relationship Id="rId8511" Type="http://schemas.openxmlformats.org/officeDocument/2006/relationships/hyperlink" Target="https://lightcast.io/open-skills/skills" TargetMode="External"/><Relationship Id="rId9845" Type="http://schemas.openxmlformats.org/officeDocument/2006/relationships/hyperlink" Target="https://lightcast.io/open-skills/skills" TargetMode="External"/><Relationship Id="rId8510" Type="http://schemas.openxmlformats.org/officeDocument/2006/relationships/hyperlink" Target="https://skills.emsidata.com/skills/KS123RG7157Q8BQKCXD5" TargetMode="External"/><Relationship Id="rId9846" Type="http://schemas.openxmlformats.org/officeDocument/2006/relationships/hyperlink" Target="https://skills.emsidata.com/skills/ES47E9E6CA926AC03419" TargetMode="External"/><Relationship Id="rId9847" Type="http://schemas.openxmlformats.org/officeDocument/2006/relationships/hyperlink" Target="https://lightcast.io/open-skills/skills" TargetMode="External"/><Relationship Id="rId8516" Type="http://schemas.openxmlformats.org/officeDocument/2006/relationships/hyperlink" Target="https://skills.emsidata.com/skills/BGSE819AA127E083F6AB" TargetMode="External"/><Relationship Id="rId9840" Type="http://schemas.openxmlformats.org/officeDocument/2006/relationships/hyperlink" Target="https://skills.emsidata.com/skills/KS122NM78CCHZR9VY195" TargetMode="External"/><Relationship Id="rId8515" Type="http://schemas.openxmlformats.org/officeDocument/2006/relationships/hyperlink" Target="https://lightcast.io/open-skills/skills" TargetMode="External"/><Relationship Id="rId9841" Type="http://schemas.openxmlformats.org/officeDocument/2006/relationships/hyperlink" Target="https://lightcast.io/open-skills/skills" TargetMode="External"/><Relationship Id="rId8514" Type="http://schemas.openxmlformats.org/officeDocument/2006/relationships/hyperlink" Target="https://skills.emsidata.com/skills/KS121L66MRP5DT4V5ZCM" TargetMode="External"/><Relationship Id="rId9842" Type="http://schemas.openxmlformats.org/officeDocument/2006/relationships/hyperlink" Target="https://skills.emsidata.com/skills/KS126DX78862WJNXTTX5" TargetMode="External"/><Relationship Id="rId8513" Type="http://schemas.openxmlformats.org/officeDocument/2006/relationships/hyperlink" Target="https://lightcast.io/open-skills/skills" TargetMode="External"/><Relationship Id="rId9843" Type="http://schemas.openxmlformats.org/officeDocument/2006/relationships/hyperlink" Target="https://lightcast.io/open-skills/skills" TargetMode="External"/><Relationship Id="rId7219" Type="http://schemas.openxmlformats.org/officeDocument/2006/relationships/hyperlink" Target="https://lightcast.io/open-skills/skills" TargetMode="External"/><Relationship Id="rId9870" Type="http://schemas.openxmlformats.org/officeDocument/2006/relationships/hyperlink" Target="https://skills.emsidata.com/skills/KS440315ZC9VBNBL15T9" TargetMode="External"/><Relationship Id="rId9871" Type="http://schemas.openxmlformats.org/officeDocument/2006/relationships/hyperlink" Target="https://lightcast.io/open-skills/skills" TargetMode="External"/><Relationship Id="rId9872" Type="http://schemas.openxmlformats.org/officeDocument/2006/relationships/hyperlink" Target="https://skills.emsidata.com/skills/KSOU0TXR3MMBJ22PYGGO" TargetMode="External"/><Relationship Id="rId7210" Type="http://schemas.openxmlformats.org/officeDocument/2006/relationships/hyperlink" Target="https://skills.emsidata.com/skills/ES2C337E971A7E133B66" TargetMode="External"/><Relationship Id="rId8541" Type="http://schemas.openxmlformats.org/officeDocument/2006/relationships/hyperlink" Target="https://lightcast.io/open-skills/skills" TargetMode="External"/><Relationship Id="rId8540" Type="http://schemas.openxmlformats.org/officeDocument/2006/relationships/hyperlink" Target="https://skills.emsidata.com/skills/ES36447682683479BD91" TargetMode="External"/><Relationship Id="rId7214" Type="http://schemas.openxmlformats.org/officeDocument/2006/relationships/hyperlink" Target="https://skills.emsidata.com/skills/ES2EC8932A157A788D11" TargetMode="External"/><Relationship Id="rId8545" Type="http://schemas.openxmlformats.org/officeDocument/2006/relationships/hyperlink" Target="https://lightcast.io/open-skills/skills" TargetMode="External"/><Relationship Id="rId9877" Type="http://schemas.openxmlformats.org/officeDocument/2006/relationships/hyperlink" Target="https://lightcast.io/open-skills/skills" TargetMode="External"/><Relationship Id="rId7213" Type="http://schemas.openxmlformats.org/officeDocument/2006/relationships/hyperlink" Target="https://lightcast.io/open-skills/skills" TargetMode="External"/><Relationship Id="rId8544" Type="http://schemas.openxmlformats.org/officeDocument/2006/relationships/hyperlink" Target="https://skills.emsidata.com/skills/BGS7769CB2FE0C6E8B8A" TargetMode="External"/><Relationship Id="rId9878" Type="http://schemas.openxmlformats.org/officeDocument/2006/relationships/hyperlink" Target="https://skills.emsidata.com/skills/KSVAIBQBOKM0ABYHUE7W" TargetMode="External"/><Relationship Id="rId7212" Type="http://schemas.openxmlformats.org/officeDocument/2006/relationships/hyperlink" Target="https://skills.emsidata.com/skills/KS123KR6W35X39JP65MX" TargetMode="External"/><Relationship Id="rId8543" Type="http://schemas.openxmlformats.org/officeDocument/2006/relationships/hyperlink" Target="https://lightcast.io/open-skills/skills" TargetMode="External"/><Relationship Id="rId9879" Type="http://schemas.openxmlformats.org/officeDocument/2006/relationships/hyperlink" Target="https://lightcast.io/open-skills/skills" TargetMode="External"/><Relationship Id="rId7211" Type="http://schemas.openxmlformats.org/officeDocument/2006/relationships/hyperlink" Target="https://lightcast.io/open-skills/skills" TargetMode="External"/><Relationship Id="rId8542" Type="http://schemas.openxmlformats.org/officeDocument/2006/relationships/hyperlink" Target="https://skills.emsidata.com/skills/KS4422P5ZYNKQ8W589GG" TargetMode="External"/><Relationship Id="rId7218" Type="http://schemas.openxmlformats.org/officeDocument/2006/relationships/hyperlink" Target="https://skills.emsidata.com/skills/ES7A07CF87C516875B23" TargetMode="External"/><Relationship Id="rId8549" Type="http://schemas.openxmlformats.org/officeDocument/2006/relationships/hyperlink" Target="https://lightcast.io/open-skills/skills" TargetMode="External"/><Relationship Id="rId9873" Type="http://schemas.openxmlformats.org/officeDocument/2006/relationships/hyperlink" Target="https://lightcast.io/open-skills/skills" TargetMode="External"/><Relationship Id="rId7217" Type="http://schemas.openxmlformats.org/officeDocument/2006/relationships/hyperlink" Target="https://lightcast.io/open-skills/skills" TargetMode="External"/><Relationship Id="rId8548" Type="http://schemas.openxmlformats.org/officeDocument/2006/relationships/hyperlink" Target="https://skills.emsidata.com/skills/KSETV2SGAZCO1VOOG1QD" TargetMode="External"/><Relationship Id="rId9874" Type="http://schemas.openxmlformats.org/officeDocument/2006/relationships/hyperlink" Target="https://skills.emsidata.com/skills/ES980F8AD1DD6132F1F6" TargetMode="External"/><Relationship Id="rId7216" Type="http://schemas.openxmlformats.org/officeDocument/2006/relationships/hyperlink" Target="https://skills.emsidata.com/skills/KS123HL75PX38KTJXYKJ" TargetMode="External"/><Relationship Id="rId8547" Type="http://schemas.openxmlformats.org/officeDocument/2006/relationships/hyperlink" Target="https://lightcast.io/open-skills/skills" TargetMode="External"/><Relationship Id="rId9875" Type="http://schemas.openxmlformats.org/officeDocument/2006/relationships/hyperlink" Target="https://lightcast.io/open-skills/skills" TargetMode="External"/><Relationship Id="rId7215" Type="http://schemas.openxmlformats.org/officeDocument/2006/relationships/hyperlink" Target="https://lightcast.io/open-skills/skills" TargetMode="External"/><Relationship Id="rId8546" Type="http://schemas.openxmlformats.org/officeDocument/2006/relationships/hyperlink" Target="https://skills.emsidata.com/skills/KS7G3PY6QZ9WZ101P2LQ" TargetMode="External"/><Relationship Id="rId9876" Type="http://schemas.openxmlformats.org/officeDocument/2006/relationships/hyperlink" Target="https://skills.emsidata.com/skills/KS440126VXZJX1YGP34T" TargetMode="External"/><Relationship Id="rId7209" Type="http://schemas.openxmlformats.org/officeDocument/2006/relationships/hyperlink" Target="https://lightcast.io/open-skills/skills" TargetMode="External"/><Relationship Id="rId7208" Type="http://schemas.openxmlformats.org/officeDocument/2006/relationships/hyperlink" Target="https://skills.emsidata.com/skills/KS124VG5ZPWV1NP97J6H" TargetMode="External"/><Relationship Id="rId8539" Type="http://schemas.openxmlformats.org/officeDocument/2006/relationships/hyperlink" Target="https://lightcast.io/open-skills/skills" TargetMode="External"/><Relationship Id="rId9860" Type="http://schemas.openxmlformats.org/officeDocument/2006/relationships/hyperlink" Target="https://skills.emsidata.com/skills/ES1FA2965F4FD0084651" TargetMode="External"/><Relationship Id="rId9861" Type="http://schemas.openxmlformats.org/officeDocument/2006/relationships/hyperlink" Target="https://lightcast.io/open-skills/skills" TargetMode="External"/><Relationship Id="rId8530" Type="http://schemas.openxmlformats.org/officeDocument/2006/relationships/hyperlink" Target="https://skills.emsidata.com/skills/KS123606D9B7G8SWYZL1" TargetMode="External"/><Relationship Id="rId7203" Type="http://schemas.openxmlformats.org/officeDocument/2006/relationships/hyperlink" Target="https://lightcast.io/open-skills/skills" TargetMode="External"/><Relationship Id="rId8534" Type="http://schemas.openxmlformats.org/officeDocument/2006/relationships/hyperlink" Target="https://skills.emsidata.com/skills/KS120K369N6FRXGKL0SN" TargetMode="External"/><Relationship Id="rId9866" Type="http://schemas.openxmlformats.org/officeDocument/2006/relationships/hyperlink" Target="https://skills.emsidata.com/skills/ESA370B95475CBCCC886" TargetMode="External"/><Relationship Id="rId7202" Type="http://schemas.openxmlformats.org/officeDocument/2006/relationships/hyperlink" Target="https://skills.emsidata.com/skills/KS1272N6ZKVFDC6072V5" TargetMode="External"/><Relationship Id="rId8533" Type="http://schemas.openxmlformats.org/officeDocument/2006/relationships/hyperlink" Target="https://lightcast.io/open-skills/skills" TargetMode="External"/><Relationship Id="rId9867" Type="http://schemas.openxmlformats.org/officeDocument/2006/relationships/hyperlink" Target="https://lightcast.io/open-skills/skills" TargetMode="External"/><Relationship Id="rId7201" Type="http://schemas.openxmlformats.org/officeDocument/2006/relationships/hyperlink" Target="https://lightcast.io/open-skills/skills" TargetMode="External"/><Relationship Id="rId8532" Type="http://schemas.openxmlformats.org/officeDocument/2006/relationships/hyperlink" Target="https://skills.emsidata.com/skills/KS122LF709JLK7D9PL8J" TargetMode="External"/><Relationship Id="rId9868" Type="http://schemas.openxmlformats.org/officeDocument/2006/relationships/hyperlink" Target="https://skills.emsidata.com/skills/KS122V96RHVZQGKKYGP8" TargetMode="External"/><Relationship Id="rId7200" Type="http://schemas.openxmlformats.org/officeDocument/2006/relationships/hyperlink" Target="https://skills.emsidata.com/skills/KS1226371D4LWH1XSKS8" TargetMode="External"/><Relationship Id="rId8531" Type="http://schemas.openxmlformats.org/officeDocument/2006/relationships/hyperlink" Target="https://lightcast.io/open-skills/skills" TargetMode="External"/><Relationship Id="rId9869" Type="http://schemas.openxmlformats.org/officeDocument/2006/relationships/hyperlink" Target="https://lightcast.io/open-skills/skills" TargetMode="External"/><Relationship Id="rId7207" Type="http://schemas.openxmlformats.org/officeDocument/2006/relationships/hyperlink" Target="https://lightcast.io/open-skills/skills" TargetMode="External"/><Relationship Id="rId8538" Type="http://schemas.openxmlformats.org/officeDocument/2006/relationships/hyperlink" Target="https://skills.emsidata.com/skills/BGSAF2195C4D72DA788E" TargetMode="External"/><Relationship Id="rId9862" Type="http://schemas.openxmlformats.org/officeDocument/2006/relationships/hyperlink" Target="https://skills.emsidata.com/skills/KS4411T5VMWH97M4PR1F" TargetMode="External"/><Relationship Id="rId7206" Type="http://schemas.openxmlformats.org/officeDocument/2006/relationships/hyperlink" Target="https://skills.emsidata.com/skills/KS120XP6F2XX9S40D834" TargetMode="External"/><Relationship Id="rId8537" Type="http://schemas.openxmlformats.org/officeDocument/2006/relationships/hyperlink" Target="https://lightcast.io/open-skills/skills" TargetMode="External"/><Relationship Id="rId9863" Type="http://schemas.openxmlformats.org/officeDocument/2006/relationships/hyperlink" Target="https://lightcast.io/open-skills/skills" TargetMode="External"/><Relationship Id="rId7205" Type="http://schemas.openxmlformats.org/officeDocument/2006/relationships/hyperlink" Target="https://lightcast.io/open-skills/skills" TargetMode="External"/><Relationship Id="rId8536" Type="http://schemas.openxmlformats.org/officeDocument/2006/relationships/hyperlink" Target="https://skills.emsidata.com/skills/KS121C8724MWS10NYFCX" TargetMode="External"/><Relationship Id="rId9864" Type="http://schemas.openxmlformats.org/officeDocument/2006/relationships/hyperlink" Target="https://skills.emsidata.com/skills/ES9BD2FA2B9F8F1B27F0" TargetMode="External"/><Relationship Id="rId7204" Type="http://schemas.openxmlformats.org/officeDocument/2006/relationships/hyperlink" Target="https://skills.emsidata.com/skills/KS441S06L3NZBK0D6JM8" TargetMode="External"/><Relationship Id="rId8535" Type="http://schemas.openxmlformats.org/officeDocument/2006/relationships/hyperlink" Target="https://lightcast.io/open-skills/skills" TargetMode="External"/><Relationship Id="rId9865" Type="http://schemas.openxmlformats.org/officeDocument/2006/relationships/hyperlink" Target="https://lightcast.io/open-skills/skills" TargetMode="External"/><Relationship Id="rId9819" Type="http://schemas.openxmlformats.org/officeDocument/2006/relationships/hyperlink" Target="https://lightcast.io/open-skills/skills" TargetMode="External"/><Relationship Id="rId9815" Type="http://schemas.openxmlformats.org/officeDocument/2006/relationships/hyperlink" Target="https://lightcast.io/open-skills/skills" TargetMode="External"/><Relationship Id="rId9816" Type="http://schemas.openxmlformats.org/officeDocument/2006/relationships/hyperlink" Target="https://skills.emsidata.com/skills/BGS16CEF3AEEA9566BCA" TargetMode="External"/><Relationship Id="rId9817" Type="http://schemas.openxmlformats.org/officeDocument/2006/relationships/hyperlink" Target="https://lightcast.io/open-skills/skills" TargetMode="External"/><Relationship Id="rId9818" Type="http://schemas.openxmlformats.org/officeDocument/2006/relationships/hyperlink" Target="https://skills.emsidata.com/skills/BGS5E49DA2D225CA0F74" TargetMode="External"/><Relationship Id="rId1090" Type="http://schemas.openxmlformats.org/officeDocument/2006/relationships/hyperlink" Target="https://lightcast.io/open-skills/skills" TargetMode="External"/><Relationship Id="rId1091" Type="http://schemas.openxmlformats.org/officeDocument/2006/relationships/hyperlink" Target="https://skills.emsidata.com/skills/KS123RL5VXGM04RW1K2V" TargetMode="External"/><Relationship Id="rId1092" Type="http://schemas.openxmlformats.org/officeDocument/2006/relationships/hyperlink" Target="https://lightcast.io/open-skills/skills" TargetMode="External"/><Relationship Id="rId1093" Type="http://schemas.openxmlformats.org/officeDocument/2006/relationships/hyperlink" Target="https://skills.emsidata.com/skills/KS124PV771999TSBBMM0" TargetMode="External"/><Relationship Id="rId1094" Type="http://schemas.openxmlformats.org/officeDocument/2006/relationships/hyperlink" Target="https://lightcast.io/open-skills/skills" TargetMode="External"/><Relationship Id="rId1095" Type="http://schemas.openxmlformats.org/officeDocument/2006/relationships/hyperlink" Target="https://skills.emsidata.com/skills/KS120MK68TQJ03CWMLHH" TargetMode="External"/><Relationship Id="rId9811" Type="http://schemas.openxmlformats.org/officeDocument/2006/relationships/hyperlink" Target="https://lightcast.io/open-skills/skills" TargetMode="External"/><Relationship Id="rId1096" Type="http://schemas.openxmlformats.org/officeDocument/2006/relationships/hyperlink" Target="https://lightcast.io/open-skills/skills" TargetMode="External"/><Relationship Id="rId9812" Type="http://schemas.openxmlformats.org/officeDocument/2006/relationships/hyperlink" Target="https://skills.emsidata.com/skills/BGS9DF4756463CF4F73E" TargetMode="External"/><Relationship Id="rId1097" Type="http://schemas.openxmlformats.org/officeDocument/2006/relationships/hyperlink" Target="https://skills.emsidata.com/skills/KS120SH6ZGPND59NX8J0" TargetMode="External"/><Relationship Id="rId9813" Type="http://schemas.openxmlformats.org/officeDocument/2006/relationships/hyperlink" Target="https://lightcast.io/open-skills/skills" TargetMode="External"/><Relationship Id="rId1098" Type="http://schemas.openxmlformats.org/officeDocument/2006/relationships/hyperlink" Target="https://lightcast.io/open-skills/skills" TargetMode="External"/><Relationship Id="rId9814" Type="http://schemas.openxmlformats.org/officeDocument/2006/relationships/hyperlink" Target="https://skills.emsidata.com/skills/KS1213J6CSGMLV8N9P2X" TargetMode="External"/><Relationship Id="rId1099" Type="http://schemas.openxmlformats.org/officeDocument/2006/relationships/hyperlink" Target="https://skills.emsidata.com/skills/KS1210674JQVCN6F1V19" TargetMode="External"/><Relationship Id="rId9810" Type="http://schemas.openxmlformats.org/officeDocument/2006/relationships/hyperlink" Target="https://skills.emsidata.com/skills/BGS85DBB6AC2FAC2578B" TargetMode="External"/><Relationship Id="rId9808" Type="http://schemas.openxmlformats.org/officeDocument/2006/relationships/hyperlink" Target="https://skills.emsidata.com/skills/KS7Q5LVY70OSUW37MKTX" TargetMode="External"/><Relationship Id="rId9809" Type="http://schemas.openxmlformats.org/officeDocument/2006/relationships/hyperlink" Target="https://lightcast.io/open-skills/skills" TargetMode="External"/><Relationship Id="rId9804" Type="http://schemas.openxmlformats.org/officeDocument/2006/relationships/hyperlink" Target="https://skills.emsidata.com/skills/BGS8A0A876532C6EF69F" TargetMode="External"/><Relationship Id="rId9805" Type="http://schemas.openxmlformats.org/officeDocument/2006/relationships/hyperlink" Target="https://lightcast.io/open-skills/skills" TargetMode="External"/><Relationship Id="rId9806" Type="http://schemas.openxmlformats.org/officeDocument/2006/relationships/hyperlink" Target="https://skills.emsidata.com/skills/BGSF919C3A3D0F2AAAC2" TargetMode="External"/><Relationship Id="rId9807" Type="http://schemas.openxmlformats.org/officeDocument/2006/relationships/hyperlink" Target="https://lightcast.io/open-skills/skills" TargetMode="External"/><Relationship Id="rId1080" Type="http://schemas.openxmlformats.org/officeDocument/2006/relationships/hyperlink" Target="https://lightcast.io/open-skills/skills" TargetMode="External"/><Relationship Id="rId1081" Type="http://schemas.openxmlformats.org/officeDocument/2006/relationships/hyperlink" Target="https://skills.emsidata.com/skills/KS125VJ636ZVWXWBJH1C" TargetMode="External"/><Relationship Id="rId1082" Type="http://schemas.openxmlformats.org/officeDocument/2006/relationships/hyperlink" Target="https://lightcast.io/open-skills/skills" TargetMode="External"/><Relationship Id="rId1083" Type="http://schemas.openxmlformats.org/officeDocument/2006/relationships/hyperlink" Target="https://skills.emsidata.com/skills/KS125LW72VV60LMKP55P" TargetMode="External"/><Relationship Id="rId1084" Type="http://schemas.openxmlformats.org/officeDocument/2006/relationships/hyperlink" Target="https://lightcast.io/open-skills/skills" TargetMode="External"/><Relationship Id="rId9800" Type="http://schemas.openxmlformats.org/officeDocument/2006/relationships/hyperlink" Target="https://skills.emsidata.com/skills/KS441HW6QP73GDL6XQ4T" TargetMode="External"/><Relationship Id="rId1085" Type="http://schemas.openxmlformats.org/officeDocument/2006/relationships/hyperlink" Target="https://skills.emsidata.com/skills/KS122VC6YW4GX4M0LBGT" TargetMode="External"/><Relationship Id="rId9801" Type="http://schemas.openxmlformats.org/officeDocument/2006/relationships/hyperlink" Target="https://lightcast.io/open-skills/skills" TargetMode="External"/><Relationship Id="rId1086" Type="http://schemas.openxmlformats.org/officeDocument/2006/relationships/hyperlink" Target="https://lightcast.io/open-skills/skills" TargetMode="External"/><Relationship Id="rId9802" Type="http://schemas.openxmlformats.org/officeDocument/2006/relationships/hyperlink" Target="https://skills.emsidata.com/skills/ESA31C97FABF3DC59FC5" TargetMode="External"/><Relationship Id="rId1087" Type="http://schemas.openxmlformats.org/officeDocument/2006/relationships/hyperlink" Target="https://skills.emsidata.com/skills/KS126MC74DDPFPRS09SS" TargetMode="External"/><Relationship Id="rId9803" Type="http://schemas.openxmlformats.org/officeDocument/2006/relationships/hyperlink" Target="https://lightcast.io/open-skills/skills" TargetMode="External"/><Relationship Id="rId1088" Type="http://schemas.openxmlformats.org/officeDocument/2006/relationships/hyperlink" Target="https://lightcast.io/open-skills/skills" TargetMode="External"/><Relationship Id="rId1089" Type="http://schemas.openxmlformats.org/officeDocument/2006/relationships/hyperlink" Target="https://skills.emsidata.com/skills/KS1205V67QP3VYT0HKW7" TargetMode="External"/><Relationship Id="rId8509" Type="http://schemas.openxmlformats.org/officeDocument/2006/relationships/hyperlink" Target="https://lightcast.io/open-skills/skills" TargetMode="External"/><Relationship Id="rId8508" Type="http://schemas.openxmlformats.org/officeDocument/2006/relationships/hyperlink" Target="https://skills.emsidata.com/skills/ES9320CF9A1D6E98E7DA" TargetMode="External"/><Relationship Id="rId8507" Type="http://schemas.openxmlformats.org/officeDocument/2006/relationships/hyperlink" Target="https://lightcast.io/open-skills/skills" TargetMode="External"/><Relationship Id="rId8506" Type="http://schemas.openxmlformats.org/officeDocument/2006/relationships/hyperlink" Target="https://skills.emsidata.com/skills/ESC64C7353B766002FBF" TargetMode="External"/><Relationship Id="rId9837" Type="http://schemas.openxmlformats.org/officeDocument/2006/relationships/hyperlink" Target="https://lightcast.io/open-skills/skills" TargetMode="External"/><Relationship Id="rId9838" Type="http://schemas.openxmlformats.org/officeDocument/2006/relationships/hyperlink" Target="https://skills.emsidata.com/skills/ES727BF16ED67376AABC" TargetMode="External"/><Relationship Id="rId9839" Type="http://schemas.openxmlformats.org/officeDocument/2006/relationships/hyperlink" Target="https://lightcast.io/open-skills/skills" TargetMode="External"/><Relationship Id="rId8501" Type="http://schemas.openxmlformats.org/officeDocument/2006/relationships/hyperlink" Target="https://lightcast.io/open-skills/skills" TargetMode="External"/><Relationship Id="rId9833" Type="http://schemas.openxmlformats.org/officeDocument/2006/relationships/hyperlink" Target="https://lightcast.io/open-skills/skills" TargetMode="External"/><Relationship Id="rId8500" Type="http://schemas.openxmlformats.org/officeDocument/2006/relationships/hyperlink" Target="https://skills.emsidata.com/skills/ESF6A5092A7AD2F0E745" TargetMode="External"/><Relationship Id="rId9834" Type="http://schemas.openxmlformats.org/officeDocument/2006/relationships/hyperlink" Target="https://skills.emsidata.com/skills/ESFFB6109F270A30945C" TargetMode="External"/><Relationship Id="rId9835" Type="http://schemas.openxmlformats.org/officeDocument/2006/relationships/hyperlink" Target="https://lightcast.io/open-skills/skills" TargetMode="External"/><Relationship Id="rId9836" Type="http://schemas.openxmlformats.org/officeDocument/2006/relationships/hyperlink" Target="https://skills.emsidata.com/skills/KS4424N6ZNGC3ZZK0MKB" TargetMode="External"/><Relationship Id="rId8505" Type="http://schemas.openxmlformats.org/officeDocument/2006/relationships/hyperlink" Target="https://lightcast.io/open-skills/skills" TargetMode="External"/><Relationship Id="rId8504" Type="http://schemas.openxmlformats.org/officeDocument/2006/relationships/hyperlink" Target="https://skills.emsidata.com/skills/KS7G0WW6KRTXYZPXHF5C" TargetMode="External"/><Relationship Id="rId9830" Type="http://schemas.openxmlformats.org/officeDocument/2006/relationships/hyperlink" Target="https://skills.emsidata.com/skills/ESC9C95D341086679FFA" TargetMode="External"/><Relationship Id="rId8503" Type="http://schemas.openxmlformats.org/officeDocument/2006/relationships/hyperlink" Target="https://lightcast.io/open-skills/skills" TargetMode="External"/><Relationship Id="rId9831" Type="http://schemas.openxmlformats.org/officeDocument/2006/relationships/hyperlink" Target="https://lightcast.io/open-skills/skills" TargetMode="External"/><Relationship Id="rId8502" Type="http://schemas.openxmlformats.org/officeDocument/2006/relationships/hyperlink" Target="https://skills.emsidata.com/skills/KS1233N5Z0RM8G4MT4C9" TargetMode="External"/><Relationship Id="rId9832" Type="http://schemas.openxmlformats.org/officeDocument/2006/relationships/hyperlink" Target="https://skills.emsidata.com/skills/ES98F4D06CEDC31087EE" TargetMode="External"/><Relationship Id="rId9826" Type="http://schemas.openxmlformats.org/officeDocument/2006/relationships/hyperlink" Target="https://skills.emsidata.com/skills/KS686XS5WHHFZ4PLSSB0" TargetMode="External"/><Relationship Id="rId9827" Type="http://schemas.openxmlformats.org/officeDocument/2006/relationships/hyperlink" Target="https://lightcast.io/open-skills/skills" TargetMode="External"/><Relationship Id="rId9828" Type="http://schemas.openxmlformats.org/officeDocument/2006/relationships/hyperlink" Target="https://skills.emsidata.com/skills/BGSA1D9C00A8C5BBE385" TargetMode="External"/><Relationship Id="rId9829" Type="http://schemas.openxmlformats.org/officeDocument/2006/relationships/hyperlink" Target="https://lightcast.io/open-skills/skills" TargetMode="External"/><Relationship Id="rId9822" Type="http://schemas.openxmlformats.org/officeDocument/2006/relationships/hyperlink" Target="https://skills.emsidata.com/skills/ESFB65AA64C913F6604A" TargetMode="External"/><Relationship Id="rId9823" Type="http://schemas.openxmlformats.org/officeDocument/2006/relationships/hyperlink" Target="https://lightcast.io/open-skills/skills" TargetMode="External"/><Relationship Id="rId9824" Type="http://schemas.openxmlformats.org/officeDocument/2006/relationships/hyperlink" Target="https://skills.emsidata.com/skills/BGS85796EAE7746F286F" TargetMode="External"/><Relationship Id="rId9825" Type="http://schemas.openxmlformats.org/officeDocument/2006/relationships/hyperlink" Target="https://lightcast.io/open-skills/skills" TargetMode="External"/><Relationship Id="rId9820" Type="http://schemas.openxmlformats.org/officeDocument/2006/relationships/hyperlink" Target="https://skills.emsidata.com/skills/KS1257Q6CH80Q6QL8WSD" TargetMode="External"/><Relationship Id="rId9821" Type="http://schemas.openxmlformats.org/officeDocument/2006/relationships/hyperlink" Target="https://lightcast.io/open-skills/skills" TargetMode="External"/><Relationship Id="rId7272" Type="http://schemas.openxmlformats.org/officeDocument/2006/relationships/hyperlink" Target="https://skills.emsidata.com/skills/KS126SW5ZZYP3HXXPX1X" TargetMode="External"/><Relationship Id="rId7271" Type="http://schemas.openxmlformats.org/officeDocument/2006/relationships/hyperlink" Target="https://lightcast.io/open-skills/skills" TargetMode="External"/><Relationship Id="rId7270" Type="http://schemas.openxmlformats.org/officeDocument/2006/relationships/hyperlink" Target="https://skills.emsidata.com/skills/KS7G6NP6R6L1H1SKFTSY" TargetMode="External"/><Relationship Id="rId7276" Type="http://schemas.openxmlformats.org/officeDocument/2006/relationships/hyperlink" Target="https://skills.emsidata.com/skills/ES36BB7D95D0BF489852" TargetMode="External"/><Relationship Id="rId7275" Type="http://schemas.openxmlformats.org/officeDocument/2006/relationships/hyperlink" Target="https://lightcast.io/open-skills/skills" TargetMode="External"/><Relationship Id="rId7274" Type="http://schemas.openxmlformats.org/officeDocument/2006/relationships/hyperlink" Target="https://skills.emsidata.com/skills/ESD2C96EC32B8715DDB2" TargetMode="External"/><Relationship Id="rId7273" Type="http://schemas.openxmlformats.org/officeDocument/2006/relationships/hyperlink" Target="https://lightcast.io/open-skills/skills" TargetMode="External"/><Relationship Id="rId7279" Type="http://schemas.openxmlformats.org/officeDocument/2006/relationships/hyperlink" Target="https://lightcast.io/open-skills/skills" TargetMode="External"/><Relationship Id="rId7278" Type="http://schemas.openxmlformats.org/officeDocument/2006/relationships/hyperlink" Target="https://skills.emsidata.com/skills/KS7G4435Y86B10HMV3H3" TargetMode="External"/><Relationship Id="rId7277" Type="http://schemas.openxmlformats.org/officeDocument/2006/relationships/hyperlink" Target="https://lightcast.io/open-skills/skills" TargetMode="External"/><Relationship Id="rId7261" Type="http://schemas.openxmlformats.org/officeDocument/2006/relationships/hyperlink" Target="https://lightcast.io/open-skills/skills" TargetMode="External"/><Relationship Id="rId8592" Type="http://schemas.openxmlformats.org/officeDocument/2006/relationships/hyperlink" Target="https://skills.emsidata.com/skills/ES297788DF1107AB6B57" TargetMode="External"/><Relationship Id="rId7260" Type="http://schemas.openxmlformats.org/officeDocument/2006/relationships/hyperlink" Target="https://skills.emsidata.com/skills/KS1252B6CXQBKCRJGG5W" TargetMode="External"/><Relationship Id="rId8591" Type="http://schemas.openxmlformats.org/officeDocument/2006/relationships/hyperlink" Target="https://lightcast.io/open-skills/skills" TargetMode="External"/><Relationship Id="rId8590" Type="http://schemas.openxmlformats.org/officeDocument/2006/relationships/hyperlink" Target="https://skills.emsidata.com/skills/KS123D370T5BR8K53HCB" TargetMode="External"/><Relationship Id="rId7265" Type="http://schemas.openxmlformats.org/officeDocument/2006/relationships/hyperlink" Target="https://lightcast.io/open-skills/skills" TargetMode="External"/><Relationship Id="rId8596" Type="http://schemas.openxmlformats.org/officeDocument/2006/relationships/hyperlink" Target="https://skills.emsidata.com/skills/KS5UQIKUJ6EE8U9E6DYZ" TargetMode="External"/><Relationship Id="rId7264" Type="http://schemas.openxmlformats.org/officeDocument/2006/relationships/hyperlink" Target="https://skills.emsidata.com/skills/KS124VP65VSFMX87DD66" TargetMode="External"/><Relationship Id="rId8595" Type="http://schemas.openxmlformats.org/officeDocument/2006/relationships/hyperlink" Target="https://lightcast.io/open-skills/skills" TargetMode="External"/><Relationship Id="rId7263" Type="http://schemas.openxmlformats.org/officeDocument/2006/relationships/hyperlink" Target="https://lightcast.io/open-skills/skills" TargetMode="External"/><Relationship Id="rId8594" Type="http://schemas.openxmlformats.org/officeDocument/2006/relationships/hyperlink" Target="https://skills.emsidata.com/skills/ESA88BDD364D8233B1AC" TargetMode="External"/><Relationship Id="rId7262" Type="http://schemas.openxmlformats.org/officeDocument/2006/relationships/hyperlink" Target="https://skills.emsidata.com/skills/ES31EB08E14C5E93F4E8" TargetMode="External"/><Relationship Id="rId8593" Type="http://schemas.openxmlformats.org/officeDocument/2006/relationships/hyperlink" Target="https://lightcast.io/open-skills/skills" TargetMode="External"/><Relationship Id="rId7269" Type="http://schemas.openxmlformats.org/officeDocument/2006/relationships/hyperlink" Target="https://lightcast.io/open-skills/skills" TargetMode="External"/><Relationship Id="rId7268" Type="http://schemas.openxmlformats.org/officeDocument/2006/relationships/hyperlink" Target="https://skills.emsidata.com/skills/KS122HK6LN2MZHFY69GJ" TargetMode="External"/><Relationship Id="rId8599" Type="http://schemas.openxmlformats.org/officeDocument/2006/relationships/hyperlink" Target="https://lightcast.io/open-skills/skills" TargetMode="External"/><Relationship Id="rId7267" Type="http://schemas.openxmlformats.org/officeDocument/2006/relationships/hyperlink" Target="https://lightcast.io/open-skills/skills" TargetMode="External"/><Relationship Id="rId8598" Type="http://schemas.openxmlformats.org/officeDocument/2006/relationships/hyperlink" Target="https://skills.emsidata.com/skills/KS441ZH6X2M29YNXH08G" TargetMode="External"/><Relationship Id="rId7266" Type="http://schemas.openxmlformats.org/officeDocument/2006/relationships/hyperlink" Target="https://skills.emsidata.com/skills/KS9859HJ5UHFJ7ODS0ZM" TargetMode="External"/><Relationship Id="rId8597" Type="http://schemas.openxmlformats.org/officeDocument/2006/relationships/hyperlink" Target="https://lightcast.io/open-skills/skills" TargetMode="External"/><Relationship Id="rId7294" Type="http://schemas.openxmlformats.org/officeDocument/2006/relationships/hyperlink" Target="https://skills.emsidata.com/skills/ES3D904298E3CD984DFE" TargetMode="External"/><Relationship Id="rId7293" Type="http://schemas.openxmlformats.org/officeDocument/2006/relationships/hyperlink" Target="https://lightcast.io/open-skills/skills" TargetMode="External"/><Relationship Id="rId7292" Type="http://schemas.openxmlformats.org/officeDocument/2006/relationships/hyperlink" Target="https://skills.emsidata.com/skills/KS1205G70KR7LY58Q27Z" TargetMode="External"/><Relationship Id="rId7291" Type="http://schemas.openxmlformats.org/officeDocument/2006/relationships/hyperlink" Target="https://lightcast.io/open-skills/skills" TargetMode="External"/><Relationship Id="rId7298" Type="http://schemas.openxmlformats.org/officeDocument/2006/relationships/hyperlink" Target="https://skills.emsidata.com/skills/KS5JYY12T7A1CTAE4LAQ" TargetMode="External"/><Relationship Id="rId7297" Type="http://schemas.openxmlformats.org/officeDocument/2006/relationships/hyperlink" Target="https://lightcast.io/open-skills/skills" TargetMode="External"/><Relationship Id="rId7296" Type="http://schemas.openxmlformats.org/officeDocument/2006/relationships/hyperlink" Target="https://skills.emsidata.com/skills/KS124S079M84GF98VQPB" TargetMode="External"/><Relationship Id="rId7295" Type="http://schemas.openxmlformats.org/officeDocument/2006/relationships/hyperlink" Target="https://lightcast.io/open-skills/skills" TargetMode="External"/><Relationship Id="rId7299" Type="http://schemas.openxmlformats.org/officeDocument/2006/relationships/hyperlink" Target="https://lightcast.io/open-skills/skills" TargetMode="External"/><Relationship Id="rId7290" Type="http://schemas.openxmlformats.org/officeDocument/2006/relationships/hyperlink" Target="https://skills.emsidata.com/skills/ES302F1A0AE7635F9692" TargetMode="External"/><Relationship Id="rId7283" Type="http://schemas.openxmlformats.org/officeDocument/2006/relationships/hyperlink" Target="https://lightcast.io/open-skills/skills" TargetMode="External"/><Relationship Id="rId7282" Type="http://schemas.openxmlformats.org/officeDocument/2006/relationships/hyperlink" Target="https://skills.emsidata.com/skills/KS1218B5WWXNDNQTN9MP" TargetMode="External"/><Relationship Id="rId7281" Type="http://schemas.openxmlformats.org/officeDocument/2006/relationships/hyperlink" Target="https://lightcast.io/open-skills/skills" TargetMode="External"/><Relationship Id="rId7280" Type="http://schemas.openxmlformats.org/officeDocument/2006/relationships/hyperlink" Target="https://skills.emsidata.com/skills/KSY51ARG5IAOJ5WCYU1H" TargetMode="External"/><Relationship Id="rId7287" Type="http://schemas.openxmlformats.org/officeDocument/2006/relationships/hyperlink" Target="https://lightcast.io/open-skills/skills" TargetMode="External"/><Relationship Id="rId7286" Type="http://schemas.openxmlformats.org/officeDocument/2006/relationships/hyperlink" Target="https://skills.emsidata.com/skills/KSQPGV2XZO8UMNCC49LK" TargetMode="External"/><Relationship Id="rId7285" Type="http://schemas.openxmlformats.org/officeDocument/2006/relationships/hyperlink" Target="https://lightcast.io/open-skills/skills" TargetMode="External"/><Relationship Id="rId7284" Type="http://schemas.openxmlformats.org/officeDocument/2006/relationships/hyperlink" Target="https://skills.emsidata.com/skills/KS120626HMWCXJWJC7VK" TargetMode="External"/><Relationship Id="rId7289" Type="http://schemas.openxmlformats.org/officeDocument/2006/relationships/hyperlink" Target="https://lightcast.io/open-skills/skills" TargetMode="External"/><Relationship Id="rId7288" Type="http://schemas.openxmlformats.org/officeDocument/2006/relationships/hyperlink" Target="https://skills.emsidata.com/skills/ESC5567F7A6FA12D0DCD" TargetMode="External"/><Relationship Id="rId9891" Type="http://schemas.openxmlformats.org/officeDocument/2006/relationships/hyperlink" Target="https://lightcast.io/open-skills/skills" TargetMode="External"/><Relationship Id="rId9892" Type="http://schemas.openxmlformats.org/officeDocument/2006/relationships/hyperlink" Target="https://skills.emsidata.com/skills/BGSC174841627785527C" TargetMode="External"/><Relationship Id="rId9893" Type="http://schemas.openxmlformats.org/officeDocument/2006/relationships/hyperlink" Target="https://lightcast.io/open-skills/skills" TargetMode="External"/><Relationship Id="rId9894" Type="http://schemas.openxmlformats.org/officeDocument/2006/relationships/hyperlink" Target="https://skills.emsidata.com/skills/ES95E6FD92776FF0BB80" TargetMode="External"/><Relationship Id="rId7232" Type="http://schemas.openxmlformats.org/officeDocument/2006/relationships/hyperlink" Target="https://skills.emsidata.com/skills/KS7G2F36GFX1K55V6GK4" TargetMode="External"/><Relationship Id="rId8563" Type="http://schemas.openxmlformats.org/officeDocument/2006/relationships/hyperlink" Target="https://lightcast.io/open-skills/skills" TargetMode="External"/><Relationship Id="rId7231" Type="http://schemas.openxmlformats.org/officeDocument/2006/relationships/hyperlink" Target="https://lightcast.io/open-skills/skills" TargetMode="External"/><Relationship Id="rId8562" Type="http://schemas.openxmlformats.org/officeDocument/2006/relationships/hyperlink" Target="https://skills.emsidata.com/skills/ES3F2513616578DBB270" TargetMode="External"/><Relationship Id="rId7230" Type="http://schemas.openxmlformats.org/officeDocument/2006/relationships/hyperlink" Target="https://skills.emsidata.com/skills/KS122HN7559WPNWPMDML" TargetMode="External"/><Relationship Id="rId8561" Type="http://schemas.openxmlformats.org/officeDocument/2006/relationships/hyperlink" Target="https://lightcast.io/open-skills/skills" TargetMode="External"/><Relationship Id="rId8560" Type="http://schemas.openxmlformats.org/officeDocument/2006/relationships/hyperlink" Target="https://skills.emsidata.com/skills/KS3F3L79UVF35H3D8BGS" TargetMode="External"/><Relationship Id="rId9890" Type="http://schemas.openxmlformats.org/officeDocument/2006/relationships/hyperlink" Target="https://skills.emsidata.com/skills/KS125QM64RBZ0KVWTRGC" TargetMode="External"/><Relationship Id="rId7236" Type="http://schemas.openxmlformats.org/officeDocument/2006/relationships/hyperlink" Target="https://skills.emsidata.com/skills/ES51D61B69546A4FAEC7" TargetMode="External"/><Relationship Id="rId8567" Type="http://schemas.openxmlformats.org/officeDocument/2006/relationships/hyperlink" Target="https://lightcast.io/open-skills/skills" TargetMode="External"/><Relationship Id="rId9899" Type="http://schemas.openxmlformats.org/officeDocument/2006/relationships/hyperlink" Target="https://lightcast.io/open-skills/skills" TargetMode="External"/><Relationship Id="rId7235" Type="http://schemas.openxmlformats.org/officeDocument/2006/relationships/hyperlink" Target="https://lightcast.io/open-skills/skills" TargetMode="External"/><Relationship Id="rId8566" Type="http://schemas.openxmlformats.org/officeDocument/2006/relationships/hyperlink" Target="https://skills.emsidata.com/skills/KS122Q073YMSYHDT8WW7" TargetMode="External"/><Relationship Id="rId7234" Type="http://schemas.openxmlformats.org/officeDocument/2006/relationships/hyperlink" Target="https://skills.emsidata.com/skills/KS122HL6YBBNN54X6DP4" TargetMode="External"/><Relationship Id="rId8565" Type="http://schemas.openxmlformats.org/officeDocument/2006/relationships/hyperlink" Target="https://lightcast.io/open-skills/skills" TargetMode="External"/><Relationship Id="rId7233" Type="http://schemas.openxmlformats.org/officeDocument/2006/relationships/hyperlink" Target="https://lightcast.io/open-skills/skills" TargetMode="External"/><Relationship Id="rId8564" Type="http://schemas.openxmlformats.org/officeDocument/2006/relationships/hyperlink" Target="https://skills.emsidata.com/skills/BGSAF15A951844297C76" TargetMode="External"/><Relationship Id="rId9895" Type="http://schemas.openxmlformats.org/officeDocument/2006/relationships/hyperlink" Target="https://lightcast.io/open-skills/skills" TargetMode="External"/><Relationship Id="rId7239" Type="http://schemas.openxmlformats.org/officeDocument/2006/relationships/hyperlink" Target="https://lightcast.io/open-skills/skills" TargetMode="External"/><Relationship Id="rId9896" Type="http://schemas.openxmlformats.org/officeDocument/2006/relationships/hyperlink" Target="https://skills.emsidata.com/skills/KS120MG6W03JCFGKFHHC" TargetMode="External"/><Relationship Id="rId7238" Type="http://schemas.openxmlformats.org/officeDocument/2006/relationships/hyperlink" Target="https://skills.emsidata.com/skills/ESF2F234991EA8536252" TargetMode="External"/><Relationship Id="rId8569" Type="http://schemas.openxmlformats.org/officeDocument/2006/relationships/hyperlink" Target="https://lightcast.io/open-skills/skills" TargetMode="External"/><Relationship Id="rId9897" Type="http://schemas.openxmlformats.org/officeDocument/2006/relationships/hyperlink" Target="https://lightcast.io/open-skills/skills" TargetMode="External"/><Relationship Id="rId7237" Type="http://schemas.openxmlformats.org/officeDocument/2006/relationships/hyperlink" Target="https://lightcast.io/open-skills/skills" TargetMode="External"/><Relationship Id="rId8568" Type="http://schemas.openxmlformats.org/officeDocument/2006/relationships/hyperlink" Target="https://skills.emsidata.com/skills/KS121YK6GTG7W2HDV251" TargetMode="External"/><Relationship Id="rId9898" Type="http://schemas.openxmlformats.org/officeDocument/2006/relationships/hyperlink" Target="https://skills.emsidata.com/skills/BGSBDCDCF29DB5A03DC9" TargetMode="External"/><Relationship Id="rId9880" Type="http://schemas.openxmlformats.org/officeDocument/2006/relationships/hyperlink" Target="https://skills.emsidata.com/skills/KS120XY6Q48690PZLVJ6" TargetMode="External"/><Relationship Id="rId9881" Type="http://schemas.openxmlformats.org/officeDocument/2006/relationships/hyperlink" Target="https://lightcast.io/open-skills/skills" TargetMode="External"/><Relationship Id="rId9882" Type="http://schemas.openxmlformats.org/officeDocument/2006/relationships/hyperlink" Target="https://skills.emsidata.com/skills/BGSC03F7186823B3FFE5" TargetMode="External"/><Relationship Id="rId9883" Type="http://schemas.openxmlformats.org/officeDocument/2006/relationships/hyperlink" Target="https://lightcast.io/open-skills/skills" TargetMode="External"/><Relationship Id="rId7221" Type="http://schemas.openxmlformats.org/officeDocument/2006/relationships/hyperlink" Target="https://lightcast.io/open-skills/skills" TargetMode="External"/><Relationship Id="rId8552" Type="http://schemas.openxmlformats.org/officeDocument/2006/relationships/hyperlink" Target="https://skills.emsidata.com/skills/BGSAA93822820DF21114" TargetMode="External"/><Relationship Id="rId7220" Type="http://schemas.openxmlformats.org/officeDocument/2006/relationships/hyperlink" Target="https://skills.emsidata.com/skills/ES20CECA4FF83ECE8196" TargetMode="External"/><Relationship Id="rId8551" Type="http://schemas.openxmlformats.org/officeDocument/2006/relationships/hyperlink" Target="https://lightcast.io/open-skills/skills" TargetMode="External"/><Relationship Id="rId8550" Type="http://schemas.openxmlformats.org/officeDocument/2006/relationships/hyperlink" Target="https://skills.emsidata.com/skills/KS125Q66WKBXGWN5TN1Z" TargetMode="External"/><Relationship Id="rId7225" Type="http://schemas.openxmlformats.org/officeDocument/2006/relationships/hyperlink" Target="https://lightcast.io/open-skills/skills" TargetMode="External"/><Relationship Id="rId8556" Type="http://schemas.openxmlformats.org/officeDocument/2006/relationships/hyperlink" Target="https://skills.emsidata.com/skills/KSWDBTNIZQW48NBKP6I0" TargetMode="External"/><Relationship Id="rId9888" Type="http://schemas.openxmlformats.org/officeDocument/2006/relationships/hyperlink" Target="https://skills.emsidata.com/skills/BGSCE89A70F6DD5A11CB" TargetMode="External"/><Relationship Id="rId7224" Type="http://schemas.openxmlformats.org/officeDocument/2006/relationships/hyperlink" Target="https://skills.emsidata.com/skills/KS44175745H9Q0DPBDNT" TargetMode="External"/><Relationship Id="rId8555" Type="http://schemas.openxmlformats.org/officeDocument/2006/relationships/hyperlink" Target="https://lightcast.io/open-skills/skills" TargetMode="External"/><Relationship Id="rId9889" Type="http://schemas.openxmlformats.org/officeDocument/2006/relationships/hyperlink" Target="https://lightcast.io/open-skills/skills" TargetMode="External"/><Relationship Id="rId7223" Type="http://schemas.openxmlformats.org/officeDocument/2006/relationships/hyperlink" Target="https://lightcast.io/open-skills/skills" TargetMode="External"/><Relationship Id="rId8554" Type="http://schemas.openxmlformats.org/officeDocument/2006/relationships/hyperlink" Target="https://skills.emsidata.com/skills/BGS6B74232DC84D86E97" TargetMode="External"/><Relationship Id="rId7222" Type="http://schemas.openxmlformats.org/officeDocument/2006/relationships/hyperlink" Target="https://skills.emsidata.com/skills/KS122J56PZMMFL1SVY1F" TargetMode="External"/><Relationship Id="rId8553" Type="http://schemas.openxmlformats.org/officeDocument/2006/relationships/hyperlink" Target="https://lightcast.io/open-skills/skills" TargetMode="External"/><Relationship Id="rId7229" Type="http://schemas.openxmlformats.org/officeDocument/2006/relationships/hyperlink" Target="https://lightcast.io/open-skills/skills" TargetMode="External"/><Relationship Id="rId9884" Type="http://schemas.openxmlformats.org/officeDocument/2006/relationships/hyperlink" Target="https://skills.emsidata.com/skills/BGSD663E7801D0013709" TargetMode="External"/><Relationship Id="rId7228" Type="http://schemas.openxmlformats.org/officeDocument/2006/relationships/hyperlink" Target="https://skills.emsidata.com/skills/KS121W46CJXQ5ZQ506MS" TargetMode="External"/><Relationship Id="rId8559" Type="http://schemas.openxmlformats.org/officeDocument/2006/relationships/hyperlink" Target="https://lightcast.io/open-skills/skills" TargetMode="External"/><Relationship Id="rId9885" Type="http://schemas.openxmlformats.org/officeDocument/2006/relationships/hyperlink" Target="https://lightcast.io/open-skills/skills" TargetMode="External"/><Relationship Id="rId7227" Type="http://schemas.openxmlformats.org/officeDocument/2006/relationships/hyperlink" Target="https://lightcast.io/open-skills/skills" TargetMode="External"/><Relationship Id="rId8558" Type="http://schemas.openxmlformats.org/officeDocument/2006/relationships/hyperlink" Target="https://skills.emsidata.com/skills/BGSDECCA4254950F9007" TargetMode="External"/><Relationship Id="rId9886" Type="http://schemas.openxmlformats.org/officeDocument/2006/relationships/hyperlink" Target="https://skills.emsidata.com/skills/BGS236E1B992AB270235" TargetMode="External"/><Relationship Id="rId7226" Type="http://schemas.openxmlformats.org/officeDocument/2006/relationships/hyperlink" Target="https://skills.emsidata.com/skills/ESEB1D4619E6E83A061D" TargetMode="External"/><Relationship Id="rId8557" Type="http://schemas.openxmlformats.org/officeDocument/2006/relationships/hyperlink" Target="https://lightcast.io/open-skills/skills" TargetMode="External"/><Relationship Id="rId9887" Type="http://schemas.openxmlformats.org/officeDocument/2006/relationships/hyperlink" Target="https://lightcast.io/open-skills/skills" TargetMode="External"/><Relationship Id="rId7250" Type="http://schemas.openxmlformats.org/officeDocument/2006/relationships/hyperlink" Target="https://skills.emsidata.com/skills/ESED820E6065D9AA8D6F" TargetMode="External"/><Relationship Id="rId8581" Type="http://schemas.openxmlformats.org/officeDocument/2006/relationships/hyperlink" Target="https://lightcast.io/open-skills/skills" TargetMode="External"/><Relationship Id="rId8580" Type="http://schemas.openxmlformats.org/officeDocument/2006/relationships/hyperlink" Target="https://skills.emsidata.com/skills/KS2LE38LST91CI29DWOY" TargetMode="External"/><Relationship Id="rId7254" Type="http://schemas.openxmlformats.org/officeDocument/2006/relationships/hyperlink" Target="https://skills.emsidata.com/skills/ES76F4C57A88877D6D64" TargetMode="External"/><Relationship Id="rId8585" Type="http://schemas.openxmlformats.org/officeDocument/2006/relationships/hyperlink" Target="https://lightcast.io/open-skills/skills" TargetMode="External"/><Relationship Id="rId7253" Type="http://schemas.openxmlformats.org/officeDocument/2006/relationships/hyperlink" Target="https://lightcast.io/open-skills/skills" TargetMode="External"/><Relationship Id="rId8584" Type="http://schemas.openxmlformats.org/officeDocument/2006/relationships/hyperlink" Target="https://skills.emsidata.com/skills/ES653F0CC95BA4BFD5CD" TargetMode="External"/><Relationship Id="rId7252" Type="http://schemas.openxmlformats.org/officeDocument/2006/relationships/hyperlink" Target="https://skills.emsidata.com/skills/KSS30WWC1QZQY5T61CS5" TargetMode="External"/><Relationship Id="rId8583" Type="http://schemas.openxmlformats.org/officeDocument/2006/relationships/hyperlink" Target="https://lightcast.io/open-skills/skills" TargetMode="External"/><Relationship Id="rId7251" Type="http://schemas.openxmlformats.org/officeDocument/2006/relationships/hyperlink" Target="https://lightcast.io/open-skills/skills" TargetMode="External"/><Relationship Id="rId8582" Type="http://schemas.openxmlformats.org/officeDocument/2006/relationships/hyperlink" Target="https://skills.emsidata.com/skills/ES6FCC27BF1F8D10CD3E" TargetMode="External"/><Relationship Id="rId7258" Type="http://schemas.openxmlformats.org/officeDocument/2006/relationships/hyperlink" Target="https://skills.emsidata.com/skills/KS125TX75XTZZXVJL8B5" TargetMode="External"/><Relationship Id="rId8589" Type="http://schemas.openxmlformats.org/officeDocument/2006/relationships/hyperlink" Target="https://lightcast.io/open-skills/skills" TargetMode="External"/><Relationship Id="rId7257" Type="http://schemas.openxmlformats.org/officeDocument/2006/relationships/hyperlink" Target="https://lightcast.io/open-skills/skills" TargetMode="External"/><Relationship Id="rId8588" Type="http://schemas.openxmlformats.org/officeDocument/2006/relationships/hyperlink" Target="https://skills.emsidata.com/skills/KS122LP5Z969YKTZ5R6C" TargetMode="External"/><Relationship Id="rId7256" Type="http://schemas.openxmlformats.org/officeDocument/2006/relationships/hyperlink" Target="https://skills.emsidata.com/skills/ESD45EAB54A83A5255D6" TargetMode="External"/><Relationship Id="rId8587" Type="http://schemas.openxmlformats.org/officeDocument/2006/relationships/hyperlink" Target="https://lightcast.io/open-skills/skills" TargetMode="External"/><Relationship Id="rId7255" Type="http://schemas.openxmlformats.org/officeDocument/2006/relationships/hyperlink" Target="https://lightcast.io/open-skills/skills" TargetMode="External"/><Relationship Id="rId8586" Type="http://schemas.openxmlformats.org/officeDocument/2006/relationships/hyperlink" Target="https://skills.emsidata.com/skills/KS1205H6JPVBX39XF3F2" TargetMode="External"/><Relationship Id="rId7259" Type="http://schemas.openxmlformats.org/officeDocument/2006/relationships/hyperlink" Target="https://lightcast.io/open-skills/skills" TargetMode="External"/><Relationship Id="rId8570" Type="http://schemas.openxmlformats.org/officeDocument/2006/relationships/hyperlink" Target="https://skills.emsidata.com/skills/BGS273754E9E875DCFE7" TargetMode="External"/><Relationship Id="rId7243" Type="http://schemas.openxmlformats.org/officeDocument/2006/relationships/hyperlink" Target="https://lightcast.io/open-skills/skills" TargetMode="External"/><Relationship Id="rId8574" Type="http://schemas.openxmlformats.org/officeDocument/2006/relationships/hyperlink" Target="https://skills.emsidata.com/skills/KS120GC6YMBWZNLV9G3M" TargetMode="External"/><Relationship Id="rId7242" Type="http://schemas.openxmlformats.org/officeDocument/2006/relationships/hyperlink" Target="https://skills.emsidata.com/skills/KS124JB619VXG6RQ810C" TargetMode="External"/><Relationship Id="rId8573" Type="http://schemas.openxmlformats.org/officeDocument/2006/relationships/hyperlink" Target="https://lightcast.io/open-skills/skills" TargetMode="External"/><Relationship Id="rId7241" Type="http://schemas.openxmlformats.org/officeDocument/2006/relationships/hyperlink" Target="https://lightcast.io/open-skills/skills" TargetMode="External"/><Relationship Id="rId8572" Type="http://schemas.openxmlformats.org/officeDocument/2006/relationships/hyperlink" Target="https://skills.emsidata.com/skills/BGS6CE7764C7F58F6A33" TargetMode="External"/><Relationship Id="rId7240" Type="http://schemas.openxmlformats.org/officeDocument/2006/relationships/hyperlink" Target="https://skills.emsidata.com/skills/ESB286573053208BD138" TargetMode="External"/><Relationship Id="rId8571" Type="http://schemas.openxmlformats.org/officeDocument/2006/relationships/hyperlink" Target="https://lightcast.io/open-skills/skills" TargetMode="External"/><Relationship Id="rId7247" Type="http://schemas.openxmlformats.org/officeDocument/2006/relationships/hyperlink" Target="https://lightcast.io/open-skills/skills" TargetMode="External"/><Relationship Id="rId8578" Type="http://schemas.openxmlformats.org/officeDocument/2006/relationships/hyperlink" Target="https://skills.emsidata.com/skills/KS127HZ6DBW94PK0XY00" TargetMode="External"/><Relationship Id="rId7246" Type="http://schemas.openxmlformats.org/officeDocument/2006/relationships/hyperlink" Target="https://skills.emsidata.com/skills/KS0H2UFQQANFK8S4VWES" TargetMode="External"/><Relationship Id="rId8577" Type="http://schemas.openxmlformats.org/officeDocument/2006/relationships/hyperlink" Target="https://lightcast.io/open-skills/skills" TargetMode="External"/><Relationship Id="rId7245" Type="http://schemas.openxmlformats.org/officeDocument/2006/relationships/hyperlink" Target="https://lightcast.io/open-skills/skills" TargetMode="External"/><Relationship Id="rId8576" Type="http://schemas.openxmlformats.org/officeDocument/2006/relationships/hyperlink" Target="https://skills.emsidata.com/skills/KS121S8631MLDZ9ZBHV7" TargetMode="External"/><Relationship Id="rId7244" Type="http://schemas.openxmlformats.org/officeDocument/2006/relationships/hyperlink" Target="https://skills.emsidata.com/skills/KSV0MA9G8ZKU0KVWRSBL" TargetMode="External"/><Relationship Id="rId8575" Type="http://schemas.openxmlformats.org/officeDocument/2006/relationships/hyperlink" Target="https://lightcast.io/open-skills/skills" TargetMode="External"/><Relationship Id="rId7249" Type="http://schemas.openxmlformats.org/officeDocument/2006/relationships/hyperlink" Target="https://lightcast.io/open-skills/skills" TargetMode="External"/><Relationship Id="rId7248" Type="http://schemas.openxmlformats.org/officeDocument/2006/relationships/hyperlink" Target="https://skills.emsidata.com/skills/KS441HK71ZSPDCTDSWMK" TargetMode="External"/><Relationship Id="rId8579" Type="http://schemas.openxmlformats.org/officeDocument/2006/relationships/hyperlink" Target="https://lightcast.io/open-skills/skills" TargetMode="External"/><Relationship Id="rId2423" Type="http://schemas.openxmlformats.org/officeDocument/2006/relationships/hyperlink" Target="https://skills.emsidata.com/skills/KS440SY67HBN3F219LRN" TargetMode="External"/><Relationship Id="rId3755" Type="http://schemas.openxmlformats.org/officeDocument/2006/relationships/hyperlink" Target="https://skills.emsidata.com/skills/KS127LR6834753D8D7T0" TargetMode="External"/><Relationship Id="rId2424" Type="http://schemas.openxmlformats.org/officeDocument/2006/relationships/hyperlink" Target="https://lightcast.io/open-skills/skills" TargetMode="External"/><Relationship Id="rId3754" Type="http://schemas.openxmlformats.org/officeDocument/2006/relationships/hyperlink" Target="https://lightcast.io/open-skills/skills" TargetMode="External"/><Relationship Id="rId2425" Type="http://schemas.openxmlformats.org/officeDocument/2006/relationships/hyperlink" Target="https://skills.emsidata.com/skills/KS440SX5YMH7WMX0ZGYK" TargetMode="External"/><Relationship Id="rId3757" Type="http://schemas.openxmlformats.org/officeDocument/2006/relationships/hyperlink" Target="https://skills.emsidata.com/skills/KS127Q26792Z9DVBYPW3" TargetMode="External"/><Relationship Id="rId2426" Type="http://schemas.openxmlformats.org/officeDocument/2006/relationships/hyperlink" Target="https://lightcast.io/open-skills/skills" TargetMode="External"/><Relationship Id="rId3756" Type="http://schemas.openxmlformats.org/officeDocument/2006/relationships/hyperlink" Target="https://lightcast.io/open-skills/skills" TargetMode="External"/><Relationship Id="rId2427" Type="http://schemas.openxmlformats.org/officeDocument/2006/relationships/hyperlink" Target="https://skills.emsidata.com/skills/KS1209F6043FBM176TN4" TargetMode="External"/><Relationship Id="rId3759" Type="http://schemas.openxmlformats.org/officeDocument/2006/relationships/hyperlink" Target="https://skills.emsidata.com/skills/KS123J47437LZTH6N7ZX" TargetMode="External"/><Relationship Id="rId10181" Type="http://schemas.openxmlformats.org/officeDocument/2006/relationships/hyperlink" Target="https://lightcast.io/open-skills/skills" TargetMode="External"/><Relationship Id="rId2428" Type="http://schemas.openxmlformats.org/officeDocument/2006/relationships/hyperlink" Target="https://lightcast.io/open-skills/skills" TargetMode="External"/><Relationship Id="rId3758" Type="http://schemas.openxmlformats.org/officeDocument/2006/relationships/hyperlink" Target="https://lightcast.io/open-skills/skills" TargetMode="External"/><Relationship Id="rId10182" Type="http://schemas.openxmlformats.org/officeDocument/2006/relationships/hyperlink" Target="https://skills.emsidata.com/skills/KS1285371NFM3KH5RT1P" TargetMode="External"/><Relationship Id="rId2429" Type="http://schemas.openxmlformats.org/officeDocument/2006/relationships/hyperlink" Target="https://skills.emsidata.com/skills/KS7G83H6SMKRLFDXJQNC" TargetMode="External"/><Relationship Id="rId10180" Type="http://schemas.openxmlformats.org/officeDocument/2006/relationships/hyperlink" Target="https://skills.emsidata.com/skills/KS12837722N0G8QV5ZKH" TargetMode="External"/><Relationship Id="rId10174" Type="http://schemas.openxmlformats.org/officeDocument/2006/relationships/hyperlink" Target="https://skills.emsidata.com/skills/KS120355X46082Y8TL73" TargetMode="External"/><Relationship Id="rId10175" Type="http://schemas.openxmlformats.org/officeDocument/2006/relationships/hyperlink" Target="https://lightcast.io/open-skills/skills" TargetMode="External"/><Relationship Id="rId10172" Type="http://schemas.openxmlformats.org/officeDocument/2006/relationships/hyperlink" Target="https://skills.emsidata.com/skills/KS127HD60DK3M5TMF5Z2" TargetMode="External"/><Relationship Id="rId10173" Type="http://schemas.openxmlformats.org/officeDocument/2006/relationships/hyperlink" Target="https://lightcast.io/open-skills/skills" TargetMode="External"/><Relationship Id="rId3751" Type="http://schemas.openxmlformats.org/officeDocument/2006/relationships/hyperlink" Target="https://skills.emsidata.com/skills/KS124MZ6PG6BWHHR2F51" TargetMode="External"/><Relationship Id="rId10178" Type="http://schemas.openxmlformats.org/officeDocument/2006/relationships/hyperlink" Target="https://skills.emsidata.com/skills/KS120356T1XXC7HZSYP2" TargetMode="External"/><Relationship Id="rId2420" Type="http://schemas.openxmlformats.org/officeDocument/2006/relationships/hyperlink" Target="https://lightcast.io/open-skills/skills" TargetMode="External"/><Relationship Id="rId3750" Type="http://schemas.openxmlformats.org/officeDocument/2006/relationships/hyperlink" Target="https://lightcast.io/open-skills/skills" TargetMode="External"/><Relationship Id="rId10179" Type="http://schemas.openxmlformats.org/officeDocument/2006/relationships/hyperlink" Target="https://lightcast.io/open-skills/skills" TargetMode="External"/><Relationship Id="rId2421" Type="http://schemas.openxmlformats.org/officeDocument/2006/relationships/hyperlink" Target="https://skills.emsidata.com/skills/KS440ST66P01HWP6MK82" TargetMode="External"/><Relationship Id="rId3753" Type="http://schemas.openxmlformats.org/officeDocument/2006/relationships/hyperlink" Target="https://skills.emsidata.com/skills/KS1274Y5Z0PFK7XN155K" TargetMode="External"/><Relationship Id="rId10176" Type="http://schemas.openxmlformats.org/officeDocument/2006/relationships/hyperlink" Target="https://skills.emsidata.com/skills/ESFE436104607462E35F" TargetMode="External"/><Relationship Id="rId2422" Type="http://schemas.openxmlformats.org/officeDocument/2006/relationships/hyperlink" Target="https://lightcast.io/open-skills/skills" TargetMode="External"/><Relationship Id="rId3752" Type="http://schemas.openxmlformats.org/officeDocument/2006/relationships/hyperlink" Target="https://lightcast.io/open-skills/skills" TargetMode="External"/><Relationship Id="rId10177" Type="http://schemas.openxmlformats.org/officeDocument/2006/relationships/hyperlink" Target="https://lightcast.io/open-skills/skills" TargetMode="External"/><Relationship Id="rId2412" Type="http://schemas.openxmlformats.org/officeDocument/2006/relationships/hyperlink" Target="https://lightcast.io/open-skills/skills" TargetMode="External"/><Relationship Id="rId3744" Type="http://schemas.openxmlformats.org/officeDocument/2006/relationships/hyperlink" Target="https://lightcast.io/open-skills/skills" TargetMode="External"/><Relationship Id="rId2413" Type="http://schemas.openxmlformats.org/officeDocument/2006/relationships/hyperlink" Target="https://skills.emsidata.com/skills/ES188DE915B2E5229062" TargetMode="External"/><Relationship Id="rId3743" Type="http://schemas.openxmlformats.org/officeDocument/2006/relationships/hyperlink" Target="https://skills.emsidata.com/skills/ES1284A511C299D3C4DD" TargetMode="External"/><Relationship Id="rId2414" Type="http://schemas.openxmlformats.org/officeDocument/2006/relationships/hyperlink" Target="https://lightcast.io/open-skills/skills" TargetMode="External"/><Relationship Id="rId3746" Type="http://schemas.openxmlformats.org/officeDocument/2006/relationships/hyperlink" Target="https://lightcast.io/open-skills/skills" TargetMode="External"/><Relationship Id="rId2415" Type="http://schemas.openxmlformats.org/officeDocument/2006/relationships/hyperlink" Target="https://skills.emsidata.com/skills/KS440ST71BBTLSHBXZMH" TargetMode="External"/><Relationship Id="rId3745" Type="http://schemas.openxmlformats.org/officeDocument/2006/relationships/hyperlink" Target="https://skills.emsidata.com/skills/KS126B76BSNPT73P7J2Z" TargetMode="External"/><Relationship Id="rId2416" Type="http://schemas.openxmlformats.org/officeDocument/2006/relationships/hyperlink" Target="https://lightcast.io/open-skills/skills" TargetMode="External"/><Relationship Id="rId3748" Type="http://schemas.openxmlformats.org/officeDocument/2006/relationships/hyperlink" Target="https://lightcast.io/open-skills/skills" TargetMode="External"/><Relationship Id="rId10192" Type="http://schemas.openxmlformats.org/officeDocument/2006/relationships/hyperlink" Target="https://skills.emsidata.com/skills/KSHS4XRDCACUGEP4S6XD" TargetMode="External"/><Relationship Id="rId2417" Type="http://schemas.openxmlformats.org/officeDocument/2006/relationships/hyperlink" Target="https://skills.emsidata.com/skills/ESC3FA72B273832CFBCB" TargetMode="External"/><Relationship Id="rId3747" Type="http://schemas.openxmlformats.org/officeDocument/2006/relationships/hyperlink" Target="https://skills.emsidata.com/skills/KS1242470MMRKD33K5XY" TargetMode="External"/><Relationship Id="rId10193" Type="http://schemas.openxmlformats.org/officeDocument/2006/relationships/hyperlink" Target="https://lightcast.io/open-skills/skills" TargetMode="External"/><Relationship Id="rId2418" Type="http://schemas.openxmlformats.org/officeDocument/2006/relationships/hyperlink" Target="https://lightcast.io/open-skills/skills" TargetMode="External"/><Relationship Id="rId10190" Type="http://schemas.openxmlformats.org/officeDocument/2006/relationships/hyperlink" Target="https://skills.emsidata.com/skills/KS121PX639BPQ1S9Z6N1" TargetMode="External"/><Relationship Id="rId2419" Type="http://schemas.openxmlformats.org/officeDocument/2006/relationships/hyperlink" Target="https://skills.emsidata.com/skills/KS1209G79Q8ZZ51G18SJ" TargetMode="External"/><Relationship Id="rId3749" Type="http://schemas.openxmlformats.org/officeDocument/2006/relationships/hyperlink" Target="https://skills.emsidata.com/skills/ES89BF16EC4A4C17F1D9" TargetMode="External"/><Relationship Id="rId10191" Type="http://schemas.openxmlformats.org/officeDocument/2006/relationships/hyperlink" Target="https://lightcast.io/open-skills/skills" TargetMode="External"/><Relationship Id="rId10185" Type="http://schemas.openxmlformats.org/officeDocument/2006/relationships/hyperlink" Target="https://lightcast.io/open-skills/skills" TargetMode="External"/><Relationship Id="rId10186" Type="http://schemas.openxmlformats.org/officeDocument/2006/relationships/hyperlink" Target="https://skills.emsidata.com/skills/KS122WF6P9ZMN6N7KHXL" TargetMode="External"/><Relationship Id="rId10183" Type="http://schemas.openxmlformats.org/officeDocument/2006/relationships/hyperlink" Target="https://lightcast.io/open-skills/skills" TargetMode="External"/><Relationship Id="rId10184" Type="http://schemas.openxmlformats.org/officeDocument/2006/relationships/hyperlink" Target="https://skills.emsidata.com/skills/KS127CQ6401HPFFQ4P6Y" TargetMode="External"/><Relationship Id="rId3740" Type="http://schemas.openxmlformats.org/officeDocument/2006/relationships/hyperlink" Target="https://lightcast.io/open-skills/skills" TargetMode="External"/><Relationship Id="rId10189" Type="http://schemas.openxmlformats.org/officeDocument/2006/relationships/hyperlink" Target="https://lightcast.io/open-skills/skills" TargetMode="External"/><Relationship Id="rId2410" Type="http://schemas.openxmlformats.org/officeDocument/2006/relationships/hyperlink" Target="https://lightcast.io/open-skills/skills" TargetMode="External"/><Relationship Id="rId3742" Type="http://schemas.openxmlformats.org/officeDocument/2006/relationships/hyperlink" Target="https://lightcast.io/open-skills/skills" TargetMode="External"/><Relationship Id="rId10187" Type="http://schemas.openxmlformats.org/officeDocument/2006/relationships/hyperlink" Target="https://lightcast.io/open-skills/skills" TargetMode="External"/><Relationship Id="rId2411" Type="http://schemas.openxmlformats.org/officeDocument/2006/relationships/hyperlink" Target="https://skills.emsidata.com/skills/KSSB0NJ3D0GJIKWAW2RK" TargetMode="External"/><Relationship Id="rId3741" Type="http://schemas.openxmlformats.org/officeDocument/2006/relationships/hyperlink" Target="https://skills.emsidata.com/skills/KS126BZ6TX5WQZMPD6HL" TargetMode="External"/><Relationship Id="rId10188" Type="http://schemas.openxmlformats.org/officeDocument/2006/relationships/hyperlink" Target="https://skills.emsidata.com/skills/KS1245S60KL0MRQKXFSG" TargetMode="External"/><Relationship Id="rId1114" Type="http://schemas.openxmlformats.org/officeDocument/2006/relationships/hyperlink" Target="https://lightcast.io/open-skills/skills" TargetMode="External"/><Relationship Id="rId2445" Type="http://schemas.openxmlformats.org/officeDocument/2006/relationships/hyperlink" Target="https://skills.emsidata.com/skills/KS120T664TBR3VK55TFK" TargetMode="External"/><Relationship Id="rId3777" Type="http://schemas.openxmlformats.org/officeDocument/2006/relationships/hyperlink" Target="https://skills.emsidata.com/skills/KS121396VHNHY94LP09H" TargetMode="External"/><Relationship Id="rId1115" Type="http://schemas.openxmlformats.org/officeDocument/2006/relationships/hyperlink" Target="https://skills.emsidata.com/skills/KS122FN6C971NB3RMGRM" TargetMode="External"/><Relationship Id="rId2446" Type="http://schemas.openxmlformats.org/officeDocument/2006/relationships/hyperlink" Target="https://lightcast.io/open-skills/skills" TargetMode="External"/><Relationship Id="rId3776" Type="http://schemas.openxmlformats.org/officeDocument/2006/relationships/hyperlink" Target="https://lightcast.io/open-skills/skills" TargetMode="External"/><Relationship Id="rId1116" Type="http://schemas.openxmlformats.org/officeDocument/2006/relationships/hyperlink" Target="https://lightcast.io/open-skills/skills" TargetMode="External"/><Relationship Id="rId2447" Type="http://schemas.openxmlformats.org/officeDocument/2006/relationships/hyperlink" Target="https://skills.emsidata.com/skills/KS5W35NSPAIH2CYDJZQA" TargetMode="External"/><Relationship Id="rId3779" Type="http://schemas.openxmlformats.org/officeDocument/2006/relationships/hyperlink" Target="https://skills.emsidata.com/skills/KS124PC74G19MCTPFTX2" TargetMode="External"/><Relationship Id="rId1117" Type="http://schemas.openxmlformats.org/officeDocument/2006/relationships/hyperlink" Target="https://skills.emsidata.com/skills/KS1217R6HYXYDKG52GHN" TargetMode="External"/><Relationship Id="rId2448" Type="http://schemas.openxmlformats.org/officeDocument/2006/relationships/hyperlink" Target="https://lightcast.io/open-skills/skills" TargetMode="External"/><Relationship Id="rId3778" Type="http://schemas.openxmlformats.org/officeDocument/2006/relationships/hyperlink" Target="https://lightcast.io/open-skills/skills" TargetMode="External"/><Relationship Id="rId1118" Type="http://schemas.openxmlformats.org/officeDocument/2006/relationships/hyperlink" Target="https://lightcast.io/open-skills/skills" TargetMode="External"/><Relationship Id="rId2449" Type="http://schemas.openxmlformats.org/officeDocument/2006/relationships/hyperlink" Target="https://skills.emsidata.com/skills/KS128G96M9GTV4HH0MBS" TargetMode="External"/><Relationship Id="rId1119" Type="http://schemas.openxmlformats.org/officeDocument/2006/relationships/hyperlink" Target="https://skills.emsidata.com/skills/KS440XF71HJSP3NM38CG" TargetMode="External"/><Relationship Id="rId10160" Type="http://schemas.openxmlformats.org/officeDocument/2006/relationships/hyperlink" Target="https://skills.emsidata.com/skills/ES247E73D0513B602714" TargetMode="External"/><Relationship Id="rId10158" Type="http://schemas.openxmlformats.org/officeDocument/2006/relationships/hyperlink" Target="https://skills.emsidata.com/skills/ES3F3E75AB798AA25172" TargetMode="External"/><Relationship Id="rId10159" Type="http://schemas.openxmlformats.org/officeDocument/2006/relationships/hyperlink" Target="https://lightcast.io/open-skills/skills" TargetMode="External"/><Relationship Id="rId10152" Type="http://schemas.openxmlformats.org/officeDocument/2006/relationships/hyperlink" Target="https://skills.emsidata.com/skills/BGS92CC7D155E4961B8F" TargetMode="External"/><Relationship Id="rId10153" Type="http://schemas.openxmlformats.org/officeDocument/2006/relationships/hyperlink" Target="https://lightcast.io/open-skills/skills" TargetMode="External"/><Relationship Id="rId3771" Type="http://schemas.openxmlformats.org/officeDocument/2006/relationships/hyperlink" Target="https://skills.emsidata.com/skills/KS124P85VVWWCK823D51" TargetMode="External"/><Relationship Id="rId10150" Type="http://schemas.openxmlformats.org/officeDocument/2006/relationships/hyperlink" Target="https://skills.emsidata.com/skills/KS126P860L6NC9ZNGTH3" TargetMode="External"/><Relationship Id="rId2440" Type="http://schemas.openxmlformats.org/officeDocument/2006/relationships/hyperlink" Target="https://lightcast.io/open-skills/skills" TargetMode="External"/><Relationship Id="rId3770" Type="http://schemas.openxmlformats.org/officeDocument/2006/relationships/hyperlink" Target="https://lightcast.io/open-skills/skills" TargetMode="External"/><Relationship Id="rId10151" Type="http://schemas.openxmlformats.org/officeDocument/2006/relationships/hyperlink" Target="https://lightcast.io/open-skills/skills" TargetMode="External"/><Relationship Id="rId1110" Type="http://schemas.openxmlformats.org/officeDocument/2006/relationships/hyperlink" Target="https://lightcast.io/open-skills/skills" TargetMode="External"/><Relationship Id="rId2441" Type="http://schemas.openxmlformats.org/officeDocument/2006/relationships/hyperlink" Target="https://skills.emsidata.com/skills/KS124RG6C0Y5RTWH7975" TargetMode="External"/><Relationship Id="rId3773" Type="http://schemas.openxmlformats.org/officeDocument/2006/relationships/hyperlink" Target="https://skills.emsidata.com/skills/KS127PJ6B8NWF4H5TBKC" TargetMode="External"/><Relationship Id="rId10156" Type="http://schemas.openxmlformats.org/officeDocument/2006/relationships/hyperlink" Target="https://skills.emsidata.com/skills/KS12616670PMKJLZY3Y6" TargetMode="External"/><Relationship Id="rId1111" Type="http://schemas.openxmlformats.org/officeDocument/2006/relationships/hyperlink" Target="https://skills.emsidata.com/skills/ESD89684FCBE4D978339" TargetMode="External"/><Relationship Id="rId2442" Type="http://schemas.openxmlformats.org/officeDocument/2006/relationships/hyperlink" Target="https://lightcast.io/open-skills/skills" TargetMode="External"/><Relationship Id="rId3772" Type="http://schemas.openxmlformats.org/officeDocument/2006/relationships/hyperlink" Target="https://lightcast.io/open-skills/skills" TargetMode="External"/><Relationship Id="rId10157" Type="http://schemas.openxmlformats.org/officeDocument/2006/relationships/hyperlink" Target="https://lightcast.io/open-skills/skills" TargetMode="External"/><Relationship Id="rId1112" Type="http://schemas.openxmlformats.org/officeDocument/2006/relationships/hyperlink" Target="https://lightcast.io/open-skills/skills" TargetMode="External"/><Relationship Id="rId2443" Type="http://schemas.openxmlformats.org/officeDocument/2006/relationships/hyperlink" Target="https://skills.emsidata.com/skills/KS1264H758K2TKLS5C4C" TargetMode="External"/><Relationship Id="rId3775" Type="http://schemas.openxmlformats.org/officeDocument/2006/relationships/hyperlink" Target="https://skills.emsidata.com/skills/KS1221V77WMN7NJML0DH" TargetMode="External"/><Relationship Id="rId10154" Type="http://schemas.openxmlformats.org/officeDocument/2006/relationships/hyperlink" Target="https://skills.emsidata.com/skills/ESFF6FC6EEE083A0AF63" TargetMode="External"/><Relationship Id="rId1113" Type="http://schemas.openxmlformats.org/officeDocument/2006/relationships/hyperlink" Target="https://skills.emsidata.com/skills/KS7G5WF65Q6W83CGJ3BV" TargetMode="External"/><Relationship Id="rId2444" Type="http://schemas.openxmlformats.org/officeDocument/2006/relationships/hyperlink" Target="https://lightcast.io/open-skills/skills" TargetMode="External"/><Relationship Id="rId3774" Type="http://schemas.openxmlformats.org/officeDocument/2006/relationships/hyperlink" Target="https://lightcast.io/open-skills/skills" TargetMode="External"/><Relationship Id="rId10155" Type="http://schemas.openxmlformats.org/officeDocument/2006/relationships/hyperlink" Target="https://lightcast.io/open-skills/skills" TargetMode="External"/><Relationship Id="rId1103" Type="http://schemas.openxmlformats.org/officeDocument/2006/relationships/hyperlink" Target="https://skills.emsidata.com/skills/KS440T95YVPGBW88YSDQ" TargetMode="External"/><Relationship Id="rId2434" Type="http://schemas.openxmlformats.org/officeDocument/2006/relationships/hyperlink" Target="https://lightcast.io/open-skills/skills" TargetMode="External"/><Relationship Id="rId3766" Type="http://schemas.openxmlformats.org/officeDocument/2006/relationships/hyperlink" Target="https://lightcast.io/open-skills/skills" TargetMode="External"/><Relationship Id="rId1104" Type="http://schemas.openxmlformats.org/officeDocument/2006/relationships/hyperlink" Target="https://lightcast.io/open-skills/skills" TargetMode="External"/><Relationship Id="rId2435" Type="http://schemas.openxmlformats.org/officeDocument/2006/relationships/hyperlink" Target="https://skills.emsidata.com/skills/KS127F96JQ9K8PXZKH79" TargetMode="External"/><Relationship Id="rId3765" Type="http://schemas.openxmlformats.org/officeDocument/2006/relationships/hyperlink" Target="https://skills.emsidata.com/skills/KS124MY5XKMPZGRG1CZ4" TargetMode="External"/><Relationship Id="rId1105" Type="http://schemas.openxmlformats.org/officeDocument/2006/relationships/hyperlink" Target="https://skills.emsidata.com/skills/KS127TK734GDG2P8DKBY" TargetMode="External"/><Relationship Id="rId2436" Type="http://schemas.openxmlformats.org/officeDocument/2006/relationships/hyperlink" Target="https://lightcast.io/open-skills/skills" TargetMode="External"/><Relationship Id="rId3768" Type="http://schemas.openxmlformats.org/officeDocument/2006/relationships/hyperlink" Target="https://lightcast.io/open-skills/skills" TargetMode="External"/><Relationship Id="rId1106" Type="http://schemas.openxmlformats.org/officeDocument/2006/relationships/hyperlink" Target="https://lightcast.io/open-skills/skills" TargetMode="External"/><Relationship Id="rId2437" Type="http://schemas.openxmlformats.org/officeDocument/2006/relationships/hyperlink" Target="https://skills.emsidata.com/skills/KS4415X69VP3BF9HJ9DN" TargetMode="External"/><Relationship Id="rId3767" Type="http://schemas.openxmlformats.org/officeDocument/2006/relationships/hyperlink" Target="https://skills.emsidata.com/skills/KS121F760MT5QS38TK2S" TargetMode="External"/><Relationship Id="rId1107" Type="http://schemas.openxmlformats.org/officeDocument/2006/relationships/hyperlink" Target="https://skills.emsidata.com/skills/KS121DY6DT8LNYJL7FZ1" TargetMode="External"/><Relationship Id="rId2438" Type="http://schemas.openxmlformats.org/officeDocument/2006/relationships/hyperlink" Target="https://lightcast.io/open-skills/skills" TargetMode="External"/><Relationship Id="rId10170" Type="http://schemas.openxmlformats.org/officeDocument/2006/relationships/hyperlink" Target="https://skills.emsidata.com/skills/BGS3A9918446203012B2" TargetMode="External"/><Relationship Id="rId1108" Type="http://schemas.openxmlformats.org/officeDocument/2006/relationships/hyperlink" Target="https://lightcast.io/open-skills/skills" TargetMode="External"/><Relationship Id="rId2439" Type="http://schemas.openxmlformats.org/officeDocument/2006/relationships/hyperlink" Target="https://skills.emsidata.com/skills/KS126PY60GCR2WL8PKCL" TargetMode="External"/><Relationship Id="rId3769" Type="http://schemas.openxmlformats.org/officeDocument/2006/relationships/hyperlink" Target="https://skills.emsidata.com/skills/KS124P772D5HNCJGGQ05" TargetMode="External"/><Relationship Id="rId10171" Type="http://schemas.openxmlformats.org/officeDocument/2006/relationships/hyperlink" Target="https://lightcast.io/open-skills/skills" TargetMode="External"/><Relationship Id="rId1109" Type="http://schemas.openxmlformats.org/officeDocument/2006/relationships/hyperlink" Target="https://skills.emsidata.com/skills/ES790B9B3A918FCDE4FD" TargetMode="External"/><Relationship Id="rId10169" Type="http://schemas.openxmlformats.org/officeDocument/2006/relationships/hyperlink" Target="https://lightcast.io/open-skills/skills" TargetMode="External"/><Relationship Id="rId10163" Type="http://schemas.openxmlformats.org/officeDocument/2006/relationships/hyperlink" Target="https://lightcast.io/open-skills/skills" TargetMode="External"/><Relationship Id="rId10164" Type="http://schemas.openxmlformats.org/officeDocument/2006/relationships/hyperlink" Target="https://skills.emsidata.com/skills/KS121K86SHMK9X46YPWT" TargetMode="External"/><Relationship Id="rId3760" Type="http://schemas.openxmlformats.org/officeDocument/2006/relationships/hyperlink" Target="https://lightcast.io/open-skills/skills" TargetMode="External"/><Relationship Id="rId10161" Type="http://schemas.openxmlformats.org/officeDocument/2006/relationships/hyperlink" Target="https://lightcast.io/open-skills/skills" TargetMode="External"/><Relationship Id="rId10162" Type="http://schemas.openxmlformats.org/officeDocument/2006/relationships/hyperlink" Target="https://skills.emsidata.com/skills/KS1286Z676M8QT4VF18Q" TargetMode="External"/><Relationship Id="rId2430" Type="http://schemas.openxmlformats.org/officeDocument/2006/relationships/hyperlink" Target="https://lightcast.io/open-skills/skills" TargetMode="External"/><Relationship Id="rId3762" Type="http://schemas.openxmlformats.org/officeDocument/2006/relationships/hyperlink" Target="https://lightcast.io/open-skills/skills" TargetMode="External"/><Relationship Id="rId10167" Type="http://schemas.openxmlformats.org/officeDocument/2006/relationships/hyperlink" Target="https://lightcast.io/open-skills/skills" TargetMode="External"/><Relationship Id="rId1100" Type="http://schemas.openxmlformats.org/officeDocument/2006/relationships/hyperlink" Target="https://lightcast.io/open-skills/skills" TargetMode="External"/><Relationship Id="rId2431" Type="http://schemas.openxmlformats.org/officeDocument/2006/relationships/hyperlink" Target="https://skills.emsidata.com/skills/ES8339EBF681F40605CC" TargetMode="External"/><Relationship Id="rId3761" Type="http://schemas.openxmlformats.org/officeDocument/2006/relationships/hyperlink" Target="https://skills.emsidata.com/skills/ES63CBB487FC9EF8BAAD" TargetMode="External"/><Relationship Id="rId10168" Type="http://schemas.openxmlformats.org/officeDocument/2006/relationships/hyperlink" Target="https://skills.emsidata.com/skills/KS1242W6RVV31T40SL01" TargetMode="External"/><Relationship Id="rId1101" Type="http://schemas.openxmlformats.org/officeDocument/2006/relationships/hyperlink" Target="https://skills.emsidata.com/skills/KS1217S6P3M284GY3DLN" TargetMode="External"/><Relationship Id="rId2432" Type="http://schemas.openxmlformats.org/officeDocument/2006/relationships/hyperlink" Target="https://lightcast.io/open-skills/skills" TargetMode="External"/><Relationship Id="rId3764" Type="http://schemas.openxmlformats.org/officeDocument/2006/relationships/hyperlink" Target="https://lightcast.io/open-skills/skills" TargetMode="External"/><Relationship Id="rId10165" Type="http://schemas.openxmlformats.org/officeDocument/2006/relationships/hyperlink" Target="https://lightcast.io/open-skills/skills" TargetMode="External"/><Relationship Id="rId1102" Type="http://schemas.openxmlformats.org/officeDocument/2006/relationships/hyperlink" Target="https://lightcast.io/open-skills/skills" TargetMode="External"/><Relationship Id="rId2433" Type="http://schemas.openxmlformats.org/officeDocument/2006/relationships/hyperlink" Target="https://skills.emsidata.com/skills/KS4404C6ZPHGNK61DK5B" TargetMode="External"/><Relationship Id="rId3763" Type="http://schemas.openxmlformats.org/officeDocument/2006/relationships/hyperlink" Target="https://skills.emsidata.com/skills/KS122016PP8N16502KG9" TargetMode="External"/><Relationship Id="rId10166" Type="http://schemas.openxmlformats.org/officeDocument/2006/relationships/hyperlink" Target="https://skills.emsidata.com/skills/BGSC2CDBD52E78A5FC8F" TargetMode="External"/><Relationship Id="rId3711" Type="http://schemas.openxmlformats.org/officeDocument/2006/relationships/hyperlink" Target="https://skills.emsidata.com/skills/KS12497607ZDD9V7HGXR" TargetMode="External"/><Relationship Id="rId3710" Type="http://schemas.openxmlformats.org/officeDocument/2006/relationships/hyperlink" Target="https://lightcast.io/open-skills/skills" TargetMode="External"/><Relationship Id="rId3713" Type="http://schemas.openxmlformats.org/officeDocument/2006/relationships/hyperlink" Target="https://skills.emsidata.com/skills/KS440GB66PDD4RKP96BF" TargetMode="External"/><Relationship Id="rId3712" Type="http://schemas.openxmlformats.org/officeDocument/2006/relationships/hyperlink" Target="https://lightcast.io/open-skills/skills" TargetMode="External"/><Relationship Id="rId3715" Type="http://schemas.openxmlformats.org/officeDocument/2006/relationships/hyperlink" Target="https://skills.emsidata.com/skills/KS120B16VXYQQWNJ9M69" TargetMode="External"/><Relationship Id="rId3714" Type="http://schemas.openxmlformats.org/officeDocument/2006/relationships/hyperlink" Target="https://lightcast.io/open-skills/skills" TargetMode="External"/><Relationship Id="rId3717" Type="http://schemas.openxmlformats.org/officeDocument/2006/relationships/hyperlink" Target="https://skills.emsidata.com/skills/ES4BC408C1F98F13E595" TargetMode="External"/><Relationship Id="rId3716" Type="http://schemas.openxmlformats.org/officeDocument/2006/relationships/hyperlink" Target="https://lightcast.io/open-skills/skills" TargetMode="External"/><Relationship Id="rId3719" Type="http://schemas.openxmlformats.org/officeDocument/2006/relationships/hyperlink" Target="https://skills.emsidata.com/skills/KS127ZQ6S99BVGV14YXC" TargetMode="External"/><Relationship Id="rId3718" Type="http://schemas.openxmlformats.org/officeDocument/2006/relationships/hyperlink" Target="https://lightcast.io/open-skills/skills" TargetMode="External"/><Relationship Id="rId3700" Type="http://schemas.openxmlformats.org/officeDocument/2006/relationships/hyperlink" Target="https://lightcast.io/open-skills/skills" TargetMode="External"/><Relationship Id="rId3702" Type="http://schemas.openxmlformats.org/officeDocument/2006/relationships/hyperlink" Target="https://lightcast.io/open-skills/skills" TargetMode="External"/><Relationship Id="rId3701" Type="http://schemas.openxmlformats.org/officeDocument/2006/relationships/hyperlink" Target="https://skills.emsidata.com/skills/KS1280P5WGZJZFBG3HKG" TargetMode="External"/><Relationship Id="rId3704" Type="http://schemas.openxmlformats.org/officeDocument/2006/relationships/hyperlink" Target="https://lightcast.io/open-skills/skills" TargetMode="External"/><Relationship Id="rId3703" Type="http://schemas.openxmlformats.org/officeDocument/2006/relationships/hyperlink" Target="https://skills.emsidata.com/skills/KS441966GVNQQMHJ5D1W" TargetMode="External"/><Relationship Id="rId3706" Type="http://schemas.openxmlformats.org/officeDocument/2006/relationships/hyperlink" Target="https://lightcast.io/open-skills/skills" TargetMode="External"/><Relationship Id="rId3705" Type="http://schemas.openxmlformats.org/officeDocument/2006/relationships/hyperlink" Target="https://skills.emsidata.com/skills/KS1280S6HX2YYRTYB3FF" TargetMode="External"/><Relationship Id="rId3708" Type="http://schemas.openxmlformats.org/officeDocument/2006/relationships/hyperlink" Target="https://lightcast.io/open-skills/skills" TargetMode="External"/><Relationship Id="rId3707" Type="http://schemas.openxmlformats.org/officeDocument/2006/relationships/hyperlink" Target="https://skills.emsidata.com/skills/KS124MY5Z34XHLHMP0H7" TargetMode="External"/><Relationship Id="rId3709" Type="http://schemas.openxmlformats.org/officeDocument/2006/relationships/hyperlink" Target="https://skills.emsidata.com/skills/KSO0YGBAA6LO5IATNTXA" TargetMode="External"/><Relationship Id="rId2401" Type="http://schemas.openxmlformats.org/officeDocument/2006/relationships/hyperlink" Target="https://skills.emsidata.com/skills/KS441Z979P36J786B1T8" TargetMode="External"/><Relationship Id="rId3733" Type="http://schemas.openxmlformats.org/officeDocument/2006/relationships/hyperlink" Target="https://skills.emsidata.com/skills/KS1210N680TD1BLL97RL" TargetMode="External"/><Relationship Id="rId2402" Type="http://schemas.openxmlformats.org/officeDocument/2006/relationships/hyperlink" Target="https://lightcast.io/open-skills/skills" TargetMode="External"/><Relationship Id="rId3732" Type="http://schemas.openxmlformats.org/officeDocument/2006/relationships/hyperlink" Target="https://lightcast.io/open-skills/skills" TargetMode="External"/><Relationship Id="rId2403" Type="http://schemas.openxmlformats.org/officeDocument/2006/relationships/hyperlink" Target="https://skills.emsidata.com/skills/KS441Z66LYF6NLK6SF5J" TargetMode="External"/><Relationship Id="rId3735" Type="http://schemas.openxmlformats.org/officeDocument/2006/relationships/hyperlink" Target="https://skills.emsidata.com/skills/KS124XH6XLWBF3BLD4RL" TargetMode="External"/><Relationship Id="rId2404" Type="http://schemas.openxmlformats.org/officeDocument/2006/relationships/hyperlink" Target="https://lightcast.io/open-skills/skills" TargetMode="External"/><Relationship Id="rId3734" Type="http://schemas.openxmlformats.org/officeDocument/2006/relationships/hyperlink" Target="https://lightcast.io/open-skills/skills" TargetMode="External"/><Relationship Id="rId2405" Type="http://schemas.openxmlformats.org/officeDocument/2006/relationships/hyperlink" Target="https://skills.emsidata.com/skills/KS4408071Z9ZX8K49154" TargetMode="External"/><Relationship Id="rId3737" Type="http://schemas.openxmlformats.org/officeDocument/2006/relationships/hyperlink" Target="https://skills.emsidata.com/skills/KS123P25YYWF2Y9YH350" TargetMode="External"/><Relationship Id="rId2406" Type="http://schemas.openxmlformats.org/officeDocument/2006/relationships/hyperlink" Target="https://lightcast.io/open-skills/skills" TargetMode="External"/><Relationship Id="rId3736" Type="http://schemas.openxmlformats.org/officeDocument/2006/relationships/hyperlink" Target="https://lightcast.io/open-skills/skills" TargetMode="External"/><Relationship Id="rId2407" Type="http://schemas.openxmlformats.org/officeDocument/2006/relationships/hyperlink" Target="https://skills.emsidata.com/skills/KS441Z16SBV59J6ZX3S4" TargetMode="External"/><Relationship Id="rId3739" Type="http://schemas.openxmlformats.org/officeDocument/2006/relationships/hyperlink" Target="https://skills.emsidata.com/skills/KS124N46RMFSBQFLTM0L" TargetMode="External"/><Relationship Id="rId2408" Type="http://schemas.openxmlformats.org/officeDocument/2006/relationships/hyperlink" Target="https://lightcast.io/open-skills/skills" TargetMode="External"/><Relationship Id="rId3738" Type="http://schemas.openxmlformats.org/officeDocument/2006/relationships/hyperlink" Target="https://lightcast.io/open-skills/skills" TargetMode="External"/><Relationship Id="rId2409" Type="http://schemas.openxmlformats.org/officeDocument/2006/relationships/hyperlink" Target="https://skills.emsidata.com/skills/KS440HZ6NMV42JG96YCT" TargetMode="External"/><Relationship Id="rId10196" Type="http://schemas.openxmlformats.org/officeDocument/2006/relationships/hyperlink" Target="https://skills.emsidata.com/skills/KS1280S771DDR7GYNBJH" TargetMode="External"/><Relationship Id="rId10197" Type="http://schemas.openxmlformats.org/officeDocument/2006/relationships/hyperlink" Target="https://lightcast.io/open-skills/skills" TargetMode="External"/><Relationship Id="rId10194" Type="http://schemas.openxmlformats.org/officeDocument/2006/relationships/hyperlink" Target="https://skills.emsidata.com/skills/KSC293HOHNRGC3SHFW40" TargetMode="External"/><Relationship Id="rId10195" Type="http://schemas.openxmlformats.org/officeDocument/2006/relationships/hyperlink" Target="https://lightcast.io/open-skills/skills" TargetMode="External"/><Relationship Id="rId3731" Type="http://schemas.openxmlformats.org/officeDocument/2006/relationships/hyperlink" Target="https://skills.emsidata.com/skills/KS123987840L8J17862K" TargetMode="External"/><Relationship Id="rId10198" Type="http://schemas.openxmlformats.org/officeDocument/2006/relationships/hyperlink" Target="https://skills.emsidata.com/skills/ES6ADBA3C6231F4173DD" TargetMode="External"/><Relationship Id="rId2400" Type="http://schemas.openxmlformats.org/officeDocument/2006/relationships/hyperlink" Target="https://lightcast.io/open-skills/skills" TargetMode="External"/><Relationship Id="rId3730" Type="http://schemas.openxmlformats.org/officeDocument/2006/relationships/hyperlink" Target="https://lightcast.io/open-skills/skills" TargetMode="External"/><Relationship Id="rId10199" Type="http://schemas.openxmlformats.org/officeDocument/2006/relationships/hyperlink" Target="https://lightcast.io/open-skills/skills" TargetMode="External"/><Relationship Id="rId3722" Type="http://schemas.openxmlformats.org/officeDocument/2006/relationships/hyperlink" Target="https://lightcast.io/open-skills/skills" TargetMode="External"/><Relationship Id="rId3721" Type="http://schemas.openxmlformats.org/officeDocument/2006/relationships/hyperlink" Target="https://skills.emsidata.com/skills/KS124MS621WFKKQVTNSS" TargetMode="External"/><Relationship Id="rId3724" Type="http://schemas.openxmlformats.org/officeDocument/2006/relationships/hyperlink" Target="https://lightcast.io/open-skills/skills" TargetMode="External"/><Relationship Id="rId3723" Type="http://schemas.openxmlformats.org/officeDocument/2006/relationships/hyperlink" Target="https://skills.emsidata.com/skills/KS124MN6480FZQZYDF7Q" TargetMode="External"/><Relationship Id="rId3726" Type="http://schemas.openxmlformats.org/officeDocument/2006/relationships/hyperlink" Target="https://lightcast.io/open-skills/skills" TargetMode="External"/><Relationship Id="rId3725" Type="http://schemas.openxmlformats.org/officeDocument/2006/relationships/hyperlink" Target="https://skills.emsidata.com/skills/KS121Z8778VYN5P1RV6Z" TargetMode="External"/><Relationship Id="rId3728" Type="http://schemas.openxmlformats.org/officeDocument/2006/relationships/hyperlink" Target="https://lightcast.io/open-skills/skills" TargetMode="External"/><Relationship Id="rId3727" Type="http://schemas.openxmlformats.org/officeDocument/2006/relationships/hyperlink" Target="https://skills.emsidata.com/skills/KS126BH6M2VWV4SK4YLP" TargetMode="External"/><Relationship Id="rId3729" Type="http://schemas.openxmlformats.org/officeDocument/2006/relationships/hyperlink" Target="https://skills.emsidata.com/skills/KS121ZR6Z8DSVQ5YSR1N" TargetMode="External"/><Relationship Id="rId3720" Type="http://schemas.openxmlformats.org/officeDocument/2006/relationships/hyperlink" Target="https://lightcast.io/open-skills/skills" TargetMode="External"/><Relationship Id="rId1170" Type="http://schemas.openxmlformats.org/officeDocument/2006/relationships/hyperlink" Target="https://lightcast.io/open-skills/skills" TargetMode="External"/><Relationship Id="rId1171" Type="http://schemas.openxmlformats.org/officeDocument/2006/relationships/hyperlink" Target="https://skills.emsidata.com/skills/KS120GQ6LW2965CLHJ55" TargetMode="External"/><Relationship Id="rId1172" Type="http://schemas.openxmlformats.org/officeDocument/2006/relationships/hyperlink" Target="https://lightcast.io/open-skills/skills" TargetMode="External"/><Relationship Id="rId1173" Type="http://schemas.openxmlformats.org/officeDocument/2006/relationships/hyperlink" Target="https://skills.emsidata.com/skills/KS7G0GK76JGSBRD484V1" TargetMode="External"/><Relationship Id="rId1174" Type="http://schemas.openxmlformats.org/officeDocument/2006/relationships/hyperlink" Target="https://lightcast.io/open-skills/skills" TargetMode="External"/><Relationship Id="rId1175" Type="http://schemas.openxmlformats.org/officeDocument/2006/relationships/hyperlink" Target="https://skills.emsidata.com/skills/KS122BR79MXF3H1GXR79" TargetMode="External"/><Relationship Id="rId1176" Type="http://schemas.openxmlformats.org/officeDocument/2006/relationships/hyperlink" Target="https://lightcast.io/open-skills/skills" TargetMode="External"/><Relationship Id="rId1177" Type="http://schemas.openxmlformats.org/officeDocument/2006/relationships/hyperlink" Target="https://skills.emsidata.com/skills/KS1219875SHHKTPG2LVV" TargetMode="External"/><Relationship Id="rId1178" Type="http://schemas.openxmlformats.org/officeDocument/2006/relationships/hyperlink" Target="https://lightcast.io/open-skills/skills" TargetMode="External"/><Relationship Id="rId1179" Type="http://schemas.openxmlformats.org/officeDocument/2006/relationships/hyperlink" Target="https://skills.emsidata.com/skills/KS1246R60SS35YQ0S30N" TargetMode="External"/><Relationship Id="rId1169" Type="http://schemas.openxmlformats.org/officeDocument/2006/relationships/hyperlink" Target="https://skills.emsidata.com/skills/BGS95511BC59500E7459" TargetMode="External"/><Relationship Id="rId10105" Type="http://schemas.openxmlformats.org/officeDocument/2006/relationships/hyperlink" Target="https://lightcast.io/open-skills/skills" TargetMode="External"/><Relationship Id="rId10106" Type="http://schemas.openxmlformats.org/officeDocument/2006/relationships/hyperlink" Target="https://skills.emsidata.com/skills/KS125VM692ZCNGPD9XQW" TargetMode="External"/><Relationship Id="rId10103" Type="http://schemas.openxmlformats.org/officeDocument/2006/relationships/hyperlink" Target="https://lightcast.io/open-skills/skills" TargetMode="External"/><Relationship Id="rId10104" Type="http://schemas.openxmlformats.org/officeDocument/2006/relationships/hyperlink" Target="https://skills.emsidata.com/skills/KS128HT66NYF105NG84T" TargetMode="External"/><Relationship Id="rId10109" Type="http://schemas.openxmlformats.org/officeDocument/2006/relationships/hyperlink" Target="https://lightcast.io/open-skills/skills" TargetMode="External"/><Relationship Id="rId2490" Type="http://schemas.openxmlformats.org/officeDocument/2006/relationships/hyperlink" Target="https://lightcast.io/open-skills/skills" TargetMode="External"/><Relationship Id="rId10107" Type="http://schemas.openxmlformats.org/officeDocument/2006/relationships/hyperlink" Target="https://lightcast.io/open-skills/skills" TargetMode="External"/><Relationship Id="rId1160" Type="http://schemas.openxmlformats.org/officeDocument/2006/relationships/hyperlink" Target="https://lightcast.io/open-skills/skills" TargetMode="External"/><Relationship Id="rId2491" Type="http://schemas.openxmlformats.org/officeDocument/2006/relationships/hyperlink" Target="https://skills.emsidata.com/skills/KS440K36SC61YNF4VQ9L" TargetMode="External"/><Relationship Id="rId10108" Type="http://schemas.openxmlformats.org/officeDocument/2006/relationships/hyperlink" Target="https://skills.emsidata.com/skills/ESC1869858F9F7D67F26" TargetMode="External"/><Relationship Id="rId1161" Type="http://schemas.openxmlformats.org/officeDocument/2006/relationships/hyperlink" Target="https://skills.emsidata.com/skills/KSVV7L26JZNZ4SX5QH95" TargetMode="External"/><Relationship Id="rId2492" Type="http://schemas.openxmlformats.org/officeDocument/2006/relationships/hyperlink" Target="https://lightcast.io/open-skills/skills" TargetMode="External"/><Relationship Id="rId1162" Type="http://schemas.openxmlformats.org/officeDocument/2006/relationships/hyperlink" Target="https://lightcast.io/open-skills/skills" TargetMode="External"/><Relationship Id="rId2493" Type="http://schemas.openxmlformats.org/officeDocument/2006/relationships/hyperlink" Target="https://skills.emsidata.com/skills/KS122LD70PML40GK33VG" TargetMode="External"/><Relationship Id="rId1163" Type="http://schemas.openxmlformats.org/officeDocument/2006/relationships/hyperlink" Target="https://skills.emsidata.com/skills/ES692330DC9B3DAE9668" TargetMode="External"/><Relationship Id="rId2494" Type="http://schemas.openxmlformats.org/officeDocument/2006/relationships/hyperlink" Target="https://lightcast.io/open-skills/skills" TargetMode="External"/><Relationship Id="rId1164" Type="http://schemas.openxmlformats.org/officeDocument/2006/relationships/hyperlink" Target="https://lightcast.io/open-skills/skills" TargetMode="External"/><Relationship Id="rId2495" Type="http://schemas.openxmlformats.org/officeDocument/2006/relationships/hyperlink" Target="https://skills.emsidata.com/skills/KS1221D63GCHQJK5NQ6N" TargetMode="External"/><Relationship Id="rId1165" Type="http://schemas.openxmlformats.org/officeDocument/2006/relationships/hyperlink" Target="https://skills.emsidata.com/skills/KS1226460LSTKGW59TDX" TargetMode="External"/><Relationship Id="rId2496" Type="http://schemas.openxmlformats.org/officeDocument/2006/relationships/hyperlink" Target="https://lightcast.io/open-skills/skills" TargetMode="External"/><Relationship Id="rId10101" Type="http://schemas.openxmlformats.org/officeDocument/2006/relationships/hyperlink" Target="https://lightcast.io/open-skills/skills" TargetMode="External"/><Relationship Id="rId1166" Type="http://schemas.openxmlformats.org/officeDocument/2006/relationships/hyperlink" Target="https://lightcast.io/open-skills/skills" TargetMode="External"/><Relationship Id="rId2497" Type="http://schemas.openxmlformats.org/officeDocument/2006/relationships/hyperlink" Target="https://skills.emsidata.com/skills/KS440FM68JK3T7P8VJ87" TargetMode="External"/><Relationship Id="rId10102" Type="http://schemas.openxmlformats.org/officeDocument/2006/relationships/hyperlink" Target="https://skills.emsidata.com/skills/KS4421M6HXZMB98FQ4X1" TargetMode="External"/><Relationship Id="rId1167" Type="http://schemas.openxmlformats.org/officeDocument/2006/relationships/hyperlink" Target="https://skills.emsidata.com/skills/KS121F4694GS21ZNM1VZ" TargetMode="External"/><Relationship Id="rId2498" Type="http://schemas.openxmlformats.org/officeDocument/2006/relationships/hyperlink" Target="https://lightcast.io/open-skills/skills" TargetMode="External"/><Relationship Id="rId1168" Type="http://schemas.openxmlformats.org/officeDocument/2006/relationships/hyperlink" Target="https://lightcast.io/open-skills/skills" TargetMode="External"/><Relationship Id="rId2499" Type="http://schemas.openxmlformats.org/officeDocument/2006/relationships/hyperlink" Target="https://skills.emsidata.com/skills/KS125PW63CYJ98C5YNLZ" TargetMode="External"/><Relationship Id="rId10100" Type="http://schemas.openxmlformats.org/officeDocument/2006/relationships/hyperlink" Target="https://skills.emsidata.com/skills/KS120T65VHWH4Z8YBWZZ" TargetMode="External"/><Relationship Id="rId9918" Type="http://schemas.openxmlformats.org/officeDocument/2006/relationships/hyperlink" Target="https://skills.emsidata.com/skills/KSIKSFV0QGJ80EQX991O" TargetMode="External"/><Relationship Id="rId9919" Type="http://schemas.openxmlformats.org/officeDocument/2006/relationships/hyperlink" Target="https://lightcast.io/open-skills/skills" TargetMode="External"/><Relationship Id="rId9914" Type="http://schemas.openxmlformats.org/officeDocument/2006/relationships/hyperlink" Target="https://skills.emsidata.com/skills/KS127XV68VTJXFBGJ0T7" TargetMode="External"/><Relationship Id="rId9915" Type="http://schemas.openxmlformats.org/officeDocument/2006/relationships/hyperlink" Target="https://lightcast.io/open-skills/skills" TargetMode="External"/><Relationship Id="rId9916" Type="http://schemas.openxmlformats.org/officeDocument/2006/relationships/hyperlink" Target="https://skills.emsidata.com/skills/KSX2JRZE3G5B97Q5HFMO" TargetMode="External"/><Relationship Id="rId9917" Type="http://schemas.openxmlformats.org/officeDocument/2006/relationships/hyperlink" Target="https://lightcast.io/open-skills/skills" TargetMode="External"/><Relationship Id="rId1190" Type="http://schemas.openxmlformats.org/officeDocument/2006/relationships/hyperlink" Target="https://lightcast.io/open-skills/skills" TargetMode="External"/><Relationship Id="rId1191" Type="http://schemas.openxmlformats.org/officeDocument/2006/relationships/hyperlink" Target="https://skills.emsidata.com/skills/KS122SL5WTJX85LBXZFC" TargetMode="External"/><Relationship Id="rId1192" Type="http://schemas.openxmlformats.org/officeDocument/2006/relationships/hyperlink" Target="https://lightcast.io/open-skills/skills" TargetMode="External"/><Relationship Id="rId1193" Type="http://schemas.openxmlformats.org/officeDocument/2006/relationships/hyperlink" Target="https://skills.emsidata.com/skills/KS124216XT0CJXQQND1F" TargetMode="External"/><Relationship Id="rId1194" Type="http://schemas.openxmlformats.org/officeDocument/2006/relationships/hyperlink" Target="https://lightcast.io/open-skills/skills" TargetMode="External"/><Relationship Id="rId9910" Type="http://schemas.openxmlformats.org/officeDocument/2006/relationships/hyperlink" Target="https://skills.emsidata.com/skills/BGS5C19F63F9E18D9589" TargetMode="External"/><Relationship Id="rId1195" Type="http://schemas.openxmlformats.org/officeDocument/2006/relationships/hyperlink" Target="https://skills.emsidata.com/skills/KS7G0GF6DYD75RNFMC4Q" TargetMode="External"/><Relationship Id="rId9911" Type="http://schemas.openxmlformats.org/officeDocument/2006/relationships/hyperlink" Target="https://lightcast.io/open-skills/skills" TargetMode="External"/><Relationship Id="rId1196" Type="http://schemas.openxmlformats.org/officeDocument/2006/relationships/hyperlink" Target="https://lightcast.io/open-skills/skills" TargetMode="External"/><Relationship Id="rId9912" Type="http://schemas.openxmlformats.org/officeDocument/2006/relationships/hyperlink" Target="https://skills.emsidata.com/skills/BGS4C7D16B9793A58CF7" TargetMode="External"/><Relationship Id="rId1197" Type="http://schemas.openxmlformats.org/officeDocument/2006/relationships/hyperlink" Target="https://skills.emsidata.com/skills/KS1218C6C8TX2Y1KRN37" TargetMode="External"/><Relationship Id="rId9913" Type="http://schemas.openxmlformats.org/officeDocument/2006/relationships/hyperlink" Target="https://lightcast.io/open-skills/skills" TargetMode="External"/><Relationship Id="rId1198" Type="http://schemas.openxmlformats.org/officeDocument/2006/relationships/hyperlink" Target="https://lightcast.io/open-skills/skills" TargetMode="External"/><Relationship Id="rId1199" Type="http://schemas.openxmlformats.org/officeDocument/2006/relationships/hyperlink" Target="https://skills.emsidata.com/skills/KS1219C6H7WPGF68WB78" TargetMode="External"/><Relationship Id="rId9907" Type="http://schemas.openxmlformats.org/officeDocument/2006/relationships/hyperlink" Target="https://lightcast.io/open-skills/skills" TargetMode="External"/><Relationship Id="rId9908" Type="http://schemas.openxmlformats.org/officeDocument/2006/relationships/hyperlink" Target="https://skills.emsidata.com/skills/KS1265C642JXF57FCJCH" TargetMode="External"/><Relationship Id="rId9909" Type="http://schemas.openxmlformats.org/officeDocument/2006/relationships/hyperlink" Target="https://lightcast.io/open-skills/skills" TargetMode="External"/><Relationship Id="rId9903" Type="http://schemas.openxmlformats.org/officeDocument/2006/relationships/hyperlink" Target="https://lightcast.io/open-skills/skills" TargetMode="External"/><Relationship Id="rId9904" Type="http://schemas.openxmlformats.org/officeDocument/2006/relationships/hyperlink" Target="https://skills.emsidata.com/skills/ESECA2A4B6CE3F728B24" TargetMode="External"/><Relationship Id="rId9905" Type="http://schemas.openxmlformats.org/officeDocument/2006/relationships/hyperlink" Target="https://lightcast.io/open-skills/skills" TargetMode="External"/><Relationship Id="rId9906" Type="http://schemas.openxmlformats.org/officeDocument/2006/relationships/hyperlink" Target="https://skills.emsidata.com/skills/KS121MG72H6K5V38SXRK" TargetMode="External"/><Relationship Id="rId1180" Type="http://schemas.openxmlformats.org/officeDocument/2006/relationships/hyperlink" Target="https://lightcast.io/open-skills/skills" TargetMode="External"/><Relationship Id="rId1181" Type="http://schemas.openxmlformats.org/officeDocument/2006/relationships/hyperlink" Target="https://skills.emsidata.com/skills/KS4402D67MDP23KB0JGR" TargetMode="External"/><Relationship Id="rId1182" Type="http://schemas.openxmlformats.org/officeDocument/2006/relationships/hyperlink" Target="https://lightcast.io/open-skills/skills" TargetMode="External"/><Relationship Id="rId1183" Type="http://schemas.openxmlformats.org/officeDocument/2006/relationships/hyperlink" Target="https://skills.emsidata.com/skills/KS121986J2SBJ8Z76D73" TargetMode="External"/><Relationship Id="rId1184" Type="http://schemas.openxmlformats.org/officeDocument/2006/relationships/hyperlink" Target="https://lightcast.io/open-skills/skills" TargetMode="External"/><Relationship Id="rId9900" Type="http://schemas.openxmlformats.org/officeDocument/2006/relationships/hyperlink" Target="https://skills.emsidata.com/skills/KS1266L6PM085LD9KPWH" TargetMode="External"/><Relationship Id="rId1185" Type="http://schemas.openxmlformats.org/officeDocument/2006/relationships/hyperlink" Target="https://skills.emsidata.com/skills/KS1219F6TX2C4YWCN0F8" TargetMode="External"/><Relationship Id="rId9901" Type="http://schemas.openxmlformats.org/officeDocument/2006/relationships/hyperlink" Target="https://lightcast.io/open-skills/skills" TargetMode="External"/><Relationship Id="rId1186" Type="http://schemas.openxmlformats.org/officeDocument/2006/relationships/hyperlink" Target="https://lightcast.io/open-skills/skills" TargetMode="External"/><Relationship Id="rId9902" Type="http://schemas.openxmlformats.org/officeDocument/2006/relationships/hyperlink" Target="https://skills.emsidata.com/skills/KS125QC6C8B0KV5XXJQ5" TargetMode="External"/><Relationship Id="rId1187" Type="http://schemas.openxmlformats.org/officeDocument/2006/relationships/hyperlink" Target="https://skills.emsidata.com/skills/KS1256P6K6L55CC6SHTY" TargetMode="External"/><Relationship Id="rId1188" Type="http://schemas.openxmlformats.org/officeDocument/2006/relationships/hyperlink" Target="https://lightcast.io/open-skills/skills" TargetMode="External"/><Relationship Id="rId1189" Type="http://schemas.openxmlformats.org/officeDocument/2006/relationships/hyperlink" Target="https://skills.emsidata.com/skills/ES6A9720D9137D257BAF" TargetMode="External"/><Relationship Id="rId1136" Type="http://schemas.openxmlformats.org/officeDocument/2006/relationships/hyperlink" Target="https://lightcast.io/open-skills/skills" TargetMode="External"/><Relationship Id="rId2467" Type="http://schemas.openxmlformats.org/officeDocument/2006/relationships/hyperlink" Target="https://skills.emsidata.com/skills/KS121X76SZPQDQ3D3CHZ" TargetMode="External"/><Relationship Id="rId3799" Type="http://schemas.openxmlformats.org/officeDocument/2006/relationships/hyperlink" Target="https://skills.emsidata.com/skills/KS120J76PYRM8WZ3S892" TargetMode="External"/><Relationship Id="rId1137" Type="http://schemas.openxmlformats.org/officeDocument/2006/relationships/hyperlink" Target="https://skills.emsidata.com/skills/KS1217R6SMDJ0WQHN6LK" TargetMode="External"/><Relationship Id="rId2468" Type="http://schemas.openxmlformats.org/officeDocument/2006/relationships/hyperlink" Target="https://lightcast.io/open-skills/skills" TargetMode="External"/><Relationship Id="rId3798" Type="http://schemas.openxmlformats.org/officeDocument/2006/relationships/hyperlink" Target="https://lightcast.io/open-skills/skills" TargetMode="External"/><Relationship Id="rId1138" Type="http://schemas.openxmlformats.org/officeDocument/2006/relationships/hyperlink" Target="https://lightcast.io/open-skills/skills" TargetMode="External"/><Relationship Id="rId2469" Type="http://schemas.openxmlformats.org/officeDocument/2006/relationships/hyperlink" Target="https://skills.emsidata.com/skills/KS121CN77CXV0THNX550" TargetMode="External"/><Relationship Id="rId1139" Type="http://schemas.openxmlformats.org/officeDocument/2006/relationships/hyperlink" Target="https://skills.emsidata.com/skills/KS124HM771ZF70WBNNNW" TargetMode="External"/><Relationship Id="rId10138" Type="http://schemas.openxmlformats.org/officeDocument/2006/relationships/hyperlink" Target="https://skills.emsidata.com/skills/KS125YY5VPFQJPPM5PHJ" TargetMode="External"/><Relationship Id="rId10139" Type="http://schemas.openxmlformats.org/officeDocument/2006/relationships/hyperlink" Target="https://lightcast.io/open-skills/skills" TargetMode="External"/><Relationship Id="rId10136" Type="http://schemas.openxmlformats.org/officeDocument/2006/relationships/hyperlink" Target="https://skills.emsidata.com/skills/KS44078734P6G9Q8HJF8" TargetMode="External"/><Relationship Id="rId10137" Type="http://schemas.openxmlformats.org/officeDocument/2006/relationships/hyperlink" Target="https://lightcast.io/open-skills/skills" TargetMode="External"/><Relationship Id="rId3791" Type="http://schemas.openxmlformats.org/officeDocument/2006/relationships/hyperlink" Target="https://skills.emsidata.com/skills/KS120J35XPMJRGTSG712" TargetMode="External"/><Relationship Id="rId10130" Type="http://schemas.openxmlformats.org/officeDocument/2006/relationships/hyperlink" Target="https://skills.emsidata.com/skills/KS1261360Z7Q4VQYT63R" TargetMode="External"/><Relationship Id="rId2460" Type="http://schemas.openxmlformats.org/officeDocument/2006/relationships/hyperlink" Target="https://lightcast.io/open-skills/skills" TargetMode="External"/><Relationship Id="rId3790" Type="http://schemas.openxmlformats.org/officeDocument/2006/relationships/hyperlink" Target="https://lightcast.io/open-skills/skills" TargetMode="External"/><Relationship Id="rId10131" Type="http://schemas.openxmlformats.org/officeDocument/2006/relationships/hyperlink" Target="https://lightcast.io/open-skills/skills" TargetMode="External"/><Relationship Id="rId1130" Type="http://schemas.openxmlformats.org/officeDocument/2006/relationships/hyperlink" Target="https://lightcast.io/open-skills/skills" TargetMode="External"/><Relationship Id="rId2461" Type="http://schemas.openxmlformats.org/officeDocument/2006/relationships/hyperlink" Target="https://skills.emsidata.com/skills/KS1210L6DM96QKG1XM3Z" TargetMode="External"/><Relationship Id="rId3793" Type="http://schemas.openxmlformats.org/officeDocument/2006/relationships/hyperlink" Target="https://skills.emsidata.com/skills/KS121ZK6CBY90WTJYPVM" TargetMode="External"/><Relationship Id="rId1131" Type="http://schemas.openxmlformats.org/officeDocument/2006/relationships/hyperlink" Target="https://skills.emsidata.com/skills/KS7G58F680817GY7C0Z5" TargetMode="External"/><Relationship Id="rId2462" Type="http://schemas.openxmlformats.org/officeDocument/2006/relationships/hyperlink" Target="https://lightcast.io/open-skills/skills" TargetMode="External"/><Relationship Id="rId3792" Type="http://schemas.openxmlformats.org/officeDocument/2006/relationships/hyperlink" Target="https://lightcast.io/open-skills/skills" TargetMode="External"/><Relationship Id="rId1132" Type="http://schemas.openxmlformats.org/officeDocument/2006/relationships/hyperlink" Target="https://lightcast.io/open-skills/skills" TargetMode="External"/><Relationship Id="rId2463" Type="http://schemas.openxmlformats.org/officeDocument/2006/relationships/hyperlink" Target="https://skills.emsidata.com/skills/KS1266B650KHN8BB4ZKM" TargetMode="External"/><Relationship Id="rId3795" Type="http://schemas.openxmlformats.org/officeDocument/2006/relationships/hyperlink" Target="https://skills.emsidata.com/skills/KS440VQ6DQBXT81J219S" TargetMode="External"/><Relationship Id="rId10134" Type="http://schemas.openxmlformats.org/officeDocument/2006/relationships/hyperlink" Target="https://skills.emsidata.com/skills/KS1214L6G9KT0NVYLCTV" TargetMode="External"/><Relationship Id="rId1133" Type="http://schemas.openxmlformats.org/officeDocument/2006/relationships/hyperlink" Target="https://skills.emsidata.com/skills/KS1256G6DQ5CXRCWVGGW" TargetMode="External"/><Relationship Id="rId2464" Type="http://schemas.openxmlformats.org/officeDocument/2006/relationships/hyperlink" Target="https://lightcast.io/open-skills/skills" TargetMode="External"/><Relationship Id="rId3794" Type="http://schemas.openxmlformats.org/officeDocument/2006/relationships/hyperlink" Target="https://lightcast.io/open-skills/skills" TargetMode="External"/><Relationship Id="rId10135" Type="http://schemas.openxmlformats.org/officeDocument/2006/relationships/hyperlink" Target="https://lightcast.io/open-skills/skills" TargetMode="External"/><Relationship Id="rId1134" Type="http://schemas.openxmlformats.org/officeDocument/2006/relationships/hyperlink" Target="https://lightcast.io/open-skills/skills" TargetMode="External"/><Relationship Id="rId2465" Type="http://schemas.openxmlformats.org/officeDocument/2006/relationships/hyperlink" Target="https://skills.emsidata.com/skills/KS121X4751F916BV6Z5S" TargetMode="External"/><Relationship Id="rId3797" Type="http://schemas.openxmlformats.org/officeDocument/2006/relationships/hyperlink" Target="https://skills.emsidata.com/skills/KS120DK78G56K7ZMLFSV" TargetMode="External"/><Relationship Id="rId10132" Type="http://schemas.openxmlformats.org/officeDocument/2006/relationships/hyperlink" Target="https://skills.emsidata.com/skills/ESD2467DAD164796FCE1" TargetMode="External"/><Relationship Id="rId1135" Type="http://schemas.openxmlformats.org/officeDocument/2006/relationships/hyperlink" Target="https://skills.emsidata.com/skills/KS6888T71TLZ95GK1F1V" TargetMode="External"/><Relationship Id="rId2466" Type="http://schemas.openxmlformats.org/officeDocument/2006/relationships/hyperlink" Target="https://lightcast.io/open-skills/skills" TargetMode="External"/><Relationship Id="rId3796" Type="http://schemas.openxmlformats.org/officeDocument/2006/relationships/hyperlink" Target="https://lightcast.io/open-skills/skills" TargetMode="External"/><Relationship Id="rId10133" Type="http://schemas.openxmlformats.org/officeDocument/2006/relationships/hyperlink" Target="https://lightcast.io/open-skills/skills" TargetMode="External"/><Relationship Id="rId1125" Type="http://schemas.openxmlformats.org/officeDocument/2006/relationships/hyperlink" Target="https://skills.emsidata.com/skills/KS1226R6NBXK6PSZF5FM" TargetMode="External"/><Relationship Id="rId2456" Type="http://schemas.openxmlformats.org/officeDocument/2006/relationships/hyperlink" Target="https://lightcast.io/open-skills/skills" TargetMode="External"/><Relationship Id="rId3788" Type="http://schemas.openxmlformats.org/officeDocument/2006/relationships/hyperlink" Target="https://lightcast.io/open-skills/skills" TargetMode="External"/><Relationship Id="rId1126" Type="http://schemas.openxmlformats.org/officeDocument/2006/relationships/hyperlink" Target="https://lightcast.io/open-skills/skills" TargetMode="External"/><Relationship Id="rId2457" Type="http://schemas.openxmlformats.org/officeDocument/2006/relationships/hyperlink" Target="https://skills.emsidata.com/skills/KS121VC6HS2MRD8TKLDX" TargetMode="External"/><Relationship Id="rId3787" Type="http://schemas.openxmlformats.org/officeDocument/2006/relationships/hyperlink" Target="https://skills.emsidata.com/skills/KS440Q1695HNGHGP6T45" TargetMode="External"/><Relationship Id="rId1127" Type="http://schemas.openxmlformats.org/officeDocument/2006/relationships/hyperlink" Target="https://skills.emsidata.com/skills/KS127JM79FJ5MC2D5VH6" TargetMode="External"/><Relationship Id="rId2458" Type="http://schemas.openxmlformats.org/officeDocument/2006/relationships/hyperlink" Target="https://lightcast.io/open-skills/skills" TargetMode="External"/><Relationship Id="rId1128" Type="http://schemas.openxmlformats.org/officeDocument/2006/relationships/hyperlink" Target="https://lightcast.io/open-skills/skills" TargetMode="External"/><Relationship Id="rId2459" Type="http://schemas.openxmlformats.org/officeDocument/2006/relationships/hyperlink" Target="https://skills.emsidata.com/skills/KS121V277C12CV7T1YNR" TargetMode="External"/><Relationship Id="rId3789" Type="http://schemas.openxmlformats.org/officeDocument/2006/relationships/hyperlink" Target="https://skills.emsidata.com/skills/KS1252M6JK7Z1KCG2FT3" TargetMode="External"/><Relationship Id="rId1129" Type="http://schemas.openxmlformats.org/officeDocument/2006/relationships/hyperlink" Target="https://skills.emsidata.com/skills/KS440NB6WQTFFTRTGPZZ" TargetMode="External"/><Relationship Id="rId10149" Type="http://schemas.openxmlformats.org/officeDocument/2006/relationships/hyperlink" Target="https://lightcast.io/open-skills/skills" TargetMode="External"/><Relationship Id="rId10147" Type="http://schemas.openxmlformats.org/officeDocument/2006/relationships/hyperlink" Target="https://lightcast.io/open-skills/skills" TargetMode="External"/><Relationship Id="rId10148" Type="http://schemas.openxmlformats.org/officeDocument/2006/relationships/hyperlink" Target="https://skills.emsidata.com/skills/KSN64UK0Y12HKNZI2JD7" TargetMode="External"/><Relationship Id="rId3780" Type="http://schemas.openxmlformats.org/officeDocument/2006/relationships/hyperlink" Target="https://lightcast.io/open-skills/skills" TargetMode="External"/><Relationship Id="rId10141" Type="http://schemas.openxmlformats.org/officeDocument/2006/relationships/hyperlink" Target="https://lightcast.io/open-skills/skills" TargetMode="External"/><Relationship Id="rId10142" Type="http://schemas.openxmlformats.org/officeDocument/2006/relationships/hyperlink" Target="https://skills.emsidata.com/skills/ES39E5C01E1593CE9E72" TargetMode="External"/><Relationship Id="rId2450" Type="http://schemas.openxmlformats.org/officeDocument/2006/relationships/hyperlink" Target="https://lightcast.io/open-skills/skills" TargetMode="External"/><Relationship Id="rId3782" Type="http://schemas.openxmlformats.org/officeDocument/2006/relationships/hyperlink" Target="https://lightcast.io/open-skills/skills" TargetMode="External"/><Relationship Id="rId1120" Type="http://schemas.openxmlformats.org/officeDocument/2006/relationships/hyperlink" Target="https://lightcast.io/open-skills/skills" TargetMode="External"/><Relationship Id="rId2451" Type="http://schemas.openxmlformats.org/officeDocument/2006/relationships/hyperlink" Target="https://skills.emsidata.com/skills/ES52F8CD0C3EDF831234" TargetMode="External"/><Relationship Id="rId3781" Type="http://schemas.openxmlformats.org/officeDocument/2006/relationships/hyperlink" Target="https://skills.emsidata.com/skills/KS120PQ728XKTGQRG0LC" TargetMode="External"/><Relationship Id="rId10140" Type="http://schemas.openxmlformats.org/officeDocument/2006/relationships/hyperlink" Target="https://skills.emsidata.com/skills/ES465E674798E5DA49D2" TargetMode="External"/><Relationship Id="rId1121" Type="http://schemas.openxmlformats.org/officeDocument/2006/relationships/hyperlink" Target="https://skills.emsidata.com/skills/KS1229V75JRKRC5S980K" TargetMode="External"/><Relationship Id="rId2452" Type="http://schemas.openxmlformats.org/officeDocument/2006/relationships/hyperlink" Target="https://lightcast.io/open-skills/skills" TargetMode="External"/><Relationship Id="rId3784" Type="http://schemas.openxmlformats.org/officeDocument/2006/relationships/hyperlink" Target="https://lightcast.io/open-skills/skills" TargetMode="External"/><Relationship Id="rId10145" Type="http://schemas.openxmlformats.org/officeDocument/2006/relationships/hyperlink" Target="https://lightcast.io/open-skills/skills" TargetMode="External"/><Relationship Id="rId1122" Type="http://schemas.openxmlformats.org/officeDocument/2006/relationships/hyperlink" Target="https://lightcast.io/open-skills/skills" TargetMode="External"/><Relationship Id="rId2453" Type="http://schemas.openxmlformats.org/officeDocument/2006/relationships/hyperlink" Target="https://skills.emsidata.com/skills/KS1206869CDY93T2SG1P" TargetMode="External"/><Relationship Id="rId3783" Type="http://schemas.openxmlformats.org/officeDocument/2006/relationships/hyperlink" Target="https://skills.emsidata.com/skills/KS7G6LB60Z07YL9S1F9W" TargetMode="External"/><Relationship Id="rId10146" Type="http://schemas.openxmlformats.org/officeDocument/2006/relationships/hyperlink" Target="https://skills.emsidata.com/skills/KS124QM6G2G824WRK8DZ" TargetMode="External"/><Relationship Id="rId1123" Type="http://schemas.openxmlformats.org/officeDocument/2006/relationships/hyperlink" Target="https://skills.emsidata.com/skills/KS128J35W8FRP96V80DS" TargetMode="External"/><Relationship Id="rId2454" Type="http://schemas.openxmlformats.org/officeDocument/2006/relationships/hyperlink" Target="https://lightcast.io/open-skills/skills" TargetMode="External"/><Relationship Id="rId3786" Type="http://schemas.openxmlformats.org/officeDocument/2006/relationships/hyperlink" Target="https://lightcast.io/open-skills/skills" TargetMode="External"/><Relationship Id="rId10143" Type="http://schemas.openxmlformats.org/officeDocument/2006/relationships/hyperlink" Target="https://lightcast.io/open-skills/skills" TargetMode="External"/><Relationship Id="rId1124" Type="http://schemas.openxmlformats.org/officeDocument/2006/relationships/hyperlink" Target="https://lightcast.io/open-skills/skills" TargetMode="External"/><Relationship Id="rId2455" Type="http://schemas.openxmlformats.org/officeDocument/2006/relationships/hyperlink" Target="https://skills.emsidata.com/skills/KS1235T6BQSDN8D78GSN" TargetMode="External"/><Relationship Id="rId3785" Type="http://schemas.openxmlformats.org/officeDocument/2006/relationships/hyperlink" Target="https://skills.emsidata.com/skills/KS1280P6542CXXZN0FHY" TargetMode="External"/><Relationship Id="rId10144" Type="http://schemas.openxmlformats.org/officeDocument/2006/relationships/hyperlink" Target="https://skills.emsidata.com/skills/KS127CJ62V6QJ0RVM5YK" TargetMode="External"/><Relationship Id="rId1158" Type="http://schemas.openxmlformats.org/officeDocument/2006/relationships/hyperlink" Target="https://lightcast.io/open-skills/skills" TargetMode="External"/><Relationship Id="rId2489" Type="http://schemas.openxmlformats.org/officeDocument/2006/relationships/hyperlink" Target="https://skills.emsidata.com/skills/KS441V45W86ST9Z0RZ8Z" TargetMode="External"/><Relationship Id="rId1159" Type="http://schemas.openxmlformats.org/officeDocument/2006/relationships/hyperlink" Target="https://skills.emsidata.com/skills/KS121905YTBHHX4N89W2" TargetMode="External"/><Relationship Id="rId10116" Type="http://schemas.openxmlformats.org/officeDocument/2006/relationships/hyperlink" Target="https://skills.emsidata.com/skills/ESD020B052E485B421A3" TargetMode="External"/><Relationship Id="rId10117" Type="http://schemas.openxmlformats.org/officeDocument/2006/relationships/hyperlink" Target="https://lightcast.io/open-skills/skills" TargetMode="External"/><Relationship Id="rId10114" Type="http://schemas.openxmlformats.org/officeDocument/2006/relationships/hyperlink" Target="https://skills.emsidata.com/skills/BGS8D785ECEB4E882401" TargetMode="External"/><Relationship Id="rId10115" Type="http://schemas.openxmlformats.org/officeDocument/2006/relationships/hyperlink" Target="https://lightcast.io/open-skills/skills" TargetMode="External"/><Relationship Id="rId10118" Type="http://schemas.openxmlformats.org/officeDocument/2006/relationships/hyperlink" Target="https://skills.emsidata.com/skills/KS124HM6JL9V5G2GMRNP" TargetMode="External"/><Relationship Id="rId2480" Type="http://schemas.openxmlformats.org/officeDocument/2006/relationships/hyperlink" Target="https://lightcast.io/open-skills/skills" TargetMode="External"/><Relationship Id="rId10119" Type="http://schemas.openxmlformats.org/officeDocument/2006/relationships/hyperlink" Target="https://lightcast.io/open-skills/skills" TargetMode="External"/><Relationship Id="rId1150" Type="http://schemas.openxmlformats.org/officeDocument/2006/relationships/hyperlink" Target="https://lightcast.io/open-skills/skills" TargetMode="External"/><Relationship Id="rId2481" Type="http://schemas.openxmlformats.org/officeDocument/2006/relationships/hyperlink" Target="https://skills.emsidata.com/skills/KS121X369RKT17LSJNZX" TargetMode="External"/><Relationship Id="rId1151" Type="http://schemas.openxmlformats.org/officeDocument/2006/relationships/hyperlink" Target="https://skills.emsidata.com/skills/KS441757223CDGVMVFNW" TargetMode="External"/><Relationship Id="rId2482" Type="http://schemas.openxmlformats.org/officeDocument/2006/relationships/hyperlink" Target="https://lightcast.io/open-skills/skills" TargetMode="External"/><Relationship Id="rId1152" Type="http://schemas.openxmlformats.org/officeDocument/2006/relationships/hyperlink" Target="https://lightcast.io/open-skills/skills" TargetMode="External"/><Relationship Id="rId2483" Type="http://schemas.openxmlformats.org/officeDocument/2006/relationships/hyperlink" Target="https://skills.emsidata.com/skills/ES5B965B8EC5DB0163FA" TargetMode="External"/><Relationship Id="rId1153" Type="http://schemas.openxmlformats.org/officeDocument/2006/relationships/hyperlink" Target="https://skills.emsidata.com/skills/KS122TP6HKNBGYL0ZFM4" TargetMode="External"/><Relationship Id="rId2484" Type="http://schemas.openxmlformats.org/officeDocument/2006/relationships/hyperlink" Target="https://lightcast.io/open-skills/skills" TargetMode="External"/><Relationship Id="rId1154" Type="http://schemas.openxmlformats.org/officeDocument/2006/relationships/hyperlink" Target="https://lightcast.io/open-skills/skills" TargetMode="External"/><Relationship Id="rId2485" Type="http://schemas.openxmlformats.org/officeDocument/2006/relationships/hyperlink" Target="https://skills.emsidata.com/skills/KS122Y7641J0W86JPB3Z" TargetMode="External"/><Relationship Id="rId10112" Type="http://schemas.openxmlformats.org/officeDocument/2006/relationships/hyperlink" Target="https://skills.emsidata.com/skills/ESE42E3FF8801370EDAC" TargetMode="External"/><Relationship Id="rId1155" Type="http://schemas.openxmlformats.org/officeDocument/2006/relationships/hyperlink" Target="https://skills.emsidata.com/skills/KS4424T6KPTTQ1NKM0XK" TargetMode="External"/><Relationship Id="rId2486" Type="http://schemas.openxmlformats.org/officeDocument/2006/relationships/hyperlink" Target="https://lightcast.io/open-skills/skills" TargetMode="External"/><Relationship Id="rId10113" Type="http://schemas.openxmlformats.org/officeDocument/2006/relationships/hyperlink" Target="https://lightcast.io/open-skills/skills" TargetMode="External"/><Relationship Id="rId1156" Type="http://schemas.openxmlformats.org/officeDocument/2006/relationships/hyperlink" Target="https://lightcast.io/open-skills/skills" TargetMode="External"/><Relationship Id="rId2487" Type="http://schemas.openxmlformats.org/officeDocument/2006/relationships/hyperlink" Target="https://skills.emsidata.com/skills/KS123115XHBZ77KJJK1J" TargetMode="External"/><Relationship Id="rId10110" Type="http://schemas.openxmlformats.org/officeDocument/2006/relationships/hyperlink" Target="https://skills.emsidata.com/skills/BGS9424F77F7FFE0E87D" TargetMode="External"/><Relationship Id="rId1157" Type="http://schemas.openxmlformats.org/officeDocument/2006/relationships/hyperlink" Target="https://skills.emsidata.com/skills/KS122C06Z8NDM5G6NYNT" TargetMode="External"/><Relationship Id="rId2488" Type="http://schemas.openxmlformats.org/officeDocument/2006/relationships/hyperlink" Target="https://lightcast.io/open-skills/skills" TargetMode="External"/><Relationship Id="rId10111" Type="http://schemas.openxmlformats.org/officeDocument/2006/relationships/hyperlink" Target="https://lightcast.io/open-skills/skills" TargetMode="External"/><Relationship Id="rId1147" Type="http://schemas.openxmlformats.org/officeDocument/2006/relationships/hyperlink" Target="https://skills.emsidata.com/skills/KS7G0NS71QMMQGQGTH3Q" TargetMode="External"/><Relationship Id="rId2478" Type="http://schemas.openxmlformats.org/officeDocument/2006/relationships/hyperlink" Target="https://lightcast.io/open-skills/skills" TargetMode="External"/><Relationship Id="rId1148" Type="http://schemas.openxmlformats.org/officeDocument/2006/relationships/hyperlink" Target="https://lightcast.io/open-skills/skills" TargetMode="External"/><Relationship Id="rId2479" Type="http://schemas.openxmlformats.org/officeDocument/2006/relationships/hyperlink" Target="https://skills.emsidata.com/skills/KS124ZK5ZSPN3HVCX0VX" TargetMode="External"/><Relationship Id="rId1149" Type="http://schemas.openxmlformats.org/officeDocument/2006/relationships/hyperlink" Target="https://skills.emsidata.com/skills/KS4404S6YYWRS055SPRQ" TargetMode="External"/><Relationship Id="rId10127" Type="http://schemas.openxmlformats.org/officeDocument/2006/relationships/hyperlink" Target="https://lightcast.io/open-skills/skills" TargetMode="External"/><Relationship Id="rId10128" Type="http://schemas.openxmlformats.org/officeDocument/2006/relationships/hyperlink" Target="https://skills.emsidata.com/skills/KS1226V63GM50C778H13" TargetMode="External"/><Relationship Id="rId10125" Type="http://schemas.openxmlformats.org/officeDocument/2006/relationships/hyperlink" Target="https://lightcast.io/open-skills/skills" TargetMode="External"/><Relationship Id="rId10126" Type="http://schemas.openxmlformats.org/officeDocument/2006/relationships/hyperlink" Target="https://skills.emsidata.com/skills/ES641D429E9FB0A44DD2" TargetMode="External"/><Relationship Id="rId10129" Type="http://schemas.openxmlformats.org/officeDocument/2006/relationships/hyperlink" Target="https://lightcast.io/open-skills/skills" TargetMode="External"/><Relationship Id="rId2470" Type="http://schemas.openxmlformats.org/officeDocument/2006/relationships/hyperlink" Target="https://lightcast.io/open-skills/skills" TargetMode="External"/><Relationship Id="rId1140" Type="http://schemas.openxmlformats.org/officeDocument/2006/relationships/hyperlink" Target="https://lightcast.io/open-skills/skills" TargetMode="External"/><Relationship Id="rId2471" Type="http://schemas.openxmlformats.org/officeDocument/2006/relationships/hyperlink" Target="https://skills.emsidata.com/skills/KS125YV6207Y09V4CV3R" TargetMode="External"/><Relationship Id="rId10120" Type="http://schemas.openxmlformats.org/officeDocument/2006/relationships/hyperlink" Target="https://skills.emsidata.com/skills/ESF5108E377D3D25BEBC" TargetMode="External"/><Relationship Id="rId1141" Type="http://schemas.openxmlformats.org/officeDocument/2006/relationships/hyperlink" Target="https://skills.emsidata.com/skills/KS124NG700Q2RZ7FLX30" TargetMode="External"/><Relationship Id="rId2472" Type="http://schemas.openxmlformats.org/officeDocument/2006/relationships/hyperlink" Target="https://lightcast.io/open-skills/skills" TargetMode="External"/><Relationship Id="rId1142" Type="http://schemas.openxmlformats.org/officeDocument/2006/relationships/hyperlink" Target="https://lightcast.io/open-skills/skills" TargetMode="External"/><Relationship Id="rId2473" Type="http://schemas.openxmlformats.org/officeDocument/2006/relationships/hyperlink" Target="https://skills.emsidata.com/skills/KS122SG6MGJL68QMW1QZ" TargetMode="External"/><Relationship Id="rId1143" Type="http://schemas.openxmlformats.org/officeDocument/2006/relationships/hyperlink" Target="https://skills.emsidata.com/skills/KS1245J6QB7YT03JWB6Q" TargetMode="External"/><Relationship Id="rId2474" Type="http://schemas.openxmlformats.org/officeDocument/2006/relationships/hyperlink" Target="https://lightcast.io/open-skills/skills" TargetMode="External"/><Relationship Id="rId10123" Type="http://schemas.openxmlformats.org/officeDocument/2006/relationships/hyperlink" Target="https://lightcast.io/open-skills/skills" TargetMode="External"/><Relationship Id="rId1144" Type="http://schemas.openxmlformats.org/officeDocument/2006/relationships/hyperlink" Target="https://lightcast.io/open-skills/skills" TargetMode="External"/><Relationship Id="rId2475" Type="http://schemas.openxmlformats.org/officeDocument/2006/relationships/hyperlink" Target="https://skills.emsidata.com/skills/ESD84BAEAB1DF64D8CD9" TargetMode="External"/><Relationship Id="rId10124" Type="http://schemas.openxmlformats.org/officeDocument/2006/relationships/hyperlink" Target="https://skills.emsidata.com/skills/ES1EEBA6D37E247410F9" TargetMode="External"/><Relationship Id="rId1145" Type="http://schemas.openxmlformats.org/officeDocument/2006/relationships/hyperlink" Target="https://skills.emsidata.com/skills/ES342523616CC36ADBB5" TargetMode="External"/><Relationship Id="rId2476" Type="http://schemas.openxmlformats.org/officeDocument/2006/relationships/hyperlink" Target="https://lightcast.io/open-skills/skills" TargetMode="External"/><Relationship Id="rId10121" Type="http://schemas.openxmlformats.org/officeDocument/2006/relationships/hyperlink" Target="https://lightcast.io/open-skills/skills" TargetMode="External"/><Relationship Id="rId1146" Type="http://schemas.openxmlformats.org/officeDocument/2006/relationships/hyperlink" Target="https://lightcast.io/open-skills/skills" TargetMode="External"/><Relationship Id="rId2477" Type="http://schemas.openxmlformats.org/officeDocument/2006/relationships/hyperlink" Target="https://skills.emsidata.com/skills/KS7G5ND71GG943C96H8Q" TargetMode="External"/><Relationship Id="rId10122" Type="http://schemas.openxmlformats.org/officeDocument/2006/relationships/hyperlink" Target="https://skills.emsidata.com/skills/KS7G29W5ZT5Q4HZJZ1J1" TargetMode="External"/><Relationship Id="rId7319" Type="http://schemas.openxmlformats.org/officeDocument/2006/relationships/hyperlink" Target="https://lightcast.io/open-skills/skills" TargetMode="External"/><Relationship Id="rId7318" Type="http://schemas.openxmlformats.org/officeDocument/2006/relationships/hyperlink" Target="https://skills.emsidata.com/skills/KS1267V6NCYSCPLKS81T" TargetMode="External"/><Relationship Id="rId8649" Type="http://schemas.openxmlformats.org/officeDocument/2006/relationships/hyperlink" Target="https://lightcast.io/open-skills/skills" TargetMode="External"/><Relationship Id="rId9970" Type="http://schemas.openxmlformats.org/officeDocument/2006/relationships/hyperlink" Target="https://skills.emsidata.com/skills/KS4413K6F9KCRGCH1CRL" TargetMode="External"/><Relationship Id="rId9971" Type="http://schemas.openxmlformats.org/officeDocument/2006/relationships/hyperlink" Target="https://lightcast.io/open-skills/skills" TargetMode="External"/><Relationship Id="rId8640" Type="http://schemas.openxmlformats.org/officeDocument/2006/relationships/hyperlink" Target="https://skills.emsidata.com/skills/BGSA73E55B8CBD1E4213" TargetMode="External"/><Relationship Id="rId7313" Type="http://schemas.openxmlformats.org/officeDocument/2006/relationships/hyperlink" Target="https://lightcast.io/open-skills/skills" TargetMode="External"/><Relationship Id="rId8644" Type="http://schemas.openxmlformats.org/officeDocument/2006/relationships/hyperlink" Target="https://skills.emsidata.com/skills/ES46CCA7E75DD9895F73" TargetMode="External"/><Relationship Id="rId9976" Type="http://schemas.openxmlformats.org/officeDocument/2006/relationships/hyperlink" Target="https://skills.emsidata.com/skills/KS1242S616NDKQNP115L" TargetMode="External"/><Relationship Id="rId7312" Type="http://schemas.openxmlformats.org/officeDocument/2006/relationships/hyperlink" Target="https://skills.emsidata.com/skills/ES88C410DA4EE6A2FE77" TargetMode="External"/><Relationship Id="rId8643" Type="http://schemas.openxmlformats.org/officeDocument/2006/relationships/hyperlink" Target="https://lightcast.io/open-skills/skills" TargetMode="External"/><Relationship Id="rId9977" Type="http://schemas.openxmlformats.org/officeDocument/2006/relationships/hyperlink" Target="https://lightcast.io/open-skills/skills" TargetMode="External"/><Relationship Id="rId7311" Type="http://schemas.openxmlformats.org/officeDocument/2006/relationships/hyperlink" Target="https://lightcast.io/open-skills/skills" TargetMode="External"/><Relationship Id="rId8642" Type="http://schemas.openxmlformats.org/officeDocument/2006/relationships/hyperlink" Target="https://skills.emsidata.com/skills/ES6385821E71EE5E0980" TargetMode="External"/><Relationship Id="rId9978" Type="http://schemas.openxmlformats.org/officeDocument/2006/relationships/hyperlink" Target="https://skills.emsidata.com/skills/ESD581A714BBD00EB133" TargetMode="External"/><Relationship Id="rId7310" Type="http://schemas.openxmlformats.org/officeDocument/2006/relationships/hyperlink" Target="https://skills.emsidata.com/skills/ES99A006189426343E98" TargetMode="External"/><Relationship Id="rId8641" Type="http://schemas.openxmlformats.org/officeDocument/2006/relationships/hyperlink" Target="https://lightcast.io/open-skills/skills" TargetMode="External"/><Relationship Id="rId9979" Type="http://schemas.openxmlformats.org/officeDocument/2006/relationships/hyperlink" Target="https://lightcast.io/open-skills/skills" TargetMode="External"/><Relationship Id="rId7317" Type="http://schemas.openxmlformats.org/officeDocument/2006/relationships/hyperlink" Target="https://lightcast.io/open-skills/skills" TargetMode="External"/><Relationship Id="rId8648" Type="http://schemas.openxmlformats.org/officeDocument/2006/relationships/hyperlink" Target="https://skills.emsidata.com/skills/KS441QG5XFDLJX5VB2WQ" TargetMode="External"/><Relationship Id="rId9972" Type="http://schemas.openxmlformats.org/officeDocument/2006/relationships/hyperlink" Target="https://skills.emsidata.com/skills/KS120GW61PK18XLMYRS3" TargetMode="External"/><Relationship Id="rId7316" Type="http://schemas.openxmlformats.org/officeDocument/2006/relationships/hyperlink" Target="https://skills.emsidata.com/skills/ES381E2801E7BF20D210" TargetMode="External"/><Relationship Id="rId8647" Type="http://schemas.openxmlformats.org/officeDocument/2006/relationships/hyperlink" Target="https://lightcast.io/open-skills/skills" TargetMode="External"/><Relationship Id="rId9973" Type="http://schemas.openxmlformats.org/officeDocument/2006/relationships/hyperlink" Target="https://lightcast.io/open-skills/skills" TargetMode="External"/><Relationship Id="rId7315" Type="http://schemas.openxmlformats.org/officeDocument/2006/relationships/hyperlink" Target="https://lightcast.io/open-skills/skills" TargetMode="External"/><Relationship Id="rId8646" Type="http://schemas.openxmlformats.org/officeDocument/2006/relationships/hyperlink" Target="https://skills.emsidata.com/skills/KS122V464RKR7LY3CWCV" TargetMode="External"/><Relationship Id="rId9974" Type="http://schemas.openxmlformats.org/officeDocument/2006/relationships/hyperlink" Target="https://skills.emsidata.com/skills/ESCDBD968E9C816F478F" TargetMode="External"/><Relationship Id="rId7314" Type="http://schemas.openxmlformats.org/officeDocument/2006/relationships/hyperlink" Target="https://skills.emsidata.com/skills/ESA420F05EBBD34B3C2A" TargetMode="External"/><Relationship Id="rId8645" Type="http://schemas.openxmlformats.org/officeDocument/2006/relationships/hyperlink" Target="https://lightcast.io/open-skills/skills" TargetMode="External"/><Relationship Id="rId9975" Type="http://schemas.openxmlformats.org/officeDocument/2006/relationships/hyperlink" Target="https://lightcast.io/open-skills/skills" TargetMode="External"/><Relationship Id="rId7309" Type="http://schemas.openxmlformats.org/officeDocument/2006/relationships/hyperlink" Target="https://lightcast.io/open-skills/skills" TargetMode="External"/><Relationship Id="rId7308" Type="http://schemas.openxmlformats.org/officeDocument/2006/relationships/hyperlink" Target="https://skills.emsidata.com/skills/ES3887D0EF43C2DFE14D" TargetMode="External"/><Relationship Id="rId8639" Type="http://schemas.openxmlformats.org/officeDocument/2006/relationships/hyperlink" Target="https://lightcast.io/open-skills/skills" TargetMode="External"/><Relationship Id="rId7307" Type="http://schemas.openxmlformats.org/officeDocument/2006/relationships/hyperlink" Target="https://lightcast.io/open-skills/skills" TargetMode="External"/><Relationship Id="rId8638" Type="http://schemas.openxmlformats.org/officeDocument/2006/relationships/hyperlink" Target="https://skills.emsidata.com/skills/BGS6E6CE4F9FCC5DCF5E" TargetMode="External"/><Relationship Id="rId9969" Type="http://schemas.openxmlformats.org/officeDocument/2006/relationships/hyperlink" Target="https://lightcast.io/open-skills/skills" TargetMode="External"/><Relationship Id="rId9960" Type="http://schemas.openxmlformats.org/officeDocument/2006/relationships/hyperlink" Target="https://skills.emsidata.com/skills/BGSC06CDB3761CB812A2" TargetMode="External"/><Relationship Id="rId7302" Type="http://schemas.openxmlformats.org/officeDocument/2006/relationships/hyperlink" Target="https://skills.emsidata.com/skills/KSMNXY6MPS1EDWJ8P6B0" TargetMode="External"/><Relationship Id="rId8633" Type="http://schemas.openxmlformats.org/officeDocument/2006/relationships/hyperlink" Target="https://lightcast.io/open-skills/skills" TargetMode="External"/><Relationship Id="rId9965" Type="http://schemas.openxmlformats.org/officeDocument/2006/relationships/hyperlink" Target="https://lightcast.io/open-skills/skills" TargetMode="External"/><Relationship Id="rId7301" Type="http://schemas.openxmlformats.org/officeDocument/2006/relationships/hyperlink" Target="https://lightcast.io/open-skills/skills" TargetMode="External"/><Relationship Id="rId8632" Type="http://schemas.openxmlformats.org/officeDocument/2006/relationships/hyperlink" Target="https://skills.emsidata.com/skills/KS1230P5VZ3GGY6SXJH3" TargetMode="External"/><Relationship Id="rId9966" Type="http://schemas.openxmlformats.org/officeDocument/2006/relationships/hyperlink" Target="https://skills.emsidata.com/skills/KS1263N6PY0VYHB01VZV" TargetMode="External"/><Relationship Id="rId7300" Type="http://schemas.openxmlformats.org/officeDocument/2006/relationships/hyperlink" Target="https://skills.emsidata.com/skills/KS120PG654CDDJ7C7Q53" TargetMode="External"/><Relationship Id="rId8631" Type="http://schemas.openxmlformats.org/officeDocument/2006/relationships/hyperlink" Target="https://lightcast.io/open-skills/skills" TargetMode="External"/><Relationship Id="rId9967" Type="http://schemas.openxmlformats.org/officeDocument/2006/relationships/hyperlink" Target="https://lightcast.io/open-skills/skills" TargetMode="External"/><Relationship Id="rId8630" Type="http://schemas.openxmlformats.org/officeDocument/2006/relationships/hyperlink" Target="https://skills.emsidata.com/skills/ES36F4349696AA6C1AD0" TargetMode="External"/><Relationship Id="rId9968" Type="http://schemas.openxmlformats.org/officeDocument/2006/relationships/hyperlink" Target="https://skills.emsidata.com/skills/BGS5FA87C89B613A4306" TargetMode="External"/><Relationship Id="rId7306" Type="http://schemas.openxmlformats.org/officeDocument/2006/relationships/hyperlink" Target="https://skills.emsidata.com/skills/ES5A003FAA998F6C51DE" TargetMode="External"/><Relationship Id="rId8637" Type="http://schemas.openxmlformats.org/officeDocument/2006/relationships/hyperlink" Target="https://lightcast.io/open-skills/skills" TargetMode="External"/><Relationship Id="rId9961" Type="http://schemas.openxmlformats.org/officeDocument/2006/relationships/hyperlink" Target="https://lightcast.io/open-skills/skills" TargetMode="External"/><Relationship Id="rId7305" Type="http://schemas.openxmlformats.org/officeDocument/2006/relationships/hyperlink" Target="https://lightcast.io/open-skills/skills" TargetMode="External"/><Relationship Id="rId8636" Type="http://schemas.openxmlformats.org/officeDocument/2006/relationships/hyperlink" Target="https://skills.emsidata.com/skills/ES8674C292CA6ACF6C92" TargetMode="External"/><Relationship Id="rId9962" Type="http://schemas.openxmlformats.org/officeDocument/2006/relationships/hyperlink" Target="https://skills.emsidata.com/skills/ESB61ED70CF8676E74BB" TargetMode="External"/><Relationship Id="rId7304" Type="http://schemas.openxmlformats.org/officeDocument/2006/relationships/hyperlink" Target="https://skills.emsidata.com/skills/KS128066XVJ3VBR23R8W" TargetMode="External"/><Relationship Id="rId8635" Type="http://schemas.openxmlformats.org/officeDocument/2006/relationships/hyperlink" Target="https://lightcast.io/open-skills/skills" TargetMode="External"/><Relationship Id="rId9963" Type="http://schemas.openxmlformats.org/officeDocument/2006/relationships/hyperlink" Target="https://lightcast.io/open-skills/skills" TargetMode="External"/><Relationship Id="rId7303" Type="http://schemas.openxmlformats.org/officeDocument/2006/relationships/hyperlink" Target="https://lightcast.io/open-skills/skills" TargetMode="External"/><Relationship Id="rId8634" Type="http://schemas.openxmlformats.org/officeDocument/2006/relationships/hyperlink" Target="https://skills.emsidata.com/skills/KS440756YQTVZLM6RV8C" TargetMode="External"/><Relationship Id="rId9964" Type="http://schemas.openxmlformats.org/officeDocument/2006/relationships/hyperlink" Target="https://skills.emsidata.com/skills/KS120MX71N7VKSBKSTGB" TargetMode="External"/><Relationship Id="rId6009" Type="http://schemas.openxmlformats.org/officeDocument/2006/relationships/hyperlink" Target="https://skills.emsidata.com/skills/KS440R072CLZFQ3FWGG1" TargetMode="External"/><Relationship Id="rId9990" Type="http://schemas.openxmlformats.org/officeDocument/2006/relationships/hyperlink" Target="https://skills.emsidata.com/skills/BGS9D704AD1D45449836" TargetMode="External"/><Relationship Id="rId9991" Type="http://schemas.openxmlformats.org/officeDocument/2006/relationships/hyperlink" Target="https://lightcast.io/open-skills/skills" TargetMode="External"/><Relationship Id="rId9992" Type="http://schemas.openxmlformats.org/officeDocument/2006/relationships/hyperlink" Target="https://skills.emsidata.com/skills/KS124R369VRR6LYPTKXK" TargetMode="External"/><Relationship Id="rId9993" Type="http://schemas.openxmlformats.org/officeDocument/2006/relationships/hyperlink" Target="https://lightcast.io/open-skills/skills" TargetMode="External"/><Relationship Id="rId7331" Type="http://schemas.openxmlformats.org/officeDocument/2006/relationships/hyperlink" Target="https://lightcast.io/open-skills/skills" TargetMode="External"/><Relationship Id="rId8662" Type="http://schemas.openxmlformats.org/officeDocument/2006/relationships/hyperlink" Target="https://skills.emsidata.com/skills/BGS5898BD85FF0AD8945" TargetMode="External"/><Relationship Id="rId6000" Type="http://schemas.openxmlformats.org/officeDocument/2006/relationships/hyperlink" Target="https://lightcast.io/open-skills/skills" TargetMode="External"/><Relationship Id="rId7330" Type="http://schemas.openxmlformats.org/officeDocument/2006/relationships/hyperlink" Target="https://skills.emsidata.com/skills/KSK5NNT5S3UFT3WMEUNH" TargetMode="External"/><Relationship Id="rId8661" Type="http://schemas.openxmlformats.org/officeDocument/2006/relationships/hyperlink" Target="https://lightcast.io/open-skills/skills" TargetMode="External"/><Relationship Id="rId8660" Type="http://schemas.openxmlformats.org/officeDocument/2006/relationships/hyperlink" Target="https://skills.emsidata.com/skills/ES9351726FCFF4C7FA6A" TargetMode="External"/><Relationship Id="rId6003" Type="http://schemas.openxmlformats.org/officeDocument/2006/relationships/hyperlink" Target="https://skills.emsidata.com/skills/KS120KY6S8N6WRLSSZL2" TargetMode="External"/><Relationship Id="rId7335" Type="http://schemas.openxmlformats.org/officeDocument/2006/relationships/hyperlink" Target="https://lightcast.io/open-skills/skills" TargetMode="External"/><Relationship Id="rId8666" Type="http://schemas.openxmlformats.org/officeDocument/2006/relationships/hyperlink" Target="https://skills.emsidata.com/skills/ESAD4C46ECC9F12851B0" TargetMode="External"/><Relationship Id="rId9998" Type="http://schemas.openxmlformats.org/officeDocument/2006/relationships/hyperlink" Target="https://skills.emsidata.com/skills/KS1268Q75PK3D3QW7F11" TargetMode="External"/><Relationship Id="rId6004" Type="http://schemas.openxmlformats.org/officeDocument/2006/relationships/hyperlink" Target="https://lightcast.io/open-skills/skills" TargetMode="External"/><Relationship Id="rId7334" Type="http://schemas.openxmlformats.org/officeDocument/2006/relationships/hyperlink" Target="https://skills.emsidata.com/skills/KS122HN63RD7JX5WNCJ8" TargetMode="External"/><Relationship Id="rId8665" Type="http://schemas.openxmlformats.org/officeDocument/2006/relationships/hyperlink" Target="https://lightcast.io/open-skills/skills" TargetMode="External"/><Relationship Id="rId9999" Type="http://schemas.openxmlformats.org/officeDocument/2006/relationships/hyperlink" Target="https://lightcast.io/open-skills/skills" TargetMode="External"/><Relationship Id="rId6001" Type="http://schemas.openxmlformats.org/officeDocument/2006/relationships/hyperlink" Target="https://skills.emsidata.com/skills/KS120LK70665WL8LBX8G" TargetMode="External"/><Relationship Id="rId7333" Type="http://schemas.openxmlformats.org/officeDocument/2006/relationships/hyperlink" Target="https://lightcast.io/open-skills/skills" TargetMode="External"/><Relationship Id="rId8664" Type="http://schemas.openxmlformats.org/officeDocument/2006/relationships/hyperlink" Target="https://skills.emsidata.com/skills/ES733F47E462374CE375" TargetMode="External"/><Relationship Id="rId6002" Type="http://schemas.openxmlformats.org/officeDocument/2006/relationships/hyperlink" Target="https://lightcast.io/open-skills/skills" TargetMode="External"/><Relationship Id="rId7332" Type="http://schemas.openxmlformats.org/officeDocument/2006/relationships/hyperlink" Target="https://skills.emsidata.com/skills/KS7G2PN6Q42WPLR91C09" TargetMode="External"/><Relationship Id="rId8663" Type="http://schemas.openxmlformats.org/officeDocument/2006/relationships/hyperlink" Target="https://lightcast.io/open-skills/skills" TargetMode="External"/><Relationship Id="rId6007" Type="http://schemas.openxmlformats.org/officeDocument/2006/relationships/hyperlink" Target="https://skills.emsidata.com/skills/ES46923913EBF2438BDF" TargetMode="External"/><Relationship Id="rId7339" Type="http://schemas.openxmlformats.org/officeDocument/2006/relationships/hyperlink" Target="https://lightcast.io/open-skills/skills" TargetMode="External"/><Relationship Id="rId9994" Type="http://schemas.openxmlformats.org/officeDocument/2006/relationships/hyperlink" Target="https://skills.emsidata.com/skills/ES1F5A6344D37AF2F01B" TargetMode="External"/><Relationship Id="rId6008" Type="http://schemas.openxmlformats.org/officeDocument/2006/relationships/hyperlink" Target="https://lightcast.io/open-skills/skills" TargetMode="External"/><Relationship Id="rId7338" Type="http://schemas.openxmlformats.org/officeDocument/2006/relationships/hyperlink" Target="https://skills.emsidata.com/skills/KS1253H61TTR1FZWSRH4" TargetMode="External"/><Relationship Id="rId8669" Type="http://schemas.openxmlformats.org/officeDocument/2006/relationships/hyperlink" Target="https://lightcast.io/open-skills/skills" TargetMode="External"/><Relationship Id="rId9995" Type="http://schemas.openxmlformats.org/officeDocument/2006/relationships/hyperlink" Target="https://lightcast.io/open-skills/skills" TargetMode="External"/><Relationship Id="rId6005" Type="http://schemas.openxmlformats.org/officeDocument/2006/relationships/hyperlink" Target="https://skills.emsidata.com/skills/KS126Z571V94RM5X6TKG" TargetMode="External"/><Relationship Id="rId7337" Type="http://schemas.openxmlformats.org/officeDocument/2006/relationships/hyperlink" Target="https://lightcast.io/open-skills/skills" TargetMode="External"/><Relationship Id="rId8668" Type="http://schemas.openxmlformats.org/officeDocument/2006/relationships/hyperlink" Target="https://skills.emsidata.com/skills/KS440Q85WKH43RNH8PBC" TargetMode="External"/><Relationship Id="rId9996" Type="http://schemas.openxmlformats.org/officeDocument/2006/relationships/hyperlink" Target="https://skills.emsidata.com/skills/KS441DL6GKQW0SN0D6TX" TargetMode="External"/><Relationship Id="rId6006" Type="http://schemas.openxmlformats.org/officeDocument/2006/relationships/hyperlink" Target="https://lightcast.io/open-skills/skills" TargetMode="External"/><Relationship Id="rId7336" Type="http://schemas.openxmlformats.org/officeDocument/2006/relationships/hyperlink" Target="https://skills.emsidata.com/skills/ES80E93EF8629D5C793C" TargetMode="External"/><Relationship Id="rId8667" Type="http://schemas.openxmlformats.org/officeDocument/2006/relationships/hyperlink" Target="https://lightcast.io/open-skills/skills" TargetMode="External"/><Relationship Id="rId9997" Type="http://schemas.openxmlformats.org/officeDocument/2006/relationships/hyperlink" Target="https://lightcast.io/open-skills/skills" TargetMode="External"/><Relationship Id="rId7329" Type="http://schemas.openxmlformats.org/officeDocument/2006/relationships/hyperlink" Target="https://lightcast.io/open-skills/skills" TargetMode="External"/><Relationship Id="rId9980" Type="http://schemas.openxmlformats.org/officeDocument/2006/relationships/hyperlink" Target="https://skills.emsidata.com/skills/ESB2DD0ED1E24094ED82" TargetMode="External"/><Relationship Id="rId9981" Type="http://schemas.openxmlformats.org/officeDocument/2006/relationships/hyperlink" Target="https://lightcast.io/open-skills/skills" TargetMode="External"/><Relationship Id="rId9982" Type="http://schemas.openxmlformats.org/officeDocument/2006/relationships/hyperlink" Target="https://skills.emsidata.com/skills/KS125T05WWXZRLYVJGW1" TargetMode="External"/><Relationship Id="rId7320" Type="http://schemas.openxmlformats.org/officeDocument/2006/relationships/hyperlink" Target="https://skills.emsidata.com/skills/ES3EA85702723B4743A3" TargetMode="External"/><Relationship Id="rId8651" Type="http://schemas.openxmlformats.org/officeDocument/2006/relationships/hyperlink" Target="https://lightcast.io/open-skills/skills" TargetMode="External"/><Relationship Id="rId8650" Type="http://schemas.openxmlformats.org/officeDocument/2006/relationships/hyperlink" Target="https://skills.emsidata.com/skills/KS1211T6ZPZBT54VTVFH" TargetMode="External"/><Relationship Id="rId7324" Type="http://schemas.openxmlformats.org/officeDocument/2006/relationships/hyperlink" Target="https://skills.emsidata.com/skills/KS125F678LV2KB3Z5XW0" TargetMode="External"/><Relationship Id="rId8655" Type="http://schemas.openxmlformats.org/officeDocument/2006/relationships/hyperlink" Target="https://lightcast.io/open-skills/skills" TargetMode="External"/><Relationship Id="rId9987" Type="http://schemas.openxmlformats.org/officeDocument/2006/relationships/hyperlink" Target="https://lightcast.io/open-skills/skills" TargetMode="External"/><Relationship Id="rId7323" Type="http://schemas.openxmlformats.org/officeDocument/2006/relationships/hyperlink" Target="https://lightcast.io/open-skills/skills" TargetMode="External"/><Relationship Id="rId8654" Type="http://schemas.openxmlformats.org/officeDocument/2006/relationships/hyperlink" Target="https://skills.emsidata.com/skills/KS7G2V77022N6YYZLZ37" TargetMode="External"/><Relationship Id="rId9988" Type="http://schemas.openxmlformats.org/officeDocument/2006/relationships/hyperlink" Target="https://skills.emsidata.com/skills/KS123TR71TTMPVJ1SY7H" TargetMode="External"/><Relationship Id="rId7322" Type="http://schemas.openxmlformats.org/officeDocument/2006/relationships/hyperlink" Target="https://skills.emsidata.com/skills/KS126Q55YR9WC13TXS6H" TargetMode="External"/><Relationship Id="rId8653" Type="http://schemas.openxmlformats.org/officeDocument/2006/relationships/hyperlink" Target="https://lightcast.io/open-skills/skills" TargetMode="External"/><Relationship Id="rId9989" Type="http://schemas.openxmlformats.org/officeDocument/2006/relationships/hyperlink" Target="https://lightcast.io/open-skills/skills" TargetMode="External"/><Relationship Id="rId7321" Type="http://schemas.openxmlformats.org/officeDocument/2006/relationships/hyperlink" Target="https://lightcast.io/open-skills/skills" TargetMode="External"/><Relationship Id="rId8652" Type="http://schemas.openxmlformats.org/officeDocument/2006/relationships/hyperlink" Target="https://skills.emsidata.com/skills/ES3ED27455FB8FE5653B" TargetMode="External"/><Relationship Id="rId7328" Type="http://schemas.openxmlformats.org/officeDocument/2006/relationships/hyperlink" Target="https://skills.emsidata.com/skills/KS125746DX6HQYPV9Q7Y" TargetMode="External"/><Relationship Id="rId8659" Type="http://schemas.openxmlformats.org/officeDocument/2006/relationships/hyperlink" Target="https://lightcast.io/open-skills/skills" TargetMode="External"/><Relationship Id="rId9983" Type="http://schemas.openxmlformats.org/officeDocument/2006/relationships/hyperlink" Target="https://lightcast.io/open-skills/skills" TargetMode="External"/><Relationship Id="rId7327" Type="http://schemas.openxmlformats.org/officeDocument/2006/relationships/hyperlink" Target="https://lightcast.io/open-skills/skills" TargetMode="External"/><Relationship Id="rId8658" Type="http://schemas.openxmlformats.org/officeDocument/2006/relationships/hyperlink" Target="https://skills.emsidata.com/skills/ESA7A9DC6B552DEFCB57" TargetMode="External"/><Relationship Id="rId9984" Type="http://schemas.openxmlformats.org/officeDocument/2006/relationships/hyperlink" Target="https://skills.emsidata.com/skills/ES6F69BD705AC88CD023" TargetMode="External"/><Relationship Id="rId7326" Type="http://schemas.openxmlformats.org/officeDocument/2006/relationships/hyperlink" Target="https://skills.emsidata.com/skills/KSEYA20YCEHUEX51J2DK" TargetMode="External"/><Relationship Id="rId8657" Type="http://schemas.openxmlformats.org/officeDocument/2006/relationships/hyperlink" Target="https://lightcast.io/open-skills/skills" TargetMode="External"/><Relationship Id="rId9985" Type="http://schemas.openxmlformats.org/officeDocument/2006/relationships/hyperlink" Target="https://lightcast.io/open-skills/skills" TargetMode="External"/><Relationship Id="rId7325" Type="http://schemas.openxmlformats.org/officeDocument/2006/relationships/hyperlink" Target="https://lightcast.io/open-skills/skills" TargetMode="External"/><Relationship Id="rId8656" Type="http://schemas.openxmlformats.org/officeDocument/2006/relationships/hyperlink" Target="https://skills.emsidata.com/skills/BGSEE25B9DCA85CCBC08" TargetMode="External"/><Relationship Id="rId9986" Type="http://schemas.openxmlformats.org/officeDocument/2006/relationships/hyperlink" Target="https://skills.emsidata.com/skills/KS12609644MGKC336YWN" TargetMode="External"/><Relationship Id="rId8608" Type="http://schemas.openxmlformats.org/officeDocument/2006/relationships/hyperlink" Target="https://skills.emsidata.com/skills/KS4406F74RBTG7XLKTJ9" TargetMode="External"/><Relationship Id="rId8607" Type="http://schemas.openxmlformats.org/officeDocument/2006/relationships/hyperlink" Target="https://lightcast.io/open-skills/skills" TargetMode="External"/><Relationship Id="rId8606" Type="http://schemas.openxmlformats.org/officeDocument/2006/relationships/hyperlink" Target="https://skills.emsidata.com/skills/ES8A0A487FBEBB0FD7AC" TargetMode="External"/><Relationship Id="rId8605" Type="http://schemas.openxmlformats.org/officeDocument/2006/relationships/hyperlink" Target="https://lightcast.io/open-skills/skills" TargetMode="External"/><Relationship Id="rId9936" Type="http://schemas.openxmlformats.org/officeDocument/2006/relationships/hyperlink" Target="https://skills.emsidata.com/skills/KS126NK72QLRS6MXW2LV" TargetMode="External"/><Relationship Id="rId9937" Type="http://schemas.openxmlformats.org/officeDocument/2006/relationships/hyperlink" Target="https://lightcast.io/open-skills/skills" TargetMode="External"/><Relationship Id="rId9938" Type="http://schemas.openxmlformats.org/officeDocument/2006/relationships/hyperlink" Target="https://skills.emsidata.com/skills/BGSCB06413FC0DA67529" TargetMode="External"/><Relationship Id="rId8609" Type="http://schemas.openxmlformats.org/officeDocument/2006/relationships/hyperlink" Target="https://lightcast.io/open-skills/skills" TargetMode="External"/><Relationship Id="rId9939" Type="http://schemas.openxmlformats.org/officeDocument/2006/relationships/hyperlink" Target="https://lightcast.io/open-skills/skills" TargetMode="External"/><Relationship Id="rId8600" Type="http://schemas.openxmlformats.org/officeDocument/2006/relationships/hyperlink" Target="https://skills.emsidata.com/skills/KS120FL628ZH4135XWH4" TargetMode="External"/><Relationship Id="rId9932" Type="http://schemas.openxmlformats.org/officeDocument/2006/relationships/hyperlink" Target="https://skills.emsidata.com/skills/KS1278W63T7LZ1433Y51" TargetMode="External"/><Relationship Id="rId9933" Type="http://schemas.openxmlformats.org/officeDocument/2006/relationships/hyperlink" Target="https://lightcast.io/open-skills/skills" TargetMode="External"/><Relationship Id="rId9934" Type="http://schemas.openxmlformats.org/officeDocument/2006/relationships/hyperlink" Target="https://skills.emsidata.com/skills/ESF28080A8B528B4B68B" TargetMode="External"/><Relationship Id="rId9935" Type="http://schemas.openxmlformats.org/officeDocument/2006/relationships/hyperlink" Target="https://lightcast.io/open-skills/skills" TargetMode="External"/><Relationship Id="rId8604" Type="http://schemas.openxmlformats.org/officeDocument/2006/relationships/hyperlink" Target="https://skills.emsidata.com/skills/BGSD364FBC2A0F30A6A8" TargetMode="External"/><Relationship Id="rId8603" Type="http://schemas.openxmlformats.org/officeDocument/2006/relationships/hyperlink" Target="https://lightcast.io/open-skills/skills" TargetMode="External"/><Relationship Id="rId8602" Type="http://schemas.openxmlformats.org/officeDocument/2006/relationships/hyperlink" Target="https://skills.emsidata.com/skills/ES6954515CF03D349D62" TargetMode="External"/><Relationship Id="rId9930" Type="http://schemas.openxmlformats.org/officeDocument/2006/relationships/hyperlink" Target="https://skills.emsidata.com/skills/BGS4E7E08EED589F9C96" TargetMode="External"/><Relationship Id="rId8601" Type="http://schemas.openxmlformats.org/officeDocument/2006/relationships/hyperlink" Target="https://lightcast.io/open-skills/skills" TargetMode="External"/><Relationship Id="rId9931" Type="http://schemas.openxmlformats.org/officeDocument/2006/relationships/hyperlink" Target="https://lightcast.io/open-skills/skills" TargetMode="External"/><Relationship Id="rId9929" Type="http://schemas.openxmlformats.org/officeDocument/2006/relationships/hyperlink" Target="https://lightcast.io/open-skills/skills" TargetMode="External"/><Relationship Id="rId9925" Type="http://schemas.openxmlformats.org/officeDocument/2006/relationships/hyperlink" Target="https://lightcast.io/open-skills/skills" TargetMode="External"/><Relationship Id="rId9926" Type="http://schemas.openxmlformats.org/officeDocument/2006/relationships/hyperlink" Target="https://skills.emsidata.com/skills/KS123G178RS4JDQLY0KX" TargetMode="External"/><Relationship Id="rId9927" Type="http://schemas.openxmlformats.org/officeDocument/2006/relationships/hyperlink" Target="https://lightcast.io/open-skills/skills" TargetMode="External"/><Relationship Id="rId9928" Type="http://schemas.openxmlformats.org/officeDocument/2006/relationships/hyperlink" Target="https://skills.emsidata.com/skills/KS440VQ6M04TH027VRCV" TargetMode="External"/><Relationship Id="rId9921" Type="http://schemas.openxmlformats.org/officeDocument/2006/relationships/hyperlink" Target="https://lightcast.io/open-skills/skills" TargetMode="External"/><Relationship Id="rId9922" Type="http://schemas.openxmlformats.org/officeDocument/2006/relationships/hyperlink" Target="https://skills.emsidata.com/skills/KS1282Z79SMZM4TBF3QJ" TargetMode="External"/><Relationship Id="rId9923" Type="http://schemas.openxmlformats.org/officeDocument/2006/relationships/hyperlink" Target="https://lightcast.io/open-skills/skills" TargetMode="External"/><Relationship Id="rId9924" Type="http://schemas.openxmlformats.org/officeDocument/2006/relationships/hyperlink" Target="https://skills.emsidata.com/skills/ES308D17A3F5E9A052A6" TargetMode="External"/><Relationship Id="rId9920" Type="http://schemas.openxmlformats.org/officeDocument/2006/relationships/hyperlink" Target="https://skills.emsidata.com/skills/KS120T86K4R9KFGHW0L7" TargetMode="External"/><Relationship Id="rId8629" Type="http://schemas.openxmlformats.org/officeDocument/2006/relationships/hyperlink" Target="https://lightcast.io/open-skills/skills" TargetMode="External"/><Relationship Id="rId8628" Type="http://schemas.openxmlformats.org/officeDocument/2006/relationships/hyperlink" Target="https://skills.emsidata.com/skills/BGS77A88A451D3475BF8" TargetMode="External"/><Relationship Id="rId8627" Type="http://schemas.openxmlformats.org/officeDocument/2006/relationships/hyperlink" Target="https://lightcast.io/open-skills/skills" TargetMode="External"/><Relationship Id="rId9958" Type="http://schemas.openxmlformats.org/officeDocument/2006/relationships/hyperlink" Target="https://skills.emsidata.com/skills/KS4421D6DR3QMYCZG4RQ" TargetMode="External"/><Relationship Id="rId9959" Type="http://schemas.openxmlformats.org/officeDocument/2006/relationships/hyperlink" Target="https://lightcast.io/open-skills/skills" TargetMode="External"/><Relationship Id="rId8622" Type="http://schemas.openxmlformats.org/officeDocument/2006/relationships/hyperlink" Target="https://skills.emsidata.com/skills/ES84F5D2B2DA655A32B6" TargetMode="External"/><Relationship Id="rId9954" Type="http://schemas.openxmlformats.org/officeDocument/2006/relationships/hyperlink" Target="https://skills.emsidata.com/skills/KS1240M65SJHT5832LB0" TargetMode="External"/><Relationship Id="rId8621" Type="http://schemas.openxmlformats.org/officeDocument/2006/relationships/hyperlink" Target="https://lightcast.io/open-skills/skills" TargetMode="External"/><Relationship Id="rId9955" Type="http://schemas.openxmlformats.org/officeDocument/2006/relationships/hyperlink" Target="https://lightcast.io/open-skills/skills" TargetMode="External"/><Relationship Id="rId8620" Type="http://schemas.openxmlformats.org/officeDocument/2006/relationships/hyperlink" Target="https://skills.emsidata.com/skills/ESF61AAF45686B07B4C5" TargetMode="External"/><Relationship Id="rId9956" Type="http://schemas.openxmlformats.org/officeDocument/2006/relationships/hyperlink" Target="https://skills.emsidata.com/skills/KS440T8642DMYQT3HC7D" TargetMode="External"/><Relationship Id="rId9957" Type="http://schemas.openxmlformats.org/officeDocument/2006/relationships/hyperlink" Target="https://lightcast.io/open-skills/skills" TargetMode="External"/><Relationship Id="rId8626" Type="http://schemas.openxmlformats.org/officeDocument/2006/relationships/hyperlink" Target="https://skills.emsidata.com/skills/BGS8DF80B8FDE6D18C0F" TargetMode="External"/><Relationship Id="rId9950" Type="http://schemas.openxmlformats.org/officeDocument/2006/relationships/hyperlink" Target="https://skills.emsidata.com/skills/KSNV3P1I7MFD51TN8DIG" TargetMode="External"/><Relationship Id="rId8625" Type="http://schemas.openxmlformats.org/officeDocument/2006/relationships/hyperlink" Target="https://lightcast.io/open-skills/skills" TargetMode="External"/><Relationship Id="rId9951" Type="http://schemas.openxmlformats.org/officeDocument/2006/relationships/hyperlink" Target="https://lightcast.io/open-skills/skills" TargetMode="External"/><Relationship Id="rId8624" Type="http://schemas.openxmlformats.org/officeDocument/2006/relationships/hyperlink" Target="https://skills.emsidata.com/skills/BGSFC76F908AF1DA03F4" TargetMode="External"/><Relationship Id="rId9952" Type="http://schemas.openxmlformats.org/officeDocument/2006/relationships/hyperlink" Target="https://skills.emsidata.com/skills/KS120MJ6M2QPPH3P1SYP" TargetMode="External"/><Relationship Id="rId8623" Type="http://schemas.openxmlformats.org/officeDocument/2006/relationships/hyperlink" Target="https://lightcast.io/open-skills/skills" TargetMode="External"/><Relationship Id="rId9953" Type="http://schemas.openxmlformats.org/officeDocument/2006/relationships/hyperlink" Target="https://lightcast.io/open-skills/skills" TargetMode="External"/><Relationship Id="rId8619" Type="http://schemas.openxmlformats.org/officeDocument/2006/relationships/hyperlink" Target="https://lightcast.io/open-skills/skills" TargetMode="External"/><Relationship Id="rId8618" Type="http://schemas.openxmlformats.org/officeDocument/2006/relationships/hyperlink" Target="https://skills.emsidata.com/skills/ESBD220631E2E8AE79C5" TargetMode="External"/><Relationship Id="rId8617" Type="http://schemas.openxmlformats.org/officeDocument/2006/relationships/hyperlink" Target="https://lightcast.io/open-skills/skills" TargetMode="External"/><Relationship Id="rId8616" Type="http://schemas.openxmlformats.org/officeDocument/2006/relationships/hyperlink" Target="https://skills.emsidata.com/skills/KS1200N70HCW4DGVPHBM" TargetMode="External"/><Relationship Id="rId9947" Type="http://schemas.openxmlformats.org/officeDocument/2006/relationships/hyperlink" Target="https://lightcast.io/open-skills/skills" TargetMode="External"/><Relationship Id="rId9948" Type="http://schemas.openxmlformats.org/officeDocument/2006/relationships/hyperlink" Target="https://skills.emsidata.com/skills/ESA0CCF8B28EE01393A7" TargetMode="External"/><Relationship Id="rId9949" Type="http://schemas.openxmlformats.org/officeDocument/2006/relationships/hyperlink" Target="https://lightcast.io/open-skills/skills" TargetMode="External"/><Relationship Id="rId8611" Type="http://schemas.openxmlformats.org/officeDocument/2006/relationships/hyperlink" Target="https://lightcast.io/open-skills/skills" TargetMode="External"/><Relationship Id="rId9943" Type="http://schemas.openxmlformats.org/officeDocument/2006/relationships/hyperlink" Target="https://lightcast.io/open-skills/skills" TargetMode="External"/><Relationship Id="rId8610" Type="http://schemas.openxmlformats.org/officeDocument/2006/relationships/hyperlink" Target="https://skills.emsidata.com/skills/KS122LB76RMYK9CPM8NT" TargetMode="External"/><Relationship Id="rId9944" Type="http://schemas.openxmlformats.org/officeDocument/2006/relationships/hyperlink" Target="https://skills.emsidata.com/skills/KS441CM6JTB2129DRJQX" TargetMode="External"/><Relationship Id="rId9945" Type="http://schemas.openxmlformats.org/officeDocument/2006/relationships/hyperlink" Target="https://lightcast.io/open-skills/skills" TargetMode="External"/><Relationship Id="rId9946" Type="http://schemas.openxmlformats.org/officeDocument/2006/relationships/hyperlink" Target="https://skills.emsidata.com/skills/BGSAC12096DB04BDCB2C" TargetMode="External"/><Relationship Id="rId8615" Type="http://schemas.openxmlformats.org/officeDocument/2006/relationships/hyperlink" Target="https://lightcast.io/open-skills/skills" TargetMode="External"/><Relationship Id="rId8614" Type="http://schemas.openxmlformats.org/officeDocument/2006/relationships/hyperlink" Target="https://skills.emsidata.com/skills/ESFD5F960F8BF85E1213" TargetMode="External"/><Relationship Id="rId9940" Type="http://schemas.openxmlformats.org/officeDocument/2006/relationships/hyperlink" Target="https://skills.emsidata.com/skills/KS7G6XM6NHD5NMYBXMHK" TargetMode="External"/><Relationship Id="rId8613" Type="http://schemas.openxmlformats.org/officeDocument/2006/relationships/hyperlink" Target="https://lightcast.io/open-skills/skills" TargetMode="External"/><Relationship Id="rId9941" Type="http://schemas.openxmlformats.org/officeDocument/2006/relationships/hyperlink" Target="https://lightcast.io/open-skills/skills" TargetMode="External"/><Relationship Id="rId8612" Type="http://schemas.openxmlformats.org/officeDocument/2006/relationships/hyperlink" Target="https://skills.emsidata.com/skills/BGSF6F10748E1A795C3A" TargetMode="External"/><Relationship Id="rId9942" Type="http://schemas.openxmlformats.org/officeDocument/2006/relationships/hyperlink" Target="https://skills.emsidata.com/skills/KS1232B6YY76FRSSMC3N" TargetMode="External"/><Relationship Id="rId6061" Type="http://schemas.openxmlformats.org/officeDocument/2006/relationships/hyperlink" Target="https://skills.emsidata.com/skills/KS1201T63BYR03S4Y8PG" TargetMode="External"/><Relationship Id="rId7393" Type="http://schemas.openxmlformats.org/officeDocument/2006/relationships/hyperlink" Target="https://lightcast.io/open-skills/skills" TargetMode="External"/><Relationship Id="rId6062" Type="http://schemas.openxmlformats.org/officeDocument/2006/relationships/hyperlink" Target="https://lightcast.io/open-skills/skills" TargetMode="External"/><Relationship Id="rId7392" Type="http://schemas.openxmlformats.org/officeDocument/2006/relationships/hyperlink" Target="https://skills.emsidata.com/skills/ES4A13C49EDF2B17FE83" TargetMode="External"/><Relationship Id="rId7391" Type="http://schemas.openxmlformats.org/officeDocument/2006/relationships/hyperlink" Target="https://lightcast.io/open-skills/skills" TargetMode="External"/><Relationship Id="rId6060" Type="http://schemas.openxmlformats.org/officeDocument/2006/relationships/hyperlink" Target="https://lightcast.io/open-skills/skills" TargetMode="External"/><Relationship Id="rId7390" Type="http://schemas.openxmlformats.org/officeDocument/2006/relationships/hyperlink" Target="https://skills.emsidata.com/skills/ES35410D13F95D80CC63" TargetMode="External"/><Relationship Id="rId6065" Type="http://schemas.openxmlformats.org/officeDocument/2006/relationships/hyperlink" Target="https://skills.emsidata.com/skills/KSZBFEWMN7GVFG60IO8A" TargetMode="External"/><Relationship Id="rId7397" Type="http://schemas.openxmlformats.org/officeDocument/2006/relationships/hyperlink" Target="https://lightcast.io/open-skills/skills" TargetMode="External"/><Relationship Id="rId6066" Type="http://schemas.openxmlformats.org/officeDocument/2006/relationships/hyperlink" Target="https://lightcast.io/open-skills/skills" TargetMode="External"/><Relationship Id="rId7396" Type="http://schemas.openxmlformats.org/officeDocument/2006/relationships/hyperlink" Target="https://skills.emsidata.com/skills/KS123YV63QNDB8DPT04F" TargetMode="External"/><Relationship Id="rId6063" Type="http://schemas.openxmlformats.org/officeDocument/2006/relationships/hyperlink" Target="https://skills.emsidata.com/skills/KS121K25Y2Y1YBWJSYKB" TargetMode="External"/><Relationship Id="rId7395" Type="http://schemas.openxmlformats.org/officeDocument/2006/relationships/hyperlink" Target="https://lightcast.io/open-skills/skills" TargetMode="External"/><Relationship Id="rId6064" Type="http://schemas.openxmlformats.org/officeDocument/2006/relationships/hyperlink" Target="https://lightcast.io/open-skills/skills" TargetMode="External"/><Relationship Id="rId7394" Type="http://schemas.openxmlformats.org/officeDocument/2006/relationships/hyperlink" Target="https://skills.emsidata.com/skills/KS123YV78SK2486RNN2Q" TargetMode="External"/><Relationship Id="rId6069" Type="http://schemas.openxmlformats.org/officeDocument/2006/relationships/hyperlink" Target="https://skills.emsidata.com/skills/KS1213R69NK198VN7MGD" TargetMode="External"/><Relationship Id="rId6067" Type="http://schemas.openxmlformats.org/officeDocument/2006/relationships/hyperlink" Target="https://skills.emsidata.com/skills/ESD7BFFE052367E6732E" TargetMode="External"/><Relationship Id="rId7399" Type="http://schemas.openxmlformats.org/officeDocument/2006/relationships/hyperlink" Target="https://lightcast.io/open-skills/skills" TargetMode="External"/><Relationship Id="rId6068" Type="http://schemas.openxmlformats.org/officeDocument/2006/relationships/hyperlink" Target="https://lightcast.io/open-skills/skills" TargetMode="External"/><Relationship Id="rId7398" Type="http://schemas.openxmlformats.org/officeDocument/2006/relationships/hyperlink" Target="https://skills.emsidata.com/skills/KS1254Q675CFWDY8PR54" TargetMode="External"/><Relationship Id="rId6050" Type="http://schemas.openxmlformats.org/officeDocument/2006/relationships/hyperlink" Target="https://lightcast.io/open-skills/skills" TargetMode="External"/><Relationship Id="rId7382" Type="http://schemas.openxmlformats.org/officeDocument/2006/relationships/hyperlink" Target="https://skills.emsidata.com/skills/KS128F265DV4XTBR70H7" TargetMode="External"/><Relationship Id="rId6051" Type="http://schemas.openxmlformats.org/officeDocument/2006/relationships/hyperlink" Target="https://skills.emsidata.com/skills/KS1201R706RBJW1W88VL" TargetMode="External"/><Relationship Id="rId7381" Type="http://schemas.openxmlformats.org/officeDocument/2006/relationships/hyperlink" Target="https://lightcast.io/open-skills/skills" TargetMode="External"/><Relationship Id="rId7380" Type="http://schemas.openxmlformats.org/officeDocument/2006/relationships/hyperlink" Target="https://skills.emsidata.com/skills/KS4406G5VRX877NTMWF1" TargetMode="External"/><Relationship Id="rId6054" Type="http://schemas.openxmlformats.org/officeDocument/2006/relationships/hyperlink" Target="https://lightcast.io/open-skills/skills" TargetMode="External"/><Relationship Id="rId7386" Type="http://schemas.openxmlformats.org/officeDocument/2006/relationships/hyperlink" Target="https://skills.emsidata.com/skills/KS1230H6C990449W00PS" TargetMode="External"/><Relationship Id="rId6055" Type="http://schemas.openxmlformats.org/officeDocument/2006/relationships/hyperlink" Target="https://skills.emsidata.com/skills/KS12258708D9TH7TR7ZR" TargetMode="External"/><Relationship Id="rId7385" Type="http://schemas.openxmlformats.org/officeDocument/2006/relationships/hyperlink" Target="https://lightcast.io/open-skills/skills" TargetMode="External"/><Relationship Id="rId6052" Type="http://schemas.openxmlformats.org/officeDocument/2006/relationships/hyperlink" Target="https://lightcast.io/open-skills/skills" TargetMode="External"/><Relationship Id="rId7384" Type="http://schemas.openxmlformats.org/officeDocument/2006/relationships/hyperlink" Target="https://skills.emsidata.com/skills/KS128F265K7M7BWXDL2G" TargetMode="External"/><Relationship Id="rId6053" Type="http://schemas.openxmlformats.org/officeDocument/2006/relationships/hyperlink" Target="https://skills.emsidata.com/skills/KS122NS69YK5LB5GXG0G" TargetMode="External"/><Relationship Id="rId7383" Type="http://schemas.openxmlformats.org/officeDocument/2006/relationships/hyperlink" Target="https://lightcast.io/open-skills/skills" TargetMode="External"/><Relationship Id="rId6058" Type="http://schemas.openxmlformats.org/officeDocument/2006/relationships/hyperlink" Target="https://lightcast.io/open-skills/skills" TargetMode="External"/><Relationship Id="rId6059" Type="http://schemas.openxmlformats.org/officeDocument/2006/relationships/hyperlink" Target="https://skills.emsidata.com/skills/KS1225C71N86CV5TCZR0" TargetMode="External"/><Relationship Id="rId7389" Type="http://schemas.openxmlformats.org/officeDocument/2006/relationships/hyperlink" Target="https://lightcast.io/open-skills/skills" TargetMode="External"/><Relationship Id="rId6056" Type="http://schemas.openxmlformats.org/officeDocument/2006/relationships/hyperlink" Target="https://lightcast.io/open-skills/skills" TargetMode="External"/><Relationship Id="rId7388" Type="http://schemas.openxmlformats.org/officeDocument/2006/relationships/hyperlink" Target="https://skills.emsidata.com/skills/KS1230K5ZJSNGNHNQHCX" TargetMode="External"/><Relationship Id="rId6057" Type="http://schemas.openxmlformats.org/officeDocument/2006/relationships/hyperlink" Target="https://skills.emsidata.com/skills/KS1200T5ZT69L9WDBV8G" TargetMode="External"/><Relationship Id="rId7387" Type="http://schemas.openxmlformats.org/officeDocument/2006/relationships/hyperlink" Target="https://lightcast.io/open-skills/skills" TargetMode="External"/><Relationship Id="rId3810" Type="http://schemas.openxmlformats.org/officeDocument/2006/relationships/hyperlink" Target="https://lightcast.io/open-skills/skills" TargetMode="External"/><Relationship Id="rId3812" Type="http://schemas.openxmlformats.org/officeDocument/2006/relationships/hyperlink" Target="https://lightcast.io/open-skills/skills" TargetMode="External"/><Relationship Id="rId3811" Type="http://schemas.openxmlformats.org/officeDocument/2006/relationships/hyperlink" Target="https://skills.emsidata.com/skills/KS7G5MH748VW3PWW01ZV" TargetMode="External"/><Relationship Id="rId3814" Type="http://schemas.openxmlformats.org/officeDocument/2006/relationships/hyperlink" Target="https://lightcast.io/open-skills/skills" TargetMode="External"/><Relationship Id="rId3813" Type="http://schemas.openxmlformats.org/officeDocument/2006/relationships/hyperlink" Target="https://skills.emsidata.com/skills/KSO6V3EY8V9G9S7OY1EJ" TargetMode="External"/><Relationship Id="rId3816" Type="http://schemas.openxmlformats.org/officeDocument/2006/relationships/hyperlink" Target="https://lightcast.io/open-skills/skills" TargetMode="External"/><Relationship Id="rId3815" Type="http://schemas.openxmlformats.org/officeDocument/2006/relationships/hyperlink" Target="https://skills.emsidata.com/skills/ESCADFBA394801245FEA" TargetMode="External"/><Relationship Id="rId3818" Type="http://schemas.openxmlformats.org/officeDocument/2006/relationships/hyperlink" Target="https://lightcast.io/open-skills/skills" TargetMode="External"/><Relationship Id="rId3817" Type="http://schemas.openxmlformats.org/officeDocument/2006/relationships/hyperlink" Target="https://skills.emsidata.com/skills/KS120876XZ4737QTN43G" TargetMode="External"/><Relationship Id="rId3819" Type="http://schemas.openxmlformats.org/officeDocument/2006/relationships/hyperlink" Target="https://skills.emsidata.com/skills/KS1225562LZSJSHJCJ2T" TargetMode="External"/><Relationship Id="rId6090" Type="http://schemas.openxmlformats.org/officeDocument/2006/relationships/hyperlink" Target="https://lightcast.io/open-skills/skills" TargetMode="External"/><Relationship Id="rId6091" Type="http://schemas.openxmlformats.org/officeDocument/2006/relationships/hyperlink" Target="https://skills.emsidata.com/skills/KS128BT78KZH5R59PX8B" TargetMode="External"/><Relationship Id="rId6083" Type="http://schemas.openxmlformats.org/officeDocument/2006/relationships/hyperlink" Target="https://skills.emsidata.com/skills/KS12868685Q99705GJ0T" TargetMode="External"/><Relationship Id="rId6084" Type="http://schemas.openxmlformats.org/officeDocument/2006/relationships/hyperlink" Target="https://lightcast.io/open-skills/skills" TargetMode="External"/><Relationship Id="rId6081" Type="http://schemas.openxmlformats.org/officeDocument/2006/relationships/hyperlink" Target="https://skills.emsidata.com/skills/KS1212Q608HHD275CCDR" TargetMode="External"/><Relationship Id="rId6082" Type="http://schemas.openxmlformats.org/officeDocument/2006/relationships/hyperlink" Target="https://lightcast.io/open-skills/skills" TargetMode="External"/><Relationship Id="rId6087" Type="http://schemas.openxmlformats.org/officeDocument/2006/relationships/hyperlink" Target="https://skills.emsidata.com/skills/KS441N468TX31HXRKNT1" TargetMode="External"/><Relationship Id="rId6088" Type="http://schemas.openxmlformats.org/officeDocument/2006/relationships/hyperlink" Target="https://lightcast.io/open-skills/skills" TargetMode="External"/><Relationship Id="rId6085" Type="http://schemas.openxmlformats.org/officeDocument/2006/relationships/hyperlink" Target="https://skills.emsidata.com/skills/KS121K176YLGCRQPFGRR" TargetMode="External"/><Relationship Id="rId6086" Type="http://schemas.openxmlformats.org/officeDocument/2006/relationships/hyperlink" Target="https://lightcast.io/open-skills/skills" TargetMode="External"/><Relationship Id="rId6089" Type="http://schemas.openxmlformats.org/officeDocument/2006/relationships/hyperlink" Target="https://skills.emsidata.com/skills/KS1248Q6DB6WVC1NV7WF" TargetMode="External"/><Relationship Id="rId3801" Type="http://schemas.openxmlformats.org/officeDocument/2006/relationships/hyperlink" Target="https://skills.emsidata.com/skills/KS1253W6N7B22L0ZD773" TargetMode="External"/><Relationship Id="rId3800" Type="http://schemas.openxmlformats.org/officeDocument/2006/relationships/hyperlink" Target="https://lightcast.io/open-skills/skills" TargetMode="External"/><Relationship Id="rId3803" Type="http://schemas.openxmlformats.org/officeDocument/2006/relationships/hyperlink" Target="https://skills.emsidata.com/skills/KS126PG6X4875RQWGRB3" TargetMode="External"/><Relationship Id="rId3802" Type="http://schemas.openxmlformats.org/officeDocument/2006/relationships/hyperlink" Target="https://lightcast.io/open-skills/skills" TargetMode="External"/><Relationship Id="rId3805" Type="http://schemas.openxmlformats.org/officeDocument/2006/relationships/hyperlink" Target="https://skills.emsidata.com/skills/KS1253V6706HVNGFNQYK" TargetMode="External"/><Relationship Id="rId3804" Type="http://schemas.openxmlformats.org/officeDocument/2006/relationships/hyperlink" Target="https://lightcast.io/open-skills/skills" TargetMode="External"/><Relationship Id="rId3807" Type="http://schemas.openxmlformats.org/officeDocument/2006/relationships/hyperlink" Target="https://skills.emsidata.com/skills/KS8F82E8NYV5MHUBAOMC" TargetMode="External"/><Relationship Id="rId3806" Type="http://schemas.openxmlformats.org/officeDocument/2006/relationships/hyperlink" Target="https://lightcast.io/open-skills/skills" TargetMode="External"/><Relationship Id="rId3809" Type="http://schemas.openxmlformats.org/officeDocument/2006/relationships/hyperlink" Target="https://skills.emsidata.com/skills/KS7G8HW67D8KPDBPSR6L" TargetMode="External"/><Relationship Id="rId3808" Type="http://schemas.openxmlformats.org/officeDocument/2006/relationships/hyperlink" Target="https://lightcast.io/open-skills/skills" TargetMode="External"/><Relationship Id="rId6080" Type="http://schemas.openxmlformats.org/officeDocument/2006/relationships/hyperlink" Target="https://lightcast.io/open-skills/skills" TargetMode="External"/><Relationship Id="rId6072" Type="http://schemas.openxmlformats.org/officeDocument/2006/relationships/hyperlink" Target="https://lightcast.io/open-skills/skills" TargetMode="External"/><Relationship Id="rId6073" Type="http://schemas.openxmlformats.org/officeDocument/2006/relationships/hyperlink" Target="https://skills.emsidata.com/skills/KS1279W6R4CBYJ79RW5N" TargetMode="External"/><Relationship Id="rId6070" Type="http://schemas.openxmlformats.org/officeDocument/2006/relationships/hyperlink" Target="https://lightcast.io/open-skills/skills" TargetMode="External"/><Relationship Id="rId6071" Type="http://schemas.openxmlformats.org/officeDocument/2006/relationships/hyperlink" Target="https://skills.emsidata.com/skills/KS749BOMLW8KNWQLS10B" TargetMode="External"/><Relationship Id="rId6076" Type="http://schemas.openxmlformats.org/officeDocument/2006/relationships/hyperlink" Target="https://lightcast.io/open-skills/skills" TargetMode="External"/><Relationship Id="rId6077" Type="http://schemas.openxmlformats.org/officeDocument/2006/relationships/hyperlink" Target="https://skills.emsidata.com/skills/KS44241613XS4PFB9NNS" TargetMode="External"/><Relationship Id="rId6074" Type="http://schemas.openxmlformats.org/officeDocument/2006/relationships/hyperlink" Target="https://lightcast.io/open-skills/skills" TargetMode="External"/><Relationship Id="rId6075" Type="http://schemas.openxmlformats.org/officeDocument/2006/relationships/hyperlink" Target="https://skills.emsidata.com/skills/KS122TR7700CMMGBYR5Q" TargetMode="External"/><Relationship Id="rId6078" Type="http://schemas.openxmlformats.org/officeDocument/2006/relationships/hyperlink" Target="https://lightcast.io/open-skills/skills" TargetMode="External"/><Relationship Id="rId6079" Type="http://schemas.openxmlformats.org/officeDocument/2006/relationships/hyperlink" Target="https://skills.emsidata.com/skills/KS1216L6SNBF22SP0V84" TargetMode="External"/><Relationship Id="rId8680" Type="http://schemas.openxmlformats.org/officeDocument/2006/relationships/hyperlink" Target="https://skills.emsidata.com/skills/ESF152BBD8AB70DEF4AE" TargetMode="External"/><Relationship Id="rId6021" Type="http://schemas.openxmlformats.org/officeDocument/2006/relationships/hyperlink" Target="https://skills.emsidata.com/skills/KS1227Q6Y5LH8B0H0789" TargetMode="External"/><Relationship Id="rId7353" Type="http://schemas.openxmlformats.org/officeDocument/2006/relationships/hyperlink" Target="https://lightcast.io/open-skills/skills" TargetMode="External"/><Relationship Id="rId8684" Type="http://schemas.openxmlformats.org/officeDocument/2006/relationships/hyperlink" Target="https://skills.emsidata.com/skills/ESFCED83C9134A4EBB18" TargetMode="External"/><Relationship Id="rId6022" Type="http://schemas.openxmlformats.org/officeDocument/2006/relationships/hyperlink" Target="https://lightcast.io/open-skills/skills" TargetMode="External"/><Relationship Id="rId7352" Type="http://schemas.openxmlformats.org/officeDocument/2006/relationships/hyperlink" Target="https://skills.emsidata.com/skills/ES1C53496B6F1ECEDD9A" TargetMode="External"/><Relationship Id="rId8683" Type="http://schemas.openxmlformats.org/officeDocument/2006/relationships/hyperlink" Target="https://lightcast.io/open-skills/skills" TargetMode="External"/><Relationship Id="rId7351" Type="http://schemas.openxmlformats.org/officeDocument/2006/relationships/hyperlink" Target="https://lightcast.io/open-skills/skills" TargetMode="External"/><Relationship Id="rId8682" Type="http://schemas.openxmlformats.org/officeDocument/2006/relationships/hyperlink" Target="https://skills.emsidata.com/skills/BGS7D6C2422FC6271CDD" TargetMode="External"/><Relationship Id="rId6020" Type="http://schemas.openxmlformats.org/officeDocument/2006/relationships/hyperlink" Target="https://lightcast.io/open-skills/skills" TargetMode="External"/><Relationship Id="rId7350" Type="http://schemas.openxmlformats.org/officeDocument/2006/relationships/hyperlink" Target="https://skills.emsidata.com/skills/BGSD9FE7563B24D87BF4" TargetMode="External"/><Relationship Id="rId8681" Type="http://schemas.openxmlformats.org/officeDocument/2006/relationships/hyperlink" Target="https://lightcast.io/open-skills/skills" TargetMode="External"/><Relationship Id="rId6025" Type="http://schemas.openxmlformats.org/officeDocument/2006/relationships/hyperlink" Target="https://skills.emsidata.com/skills/KS122VV71XNN7Y03XJNN" TargetMode="External"/><Relationship Id="rId7357" Type="http://schemas.openxmlformats.org/officeDocument/2006/relationships/hyperlink" Target="https://lightcast.io/open-skills/skills" TargetMode="External"/><Relationship Id="rId8688" Type="http://schemas.openxmlformats.org/officeDocument/2006/relationships/hyperlink" Target="https://skills.emsidata.com/skills/ESE9C8B8AF9B038D93F0" TargetMode="External"/><Relationship Id="rId6026" Type="http://schemas.openxmlformats.org/officeDocument/2006/relationships/hyperlink" Target="https://lightcast.io/open-skills/skills" TargetMode="External"/><Relationship Id="rId7356" Type="http://schemas.openxmlformats.org/officeDocument/2006/relationships/hyperlink" Target="https://skills.emsidata.com/skills/ESE52554401C20B866F9" TargetMode="External"/><Relationship Id="rId8687" Type="http://schemas.openxmlformats.org/officeDocument/2006/relationships/hyperlink" Target="https://lightcast.io/open-skills/skills" TargetMode="External"/><Relationship Id="rId6023" Type="http://schemas.openxmlformats.org/officeDocument/2006/relationships/hyperlink" Target="https://skills.emsidata.com/skills/KS125YK6V78HRCHHQ89M" TargetMode="External"/><Relationship Id="rId7355" Type="http://schemas.openxmlformats.org/officeDocument/2006/relationships/hyperlink" Target="https://lightcast.io/open-skills/skills" TargetMode="External"/><Relationship Id="rId8686" Type="http://schemas.openxmlformats.org/officeDocument/2006/relationships/hyperlink" Target="https://skills.emsidata.com/skills/ESEAC722726E73C045B3" TargetMode="External"/><Relationship Id="rId6024" Type="http://schemas.openxmlformats.org/officeDocument/2006/relationships/hyperlink" Target="https://lightcast.io/open-skills/skills" TargetMode="External"/><Relationship Id="rId7354" Type="http://schemas.openxmlformats.org/officeDocument/2006/relationships/hyperlink" Target="https://skills.emsidata.com/skills/KS122D66ZXYMB2T0HT81" TargetMode="External"/><Relationship Id="rId8685" Type="http://schemas.openxmlformats.org/officeDocument/2006/relationships/hyperlink" Target="https://lightcast.io/open-skills/skills" TargetMode="External"/><Relationship Id="rId6029" Type="http://schemas.openxmlformats.org/officeDocument/2006/relationships/hyperlink" Target="https://skills.emsidata.com/skills/KS123GB6G4TGS12GZH1F" TargetMode="External"/><Relationship Id="rId6027" Type="http://schemas.openxmlformats.org/officeDocument/2006/relationships/hyperlink" Target="https://skills.emsidata.com/skills/KS1233Y6THHDLZQKKNL0" TargetMode="External"/><Relationship Id="rId7359" Type="http://schemas.openxmlformats.org/officeDocument/2006/relationships/hyperlink" Target="https://lightcast.io/open-skills/skills" TargetMode="External"/><Relationship Id="rId6028" Type="http://schemas.openxmlformats.org/officeDocument/2006/relationships/hyperlink" Target="https://lightcast.io/open-skills/skills" TargetMode="External"/><Relationship Id="rId7358" Type="http://schemas.openxmlformats.org/officeDocument/2006/relationships/hyperlink" Target="https://skills.emsidata.com/skills/KS1218Q6PZLSBQJZ6QQD" TargetMode="External"/><Relationship Id="rId8689" Type="http://schemas.openxmlformats.org/officeDocument/2006/relationships/hyperlink" Target="https://lightcast.io/open-skills/skills" TargetMode="External"/><Relationship Id="rId6010" Type="http://schemas.openxmlformats.org/officeDocument/2006/relationships/hyperlink" Target="https://lightcast.io/open-skills/skills" TargetMode="External"/><Relationship Id="rId7342" Type="http://schemas.openxmlformats.org/officeDocument/2006/relationships/hyperlink" Target="https://skills.emsidata.com/skills/KS441K2756CXYXBG990G" TargetMode="External"/><Relationship Id="rId8673" Type="http://schemas.openxmlformats.org/officeDocument/2006/relationships/hyperlink" Target="https://lightcast.io/open-skills/skills" TargetMode="External"/><Relationship Id="rId6011" Type="http://schemas.openxmlformats.org/officeDocument/2006/relationships/hyperlink" Target="https://skills.emsidata.com/skills/KS4415G76TWBGB4J9BHQ" TargetMode="External"/><Relationship Id="rId7341" Type="http://schemas.openxmlformats.org/officeDocument/2006/relationships/hyperlink" Target="https://lightcast.io/open-skills/skills" TargetMode="External"/><Relationship Id="rId8672" Type="http://schemas.openxmlformats.org/officeDocument/2006/relationships/hyperlink" Target="https://skills.emsidata.com/skills/ESDB3A7B534DE2B66E66" TargetMode="External"/><Relationship Id="rId7340" Type="http://schemas.openxmlformats.org/officeDocument/2006/relationships/hyperlink" Target="https://skills.emsidata.com/skills/ESE931B22DABCD5A9E32" TargetMode="External"/><Relationship Id="rId8671" Type="http://schemas.openxmlformats.org/officeDocument/2006/relationships/hyperlink" Target="https://lightcast.io/open-skills/skills" TargetMode="External"/><Relationship Id="rId8670" Type="http://schemas.openxmlformats.org/officeDocument/2006/relationships/hyperlink" Target="https://skills.emsidata.com/skills/ESBA5C761891B310C235" TargetMode="External"/><Relationship Id="rId6014" Type="http://schemas.openxmlformats.org/officeDocument/2006/relationships/hyperlink" Target="https://lightcast.io/open-skills/skills" TargetMode="External"/><Relationship Id="rId7346" Type="http://schemas.openxmlformats.org/officeDocument/2006/relationships/hyperlink" Target="https://skills.emsidata.com/skills/KSCNCCMV3JN47UPTR0I0" TargetMode="External"/><Relationship Id="rId8677" Type="http://schemas.openxmlformats.org/officeDocument/2006/relationships/hyperlink" Target="https://lightcast.io/open-skills/skills" TargetMode="External"/><Relationship Id="rId6015" Type="http://schemas.openxmlformats.org/officeDocument/2006/relationships/hyperlink" Target="https://skills.emsidata.com/skills/KS122Z860C75JV7XGVST" TargetMode="External"/><Relationship Id="rId7345" Type="http://schemas.openxmlformats.org/officeDocument/2006/relationships/hyperlink" Target="https://lightcast.io/open-skills/skills" TargetMode="External"/><Relationship Id="rId8676" Type="http://schemas.openxmlformats.org/officeDocument/2006/relationships/hyperlink" Target="https://skills.emsidata.com/skills/ESE93F7CF45F8BE560A2" TargetMode="External"/><Relationship Id="rId6012" Type="http://schemas.openxmlformats.org/officeDocument/2006/relationships/hyperlink" Target="https://lightcast.io/open-skills/skills" TargetMode="External"/><Relationship Id="rId7344" Type="http://schemas.openxmlformats.org/officeDocument/2006/relationships/hyperlink" Target="https://skills.emsidata.com/skills/KS1215X736FGJZK6JKST" TargetMode="External"/><Relationship Id="rId8675" Type="http://schemas.openxmlformats.org/officeDocument/2006/relationships/hyperlink" Target="https://lightcast.io/open-skills/skills" TargetMode="External"/><Relationship Id="rId6013" Type="http://schemas.openxmlformats.org/officeDocument/2006/relationships/hyperlink" Target="https://skills.emsidata.com/skills/KS4415877P9KW9Y9QLSW" TargetMode="External"/><Relationship Id="rId7343" Type="http://schemas.openxmlformats.org/officeDocument/2006/relationships/hyperlink" Target="https://lightcast.io/open-skills/skills" TargetMode="External"/><Relationship Id="rId8674" Type="http://schemas.openxmlformats.org/officeDocument/2006/relationships/hyperlink" Target="https://skills.emsidata.com/skills/KS3KB6VPV04EJSZ3LCDR" TargetMode="External"/><Relationship Id="rId6018" Type="http://schemas.openxmlformats.org/officeDocument/2006/relationships/hyperlink" Target="https://lightcast.io/open-skills/skills" TargetMode="External"/><Relationship Id="rId6019" Type="http://schemas.openxmlformats.org/officeDocument/2006/relationships/hyperlink" Target="https://skills.emsidata.com/skills/KS126DT78RGW1T1LT9LX" TargetMode="External"/><Relationship Id="rId7349" Type="http://schemas.openxmlformats.org/officeDocument/2006/relationships/hyperlink" Target="https://lightcast.io/open-skills/skills" TargetMode="External"/><Relationship Id="rId6016" Type="http://schemas.openxmlformats.org/officeDocument/2006/relationships/hyperlink" Target="https://lightcast.io/open-skills/skills" TargetMode="External"/><Relationship Id="rId7348" Type="http://schemas.openxmlformats.org/officeDocument/2006/relationships/hyperlink" Target="https://skills.emsidata.com/skills/ES29DDAE9CCE34160768" TargetMode="External"/><Relationship Id="rId8679" Type="http://schemas.openxmlformats.org/officeDocument/2006/relationships/hyperlink" Target="https://lightcast.io/open-skills/skills" TargetMode="External"/><Relationship Id="rId6017" Type="http://schemas.openxmlformats.org/officeDocument/2006/relationships/hyperlink" Target="https://skills.emsidata.com/skills/KSZGBI5RVDDC0KZXZGB4" TargetMode="External"/><Relationship Id="rId7347" Type="http://schemas.openxmlformats.org/officeDocument/2006/relationships/hyperlink" Target="https://lightcast.io/open-skills/skills" TargetMode="External"/><Relationship Id="rId8678" Type="http://schemas.openxmlformats.org/officeDocument/2006/relationships/hyperlink" Target="https://skills.emsidata.com/skills/KS122BS6SV7QSP47KLB4" TargetMode="External"/><Relationship Id="rId7371" Type="http://schemas.openxmlformats.org/officeDocument/2006/relationships/hyperlink" Target="https://lightcast.io/open-skills/skills" TargetMode="External"/><Relationship Id="rId6040" Type="http://schemas.openxmlformats.org/officeDocument/2006/relationships/hyperlink" Target="https://lightcast.io/open-skills/skills" TargetMode="External"/><Relationship Id="rId7370" Type="http://schemas.openxmlformats.org/officeDocument/2006/relationships/hyperlink" Target="https://skills.emsidata.com/skills/KSKJX44T33B6D4UCC8CB" TargetMode="External"/><Relationship Id="rId6043" Type="http://schemas.openxmlformats.org/officeDocument/2006/relationships/hyperlink" Target="https://skills.emsidata.com/skills/KSQU9QZ39TXNAL8JVQTK" TargetMode="External"/><Relationship Id="rId7375" Type="http://schemas.openxmlformats.org/officeDocument/2006/relationships/hyperlink" Target="https://lightcast.io/open-skills/skills" TargetMode="External"/><Relationship Id="rId6044" Type="http://schemas.openxmlformats.org/officeDocument/2006/relationships/hyperlink" Target="https://lightcast.io/open-skills/skills" TargetMode="External"/><Relationship Id="rId7374" Type="http://schemas.openxmlformats.org/officeDocument/2006/relationships/hyperlink" Target="https://skills.emsidata.com/skills/KSOLBOKKX23X15NAC1IN" TargetMode="External"/><Relationship Id="rId6041" Type="http://schemas.openxmlformats.org/officeDocument/2006/relationships/hyperlink" Target="https://skills.emsidata.com/skills/KS126V676RLMBW4HV58M" TargetMode="External"/><Relationship Id="rId7373" Type="http://schemas.openxmlformats.org/officeDocument/2006/relationships/hyperlink" Target="https://lightcast.io/open-skills/skills" TargetMode="External"/><Relationship Id="rId6042" Type="http://schemas.openxmlformats.org/officeDocument/2006/relationships/hyperlink" Target="https://lightcast.io/open-skills/skills" TargetMode="External"/><Relationship Id="rId7372" Type="http://schemas.openxmlformats.org/officeDocument/2006/relationships/hyperlink" Target="https://skills.emsidata.com/skills/KS440PY6J2365XD540J3" TargetMode="External"/><Relationship Id="rId6047" Type="http://schemas.openxmlformats.org/officeDocument/2006/relationships/hyperlink" Target="https://skills.emsidata.com/skills/KS7G3XV6Q7SPD08F3172" TargetMode="External"/><Relationship Id="rId7379" Type="http://schemas.openxmlformats.org/officeDocument/2006/relationships/hyperlink" Target="https://lightcast.io/open-skills/skills" TargetMode="External"/><Relationship Id="rId6048" Type="http://schemas.openxmlformats.org/officeDocument/2006/relationships/hyperlink" Target="https://lightcast.io/open-skills/skills" TargetMode="External"/><Relationship Id="rId7378" Type="http://schemas.openxmlformats.org/officeDocument/2006/relationships/hyperlink" Target="https://skills.emsidata.com/skills/KS7AASDV6UOE7VFBGF4D" TargetMode="External"/><Relationship Id="rId6045" Type="http://schemas.openxmlformats.org/officeDocument/2006/relationships/hyperlink" Target="https://skills.emsidata.com/skills/KS1206G6GQ3J165015ZB" TargetMode="External"/><Relationship Id="rId7377" Type="http://schemas.openxmlformats.org/officeDocument/2006/relationships/hyperlink" Target="https://lightcast.io/open-skills/skills" TargetMode="External"/><Relationship Id="rId6046" Type="http://schemas.openxmlformats.org/officeDocument/2006/relationships/hyperlink" Target="https://lightcast.io/open-skills/skills" TargetMode="External"/><Relationship Id="rId7376" Type="http://schemas.openxmlformats.org/officeDocument/2006/relationships/hyperlink" Target="https://skills.emsidata.com/skills/ES9E625C2D299C5B9C91" TargetMode="External"/><Relationship Id="rId6049" Type="http://schemas.openxmlformats.org/officeDocument/2006/relationships/hyperlink" Target="https://skills.emsidata.com/skills/ES973CE9E546253BE181" TargetMode="External"/><Relationship Id="rId7360" Type="http://schemas.openxmlformats.org/officeDocument/2006/relationships/hyperlink" Target="https://skills.emsidata.com/skills/KS123285XWQS1TVY0YJ4" TargetMode="External"/><Relationship Id="rId8691" Type="http://schemas.openxmlformats.org/officeDocument/2006/relationships/hyperlink" Target="https://lightcast.io/open-skills/skills" TargetMode="External"/><Relationship Id="rId8690" Type="http://schemas.openxmlformats.org/officeDocument/2006/relationships/hyperlink" Target="https://skills.emsidata.com/skills/ES28627D71E1808C3E2F" TargetMode="External"/><Relationship Id="rId6032" Type="http://schemas.openxmlformats.org/officeDocument/2006/relationships/hyperlink" Target="https://lightcast.io/open-skills/skills" TargetMode="External"/><Relationship Id="rId7364" Type="http://schemas.openxmlformats.org/officeDocument/2006/relationships/hyperlink" Target="https://skills.emsidata.com/skills/KS128HP65N6N70YV5ZM7" TargetMode="External"/><Relationship Id="rId8695" Type="http://schemas.openxmlformats.org/officeDocument/2006/relationships/hyperlink" Target="https://lightcast.io/open-skills/skills" TargetMode="External"/><Relationship Id="rId6033" Type="http://schemas.openxmlformats.org/officeDocument/2006/relationships/hyperlink" Target="https://skills.emsidata.com/skills/KS120PP69QDXH94TXRZQ" TargetMode="External"/><Relationship Id="rId7363" Type="http://schemas.openxmlformats.org/officeDocument/2006/relationships/hyperlink" Target="https://lightcast.io/open-skills/skills" TargetMode="External"/><Relationship Id="rId8694" Type="http://schemas.openxmlformats.org/officeDocument/2006/relationships/hyperlink" Target="https://skills.emsidata.com/skills/ESE465D7FEDA317431BE" TargetMode="External"/><Relationship Id="rId6030" Type="http://schemas.openxmlformats.org/officeDocument/2006/relationships/hyperlink" Target="https://lightcast.io/open-skills/skills" TargetMode="External"/><Relationship Id="rId7362" Type="http://schemas.openxmlformats.org/officeDocument/2006/relationships/hyperlink" Target="https://skills.emsidata.com/skills/ES4E7480DB713EDD8690" TargetMode="External"/><Relationship Id="rId8693" Type="http://schemas.openxmlformats.org/officeDocument/2006/relationships/hyperlink" Target="https://lightcast.io/open-skills/skills" TargetMode="External"/><Relationship Id="rId6031" Type="http://schemas.openxmlformats.org/officeDocument/2006/relationships/hyperlink" Target="https://skills.emsidata.com/skills/KS1230679RLKJGSJXRF8" TargetMode="External"/><Relationship Id="rId7361" Type="http://schemas.openxmlformats.org/officeDocument/2006/relationships/hyperlink" Target="https://lightcast.io/open-skills/skills" TargetMode="External"/><Relationship Id="rId8692" Type="http://schemas.openxmlformats.org/officeDocument/2006/relationships/hyperlink" Target="https://skills.emsidata.com/skills/KS1282V6FCV4390N7W88" TargetMode="External"/><Relationship Id="rId6036" Type="http://schemas.openxmlformats.org/officeDocument/2006/relationships/hyperlink" Target="https://lightcast.io/open-skills/skills" TargetMode="External"/><Relationship Id="rId7368" Type="http://schemas.openxmlformats.org/officeDocument/2006/relationships/hyperlink" Target="https://skills.emsidata.com/skills/ESE78ADAE3F63E197E13" TargetMode="External"/><Relationship Id="rId8699" Type="http://schemas.openxmlformats.org/officeDocument/2006/relationships/hyperlink" Target="https://lightcast.io/open-skills/skills" TargetMode="External"/><Relationship Id="rId6037" Type="http://schemas.openxmlformats.org/officeDocument/2006/relationships/hyperlink" Target="https://skills.emsidata.com/skills/KS124SR6C9YQW0L0R5Z5" TargetMode="External"/><Relationship Id="rId7367" Type="http://schemas.openxmlformats.org/officeDocument/2006/relationships/hyperlink" Target="https://lightcast.io/open-skills/skills" TargetMode="External"/><Relationship Id="rId8698" Type="http://schemas.openxmlformats.org/officeDocument/2006/relationships/hyperlink" Target="https://skills.emsidata.com/skills/KS1229R717ZYZPHJRCHN" TargetMode="External"/><Relationship Id="rId6034" Type="http://schemas.openxmlformats.org/officeDocument/2006/relationships/hyperlink" Target="https://lightcast.io/open-skills/skills" TargetMode="External"/><Relationship Id="rId7366" Type="http://schemas.openxmlformats.org/officeDocument/2006/relationships/hyperlink" Target="https://skills.emsidata.com/skills/KS1258479NCTHZ20PFDH" TargetMode="External"/><Relationship Id="rId8697" Type="http://schemas.openxmlformats.org/officeDocument/2006/relationships/hyperlink" Target="https://lightcast.io/open-skills/skills" TargetMode="External"/><Relationship Id="rId6035" Type="http://schemas.openxmlformats.org/officeDocument/2006/relationships/hyperlink" Target="https://skills.emsidata.com/skills/KS126ZV6KGL32NDKMT41" TargetMode="External"/><Relationship Id="rId7365" Type="http://schemas.openxmlformats.org/officeDocument/2006/relationships/hyperlink" Target="https://lightcast.io/open-skills/skills" TargetMode="External"/><Relationship Id="rId8696" Type="http://schemas.openxmlformats.org/officeDocument/2006/relationships/hyperlink" Target="https://skills.emsidata.com/skills/BGSC58FB7018EA736EB4" TargetMode="External"/><Relationship Id="rId6038" Type="http://schemas.openxmlformats.org/officeDocument/2006/relationships/hyperlink" Target="https://lightcast.io/open-skills/skills" TargetMode="External"/><Relationship Id="rId6039" Type="http://schemas.openxmlformats.org/officeDocument/2006/relationships/hyperlink" Target="https://skills.emsidata.com/skills/KS123T870F9078WXLFX8" TargetMode="External"/><Relationship Id="rId7369" Type="http://schemas.openxmlformats.org/officeDocument/2006/relationships/hyperlink" Target="https://lightcast.io/open-skills/skills" TargetMode="External"/><Relationship Id="rId1213" Type="http://schemas.openxmlformats.org/officeDocument/2006/relationships/hyperlink" Target="https://skills.emsidata.com/skills/ESCA52100E7DBDF47A7F" TargetMode="External"/><Relationship Id="rId2544" Type="http://schemas.openxmlformats.org/officeDocument/2006/relationships/hyperlink" Target="https://lightcast.io/open-skills/skills" TargetMode="External"/><Relationship Id="rId3876" Type="http://schemas.openxmlformats.org/officeDocument/2006/relationships/hyperlink" Target="https://lightcast.io/open-skills/skills" TargetMode="External"/><Relationship Id="rId1214" Type="http://schemas.openxmlformats.org/officeDocument/2006/relationships/hyperlink" Target="https://lightcast.io/open-skills/skills" TargetMode="External"/><Relationship Id="rId2545" Type="http://schemas.openxmlformats.org/officeDocument/2006/relationships/hyperlink" Target="https://skills.emsidata.com/skills/KS124NV76V4PG2TK286G" TargetMode="External"/><Relationship Id="rId3875" Type="http://schemas.openxmlformats.org/officeDocument/2006/relationships/hyperlink" Target="https://skills.emsidata.com/skills/KS1236N6CGJKWB3J2ZND" TargetMode="External"/><Relationship Id="rId1215" Type="http://schemas.openxmlformats.org/officeDocument/2006/relationships/hyperlink" Target="https://skills.emsidata.com/skills/KS1218F6KN6BBYSLG365" TargetMode="External"/><Relationship Id="rId2546" Type="http://schemas.openxmlformats.org/officeDocument/2006/relationships/hyperlink" Target="https://lightcast.io/open-skills/skills" TargetMode="External"/><Relationship Id="rId3878" Type="http://schemas.openxmlformats.org/officeDocument/2006/relationships/hyperlink" Target="https://lightcast.io/open-skills/skills" TargetMode="External"/><Relationship Id="rId1216" Type="http://schemas.openxmlformats.org/officeDocument/2006/relationships/hyperlink" Target="https://lightcast.io/open-skills/skills" TargetMode="External"/><Relationship Id="rId2547" Type="http://schemas.openxmlformats.org/officeDocument/2006/relationships/hyperlink" Target="https://skills.emsidata.com/skills/KS1217H6F7PB7YBNPPZH" TargetMode="External"/><Relationship Id="rId3877" Type="http://schemas.openxmlformats.org/officeDocument/2006/relationships/hyperlink" Target="https://skills.emsidata.com/skills/KS120Z470N04DCZV5SSD" TargetMode="External"/><Relationship Id="rId1217" Type="http://schemas.openxmlformats.org/officeDocument/2006/relationships/hyperlink" Target="https://skills.emsidata.com/skills/KS440ZZ6HM0NG5586DTZ" TargetMode="External"/><Relationship Id="rId2548" Type="http://schemas.openxmlformats.org/officeDocument/2006/relationships/hyperlink" Target="https://lightcast.io/open-skills/skills" TargetMode="External"/><Relationship Id="rId10060" Type="http://schemas.openxmlformats.org/officeDocument/2006/relationships/hyperlink" Target="https://skills.emsidata.com/skills/KS1225Z61Y3Q1QS84MSK" TargetMode="External"/><Relationship Id="rId1218" Type="http://schemas.openxmlformats.org/officeDocument/2006/relationships/hyperlink" Target="https://lightcast.io/open-skills/skills" TargetMode="External"/><Relationship Id="rId2549" Type="http://schemas.openxmlformats.org/officeDocument/2006/relationships/hyperlink" Target="https://skills.emsidata.com/skills/ES4CC7BADD4A09009B47" TargetMode="External"/><Relationship Id="rId3879" Type="http://schemas.openxmlformats.org/officeDocument/2006/relationships/hyperlink" Target="https://skills.emsidata.com/skills/KS120DT775YBNMTJSK05" TargetMode="External"/><Relationship Id="rId10061" Type="http://schemas.openxmlformats.org/officeDocument/2006/relationships/hyperlink" Target="https://lightcast.io/open-skills/skills" TargetMode="External"/><Relationship Id="rId1219" Type="http://schemas.openxmlformats.org/officeDocument/2006/relationships/hyperlink" Target="https://skills.emsidata.com/skills/KS123QP6PJKNWGR6KBPY" TargetMode="External"/><Relationship Id="rId10059" Type="http://schemas.openxmlformats.org/officeDocument/2006/relationships/hyperlink" Target="https://lightcast.io/open-skills/skills" TargetMode="External"/><Relationship Id="rId10053" Type="http://schemas.openxmlformats.org/officeDocument/2006/relationships/hyperlink" Target="https://lightcast.io/open-skills/skills" TargetMode="External"/><Relationship Id="rId10054" Type="http://schemas.openxmlformats.org/officeDocument/2006/relationships/hyperlink" Target="https://skills.emsidata.com/skills/BGSDC8C48FE1AFE3956B" TargetMode="External"/><Relationship Id="rId3870" Type="http://schemas.openxmlformats.org/officeDocument/2006/relationships/hyperlink" Target="https://lightcast.io/open-skills/skills" TargetMode="External"/><Relationship Id="rId10051" Type="http://schemas.openxmlformats.org/officeDocument/2006/relationships/hyperlink" Target="https://lightcast.io/open-skills/skills" TargetMode="External"/><Relationship Id="rId10052" Type="http://schemas.openxmlformats.org/officeDocument/2006/relationships/hyperlink" Target="https://skills.emsidata.com/skills/ESEE4BACE72E5E8B166C" TargetMode="External"/><Relationship Id="rId2540" Type="http://schemas.openxmlformats.org/officeDocument/2006/relationships/hyperlink" Target="https://lightcast.io/open-skills/skills" TargetMode="External"/><Relationship Id="rId3872" Type="http://schemas.openxmlformats.org/officeDocument/2006/relationships/hyperlink" Target="https://lightcast.io/open-skills/skills" TargetMode="External"/><Relationship Id="rId10057" Type="http://schemas.openxmlformats.org/officeDocument/2006/relationships/hyperlink" Target="https://lightcast.io/open-skills/skills" TargetMode="External"/><Relationship Id="rId1210" Type="http://schemas.openxmlformats.org/officeDocument/2006/relationships/hyperlink" Target="https://lightcast.io/open-skills/skills" TargetMode="External"/><Relationship Id="rId2541" Type="http://schemas.openxmlformats.org/officeDocument/2006/relationships/hyperlink" Target="https://skills.emsidata.com/skills/KS128CL69WVXYL8J0PZG" TargetMode="External"/><Relationship Id="rId3871" Type="http://schemas.openxmlformats.org/officeDocument/2006/relationships/hyperlink" Target="https://skills.emsidata.com/skills/KS123XW6P97RPNNMNSVR" TargetMode="External"/><Relationship Id="rId10058" Type="http://schemas.openxmlformats.org/officeDocument/2006/relationships/hyperlink" Target="https://skills.emsidata.com/skills/BGS5084DA962E71124BC" TargetMode="External"/><Relationship Id="rId1211" Type="http://schemas.openxmlformats.org/officeDocument/2006/relationships/hyperlink" Target="https://skills.emsidata.com/skills/KS441QM63C04S4BTT4WP" TargetMode="External"/><Relationship Id="rId2542" Type="http://schemas.openxmlformats.org/officeDocument/2006/relationships/hyperlink" Target="https://lightcast.io/open-skills/skills" TargetMode="External"/><Relationship Id="rId3874" Type="http://schemas.openxmlformats.org/officeDocument/2006/relationships/hyperlink" Target="https://lightcast.io/open-skills/skills" TargetMode="External"/><Relationship Id="rId10055" Type="http://schemas.openxmlformats.org/officeDocument/2006/relationships/hyperlink" Target="https://lightcast.io/open-skills/skills" TargetMode="External"/><Relationship Id="rId1212" Type="http://schemas.openxmlformats.org/officeDocument/2006/relationships/hyperlink" Target="https://lightcast.io/open-skills/skills" TargetMode="External"/><Relationship Id="rId2543" Type="http://schemas.openxmlformats.org/officeDocument/2006/relationships/hyperlink" Target="https://skills.emsidata.com/skills/KS1229T6DQMZ34K4W54B" TargetMode="External"/><Relationship Id="rId3873" Type="http://schemas.openxmlformats.org/officeDocument/2006/relationships/hyperlink" Target="https://skills.emsidata.com/skills/KS126D068X1RLGC3K7M5" TargetMode="External"/><Relationship Id="rId10056" Type="http://schemas.openxmlformats.org/officeDocument/2006/relationships/hyperlink" Target="https://skills.emsidata.com/skills/KS127726HRBBP0F2LTDG" TargetMode="External"/><Relationship Id="rId1202" Type="http://schemas.openxmlformats.org/officeDocument/2006/relationships/hyperlink" Target="https://lightcast.io/open-skills/skills" TargetMode="External"/><Relationship Id="rId2533" Type="http://schemas.openxmlformats.org/officeDocument/2006/relationships/hyperlink" Target="https://skills.emsidata.com/skills/KS4410Q6TN140M067HLK" TargetMode="External"/><Relationship Id="rId3865" Type="http://schemas.openxmlformats.org/officeDocument/2006/relationships/hyperlink" Target="https://skills.emsidata.com/skills/KS128BT67Q5G7W4L25VS" TargetMode="External"/><Relationship Id="rId1203" Type="http://schemas.openxmlformats.org/officeDocument/2006/relationships/hyperlink" Target="https://skills.emsidata.com/skills/ESC87481852B31686E9B" TargetMode="External"/><Relationship Id="rId2534" Type="http://schemas.openxmlformats.org/officeDocument/2006/relationships/hyperlink" Target="https://lightcast.io/open-skills/skills" TargetMode="External"/><Relationship Id="rId3864" Type="http://schemas.openxmlformats.org/officeDocument/2006/relationships/hyperlink" Target="https://lightcast.io/open-skills/skills" TargetMode="External"/><Relationship Id="rId1204" Type="http://schemas.openxmlformats.org/officeDocument/2006/relationships/hyperlink" Target="https://lightcast.io/open-skills/skills" TargetMode="External"/><Relationship Id="rId2535" Type="http://schemas.openxmlformats.org/officeDocument/2006/relationships/hyperlink" Target="https://skills.emsidata.com/skills/KS126T466L1GJLW01QLV" TargetMode="External"/><Relationship Id="rId3867" Type="http://schemas.openxmlformats.org/officeDocument/2006/relationships/hyperlink" Target="https://skills.emsidata.com/skills/KS123D971DXBLFR333DX" TargetMode="External"/><Relationship Id="rId1205" Type="http://schemas.openxmlformats.org/officeDocument/2006/relationships/hyperlink" Target="https://skills.emsidata.com/skills/KS1219863VWXPRZL5LG2" TargetMode="External"/><Relationship Id="rId2536" Type="http://schemas.openxmlformats.org/officeDocument/2006/relationships/hyperlink" Target="https://lightcast.io/open-skills/skills" TargetMode="External"/><Relationship Id="rId3866" Type="http://schemas.openxmlformats.org/officeDocument/2006/relationships/hyperlink" Target="https://lightcast.io/open-skills/skills" TargetMode="External"/><Relationship Id="rId1206" Type="http://schemas.openxmlformats.org/officeDocument/2006/relationships/hyperlink" Target="https://lightcast.io/open-skills/skills" TargetMode="External"/><Relationship Id="rId2537" Type="http://schemas.openxmlformats.org/officeDocument/2006/relationships/hyperlink" Target="https://skills.emsidata.com/skills/KS4410P5YWQNWJ6FR288" TargetMode="External"/><Relationship Id="rId3869" Type="http://schemas.openxmlformats.org/officeDocument/2006/relationships/hyperlink" Target="https://skills.emsidata.com/skills/KS120NY771TDWDB2LPP4" TargetMode="External"/><Relationship Id="rId10071" Type="http://schemas.openxmlformats.org/officeDocument/2006/relationships/hyperlink" Target="https://lightcast.io/open-skills/skills" TargetMode="External"/><Relationship Id="rId1207" Type="http://schemas.openxmlformats.org/officeDocument/2006/relationships/hyperlink" Target="https://skills.emsidata.com/skills/KS121996CBWZX0W48B64" TargetMode="External"/><Relationship Id="rId2538" Type="http://schemas.openxmlformats.org/officeDocument/2006/relationships/hyperlink" Target="https://lightcast.io/open-skills/skills" TargetMode="External"/><Relationship Id="rId3868" Type="http://schemas.openxmlformats.org/officeDocument/2006/relationships/hyperlink" Target="https://lightcast.io/open-skills/skills" TargetMode="External"/><Relationship Id="rId10072" Type="http://schemas.openxmlformats.org/officeDocument/2006/relationships/hyperlink" Target="https://skills.emsidata.com/skills/ES5898668CF10C2DF619" TargetMode="External"/><Relationship Id="rId1208" Type="http://schemas.openxmlformats.org/officeDocument/2006/relationships/hyperlink" Target="https://lightcast.io/open-skills/skills" TargetMode="External"/><Relationship Id="rId2539" Type="http://schemas.openxmlformats.org/officeDocument/2006/relationships/hyperlink" Target="https://skills.emsidata.com/skills/KS4410V6J38HLD7R0J6V" TargetMode="External"/><Relationship Id="rId1209" Type="http://schemas.openxmlformats.org/officeDocument/2006/relationships/hyperlink" Target="https://skills.emsidata.com/skills/KS1219B681X3J9MK0KPH" TargetMode="External"/><Relationship Id="rId10070" Type="http://schemas.openxmlformats.org/officeDocument/2006/relationships/hyperlink" Target="https://skills.emsidata.com/skills/KS1218W6ML0F1XYMV5NR" TargetMode="External"/><Relationship Id="rId10064" Type="http://schemas.openxmlformats.org/officeDocument/2006/relationships/hyperlink" Target="https://skills.emsidata.com/skills/ES38335637F135E74D9F" TargetMode="External"/><Relationship Id="rId10065" Type="http://schemas.openxmlformats.org/officeDocument/2006/relationships/hyperlink" Target="https://lightcast.io/open-skills/skills" TargetMode="External"/><Relationship Id="rId10062" Type="http://schemas.openxmlformats.org/officeDocument/2006/relationships/hyperlink" Target="https://skills.emsidata.com/skills/KS441KX5XM58GMK6Y0J6" TargetMode="External"/><Relationship Id="rId10063" Type="http://schemas.openxmlformats.org/officeDocument/2006/relationships/hyperlink" Target="https://lightcast.io/open-skills/skills" TargetMode="External"/><Relationship Id="rId3861" Type="http://schemas.openxmlformats.org/officeDocument/2006/relationships/hyperlink" Target="https://skills.emsidata.com/skills/KS126336VW78HCSSSD15" TargetMode="External"/><Relationship Id="rId10068" Type="http://schemas.openxmlformats.org/officeDocument/2006/relationships/hyperlink" Target="https://skills.emsidata.com/skills/KS123J36Z1MTW6Z0HD51" TargetMode="External"/><Relationship Id="rId2530" Type="http://schemas.openxmlformats.org/officeDocument/2006/relationships/hyperlink" Target="https://lightcast.io/open-skills/skills" TargetMode="External"/><Relationship Id="rId3860" Type="http://schemas.openxmlformats.org/officeDocument/2006/relationships/hyperlink" Target="https://lightcast.io/open-skills/skills" TargetMode="External"/><Relationship Id="rId10069" Type="http://schemas.openxmlformats.org/officeDocument/2006/relationships/hyperlink" Target="https://lightcast.io/open-skills/skills" TargetMode="External"/><Relationship Id="rId1200" Type="http://schemas.openxmlformats.org/officeDocument/2006/relationships/hyperlink" Target="https://lightcast.io/open-skills/skills" TargetMode="External"/><Relationship Id="rId2531" Type="http://schemas.openxmlformats.org/officeDocument/2006/relationships/hyperlink" Target="https://skills.emsidata.com/skills/KS121XY60R6Z5C3R172K" TargetMode="External"/><Relationship Id="rId3863" Type="http://schemas.openxmlformats.org/officeDocument/2006/relationships/hyperlink" Target="https://skills.emsidata.com/skills/KS122CK64NDXV57SRCZ6" TargetMode="External"/><Relationship Id="rId10066" Type="http://schemas.openxmlformats.org/officeDocument/2006/relationships/hyperlink" Target="https://skills.emsidata.com/skills/KS122CC695PTDLBV4FJK" TargetMode="External"/><Relationship Id="rId1201" Type="http://schemas.openxmlformats.org/officeDocument/2006/relationships/hyperlink" Target="https://skills.emsidata.com/skills/KS440MC60VJ182WRXXW4" TargetMode="External"/><Relationship Id="rId2532" Type="http://schemas.openxmlformats.org/officeDocument/2006/relationships/hyperlink" Target="https://lightcast.io/open-skills/skills" TargetMode="External"/><Relationship Id="rId3862" Type="http://schemas.openxmlformats.org/officeDocument/2006/relationships/hyperlink" Target="https://lightcast.io/open-skills/skills" TargetMode="External"/><Relationship Id="rId10067" Type="http://schemas.openxmlformats.org/officeDocument/2006/relationships/hyperlink" Target="https://lightcast.io/open-skills/skills" TargetMode="External"/><Relationship Id="rId1235" Type="http://schemas.openxmlformats.org/officeDocument/2006/relationships/hyperlink" Target="https://skills.emsidata.com/skills/KS1218H6P3XFT842HV3C" TargetMode="External"/><Relationship Id="rId2566" Type="http://schemas.openxmlformats.org/officeDocument/2006/relationships/hyperlink" Target="https://lightcast.io/open-skills/skills" TargetMode="External"/><Relationship Id="rId3898" Type="http://schemas.openxmlformats.org/officeDocument/2006/relationships/hyperlink" Target="https://lightcast.io/open-skills/skills" TargetMode="External"/><Relationship Id="rId1236" Type="http://schemas.openxmlformats.org/officeDocument/2006/relationships/hyperlink" Target="https://lightcast.io/open-skills/skills" TargetMode="External"/><Relationship Id="rId2567" Type="http://schemas.openxmlformats.org/officeDocument/2006/relationships/hyperlink" Target="https://skills.emsidata.com/skills/ESED72B4C534F3E6E455" TargetMode="External"/><Relationship Id="rId3897" Type="http://schemas.openxmlformats.org/officeDocument/2006/relationships/hyperlink" Target="https://skills.emsidata.com/skills/KSBFJJZ004CRBMIU8GAC" TargetMode="External"/><Relationship Id="rId1237" Type="http://schemas.openxmlformats.org/officeDocument/2006/relationships/hyperlink" Target="https://skills.emsidata.com/skills/KS122F75Y533WSSJ4HR5" TargetMode="External"/><Relationship Id="rId2568" Type="http://schemas.openxmlformats.org/officeDocument/2006/relationships/hyperlink" Target="https://lightcast.io/open-skills/skills" TargetMode="External"/><Relationship Id="rId1238" Type="http://schemas.openxmlformats.org/officeDocument/2006/relationships/hyperlink" Target="https://lightcast.io/open-skills/skills" TargetMode="External"/><Relationship Id="rId2569" Type="http://schemas.openxmlformats.org/officeDocument/2006/relationships/hyperlink" Target="https://skills.emsidata.com/skills/KS1228971QZ4LN6V03GB" TargetMode="External"/><Relationship Id="rId3899" Type="http://schemas.openxmlformats.org/officeDocument/2006/relationships/hyperlink" Target="https://skills.emsidata.com/skills/KS1280H6816TH6WNVMND" TargetMode="External"/><Relationship Id="rId1239" Type="http://schemas.openxmlformats.org/officeDocument/2006/relationships/hyperlink" Target="https://skills.emsidata.com/skills/KS1230J6Z8029TC15P7L" TargetMode="External"/><Relationship Id="rId10039" Type="http://schemas.openxmlformats.org/officeDocument/2006/relationships/hyperlink" Target="https://lightcast.io/open-skills/skills" TargetMode="External"/><Relationship Id="rId10037" Type="http://schemas.openxmlformats.org/officeDocument/2006/relationships/hyperlink" Target="https://lightcast.io/open-skills/skills" TargetMode="External"/><Relationship Id="rId10038" Type="http://schemas.openxmlformats.org/officeDocument/2006/relationships/hyperlink" Target="https://skills.emsidata.com/skills/BGSC92B012228036AC73" TargetMode="External"/><Relationship Id="rId3890" Type="http://schemas.openxmlformats.org/officeDocument/2006/relationships/hyperlink" Target="https://lightcast.io/open-skills/skills" TargetMode="External"/><Relationship Id="rId10031" Type="http://schemas.openxmlformats.org/officeDocument/2006/relationships/hyperlink" Target="https://lightcast.io/open-skills/skills" TargetMode="External"/><Relationship Id="rId10032" Type="http://schemas.openxmlformats.org/officeDocument/2006/relationships/hyperlink" Target="https://skills.emsidata.com/skills/ES8ED3FA138B63DD11D5" TargetMode="External"/><Relationship Id="rId2560" Type="http://schemas.openxmlformats.org/officeDocument/2006/relationships/hyperlink" Target="https://lightcast.io/open-skills/skills" TargetMode="External"/><Relationship Id="rId3892" Type="http://schemas.openxmlformats.org/officeDocument/2006/relationships/hyperlink" Target="https://lightcast.io/open-skills/skills" TargetMode="External"/><Relationship Id="rId1230" Type="http://schemas.openxmlformats.org/officeDocument/2006/relationships/hyperlink" Target="https://lightcast.io/open-skills/skills" TargetMode="External"/><Relationship Id="rId2561" Type="http://schemas.openxmlformats.org/officeDocument/2006/relationships/hyperlink" Target="https://skills.emsidata.com/skills/KS440RQ75DGBDNVR04XV" TargetMode="External"/><Relationship Id="rId3891" Type="http://schemas.openxmlformats.org/officeDocument/2006/relationships/hyperlink" Target="https://skills.emsidata.com/skills/KSBUKHC67QQE7YOZSLM5" TargetMode="External"/><Relationship Id="rId10030" Type="http://schemas.openxmlformats.org/officeDocument/2006/relationships/hyperlink" Target="https://skills.emsidata.com/skills/KS122185W8CJGW4PSCRQ" TargetMode="External"/><Relationship Id="rId1231" Type="http://schemas.openxmlformats.org/officeDocument/2006/relationships/hyperlink" Target="https://skills.emsidata.com/skills/KS122B071LMGXVTT3Z91" TargetMode="External"/><Relationship Id="rId2562" Type="http://schemas.openxmlformats.org/officeDocument/2006/relationships/hyperlink" Target="https://lightcast.io/open-skills/skills" TargetMode="External"/><Relationship Id="rId3894" Type="http://schemas.openxmlformats.org/officeDocument/2006/relationships/hyperlink" Target="https://lightcast.io/open-skills/skills" TargetMode="External"/><Relationship Id="rId10035" Type="http://schemas.openxmlformats.org/officeDocument/2006/relationships/hyperlink" Target="https://lightcast.io/open-skills/skills" TargetMode="External"/><Relationship Id="rId1232" Type="http://schemas.openxmlformats.org/officeDocument/2006/relationships/hyperlink" Target="https://lightcast.io/open-skills/skills" TargetMode="External"/><Relationship Id="rId2563" Type="http://schemas.openxmlformats.org/officeDocument/2006/relationships/hyperlink" Target="https://skills.emsidata.com/skills/KS1203B66DJG8T72WTJ4" TargetMode="External"/><Relationship Id="rId3893" Type="http://schemas.openxmlformats.org/officeDocument/2006/relationships/hyperlink" Target="https://skills.emsidata.com/skills/KS127Q967RQR9NV7ZW7K" TargetMode="External"/><Relationship Id="rId10036" Type="http://schemas.openxmlformats.org/officeDocument/2006/relationships/hyperlink" Target="https://skills.emsidata.com/skills/KS1218H6YTH21VYCT4YN" TargetMode="External"/><Relationship Id="rId1233" Type="http://schemas.openxmlformats.org/officeDocument/2006/relationships/hyperlink" Target="https://skills.emsidata.com/skills/KS1218H6JY4J8RS4VJ78" TargetMode="External"/><Relationship Id="rId2564" Type="http://schemas.openxmlformats.org/officeDocument/2006/relationships/hyperlink" Target="https://lightcast.io/open-skills/skills" TargetMode="External"/><Relationship Id="rId3896" Type="http://schemas.openxmlformats.org/officeDocument/2006/relationships/hyperlink" Target="https://lightcast.io/open-skills/skills" TargetMode="External"/><Relationship Id="rId10033" Type="http://schemas.openxmlformats.org/officeDocument/2006/relationships/hyperlink" Target="https://lightcast.io/open-skills/skills" TargetMode="External"/><Relationship Id="rId1234" Type="http://schemas.openxmlformats.org/officeDocument/2006/relationships/hyperlink" Target="https://lightcast.io/open-skills/skills" TargetMode="External"/><Relationship Id="rId2565" Type="http://schemas.openxmlformats.org/officeDocument/2006/relationships/hyperlink" Target="https://skills.emsidata.com/skills/KS126NT648BP2V66XDM2" TargetMode="External"/><Relationship Id="rId3895" Type="http://schemas.openxmlformats.org/officeDocument/2006/relationships/hyperlink" Target="https://skills.emsidata.com/skills/KS1286G68KB26KH6PD5C" TargetMode="External"/><Relationship Id="rId10034" Type="http://schemas.openxmlformats.org/officeDocument/2006/relationships/hyperlink" Target="https://skills.emsidata.com/skills/ES7FB7FB752C1DCB7CA6" TargetMode="External"/><Relationship Id="rId1224" Type="http://schemas.openxmlformats.org/officeDocument/2006/relationships/hyperlink" Target="https://lightcast.io/open-skills/skills" TargetMode="External"/><Relationship Id="rId2555" Type="http://schemas.openxmlformats.org/officeDocument/2006/relationships/hyperlink" Target="https://skills.emsidata.com/skills/KS122W179TCW8RVX29ZR" TargetMode="External"/><Relationship Id="rId3887" Type="http://schemas.openxmlformats.org/officeDocument/2006/relationships/hyperlink" Target="https://skills.emsidata.com/skills/KS4411W6C3KM526N8LP6" TargetMode="External"/><Relationship Id="rId1225" Type="http://schemas.openxmlformats.org/officeDocument/2006/relationships/hyperlink" Target="https://skills.emsidata.com/skills/KS1225C66PNH5DZ70FT8" TargetMode="External"/><Relationship Id="rId2556" Type="http://schemas.openxmlformats.org/officeDocument/2006/relationships/hyperlink" Target="https://lightcast.io/open-skills/skills" TargetMode="External"/><Relationship Id="rId3886" Type="http://schemas.openxmlformats.org/officeDocument/2006/relationships/hyperlink" Target="https://lightcast.io/open-skills/skills" TargetMode="External"/><Relationship Id="rId1226" Type="http://schemas.openxmlformats.org/officeDocument/2006/relationships/hyperlink" Target="https://lightcast.io/open-skills/skills" TargetMode="External"/><Relationship Id="rId2557" Type="http://schemas.openxmlformats.org/officeDocument/2006/relationships/hyperlink" Target="https://skills.emsidata.com/skills/KS4418H6DF21VK4NHKWB" TargetMode="External"/><Relationship Id="rId3889" Type="http://schemas.openxmlformats.org/officeDocument/2006/relationships/hyperlink" Target="https://skills.emsidata.com/skills/KS1253M692K6LV8K04XS" TargetMode="External"/><Relationship Id="rId1227" Type="http://schemas.openxmlformats.org/officeDocument/2006/relationships/hyperlink" Target="https://skills.emsidata.com/skills/KS127FS5VP9B8WFRH60T" TargetMode="External"/><Relationship Id="rId2558" Type="http://schemas.openxmlformats.org/officeDocument/2006/relationships/hyperlink" Target="https://lightcast.io/open-skills/skills" TargetMode="External"/><Relationship Id="rId3888" Type="http://schemas.openxmlformats.org/officeDocument/2006/relationships/hyperlink" Target="https://lightcast.io/open-skills/skills" TargetMode="External"/><Relationship Id="rId1228" Type="http://schemas.openxmlformats.org/officeDocument/2006/relationships/hyperlink" Target="https://lightcast.io/open-skills/skills" TargetMode="External"/><Relationship Id="rId2559" Type="http://schemas.openxmlformats.org/officeDocument/2006/relationships/hyperlink" Target="https://skills.emsidata.com/skills/KS1213Q5Y632QWZ7PVVS" TargetMode="External"/><Relationship Id="rId1229" Type="http://schemas.openxmlformats.org/officeDocument/2006/relationships/hyperlink" Target="https://skills.emsidata.com/skills/KS440JG61FH43531RC4V" TargetMode="External"/><Relationship Id="rId10050" Type="http://schemas.openxmlformats.org/officeDocument/2006/relationships/hyperlink" Target="https://skills.emsidata.com/skills/KS121V362FM21C8F1SVF" TargetMode="External"/><Relationship Id="rId10048" Type="http://schemas.openxmlformats.org/officeDocument/2006/relationships/hyperlink" Target="https://skills.emsidata.com/skills/KS124CC6CW0P722B35W3" TargetMode="External"/><Relationship Id="rId10049" Type="http://schemas.openxmlformats.org/officeDocument/2006/relationships/hyperlink" Target="https://lightcast.io/open-skills/skills" TargetMode="External"/><Relationship Id="rId10042" Type="http://schemas.openxmlformats.org/officeDocument/2006/relationships/hyperlink" Target="https://skills.emsidata.com/skills/ES6A318365970B5F5326" TargetMode="External"/><Relationship Id="rId10043" Type="http://schemas.openxmlformats.org/officeDocument/2006/relationships/hyperlink" Target="https://lightcast.io/open-skills/skills" TargetMode="External"/><Relationship Id="rId3881" Type="http://schemas.openxmlformats.org/officeDocument/2006/relationships/hyperlink" Target="https://skills.emsidata.com/skills/KS127Q9616Z8R2P79W8Y" TargetMode="External"/><Relationship Id="rId10040" Type="http://schemas.openxmlformats.org/officeDocument/2006/relationships/hyperlink" Target="https://skills.emsidata.com/skills/KS1280K6PZTLX1TBMQ52" TargetMode="External"/><Relationship Id="rId2550" Type="http://schemas.openxmlformats.org/officeDocument/2006/relationships/hyperlink" Target="https://lightcast.io/open-skills/skills" TargetMode="External"/><Relationship Id="rId3880" Type="http://schemas.openxmlformats.org/officeDocument/2006/relationships/hyperlink" Target="https://lightcast.io/open-skills/skills" TargetMode="External"/><Relationship Id="rId10041" Type="http://schemas.openxmlformats.org/officeDocument/2006/relationships/hyperlink" Target="https://lightcast.io/open-skills/skills" TargetMode="External"/><Relationship Id="rId1220" Type="http://schemas.openxmlformats.org/officeDocument/2006/relationships/hyperlink" Target="https://lightcast.io/open-skills/skills" TargetMode="External"/><Relationship Id="rId2551" Type="http://schemas.openxmlformats.org/officeDocument/2006/relationships/hyperlink" Target="https://skills.emsidata.com/skills/KS120165YQ5Y4JGQC03L" TargetMode="External"/><Relationship Id="rId3883" Type="http://schemas.openxmlformats.org/officeDocument/2006/relationships/hyperlink" Target="https://skills.emsidata.com/skills/KS440BG6XNV2HQQ3PJTD" TargetMode="External"/><Relationship Id="rId10046" Type="http://schemas.openxmlformats.org/officeDocument/2006/relationships/hyperlink" Target="https://skills.emsidata.com/skills/ES5A281A8917181656AD" TargetMode="External"/><Relationship Id="rId1221" Type="http://schemas.openxmlformats.org/officeDocument/2006/relationships/hyperlink" Target="https://skills.emsidata.com/skills/KS122J471ZCHXV3JWSV1" TargetMode="External"/><Relationship Id="rId2552" Type="http://schemas.openxmlformats.org/officeDocument/2006/relationships/hyperlink" Target="https://lightcast.io/open-skills/skills" TargetMode="External"/><Relationship Id="rId3882" Type="http://schemas.openxmlformats.org/officeDocument/2006/relationships/hyperlink" Target="https://lightcast.io/open-skills/skills" TargetMode="External"/><Relationship Id="rId10047" Type="http://schemas.openxmlformats.org/officeDocument/2006/relationships/hyperlink" Target="https://lightcast.io/open-skills/skills" TargetMode="External"/><Relationship Id="rId1222" Type="http://schemas.openxmlformats.org/officeDocument/2006/relationships/hyperlink" Target="https://lightcast.io/open-skills/skills" TargetMode="External"/><Relationship Id="rId2553" Type="http://schemas.openxmlformats.org/officeDocument/2006/relationships/hyperlink" Target="https://skills.emsidata.com/skills/ES65C3A1A13527AD7580" TargetMode="External"/><Relationship Id="rId3885" Type="http://schemas.openxmlformats.org/officeDocument/2006/relationships/hyperlink" Target="https://skills.emsidata.com/skills/KS120S36QQBPH0DVX6SV" TargetMode="External"/><Relationship Id="rId10044" Type="http://schemas.openxmlformats.org/officeDocument/2006/relationships/hyperlink" Target="https://skills.emsidata.com/skills/ESFAA90E184B379555FA" TargetMode="External"/><Relationship Id="rId1223" Type="http://schemas.openxmlformats.org/officeDocument/2006/relationships/hyperlink" Target="https://skills.emsidata.com/skills/ES3A37D4161E9FB375B2" TargetMode="External"/><Relationship Id="rId2554" Type="http://schemas.openxmlformats.org/officeDocument/2006/relationships/hyperlink" Target="https://lightcast.io/open-skills/skills" TargetMode="External"/><Relationship Id="rId3884" Type="http://schemas.openxmlformats.org/officeDocument/2006/relationships/hyperlink" Target="https://lightcast.io/open-skills/skills" TargetMode="External"/><Relationship Id="rId10045" Type="http://schemas.openxmlformats.org/officeDocument/2006/relationships/hyperlink" Target="https://lightcast.io/open-skills/skills" TargetMode="External"/><Relationship Id="rId2500" Type="http://schemas.openxmlformats.org/officeDocument/2006/relationships/hyperlink" Target="https://lightcast.io/open-skills/skills" TargetMode="External"/><Relationship Id="rId3832" Type="http://schemas.openxmlformats.org/officeDocument/2006/relationships/hyperlink" Target="https://lightcast.io/open-skills/skills" TargetMode="External"/><Relationship Id="rId2501" Type="http://schemas.openxmlformats.org/officeDocument/2006/relationships/hyperlink" Target="https://skills.emsidata.com/skills/KS441GS65WFSRJ0QJHQD" TargetMode="External"/><Relationship Id="rId3831" Type="http://schemas.openxmlformats.org/officeDocument/2006/relationships/hyperlink" Target="https://skills.emsidata.com/skills/ES369FB3A6621B8D08D0" TargetMode="External"/><Relationship Id="rId2502" Type="http://schemas.openxmlformats.org/officeDocument/2006/relationships/hyperlink" Target="https://lightcast.io/open-skills/skills" TargetMode="External"/><Relationship Id="rId3834" Type="http://schemas.openxmlformats.org/officeDocument/2006/relationships/hyperlink" Target="https://lightcast.io/open-skills/skills" TargetMode="External"/><Relationship Id="rId2503" Type="http://schemas.openxmlformats.org/officeDocument/2006/relationships/hyperlink" Target="https://skills.emsidata.com/skills/KS440M66WRQTZZ5L6F5V" TargetMode="External"/><Relationship Id="rId3833" Type="http://schemas.openxmlformats.org/officeDocument/2006/relationships/hyperlink" Target="https://skills.emsidata.com/skills/KS120QL62KBNCL39PQF3" TargetMode="External"/><Relationship Id="rId2504" Type="http://schemas.openxmlformats.org/officeDocument/2006/relationships/hyperlink" Target="https://lightcast.io/open-skills/skills" TargetMode="External"/><Relationship Id="rId3836" Type="http://schemas.openxmlformats.org/officeDocument/2006/relationships/hyperlink" Target="https://lightcast.io/open-skills/skills" TargetMode="External"/><Relationship Id="rId2505" Type="http://schemas.openxmlformats.org/officeDocument/2006/relationships/hyperlink" Target="https://skills.emsidata.com/skills/KS4410T5YN49SBCX8P2S" TargetMode="External"/><Relationship Id="rId3835" Type="http://schemas.openxmlformats.org/officeDocument/2006/relationships/hyperlink" Target="https://skills.emsidata.com/skills/KS7G4BW6NRPZRT7199CQ" TargetMode="External"/><Relationship Id="rId2506" Type="http://schemas.openxmlformats.org/officeDocument/2006/relationships/hyperlink" Target="https://lightcast.io/open-skills/skills" TargetMode="External"/><Relationship Id="rId3838" Type="http://schemas.openxmlformats.org/officeDocument/2006/relationships/hyperlink" Target="https://lightcast.io/open-skills/skills" TargetMode="External"/><Relationship Id="rId2507" Type="http://schemas.openxmlformats.org/officeDocument/2006/relationships/hyperlink" Target="https://skills.emsidata.com/skills/KS124VS66VH7N2SDJFV8" TargetMode="External"/><Relationship Id="rId3837" Type="http://schemas.openxmlformats.org/officeDocument/2006/relationships/hyperlink" Target="https://skills.emsidata.com/skills/KS1203R6JC91PDX5GZ72" TargetMode="External"/><Relationship Id="rId2508" Type="http://schemas.openxmlformats.org/officeDocument/2006/relationships/hyperlink" Target="https://lightcast.io/open-skills/skills" TargetMode="External"/><Relationship Id="rId2509" Type="http://schemas.openxmlformats.org/officeDocument/2006/relationships/hyperlink" Target="https://skills.emsidata.com/skills/KS4410T6VT32WPY1XS4S" TargetMode="External"/><Relationship Id="rId3839" Type="http://schemas.openxmlformats.org/officeDocument/2006/relationships/hyperlink" Target="https://skills.emsidata.com/skills/KS126BP73PBHKDJDT3BG" TargetMode="External"/><Relationship Id="rId10097" Type="http://schemas.openxmlformats.org/officeDocument/2006/relationships/hyperlink" Target="https://lightcast.io/open-skills/skills" TargetMode="External"/><Relationship Id="rId10098" Type="http://schemas.openxmlformats.org/officeDocument/2006/relationships/hyperlink" Target="https://skills.emsidata.com/skills/ESCB7F3991CFA8413418" TargetMode="External"/><Relationship Id="rId10095" Type="http://schemas.openxmlformats.org/officeDocument/2006/relationships/hyperlink" Target="https://lightcast.io/open-skills/skills" TargetMode="External"/><Relationship Id="rId10096" Type="http://schemas.openxmlformats.org/officeDocument/2006/relationships/hyperlink" Target="https://skills.emsidata.com/skills/KS1204T64RK0LCDR3SJM" TargetMode="External"/><Relationship Id="rId3830" Type="http://schemas.openxmlformats.org/officeDocument/2006/relationships/hyperlink" Target="https://lightcast.io/open-skills/skills" TargetMode="External"/><Relationship Id="rId10099" Type="http://schemas.openxmlformats.org/officeDocument/2006/relationships/hyperlink" Target="https://lightcast.io/open-skills/skills" TargetMode="External"/><Relationship Id="rId3821" Type="http://schemas.openxmlformats.org/officeDocument/2006/relationships/hyperlink" Target="https://skills.emsidata.com/skills/KS7G1P677W613KY8R5BW" TargetMode="External"/><Relationship Id="rId3820" Type="http://schemas.openxmlformats.org/officeDocument/2006/relationships/hyperlink" Target="https://lightcast.io/open-skills/skills" TargetMode="External"/><Relationship Id="rId3823" Type="http://schemas.openxmlformats.org/officeDocument/2006/relationships/hyperlink" Target="https://skills.emsidata.com/skills/KS125SS6G689TM1V0MNY" TargetMode="External"/><Relationship Id="rId3822" Type="http://schemas.openxmlformats.org/officeDocument/2006/relationships/hyperlink" Target="https://lightcast.io/open-skills/skills" TargetMode="External"/><Relationship Id="rId3825" Type="http://schemas.openxmlformats.org/officeDocument/2006/relationships/hyperlink" Target="https://skills.emsidata.com/skills/KS440VK6X8QH7RG0M9S4" TargetMode="External"/><Relationship Id="rId3824" Type="http://schemas.openxmlformats.org/officeDocument/2006/relationships/hyperlink" Target="https://lightcast.io/open-skills/skills" TargetMode="External"/><Relationship Id="rId3827" Type="http://schemas.openxmlformats.org/officeDocument/2006/relationships/hyperlink" Target="https://skills.emsidata.com/skills/KS442546YGKQC49SH18W" TargetMode="External"/><Relationship Id="rId3826" Type="http://schemas.openxmlformats.org/officeDocument/2006/relationships/hyperlink" Target="https://lightcast.io/open-skills/skills" TargetMode="External"/><Relationship Id="rId3829" Type="http://schemas.openxmlformats.org/officeDocument/2006/relationships/hyperlink" Target="https://skills.emsidata.com/skills/KS442547641M2VB5JJQ4" TargetMode="External"/><Relationship Id="rId3828" Type="http://schemas.openxmlformats.org/officeDocument/2006/relationships/hyperlink" Target="https://lightcast.io/open-skills/skills" TargetMode="External"/><Relationship Id="rId6094" Type="http://schemas.openxmlformats.org/officeDocument/2006/relationships/hyperlink" Target="https://lightcast.io/open-skills/skills" TargetMode="External"/><Relationship Id="rId6095" Type="http://schemas.openxmlformats.org/officeDocument/2006/relationships/hyperlink" Target="https://skills.emsidata.com/skills/KS122596D5ZSN1537KSW" TargetMode="External"/><Relationship Id="rId6092" Type="http://schemas.openxmlformats.org/officeDocument/2006/relationships/hyperlink" Target="https://lightcast.io/open-skills/skills" TargetMode="External"/><Relationship Id="rId6093" Type="http://schemas.openxmlformats.org/officeDocument/2006/relationships/hyperlink" Target="https://skills.emsidata.com/skills/KS120XP636CB5432F5TP" TargetMode="External"/><Relationship Id="rId6098" Type="http://schemas.openxmlformats.org/officeDocument/2006/relationships/hyperlink" Target="https://lightcast.io/open-skills/skills" TargetMode="External"/><Relationship Id="rId6099" Type="http://schemas.openxmlformats.org/officeDocument/2006/relationships/hyperlink" Target="https://skills.emsidata.com/skills/KS440BB67NHB0JH39QCN" TargetMode="External"/><Relationship Id="rId6096" Type="http://schemas.openxmlformats.org/officeDocument/2006/relationships/hyperlink" Target="https://lightcast.io/open-skills/skills" TargetMode="External"/><Relationship Id="rId6097" Type="http://schemas.openxmlformats.org/officeDocument/2006/relationships/hyperlink" Target="https://skills.emsidata.com/skills/KS7G25Z5WTFXF3W053YT" TargetMode="External"/><Relationship Id="rId2522" Type="http://schemas.openxmlformats.org/officeDocument/2006/relationships/hyperlink" Target="https://lightcast.io/open-skills/skills" TargetMode="External"/><Relationship Id="rId3854" Type="http://schemas.openxmlformats.org/officeDocument/2006/relationships/hyperlink" Target="https://lightcast.io/open-skills/skills" TargetMode="External"/><Relationship Id="rId2523" Type="http://schemas.openxmlformats.org/officeDocument/2006/relationships/hyperlink" Target="https://skills.emsidata.com/skills/KS7G82H74NBVCV9RJBFJ" TargetMode="External"/><Relationship Id="rId3853" Type="http://schemas.openxmlformats.org/officeDocument/2006/relationships/hyperlink" Target="https://skills.emsidata.com/skills/KS121DB6Z5KB2L20BT7S" TargetMode="External"/><Relationship Id="rId2524" Type="http://schemas.openxmlformats.org/officeDocument/2006/relationships/hyperlink" Target="https://lightcast.io/open-skills/skills" TargetMode="External"/><Relationship Id="rId3856" Type="http://schemas.openxmlformats.org/officeDocument/2006/relationships/hyperlink" Target="https://lightcast.io/open-skills/skills" TargetMode="External"/><Relationship Id="rId2525" Type="http://schemas.openxmlformats.org/officeDocument/2006/relationships/hyperlink" Target="https://skills.emsidata.com/skills/KS128736G4DTS6WTY4P0" TargetMode="External"/><Relationship Id="rId3855" Type="http://schemas.openxmlformats.org/officeDocument/2006/relationships/hyperlink" Target="https://skills.emsidata.com/skills/KS122X96FRP16VD72VY6" TargetMode="External"/><Relationship Id="rId2526" Type="http://schemas.openxmlformats.org/officeDocument/2006/relationships/hyperlink" Target="https://lightcast.io/open-skills/skills" TargetMode="External"/><Relationship Id="rId3858" Type="http://schemas.openxmlformats.org/officeDocument/2006/relationships/hyperlink" Target="https://lightcast.io/open-skills/skills" TargetMode="External"/><Relationship Id="rId10082" Type="http://schemas.openxmlformats.org/officeDocument/2006/relationships/hyperlink" Target="https://skills.emsidata.com/skills/BGS8D6FBE63584D298C7" TargetMode="External"/><Relationship Id="rId2527" Type="http://schemas.openxmlformats.org/officeDocument/2006/relationships/hyperlink" Target="https://skills.emsidata.com/skills/KS120MJ6QP112G3XSMMT" TargetMode="External"/><Relationship Id="rId3857" Type="http://schemas.openxmlformats.org/officeDocument/2006/relationships/hyperlink" Target="https://skills.emsidata.com/skills/KS120H36F1V9NQRQC3VM" TargetMode="External"/><Relationship Id="rId10083" Type="http://schemas.openxmlformats.org/officeDocument/2006/relationships/hyperlink" Target="https://lightcast.io/open-skills/skills" TargetMode="External"/><Relationship Id="rId2528" Type="http://schemas.openxmlformats.org/officeDocument/2006/relationships/hyperlink" Target="https://lightcast.io/open-skills/skills" TargetMode="External"/><Relationship Id="rId10080" Type="http://schemas.openxmlformats.org/officeDocument/2006/relationships/hyperlink" Target="https://skills.emsidata.com/skills/ES444F7110B700C46A8C" TargetMode="External"/><Relationship Id="rId2529" Type="http://schemas.openxmlformats.org/officeDocument/2006/relationships/hyperlink" Target="https://skills.emsidata.com/skills/KS12424695B3SLPZL50P" TargetMode="External"/><Relationship Id="rId3859" Type="http://schemas.openxmlformats.org/officeDocument/2006/relationships/hyperlink" Target="https://skills.emsidata.com/skills/KS441M76WN4TPWHRRGNP" TargetMode="External"/><Relationship Id="rId10081" Type="http://schemas.openxmlformats.org/officeDocument/2006/relationships/hyperlink" Target="https://lightcast.io/open-skills/skills" TargetMode="External"/><Relationship Id="rId10075" Type="http://schemas.openxmlformats.org/officeDocument/2006/relationships/hyperlink" Target="https://lightcast.io/open-skills/skills" TargetMode="External"/><Relationship Id="rId10076" Type="http://schemas.openxmlformats.org/officeDocument/2006/relationships/hyperlink" Target="https://skills.emsidata.com/skills/ES411B83E96EB4FCD851" TargetMode="External"/><Relationship Id="rId10073" Type="http://schemas.openxmlformats.org/officeDocument/2006/relationships/hyperlink" Target="https://lightcast.io/open-skills/skills" TargetMode="External"/><Relationship Id="rId10074" Type="http://schemas.openxmlformats.org/officeDocument/2006/relationships/hyperlink" Target="https://skills.emsidata.com/skills/ES6C84FF059A9F04F65E" TargetMode="External"/><Relationship Id="rId3850" Type="http://schemas.openxmlformats.org/officeDocument/2006/relationships/hyperlink" Target="https://lightcast.io/open-skills/skills" TargetMode="External"/><Relationship Id="rId10079" Type="http://schemas.openxmlformats.org/officeDocument/2006/relationships/hyperlink" Target="https://lightcast.io/open-skills/skills" TargetMode="External"/><Relationship Id="rId2520" Type="http://schemas.openxmlformats.org/officeDocument/2006/relationships/hyperlink" Target="https://lightcast.io/open-skills/skills" TargetMode="External"/><Relationship Id="rId3852" Type="http://schemas.openxmlformats.org/officeDocument/2006/relationships/hyperlink" Target="https://lightcast.io/open-skills/skills" TargetMode="External"/><Relationship Id="rId10077" Type="http://schemas.openxmlformats.org/officeDocument/2006/relationships/hyperlink" Target="https://lightcast.io/open-skills/skills" TargetMode="External"/><Relationship Id="rId2521" Type="http://schemas.openxmlformats.org/officeDocument/2006/relationships/hyperlink" Target="https://skills.emsidata.com/skills/KS441HZ60WWB0T7YTZ4R" TargetMode="External"/><Relationship Id="rId3851" Type="http://schemas.openxmlformats.org/officeDocument/2006/relationships/hyperlink" Target="https://skills.emsidata.com/skills/KS1219T6Y9H4L4GS342Z" TargetMode="External"/><Relationship Id="rId10078" Type="http://schemas.openxmlformats.org/officeDocument/2006/relationships/hyperlink" Target="https://skills.emsidata.com/skills/KS127TY6K407G3K47WQP" TargetMode="External"/><Relationship Id="rId2511" Type="http://schemas.openxmlformats.org/officeDocument/2006/relationships/hyperlink" Target="https://skills.emsidata.com/skills/KS4410K6MPMF090T04CS" TargetMode="External"/><Relationship Id="rId3843" Type="http://schemas.openxmlformats.org/officeDocument/2006/relationships/hyperlink" Target="https://skills.emsidata.com/skills/KS7G7Q65WKJ6HXFCJB6B" TargetMode="External"/><Relationship Id="rId2512" Type="http://schemas.openxmlformats.org/officeDocument/2006/relationships/hyperlink" Target="https://lightcast.io/open-skills/skills" TargetMode="External"/><Relationship Id="rId3842" Type="http://schemas.openxmlformats.org/officeDocument/2006/relationships/hyperlink" Target="https://lightcast.io/open-skills/skills" TargetMode="External"/><Relationship Id="rId10090" Type="http://schemas.openxmlformats.org/officeDocument/2006/relationships/hyperlink" Target="https://skills.emsidata.com/skills/KS7G02L5ZH1JSPVY93W6" TargetMode="External"/><Relationship Id="rId2513" Type="http://schemas.openxmlformats.org/officeDocument/2006/relationships/hyperlink" Target="https://skills.emsidata.com/skills/KS125ZX6QXDBMRMRFWWQ" TargetMode="External"/><Relationship Id="rId3845" Type="http://schemas.openxmlformats.org/officeDocument/2006/relationships/hyperlink" Target="https://skills.emsidata.com/skills/KS122X7688W6K6Z1S2GK" TargetMode="External"/><Relationship Id="rId2514" Type="http://schemas.openxmlformats.org/officeDocument/2006/relationships/hyperlink" Target="https://lightcast.io/open-skills/skills" TargetMode="External"/><Relationship Id="rId3844" Type="http://schemas.openxmlformats.org/officeDocument/2006/relationships/hyperlink" Target="https://lightcast.io/open-skills/skills" TargetMode="External"/><Relationship Id="rId2515" Type="http://schemas.openxmlformats.org/officeDocument/2006/relationships/hyperlink" Target="https://skills.emsidata.com/skills/BGSA9B50961DE9B13877" TargetMode="External"/><Relationship Id="rId3847" Type="http://schemas.openxmlformats.org/officeDocument/2006/relationships/hyperlink" Target="https://skills.emsidata.com/skills/KSLH1WITVISR1MW7SI97" TargetMode="External"/><Relationship Id="rId10093" Type="http://schemas.openxmlformats.org/officeDocument/2006/relationships/hyperlink" Target="https://lightcast.io/open-skills/skills" TargetMode="External"/><Relationship Id="rId2516" Type="http://schemas.openxmlformats.org/officeDocument/2006/relationships/hyperlink" Target="https://lightcast.io/open-skills/skills" TargetMode="External"/><Relationship Id="rId3846" Type="http://schemas.openxmlformats.org/officeDocument/2006/relationships/hyperlink" Target="https://lightcast.io/open-skills/skills" TargetMode="External"/><Relationship Id="rId10094" Type="http://schemas.openxmlformats.org/officeDocument/2006/relationships/hyperlink" Target="https://skills.emsidata.com/skills/BGSAB66B5EFFE81476EB" TargetMode="External"/><Relationship Id="rId2517" Type="http://schemas.openxmlformats.org/officeDocument/2006/relationships/hyperlink" Target="https://skills.emsidata.com/skills/ESC3C3B24E2AF60E0CD3" TargetMode="External"/><Relationship Id="rId3849" Type="http://schemas.openxmlformats.org/officeDocument/2006/relationships/hyperlink" Target="https://skills.emsidata.com/skills/KS127Y060LJVXLNWWZ2H" TargetMode="External"/><Relationship Id="rId10091" Type="http://schemas.openxmlformats.org/officeDocument/2006/relationships/hyperlink" Target="https://lightcast.io/open-skills/skills" TargetMode="External"/><Relationship Id="rId2518" Type="http://schemas.openxmlformats.org/officeDocument/2006/relationships/hyperlink" Target="https://lightcast.io/open-skills/skills" TargetMode="External"/><Relationship Id="rId3848" Type="http://schemas.openxmlformats.org/officeDocument/2006/relationships/hyperlink" Target="https://lightcast.io/open-skills/skills" TargetMode="External"/><Relationship Id="rId10092" Type="http://schemas.openxmlformats.org/officeDocument/2006/relationships/hyperlink" Target="https://skills.emsidata.com/skills/KSDTG7CF5H38V5XDC26C" TargetMode="External"/><Relationship Id="rId2519" Type="http://schemas.openxmlformats.org/officeDocument/2006/relationships/hyperlink" Target="https://skills.emsidata.com/skills/KS1217X70KVSP515Q95M" TargetMode="External"/><Relationship Id="rId10086" Type="http://schemas.openxmlformats.org/officeDocument/2006/relationships/hyperlink" Target="https://skills.emsidata.com/skills/KSN9VJL0XNMWCDSVBRD9" TargetMode="External"/><Relationship Id="rId10087" Type="http://schemas.openxmlformats.org/officeDocument/2006/relationships/hyperlink" Target="https://lightcast.io/open-skills/skills" TargetMode="External"/><Relationship Id="rId10084" Type="http://schemas.openxmlformats.org/officeDocument/2006/relationships/hyperlink" Target="https://skills.emsidata.com/skills/ES946804BFFB534316BB" TargetMode="External"/><Relationship Id="rId10085" Type="http://schemas.openxmlformats.org/officeDocument/2006/relationships/hyperlink" Target="https://lightcast.io/open-skills/skills" TargetMode="External"/><Relationship Id="rId3841" Type="http://schemas.openxmlformats.org/officeDocument/2006/relationships/hyperlink" Target="https://skills.emsidata.com/skills/ESE4C6DAB864E4F13841" TargetMode="External"/><Relationship Id="rId10088" Type="http://schemas.openxmlformats.org/officeDocument/2006/relationships/hyperlink" Target="https://skills.emsidata.com/skills/ESA71EB0E0260C496B2E" TargetMode="External"/><Relationship Id="rId2510" Type="http://schemas.openxmlformats.org/officeDocument/2006/relationships/hyperlink" Target="https://lightcast.io/open-skills/skills" TargetMode="External"/><Relationship Id="rId3840" Type="http://schemas.openxmlformats.org/officeDocument/2006/relationships/hyperlink" Target="https://lightcast.io/open-skills/skills" TargetMode="External"/><Relationship Id="rId10089" Type="http://schemas.openxmlformats.org/officeDocument/2006/relationships/hyperlink" Target="https://lightcast.io/open-skills/skills" TargetMode="External"/><Relationship Id="rId1290" Type="http://schemas.openxmlformats.org/officeDocument/2006/relationships/hyperlink" Target="https://lightcast.io/open-skills/skills" TargetMode="External"/><Relationship Id="rId1291" Type="http://schemas.openxmlformats.org/officeDocument/2006/relationships/hyperlink" Target="https://skills.emsidata.com/skills/KS120L5726WGSRX3KH85" TargetMode="External"/><Relationship Id="rId1292" Type="http://schemas.openxmlformats.org/officeDocument/2006/relationships/hyperlink" Target="https://lightcast.io/open-skills/skills" TargetMode="External"/><Relationship Id="rId1293" Type="http://schemas.openxmlformats.org/officeDocument/2006/relationships/hyperlink" Target="https://skills.emsidata.com/skills/ES7FADB436F6EEE179DE" TargetMode="External"/><Relationship Id="rId1294" Type="http://schemas.openxmlformats.org/officeDocument/2006/relationships/hyperlink" Target="https://lightcast.io/open-skills/skills" TargetMode="External"/><Relationship Id="rId1295" Type="http://schemas.openxmlformats.org/officeDocument/2006/relationships/hyperlink" Target="https://skills.emsidata.com/skills/KS121946T6C2KVDH42QS" TargetMode="External"/><Relationship Id="rId1296" Type="http://schemas.openxmlformats.org/officeDocument/2006/relationships/hyperlink" Target="https://lightcast.io/open-skills/skills" TargetMode="External"/><Relationship Id="rId1297" Type="http://schemas.openxmlformats.org/officeDocument/2006/relationships/hyperlink" Target="https://skills.emsidata.com/skills/KSVV7YR73HRYC80P3V5X" TargetMode="External"/><Relationship Id="rId1298" Type="http://schemas.openxmlformats.org/officeDocument/2006/relationships/hyperlink" Target="https://lightcast.io/open-skills/skills" TargetMode="External"/><Relationship Id="rId1299" Type="http://schemas.openxmlformats.org/officeDocument/2006/relationships/hyperlink" Target="https://skills.emsidata.com/skills/KS1218W78FGVPVP2KXPX" TargetMode="External"/><Relationship Id="rId1280" Type="http://schemas.openxmlformats.org/officeDocument/2006/relationships/hyperlink" Target="https://lightcast.io/open-skills/skills" TargetMode="External"/><Relationship Id="rId1281" Type="http://schemas.openxmlformats.org/officeDocument/2006/relationships/hyperlink" Target="https://skills.emsidata.com/skills/KS4401D6PYRMFQC4HR62" TargetMode="External"/><Relationship Id="rId1282" Type="http://schemas.openxmlformats.org/officeDocument/2006/relationships/hyperlink" Target="https://lightcast.io/open-skills/skills" TargetMode="External"/><Relationship Id="rId1283" Type="http://schemas.openxmlformats.org/officeDocument/2006/relationships/hyperlink" Target="https://skills.emsidata.com/skills/KS1229B65BLHDRSWSJD8" TargetMode="External"/><Relationship Id="rId1284" Type="http://schemas.openxmlformats.org/officeDocument/2006/relationships/hyperlink" Target="https://lightcast.io/open-skills/skills" TargetMode="External"/><Relationship Id="rId1285" Type="http://schemas.openxmlformats.org/officeDocument/2006/relationships/hyperlink" Target="https://skills.emsidata.com/skills/ES3D9CE037B7BCD5A4EA" TargetMode="External"/><Relationship Id="rId1286" Type="http://schemas.openxmlformats.org/officeDocument/2006/relationships/hyperlink" Target="https://lightcast.io/open-skills/skills" TargetMode="External"/><Relationship Id="rId1287" Type="http://schemas.openxmlformats.org/officeDocument/2006/relationships/hyperlink" Target="https://skills.emsidata.com/skills/KS1218H6G7L52VTL6FC0" TargetMode="External"/><Relationship Id="rId1288" Type="http://schemas.openxmlformats.org/officeDocument/2006/relationships/hyperlink" Target="https://lightcast.io/open-skills/skills" TargetMode="External"/><Relationship Id="rId1289" Type="http://schemas.openxmlformats.org/officeDocument/2006/relationships/hyperlink" Target="https://skills.emsidata.com/skills/KS126416RF9SW70SJ03L" TargetMode="External"/><Relationship Id="rId8707" Type="http://schemas.openxmlformats.org/officeDocument/2006/relationships/hyperlink" Target="https://lightcast.io/open-skills/skills" TargetMode="External"/><Relationship Id="rId8706" Type="http://schemas.openxmlformats.org/officeDocument/2006/relationships/hyperlink" Target="https://skills.emsidata.com/skills/KSDMP08E7583PTMUH8C0" TargetMode="External"/><Relationship Id="rId8705" Type="http://schemas.openxmlformats.org/officeDocument/2006/relationships/hyperlink" Target="https://lightcast.io/open-skills/skills" TargetMode="External"/><Relationship Id="rId8704" Type="http://schemas.openxmlformats.org/officeDocument/2006/relationships/hyperlink" Target="https://skills.emsidata.com/skills/ESFFA178E0C9FD18FD5C" TargetMode="External"/><Relationship Id="rId8709" Type="http://schemas.openxmlformats.org/officeDocument/2006/relationships/hyperlink" Target="https://lightcast.io/open-skills/skills" TargetMode="External"/><Relationship Id="rId8708" Type="http://schemas.openxmlformats.org/officeDocument/2006/relationships/hyperlink" Target="https://skills.emsidata.com/skills/ES6DB72ED130D88A70A1" TargetMode="External"/><Relationship Id="rId8703" Type="http://schemas.openxmlformats.org/officeDocument/2006/relationships/hyperlink" Target="https://lightcast.io/open-skills/skills" TargetMode="External"/><Relationship Id="rId8702" Type="http://schemas.openxmlformats.org/officeDocument/2006/relationships/hyperlink" Target="https://skills.emsidata.com/skills/BGSE039E32D868DCAD16" TargetMode="External"/><Relationship Id="rId8701" Type="http://schemas.openxmlformats.org/officeDocument/2006/relationships/hyperlink" Target="https://lightcast.io/open-skills/skills" TargetMode="External"/><Relationship Id="rId8700" Type="http://schemas.openxmlformats.org/officeDocument/2006/relationships/hyperlink" Target="https://skills.emsidata.com/skills/BGSE138847151B1C483E" TargetMode="External"/><Relationship Id="rId1257" Type="http://schemas.openxmlformats.org/officeDocument/2006/relationships/hyperlink" Target="https://skills.emsidata.com/skills/KS1255H6KQH269D15DW6" TargetMode="External"/><Relationship Id="rId2588" Type="http://schemas.openxmlformats.org/officeDocument/2006/relationships/hyperlink" Target="https://lightcast.io/open-skills/skills" TargetMode="External"/><Relationship Id="rId1258" Type="http://schemas.openxmlformats.org/officeDocument/2006/relationships/hyperlink" Target="https://lightcast.io/open-skills/skills" TargetMode="External"/><Relationship Id="rId2589" Type="http://schemas.openxmlformats.org/officeDocument/2006/relationships/hyperlink" Target="https://skills.emsidata.com/skills/KS123CR60QBV4DRZJGZN" TargetMode="External"/><Relationship Id="rId1259" Type="http://schemas.openxmlformats.org/officeDocument/2006/relationships/hyperlink" Target="https://skills.emsidata.com/skills/KS12190602QSDB2XD0KT" TargetMode="External"/><Relationship Id="rId10017" Type="http://schemas.openxmlformats.org/officeDocument/2006/relationships/hyperlink" Target="https://lightcast.io/open-skills/skills" TargetMode="External"/><Relationship Id="rId10018" Type="http://schemas.openxmlformats.org/officeDocument/2006/relationships/hyperlink" Target="https://skills.emsidata.com/skills/KS120835Z5V5BBB4S4LL" TargetMode="External"/><Relationship Id="rId10015" Type="http://schemas.openxmlformats.org/officeDocument/2006/relationships/hyperlink" Target="https://lightcast.io/open-skills/skills" TargetMode="External"/><Relationship Id="rId10016" Type="http://schemas.openxmlformats.org/officeDocument/2006/relationships/hyperlink" Target="https://skills.emsidata.com/skills/KS1256G6SHD8B7V7TCBG" TargetMode="External"/><Relationship Id="rId10019" Type="http://schemas.openxmlformats.org/officeDocument/2006/relationships/hyperlink" Target="https://lightcast.io/open-skills/skills" TargetMode="External"/><Relationship Id="rId2580" Type="http://schemas.openxmlformats.org/officeDocument/2006/relationships/hyperlink" Target="https://lightcast.io/open-skills/skills" TargetMode="External"/><Relationship Id="rId1250" Type="http://schemas.openxmlformats.org/officeDocument/2006/relationships/hyperlink" Target="https://lightcast.io/open-skills/skills" TargetMode="External"/><Relationship Id="rId2581" Type="http://schemas.openxmlformats.org/officeDocument/2006/relationships/hyperlink" Target="https://skills.emsidata.com/skills/KS1256R70NYXZQCLX2S8" TargetMode="External"/><Relationship Id="rId10010" Type="http://schemas.openxmlformats.org/officeDocument/2006/relationships/hyperlink" Target="https://skills.emsidata.com/skills/KS441RW77ZT1F7ZDV0Q9" TargetMode="External"/><Relationship Id="rId1251" Type="http://schemas.openxmlformats.org/officeDocument/2006/relationships/hyperlink" Target="https://skills.emsidata.com/skills/KS123KT72V2GL2BXHK2S" TargetMode="External"/><Relationship Id="rId2582" Type="http://schemas.openxmlformats.org/officeDocument/2006/relationships/hyperlink" Target="https://lightcast.io/open-skills/skills" TargetMode="External"/><Relationship Id="rId1252" Type="http://schemas.openxmlformats.org/officeDocument/2006/relationships/hyperlink" Target="https://lightcast.io/open-skills/skills" TargetMode="External"/><Relationship Id="rId2583" Type="http://schemas.openxmlformats.org/officeDocument/2006/relationships/hyperlink" Target="https://skills.emsidata.com/skills/KS7G0FX6Z00T2CQCMQNW" TargetMode="External"/><Relationship Id="rId1253" Type="http://schemas.openxmlformats.org/officeDocument/2006/relationships/hyperlink" Target="https://skills.emsidata.com/skills/ES7382473247E88673B9" TargetMode="External"/><Relationship Id="rId2584" Type="http://schemas.openxmlformats.org/officeDocument/2006/relationships/hyperlink" Target="https://lightcast.io/open-skills/skills" TargetMode="External"/><Relationship Id="rId10013" Type="http://schemas.openxmlformats.org/officeDocument/2006/relationships/hyperlink" Target="https://lightcast.io/open-skills/skills" TargetMode="External"/><Relationship Id="rId1254" Type="http://schemas.openxmlformats.org/officeDocument/2006/relationships/hyperlink" Target="https://lightcast.io/open-skills/skills" TargetMode="External"/><Relationship Id="rId2585" Type="http://schemas.openxmlformats.org/officeDocument/2006/relationships/hyperlink" Target="https://skills.emsidata.com/skills/KS122YC658GLQ0QD71H3" TargetMode="External"/><Relationship Id="rId10014" Type="http://schemas.openxmlformats.org/officeDocument/2006/relationships/hyperlink" Target="https://skills.emsidata.com/skills/KS1255W76SYHBLM7C1BY" TargetMode="External"/><Relationship Id="rId1255" Type="http://schemas.openxmlformats.org/officeDocument/2006/relationships/hyperlink" Target="https://skills.emsidata.com/skills/KS440XG653B0ZK3926JF" TargetMode="External"/><Relationship Id="rId2586" Type="http://schemas.openxmlformats.org/officeDocument/2006/relationships/hyperlink" Target="https://lightcast.io/open-skills/skills" TargetMode="External"/><Relationship Id="rId10011" Type="http://schemas.openxmlformats.org/officeDocument/2006/relationships/hyperlink" Target="https://lightcast.io/open-skills/skills" TargetMode="External"/><Relationship Id="rId1256" Type="http://schemas.openxmlformats.org/officeDocument/2006/relationships/hyperlink" Target="https://lightcast.io/open-skills/skills" TargetMode="External"/><Relationship Id="rId2587" Type="http://schemas.openxmlformats.org/officeDocument/2006/relationships/hyperlink" Target="https://skills.emsidata.com/skills/KS125ZL6L54L6WFY4H8F" TargetMode="External"/><Relationship Id="rId10012" Type="http://schemas.openxmlformats.org/officeDocument/2006/relationships/hyperlink" Target="https://skills.emsidata.com/skills/ES708E114D6101ACB618" TargetMode="External"/><Relationship Id="rId1246" Type="http://schemas.openxmlformats.org/officeDocument/2006/relationships/hyperlink" Target="https://lightcast.io/open-skills/skills" TargetMode="External"/><Relationship Id="rId2577" Type="http://schemas.openxmlformats.org/officeDocument/2006/relationships/hyperlink" Target="https://skills.emsidata.com/skills/KS123K06523BSD9HX91F" TargetMode="External"/><Relationship Id="rId1247" Type="http://schemas.openxmlformats.org/officeDocument/2006/relationships/hyperlink" Target="https://skills.emsidata.com/skills/KS120YJ5Z35JL1VZ1FKL" TargetMode="External"/><Relationship Id="rId2578" Type="http://schemas.openxmlformats.org/officeDocument/2006/relationships/hyperlink" Target="https://lightcast.io/open-skills/skills" TargetMode="External"/><Relationship Id="rId1248" Type="http://schemas.openxmlformats.org/officeDocument/2006/relationships/hyperlink" Target="https://lightcast.io/open-skills/skills" TargetMode="External"/><Relationship Id="rId2579" Type="http://schemas.openxmlformats.org/officeDocument/2006/relationships/hyperlink" Target="https://skills.emsidata.com/skills/KS122FM6NS52BCDZ7GWT" TargetMode="External"/><Relationship Id="rId1249" Type="http://schemas.openxmlformats.org/officeDocument/2006/relationships/hyperlink" Target="https://skills.emsidata.com/skills/KS121976B5FMM8M5NTQ0" TargetMode="External"/><Relationship Id="rId10028" Type="http://schemas.openxmlformats.org/officeDocument/2006/relationships/hyperlink" Target="https://skills.emsidata.com/skills/ES5AD1BA56DE48937C71" TargetMode="External"/><Relationship Id="rId10029" Type="http://schemas.openxmlformats.org/officeDocument/2006/relationships/hyperlink" Target="https://lightcast.io/open-skills/skills" TargetMode="External"/><Relationship Id="rId10026" Type="http://schemas.openxmlformats.org/officeDocument/2006/relationships/hyperlink" Target="https://skills.emsidata.com/skills/KS124566CXKK26QNKR67" TargetMode="External"/><Relationship Id="rId10027" Type="http://schemas.openxmlformats.org/officeDocument/2006/relationships/hyperlink" Target="https://lightcast.io/open-skills/skills" TargetMode="External"/><Relationship Id="rId10020" Type="http://schemas.openxmlformats.org/officeDocument/2006/relationships/hyperlink" Target="https://skills.emsidata.com/skills/ES4F068D298A272060A0" TargetMode="External"/><Relationship Id="rId2570" Type="http://schemas.openxmlformats.org/officeDocument/2006/relationships/hyperlink" Target="https://lightcast.io/open-skills/skills" TargetMode="External"/><Relationship Id="rId10021" Type="http://schemas.openxmlformats.org/officeDocument/2006/relationships/hyperlink" Target="https://lightcast.io/open-skills/skills" TargetMode="External"/><Relationship Id="rId1240" Type="http://schemas.openxmlformats.org/officeDocument/2006/relationships/hyperlink" Target="https://lightcast.io/open-skills/skills" TargetMode="External"/><Relationship Id="rId2571" Type="http://schemas.openxmlformats.org/officeDocument/2006/relationships/hyperlink" Target="https://skills.emsidata.com/skills/KS122YG5ZL25LHG37S34" TargetMode="External"/><Relationship Id="rId1241" Type="http://schemas.openxmlformats.org/officeDocument/2006/relationships/hyperlink" Target="https://skills.emsidata.com/skills/ESD5B160CB2AD804CEA2" TargetMode="External"/><Relationship Id="rId2572" Type="http://schemas.openxmlformats.org/officeDocument/2006/relationships/hyperlink" Target="https://lightcast.io/open-skills/skills" TargetMode="External"/><Relationship Id="rId1242" Type="http://schemas.openxmlformats.org/officeDocument/2006/relationships/hyperlink" Target="https://lightcast.io/open-skills/skills" TargetMode="External"/><Relationship Id="rId2573" Type="http://schemas.openxmlformats.org/officeDocument/2006/relationships/hyperlink" Target="https://skills.emsidata.com/skills/KS122VL71WF050TPW0V7" TargetMode="External"/><Relationship Id="rId10024" Type="http://schemas.openxmlformats.org/officeDocument/2006/relationships/hyperlink" Target="https://skills.emsidata.com/skills/KS123PM708XTL2N3FJNX" TargetMode="External"/><Relationship Id="rId1243" Type="http://schemas.openxmlformats.org/officeDocument/2006/relationships/hyperlink" Target="https://skills.emsidata.com/skills/KS1218H6QYLZC35BYH32" TargetMode="External"/><Relationship Id="rId2574" Type="http://schemas.openxmlformats.org/officeDocument/2006/relationships/hyperlink" Target="https://lightcast.io/open-skills/skills" TargetMode="External"/><Relationship Id="rId10025" Type="http://schemas.openxmlformats.org/officeDocument/2006/relationships/hyperlink" Target="https://lightcast.io/open-skills/skills" TargetMode="External"/><Relationship Id="rId1244" Type="http://schemas.openxmlformats.org/officeDocument/2006/relationships/hyperlink" Target="https://lightcast.io/open-skills/skills" TargetMode="External"/><Relationship Id="rId2575" Type="http://schemas.openxmlformats.org/officeDocument/2006/relationships/hyperlink" Target="https://skills.emsidata.com/skills/KS1201H611BT3GJ16LF6" TargetMode="External"/><Relationship Id="rId10022" Type="http://schemas.openxmlformats.org/officeDocument/2006/relationships/hyperlink" Target="https://skills.emsidata.com/skills/ES900F8B15591B6F62B5" TargetMode="External"/><Relationship Id="rId1245" Type="http://schemas.openxmlformats.org/officeDocument/2006/relationships/hyperlink" Target="https://skills.emsidata.com/skills/KS122BY6Y3QBZKT419LL" TargetMode="External"/><Relationship Id="rId2576" Type="http://schemas.openxmlformats.org/officeDocument/2006/relationships/hyperlink" Target="https://lightcast.io/open-skills/skills" TargetMode="External"/><Relationship Id="rId10023" Type="http://schemas.openxmlformats.org/officeDocument/2006/relationships/hyperlink" Target="https://lightcast.io/open-skills/skills" TargetMode="External"/><Relationship Id="rId1279" Type="http://schemas.openxmlformats.org/officeDocument/2006/relationships/hyperlink" Target="https://skills.emsidata.com/skills/KS4417H6TBS33Y8S9205" TargetMode="External"/><Relationship Id="rId1270" Type="http://schemas.openxmlformats.org/officeDocument/2006/relationships/hyperlink" Target="https://lightcast.io/open-skills/skills" TargetMode="External"/><Relationship Id="rId1271" Type="http://schemas.openxmlformats.org/officeDocument/2006/relationships/hyperlink" Target="https://skills.emsidata.com/skills/KS123P2667PGVD3D6FLQ" TargetMode="External"/><Relationship Id="rId1272" Type="http://schemas.openxmlformats.org/officeDocument/2006/relationships/hyperlink" Target="https://lightcast.io/open-skills/skills" TargetMode="External"/><Relationship Id="rId1273" Type="http://schemas.openxmlformats.org/officeDocument/2006/relationships/hyperlink" Target="https://skills.emsidata.com/skills/KS126KX66QJ08DF838DG" TargetMode="External"/><Relationship Id="rId1274" Type="http://schemas.openxmlformats.org/officeDocument/2006/relationships/hyperlink" Target="https://lightcast.io/open-skills/skills" TargetMode="External"/><Relationship Id="rId1275" Type="http://schemas.openxmlformats.org/officeDocument/2006/relationships/hyperlink" Target="https://skills.emsidata.com/skills/ESE3DCB914A93A90AA1D" TargetMode="External"/><Relationship Id="rId1276" Type="http://schemas.openxmlformats.org/officeDocument/2006/relationships/hyperlink" Target="https://lightcast.io/open-skills/skills" TargetMode="External"/><Relationship Id="rId1277" Type="http://schemas.openxmlformats.org/officeDocument/2006/relationships/hyperlink" Target="https://skills.emsidata.com/skills/KS125RY6LVQ68YWZXVY5" TargetMode="External"/><Relationship Id="rId1278" Type="http://schemas.openxmlformats.org/officeDocument/2006/relationships/hyperlink" Target="https://lightcast.io/open-skills/skills" TargetMode="External"/><Relationship Id="rId1268" Type="http://schemas.openxmlformats.org/officeDocument/2006/relationships/hyperlink" Target="https://lightcast.io/open-skills/skills" TargetMode="External"/><Relationship Id="rId2599" Type="http://schemas.openxmlformats.org/officeDocument/2006/relationships/hyperlink" Target="https://skills.emsidata.com/skills/KS120LH6DHTBJYVLFKB3" TargetMode="External"/><Relationship Id="rId1269" Type="http://schemas.openxmlformats.org/officeDocument/2006/relationships/hyperlink" Target="https://skills.emsidata.com/skills/ESBE0AEFFCC9FEA76A31" TargetMode="External"/><Relationship Id="rId10006" Type="http://schemas.openxmlformats.org/officeDocument/2006/relationships/hyperlink" Target="https://skills.emsidata.com/skills/KS128B06CRVJ3WXRP7KH" TargetMode="External"/><Relationship Id="rId10007" Type="http://schemas.openxmlformats.org/officeDocument/2006/relationships/hyperlink" Target="https://lightcast.io/open-skills/skills" TargetMode="External"/><Relationship Id="rId10004" Type="http://schemas.openxmlformats.org/officeDocument/2006/relationships/hyperlink" Target="https://skills.emsidata.com/skills/BGSFB013321D65445B53" TargetMode="External"/><Relationship Id="rId10005" Type="http://schemas.openxmlformats.org/officeDocument/2006/relationships/hyperlink" Target="https://lightcast.io/open-skills/skills" TargetMode="External"/><Relationship Id="rId10008" Type="http://schemas.openxmlformats.org/officeDocument/2006/relationships/hyperlink" Target="https://skills.emsidata.com/skills/BGSF8F92128E5E2E5437" TargetMode="External"/><Relationship Id="rId2590" Type="http://schemas.openxmlformats.org/officeDocument/2006/relationships/hyperlink" Target="https://lightcast.io/open-skills/skills" TargetMode="External"/><Relationship Id="rId10009" Type="http://schemas.openxmlformats.org/officeDocument/2006/relationships/hyperlink" Target="https://lightcast.io/open-skills/skills" TargetMode="External"/><Relationship Id="rId1260" Type="http://schemas.openxmlformats.org/officeDocument/2006/relationships/hyperlink" Target="https://lightcast.io/open-skills/skills" TargetMode="External"/><Relationship Id="rId2591" Type="http://schemas.openxmlformats.org/officeDocument/2006/relationships/hyperlink" Target="https://skills.emsidata.com/skills/KS441ZJ70BXBRLQDRPQC" TargetMode="External"/><Relationship Id="rId1261" Type="http://schemas.openxmlformats.org/officeDocument/2006/relationships/hyperlink" Target="https://skills.emsidata.com/skills/KS126456DWV76RQLW2BT" TargetMode="External"/><Relationship Id="rId2592" Type="http://schemas.openxmlformats.org/officeDocument/2006/relationships/hyperlink" Target="https://lightcast.io/open-skills/skills" TargetMode="External"/><Relationship Id="rId1262" Type="http://schemas.openxmlformats.org/officeDocument/2006/relationships/hyperlink" Target="https://lightcast.io/open-skills/skills" TargetMode="External"/><Relationship Id="rId2593" Type="http://schemas.openxmlformats.org/officeDocument/2006/relationships/hyperlink" Target="https://skills.emsidata.com/skills/KSM97OPP658F91BS1CI3" TargetMode="External"/><Relationship Id="rId1263" Type="http://schemas.openxmlformats.org/officeDocument/2006/relationships/hyperlink" Target="https://skills.emsidata.com/skills/KS124CX704Y6JYY5V27Z" TargetMode="External"/><Relationship Id="rId2594" Type="http://schemas.openxmlformats.org/officeDocument/2006/relationships/hyperlink" Target="https://lightcast.io/open-skills/skills" TargetMode="External"/><Relationship Id="rId1264" Type="http://schemas.openxmlformats.org/officeDocument/2006/relationships/hyperlink" Target="https://lightcast.io/open-skills/skills" TargetMode="External"/><Relationship Id="rId2595" Type="http://schemas.openxmlformats.org/officeDocument/2006/relationships/hyperlink" Target="https://skills.emsidata.com/skills/KS127DP5ZXG7K2CJ9SWD" TargetMode="External"/><Relationship Id="rId10002" Type="http://schemas.openxmlformats.org/officeDocument/2006/relationships/hyperlink" Target="https://skills.emsidata.com/skills/KS121W473CC65QX5X74N" TargetMode="External"/><Relationship Id="rId1265" Type="http://schemas.openxmlformats.org/officeDocument/2006/relationships/hyperlink" Target="https://skills.emsidata.com/skills/ESB812BB8B0FCA695F64" TargetMode="External"/><Relationship Id="rId2596" Type="http://schemas.openxmlformats.org/officeDocument/2006/relationships/hyperlink" Target="https://lightcast.io/open-skills/skills" TargetMode="External"/><Relationship Id="rId10003" Type="http://schemas.openxmlformats.org/officeDocument/2006/relationships/hyperlink" Target="https://lightcast.io/open-skills/skills" TargetMode="External"/><Relationship Id="rId1266" Type="http://schemas.openxmlformats.org/officeDocument/2006/relationships/hyperlink" Target="https://lightcast.io/open-skills/skills" TargetMode="External"/><Relationship Id="rId2597" Type="http://schemas.openxmlformats.org/officeDocument/2006/relationships/hyperlink" Target="https://skills.emsidata.com/skills/KS440G65W6ZWSD03SR37" TargetMode="External"/><Relationship Id="rId10000" Type="http://schemas.openxmlformats.org/officeDocument/2006/relationships/hyperlink" Target="https://skills.emsidata.com/skills/ES64FA119C8664740CE7" TargetMode="External"/><Relationship Id="rId1267" Type="http://schemas.openxmlformats.org/officeDocument/2006/relationships/hyperlink" Target="https://skills.emsidata.com/skills/KS125686VZTHRYCWLVMH" TargetMode="External"/><Relationship Id="rId2598" Type="http://schemas.openxmlformats.org/officeDocument/2006/relationships/hyperlink" Target="https://lightcast.io/open-skills/skills" TargetMode="External"/><Relationship Id="rId10001" Type="http://schemas.openxmlformats.org/officeDocument/2006/relationships/hyperlink" Target="https://lightcast.io/open-skills/skills" TargetMode="External"/><Relationship Id="rId3070" Type="http://schemas.openxmlformats.org/officeDocument/2006/relationships/hyperlink" Target="https://lightcast.io/open-skills/skills" TargetMode="External"/><Relationship Id="rId3072" Type="http://schemas.openxmlformats.org/officeDocument/2006/relationships/hyperlink" Target="https://lightcast.io/open-skills/skills" TargetMode="External"/><Relationship Id="rId3071" Type="http://schemas.openxmlformats.org/officeDocument/2006/relationships/hyperlink" Target="https://skills.emsidata.com/skills/KS12043750BK3KLG30B5" TargetMode="External"/><Relationship Id="rId3074" Type="http://schemas.openxmlformats.org/officeDocument/2006/relationships/hyperlink" Target="https://lightcast.io/open-skills/skills" TargetMode="External"/><Relationship Id="rId3073" Type="http://schemas.openxmlformats.org/officeDocument/2006/relationships/hyperlink" Target="https://skills.emsidata.com/skills/KS1203W6419RJG2KW4QS" TargetMode="External"/><Relationship Id="rId3076" Type="http://schemas.openxmlformats.org/officeDocument/2006/relationships/hyperlink" Target="https://lightcast.io/open-skills/skills" TargetMode="External"/><Relationship Id="rId3075" Type="http://schemas.openxmlformats.org/officeDocument/2006/relationships/hyperlink" Target="https://skills.emsidata.com/skills/KS120RN6FDTS9FLCH3T0" TargetMode="External"/><Relationship Id="rId3078" Type="http://schemas.openxmlformats.org/officeDocument/2006/relationships/hyperlink" Target="https://lightcast.io/open-skills/skills" TargetMode="External"/><Relationship Id="rId3077" Type="http://schemas.openxmlformats.org/officeDocument/2006/relationships/hyperlink" Target="https://skills.emsidata.com/skills/KS123FK6M3CFP7VC1NDL" TargetMode="External"/><Relationship Id="rId3079" Type="http://schemas.openxmlformats.org/officeDocument/2006/relationships/hyperlink" Target="https://skills.emsidata.com/skills/KS1218D6LYZ1Z647NCW2" TargetMode="External"/><Relationship Id="rId4390" Type="http://schemas.openxmlformats.org/officeDocument/2006/relationships/hyperlink" Target="https://lightcast.io/open-skills/skills" TargetMode="External"/><Relationship Id="rId3061" Type="http://schemas.openxmlformats.org/officeDocument/2006/relationships/hyperlink" Target="https://skills.emsidata.com/skills/KS125PW6LDKJY587C1SK" TargetMode="External"/><Relationship Id="rId4392" Type="http://schemas.openxmlformats.org/officeDocument/2006/relationships/hyperlink" Target="https://lightcast.io/open-skills/skills" TargetMode="External"/><Relationship Id="rId3060" Type="http://schemas.openxmlformats.org/officeDocument/2006/relationships/hyperlink" Target="https://lightcast.io/open-skills/skills" TargetMode="External"/><Relationship Id="rId4391" Type="http://schemas.openxmlformats.org/officeDocument/2006/relationships/hyperlink" Target="https://skills.emsidata.com/skills/KSNGU6QCSYBB2689ZBLS" TargetMode="External"/><Relationship Id="rId3063" Type="http://schemas.openxmlformats.org/officeDocument/2006/relationships/hyperlink" Target="https://skills.emsidata.com/skills/KS440MX78JBL75PZQK40" TargetMode="External"/><Relationship Id="rId4394" Type="http://schemas.openxmlformats.org/officeDocument/2006/relationships/hyperlink" Target="https://lightcast.io/open-skills/skills" TargetMode="External"/><Relationship Id="rId3062" Type="http://schemas.openxmlformats.org/officeDocument/2006/relationships/hyperlink" Target="https://lightcast.io/open-skills/skills" TargetMode="External"/><Relationship Id="rId4393" Type="http://schemas.openxmlformats.org/officeDocument/2006/relationships/hyperlink" Target="https://skills.emsidata.com/skills/KS2GHRCYA6TRT29F1HOO" TargetMode="External"/><Relationship Id="rId3065" Type="http://schemas.openxmlformats.org/officeDocument/2006/relationships/hyperlink" Target="https://skills.emsidata.com/skills/KS441YT70H4920R8J83C" TargetMode="External"/><Relationship Id="rId4396" Type="http://schemas.openxmlformats.org/officeDocument/2006/relationships/hyperlink" Target="https://lightcast.io/open-skills/skills" TargetMode="External"/><Relationship Id="rId3064" Type="http://schemas.openxmlformats.org/officeDocument/2006/relationships/hyperlink" Target="https://lightcast.io/open-skills/skills" TargetMode="External"/><Relationship Id="rId4395" Type="http://schemas.openxmlformats.org/officeDocument/2006/relationships/hyperlink" Target="https://skills.emsidata.com/skills/KS123RD5VV5WNJLMNH3J" TargetMode="External"/><Relationship Id="rId3067" Type="http://schemas.openxmlformats.org/officeDocument/2006/relationships/hyperlink" Target="https://skills.emsidata.com/skills/KS12571603WK30XFFFKS" TargetMode="External"/><Relationship Id="rId4398" Type="http://schemas.openxmlformats.org/officeDocument/2006/relationships/hyperlink" Target="https://lightcast.io/open-skills/skills" TargetMode="External"/><Relationship Id="rId3066" Type="http://schemas.openxmlformats.org/officeDocument/2006/relationships/hyperlink" Target="https://lightcast.io/open-skills/skills" TargetMode="External"/><Relationship Id="rId4397" Type="http://schemas.openxmlformats.org/officeDocument/2006/relationships/hyperlink" Target="https://skills.emsidata.com/skills/KS4LL1EBNO7YQ6BSVNIW" TargetMode="External"/><Relationship Id="rId3069" Type="http://schemas.openxmlformats.org/officeDocument/2006/relationships/hyperlink" Target="https://skills.emsidata.com/skills/KS120436N14BN10FM7W8" TargetMode="External"/><Relationship Id="rId3068" Type="http://schemas.openxmlformats.org/officeDocument/2006/relationships/hyperlink" Target="https://lightcast.io/open-skills/skills" TargetMode="External"/><Relationship Id="rId4399" Type="http://schemas.openxmlformats.org/officeDocument/2006/relationships/hyperlink" Target="https://skills.emsidata.com/skills/KS1257Q5X294RY01TML8" TargetMode="External"/><Relationship Id="rId3090" Type="http://schemas.openxmlformats.org/officeDocument/2006/relationships/hyperlink" Target="https://lightcast.io/open-skills/skills" TargetMode="External"/><Relationship Id="rId3092" Type="http://schemas.openxmlformats.org/officeDocument/2006/relationships/hyperlink" Target="https://lightcast.io/open-skills/skills" TargetMode="External"/><Relationship Id="rId3091" Type="http://schemas.openxmlformats.org/officeDocument/2006/relationships/hyperlink" Target="https://skills.emsidata.com/skills/KS120WT70DM8WX59219Z" TargetMode="External"/><Relationship Id="rId3094" Type="http://schemas.openxmlformats.org/officeDocument/2006/relationships/hyperlink" Target="https://lightcast.io/open-skills/skills" TargetMode="External"/><Relationship Id="rId3093" Type="http://schemas.openxmlformats.org/officeDocument/2006/relationships/hyperlink" Target="https://skills.emsidata.com/skills/KS122LR62S2V625ZX9GB" TargetMode="External"/><Relationship Id="rId3096" Type="http://schemas.openxmlformats.org/officeDocument/2006/relationships/hyperlink" Target="https://lightcast.io/open-skills/skills" TargetMode="External"/><Relationship Id="rId3095" Type="http://schemas.openxmlformats.org/officeDocument/2006/relationships/hyperlink" Target="https://skills.emsidata.com/skills/KS122B56H3SJL0LR72J4" TargetMode="External"/><Relationship Id="rId3098" Type="http://schemas.openxmlformats.org/officeDocument/2006/relationships/hyperlink" Target="https://lightcast.io/open-skills/skills" TargetMode="External"/><Relationship Id="rId3097" Type="http://schemas.openxmlformats.org/officeDocument/2006/relationships/hyperlink" Target="https://skills.emsidata.com/skills/KS121056X529461ZF6XW" TargetMode="External"/><Relationship Id="rId3099" Type="http://schemas.openxmlformats.org/officeDocument/2006/relationships/hyperlink" Target="https://skills.emsidata.com/skills/KS1277X6S1MP7F963YN9" TargetMode="External"/><Relationship Id="rId3081" Type="http://schemas.openxmlformats.org/officeDocument/2006/relationships/hyperlink" Target="https://skills.emsidata.com/skills/KS120WV6DZVT0DGYT4S4" TargetMode="External"/><Relationship Id="rId3080" Type="http://schemas.openxmlformats.org/officeDocument/2006/relationships/hyperlink" Target="https://lightcast.io/open-skills/skills" TargetMode="External"/><Relationship Id="rId3083" Type="http://schemas.openxmlformats.org/officeDocument/2006/relationships/hyperlink" Target="https://skills.emsidata.com/skills/KS121896J2HK1019MDN5" TargetMode="External"/><Relationship Id="rId3082" Type="http://schemas.openxmlformats.org/officeDocument/2006/relationships/hyperlink" Target="https://lightcast.io/open-skills/skills" TargetMode="External"/><Relationship Id="rId3085" Type="http://schemas.openxmlformats.org/officeDocument/2006/relationships/hyperlink" Target="https://skills.emsidata.com/skills/KS12807700VSGBTPH0NP" TargetMode="External"/><Relationship Id="rId3084" Type="http://schemas.openxmlformats.org/officeDocument/2006/relationships/hyperlink" Target="https://lightcast.io/open-skills/skills" TargetMode="External"/><Relationship Id="rId3087" Type="http://schemas.openxmlformats.org/officeDocument/2006/relationships/hyperlink" Target="https://skills.emsidata.com/skills/KS120QS66XGFTSBWSGKF" TargetMode="External"/><Relationship Id="rId3086" Type="http://schemas.openxmlformats.org/officeDocument/2006/relationships/hyperlink" Target="https://lightcast.io/open-skills/skills" TargetMode="External"/><Relationship Id="rId3089" Type="http://schemas.openxmlformats.org/officeDocument/2006/relationships/hyperlink" Target="https://skills.emsidata.com/skills/KS123Y170CZM0V5Z3XXB" TargetMode="External"/><Relationship Id="rId3088" Type="http://schemas.openxmlformats.org/officeDocument/2006/relationships/hyperlink" Target="https://lightcast.io/open-skills/skills" TargetMode="External"/><Relationship Id="rId3039" Type="http://schemas.openxmlformats.org/officeDocument/2006/relationships/hyperlink" Target="https://skills.emsidata.com/skills/KS125D76HT94Q66M4LJS" TargetMode="External"/><Relationship Id="rId5691" Type="http://schemas.openxmlformats.org/officeDocument/2006/relationships/hyperlink" Target="https://skills.emsidata.com/skills/KS120L478NN82TVVXS4Y" TargetMode="External"/><Relationship Id="rId5692" Type="http://schemas.openxmlformats.org/officeDocument/2006/relationships/hyperlink" Target="https://lightcast.io/open-skills/skills" TargetMode="External"/><Relationship Id="rId3030" Type="http://schemas.openxmlformats.org/officeDocument/2006/relationships/hyperlink" Target="https://lightcast.io/open-skills/skills" TargetMode="External"/><Relationship Id="rId4361" Type="http://schemas.openxmlformats.org/officeDocument/2006/relationships/hyperlink" Target="https://skills.emsidata.com/skills/KS135T4U6LGCNYD804DB" TargetMode="External"/><Relationship Id="rId4360" Type="http://schemas.openxmlformats.org/officeDocument/2006/relationships/hyperlink" Target="https://lightcast.io/open-skills/skills" TargetMode="External"/><Relationship Id="rId5690" Type="http://schemas.openxmlformats.org/officeDocument/2006/relationships/hyperlink" Target="https://lightcast.io/open-skills/skills" TargetMode="External"/><Relationship Id="rId3032" Type="http://schemas.openxmlformats.org/officeDocument/2006/relationships/hyperlink" Target="https://lightcast.io/open-skills/skills" TargetMode="External"/><Relationship Id="rId4363" Type="http://schemas.openxmlformats.org/officeDocument/2006/relationships/hyperlink" Target="https://skills.emsidata.com/skills/KS3N58960HSVQDBK5M24" TargetMode="External"/><Relationship Id="rId5695" Type="http://schemas.openxmlformats.org/officeDocument/2006/relationships/hyperlink" Target="https://skills.emsidata.com/skills/KS1222C6YBJK3PVX1ZM0" TargetMode="External"/><Relationship Id="rId3031" Type="http://schemas.openxmlformats.org/officeDocument/2006/relationships/hyperlink" Target="https://skills.emsidata.com/skills/KS124J66ZXDPGN0WSL4X" TargetMode="External"/><Relationship Id="rId4362" Type="http://schemas.openxmlformats.org/officeDocument/2006/relationships/hyperlink" Target="https://lightcast.io/open-skills/skills" TargetMode="External"/><Relationship Id="rId5696" Type="http://schemas.openxmlformats.org/officeDocument/2006/relationships/hyperlink" Target="https://lightcast.io/open-skills/skills" TargetMode="External"/><Relationship Id="rId3034" Type="http://schemas.openxmlformats.org/officeDocument/2006/relationships/hyperlink" Target="https://lightcast.io/open-skills/skills" TargetMode="External"/><Relationship Id="rId4365" Type="http://schemas.openxmlformats.org/officeDocument/2006/relationships/hyperlink" Target="https://skills.emsidata.com/skills/KSKQAOQWXI50O1JWMNF7" TargetMode="External"/><Relationship Id="rId5693" Type="http://schemas.openxmlformats.org/officeDocument/2006/relationships/hyperlink" Target="https://skills.emsidata.com/skills/KS440BS6DPR9JGN0FDHG" TargetMode="External"/><Relationship Id="rId3033" Type="http://schemas.openxmlformats.org/officeDocument/2006/relationships/hyperlink" Target="https://skills.emsidata.com/skills/BGS35D173244542FCED8" TargetMode="External"/><Relationship Id="rId4364" Type="http://schemas.openxmlformats.org/officeDocument/2006/relationships/hyperlink" Target="https://lightcast.io/open-skills/skills" TargetMode="External"/><Relationship Id="rId5694" Type="http://schemas.openxmlformats.org/officeDocument/2006/relationships/hyperlink" Target="https://lightcast.io/open-skills/skills" TargetMode="External"/><Relationship Id="rId3036" Type="http://schemas.openxmlformats.org/officeDocument/2006/relationships/hyperlink" Target="https://lightcast.io/open-skills/skills" TargetMode="External"/><Relationship Id="rId4367" Type="http://schemas.openxmlformats.org/officeDocument/2006/relationships/hyperlink" Target="https://skills.emsidata.com/skills/KS124M479HR1FQGGVSBK" TargetMode="External"/><Relationship Id="rId5699" Type="http://schemas.openxmlformats.org/officeDocument/2006/relationships/hyperlink" Target="https://skills.emsidata.com/skills/KS128446J6DCWQ3B9HNN" TargetMode="External"/><Relationship Id="rId3035" Type="http://schemas.openxmlformats.org/officeDocument/2006/relationships/hyperlink" Target="https://skills.emsidata.com/skills/KS440FF6F06Q3J1NMQXT" TargetMode="External"/><Relationship Id="rId4366" Type="http://schemas.openxmlformats.org/officeDocument/2006/relationships/hyperlink" Target="https://lightcast.io/open-skills/skills" TargetMode="External"/><Relationship Id="rId3038" Type="http://schemas.openxmlformats.org/officeDocument/2006/relationships/hyperlink" Target="https://lightcast.io/open-skills/skills" TargetMode="External"/><Relationship Id="rId4369" Type="http://schemas.openxmlformats.org/officeDocument/2006/relationships/hyperlink" Target="https://skills.emsidata.com/skills/KSKE7NJAN5I2PFBV659N" TargetMode="External"/><Relationship Id="rId5697" Type="http://schemas.openxmlformats.org/officeDocument/2006/relationships/hyperlink" Target="https://skills.emsidata.com/skills/KS1279L6L5P52MRPNCGP" TargetMode="External"/><Relationship Id="rId3037" Type="http://schemas.openxmlformats.org/officeDocument/2006/relationships/hyperlink" Target="https://skills.emsidata.com/skills/KS440RB5XGSCZYRGY522" TargetMode="External"/><Relationship Id="rId4368" Type="http://schemas.openxmlformats.org/officeDocument/2006/relationships/hyperlink" Target="https://lightcast.io/open-skills/skills" TargetMode="External"/><Relationship Id="rId5698" Type="http://schemas.openxmlformats.org/officeDocument/2006/relationships/hyperlink" Target="https://lightcast.io/open-skills/skills" TargetMode="External"/><Relationship Id="rId3029" Type="http://schemas.openxmlformats.org/officeDocument/2006/relationships/hyperlink" Target="https://skills.emsidata.com/skills/KS44135611N494LGJGH9" TargetMode="External"/><Relationship Id="rId3028" Type="http://schemas.openxmlformats.org/officeDocument/2006/relationships/hyperlink" Target="https://lightcast.io/open-skills/skills" TargetMode="External"/><Relationship Id="rId4359" Type="http://schemas.openxmlformats.org/officeDocument/2006/relationships/hyperlink" Target="https://skills.emsidata.com/skills/KS124KS624R3L2W8RKM6" TargetMode="External"/><Relationship Id="rId10309" Type="http://schemas.openxmlformats.org/officeDocument/2006/relationships/hyperlink" Target="https://lightcast.io/open-skills/skills" TargetMode="External"/><Relationship Id="rId10303" Type="http://schemas.openxmlformats.org/officeDocument/2006/relationships/hyperlink" Target="https://lightcast.io/open-skills/skills" TargetMode="External"/><Relationship Id="rId10304" Type="http://schemas.openxmlformats.org/officeDocument/2006/relationships/hyperlink" Target="https://skills.emsidata.com/skills/KS122Y06B3TNB86KQ99F" TargetMode="External"/><Relationship Id="rId10301" Type="http://schemas.openxmlformats.org/officeDocument/2006/relationships/hyperlink" Target="https://lightcast.io/open-skills/skills" TargetMode="External"/><Relationship Id="rId10302" Type="http://schemas.openxmlformats.org/officeDocument/2006/relationships/hyperlink" Target="https://skills.emsidata.com/skills/KS122TQ6TWKRFWMCT9TS" TargetMode="External"/><Relationship Id="rId5680" Type="http://schemas.openxmlformats.org/officeDocument/2006/relationships/hyperlink" Target="https://lightcast.io/open-skills/skills" TargetMode="External"/><Relationship Id="rId10307" Type="http://schemas.openxmlformats.org/officeDocument/2006/relationships/hyperlink" Target="https://lightcast.io/open-skills/skills" TargetMode="External"/><Relationship Id="rId5681" Type="http://schemas.openxmlformats.org/officeDocument/2006/relationships/hyperlink" Target="https://skills.emsidata.com/skills/KS125HY6QTMR765BRQD0" TargetMode="External"/><Relationship Id="rId10308" Type="http://schemas.openxmlformats.org/officeDocument/2006/relationships/hyperlink" Target="https://skills.emsidata.com/skills/KS122CS7112WTH47YXQD" TargetMode="External"/><Relationship Id="rId4350" Type="http://schemas.openxmlformats.org/officeDocument/2006/relationships/hyperlink" Target="https://lightcast.io/open-skills/skills" TargetMode="External"/><Relationship Id="rId10305" Type="http://schemas.openxmlformats.org/officeDocument/2006/relationships/hyperlink" Target="https://lightcast.io/open-skills/skills" TargetMode="External"/><Relationship Id="rId10306" Type="http://schemas.openxmlformats.org/officeDocument/2006/relationships/hyperlink" Target="https://skills.emsidata.com/skills/KSW7L6H0TV6XAX7TDO2R" TargetMode="External"/><Relationship Id="rId3021" Type="http://schemas.openxmlformats.org/officeDocument/2006/relationships/hyperlink" Target="https://skills.emsidata.com/skills/KS123L26RVH0SVRYWSBW" TargetMode="External"/><Relationship Id="rId4352" Type="http://schemas.openxmlformats.org/officeDocument/2006/relationships/hyperlink" Target="https://lightcast.io/open-skills/skills" TargetMode="External"/><Relationship Id="rId5684" Type="http://schemas.openxmlformats.org/officeDocument/2006/relationships/hyperlink" Target="https://lightcast.io/open-skills/skills" TargetMode="External"/><Relationship Id="rId3020" Type="http://schemas.openxmlformats.org/officeDocument/2006/relationships/hyperlink" Target="https://lightcast.io/open-skills/skills" TargetMode="External"/><Relationship Id="rId4351" Type="http://schemas.openxmlformats.org/officeDocument/2006/relationships/hyperlink" Target="https://skills.emsidata.com/skills/KS124TQ6GGTFMYHC51GY" TargetMode="External"/><Relationship Id="rId5685" Type="http://schemas.openxmlformats.org/officeDocument/2006/relationships/hyperlink" Target="https://skills.emsidata.com/skills/KS2ZNHSFEVYKZNPB5R2K" TargetMode="External"/><Relationship Id="rId3023" Type="http://schemas.openxmlformats.org/officeDocument/2006/relationships/hyperlink" Target="https://skills.emsidata.com/skills/KS123L26KMLDT6P3D2H1" TargetMode="External"/><Relationship Id="rId4354" Type="http://schemas.openxmlformats.org/officeDocument/2006/relationships/hyperlink" Target="https://lightcast.io/open-skills/skills" TargetMode="External"/><Relationship Id="rId5682" Type="http://schemas.openxmlformats.org/officeDocument/2006/relationships/hyperlink" Target="https://lightcast.io/open-skills/skills" TargetMode="External"/><Relationship Id="rId3022" Type="http://schemas.openxmlformats.org/officeDocument/2006/relationships/hyperlink" Target="https://lightcast.io/open-skills/skills" TargetMode="External"/><Relationship Id="rId4353" Type="http://schemas.openxmlformats.org/officeDocument/2006/relationships/hyperlink" Target="https://skills.emsidata.com/skills/KS120HT6RV5641N06YXT" TargetMode="External"/><Relationship Id="rId5683" Type="http://schemas.openxmlformats.org/officeDocument/2006/relationships/hyperlink" Target="https://skills.emsidata.com/skills/KS440H56ND9ZWS5K595G" TargetMode="External"/><Relationship Id="rId3025" Type="http://schemas.openxmlformats.org/officeDocument/2006/relationships/hyperlink" Target="https://skills.emsidata.com/skills/KS124J677NBFBL7G30P2" TargetMode="External"/><Relationship Id="rId4356" Type="http://schemas.openxmlformats.org/officeDocument/2006/relationships/hyperlink" Target="https://lightcast.io/open-skills/skills" TargetMode="External"/><Relationship Id="rId5688" Type="http://schemas.openxmlformats.org/officeDocument/2006/relationships/hyperlink" Target="https://lightcast.io/open-skills/skills" TargetMode="External"/><Relationship Id="rId3024" Type="http://schemas.openxmlformats.org/officeDocument/2006/relationships/hyperlink" Target="https://lightcast.io/open-skills/skills" TargetMode="External"/><Relationship Id="rId4355" Type="http://schemas.openxmlformats.org/officeDocument/2006/relationships/hyperlink" Target="https://skills.emsidata.com/skills/KS1278X6J5TWJR9ZFJ1D" TargetMode="External"/><Relationship Id="rId5689" Type="http://schemas.openxmlformats.org/officeDocument/2006/relationships/hyperlink" Target="https://skills.emsidata.com/skills/KS440H45X67RF6B7BF2N" TargetMode="External"/><Relationship Id="rId10300" Type="http://schemas.openxmlformats.org/officeDocument/2006/relationships/hyperlink" Target="https://skills.emsidata.com/skills/KS1231P6NX5WNJK7MN6M" TargetMode="External"/><Relationship Id="rId3027" Type="http://schemas.openxmlformats.org/officeDocument/2006/relationships/hyperlink" Target="https://skills.emsidata.com/skills/KS123LC6KJLM7CQX92BB" TargetMode="External"/><Relationship Id="rId4358" Type="http://schemas.openxmlformats.org/officeDocument/2006/relationships/hyperlink" Target="https://lightcast.io/open-skills/skills" TargetMode="External"/><Relationship Id="rId5686" Type="http://schemas.openxmlformats.org/officeDocument/2006/relationships/hyperlink" Target="https://lightcast.io/open-skills/skills" TargetMode="External"/><Relationship Id="rId3026" Type="http://schemas.openxmlformats.org/officeDocument/2006/relationships/hyperlink" Target="https://lightcast.io/open-skills/skills" TargetMode="External"/><Relationship Id="rId4357" Type="http://schemas.openxmlformats.org/officeDocument/2006/relationships/hyperlink" Target="https://skills.emsidata.com/skills/KS120796P3DQSH6X2GHP" TargetMode="External"/><Relationship Id="rId5687" Type="http://schemas.openxmlformats.org/officeDocument/2006/relationships/hyperlink" Target="https://skills.emsidata.com/skills/KS125WC6W1V65R5DTR2P" TargetMode="External"/><Relationship Id="rId3050" Type="http://schemas.openxmlformats.org/officeDocument/2006/relationships/hyperlink" Target="https://lightcast.io/open-skills/skills" TargetMode="External"/><Relationship Id="rId4381" Type="http://schemas.openxmlformats.org/officeDocument/2006/relationships/hyperlink" Target="https://skills.emsidata.com/skills/KS4401V5WX78L6JX0NW7" TargetMode="External"/><Relationship Id="rId4380" Type="http://schemas.openxmlformats.org/officeDocument/2006/relationships/hyperlink" Target="https://lightcast.io/open-skills/skills" TargetMode="External"/><Relationship Id="rId3052" Type="http://schemas.openxmlformats.org/officeDocument/2006/relationships/hyperlink" Target="https://lightcast.io/open-skills/skills" TargetMode="External"/><Relationship Id="rId4383" Type="http://schemas.openxmlformats.org/officeDocument/2006/relationships/hyperlink" Target="https://skills.emsidata.com/skills/KS124LQ6RPFZR3V1CRRP" TargetMode="External"/><Relationship Id="rId3051" Type="http://schemas.openxmlformats.org/officeDocument/2006/relationships/hyperlink" Target="https://skills.emsidata.com/skills/KS124296MBM4YJ6ZM4WV" TargetMode="External"/><Relationship Id="rId4382" Type="http://schemas.openxmlformats.org/officeDocument/2006/relationships/hyperlink" Target="https://lightcast.io/open-skills/skills" TargetMode="External"/><Relationship Id="rId3054" Type="http://schemas.openxmlformats.org/officeDocument/2006/relationships/hyperlink" Target="https://lightcast.io/open-skills/skills" TargetMode="External"/><Relationship Id="rId4385" Type="http://schemas.openxmlformats.org/officeDocument/2006/relationships/hyperlink" Target="https://skills.emsidata.com/skills/KS1208P6ZMZ4N872Y7X5" TargetMode="External"/><Relationship Id="rId3053" Type="http://schemas.openxmlformats.org/officeDocument/2006/relationships/hyperlink" Target="https://skills.emsidata.com/skills/ESA0EFE56CC2D1D63A1B" TargetMode="External"/><Relationship Id="rId4384" Type="http://schemas.openxmlformats.org/officeDocument/2006/relationships/hyperlink" Target="https://lightcast.io/open-skills/skills" TargetMode="External"/><Relationship Id="rId3056" Type="http://schemas.openxmlformats.org/officeDocument/2006/relationships/hyperlink" Target="https://lightcast.io/open-skills/skills" TargetMode="External"/><Relationship Id="rId4387" Type="http://schemas.openxmlformats.org/officeDocument/2006/relationships/hyperlink" Target="https://skills.emsidata.com/skills/KS125HB70CNRRS0RX5KJ" TargetMode="External"/><Relationship Id="rId3055" Type="http://schemas.openxmlformats.org/officeDocument/2006/relationships/hyperlink" Target="https://skills.emsidata.com/skills/KS1210K76FSLMJPCPJNR" TargetMode="External"/><Relationship Id="rId4386" Type="http://schemas.openxmlformats.org/officeDocument/2006/relationships/hyperlink" Target="https://lightcast.io/open-skills/skills" TargetMode="External"/><Relationship Id="rId3058" Type="http://schemas.openxmlformats.org/officeDocument/2006/relationships/hyperlink" Target="https://lightcast.io/open-skills/skills" TargetMode="External"/><Relationship Id="rId4389" Type="http://schemas.openxmlformats.org/officeDocument/2006/relationships/hyperlink" Target="https://skills.emsidata.com/skills/KS127JV62XJJ33BQZ52H" TargetMode="External"/><Relationship Id="rId3057" Type="http://schemas.openxmlformats.org/officeDocument/2006/relationships/hyperlink" Target="https://skills.emsidata.com/skills/KS128C36TMG15QGD7BQ5" TargetMode="External"/><Relationship Id="rId4388" Type="http://schemas.openxmlformats.org/officeDocument/2006/relationships/hyperlink" Target="https://lightcast.io/open-skills/skills" TargetMode="External"/><Relationship Id="rId3059" Type="http://schemas.openxmlformats.org/officeDocument/2006/relationships/hyperlink" Target="https://skills.emsidata.com/skills/KS128GS6DFRQWLL39LJ6" TargetMode="External"/><Relationship Id="rId4370" Type="http://schemas.openxmlformats.org/officeDocument/2006/relationships/hyperlink" Target="https://lightcast.io/open-skills/skills" TargetMode="External"/><Relationship Id="rId3041" Type="http://schemas.openxmlformats.org/officeDocument/2006/relationships/hyperlink" Target="https://skills.emsidata.com/skills/ESD4D7910C959A4DD9FC" TargetMode="External"/><Relationship Id="rId4372" Type="http://schemas.openxmlformats.org/officeDocument/2006/relationships/hyperlink" Target="https://lightcast.io/open-skills/skills" TargetMode="External"/><Relationship Id="rId3040" Type="http://schemas.openxmlformats.org/officeDocument/2006/relationships/hyperlink" Target="https://lightcast.io/open-skills/skills" TargetMode="External"/><Relationship Id="rId4371" Type="http://schemas.openxmlformats.org/officeDocument/2006/relationships/hyperlink" Target="https://skills.emsidata.com/skills/KSAS8LK1JG2Y0OLN4C53" TargetMode="External"/><Relationship Id="rId3043" Type="http://schemas.openxmlformats.org/officeDocument/2006/relationships/hyperlink" Target="https://skills.emsidata.com/skills/KS123KV6WF08H54CCZMF" TargetMode="External"/><Relationship Id="rId4374" Type="http://schemas.openxmlformats.org/officeDocument/2006/relationships/hyperlink" Target="https://lightcast.io/open-skills/skills" TargetMode="External"/><Relationship Id="rId3042" Type="http://schemas.openxmlformats.org/officeDocument/2006/relationships/hyperlink" Target="https://lightcast.io/open-skills/skills" TargetMode="External"/><Relationship Id="rId4373" Type="http://schemas.openxmlformats.org/officeDocument/2006/relationships/hyperlink" Target="https://skills.emsidata.com/skills/KSOS3W95CRHBLG4KJJ1Q" TargetMode="External"/><Relationship Id="rId3045" Type="http://schemas.openxmlformats.org/officeDocument/2006/relationships/hyperlink" Target="https://skills.emsidata.com/skills/KS1258L73H5QSVQVXSGN" TargetMode="External"/><Relationship Id="rId4376" Type="http://schemas.openxmlformats.org/officeDocument/2006/relationships/hyperlink" Target="https://lightcast.io/open-skills/skills" TargetMode="External"/><Relationship Id="rId3044" Type="http://schemas.openxmlformats.org/officeDocument/2006/relationships/hyperlink" Target="https://lightcast.io/open-skills/skills" TargetMode="External"/><Relationship Id="rId4375" Type="http://schemas.openxmlformats.org/officeDocument/2006/relationships/hyperlink" Target="https://skills.emsidata.com/skills/KS125HR75GST7VX8ZL7K" TargetMode="External"/><Relationship Id="rId3047" Type="http://schemas.openxmlformats.org/officeDocument/2006/relationships/hyperlink" Target="https://skills.emsidata.com/skills/KS441Z270RRPD367M8JP" TargetMode="External"/><Relationship Id="rId4378" Type="http://schemas.openxmlformats.org/officeDocument/2006/relationships/hyperlink" Target="https://lightcast.io/open-skills/skills" TargetMode="External"/><Relationship Id="rId3046" Type="http://schemas.openxmlformats.org/officeDocument/2006/relationships/hyperlink" Target="https://lightcast.io/open-skills/skills" TargetMode="External"/><Relationship Id="rId4377" Type="http://schemas.openxmlformats.org/officeDocument/2006/relationships/hyperlink" Target="https://skills.emsidata.com/skills/KSSJWZXL7CV40W8V1XSG" TargetMode="External"/><Relationship Id="rId3049" Type="http://schemas.openxmlformats.org/officeDocument/2006/relationships/hyperlink" Target="https://skills.emsidata.com/skills/ESFEEF96F60C8AAA2C70" TargetMode="External"/><Relationship Id="rId3048" Type="http://schemas.openxmlformats.org/officeDocument/2006/relationships/hyperlink" Target="https://lightcast.io/open-skills/skills" TargetMode="External"/><Relationship Id="rId4379" Type="http://schemas.openxmlformats.org/officeDocument/2006/relationships/hyperlink" Target="https://skills.emsidata.com/skills/ES8C3225F440E16A35D6" TargetMode="External"/><Relationship Id="rId9210" Type="http://schemas.openxmlformats.org/officeDocument/2006/relationships/hyperlink" Target="https://skills.emsidata.com/skills/ESA9E8281F23FDE76E3C" TargetMode="External"/><Relationship Id="rId9211" Type="http://schemas.openxmlformats.org/officeDocument/2006/relationships/hyperlink" Target="https://lightcast.io/open-skills/skills" TargetMode="External"/><Relationship Id="rId9212" Type="http://schemas.openxmlformats.org/officeDocument/2006/relationships/hyperlink" Target="https://skills.emsidata.com/skills/ES13AC0FB86D83CF1572" TargetMode="External"/><Relationship Id="rId9217" Type="http://schemas.openxmlformats.org/officeDocument/2006/relationships/hyperlink" Target="https://lightcast.io/open-skills/skills" TargetMode="External"/><Relationship Id="rId9218" Type="http://schemas.openxmlformats.org/officeDocument/2006/relationships/hyperlink" Target="https://skills.emsidata.com/skills/ES41410BA8ADFDBF48FA" TargetMode="External"/><Relationship Id="rId9219" Type="http://schemas.openxmlformats.org/officeDocument/2006/relationships/hyperlink" Target="https://lightcast.io/open-skills/skills" TargetMode="External"/><Relationship Id="rId9213" Type="http://schemas.openxmlformats.org/officeDocument/2006/relationships/hyperlink" Target="https://lightcast.io/open-skills/skills" TargetMode="External"/><Relationship Id="rId9214" Type="http://schemas.openxmlformats.org/officeDocument/2006/relationships/hyperlink" Target="https://skills.emsidata.com/skills/BGSCD45D9486736225BE" TargetMode="External"/><Relationship Id="rId9215" Type="http://schemas.openxmlformats.org/officeDocument/2006/relationships/hyperlink" Target="https://lightcast.io/open-skills/skills" TargetMode="External"/><Relationship Id="rId9216" Type="http://schemas.openxmlformats.org/officeDocument/2006/relationships/hyperlink" Target="https://skills.emsidata.com/skills/ES4641DF36ABFE0873BE" TargetMode="External"/><Relationship Id="rId9200" Type="http://schemas.openxmlformats.org/officeDocument/2006/relationships/hyperlink" Target="https://skills.emsidata.com/skills/KSKKXX4D3AAAXP24HR6O" TargetMode="External"/><Relationship Id="rId9201" Type="http://schemas.openxmlformats.org/officeDocument/2006/relationships/hyperlink" Target="https://lightcast.io/open-skills/skills" TargetMode="External"/><Relationship Id="rId9206" Type="http://schemas.openxmlformats.org/officeDocument/2006/relationships/hyperlink" Target="https://skills.emsidata.com/skills/ES3D8EFC76BF1B475B78" TargetMode="External"/><Relationship Id="rId9207" Type="http://schemas.openxmlformats.org/officeDocument/2006/relationships/hyperlink" Target="https://lightcast.io/open-skills/skills" TargetMode="External"/><Relationship Id="rId9208" Type="http://schemas.openxmlformats.org/officeDocument/2006/relationships/hyperlink" Target="https://skills.emsidata.com/skills/KSG27QP8BL1S9QI4XUMY" TargetMode="External"/><Relationship Id="rId9209" Type="http://schemas.openxmlformats.org/officeDocument/2006/relationships/hyperlink" Target="https://lightcast.io/open-skills/skills" TargetMode="External"/><Relationship Id="rId9202" Type="http://schemas.openxmlformats.org/officeDocument/2006/relationships/hyperlink" Target="https://skills.emsidata.com/skills/KS123S96VJ7HPK27PVFX" TargetMode="External"/><Relationship Id="rId9203" Type="http://schemas.openxmlformats.org/officeDocument/2006/relationships/hyperlink" Target="https://lightcast.io/open-skills/skills" TargetMode="External"/><Relationship Id="rId9204" Type="http://schemas.openxmlformats.org/officeDocument/2006/relationships/hyperlink" Target="https://skills.emsidata.com/skills/KS121VC6ND767PSJVD0C" TargetMode="External"/><Relationship Id="rId9205" Type="http://schemas.openxmlformats.org/officeDocument/2006/relationships/hyperlink" Target="https://lightcast.io/open-skills/skills" TargetMode="External"/><Relationship Id="rId9231" Type="http://schemas.openxmlformats.org/officeDocument/2006/relationships/hyperlink" Target="https://lightcast.io/open-skills/skills" TargetMode="External"/><Relationship Id="rId9232" Type="http://schemas.openxmlformats.org/officeDocument/2006/relationships/hyperlink" Target="https://skills.emsidata.com/skills/KS123886W60RFBRKWTG2" TargetMode="External"/><Relationship Id="rId9233" Type="http://schemas.openxmlformats.org/officeDocument/2006/relationships/hyperlink" Target="https://lightcast.io/open-skills/skills" TargetMode="External"/><Relationship Id="rId9234" Type="http://schemas.openxmlformats.org/officeDocument/2006/relationships/hyperlink" Target="https://skills.emsidata.com/skills/KS125W373Z10BLXZ5039" TargetMode="External"/><Relationship Id="rId9230" Type="http://schemas.openxmlformats.org/officeDocument/2006/relationships/hyperlink" Target="https://skills.emsidata.com/skills/ES440204E407010F9BA5" TargetMode="External"/><Relationship Id="rId9239" Type="http://schemas.openxmlformats.org/officeDocument/2006/relationships/hyperlink" Target="https://lightcast.io/open-skills/skills" TargetMode="External"/><Relationship Id="rId9235" Type="http://schemas.openxmlformats.org/officeDocument/2006/relationships/hyperlink" Target="https://lightcast.io/open-skills/skills" TargetMode="External"/><Relationship Id="rId9236" Type="http://schemas.openxmlformats.org/officeDocument/2006/relationships/hyperlink" Target="https://skills.emsidata.com/skills/KS12253772KKSRDNH8XY" TargetMode="External"/><Relationship Id="rId9237" Type="http://schemas.openxmlformats.org/officeDocument/2006/relationships/hyperlink" Target="https://lightcast.io/open-skills/skills" TargetMode="External"/><Relationship Id="rId9238" Type="http://schemas.openxmlformats.org/officeDocument/2006/relationships/hyperlink" Target="https://skills.emsidata.com/skills/BGS95A18276A5AEED5E5" TargetMode="External"/><Relationship Id="rId9220" Type="http://schemas.openxmlformats.org/officeDocument/2006/relationships/hyperlink" Target="https://skills.emsidata.com/skills/BGSB7E71E58AFB0465DE" TargetMode="External"/><Relationship Id="rId9221" Type="http://schemas.openxmlformats.org/officeDocument/2006/relationships/hyperlink" Target="https://lightcast.io/open-skills/skills" TargetMode="External"/><Relationship Id="rId9222" Type="http://schemas.openxmlformats.org/officeDocument/2006/relationships/hyperlink" Target="https://skills.emsidata.com/skills/KS123L26LV2RPRPHVPDH" TargetMode="External"/><Relationship Id="rId9223" Type="http://schemas.openxmlformats.org/officeDocument/2006/relationships/hyperlink" Target="https://lightcast.io/open-skills/skills" TargetMode="External"/><Relationship Id="rId9228" Type="http://schemas.openxmlformats.org/officeDocument/2006/relationships/hyperlink" Target="https://skills.emsidata.com/skills/ES86D76836FDBB03631B" TargetMode="External"/><Relationship Id="rId9229" Type="http://schemas.openxmlformats.org/officeDocument/2006/relationships/hyperlink" Target="https://lightcast.io/open-skills/skills" TargetMode="External"/><Relationship Id="rId9224" Type="http://schemas.openxmlformats.org/officeDocument/2006/relationships/hyperlink" Target="https://skills.emsidata.com/skills/KS124DZ6MTMB30HLXWGJ" TargetMode="External"/><Relationship Id="rId9225" Type="http://schemas.openxmlformats.org/officeDocument/2006/relationships/hyperlink" Target="https://lightcast.io/open-skills/skills" TargetMode="External"/><Relationship Id="rId9226" Type="http://schemas.openxmlformats.org/officeDocument/2006/relationships/hyperlink" Target="https://skills.emsidata.com/skills/ES9B54FC4F35B8AB38E0" TargetMode="External"/><Relationship Id="rId9227" Type="http://schemas.openxmlformats.org/officeDocument/2006/relationships/hyperlink" Target="https://lightcast.io/open-skills/skills" TargetMode="External"/><Relationship Id="rId9297" Type="http://schemas.openxmlformats.org/officeDocument/2006/relationships/hyperlink" Target="https://lightcast.io/open-skills/skills" TargetMode="External"/><Relationship Id="rId9298" Type="http://schemas.openxmlformats.org/officeDocument/2006/relationships/hyperlink" Target="https://skills.emsidata.com/skills/ESD8870620ACF3C82B5F" TargetMode="External"/><Relationship Id="rId9299" Type="http://schemas.openxmlformats.org/officeDocument/2006/relationships/hyperlink" Target="https://lightcast.io/open-skills/skills" TargetMode="External"/><Relationship Id="rId9293" Type="http://schemas.openxmlformats.org/officeDocument/2006/relationships/hyperlink" Target="https://lightcast.io/open-skills/skills" TargetMode="External"/><Relationship Id="rId9294" Type="http://schemas.openxmlformats.org/officeDocument/2006/relationships/hyperlink" Target="https://skills.emsidata.com/skills/KS120YP719X2MH1K76LX" TargetMode="External"/><Relationship Id="rId9295" Type="http://schemas.openxmlformats.org/officeDocument/2006/relationships/hyperlink" Target="https://lightcast.io/open-skills/skills" TargetMode="External"/><Relationship Id="rId9296" Type="http://schemas.openxmlformats.org/officeDocument/2006/relationships/hyperlink" Target="https://skills.emsidata.com/skills/KS126X46RXTB65DL1FJD" TargetMode="External"/><Relationship Id="rId9290" Type="http://schemas.openxmlformats.org/officeDocument/2006/relationships/hyperlink" Target="https://skills.emsidata.com/skills/ESC5981BF3EAB0FE4D95" TargetMode="External"/><Relationship Id="rId9291" Type="http://schemas.openxmlformats.org/officeDocument/2006/relationships/hyperlink" Target="https://lightcast.io/open-skills/skills" TargetMode="External"/><Relationship Id="rId9292" Type="http://schemas.openxmlformats.org/officeDocument/2006/relationships/hyperlink" Target="https://skills.emsidata.com/skills/KS125S57165N2RB3XNBJ" TargetMode="External"/><Relationship Id="rId9286" Type="http://schemas.openxmlformats.org/officeDocument/2006/relationships/hyperlink" Target="https://skills.emsidata.com/skills/ES5171272FFBE00EEE84" TargetMode="External"/><Relationship Id="rId9287" Type="http://schemas.openxmlformats.org/officeDocument/2006/relationships/hyperlink" Target="https://lightcast.io/open-skills/skills" TargetMode="External"/><Relationship Id="rId9288" Type="http://schemas.openxmlformats.org/officeDocument/2006/relationships/hyperlink" Target="https://skills.emsidata.com/skills/ES786E3C54AA9AE4697B" TargetMode="External"/><Relationship Id="rId9289" Type="http://schemas.openxmlformats.org/officeDocument/2006/relationships/hyperlink" Target="https://lightcast.io/open-skills/skills" TargetMode="External"/><Relationship Id="rId9282" Type="http://schemas.openxmlformats.org/officeDocument/2006/relationships/hyperlink" Target="https://skills.emsidata.com/skills/KS120VZ6MYGT4W4WV7Q9" TargetMode="External"/><Relationship Id="rId9283" Type="http://schemas.openxmlformats.org/officeDocument/2006/relationships/hyperlink" Target="https://lightcast.io/open-skills/skills" TargetMode="External"/><Relationship Id="rId9284" Type="http://schemas.openxmlformats.org/officeDocument/2006/relationships/hyperlink" Target="https://skills.emsidata.com/skills/KS441Q16HJN0SW7MNN8H" TargetMode="External"/><Relationship Id="rId9285" Type="http://schemas.openxmlformats.org/officeDocument/2006/relationships/hyperlink" Target="https://lightcast.io/open-skills/skills" TargetMode="External"/><Relationship Id="rId5714" Type="http://schemas.openxmlformats.org/officeDocument/2006/relationships/hyperlink" Target="https://lightcast.io/open-skills/skills" TargetMode="External"/><Relationship Id="rId5715" Type="http://schemas.openxmlformats.org/officeDocument/2006/relationships/hyperlink" Target="https://skills.emsidata.com/skills/KS441PJ6GWCP466KXWLG" TargetMode="External"/><Relationship Id="rId5712" Type="http://schemas.openxmlformats.org/officeDocument/2006/relationships/hyperlink" Target="https://lightcast.io/open-skills/skills" TargetMode="External"/><Relationship Id="rId5713" Type="http://schemas.openxmlformats.org/officeDocument/2006/relationships/hyperlink" Target="https://skills.emsidata.com/skills/KS4AT7MEWYJKSUOQ0BLR" TargetMode="External"/><Relationship Id="rId5718" Type="http://schemas.openxmlformats.org/officeDocument/2006/relationships/hyperlink" Target="https://lightcast.io/open-skills/skills" TargetMode="External"/><Relationship Id="rId5719" Type="http://schemas.openxmlformats.org/officeDocument/2006/relationships/hyperlink" Target="https://skills.emsidata.com/skills/KSDT592LYKD2U90K2HFY" TargetMode="External"/><Relationship Id="rId5716" Type="http://schemas.openxmlformats.org/officeDocument/2006/relationships/hyperlink" Target="https://lightcast.io/open-skills/skills" TargetMode="External"/><Relationship Id="rId5717" Type="http://schemas.openxmlformats.org/officeDocument/2006/relationships/hyperlink" Target="https://skills.emsidata.com/skills/KS440H873RW906B7R308" TargetMode="External"/><Relationship Id="rId10394" Type="http://schemas.openxmlformats.org/officeDocument/2006/relationships/hyperlink" Target="https://skills.emsidata.com/skills/ES576324C14021E9F476" TargetMode="External"/><Relationship Id="rId10395" Type="http://schemas.openxmlformats.org/officeDocument/2006/relationships/hyperlink" Target="https://lightcast.io/open-skills/skills" TargetMode="External"/><Relationship Id="rId10392" Type="http://schemas.openxmlformats.org/officeDocument/2006/relationships/hyperlink" Target="https://skills.emsidata.com/skills/ESCA261D1D1DC8A1623D" TargetMode="External"/><Relationship Id="rId10393" Type="http://schemas.openxmlformats.org/officeDocument/2006/relationships/hyperlink" Target="https://lightcast.io/open-skills/skills" TargetMode="External"/><Relationship Id="rId5710" Type="http://schemas.openxmlformats.org/officeDocument/2006/relationships/hyperlink" Target="https://lightcast.io/open-skills/skills" TargetMode="External"/><Relationship Id="rId10398" Type="http://schemas.openxmlformats.org/officeDocument/2006/relationships/hyperlink" Target="https://skills.emsidata.com/skills/KS125TQ71KC2TZMRFGSR" TargetMode="External"/><Relationship Id="rId5711" Type="http://schemas.openxmlformats.org/officeDocument/2006/relationships/hyperlink" Target="https://skills.emsidata.com/skills/KS123PN6QLC535X9L625" TargetMode="External"/><Relationship Id="rId10399" Type="http://schemas.openxmlformats.org/officeDocument/2006/relationships/hyperlink" Target="https://lightcast.io/open-skills/skills" TargetMode="External"/><Relationship Id="rId10396" Type="http://schemas.openxmlformats.org/officeDocument/2006/relationships/hyperlink" Target="https://skills.emsidata.com/skills/KS7G59Z709GSKLBCMVG9" TargetMode="External"/><Relationship Id="rId10397" Type="http://schemas.openxmlformats.org/officeDocument/2006/relationships/hyperlink" Target="https://lightcast.io/open-skills/skills" TargetMode="External"/><Relationship Id="rId5703" Type="http://schemas.openxmlformats.org/officeDocument/2006/relationships/hyperlink" Target="https://skills.emsidata.com/skills/KS1257Z62K08NPBPVV4M" TargetMode="External"/><Relationship Id="rId5704" Type="http://schemas.openxmlformats.org/officeDocument/2006/relationships/hyperlink" Target="https://lightcast.io/open-skills/skills" TargetMode="External"/><Relationship Id="rId5701" Type="http://schemas.openxmlformats.org/officeDocument/2006/relationships/hyperlink" Target="https://skills.emsidata.com/skills/KS1244J76BBG2CTNYHYR" TargetMode="External"/><Relationship Id="rId5702" Type="http://schemas.openxmlformats.org/officeDocument/2006/relationships/hyperlink" Target="https://lightcast.io/open-skills/skills" TargetMode="External"/><Relationship Id="rId5707" Type="http://schemas.openxmlformats.org/officeDocument/2006/relationships/hyperlink" Target="https://skills.emsidata.com/skills/KS441BL62WQX7D722VW5" TargetMode="External"/><Relationship Id="rId5708" Type="http://schemas.openxmlformats.org/officeDocument/2006/relationships/hyperlink" Target="https://lightcast.io/open-skills/skills" TargetMode="External"/><Relationship Id="rId5705" Type="http://schemas.openxmlformats.org/officeDocument/2006/relationships/hyperlink" Target="https://skills.emsidata.com/skills/KS4410Y6GGRL655XMB6H" TargetMode="External"/><Relationship Id="rId5706" Type="http://schemas.openxmlformats.org/officeDocument/2006/relationships/hyperlink" Target="https://lightcast.io/open-skills/skills" TargetMode="External"/><Relationship Id="rId5709" Type="http://schemas.openxmlformats.org/officeDocument/2006/relationships/hyperlink" Target="https://skills.emsidata.com/skills/KSJJY9VOM9XL0YKE46E0" TargetMode="External"/><Relationship Id="rId5700" Type="http://schemas.openxmlformats.org/officeDocument/2006/relationships/hyperlink" Target="https://lightcast.io/open-skills/skills" TargetMode="External"/><Relationship Id="rId9253" Type="http://schemas.openxmlformats.org/officeDocument/2006/relationships/hyperlink" Target="https://lightcast.io/open-skills/skills" TargetMode="External"/><Relationship Id="rId9254" Type="http://schemas.openxmlformats.org/officeDocument/2006/relationships/hyperlink" Target="https://skills.emsidata.com/skills/BGS4595ECD2BDFBA7906" TargetMode="External"/><Relationship Id="rId9255" Type="http://schemas.openxmlformats.org/officeDocument/2006/relationships/hyperlink" Target="https://lightcast.io/open-skills/skills" TargetMode="External"/><Relationship Id="rId9256" Type="http://schemas.openxmlformats.org/officeDocument/2006/relationships/hyperlink" Target="https://skills.emsidata.com/skills/KS1211S639R3PQH233SS" TargetMode="External"/><Relationship Id="rId9250" Type="http://schemas.openxmlformats.org/officeDocument/2006/relationships/hyperlink" Target="https://skills.emsidata.com/skills/KS1256M6GJBMK89F0H7K" TargetMode="External"/><Relationship Id="rId9251" Type="http://schemas.openxmlformats.org/officeDocument/2006/relationships/hyperlink" Target="https://lightcast.io/open-skills/skills" TargetMode="External"/><Relationship Id="rId9252" Type="http://schemas.openxmlformats.org/officeDocument/2006/relationships/hyperlink" Target="https://skills.emsidata.com/skills/ESCAF5C1D85A326F04EC" TargetMode="External"/><Relationship Id="rId9257" Type="http://schemas.openxmlformats.org/officeDocument/2006/relationships/hyperlink" Target="https://lightcast.io/open-skills/skills" TargetMode="External"/><Relationship Id="rId9258" Type="http://schemas.openxmlformats.org/officeDocument/2006/relationships/hyperlink" Target="https://skills.emsidata.com/skills/KSYWNNQIULQ5NK3YDR0N" TargetMode="External"/><Relationship Id="rId9259" Type="http://schemas.openxmlformats.org/officeDocument/2006/relationships/hyperlink" Target="https://lightcast.io/open-skills/skills" TargetMode="External"/><Relationship Id="rId9242" Type="http://schemas.openxmlformats.org/officeDocument/2006/relationships/hyperlink" Target="https://skills.emsidata.com/skills/KSJXSO3WRHZG7POU0OTL" TargetMode="External"/><Relationship Id="rId9243" Type="http://schemas.openxmlformats.org/officeDocument/2006/relationships/hyperlink" Target="https://lightcast.io/open-skills/skills" TargetMode="External"/><Relationship Id="rId9244" Type="http://schemas.openxmlformats.org/officeDocument/2006/relationships/hyperlink" Target="https://skills.emsidata.com/skills/BGS6D8F44DBC60BBB725" TargetMode="External"/><Relationship Id="rId9245" Type="http://schemas.openxmlformats.org/officeDocument/2006/relationships/hyperlink" Target="https://lightcast.io/open-skills/skills" TargetMode="External"/><Relationship Id="rId9240" Type="http://schemas.openxmlformats.org/officeDocument/2006/relationships/hyperlink" Target="https://skills.emsidata.com/skills/ESB694F585A604C52560" TargetMode="External"/><Relationship Id="rId9241" Type="http://schemas.openxmlformats.org/officeDocument/2006/relationships/hyperlink" Target="https://lightcast.io/open-skills/skills" TargetMode="External"/><Relationship Id="rId9246" Type="http://schemas.openxmlformats.org/officeDocument/2006/relationships/hyperlink" Target="https://skills.emsidata.com/skills/ES377B09FC94503C5689" TargetMode="External"/><Relationship Id="rId9247" Type="http://schemas.openxmlformats.org/officeDocument/2006/relationships/hyperlink" Target="https://lightcast.io/open-skills/skills" TargetMode="External"/><Relationship Id="rId9248" Type="http://schemas.openxmlformats.org/officeDocument/2006/relationships/hyperlink" Target="https://skills.emsidata.com/skills/KST35QF1Y4VQ7IK9GTMG" TargetMode="External"/><Relationship Id="rId9249" Type="http://schemas.openxmlformats.org/officeDocument/2006/relationships/hyperlink" Target="https://lightcast.io/open-skills/skills" TargetMode="External"/><Relationship Id="rId9280" Type="http://schemas.openxmlformats.org/officeDocument/2006/relationships/hyperlink" Target="https://skills.emsidata.com/skills/KS12271640T4KP1141YP" TargetMode="External"/><Relationship Id="rId9281" Type="http://schemas.openxmlformats.org/officeDocument/2006/relationships/hyperlink" Target="https://lightcast.io/open-skills/skills" TargetMode="External"/><Relationship Id="rId9275" Type="http://schemas.openxmlformats.org/officeDocument/2006/relationships/hyperlink" Target="https://lightcast.io/open-skills/skills" TargetMode="External"/><Relationship Id="rId9276" Type="http://schemas.openxmlformats.org/officeDocument/2006/relationships/hyperlink" Target="https://skills.emsidata.com/skills/KS7G0B36XDYVR4071N7K" TargetMode="External"/><Relationship Id="rId9277" Type="http://schemas.openxmlformats.org/officeDocument/2006/relationships/hyperlink" Target="https://lightcast.io/open-skills/skills" TargetMode="External"/><Relationship Id="rId9278" Type="http://schemas.openxmlformats.org/officeDocument/2006/relationships/hyperlink" Target="https://skills.emsidata.com/skills/BGS2CFB11CDE98351A51" TargetMode="External"/><Relationship Id="rId9271" Type="http://schemas.openxmlformats.org/officeDocument/2006/relationships/hyperlink" Target="https://lightcast.io/open-skills/skills" TargetMode="External"/><Relationship Id="rId9272" Type="http://schemas.openxmlformats.org/officeDocument/2006/relationships/hyperlink" Target="https://skills.emsidata.com/skills/KS125ND6RJPYDM8RZBFB" TargetMode="External"/><Relationship Id="rId9273" Type="http://schemas.openxmlformats.org/officeDocument/2006/relationships/hyperlink" Target="https://lightcast.io/open-skills/skills" TargetMode="External"/><Relationship Id="rId9274" Type="http://schemas.openxmlformats.org/officeDocument/2006/relationships/hyperlink" Target="https://skills.emsidata.com/skills/BGS864514352DF0CF814" TargetMode="External"/><Relationship Id="rId9279" Type="http://schemas.openxmlformats.org/officeDocument/2006/relationships/hyperlink" Target="https://lightcast.io/open-skills/skills" TargetMode="External"/><Relationship Id="rId9270" Type="http://schemas.openxmlformats.org/officeDocument/2006/relationships/hyperlink" Target="https://skills.emsidata.com/skills/KS125TW6GPKHZ1GYKX89" TargetMode="External"/><Relationship Id="rId9264" Type="http://schemas.openxmlformats.org/officeDocument/2006/relationships/hyperlink" Target="https://skills.emsidata.com/skills/ESCA20E43F8CF426D784" TargetMode="External"/><Relationship Id="rId9265" Type="http://schemas.openxmlformats.org/officeDocument/2006/relationships/hyperlink" Target="https://lightcast.io/open-skills/skills" TargetMode="External"/><Relationship Id="rId9266" Type="http://schemas.openxmlformats.org/officeDocument/2006/relationships/hyperlink" Target="https://skills.emsidata.com/skills/ES2A3655F2E00D276B52" TargetMode="External"/><Relationship Id="rId9267" Type="http://schemas.openxmlformats.org/officeDocument/2006/relationships/hyperlink" Target="https://lightcast.io/open-skills/skills" TargetMode="External"/><Relationship Id="rId9260" Type="http://schemas.openxmlformats.org/officeDocument/2006/relationships/hyperlink" Target="https://skills.emsidata.com/skills/KS1281P677L82V7SBGPJ" TargetMode="External"/><Relationship Id="rId9261" Type="http://schemas.openxmlformats.org/officeDocument/2006/relationships/hyperlink" Target="https://lightcast.io/open-skills/skills" TargetMode="External"/><Relationship Id="rId9262" Type="http://schemas.openxmlformats.org/officeDocument/2006/relationships/hyperlink" Target="https://skills.emsidata.com/skills/KS128446WNQLT2W3Z25J" TargetMode="External"/><Relationship Id="rId9263" Type="http://schemas.openxmlformats.org/officeDocument/2006/relationships/hyperlink" Target="https://lightcast.io/open-skills/skills" TargetMode="External"/><Relationship Id="rId9268" Type="http://schemas.openxmlformats.org/officeDocument/2006/relationships/hyperlink" Target="https://skills.emsidata.com/skills/ES13766C8C17C30039A6" TargetMode="External"/><Relationship Id="rId9269" Type="http://schemas.openxmlformats.org/officeDocument/2006/relationships/hyperlink" Target="https://lightcast.io/open-skills/skills" TargetMode="External"/><Relationship Id="rId3117" Type="http://schemas.openxmlformats.org/officeDocument/2006/relationships/hyperlink" Target="https://skills.emsidata.com/skills/KS1202P6S8HY0WGG2T0Z" TargetMode="External"/><Relationship Id="rId4448" Type="http://schemas.openxmlformats.org/officeDocument/2006/relationships/hyperlink" Target="https://lightcast.io/open-skills/skills" TargetMode="External"/><Relationship Id="rId3116" Type="http://schemas.openxmlformats.org/officeDocument/2006/relationships/hyperlink" Target="https://lightcast.io/open-skills/skills" TargetMode="External"/><Relationship Id="rId4447" Type="http://schemas.openxmlformats.org/officeDocument/2006/relationships/hyperlink" Target="https://skills.emsidata.com/skills/KS7K2A142LYPQ2Q5N1Q6" TargetMode="External"/><Relationship Id="rId3119" Type="http://schemas.openxmlformats.org/officeDocument/2006/relationships/hyperlink" Target="https://skills.emsidata.com/skills/KS1223773DHR863P9KJ1" TargetMode="External"/><Relationship Id="rId5778" Type="http://schemas.openxmlformats.org/officeDocument/2006/relationships/hyperlink" Target="https://lightcast.io/open-skills/skills" TargetMode="External"/><Relationship Id="rId3118" Type="http://schemas.openxmlformats.org/officeDocument/2006/relationships/hyperlink" Target="https://lightcast.io/open-skills/skills" TargetMode="External"/><Relationship Id="rId4449" Type="http://schemas.openxmlformats.org/officeDocument/2006/relationships/hyperlink" Target="https://skills.emsidata.com/skills/KS356BMWWAJ8MKV2TE7R" TargetMode="External"/><Relationship Id="rId5779" Type="http://schemas.openxmlformats.org/officeDocument/2006/relationships/hyperlink" Target="https://skills.emsidata.com/skills/KSCMAVZ8V1RK4NMUHDSU" TargetMode="External"/><Relationship Id="rId10336" Type="http://schemas.openxmlformats.org/officeDocument/2006/relationships/hyperlink" Target="https://skills.emsidata.com/skills/KS123BC6ZGSQZ6QGX23G" TargetMode="External"/><Relationship Id="rId10337" Type="http://schemas.openxmlformats.org/officeDocument/2006/relationships/hyperlink" Target="https://lightcast.io/open-skills/skills" TargetMode="External"/><Relationship Id="rId10334" Type="http://schemas.openxmlformats.org/officeDocument/2006/relationships/hyperlink" Target="https://skills.emsidata.com/skills/KS121SX6L2MZY87HW19Y" TargetMode="External"/><Relationship Id="rId10335" Type="http://schemas.openxmlformats.org/officeDocument/2006/relationships/hyperlink" Target="https://lightcast.io/open-skills/skills" TargetMode="External"/><Relationship Id="rId10338" Type="http://schemas.openxmlformats.org/officeDocument/2006/relationships/hyperlink" Target="https://skills.emsidata.com/skills/ES58B2F0D85C5E78A628" TargetMode="External"/><Relationship Id="rId10339" Type="http://schemas.openxmlformats.org/officeDocument/2006/relationships/hyperlink" Target="https://lightcast.io/open-skills/skills" TargetMode="External"/><Relationship Id="rId4440" Type="http://schemas.openxmlformats.org/officeDocument/2006/relationships/hyperlink" Target="https://lightcast.io/open-skills/skills" TargetMode="External"/><Relationship Id="rId5772" Type="http://schemas.openxmlformats.org/officeDocument/2006/relationships/hyperlink" Target="https://lightcast.io/open-skills/skills" TargetMode="External"/><Relationship Id="rId5773" Type="http://schemas.openxmlformats.org/officeDocument/2006/relationships/hyperlink" Target="https://skills.emsidata.com/skills/KS1254H6KNTQ3XM20B2J" TargetMode="External"/><Relationship Id="rId3111" Type="http://schemas.openxmlformats.org/officeDocument/2006/relationships/hyperlink" Target="https://skills.emsidata.com/skills/KS126XZ6ZFJY0W54JG0Z" TargetMode="External"/><Relationship Id="rId4442" Type="http://schemas.openxmlformats.org/officeDocument/2006/relationships/hyperlink" Target="https://lightcast.io/open-skills/skills" TargetMode="External"/><Relationship Id="rId5770" Type="http://schemas.openxmlformats.org/officeDocument/2006/relationships/hyperlink" Target="https://lightcast.io/open-skills/skills" TargetMode="External"/><Relationship Id="rId3110" Type="http://schemas.openxmlformats.org/officeDocument/2006/relationships/hyperlink" Target="https://lightcast.io/open-skills/skills" TargetMode="External"/><Relationship Id="rId4441" Type="http://schemas.openxmlformats.org/officeDocument/2006/relationships/hyperlink" Target="https://skills.emsidata.com/skills/KS120BV70XSJ6K0VQ6S5" TargetMode="External"/><Relationship Id="rId5771" Type="http://schemas.openxmlformats.org/officeDocument/2006/relationships/hyperlink" Target="https://skills.emsidata.com/skills/KS124RX787SQ1WVD8XF6" TargetMode="External"/><Relationship Id="rId3113" Type="http://schemas.openxmlformats.org/officeDocument/2006/relationships/hyperlink" Target="https://skills.emsidata.com/skills/KS1224T5XHDJFB8XJJV7" TargetMode="External"/><Relationship Id="rId4444" Type="http://schemas.openxmlformats.org/officeDocument/2006/relationships/hyperlink" Target="https://lightcast.io/open-skills/skills" TargetMode="External"/><Relationship Id="rId5776" Type="http://schemas.openxmlformats.org/officeDocument/2006/relationships/hyperlink" Target="https://lightcast.io/open-skills/skills" TargetMode="External"/><Relationship Id="rId10332" Type="http://schemas.openxmlformats.org/officeDocument/2006/relationships/hyperlink" Target="https://skills.emsidata.com/skills/ES9343B13BE36681B6C3" TargetMode="External"/><Relationship Id="rId3112" Type="http://schemas.openxmlformats.org/officeDocument/2006/relationships/hyperlink" Target="https://lightcast.io/open-skills/skills" TargetMode="External"/><Relationship Id="rId4443" Type="http://schemas.openxmlformats.org/officeDocument/2006/relationships/hyperlink" Target="https://skills.emsidata.com/skills/KSO76W9QVVUSGPNTEAT5" TargetMode="External"/><Relationship Id="rId5777" Type="http://schemas.openxmlformats.org/officeDocument/2006/relationships/hyperlink" Target="https://skills.emsidata.com/skills/KS7G53572GSR3R7R3YT7" TargetMode="External"/><Relationship Id="rId10333" Type="http://schemas.openxmlformats.org/officeDocument/2006/relationships/hyperlink" Target="https://lightcast.io/open-skills/skills" TargetMode="External"/><Relationship Id="rId3115" Type="http://schemas.openxmlformats.org/officeDocument/2006/relationships/hyperlink" Target="https://skills.emsidata.com/skills/KS4400L6LMZFS0V0DZSD" TargetMode="External"/><Relationship Id="rId4446" Type="http://schemas.openxmlformats.org/officeDocument/2006/relationships/hyperlink" Target="https://lightcast.io/open-skills/skills" TargetMode="External"/><Relationship Id="rId5774" Type="http://schemas.openxmlformats.org/officeDocument/2006/relationships/hyperlink" Target="https://lightcast.io/open-skills/skills" TargetMode="External"/><Relationship Id="rId10330" Type="http://schemas.openxmlformats.org/officeDocument/2006/relationships/hyperlink" Target="https://skills.emsidata.com/skills/KS124PN5ZTV9DYWG9GXF" TargetMode="External"/><Relationship Id="rId3114" Type="http://schemas.openxmlformats.org/officeDocument/2006/relationships/hyperlink" Target="https://lightcast.io/open-skills/skills" TargetMode="External"/><Relationship Id="rId4445" Type="http://schemas.openxmlformats.org/officeDocument/2006/relationships/hyperlink" Target="https://skills.emsidata.com/skills/KS8V94BPPMIAWFLCKAHX" TargetMode="External"/><Relationship Id="rId5775" Type="http://schemas.openxmlformats.org/officeDocument/2006/relationships/hyperlink" Target="https://skills.emsidata.com/skills/KS81HZV0DRPNI82BGNHN" TargetMode="External"/><Relationship Id="rId10331" Type="http://schemas.openxmlformats.org/officeDocument/2006/relationships/hyperlink" Target="https://lightcast.io/open-skills/skills" TargetMode="External"/><Relationship Id="rId3106" Type="http://schemas.openxmlformats.org/officeDocument/2006/relationships/hyperlink" Target="https://lightcast.io/open-skills/skills" TargetMode="External"/><Relationship Id="rId4437" Type="http://schemas.openxmlformats.org/officeDocument/2006/relationships/hyperlink" Target="https://skills.emsidata.com/skills/ESFA35B1E22CAA5CC8E6" TargetMode="External"/><Relationship Id="rId5769" Type="http://schemas.openxmlformats.org/officeDocument/2006/relationships/hyperlink" Target="https://skills.emsidata.com/skills/KS128GB6ZWRFRJGJY509" TargetMode="External"/><Relationship Id="rId3105" Type="http://schemas.openxmlformats.org/officeDocument/2006/relationships/hyperlink" Target="https://skills.emsidata.com/skills/ESDA73E01740F8D1E2E2" TargetMode="External"/><Relationship Id="rId4436" Type="http://schemas.openxmlformats.org/officeDocument/2006/relationships/hyperlink" Target="https://lightcast.io/open-skills/skills" TargetMode="External"/><Relationship Id="rId3108" Type="http://schemas.openxmlformats.org/officeDocument/2006/relationships/hyperlink" Target="https://lightcast.io/open-skills/skills" TargetMode="External"/><Relationship Id="rId4439" Type="http://schemas.openxmlformats.org/officeDocument/2006/relationships/hyperlink" Target="https://skills.emsidata.com/skills/KS124LD64KVL3YQN53KN" TargetMode="External"/><Relationship Id="rId5767" Type="http://schemas.openxmlformats.org/officeDocument/2006/relationships/hyperlink" Target="https://skills.emsidata.com/skills/KSBRBX3H9SVXZI61OX71" TargetMode="External"/><Relationship Id="rId3107" Type="http://schemas.openxmlformats.org/officeDocument/2006/relationships/hyperlink" Target="https://skills.emsidata.com/skills/KS1245C6NQ5MJN37VHZF" TargetMode="External"/><Relationship Id="rId4438" Type="http://schemas.openxmlformats.org/officeDocument/2006/relationships/hyperlink" Target="https://lightcast.io/open-skills/skills" TargetMode="External"/><Relationship Id="rId5768" Type="http://schemas.openxmlformats.org/officeDocument/2006/relationships/hyperlink" Target="https://lightcast.io/open-skills/skills" TargetMode="External"/><Relationship Id="rId3109" Type="http://schemas.openxmlformats.org/officeDocument/2006/relationships/hyperlink" Target="https://skills.emsidata.com/skills/KS121FD6V0JF1LKMF37Z" TargetMode="External"/><Relationship Id="rId10347" Type="http://schemas.openxmlformats.org/officeDocument/2006/relationships/hyperlink" Target="https://lightcast.io/open-skills/skills" TargetMode="External"/><Relationship Id="rId10348" Type="http://schemas.openxmlformats.org/officeDocument/2006/relationships/hyperlink" Target="https://skills.emsidata.com/skills/KS1220G603NZRYS2DG84" TargetMode="External"/><Relationship Id="rId10345" Type="http://schemas.openxmlformats.org/officeDocument/2006/relationships/hyperlink" Target="https://lightcast.io/open-skills/skills" TargetMode="External"/><Relationship Id="rId10346" Type="http://schemas.openxmlformats.org/officeDocument/2006/relationships/hyperlink" Target="https://skills.emsidata.com/skills/KS126X05YS4X4WT82FR0" TargetMode="External"/><Relationship Id="rId10349" Type="http://schemas.openxmlformats.org/officeDocument/2006/relationships/hyperlink" Target="https://lightcast.io/open-skills/skills" TargetMode="External"/><Relationship Id="rId5761" Type="http://schemas.openxmlformats.org/officeDocument/2006/relationships/hyperlink" Target="https://skills.emsidata.com/skills/KS128HR6WYS352XGZN9F" TargetMode="External"/><Relationship Id="rId5762" Type="http://schemas.openxmlformats.org/officeDocument/2006/relationships/hyperlink" Target="https://lightcast.io/open-skills/skills" TargetMode="External"/><Relationship Id="rId10340" Type="http://schemas.openxmlformats.org/officeDocument/2006/relationships/hyperlink" Target="https://skills.emsidata.com/skills/BGS2D86805518AAC8759" TargetMode="External"/><Relationship Id="rId3100" Type="http://schemas.openxmlformats.org/officeDocument/2006/relationships/hyperlink" Target="https://lightcast.io/open-skills/skills" TargetMode="External"/><Relationship Id="rId4431" Type="http://schemas.openxmlformats.org/officeDocument/2006/relationships/hyperlink" Target="https://skills.emsidata.com/skills/KS7GT1F0QQOV7R7VGXQL" TargetMode="External"/><Relationship Id="rId4430" Type="http://schemas.openxmlformats.org/officeDocument/2006/relationships/hyperlink" Target="https://lightcast.io/open-skills/skills" TargetMode="External"/><Relationship Id="rId5760" Type="http://schemas.openxmlformats.org/officeDocument/2006/relationships/hyperlink" Target="https://lightcast.io/open-skills/skills" TargetMode="External"/><Relationship Id="rId3102" Type="http://schemas.openxmlformats.org/officeDocument/2006/relationships/hyperlink" Target="https://lightcast.io/open-skills/skills" TargetMode="External"/><Relationship Id="rId4433" Type="http://schemas.openxmlformats.org/officeDocument/2006/relationships/hyperlink" Target="https://skills.emsidata.com/skills/KS1257K708VWF1YDYB19" TargetMode="External"/><Relationship Id="rId5765" Type="http://schemas.openxmlformats.org/officeDocument/2006/relationships/hyperlink" Target="https://skills.emsidata.com/skills/KS1232H70BMLYR9NQM5Y" TargetMode="External"/><Relationship Id="rId10343" Type="http://schemas.openxmlformats.org/officeDocument/2006/relationships/hyperlink" Target="https://lightcast.io/open-skills/skills" TargetMode="External"/><Relationship Id="rId3101" Type="http://schemas.openxmlformats.org/officeDocument/2006/relationships/hyperlink" Target="https://skills.emsidata.com/skills/KSTXC20S6DLWYMYTNFRL" TargetMode="External"/><Relationship Id="rId4432" Type="http://schemas.openxmlformats.org/officeDocument/2006/relationships/hyperlink" Target="https://lightcast.io/open-skills/skills" TargetMode="External"/><Relationship Id="rId5766" Type="http://schemas.openxmlformats.org/officeDocument/2006/relationships/hyperlink" Target="https://lightcast.io/open-skills/skills" TargetMode="External"/><Relationship Id="rId10344" Type="http://schemas.openxmlformats.org/officeDocument/2006/relationships/hyperlink" Target="https://skills.emsidata.com/skills/KS7G0S16FTG6TB0QZD2F" TargetMode="External"/><Relationship Id="rId3104" Type="http://schemas.openxmlformats.org/officeDocument/2006/relationships/hyperlink" Target="https://lightcast.io/open-skills/skills" TargetMode="External"/><Relationship Id="rId4435" Type="http://schemas.openxmlformats.org/officeDocument/2006/relationships/hyperlink" Target="https://skills.emsidata.com/skills/KS12791657JTS84RWLVQ" TargetMode="External"/><Relationship Id="rId5763" Type="http://schemas.openxmlformats.org/officeDocument/2006/relationships/hyperlink" Target="https://skills.emsidata.com/skills/KS440QP70X2TX12HDHW8" TargetMode="External"/><Relationship Id="rId10341" Type="http://schemas.openxmlformats.org/officeDocument/2006/relationships/hyperlink" Target="https://lightcast.io/open-skills/skills" TargetMode="External"/><Relationship Id="rId3103" Type="http://schemas.openxmlformats.org/officeDocument/2006/relationships/hyperlink" Target="https://skills.emsidata.com/skills/KS120HK5XY6JV257QLTX" TargetMode="External"/><Relationship Id="rId4434" Type="http://schemas.openxmlformats.org/officeDocument/2006/relationships/hyperlink" Target="https://lightcast.io/open-skills/skills" TargetMode="External"/><Relationship Id="rId5764" Type="http://schemas.openxmlformats.org/officeDocument/2006/relationships/hyperlink" Target="https://lightcast.io/open-skills/skills" TargetMode="External"/><Relationship Id="rId10342" Type="http://schemas.openxmlformats.org/officeDocument/2006/relationships/hyperlink" Target="https://skills.emsidata.com/skills/KS125RV6ZHPNC972997Q" TargetMode="External"/><Relationship Id="rId3139" Type="http://schemas.openxmlformats.org/officeDocument/2006/relationships/hyperlink" Target="https://skills.emsidata.com/skills/KS124J362YYDTRW46WFD" TargetMode="External"/><Relationship Id="rId3138" Type="http://schemas.openxmlformats.org/officeDocument/2006/relationships/hyperlink" Target="https://lightcast.io/open-skills/skills" TargetMode="External"/><Relationship Id="rId4469" Type="http://schemas.openxmlformats.org/officeDocument/2006/relationships/hyperlink" Target="https://skills.emsidata.com/skills/KS440V46MW059SX8C0XP" TargetMode="External"/><Relationship Id="rId10314" Type="http://schemas.openxmlformats.org/officeDocument/2006/relationships/hyperlink" Target="https://skills.emsidata.com/skills/KS123JQ66Q4B1FXXLZK4" TargetMode="External"/><Relationship Id="rId10315" Type="http://schemas.openxmlformats.org/officeDocument/2006/relationships/hyperlink" Target="https://lightcast.io/open-skills/skills" TargetMode="External"/><Relationship Id="rId10312" Type="http://schemas.openxmlformats.org/officeDocument/2006/relationships/hyperlink" Target="https://skills.emsidata.com/skills/BGS8094E7CD76B444A65" TargetMode="External"/><Relationship Id="rId10313" Type="http://schemas.openxmlformats.org/officeDocument/2006/relationships/hyperlink" Target="https://lightcast.io/open-skills/skills" TargetMode="External"/><Relationship Id="rId5790" Type="http://schemas.openxmlformats.org/officeDocument/2006/relationships/hyperlink" Target="https://lightcast.io/open-skills/skills" TargetMode="External"/><Relationship Id="rId10318" Type="http://schemas.openxmlformats.org/officeDocument/2006/relationships/hyperlink" Target="https://skills.emsidata.com/skills/KS1223M61HD3LC9DTW8B" TargetMode="External"/><Relationship Id="rId5791" Type="http://schemas.openxmlformats.org/officeDocument/2006/relationships/hyperlink" Target="https://skills.emsidata.com/skills/KS126TT617NQ007M2JJ4" TargetMode="External"/><Relationship Id="rId10319" Type="http://schemas.openxmlformats.org/officeDocument/2006/relationships/hyperlink" Target="https://lightcast.io/open-skills/skills" TargetMode="External"/><Relationship Id="rId4460" Type="http://schemas.openxmlformats.org/officeDocument/2006/relationships/hyperlink" Target="https://lightcast.io/open-skills/skills" TargetMode="External"/><Relationship Id="rId10316" Type="http://schemas.openxmlformats.org/officeDocument/2006/relationships/hyperlink" Target="https://skills.emsidata.com/skills/BGS9E2B6C6D4EC0C4DB3" TargetMode="External"/><Relationship Id="rId10317" Type="http://schemas.openxmlformats.org/officeDocument/2006/relationships/hyperlink" Target="https://lightcast.io/open-skills/skills" TargetMode="External"/><Relationship Id="rId3131" Type="http://schemas.openxmlformats.org/officeDocument/2006/relationships/hyperlink" Target="https://skills.emsidata.com/skills/ESD10C356D19164207BC" TargetMode="External"/><Relationship Id="rId4462" Type="http://schemas.openxmlformats.org/officeDocument/2006/relationships/hyperlink" Target="https://lightcast.io/open-skills/skills" TargetMode="External"/><Relationship Id="rId5794" Type="http://schemas.openxmlformats.org/officeDocument/2006/relationships/hyperlink" Target="https://lightcast.io/open-skills/skills" TargetMode="External"/><Relationship Id="rId3130" Type="http://schemas.openxmlformats.org/officeDocument/2006/relationships/hyperlink" Target="https://lightcast.io/open-skills/skills" TargetMode="External"/><Relationship Id="rId4461" Type="http://schemas.openxmlformats.org/officeDocument/2006/relationships/hyperlink" Target="https://skills.emsidata.com/skills/KS120M36164Y2LMZ1NKC" TargetMode="External"/><Relationship Id="rId5795" Type="http://schemas.openxmlformats.org/officeDocument/2006/relationships/hyperlink" Target="https://skills.emsidata.com/skills/KS122W96T2T9J5PZ0VMP" TargetMode="External"/><Relationship Id="rId3133" Type="http://schemas.openxmlformats.org/officeDocument/2006/relationships/hyperlink" Target="https://skills.emsidata.com/skills/KS123F96V9WY491NWZ05" TargetMode="External"/><Relationship Id="rId4464" Type="http://schemas.openxmlformats.org/officeDocument/2006/relationships/hyperlink" Target="https://lightcast.io/open-skills/skills" TargetMode="External"/><Relationship Id="rId5792" Type="http://schemas.openxmlformats.org/officeDocument/2006/relationships/hyperlink" Target="https://lightcast.io/open-skills/skills" TargetMode="External"/><Relationship Id="rId3132" Type="http://schemas.openxmlformats.org/officeDocument/2006/relationships/hyperlink" Target="https://lightcast.io/open-skills/skills" TargetMode="External"/><Relationship Id="rId4463" Type="http://schemas.openxmlformats.org/officeDocument/2006/relationships/hyperlink" Target="https://skills.emsidata.com/skills/KS4412R60NGTMD1785Z8" TargetMode="External"/><Relationship Id="rId5793" Type="http://schemas.openxmlformats.org/officeDocument/2006/relationships/hyperlink" Target="https://skills.emsidata.com/skills/KS440QQ6NNV7S10DQST6" TargetMode="External"/><Relationship Id="rId3135" Type="http://schemas.openxmlformats.org/officeDocument/2006/relationships/hyperlink" Target="https://skills.emsidata.com/skills/KS123Y56VDHMZ288XX1W" TargetMode="External"/><Relationship Id="rId4466" Type="http://schemas.openxmlformats.org/officeDocument/2006/relationships/hyperlink" Target="https://lightcast.io/open-skills/skills" TargetMode="External"/><Relationship Id="rId5798" Type="http://schemas.openxmlformats.org/officeDocument/2006/relationships/hyperlink" Target="https://lightcast.io/open-skills/skills" TargetMode="External"/><Relationship Id="rId10310" Type="http://schemas.openxmlformats.org/officeDocument/2006/relationships/hyperlink" Target="https://skills.emsidata.com/skills/ES8413EBEAAEB96D4AF4" TargetMode="External"/><Relationship Id="rId3134" Type="http://schemas.openxmlformats.org/officeDocument/2006/relationships/hyperlink" Target="https://lightcast.io/open-skills/skills" TargetMode="External"/><Relationship Id="rId4465" Type="http://schemas.openxmlformats.org/officeDocument/2006/relationships/hyperlink" Target="https://skills.emsidata.com/skills/KSYMJOZ8SL2197CK9UAU" TargetMode="External"/><Relationship Id="rId5799" Type="http://schemas.openxmlformats.org/officeDocument/2006/relationships/hyperlink" Target="https://skills.emsidata.com/skills/KS120L16S3RLJ82VQ08H" TargetMode="External"/><Relationship Id="rId10311" Type="http://schemas.openxmlformats.org/officeDocument/2006/relationships/hyperlink" Target="https://lightcast.io/open-skills/skills" TargetMode="External"/><Relationship Id="rId3137" Type="http://schemas.openxmlformats.org/officeDocument/2006/relationships/hyperlink" Target="https://skills.emsidata.com/skills/KS1226V5VS07LGW569ST" TargetMode="External"/><Relationship Id="rId4468" Type="http://schemas.openxmlformats.org/officeDocument/2006/relationships/hyperlink" Target="https://lightcast.io/open-skills/skills" TargetMode="External"/><Relationship Id="rId5796" Type="http://schemas.openxmlformats.org/officeDocument/2006/relationships/hyperlink" Target="https://lightcast.io/open-skills/skills" TargetMode="External"/><Relationship Id="rId3136" Type="http://schemas.openxmlformats.org/officeDocument/2006/relationships/hyperlink" Target="https://lightcast.io/open-skills/skills" TargetMode="External"/><Relationship Id="rId4467" Type="http://schemas.openxmlformats.org/officeDocument/2006/relationships/hyperlink" Target="https://skills.emsidata.com/skills/KS441R26FF6RF17KLYD7" TargetMode="External"/><Relationship Id="rId5797" Type="http://schemas.openxmlformats.org/officeDocument/2006/relationships/hyperlink" Target="https://skills.emsidata.com/skills/ES3937EEC3D5D7345412" TargetMode="External"/><Relationship Id="rId3128" Type="http://schemas.openxmlformats.org/officeDocument/2006/relationships/hyperlink" Target="https://lightcast.io/open-skills/skills" TargetMode="External"/><Relationship Id="rId4459" Type="http://schemas.openxmlformats.org/officeDocument/2006/relationships/hyperlink" Target="https://skills.emsidata.com/skills/KS1261Z68KSKR1X31KS3" TargetMode="External"/><Relationship Id="rId3127" Type="http://schemas.openxmlformats.org/officeDocument/2006/relationships/hyperlink" Target="https://skills.emsidata.com/skills/KS122FN6YY4S2D9BNSW4" TargetMode="External"/><Relationship Id="rId4458" Type="http://schemas.openxmlformats.org/officeDocument/2006/relationships/hyperlink" Target="https://lightcast.io/open-skills/skills" TargetMode="External"/><Relationship Id="rId5789" Type="http://schemas.openxmlformats.org/officeDocument/2006/relationships/hyperlink" Target="https://skills.emsidata.com/skills/KS1279S75VY3PGZKYP5Q" TargetMode="External"/><Relationship Id="rId3129" Type="http://schemas.openxmlformats.org/officeDocument/2006/relationships/hyperlink" Target="https://skills.emsidata.com/skills/ES8591D8A5FDAB6360BD" TargetMode="External"/><Relationship Id="rId10325" Type="http://schemas.openxmlformats.org/officeDocument/2006/relationships/hyperlink" Target="https://lightcast.io/open-skills/skills" TargetMode="External"/><Relationship Id="rId10326" Type="http://schemas.openxmlformats.org/officeDocument/2006/relationships/hyperlink" Target="https://skills.emsidata.com/skills/BGS792E279DD2CFFBADA" TargetMode="External"/><Relationship Id="rId10323" Type="http://schemas.openxmlformats.org/officeDocument/2006/relationships/hyperlink" Target="https://lightcast.io/open-skills/skills" TargetMode="External"/><Relationship Id="rId10324" Type="http://schemas.openxmlformats.org/officeDocument/2006/relationships/hyperlink" Target="https://skills.emsidata.com/skills/KS128CW6JK956GS2TV1N" TargetMode="External"/><Relationship Id="rId10329" Type="http://schemas.openxmlformats.org/officeDocument/2006/relationships/hyperlink" Target="https://lightcast.io/open-skills/skills" TargetMode="External"/><Relationship Id="rId5780" Type="http://schemas.openxmlformats.org/officeDocument/2006/relationships/hyperlink" Target="https://lightcast.io/open-skills/skills" TargetMode="External"/><Relationship Id="rId10327" Type="http://schemas.openxmlformats.org/officeDocument/2006/relationships/hyperlink" Target="https://lightcast.io/open-skills/skills" TargetMode="External"/><Relationship Id="rId10328" Type="http://schemas.openxmlformats.org/officeDocument/2006/relationships/hyperlink" Target="https://skills.emsidata.com/skills/KS1218P66BGK5X5JGKLF" TargetMode="External"/><Relationship Id="rId3120" Type="http://schemas.openxmlformats.org/officeDocument/2006/relationships/hyperlink" Target="https://lightcast.io/open-skills/skills" TargetMode="External"/><Relationship Id="rId4451" Type="http://schemas.openxmlformats.org/officeDocument/2006/relationships/hyperlink" Target="https://skills.emsidata.com/skills/KSORG41MPDZUG1W4O6M6" TargetMode="External"/><Relationship Id="rId5783" Type="http://schemas.openxmlformats.org/officeDocument/2006/relationships/hyperlink" Target="https://skills.emsidata.com/skills/ESFD841993BCE5021F3B" TargetMode="External"/><Relationship Id="rId4450" Type="http://schemas.openxmlformats.org/officeDocument/2006/relationships/hyperlink" Target="https://lightcast.io/open-skills/skills" TargetMode="External"/><Relationship Id="rId5784" Type="http://schemas.openxmlformats.org/officeDocument/2006/relationships/hyperlink" Target="https://lightcast.io/open-skills/skills" TargetMode="External"/><Relationship Id="rId3122" Type="http://schemas.openxmlformats.org/officeDocument/2006/relationships/hyperlink" Target="https://lightcast.io/open-skills/skills" TargetMode="External"/><Relationship Id="rId4453" Type="http://schemas.openxmlformats.org/officeDocument/2006/relationships/hyperlink" Target="https://skills.emsidata.com/skills/KS4413Q6MBGFCJV0LXC5" TargetMode="External"/><Relationship Id="rId5781" Type="http://schemas.openxmlformats.org/officeDocument/2006/relationships/hyperlink" Target="https://skills.emsidata.com/skills/KS1279L6C7ZQ9YQVSJ3G" TargetMode="External"/><Relationship Id="rId3121" Type="http://schemas.openxmlformats.org/officeDocument/2006/relationships/hyperlink" Target="https://skills.emsidata.com/skills/KS120ZD6WQ71NHVC8HGG" TargetMode="External"/><Relationship Id="rId4452" Type="http://schemas.openxmlformats.org/officeDocument/2006/relationships/hyperlink" Target="https://lightcast.io/open-skills/skills" TargetMode="External"/><Relationship Id="rId5782" Type="http://schemas.openxmlformats.org/officeDocument/2006/relationships/hyperlink" Target="https://lightcast.io/open-skills/skills" TargetMode="External"/><Relationship Id="rId3124" Type="http://schemas.openxmlformats.org/officeDocument/2006/relationships/hyperlink" Target="https://lightcast.io/open-skills/skills" TargetMode="External"/><Relationship Id="rId4455" Type="http://schemas.openxmlformats.org/officeDocument/2006/relationships/hyperlink" Target="https://skills.emsidata.com/skills/KS126206WF46JGLT8VJW" TargetMode="External"/><Relationship Id="rId5787" Type="http://schemas.openxmlformats.org/officeDocument/2006/relationships/hyperlink" Target="https://skills.emsidata.com/skills/KS122WG5Y8L784S86KBH" TargetMode="External"/><Relationship Id="rId10321" Type="http://schemas.openxmlformats.org/officeDocument/2006/relationships/hyperlink" Target="https://lightcast.io/open-skills/skills" TargetMode="External"/><Relationship Id="rId3123" Type="http://schemas.openxmlformats.org/officeDocument/2006/relationships/hyperlink" Target="https://skills.emsidata.com/skills/KS1282T6VG8BBVGX6ZS8" TargetMode="External"/><Relationship Id="rId4454" Type="http://schemas.openxmlformats.org/officeDocument/2006/relationships/hyperlink" Target="https://lightcast.io/open-skills/skills" TargetMode="External"/><Relationship Id="rId5788" Type="http://schemas.openxmlformats.org/officeDocument/2006/relationships/hyperlink" Target="https://lightcast.io/open-skills/skills" TargetMode="External"/><Relationship Id="rId10322" Type="http://schemas.openxmlformats.org/officeDocument/2006/relationships/hyperlink" Target="https://skills.emsidata.com/skills/KSN97GEUHPNGNAQFDCGY" TargetMode="External"/><Relationship Id="rId3126" Type="http://schemas.openxmlformats.org/officeDocument/2006/relationships/hyperlink" Target="https://lightcast.io/open-skills/skills" TargetMode="External"/><Relationship Id="rId4457" Type="http://schemas.openxmlformats.org/officeDocument/2006/relationships/hyperlink" Target="https://skills.emsidata.com/skills/KS127DQ6W30GJDZKZYG7" TargetMode="External"/><Relationship Id="rId5785" Type="http://schemas.openxmlformats.org/officeDocument/2006/relationships/hyperlink" Target="https://skills.emsidata.com/skills/KS122C46Q68397G8TBNW" TargetMode="External"/><Relationship Id="rId3125" Type="http://schemas.openxmlformats.org/officeDocument/2006/relationships/hyperlink" Target="https://skills.emsidata.com/skills/ESB6859F09DF2E149CC9" TargetMode="External"/><Relationship Id="rId4456" Type="http://schemas.openxmlformats.org/officeDocument/2006/relationships/hyperlink" Target="https://lightcast.io/open-skills/skills" TargetMode="External"/><Relationship Id="rId5786" Type="http://schemas.openxmlformats.org/officeDocument/2006/relationships/hyperlink" Target="https://lightcast.io/open-skills/skills" TargetMode="External"/><Relationship Id="rId10320" Type="http://schemas.openxmlformats.org/officeDocument/2006/relationships/hyperlink" Target="https://skills.emsidata.com/skills/ESF83726CD2A1792624B" TargetMode="External"/><Relationship Id="rId4404" Type="http://schemas.openxmlformats.org/officeDocument/2006/relationships/hyperlink" Target="https://lightcast.io/open-skills/skills" TargetMode="External"/><Relationship Id="rId5736" Type="http://schemas.openxmlformats.org/officeDocument/2006/relationships/hyperlink" Target="https://lightcast.io/open-skills/skills" TargetMode="External"/><Relationship Id="rId4403" Type="http://schemas.openxmlformats.org/officeDocument/2006/relationships/hyperlink" Target="https://skills.emsidata.com/skills/KS121F17945FMQSZZPC6" TargetMode="External"/><Relationship Id="rId5737" Type="http://schemas.openxmlformats.org/officeDocument/2006/relationships/hyperlink" Target="https://skills.emsidata.com/skills/KS440QS66YCBN23Y8K25" TargetMode="External"/><Relationship Id="rId4406" Type="http://schemas.openxmlformats.org/officeDocument/2006/relationships/hyperlink" Target="https://lightcast.io/open-skills/skills" TargetMode="External"/><Relationship Id="rId5734" Type="http://schemas.openxmlformats.org/officeDocument/2006/relationships/hyperlink" Target="https://lightcast.io/open-skills/skills" TargetMode="External"/><Relationship Id="rId4405" Type="http://schemas.openxmlformats.org/officeDocument/2006/relationships/hyperlink" Target="https://skills.emsidata.com/skills/KSBZ9LW988KC56I219SP" TargetMode="External"/><Relationship Id="rId5735" Type="http://schemas.openxmlformats.org/officeDocument/2006/relationships/hyperlink" Target="https://skills.emsidata.com/skills/KS122W760S3H5X5HNC91" TargetMode="External"/><Relationship Id="rId4408" Type="http://schemas.openxmlformats.org/officeDocument/2006/relationships/hyperlink" Target="https://lightcast.io/open-skills/skills" TargetMode="External"/><Relationship Id="rId4407" Type="http://schemas.openxmlformats.org/officeDocument/2006/relationships/hyperlink" Target="https://skills.emsidata.com/skills/ES2133DA6434CF028833" TargetMode="External"/><Relationship Id="rId10380" Type="http://schemas.openxmlformats.org/officeDocument/2006/relationships/hyperlink" Target="https://skills.emsidata.com/skills/KS122NT5VNJL2KLD2YM9" TargetMode="External"/><Relationship Id="rId5738" Type="http://schemas.openxmlformats.org/officeDocument/2006/relationships/hyperlink" Target="https://lightcast.io/open-skills/skills" TargetMode="External"/><Relationship Id="rId4409" Type="http://schemas.openxmlformats.org/officeDocument/2006/relationships/hyperlink" Target="https://skills.emsidata.com/skills/KS120NP6J9YGDMN22JGF" TargetMode="External"/><Relationship Id="rId5739" Type="http://schemas.openxmlformats.org/officeDocument/2006/relationships/hyperlink" Target="https://skills.emsidata.com/skills/KS1206275WPC9RPYLWS7" TargetMode="External"/><Relationship Id="rId10378" Type="http://schemas.openxmlformats.org/officeDocument/2006/relationships/hyperlink" Target="https://skills.emsidata.com/skills/ESFDE67275ADC35B67A1" TargetMode="External"/><Relationship Id="rId10379" Type="http://schemas.openxmlformats.org/officeDocument/2006/relationships/hyperlink" Target="https://lightcast.io/open-skills/skills" TargetMode="External"/><Relationship Id="rId10372" Type="http://schemas.openxmlformats.org/officeDocument/2006/relationships/hyperlink" Target="https://skills.emsidata.com/skills/KS122LN62P1F4BSYRJBG" TargetMode="External"/><Relationship Id="rId10373" Type="http://schemas.openxmlformats.org/officeDocument/2006/relationships/hyperlink" Target="https://lightcast.io/open-skills/skills" TargetMode="External"/><Relationship Id="rId10370" Type="http://schemas.openxmlformats.org/officeDocument/2006/relationships/hyperlink" Target="https://skills.emsidata.com/skills/ESDADAA6F2B49D44BA23" TargetMode="External"/><Relationship Id="rId10371" Type="http://schemas.openxmlformats.org/officeDocument/2006/relationships/hyperlink" Target="https://lightcast.io/open-skills/skills" TargetMode="External"/><Relationship Id="rId4400" Type="http://schemas.openxmlformats.org/officeDocument/2006/relationships/hyperlink" Target="https://lightcast.io/open-skills/skills" TargetMode="External"/><Relationship Id="rId5732" Type="http://schemas.openxmlformats.org/officeDocument/2006/relationships/hyperlink" Target="https://lightcast.io/open-skills/skills" TargetMode="External"/><Relationship Id="rId10376" Type="http://schemas.openxmlformats.org/officeDocument/2006/relationships/hyperlink" Target="https://skills.emsidata.com/skills/KS126L563YF9YNQQQ832" TargetMode="External"/><Relationship Id="rId5733" Type="http://schemas.openxmlformats.org/officeDocument/2006/relationships/hyperlink" Target="https://skills.emsidata.com/skills/KSPSGF5MXB6568UIQ4BK" TargetMode="External"/><Relationship Id="rId10377" Type="http://schemas.openxmlformats.org/officeDocument/2006/relationships/hyperlink" Target="https://lightcast.io/open-skills/skills" TargetMode="External"/><Relationship Id="rId4402" Type="http://schemas.openxmlformats.org/officeDocument/2006/relationships/hyperlink" Target="https://lightcast.io/open-skills/skills" TargetMode="External"/><Relationship Id="rId5730" Type="http://schemas.openxmlformats.org/officeDocument/2006/relationships/hyperlink" Target="https://lightcast.io/open-skills/skills" TargetMode="External"/><Relationship Id="rId10374" Type="http://schemas.openxmlformats.org/officeDocument/2006/relationships/hyperlink" Target="https://skills.emsidata.com/skills/KS440PX620Q3Q6L9S5FF" TargetMode="External"/><Relationship Id="rId4401" Type="http://schemas.openxmlformats.org/officeDocument/2006/relationships/hyperlink" Target="https://skills.emsidata.com/skills/KSAP4YQTVOS4ZSBNVSRY" TargetMode="External"/><Relationship Id="rId5731" Type="http://schemas.openxmlformats.org/officeDocument/2006/relationships/hyperlink" Target="https://skills.emsidata.com/skills/KS7G0BS6BBF99WHQPX3G" TargetMode="External"/><Relationship Id="rId10375" Type="http://schemas.openxmlformats.org/officeDocument/2006/relationships/hyperlink" Target="https://lightcast.io/open-skills/skills" TargetMode="External"/><Relationship Id="rId5725" Type="http://schemas.openxmlformats.org/officeDocument/2006/relationships/hyperlink" Target="https://skills.emsidata.com/skills/KS1201366HBDSM2WN9JK" TargetMode="External"/><Relationship Id="rId5726" Type="http://schemas.openxmlformats.org/officeDocument/2006/relationships/hyperlink" Target="https://lightcast.io/open-skills/skills" TargetMode="External"/><Relationship Id="rId5723" Type="http://schemas.openxmlformats.org/officeDocument/2006/relationships/hyperlink" Target="https://skills.emsidata.com/skills/KS1258V6PVZY45ZXZY68" TargetMode="External"/><Relationship Id="rId5724" Type="http://schemas.openxmlformats.org/officeDocument/2006/relationships/hyperlink" Target="https://lightcast.io/open-skills/skills" TargetMode="External"/><Relationship Id="rId5729" Type="http://schemas.openxmlformats.org/officeDocument/2006/relationships/hyperlink" Target="https://skills.emsidata.com/skills/KS122V3615X20HK635ZM" TargetMode="External"/><Relationship Id="rId10390" Type="http://schemas.openxmlformats.org/officeDocument/2006/relationships/hyperlink" Target="https://skills.emsidata.com/skills/KS1218F6BBP93B6NJNYL" TargetMode="External"/><Relationship Id="rId10391" Type="http://schemas.openxmlformats.org/officeDocument/2006/relationships/hyperlink" Target="https://lightcast.io/open-skills/skills" TargetMode="External"/><Relationship Id="rId5727" Type="http://schemas.openxmlformats.org/officeDocument/2006/relationships/hyperlink" Target="https://skills.emsidata.com/skills/KS6840J6LR0TLQ86LZJC" TargetMode="External"/><Relationship Id="rId5728" Type="http://schemas.openxmlformats.org/officeDocument/2006/relationships/hyperlink" Target="https://lightcast.io/open-skills/skills" TargetMode="External"/><Relationship Id="rId10389" Type="http://schemas.openxmlformats.org/officeDocument/2006/relationships/hyperlink" Target="https://lightcast.io/open-skills/skills" TargetMode="External"/><Relationship Id="rId10383" Type="http://schemas.openxmlformats.org/officeDocument/2006/relationships/hyperlink" Target="https://lightcast.io/open-skills/skills" TargetMode="External"/><Relationship Id="rId10384" Type="http://schemas.openxmlformats.org/officeDocument/2006/relationships/hyperlink" Target="https://skills.emsidata.com/skills/BGSCB843D7A2D54D14AC" TargetMode="External"/><Relationship Id="rId10381" Type="http://schemas.openxmlformats.org/officeDocument/2006/relationships/hyperlink" Target="https://lightcast.io/open-skills/skills" TargetMode="External"/><Relationship Id="rId10382" Type="http://schemas.openxmlformats.org/officeDocument/2006/relationships/hyperlink" Target="https://skills.emsidata.com/skills/BGS3F683BB6BAAB4897F" TargetMode="External"/><Relationship Id="rId5721" Type="http://schemas.openxmlformats.org/officeDocument/2006/relationships/hyperlink" Target="https://skills.emsidata.com/skills/KS1249367CK42Y150YK0" TargetMode="External"/><Relationship Id="rId10387" Type="http://schemas.openxmlformats.org/officeDocument/2006/relationships/hyperlink" Target="https://lightcast.io/open-skills/skills" TargetMode="External"/><Relationship Id="rId5722" Type="http://schemas.openxmlformats.org/officeDocument/2006/relationships/hyperlink" Target="https://lightcast.io/open-skills/skills" TargetMode="External"/><Relationship Id="rId10388" Type="http://schemas.openxmlformats.org/officeDocument/2006/relationships/hyperlink" Target="https://skills.emsidata.com/skills/BGS7126229C7C8CB2556" TargetMode="External"/><Relationship Id="rId10385" Type="http://schemas.openxmlformats.org/officeDocument/2006/relationships/hyperlink" Target="https://lightcast.io/open-skills/skills" TargetMode="External"/><Relationship Id="rId5720" Type="http://schemas.openxmlformats.org/officeDocument/2006/relationships/hyperlink" Target="https://lightcast.io/open-skills/skills" TargetMode="External"/><Relationship Id="rId10386" Type="http://schemas.openxmlformats.org/officeDocument/2006/relationships/hyperlink" Target="https://skills.emsidata.com/skills/ESB8A22E9837D763256C" TargetMode="External"/><Relationship Id="rId4426" Type="http://schemas.openxmlformats.org/officeDocument/2006/relationships/hyperlink" Target="https://lightcast.io/open-skills/skills" TargetMode="External"/><Relationship Id="rId5758" Type="http://schemas.openxmlformats.org/officeDocument/2006/relationships/hyperlink" Target="https://lightcast.io/open-skills/skills" TargetMode="External"/><Relationship Id="rId4425" Type="http://schemas.openxmlformats.org/officeDocument/2006/relationships/hyperlink" Target="https://skills.emsidata.com/skills/KS124PV64GCH4ZM4JV5Z" TargetMode="External"/><Relationship Id="rId5759" Type="http://schemas.openxmlformats.org/officeDocument/2006/relationships/hyperlink" Target="https://skills.emsidata.com/skills/KS122W867PQYM4N75YWR" TargetMode="External"/><Relationship Id="rId4428" Type="http://schemas.openxmlformats.org/officeDocument/2006/relationships/hyperlink" Target="https://lightcast.io/open-skills/skills" TargetMode="External"/><Relationship Id="rId5756" Type="http://schemas.openxmlformats.org/officeDocument/2006/relationships/hyperlink" Target="https://lightcast.io/open-skills/skills" TargetMode="External"/><Relationship Id="rId4427" Type="http://schemas.openxmlformats.org/officeDocument/2006/relationships/hyperlink" Target="https://skills.emsidata.com/skills/KSQQSY7DG7KE6EUJGXS9" TargetMode="External"/><Relationship Id="rId5757" Type="http://schemas.openxmlformats.org/officeDocument/2006/relationships/hyperlink" Target="https://skills.emsidata.com/skills/KS1229F65F08NPZGMKV4" TargetMode="External"/><Relationship Id="rId4429" Type="http://schemas.openxmlformats.org/officeDocument/2006/relationships/hyperlink" Target="https://skills.emsidata.com/skills/KS120NN6SBW45D10MY36" TargetMode="External"/><Relationship Id="rId10358" Type="http://schemas.openxmlformats.org/officeDocument/2006/relationships/hyperlink" Target="https://skills.emsidata.com/skills/KS121JX668FJ1QZ643XB" TargetMode="External"/><Relationship Id="rId10359" Type="http://schemas.openxmlformats.org/officeDocument/2006/relationships/hyperlink" Target="https://lightcast.io/open-skills/skills" TargetMode="External"/><Relationship Id="rId10356" Type="http://schemas.openxmlformats.org/officeDocument/2006/relationships/hyperlink" Target="https://skills.emsidata.com/skills/ES5E3AEFDA22D595C046" TargetMode="External"/><Relationship Id="rId10357" Type="http://schemas.openxmlformats.org/officeDocument/2006/relationships/hyperlink" Target="https://lightcast.io/open-skills/skills" TargetMode="External"/><Relationship Id="rId5750" Type="http://schemas.openxmlformats.org/officeDocument/2006/relationships/hyperlink" Target="https://lightcast.io/open-skills/skills" TargetMode="External"/><Relationship Id="rId10350" Type="http://schemas.openxmlformats.org/officeDocument/2006/relationships/hyperlink" Target="https://skills.emsidata.com/skills/BGS4CB8E2CDA540F62D4" TargetMode="External"/><Relationship Id="rId5751" Type="http://schemas.openxmlformats.org/officeDocument/2006/relationships/hyperlink" Target="https://skills.emsidata.com/skills/KSZX7YZWNR5IDR1I2VMZ" TargetMode="External"/><Relationship Id="rId10351" Type="http://schemas.openxmlformats.org/officeDocument/2006/relationships/hyperlink" Target="https://lightcast.io/open-skills/skills" TargetMode="External"/><Relationship Id="rId4420" Type="http://schemas.openxmlformats.org/officeDocument/2006/relationships/hyperlink" Target="https://lightcast.io/open-skills/skills" TargetMode="External"/><Relationship Id="rId4422" Type="http://schemas.openxmlformats.org/officeDocument/2006/relationships/hyperlink" Target="https://lightcast.io/open-skills/skills" TargetMode="External"/><Relationship Id="rId5754" Type="http://schemas.openxmlformats.org/officeDocument/2006/relationships/hyperlink" Target="https://lightcast.io/open-skills/skills" TargetMode="External"/><Relationship Id="rId10354" Type="http://schemas.openxmlformats.org/officeDocument/2006/relationships/hyperlink" Target="https://skills.emsidata.com/skills/KS123JJ66QG1KPQWWRLL" TargetMode="External"/><Relationship Id="rId4421" Type="http://schemas.openxmlformats.org/officeDocument/2006/relationships/hyperlink" Target="https://skills.emsidata.com/skills/ESF5943639E2E815A6F4" TargetMode="External"/><Relationship Id="rId5755" Type="http://schemas.openxmlformats.org/officeDocument/2006/relationships/hyperlink" Target="https://skills.emsidata.com/skills/KS122LL66B0RRMQWFNW6" TargetMode="External"/><Relationship Id="rId10355" Type="http://schemas.openxmlformats.org/officeDocument/2006/relationships/hyperlink" Target="https://lightcast.io/open-skills/skills" TargetMode="External"/><Relationship Id="rId4424" Type="http://schemas.openxmlformats.org/officeDocument/2006/relationships/hyperlink" Target="https://lightcast.io/open-skills/skills" TargetMode="External"/><Relationship Id="rId5752" Type="http://schemas.openxmlformats.org/officeDocument/2006/relationships/hyperlink" Target="https://lightcast.io/open-skills/skills" TargetMode="External"/><Relationship Id="rId10352" Type="http://schemas.openxmlformats.org/officeDocument/2006/relationships/hyperlink" Target="https://skills.emsidata.com/skills/ESA9E408BB9DC98FB873" TargetMode="External"/><Relationship Id="rId4423" Type="http://schemas.openxmlformats.org/officeDocument/2006/relationships/hyperlink" Target="https://skills.emsidata.com/skills/KS1257N67SL03TPTZKKC" TargetMode="External"/><Relationship Id="rId5753" Type="http://schemas.openxmlformats.org/officeDocument/2006/relationships/hyperlink" Target="https://skills.emsidata.com/skills/KSRD9DCNI51GHKNFATRT" TargetMode="External"/><Relationship Id="rId10353" Type="http://schemas.openxmlformats.org/officeDocument/2006/relationships/hyperlink" Target="https://lightcast.io/open-skills/skills" TargetMode="External"/><Relationship Id="rId4415" Type="http://schemas.openxmlformats.org/officeDocument/2006/relationships/hyperlink" Target="https://skills.emsidata.com/skills/KS7G7TD6YK4NQQ0PPWV8" TargetMode="External"/><Relationship Id="rId5747" Type="http://schemas.openxmlformats.org/officeDocument/2006/relationships/hyperlink" Target="https://skills.emsidata.com/skills/KSABGEC7AFSPFQM1LOH4" TargetMode="External"/><Relationship Id="rId4414" Type="http://schemas.openxmlformats.org/officeDocument/2006/relationships/hyperlink" Target="https://lightcast.io/open-skills/skills" TargetMode="External"/><Relationship Id="rId5748" Type="http://schemas.openxmlformats.org/officeDocument/2006/relationships/hyperlink" Target="https://lightcast.io/open-skills/skills" TargetMode="External"/><Relationship Id="rId4417" Type="http://schemas.openxmlformats.org/officeDocument/2006/relationships/hyperlink" Target="https://skills.emsidata.com/skills/KS120NM6L2KDLC2Z9DND" TargetMode="External"/><Relationship Id="rId5745" Type="http://schemas.openxmlformats.org/officeDocument/2006/relationships/hyperlink" Target="https://skills.emsidata.com/skills/KS1278T6GT5BLP3XTM22" TargetMode="External"/><Relationship Id="rId4416" Type="http://schemas.openxmlformats.org/officeDocument/2006/relationships/hyperlink" Target="https://lightcast.io/open-skills/skills" TargetMode="External"/><Relationship Id="rId5746" Type="http://schemas.openxmlformats.org/officeDocument/2006/relationships/hyperlink" Target="https://lightcast.io/open-skills/skills" TargetMode="External"/><Relationship Id="rId4419" Type="http://schemas.openxmlformats.org/officeDocument/2006/relationships/hyperlink" Target="https://skills.emsidata.com/skills/KS120BV6SR75RBKQH0G3" TargetMode="External"/><Relationship Id="rId4418" Type="http://schemas.openxmlformats.org/officeDocument/2006/relationships/hyperlink" Target="https://lightcast.io/open-skills/skills" TargetMode="External"/><Relationship Id="rId5749" Type="http://schemas.openxmlformats.org/officeDocument/2006/relationships/hyperlink" Target="https://skills.emsidata.com/skills/KS1275Z6908VHW76FRXH" TargetMode="External"/><Relationship Id="rId10369" Type="http://schemas.openxmlformats.org/officeDocument/2006/relationships/hyperlink" Target="https://lightcast.io/open-skills/skills" TargetMode="External"/><Relationship Id="rId10367" Type="http://schemas.openxmlformats.org/officeDocument/2006/relationships/hyperlink" Target="https://lightcast.io/open-skills/skills" TargetMode="External"/><Relationship Id="rId10368" Type="http://schemas.openxmlformats.org/officeDocument/2006/relationships/hyperlink" Target="https://skills.emsidata.com/skills/ES38151BF0E7183686D1" TargetMode="External"/><Relationship Id="rId10361" Type="http://schemas.openxmlformats.org/officeDocument/2006/relationships/hyperlink" Target="https://lightcast.io/open-skills/skills" TargetMode="External"/><Relationship Id="rId5740" Type="http://schemas.openxmlformats.org/officeDocument/2006/relationships/hyperlink" Target="https://lightcast.io/open-skills/skills" TargetMode="External"/><Relationship Id="rId10362" Type="http://schemas.openxmlformats.org/officeDocument/2006/relationships/hyperlink" Target="https://skills.emsidata.com/skills/ES563C336FA93B370E1A" TargetMode="External"/><Relationship Id="rId10360" Type="http://schemas.openxmlformats.org/officeDocument/2006/relationships/hyperlink" Target="https://skills.emsidata.com/skills/KS440436F1RG64YYMPY4" TargetMode="External"/><Relationship Id="rId4411" Type="http://schemas.openxmlformats.org/officeDocument/2006/relationships/hyperlink" Target="https://skills.emsidata.com/skills/KSFO3KGTRMXSOWFB1F9N" TargetMode="External"/><Relationship Id="rId5743" Type="http://schemas.openxmlformats.org/officeDocument/2006/relationships/hyperlink" Target="https://skills.emsidata.com/skills/KS122VJ6BSMHB6YCH502" TargetMode="External"/><Relationship Id="rId10365" Type="http://schemas.openxmlformats.org/officeDocument/2006/relationships/hyperlink" Target="https://lightcast.io/open-skills/skills" TargetMode="External"/><Relationship Id="rId4410" Type="http://schemas.openxmlformats.org/officeDocument/2006/relationships/hyperlink" Target="https://lightcast.io/open-skills/skills" TargetMode="External"/><Relationship Id="rId5744" Type="http://schemas.openxmlformats.org/officeDocument/2006/relationships/hyperlink" Target="https://lightcast.io/open-skills/skills" TargetMode="External"/><Relationship Id="rId10366" Type="http://schemas.openxmlformats.org/officeDocument/2006/relationships/hyperlink" Target="https://skills.emsidata.com/skills/KS123KS6SVW0CPF9G27Q" TargetMode="External"/><Relationship Id="rId4413" Type="http://schemas.openxmlformats.org/officeDocument/2006/relationships/hyperlink" Target="https://skills.emsidata.com/skills/KS125S466GJGQXS1W0JM" TargetMode="External"/><Relationship Id="rId5741" Type="http://schemas.openxmlformats.org/officeDocument/2006/relationships/hyperlink" Target="https://skills.emsidata.com/skills/KSJBJZS8CHRIEGVGKRN0" TargetMode="External"/><Relationship Id="rId10363" Type="http://schemas.openxmlformats.org/officeDocument/2006/relationships/hyperlink" Target="https://lightcast.io/open-skills/skills" TargetMode="External"/><Relationship Id="rId4412" Type="http://schemas.openxmlformats.org/officeDocument/2006/relationships/hyperlink" Target="https://lightcast.io/open-skills/skills" TargetMode="External"/><Relationship Id="rId5742" Type="http://schemas.openxmlformats.org/officeDocument/2006/relationships/hyperlink" Target="https://lightcast.io/open-skills/skills" TargetMode="External"/><Relationship Id="rId10364" Type="http://schemas.openxmlformats.org/officeDocument/2006/relationships/hyperlink" Target="https://skills.emsidata.com/skills/KS441X5650NQ6VFJT1WC" TargetMode="External"/><Relationship Id="rId3191" Type="http://schemas.openxmlformats.org/officeDocument/2006/relationships/hyperlink" Target="https://skills.emsidata.com/skills/KS1225X6QZJCPX4XQHD4" TargetMode="External"/><Relationship Id="rId3190" Type="http://schemas.openxmlformats.org/officeDocument/2006/relationships/hyperlink" Target="https://lightcast.io/open-skills/skills" TargetMode="External"/><Relationship Id="rId3193" Type="http://schemas.openxmlformats.org/officeDocument/2006/relationships/hyperlink" Target="https://skills.emsidata.com/skills/KS125876RZSRM3RGRMKG" TargetMode="External"/><Relationship Id="rId3192" Type="http://schemas.openxmlformats.org/officeDocument/2006/relationships/hyperlink" Target="https://lightcast.io/open-skills/skills" TargetMode="External"/><Relationship Id="rId3195" Type="http://schemas.openxmlformats.org/officeDocument/2006/relationships/hyperlink" Target="https://skills.emsidata.com/skills/KS440RY5VQ3ZB0CBX50F" TargetMode="External"/><Relationship Id="rId3194" Type="http://schemas.openxmlformats.org/officeDocument/2006/relationships/hyperlink" Target="https://lightcast.io/open-skills/skills" TargetMode="External"/><Relationship Id="rId3197" Type="http://schemas.openxmlformats.org/officeDocument/2006/relationships/hyperlink" Target="https://skills.emsidata.com/skills/KS121FD6C54FQXWLKZSF" TargetMode="External"/><Relationship Id="rId3196" Type="http://schemas.openxmlformats.org/officeDocument/2006/relationships/hyperlink" Target="https://lightcast.io/open-skills/skills" TargetMode="External"/><Relationship Id="rId3199" Type="http://schemas.openxmlformats.org/officeDocument/2006/relationships/hyperlink" Target="https://skills.emsidata.com/skills/KS4413S6TY0MWXDXQ0YM" TargetMode="External"/><Relationship Id="rId3198" Type="http://schemas.openxmlformats.org/officeDocument/2006/relationships/hyperlink" Target="https://lightcast.io/open-skills/skills" TargetMode="External"/><Relationship Id="rId3180" Type="http://schemas.openxmlformats.org/officeDocument/2006/relationships/hyperlink" Target="https://lightcast.io/open-skills/skills" TargetMode="External"/><Relationship Id="rId3182" Type="http://schemas.openxmlformats.org/officeDocument/2006/relationships/hyperlink" Target="https://lightcast.io/open-skills/skills" TargetMode="External"/><Relationship Id="rId3181" Type="http://schemas.openxmlformats.org/officeDocument/2006/relationships/hyperlink" Target="https://skills.emsidata.com/skills/KS123MF6VJP1VZK3YC3N" TargetMode="External"/><Relationship Id="rId3184" Type="http://schemas.openxmlformats.org/officeDocument/2006/relationships/hyperlink" Target="https://lightcast.io/open-skills/skills" TargetMode="External"/><Relationship Id="rId3183" Type="http://schemas.openxmlformats.org/officeDocument/2006/relationships/hyperlink" Target="https://skills.emsidata.com/skills/KS1219D70RKFPH4CC8KN" TargetMode="External"/><Relationship Id="rId3186" Type="http://schemas.openxmlformats.org/officeDocument/2006/relationships/hyperlink" Target="https://lightcast.io/open-skills/skills" TargetMode="External"/><Relationship Id="rId3185" Type="http://schemas.openxmlformats.org/officeDocument/2006/relationships/hyperlink" Target="https://skills.emsidata.com/skills/KS1217J65JY9FWFKQR0C" TargetMode="External"/><Relationship Id="rId3188" Type="http://schemas.openxmlformats.org/officeDocument/2006/relationships/hyperlink" Target="https://lightcast.io/open-skills/skills" TargetMode="External"/><Relationship Id="rId3187" Type="http://schemas.openxmlformats.org/officeDocument/2006/relationships/hyperlink" Target="https://skills.emsidata.com/skills/KS123YH6YZ1G0PZVVJW1" TargetMode="External"/><Relationship Id="rId3189" Type="http://schemas.openxmlformats.org/officeDocument/2006/relationships/hyperlink" Target="https://skills.emsidata.com/skills/KS125TB653QMFRLBTT0J" TargetMode="External"/><Relationship Id="rId4480" Type="http://schemas.openxmlformats.org/officeDocument/2006/relationships/hyperlink" Target="https://lightcast.io/open-skills/skills" TargetMode="External"/><Relationship Id="rId3151" Type="http://schemas.openxmlformats.org/officeDocument/2006/relationships/hyperlink" Target="https://skills.emsidata.com/skills/KS127CH6C5XN5Y6B4126" TargetMode="External"/><Relationship Id="rId4482" Type="http://schemas.openxmlformats.org/officeDocument/2006/relationships/hyperlink" Target="https://lightcast.io/open-skills/skills" TargetMode="External"/><Relationship Id="rId3150" Type="http://schemas.openxmlformats.org/officeDocument/2006/relationships/hyperlink" Target="https://lightcast.io/open-skills/skills" TargetMode="External"/><Relationship Id="rId4481" Type="http://schemas.openxmlformats.org/officeDocument/2006/relationships/hyperlink" Target="https://skills.emsidata.com/skills/KS120PY72N214QHMLQPR" TargetMode="External"/><Relationship Id="rId3153" Type="http://schemas.openxmlformats.org/officeDocument/2006/relationships/hyperlink" Target="https://skills.emsidata.com/skills/KS4402D6FYYMW0JQDWRX" TargetMode="External"/><Relationship Id="rId4484" Type="http://schemas.openxmlformats.org/officeDocument/2006/relationships/hyperlink" Target="https://lightcast.io/open-skills/skills" TargetMode="External"/><Relationship Id="rId3152" Type="http://schemas.openxmlformats.org/officeDocument/2006/relationships/hyperlink" Target="https://lightcast.io/open-skills/skills" TargetMode="External"/><Relationship Id="rId4483" Type="http://schemas.openxmlformats.org/officeDocument/2006/relationships/hyperlink" Target="https://skills.emsidata.com/skills/KSWXHT30GQY9B4QSXC5O" TargetMode="External"/><Relationship Id="rId3155" Type="http://schemas.openxmlformats.org/officeDocument/2006/relationships/hyperlink" Target="https://skills.emsidata.com/skills/KS123TF6GHYX0KXK5LYZ" TargetMode="External"/><Relationship Id="rId4486" Type="http://schemas.openxmlformats.org/officeDocument/2006/relationships/hyperlink" Target="https://lightcast.io/open-skills/skills" TargetMode="External"/><Relationship Id="rId3154" Type="http://schemas.openxmlformats.org/officeDocument/2006/relationships/hyperlink" Target="https://lightcast.io/open-skills/skills" TargetMode="External"/><Relationship Id="rId4485" Type="http://schemas.openxmlformats.org/officeDocument/2006/relationships/hyperlink" Target="https://skills.emsidata.com/skills/ESBD14A88C96CEF6B04C" TargetMode="External"/><Relationship Id="rId3157" Type="http://schemas.openxmlformats.org/officeDocument/2006/relationships/hyperlink" Target="https://skills.emsidata.com/skills/KS440246XY2RK4KKDZC0" TargetMode="External"/><Relationship Id="rId4488" Type="http://schemas.openxmlformats.org/officeDocument/2006/relationships/hyperlink" Target="https://lightcast.io/open-skills/skills" TargetMode="External"/><Relationship Id="rId3156" Type="http://schemas.openxmlformats.org/officeDocument/2006/relationships/hyperlink" Target="https://lightcast.io/open-skills/skills" TargetMode="External"/><Relationship Id="rId4487" Type="http://schemas.openxmlformats.org/officeDocument/2006/relationships/hyperlink" Target="https://skills.emsidata.com/skills/ES1E2CB20570CC2A253A" TargetMode="External"/><Relationship Id="rId3159" Type="http://schemas.openxmlformats.org/officeDocument/2006/relationships/hyperlink" Target="https://skills.emsidata.com/skills/KS127Q06HMXMGBX8FY8R" TargetMode="External"/><Relationship Id="rId3158" Type="http://schemas.openxmlformats.org/officeDocument/2006/relationships/hyperlink" Target="https://lightcast.io/open-skills/skills" TargetMode="External"/><Relationship Id="rId4489" Type="http://schemas.openxmlformats.org/officeDocument/2006/relationships/hyperlink" Target="https://skills.emsidata.com/skills/KSJ2QBJ158RE1QN9D3AZ" TargetMode="External"/><Relationship Id="rId3149" Type="http://schemas.openxmlformats.org/officeDocument/2006/relationships/hyperlink" Target="https://skills.emsidata.com/skills/KS123MC78KV644P5DDZ0" TargetMode="External"/><Relationship Id="rId3140" Type="http://schemas.openxmlformats.org/officeDocument/2006/relationships/hyperlink" Target="https://lightcast.io/open-skills/skills" TargetMode="External"/><Relationship Id="rId4471" Type="http://schemas.openxmlformats.org/officeDocument/2006/relationships/hyperlink" Target="https://skills.emsidata.com/skills/KS2B9BVZIIJB8X807BDX" TargetMode="External"/><Relationship Id="rId4470" Type="http://schemas.openxmlformats.org/officeDocument/2006/relationships/hyperlink" Target="https://lightcast.io/open-skills/skills" TargetMode="External"/><Relationship Id="rId3142" Type="http://schemas.openxmlformats.org/officeDocument/2006/relationships/hyperlink" Target="https://lightcast.io/open-skills/skills" TargetMode="External"/><Relationship Id="rId4473" Type="http://schemas.openxmlformats.org/officeDocument/2006/relationships/hyperlink" Target="https://skills.emsidata.com/skills/KS128FT5XK7FS63H8GL2" TargetMode="External"/><Relationship Id="rId3141" Type="http://schemas.openxmlformats.org/officeDocument/2006/relationships/hyperlink" Target="https://skills.emsidata.com/skills/KS127CH6FDT0VHWC5C7J" TargetMode="External"/><Relationship Id="rId4472" Type="http://schemas.openxmlformats.org/officeDocument/2006/relationships/hyperlink" Target="https://lightcast.io/open-skills/skills" TargetMode="External"/><Relationship Id="rId3144" Type="http://schemas.openxmlformats.org/officeDocument/2006/relationships/hyperlink" Target="https://lightcast.io/open-skills/skills" TargetMode="External"/><Relationship Id="rId4475" Type="http://schemas.openxmlformats.org/officeDocument/2006/relationships/hyperlink" Target="https://skills.emsidata.com/skills/ES3E181DDDBC374119D5" TargetMode="External"/><Relationship Id="rId3143" Type="http://schemas.openxmlformats.org/officeDocument/2006/relationships/hyperlink" Target="https://skills.emsidata.com/skills/KS1204B6FBVM6CXV6RDX" TargetMode="External"/><Relationship Id="rId4474" Type="http://schemas.openxmlformats.org/officeDocument/2006/relationships/hyperlink" Target="https://lightcast.io/open-skills/skills" TargetMode="External"/><Relationship Id="rId3146" Type="http://schemas.openxmlformats.org/officeDocument/2006/relationships/hyperlink" Target="https://lightcast.io/open-skills/skills" TargetMode="External"/><Relationship Id="rId4477" Type="http://schemas.openxmlformats.org/officeDocument/2006/relationships/hyperlink" Target="https://skills.emsidata.com/skills/KSFHF2FU8HN39495VYLU" TargetMode="External"/><Relationship Id="rId3145" Type="http://schemas.openxmlformats.org/officeDocument/2006/relationships/hyperlink" Target="https://skills.emsidata.com/skills/KS120PH5ZTDHR1M534G8" TargetMode="External"/><Relationship Id="rId4476" Type="http://schemas.openxmlformats.org/officeDocument/2006/relationships/hyperlink" Target="https://lightcast.io/open-skills/skills" TargetMode="External"/><Relationship Id="rId3148" Type="http://schemas.openxmlformats.org/officeDocument/2006/relationships/hyperlink" Target="https://lightcast.io/open-skills/skills" TargetMode="External"/><Relationship Id="rId4479" Type="http://schemas.openxmlformats.org/officeDocument/2006/relationships/hyperlink" Target="https://skills.emsidata.com/skills/KS1201K6P46HG0XKD41J" TargetMode="External"/><Relationship Id="rId3147" Type="http://schemas.openxmlformats.org/officeDocument/2006/relationships/hyperlink" Target="https://skills.emsidata.com/skills/KS1216375LC4N82DLFTC" TargetMode="External"/><Relationship Id="rId4478" Type="http://schemas.openxmlformats.org/officeDocument/2006/relationships/hyperlink" Target="https://lightcast.io/open-skills/skills" TargetMode="External"/><Relationship Id="rId3171" Type="http://schemas.openxmlformats.org/officeDocument/2006/relationships/hyperlink" Target="https://skills.emsidata.com/skills/KS120M66H6DM1QYD6NJ8" TargetMode="External"/><Relationship Id="rId3170" Type="http://schemas.openxmlformats.org/officeDocument/2006/relationships/hyperlink" Target="https://lightcast.io/open-skills/skills" TargetMode="External"/><Relationship Id="rId3173" Type="http://schemas.openxmlformats.org/officeDocument/2006/relationships/hyperlink" Target="https://skills.emsidata.com/skills/KS123Y76D7JBC3TT7S7W" TargetMode="External"/><Relationship Id="rId3172" Type="http://schemas.openxmlformats.org/officeDocument/2006/relationships/hyperlink" Target="https://lightcast.io/open-skills/skills" TargetMode="External"/><Relationship Id="rId3175" Type="http://schemas.openxmlformats.org/officeDocument/2006/relationships/hyperlink" Target="https://skills.emsidata.com/skills/ES82679C2ADA70DDD6A5" TargetMode="External"/><Relationship Id="rId3174" Type="http://schemas.openxmlformats.org/officeDocument/2006/relationships/hyperlink" Target="https://lightcast.io/open-skills/skills" TargetMode="External"/><Relationship Id="rId3177" Type="http://schemas.openxmlformats.org/officeDocument/2006/relationships/hyperlink" Target="https://skills.emsidata.com/skills/KS123Y66DNRSJ1QGK9NW" TargetMode="External"/><Relationship Id="rId3176" Type="http://schemas.openxmlformats.org/officeDocument/2006/relationships/hyperlink" Target="https://lightcast.io/open-skills/skills" TargetMode="External"/><Relationship Id="rId3179" Type="http://schemas.openxmlformats.org/officeDocument/2006/relationships/hyperlink" Target="https://skills.emsidata.com/skills/KSDK3Q6W2RYOATC7AV1I" TargetMode="External"/><Relationship Id="rId3178" Type="http://schemas.openxmlformats.org/officeDocument/2006/relationships/hyperlink" Target="https://lightcast.io/open-skills/skills" TargetMode="External"/><Relationship Id="rId3160" Type="http://schemas.openxmlformats.org/officeDocument/2006/relationships/hyperlink" Target="https://lightcast.io/open-skills/skills" TargetMode="External"/><Relationship Id="rId4491" Type="http://schemas.openxmlformats.org/officeDocument/2006/relationships/hyperlink" Target="https://skills.emsidata.com/skills/KSD31HT3IPDR1GVDF0A6" TargetMode="External"/><Relationship Id="rId4490" Type="http://schemas.openxmlformats.org/officeDocument/2006/relationships/hyperlink" Target="https://lightcast.io/open-skills/skills" TargetMode="External"/><Relationship Id="rId3162" Type="http://schemas.openxmlformats.org/officeDocument/2006/relationships/hyperlink" Target="https://lightcast.io/open-skills/skills" TargetMode="External"/><Relationship Id="rId4493" Type="http://schemas.openxmlformats.org/officeDocument/2006/relationships/hyperlink" Target="https://skills.emsidata.com/skills/ES50E1CBF4827F546541" TargetMode="External"/><Relationship Id="rId3161" Type="http://schemas.openxmlformats.org/officeDocument/2006/relationships/hyperlink" Target="https://skills.emsidata.com/skills/KS123Y86QMNCL709BNS3" TargetMode="External"/><Relationship Id="rId4492" Type="http://schemas.openxmlformats.org/officeDocument/2006/relationships/hyperlink" Target="https://lightcast.io/open-skills/skills" TargetMode="External"/><Relationship Id="rId3164" Type="http://schemas.openxmlformats.org/officeDocument/2006/relationships/hyperlink" Target="https://lightcast.io/open-skills/skills" TargetMode="External"/><Relationship Id="rId4495" Type="http://schemas.openxmlformats.org/officeDocument/2006/relationships/hyperlink" Target="https://skills.emsidata.com/skills/KS120RX61Z1Z2DHXR4H6" TargetMode="External"/><Relationship Id="rId3163" Type="http://schemas.openxmlformats.org/officeDocument/2006/relationships/hyperlink" Target="https://skills.emsidata.com/skills/KS123YF66G4KR0SSVY8R" TargetMode="External"/><Relationship Id="rId4494" Type="http://schemas.openxmlformats.org/officeDocument/2006/relationships/hyperlink" Target="https://lightcast.io/open-skills/skills" TargetMode="External"/><Relationship Id="rId3166" Type="http://schemas.openxmlformats.org/officeDocument/2006/relationships/hyperlink" Target="https://lightcast.io/open-skills/skills" TargetMode="External"/><Relationship Id="rId4497" Type="http://schemas.openxmlformats.org/officeDocument/2006/relationships/hyperlink" Target="https://skills.emsidata.com/skills/KSSCWZW237UFLR28R24L" TargetMode="External"/><Relationship Id="rId3165" Type="http://schemas.openxmlformats.org/officeDocument/2006/relationships/hyperlink" Target="https://skills.emsidata.com/skills/KS1258775X28GTVJYT5Q" TargetMode="External"/><Relationship Id="rId4496" Type="http://schemas.openxmlformats.org/officeDocument/2006/relationships/hyperlink" Target="https://lightcast.io/open-skills/skills" TargetMode="External"/><Relationship Id="rId3168" Type="http://schemas.openxmlformats.org/officeDocument/2006/relationships/hyperlink" Target="https://lightcast.io/open-skills/skills" TargetMode="External"/><Relationship Id="rId4499" Type="http://schemas.openxmlformats.org/officeDocument/2006/relationships/hyperlink" Target="https://skills.emsidata.com/skills/ES83FA604D59642844BA" TargetMode="External"/><Relationship Id="rId3167" Type="http://schemas.openxmlformats.org/officeDocument/2006/relationships/hyperlink" Target="https://skills.emsidata.com/skills/ESB4C707E98B551DE4A2" TargetMode="External"/><Relationship Id="rId4498" Type="http://schemas.openxmlformats.org/officeDocument/2006/relationships/hyperlink" Target="https://lightcast.io/open-skills/skills" TargetMode="External"/><Relationship Id="rId3169" Type="http://schemas.openxmlformats.org/officeDocument/2006/relationships/hyperlink" Target="https://skills.emsidata.com/skills/KS1203X6427JW5JX3V8L" TargetMode="External"/><Relationship Id="rId9330" Type="http://schemas.openxmlformats.org/officeDocument/2006/relationships/hyperlink" Target="https://skills.emsidata.com/skills/KS122JY6SC07WB9P129M" TargetMode="External"/><Relationship Id="rId9331" Type="http://schemas.openxmlformats.org/officeDocument/2006/relationships/hyperlink" Target="https://lightcast.io/open-skills/skills" TargetMode="External"/><Relationship Id="rId9332" Type="http://schemas.openxmlformats.org/officeDocument/2006/relationships/hyperlink" Target="https://skills.emsidata.com/skills/KS4403N7715PPJDBC42Q" TargetMode="External"/><Relationship Id="rId9333" Type="http://schemas.openxmlformats.org/officeDocument/2006/relationships/hyperlink" Target="https://lightcast.io/open-skills/skills" TargetMode="External"/><Relationship Id="rId8002" Type="http://schemas.openxmlformats.org/officeDocument/2006/relationships/hyperlink" Target="https://skills.emsidata.com/skills/KS123ZY700CCYLZ7DX83" TargetMode="External"/><Relationship Id="rId8001" Type="http://schemas.openxmlformats.org/officeDocument/2006/relationships/hyperlink" Target="https://lightcast.io/open-skills/skills" TargetMode="External"/><Relationship Id="rId8000" Type="http://schemas.openxmlformats.org/officeDocument/2006/relationships/hyperlink" Target="https://skills.emsidata.com/skills/KS124046TRJDP25WFPYC" TargetMode="External"/><Relationship Id="rId8006" Type="http://schemas.openxmlformats.org/officeDocument/2006/relationships/hyperlink" Target="https://skills.emsidata.com/skills/KS1229T6LN87KTDQX2B6" TargetMode="External"/><Relationship Id="rId9338" Type="http://schemas.openxmlformats.org/officeDocument/2006/relationships/hyperlink" Target="https://skills.emsidata.com/skills/KS4416X630BZM78W7LXN" TargetMode="External"/><Relationship Id="rId8005" Type="http://schemas.openxmlformats.org/officeDocument/2006/relationships/hyperlink" Target="https://lightcast.io/open-skills/skills" TargetMode="External"/><Relationship Id="rId9339" Type="http://schemas.openxmlformats.org/officeDocument/2006/relationships/hyperlink" Target="https://lightcast.io/open-skills/skills" TargetMode="External"/><Relationship Id="rId8004" Type="http://schemas.openxmlformats.org/officeDocument/2006/relationships/hyperlink" Target="https://skills.emsidata.com/skills/KSH0SZT3W029WLLYXE9D" TargetMode="External"/><Relationship Id="rId8003" Type="http://schemas.openxmlformats.org/officeDocument/2006/relationships/hyperlink" Target="https://lightcast.io/open-skills/skills" TargetMode="External"/><Relationship Id="rId9334" Type="http://schemas.openxmlformats.org/officeDocument/2006/relationships/hyperlink" Target="https://skills.emsidata.com/skills/BGS5B220585321BBCE1F" TargetMode="External"/><Relationship Id="rId8009" Type="http://schemas.openxmlformats.org/officeDocument/2006/relationships/hyperlink" Target="https://lightcast.io/open-skills/skills" TargetMode="External"/><Relationship Id="rId9335" Type="http://schemas.openxmlformats.org/officeDocument/2006/relationships/hyperlink" Target="https://lightcast.io/open-skills/skills" TargetMode="External"/><Relationship Id="rId8008" Type="http://schemas.openxmlformats.org/officeDocument/2006/relationships/hyperlink" Target="https://skills.emsidata.com/skills/KS124DX6G31F5M9ZHNGC" TargetMode="External"/><Relationship Id="rId9336" Type="http://schemas.openxmlformats.org/officeDocument/2006/relationships/hyperlink" Target="https://skills.emsidata.com/skills/KS122Y262YP4J5NZNBQR" TargetMode="External"/><Relationship Id="rId8007" Type="http://schemas.openxmlformats.org/officeDocument/2006/relationships/hyperlink" Target="https://lightcast.io/open-skills/skills" TargetMode="External"/><Relationship Id="rId9337" Type="http://schemas.openxmlformats.org/officeDocument/2006/relationships/hyperlink" Target="https://lightcast.io/open-skills/skills" TargetMode="External"/><Relationship Id="rId9320" Type="http://schemas.openxmlformats.org/officeDocument/2006/relationships/hyperlink" Target="https://skills.emsidata.com/skills/BGSBC6553CCF3F292F02" TargetMode="External"/><Relationship Id="rId9321" Type="http://schemas.openxmlformats.org/officeDocument/2006/relationships/hyperlink" Target="https://lightcast.io/open-skills/skills" TargetMode="External"/><Relationship Id="rId9322" Type="http://schemas.openxmlformats.org/officeDocument/2006/relationships/hyperlink" Target="https://skills.emsidata.com/skills/BGSADA90D2986CD3E35B" TargetMode="External"/><Relationship Id="rId9327" Type="http://schemas.openxmlformats.org/officeDocument/2006/relationships/hyperlink" Target="https://lightcast.io/open-skills/skills" TargetMode="External"/><Relationship Id="rId9328" Type="http://schemas.openxmlformats.org/officeDocument/2006/relationships/hyperlink" Target="https://skills.emsidata.com/skills/KS681KH79MJLQDPB9T88" TargetMode="External"/><Relationship Id="rId9329" Type="http://schemas.openxmlformats.org/officeDocument/2006/relationships/hyperlink" Target="https://lightcast.io/open-skills/skills" TargetMode="External"/><Relationship Id="rId9323" Type="http://schemas.openxmlformats.org/officeDocument/2006/relationships/hyperlink" Target="https://lightcast.io/open-skills/skills" TargetMode="External"/><Relationship Id="rId9324" Type="http://schemas.openxmlformats.org/officeDocument/2006/relationships/hyperlink" Target="https://skills.emsidata.com/skills/BGS10F94E4049444B523" TargetMode="External"/><Relationship Id="rId9325" Type="http://schemas.openxmlformats.org/officeDocument/2006/relationships/hyperlink" Target="https://lightcast.io/open-skills/skills" TargetMode="External"/><Relationship Id="rId9326" Type="http://schemas.openxmlformats.org/officeDocument/2006/relationships/hyperlink" Target="https://skills.emsidata.com/skills/KS4403H60RHC7598V94K" TargetMode="External"/><Relationship Id="rId8020" Type="http://schemas.openxmlformats.org/officeDocument/2006/relationships/hyperlink" Target="https://skills.emsidata.com/skills/KS126DD6P20BDTT3QHF3" TargetMode="External"/><Relationship Id="rId9352" Type="http://schemas.openxmlformats.org/officeDocument/2006/relationships/hyperlink" Target="https://skills.emsidata.com/skills/KS1281W619KJQYWRHKQB" TargetMode="External"/><Relationship Id="rId9353" Type="http://schemas.openxmlformats.org/officeDocument/2006/relationships/hyperlink" Target="https://lightcast.io/open-skills/skills" TargetMode="External"/><Relationship Id="rId9354" Type="http://schemas.openxmlformats.org/officeDocument/2006/relationships/hyperlink" Target="https://skills.emsidata.com/skills/KS126PC77LHNLB2XCWWF" TargetMode="External"/><Relationship Id="rId9355" Type="http://schemas.openxmlformats.org/officeDocument/2006/relationships/hyperlink" Target="https://lightcast.io/open-skills/skills" TargetMode="External"/><Relationship Id="rId8024" Type="http://schemas.openxmlformats.org/officeDocument/2006/relationships/hyperlink" Target="https://skills.emsidata.com/skills/KS683SQ6ZD2227YN4C93" TargetMode="External"/><Relationship Id="rId8023" Type="http://schemas.openxmlformats.org/officeDocument/2006/relationships/hyperlink" Target="https://lightcast.io/open-skills/skills" TargetMode="External"/><Relationship Id="rId8022" Type="http://schemas.openxmlformats.org/officeDocument/2006/relationships/hyperlink" Target="https://skills.emsidata.com/skills/KS440ZC661D1D248K9QG" TargetMode="External"/><Relationship Id="rId9350" Type="http://schemas.openxmlformats.org/officeDocument/2006/relationships/hyperlink" Target="https://skills.emsidata.com/skills/ES75560E7CE0414F93E5" TargetMode="External"/><Relationship Id="rId8021" Type="http://schemas.openxmlformats.org/officeDocument/2006/relationships/hyperlink" Target="https://lightcast.io/open-skills/skills" TargetMode="External"/><Relationship Id="rId9351" Type="http://schemas.openxmlformats.org/officeDocument/2006/relationships/hyperlink" Target="https://lightcast.io/open-skills/skills" TargetMode="External"/><Relationship Id="rId8028" Type="http://schemas.openxmlformats.org/officeDocument/2006/relationships/hyperlink" Target="https://skills.emsidata.com/skills/KS125Z26XB67Y67KBRYP" TargetMode="External"/><Relationship Id="rId8027" Type="http://schemas.openxmlformats.org/officeDocument/2006/relationships/hyperlink" Target="https://lightcast.io/open-skills/skills" TargetMode="External"/><Relationship Id="rId8026" Type="http://schemas.openxmlformats.org/officeDocument/2006/relationships/hyperlink" Target="https://skills.emsidata.com/skills/KS7G87D6070DFKD72JKX" TargetMode="External"/><Relationship Id="rId8025" Type="http://schemas.openxmlformats.org/officeDocument/2006/relationships/hyperlink" Target="https://lightcast.io/open-skills/skills" TargetMode="External"/><Relationship Id="rId9356" Type="http://schemas.openxmlformats.org/officeDocument/2006/relationships/hyperlink" Target="https://skills.emsidata.com/skills/ESECD06441F754BF652F" TargetMode="External"/><Relationship Id="rId9357" Type="http://schemas.openxmlformats.org/officeDocument/2006/relationships/hyperlink" Target="https://lightcast.io/open-skills/skills" TargetMode="External"/><Relationship Id="rId9358" Type="http://schemas.openxmlformats.org/officeDocument/2006/relationships/hyperlink" Target="https://skills.emsidata.com/skills/BGS5AACE1002F4F74CA7" TargetMode="External"/><Relationship Id="rId8029" Type="http://schemas.openxmlformats.org/officeDocument/2006/relationships/hyperlink" Target="https://lightcast.io/open-skills/skills" TargetMode="External"/><Relationship Id="rId9359" Type="http://schemas.openxmlformats.org/officeDocument/2006/relationships/hyperlink" Target="https://lightcast.io/open-skills/skills" TargetMode="External"/><Relationship Id="rId9341" Type="http://schemas.openxmlformats.org/officeDocument/2006/relationships/hyperlink" Target="https://lightcast.io/open-skills/skills" TargetMode="External"/><Relationship Id="rId9342" Type="http://schemas.openxmlformats.org/officeDocument/2006/relationships/hyperlink" Target="https://skills.emsidata.com/skills/ESE2F42B1B8992453760" TargetMode="External"/><Relationship Id="rId9343" Type="http://schemas.openxmlformats.org/officeDocument/2006/relationships/hyperlink" Target="https://lightcast.io/open-skills/skills" TargetMode="External"/><Relationship Id="rId9344" Type="http://schemas.openxmlformats.org/officeDocument/2006/relationships/hyperlink" Target="https://skills.emsidata.com/skills/KS1285N66G6MK09NSGS8" TargetMode="External"/><Relationship Id="rId8013" Type="http://schemas.openxmlformats.org/officeDocument/2006/relationships/hyperlink" Target="https://lightcast.io/open-skills/skills" TargetMode="External"/><Relationship Id="rId8012" Type="http://schemas.openxmlformats.org/officeDocument/2006/relationships/hyperlink" Target="https://skills.emsidata.com/skills/KS120WY66GD23RSX12RL" TargetMode="External"/><Relationship Id="rId8011" Type="http://schemas.openxmlformats.org/officeDocument/2006/relationships/hyperlink" Target="https://lightcast.io/open-skills/skills" TargetMode="External"/><Relationship Id="rId8010" Type="http://schemas.openxmlformats.org/officeDocument/2006/relationships/hyperlink" Target="https://skills.emsidata.com/skills/KS440S66DFM34BM1MH7H" TargetMode="External"/><Relationship Id="rId9340" Type="http://schemas.openxmlformats.org/officeDocument/2006/relationships/hyperlink" Target="https://skills.emsidata.com/skills/KS123RX69DKXW0V05PJS" TargetMode="External"/><Relationship Id="rId8017" Type="http://schemas.openxmlformats.org/officeDocument/2006/relationships/hyperlink" Target="https://lightcast.io/open-skills/skills" TargetMode="External"/><Relationship Id="rId9349" Type="http://schemas.openxmlformats.org/officeDocument/2006/relationships/hyperlink" Target="https://lightcast.io/open-skills/skills" TargetMode="External"/><Relationship Id="rId8016" Type="http://schemas.openxmlformats.org/officeDocument/2006/relationships/hyperlink" Target="https://skills.emsidata.com/skills/KS120Z378ZMS5RKCS43X" TargetMode="External"/><Relationship Id="rId8015" Type="http://schemas.openxmlformats.org/officeDocument/2006/relationships/hyperlink" Target="https://lightcast.io/open-skills/skills" TargetMode="External"/><Relationship Id="rId8014" Type="http://schemas.openxmlformats.org/officeDocument/2006/relationships/hyperlink" Target="https://skills.emsidata.com/skills/KS125B569R313XT23LHY" TargetMode="External"/><Relationship Id="rId9345" Type="http://schemas.openxmlformats.org/officeDocument/2006/relationships/hyperlink" Target="https://lightcast.io/open-skills/skills" TargetMode="External"/><Relationship Id="rId9346" Type="http://schemas.openxmlformats.org/officeDocument/2006/relationships/hyperlink" Target="https://skills.emsidata.com/skills/KS440LZ6RLN1YVHQR0V1" TargetMode="External"/><Relationship Id="rId8019" Type="http://schemas.openxmlformats.org/officeDocument/2006/relationships/hyperlink" Target="https://lightcast.io/open-skills/skills" TargetMode="External"/><Relationship Id="rId9347" Type="http://schemas.openxmlformats.org/officeDocument/2006/relationships/hyperlink" Target="https://lightcast.io/open-skills/skills" TargetMode="External"/><Relationship Id="rId8018" Type="http://schemas.openxmlformats.org/officeDocument/2006/relationships/hyperlink" Target="https://skills.emsidata.com/skills/KS125B45YZ8FF6LVXX3G" TargetMode="External"/><Relationship Id="rId9348" Type="http://schemas.openxmlformats.org/officeDocument/2006/relationships/hyperlink" Target="https://skills.emsidata.com/skills/BGS25C310251AE22BB97" TargetMode="External"/><Relationship Id="rId9310" Type="http://schemas.openxmlformats.org/officeDocument/2006/relationships/hyperlink" Target="https://skills.emsidata.com/skills/KSVG28H9TC6YTC1AFDP8" TargetMode="External"/><Relationship Id="rId9311" Type="http://schemas.openxmlformats.org/officeDocument/2006/relationships/hyperlink" Target="https://lightcast.io/open-skills/skills" TargetMode="External"/><Relationship Id="rId9316" Type="http://schemas.openxmlformats.org/officeDocument/2006/relationships/hyperlink" Target="https://skills.emsidata.com/skills/KS1284G6MK1552WHSZ32" TargetMode="External"/><Relationship Id="rId9317" Type="http://schemas.openxmlformats.org/officeDocument/2006/relationships/hyperlink" Target="https://lightcast.io/open-skills/skills" TargetMode="External"/><Relationship Id="rId9318" Type="http://schemas.openxmlformats.org/officeDocument/2006/relationships/hyperlink" Target="https://skills.emsidata.com/skills/KS120H871WBYRL7Y20K3" TargetMode="External"/><Relationship Id="rId9319" Type="http://schemas.openxmlformats.org/officeDocument/2006/relationships/hyperlink" Target="https://lightcast.io/open-skills/skills" TargetMode="External"/><Relationship Id="rId9312" Type="http://schemas.openxmlformats.org/officeDocument/2006/relationships/hyperlink" Target="https://skills.emsidata.com/skills/BGSF05D0ADA474325D3C" TargetMode="External"/><Relationship Id="rId9313" Type="http://schemas.openxmlformats.org/officeDocument/2006/relationships/hyperlink" Target="https://lightcast.io/open-skills/skills" TargetMode="External"/><Relationship Id="rId9314" Type="http://schemas.openxmlformats.org/officeDocument/2006/relationships/hyperlink" Target="https://skills.emsidata.com/skills/KS122F973NYGL9K8T5MV" TargetMode="External"/><Relationship Id="rId9315" Type="http://schemas.openxmlformats.org/officeDocument/2006/relationships/hyperlink" Target="https://lightcast.io/open-skills/skills" TargetMode="External"/><Relationship Id="rId9309" Type="http://schemas.openxmlformats.org/officeDocument/2006/relationships/hyperlink" Target="https://lightcast.io/open-skills/skills" TargetMode="External"/><Relationship Id="rId9300" Type="http://schemas.openxmlformats.org/officeDocument/2006/relationships/hyperlink" Target="https://skills.emsidata.com/skills/ESC7F695D2B09AE9A9A4" TargetMode="External"/><Relationship Id="rId9305" Type="http://schemas.openxmlformats.org/officeDocument/2006/relationships/hyperlink" Target="https://lightcast.io/open-skills/skills" TargetMode="External"/><Relationship Id="rId9306" Type="http://schemas.openxmlformats.org/officeDocument/2006/relationships/hyperlink" Target="https://skills.emsidata.com/skills/ES5BA78322FB1F916BF2" TargetMode="External"/><Relationship Id="rId9307" Type="http://schemas.openxmlformats.org/officeDocument/2006/relationships/hyperlink" Target="https://lightcast.io/open-skills/skills" TargetMode="External"/><Relationship Id="rId9308" Type="http://schemas.openxmlformats.org/officeDocument/2006/relationships/hyperlink" Target="https://skills.emsidata.com/skills/KS4403M6XZZVXT7WQBGF" TargetMode="External"/><Relationship Id="rId9301" Type="http://schemas.openxmlformats.org/officeDocument/2006/relationships/hyperlink" Target="https://lightcast.io/open-skills/skills" TargetMode="External"/><Relationship Id="rId9302" Type="http://schemas.openxmlformats.org/officeDocument/2006/relationships/hyperlink" Target="https://skills.emsidata.com/skills/ES3A8956296056DF762F" TargetMode="External"/><Relationship Id="rId9303" Type="http://schemas.openxmlformats.org/officeDocument/2006/relationships/hyperlink" Target="https://lightcast.io/open-skills/skills" TargetMode="External"/><Relationship Id="rId9304" Type="http://schemas.openxmlformats.org/officeDocument/2006/relationships/hyperlink" Target="https://skills.emsidata.com/skills/KS1283677034GWQ5Z5S4" TargetMode="External"/><Relationship Id="rId5813" Type="http://schemas.openxmlformats.org/officeDocument/2006/relationships/hyperlink" Target="https://skills.emsidata.com/skills/KS121VK68HK9HY8G6MM9" TargetMode="External"/><Relationship Id="rId5814" Type="http://schemas.openxmlformats.org/officeDocument/2006/relationships/hyperlink" Target="https://lightcast.io/open-skills/skills" TargetMode="External"/><Relationship Id="rId5811" Type="http://schemas.openxmlformats.org/officeDocument/2006/relationships/hyperlink" Target="https://skills.emsidata.com/skills/KS122GV6Y002PV36DZZY" TargetMode="External"/><Relationship Id="rId5812" Type="http://schemas.openxmlformats.org/officeDocument/2006/relationships/hyperlink" Target="https://lightcast.io/open-skills/skills" TargetMode="External"/><Relationship Id="rId5817" Type="http://schemas.openxmlformats.org/officeDocument/2006/relationships/hyperlink" Target="https://skills.emsidata.com/skills/KSCSGC9NH1ZVBLA2W4PN" TargetMode="External"/><Relationship Id="rId5818" Type="http://schemas.openxmlformats.org/officeDocument/2006/relationships/hyperlink" Target="https://lightcast.io/open-skills/skills" TargetMode="External"/><Relationship Id="rId5815" Type="http://schemas.openxmlformats.org/officeDocument/2006/relationships/hyperlink" Target="https://skills.emsidata.com/skills/KS122NP78RV1GSTD7KX6" TargetMode="External"/><Relationship Id="rId5816" Type="http://schemas.openxmlformats.org/officeDocument/2006/relationships/hyperlink" Target="https://lightcast.io/open-skills/skills" TargetMode="External"/><Relationship Id="rId5819" Type="http://schemas.openxmlformats.org/officeDocument/2006/relationships/hyperlink" Target="https://skills.emsidata.com/skills/KS120L96KMYTDJ48NRSH" TargetMode="External"/><Relationship Id="rId8093" Type="http://schemas.openxmlformats.org/officeDocument/2006/relationships/hyperlink" Target="https://lightcast.io/open-skills/skills" TargetMode="External"/><Relationship Id="rId8092" Type="http://schemas.openxmlformats.org/officeDocument/2006/relationships/hyperlink" Target="https://skills.emsidata.com/skills/ESE48A333764A28095DC" TargetMode="External"/><Relationship Id="rId8091" Type="http://schemas.openxmlformats.org/officeDocument/2006/relationships/hyperlink" Target="https://lightcast.io/open-skills/skills" TargetMode="External"/><Relationship Id="rId8090" Type="http://schemas.openxmlformats.org/officeDocument/2006/relationships/hyperlink" Target="https://skills.emsidata.com/skills/KS7G3D66G6RNMSFX4ZRW" TargetMode="External"/><Relationship Id="rId8086" Type="http://schemas.openxmlformats.org/officeDocument/2006/relationships/hyperlink" Target="https://skills.emsidata.com/skills/KS441J3672F2WDNL5FCM" TargetMode="External"/><Relationship Id="rId8085" Type="http://schemas.openxmlformats.org/officeDocument/2006/relationships/hyperlink" Target="https://lightcast.io/open-skills/skills" TargetMode="External"/><Relationship Id="rId8084" Type="http://schemas.openxmlformats.org/officeDocument/2006/relationships/hyperlink" Target="https://skills.emsidata.com/skills/KS441GS6DHYNVH5GW6L9" TargetMode="External"/><Relationship Id="rId8083" Type="http://schemas.openxmlformats.org/officeDocument/2006/relationships/hyperlink" Target="https://lightcast.io/open-skills/skills" TargetMode="External"/><Relationship Id="rId8089" Type="http://schemas.openxmlformats.org/officeDocument/2006/relationships/hyperlink" Target="https://lightcast.io/open-skills/skills" TargetMode="External"/><Relationship Id="rId8088" Type="http://schemas.openxmlformats.org/officeDocument/2006/relationships/hyperlink" Target="https://skills.emsidata.com/skills/KS441GV614WTW46WZHFQ" TargetMode="External"/><Relationship Id="rId8087" Type="http://schemas.openxmlformats.org/officeDocument/2006/relationships/hyperlink" Target="https://lightcast.io/open-skills/skills" TargetMode="External"/><Relationship Id="rId10295" Type="http://schemas.openxmlformats.org/officeDocument/2006/relationships/hyperlink" Target="https://lightcast.io/open-skills/skills" TargetMode="External"/><Relationship Id="rId10296" Type="http://schemas.openxmlformats.org/officeDocument/2006/relationships/hyperlink" Target="https://skills.emsidata.com/skills/BGSA4A8982D77DC66ABC" TargetMode="External"/><Relationship Id="rId10293" Type="http://schemas.openxmlformats.org/officeDocument/2006/relationships/hyperlink" Target="https://lightcast.io/open-skills/skills" TargetMode="External"/><Relationship Id="rId10294" Type="http://schemas.openxmlformats.org/officeDocument/2006/relationships/hyperlink" Target="https://skills.emsidata.com/skills/KS126PD74B1MBY2VTFH3" TargetMode="External"/><Relationship Id="rId10299" Type="http://schemas.openxmlformats.org/officeDocument/2006/relationships/hyperlink" Target="https://lightcast.io/open-skills/skills" TargetMode="External"/><Relationship Id="rId5810" Type="http://schemas.openxmlformats.org/officeDocument/2006/relationships/hyperlink" Target="https://lightcast.io/open-skills/skills" TargetMode="External"/><Relationship Id="rId10297" Type="http://schemas.openxmlformats.org/officeDocument/2006/relationships/hyperlink" Target="https://lightcast.io/open-skills/skills" TargetMode="External"/><Relationship Id="rId10298" Type="http://schemas.openxmlformats.org/officeDocument/2006/relationships/hyperlink" Target="https://skills.emsidata.com/skills/ESBA26BD275096874C52" TargetMode="External"/><Relationship Id="rId5802" Type="http://schemas.openxmlformats.org/officeDocument/2006/relationships/hyperlink" Target="https://lightcast.io/open-skills/skills" TargetMode="External"/><Relationship Id="rId5803" Type="http://schemas.openxmlformats.org/officeDocument/2006/relationships/hyperlink" Target="https://skills.emsidata.com/skills/KS316DXRLSV8PPCRG2J0" TargetMode="External"/><Relationship Id="rId5800" Type="http://schemas.openxmlformats.org/officeDocument/2006/relationships/hyperlink" Target="https://lightcast.io/open-skills/skills" TargetMode="External"/><Relationship Id="rId5801" Type="http://schemas.openxmlformats.org/officeDocument/2006/relationships/hyperlink" Target="https://skills.emsidata.com/skills/KSH4GHKBO1BG9JFLP9UI" TargetMode="External"/><Relationship Id="rId5806" Type="http://schemas.openxmlformats.org/officeDocument/2006/relationships/hyperlink" Target="https://lightcast.io/open-skills/skills" TargetMode="External"/><Relationship Id="rId5807" Type="http://schemas.openxmlformats.org/officeDocument/2006/relationships/hyperlink" Target="https://skills.emsidata.com/skills/ES65621B26F53842D8BE" TargetMode="External"/><Relationship Id="rId5804" Type="http://schemas.openxmlformats.org/officeDocument/2006/relationships/hyperlink" Target="https://lightcast.io/open-skills/skills" TargetMode="External"/><Relationship Id="rId5805" Type="http://schemas.openxmlformats.org/officeDocument/2006/relationships/hyperlink" Target="https://skills.emsidata.com/skills/KS1222F76XD9RFTB20HP" TargetMode="External"/><Relationship Id="rId5808" Type="http://schemas.openxmlformats.org/officeDocument/2006/relationships/hyperlink" Target="https://lightcast.io/open-skills/skills" TargetMode="External"/><Relationship Id="rId5809" Type="http://schemas.openxmlformats.org/officeDocument/2006/relationships/hyperlink" Target="https://skills.emsidata.com/skills/KS127YM73DFM4N12ZT20" TargetMode="External"/><Relationship Id="rId8082" Type="http://schemas.openxmlformats.org/officeDocument/2006/relationships/hyperlink" Target="https://skills.emsidata.com/skills/KS125JS5W5R3S72P63Y3" TargetMode="External"/><Relationship Id="rId8081" Type="http://schemas.openxmlformats.org/officeDocument/2006/relationships/hyperlink" Target="https://lightcast.io/open-skills/skills" TargetMode="External"/><Relationship Id="rId8080" Type="http://schemas.openxmlformats.org/officeDocument/2006/relationships/hyperlink" Target="https://skills.emsidata.com/skills/BGS5E21A211294F3412D" TargetMode="External"/><Relationship Id="rId8075" Type="http://schemas.openxmlformats.org/officeDocument/2006/relationships/hyperlink" Target="https://lightcast.io/open-skills/skills" TargetMode="External"/><Relationship Id="rId8074" Type="http://schemas.openxmlformats.org/officeDocument/2006/relationships/hyperlink" Target="https://skills.emsidata.com/skills/ES6CFA822EBE98AEFE58" TargetMode="External"/><Relationship Id="rId8073" Type="http://schemas.openxmlformats.org/officeDocument/2006/relationships/hyperlink" Target="https://lightcast.io/open-skills/skills" TargetMode="External"/><Relationship Id="rId8072" Type="http://schemas.openxmlformats.org/officeDocument/2006/relationships/hyperlink" Target="https://skills.emsidata.com/skills/KS122TN6QW0F40J15TTM" TargetMode="External"/><Relationship Id="rId8079" Type="http://schemas.openxmlformats.org/officeDocument/2006/relationships/hyperlink" Target="https://lightcast.io/open-skills/skills" TargetMode="External"/><Relationship Id="rId8078" Type="http://schemas.openxmlformats.org/officeDocument/2006/relationships/hyperlink" Target="https://skills.emsidata.com/skills/ES42ED73652538F9FB20" TargetMode="External"/><Relationship Id="rId8077" Type="http://schemas.openxmlformats.org/officeDocument/2006/relationships/hyperlink" Target="https://lightcast.io/open-skills/skills" TargetMode="External"/><Relationship Id="rId8076" Type="http://schemas.openxmlformats.org/officeDocument/2006/relationships/hyperlink" Target="https://skills.emsidata.com/skills/ES1706C943225F0BEC2B" TargetMode="External"/><Relationship Id="rId4503" Type="http://schemas.openxmlformats.org/officeDocument/2006/relationships/hyperlink" Target="https://skills.emsidata.com/skills/KS120VW6JMZHZXZGD72C" TargetMode="External"/><Relationship Id="rId5835" Type="http://schemas.openxmlformats.org/officeDocument/2006/relationships/hyperlink" Target="https://skills.emsidata.com/skills/KS128146796MD3S4Q88R" TargetMode="External"/><Relationship Id="rId4502" Type="http://schemas.openxmlformats.org/officeDocument/2006/relationships/hyperlink" Target="https://lightcast.io/open-skills/skills" TargetMode="External"/><Relationship Id="rId5836" Type="http://schemas.openxmlformats.org/officeDocument/2006/relationships/hyperlink" Target="https://lightcast.io/open-skills/skills" TargetMode="External"/><Relationship Id="rId4505" Type="http://schemas.openxmlformats.org/officeDocument/2006/relationships/hyperlink" Target="https://skills.emsidata.com/skills/KS122VR6R5ZRQCKXX5R8" TargetMode="External"/><Relationship Id="rId5833" Type="http://schemas.openxmlformats.org/officeDocument/2006/relationships/hyperlink" Target="https://skills.emsidata.com/skills/KSNWW2JEAUWP22KEHPGB" TargetMode="External"/><Relationship Id="rId4504" Type="http://schemas.openxmlformats.org/officeDocument/2006/relationships/hyperlink" Target="https://lightcast.io/open-skills/skills" TargetMode="External"/><Relationship Id="rId5834" Type="http://schemas.openxmlformats.org/officeDocument/2006/relationships/hyperlink" Target="https://lightcast.io/open-skills/skills" TargetMode="External"/><Relationship Id="rId4507" Type="http://schemas.openxmlformats.org/officeDocument/2006/relationships/hyperlink" Target="https://skills.emsidata.com/skills/KS127M36PQPZLCDRJ5FB" TargetMode="External"/><Relationship Id="rId5839" Type="http://schemas.openxmlformats.org/officeDocument/2006/relationships/hyperlink" Target="https://skills.emsidata.com/skills/KSOJDFKU3P4CQ25VCU4T" TargetMode="External"/><Relationship Id="rId10280" Type="http://schemas.openxmlformats.org/officeDocument/2006/relationships/hyperlink" Target="https://skills.emsidata.com/skills/BGS1E4A87797AB89913D" TargetMode="External"/><Relationship Id="rId4506" Type="http://schemas.openxmlformats.org/officeDocument/2006/relationships/hyperlink" Target="https://lightcast.io/open-skills/skills" TargetMode="External"/><Relationship Id="rId10281" Type="http://schemas.openxmlformats.org/officeDocument/2006/relationships/hyperlink" Target="https://lightcast.io/open-skills/skills" TargetMode="External"/><Relationship Id="rId4509" Type="http://schemas.openxmlformats.org/officeDocument/2006/relationships/hyperlink" Target="https://skills.emsidata.com/skills/KS7G6XY5W8C9942XGBSH" TargetMode="External"/><Relationship Id="rId5837" Type="http://schemas.openxmlformats.org/officeDocument/2006/relationships/hyperlink" Target="https://skills.emsidata.com/skills/KS1285560X98N1K0Y73D" TargetMode="External"/><Relationship Id="rId4508" Type="http://schemas.openxmlformats.org/officeDocument/2006/relationships/hyperlink" Target="https://lightcast.io/open-skills/skills" TargetMode="External"/><Relationship Id="rId5838" Type="http://schemas.openxmlformats.org/officeDocument/2006/relationships/hyperlink" Target="https://lightcast.io/open-skills/skills" TargetMode="External"/><Relationship Id="rId10279" Type="http://schemas.openxmlformats.org/officeDocument/2006/relationships/hyperlink" Target="https://lightcast.io/open-skills/skills" TargetMode="External"/><Relationship Id="rId10273" Type="http://schemas.openxmlformats.org/officeDocument/2006/relationships/hyperlink" Target="https://lightcast.io/open-skills/skills" TargetMode="External"/><Relationship Id="rId10274" Type="http://schemas.openxmlformats.org/officeDocument/2006/relationships/hyperlink" Target="https://skills.emsidata.com/skills/BGS6BF85B9F471BED8B0" TargetMode="External"/><Relationship Id="rId10271" Type="http://schemas.openxmlformats.org/officeDocument/2006/relationships/hyperlink" Target="https://lightcast.io/open-skills/skills" TargetMode="External"/><Relationship Id="rId10272" Type="http://schemas.openxmlformats.org/officeDocument/2006/relationships/hyperlink" Target="https://skills.emsidata.com/skills/ESF0C01F4A5BE2D33EAF" TargetMode="External"/><Relationship Id="rId5831" Type="http://schemas.openxmlformats.org/officeDocument/2006/relationships/hyperlink" Target="https://skills.emsidata.com/skills/KS128216J7TWVPBNT70H" TargetMode="External"/><Relationship Id="rId10277" Type="http://schemas.openxmlformats.org/officeDocument/2006/relationships/hyperlink" Target="https://lightcast.io/open-skills/skills" TargetMode="External"/><Relationship Id="rId5832" Type="http://schemas.openxmlformats.org/officeDocument/2006/relationships/hyperlink" Target="https://lightcast.io/open-skills/skills" TargetMode="External"/><Relationship Id="rId10278" Type="http://schemas.openxmlformats.org/officeDocument/2006/relationships/hyperlink" Target="https://skills.emsidata.com/skills/ES253BF183D0F9DAD4F3" TargetMode="External"/><Relationship Id="rId4501" Type="http://schemas.openxmlformats.org/officeDocument/2006/relationships/hyperlink" Target="https://skills.emsidata.com/skills/KS442325XYQ2CZR1VB7N" TargetMode="External"/><Relationship Id="rId10275" Type="http://schemas.openxmlformats.org/officeDocument/2006/relationships/hyperlink" Target="https://lightcast.io/open-skills/skills" TargetMode="External"/><Relationship Id="rId4500" Type="http://schemas.openxmlformats.org/officeDocument/2006/relationships/hyperlink" Target="https://lightcast.io/open-skills/skills" TargetMode="External"/><Relationship Id="rId5830" Type="http://schemas.openxmlformats.org/officeDocument/2006/relationships/hyperlink" Target="https://lightcast.io/open-skills/skills" TargetMode="External"/><Relationship Id="rId10276" Type="http://schemas.openxmlformats.org/officeDocument/2006/relationships/hyperlink" Target="https://skills.emsidata.com/skills/BGSD627385BFE9FB3D48" TargetMode="External"/><Relationship Id="rId5824" Type="http://schemas.openxmlformats.org/officeDocument/2006/relationships/hyperlink" Target="https://lightcast.io/open-skills/skills" TargetMode="External"/><Relationship Id="rId5825" Type="http://schemas.openxmlformats.org/officeDocument/2006/relationships/hyperlink" Target="https://skills.emsidata.com/skills/KS1278R6PH24T8S2PQW6" TargetMode="External"/><Relationship Id="rId5822" Type="http://schemas.openxmlformats.org/officeDocument/2006/relationships/hyperlink" Target="https://lightcast.io/open-skills/skills" TargetMode="External"/><Relationship Id="rId5823" Type="http://schemas.openxmlformats.org/officeDocument/2006/relationships/hyperlink" Target="https://skills.emsidata.com/skills/KSJEARTLF7M45PUVGR5L" TargetMode="External"/><Relationship Id="rId5828" Type="http://schemas.openxmlformats.org/officeDocument/2006/relationships/hyperlink" Target="https://lightcast.io/open-skills/skills" TargetMode="External"/><Relationship Id="rId10291" Type="http://schemas.openxmlformats.org/officeDocument/2006/relationships/hyperlink" Target="https://lightcast.io/open-skills/skills" TargetMode="External"/><Relationship Id="rId5829" Type="http://schemas.openxmlformats.org/officeDocument/2006/relationships/hyperlink" Target="https://skills.emsidata.com/skills/BGSAA4F2046691D18864" TargetMode="External"/><Relationship Id="rId10292" Type="http://schemas.openxmlformats.org/officeDocument/2006/relationships/hyperlink" Target="https://skills.emsidata.com/skills/KS124BJ6N4SWN0T9R3PW" TargetMode="External"/><Relationship Id="rId5826" Type="http://schemas.openxmlformats.org/officeDocument/2006/relationships/hyperlink" Target="https://lightcast.io/open-skills/skills" TargetMode="External"/><Relationship Id="rId5827" Type="http://schemas.openxmlformats.org/officeDocument/2006/relationships/hyperlink" Target="https://skills.emsidata.com/skills/KS1278V6VYP90VF3YF1C" TargetMode="External"/><Relationship Id="rId10290" Type="http://schemas.openxmlformats.org/officeDocument/2006/relationships/hyperlink" Target="https://skills.emsidata.com/skills/KS7G4BM6L4F7TD38NLC1" TargetMode="External"/><Relationship Id="rId8097" Type="http://schemas.openxmlformats.org/officeDocument/2006/relationships/hyperlink" Target="https://lightcast.io/open-skills/skills" TargetMode="External"/><Relationship Id="rId8096" Type="http://schemas.openxmlformats.org/officeDocument/2006/relationships/hyperlink" Target="https://skills.emsidata.com/skills/KS127RF6W9YSNDBTPR0N" TargetMode="External"/><Relationship Id="rId8095" Type="http://schemas.openxmlformats.org/officeDocument/2006/relationships/hyperlink" Target="https://lightcast.io/open-skills/skills" TargetMode="External"/><Relationship Id="rId8094" Type="http://schemas.openxmlformats.org/officeDocument/2006/relationships/hyperlink" Target="https://skills.emsidata.com/skills/KS441J065KC89DMGY87Z" TargetMode="External"/><Relationship Id="rId8099" Type="http://schemas.openxmlformats.org/officeDocument/2006/relationships/hyperlink" Target="https://lightcast.io/open-skills/skills" TargetMode="External"/><Relationship Id="rId8098" Type="http://schemas.openxmlformats.org/officeDocument/2006/relationships/hyperlink" Target="https://skills.emsidata.com/skills/ES1335438397BBF92EEC" TargetMode="External"/><Relationship Id="rId10284" Type="http://schemas.openxmlformats.org/officeDocument/2006/relationships/hyperlink" Target="https://skills.emsidata.com/skills/KS126LM79D3JD27W82CD" TargetMode="External"/><Relationship Id="rId10285" Type="http://schemas.openxmlformats.org/officeDocument/2006/relationships/hyperlink" Target="https://lightcast.io/open-skills/skills" TargetMode="External"/><Relationship Id="rId10282" Type="http://schemas.openxmlformats.org/officeDocument/2006/relationships/hyperlink" Target="https://skills.emsidata.com/skills/ES2598358CF9F778ACCA" TargetMode="External"/><Relationship Id="rId10283" Type="http://schemas.openxmlformats.org/officeDocument/2006/relationships/hyperlink" Target="https://lightcast.io/open-skills/skills" TargetMode="External"/><Relationship Id="rId5820" Type="http://schemas.openxmlformats.org/officeDocument/2006/relationships/hyperlink" Target="https://lightcast.io/open-skills/skills" TargetMode="External"/><Relationship Id="rId10288" Type="http://schemas.openxmlformats.org/officeDocument/2006/relationships/hyperlink" Target="https://skills.emsidata.com/skills/BGS8C11CE3DBEB1B77CE" TargetMode="External"/><Relationship Id="rId5821" Type="http://schemas.openxmlformats.org/officeDocument/2006/relationships/hyperlink" Target="https://skills.emsidata.com/skills/KS126TQ6RSSXGWB29N7F" TargetMode="External"/><Relationship Id="rId10289" Type="http://schemas.openxmlformats.org/officeDocument/2006/relationships/hyperlink" Target="https://lightcast.io/open-skills/skills" TargetMode="External"/><Relationship Id="rId10286" Type="http://schemas.openxmlformats.org/officeDocument/2006/relationships/hyperlink" Target="https://skills.emsidata.com/skills/KS120H46020FXDQJBVHG" TargetMode="External"/><Relationship Id="rId10287" Type="http://schemas.openxmlformats.org/officeDocument/2006/relationships/hyperlink" Target="https://lightcast.io/open-skills/skills" TargetMode="External"/><Relationship Id="rId9380" Type="http://schemas.openxmlformats.org/officeDocument/2006/relationships/hyperlink" Target="https://skills.emsidata.com/skills/KSJB3PD3PAK46FN3AH38" TargetMode="External"/><Relationship Id="rId8042" Type="http://schemas.openxmlformats.org/officeDocument/2006/relationships/hyperlink" Target="https://skills.emsidata.com/skills/KS1287R64YNBZGR50Y1N" TargetMode="External"/><Relationship Id="rId9374" Type="http://schemas.openxmlformats.org/officeDocument/2006/relationships/hyperlink" Target="https://skills.emsidata.com/skills/KS127HD613LP9WSM6T7J" TargetMode="External"/><Relationship Id="rId8041" Type="http://schemas.openxmlformats.org/officeDocument/2006/relationships/hyperlink" Target="https://lightcast.io/open-skills/skills" TargetMode="External"/><Relationship Id="rId9375" Type="http://schemas.openxmlformats.org/officeDocument/2006/relationships/hyperlink" Target="https://lightcast.io/open-skills/skills" TargetMode="External"/><Relationship Id="rId8040" Type="http://schemas.openxmlformats.org/officeDocument/2006/relationships/hyperlink" Target="https://skills.emsidata.com/skills/ESFCB5969D4A6AFEB678" TargetMode="External"/><Relationship Id="rId9376" Type="http://schemas.openxmlformats.org/officeDocument/2006/relationships/hyperlink" Target="https://skills.emsidata.com/skills/ES203B9B0426DA590EDF" TargetMode="External"/><Relationship Id="rId9377" Type="http://schemas.openxmlformats.org/officeDocument/2006/relationships/hyperlink" Target="https://lightcast.io/open-skills/skills" TargetMode="External"/><Relationship Id="rId8046" Type="http://schemas.openxmlformats.org/officeDocument/2006/relationships/hyperlink" Target="https://skills.emsidata.com/skills/KS122FN6NBYVC1ZCS267" TargetMode="External"/><Relationship Id="rId9370" Type="http://schemas.openxmlformats.org/officeDocument/2006/relationships/hyperlink" Target="https://skills.emsidata.com/skills/KS4407J6G3HPTRRSNZR6" TargetMode="External"/><Relationship Id="rId8045" Type="http://schemas.openxmlformats.org/officeDocument/2006/relationships/hyperlink" Target="https://lightcast.io/open-skills/skills" TargetMode="External"/><Relationship Id="rId9371" Type="http://schemas.openxmlformats.org/officeDocument/2006/relationships/hyperlink" Target="https://lightcast.io/open-skills/skills" TargetMode="External"/><Relationship Id="rId8044" Type="http://schemas.openxmlformats.org/officeDocument/2006/relationships/hyperlink" Target="https://skills.emsidata.com/skills/KS1287R78Q0F71BSSBQJ" TargetMode="External"/><Relationship Id="rId9372" Type="http://schemas.openxmlformats.org/officeDocument/2006/relationships/hyperlink" Target="https://skills.emsidata.com/skills/ESE7D8FAA0A3666ABC22" TargetMode="External"/><Relationship Id="rId8043" Type="http://schemas.openxmlformats.org/officeDocument/2006/relationships/hyperlink" Target="https://lightcast.io/open-skills/skills" TargetMode="External"/><Relationship Id="rId9373" Type="http://schemas.openxmlformats.org/officeDocument/2006/relationships/hyperlink" Target="https://lightcast.io/open-skills/skills" TargetMode="External"/><Relationship Id="rId8049" Type="http://schemas.openxmlformats.org/officeDocument/2006/relationships/hyperlink" Target="https://lightcast.io/open-skills/skills" TargetMode="External"/><Relationship Id="rId8048" Type="http://schemas.openxmlformats.org/officeDocument/2006/relationships/hyperlink" Target="https://skills.emsidata.com/skills/KSCFTLKLB8GE4VIJNVRR" TargetMode="External"/><Relationship Id="rId8047" Type="http://schemas.openxmlformats.org/officeDocument/2006/relationships/hyperlink" Target="https://lightcast.io/open-skills/skills" TargetMode="External"/><Relationship Id="rId9378" Type="http://schemas.openxmlformats.org/officeDocument/2006/relationships/hyperlink" Target="https://skills.emsidata.com/skills/KS121V46RQ92V01WW26D" TargetMode="External"/><Relationship Id="rId9379" Type="http://schemas.openxmlformats.org/officeDocument/2006/relationships/hyperlink" Target="https://lightcast.io/open-skills/skills" TargetMode="External"/><Relationship Id="rId8031" Type="http://schemas.openxmlformats.org/officeDocument/2006/relationships/hyperlink" Target="https://lightcast.io/open-skills/skills" TargetMode="External"/><Relationship Id="rId9363" Type="http://schemas.openxmlformats.org/officeDocument/2006/relationships/hyperlink" Target="https://lightcast.io/open-skills/skills" TargetMode="External"/><Relationship Id="rId8030" Type="http://schemas.openxmlformats.org/officeDocument/2006/relationships/hyperlink" Target="https://skills.emsidata.com/skills/KS682KS6YH44C8LDZDBJ" TargetMode="External"/><Relationship Id="rId9364" Type="http://schemas.openxmlformats.org/officeDocument/2006/relationships/hyperlink" Target="https://skills.emsidata.com/skills/BGS29E3C902E1ECF21C3" TargetMode="External"/><Relationship Id="rId9365" Type="http://schemas.openxmlformats.org/officeDocument/2006/relationships/hyperlink" Target="https://lightcast.io/open-skills/skills" TargetMode="External"/><Relationship Id="rId9366" Type="http://schemas.openxmlformats.org/officeDocument/2006/relationships/hyperlink" Target="https://skills.emsidata.com/skills/KS441VK5YZ7X06TW3Y6F" TargetMode="External"/><Relationship Id="rId8035" Type="http://schemas.openxmlformats.org/officeDocument/2006/relationships/hyperlink" Target="https://lightcast.io/open-skills/skills" TargetMode="External"/><Relationship Id="rId8034" Type="http://schemas.openxmlformats.org/officeDocument/2006/relationships/hyperlink" Target="https://skills.emsidata.com/skills/KS122626T550SLQ7QZ1C" TargetMode="External"/><Relationship Id="rId9360" Type="http://schemas.openxmlformats.org/officeDocument/2006/relationships/hyperlink" Target="https://skills.emsidata.com/skills/ESD5806224B577400FC3" TargetMode="External"/><Relationship Id="rId8033" Type="http://schemas.openxmlformats.org/officeDocument/2006/relationships/hyperlink" Target="https://lightcast.io/open-skills/skills" TargetMode="External"/><Relationship Id="rId9361" Type="http://schemas.openxmlformats.org/officeDocument/2006/relationships/hyperlink" Target="https://lightcast.io/open-skills/skills" TargetMode="External"/><Relationship Id="rId8032" Type="http://schemas.openxmlformats.org/officeDocument/2006/relationships/hyperlink" Target="https://skills.emsidata.com/skills/KS1264H637YVR9N30ZCN" TargetMode="External"/><Relationship Id="rId9362" Type="http://schemas.openxmlformats.org/officeDocument/2006/relationships/hyperlink" Target="https://skills.emsidata.com/skills/BGSB01960C6CC0046692" TargetMode="External"/><Relationship Id="rId8039" Type="http://schemas.openxmlformats.org/officeDocument/2006/relationships/hyperlink" Target="https://lightcast.io/open-skills/skills" TargetMode="External"/><Relationship Id="rId8038" Type="http://schemas.openxmlformats.org/officeDocument/2006/relationships/hyperlink" Target="https://skills.emsidata.com/skills/KS4402T6094D6F35MTXR" TargetMode="External"/><Relationship Id="rId8037" Type="http://schemas.openxmlformats.org/officeDocument/2006/relationships/hyperlink" Target="https://lightcast.io/open-skills/skills" TargetMode="External"/><Relationship Id="rId8036" Type="http://schemas.openxmlformats.org/officeDocument/2006/relationships/hyperlink" Target="https://skills.emsidata.com/skills/KS1282C778989GJWW9BZ" TargetMode="External"/><Relationship Id="rId9367" Type="http://schemas.openxmlformats.org/officeDocument/2006/relationships/hyperlink" Target="https://lightcast.io/open-skills/skills" TargetMode="External"/><Relationship Id="rId9368" Type="http://schemas.openxmlformats.org/officeDocument/2006/relationships/hyperlink" Target="https://skills.emsidata.com/skills/ESBEB9A38EF005420684" TargetMode="External"/><Relationship Id="rId9369" Type="http://schemas.openxmlformats.org/officeDocument/2006/relationships/hyperlink" Target="https://lightcast.io/open-skills/skills" TargetMode="External"/><Relationship Id="rId8071" Type="http://schemas.openxmlformats.org/officeDocument/2006/relationships/hyperlink" Target="https://lightcast.io/open-skills/skills" TargetMode="External"/><Relationship Id="rId8070" Type="http://schemas.openxmlformats.org/officeDocument/2006/relationships/hyperlink" Target="https://skills.emsidata.com/skills/KS121CQ6SNKYY3CT7146" TargetMode="External"/><Relationship Id="rId8064" Type="http://schemas.openxmlformats.org/officeDocument/2006/relationships/hyperlink" Target="https://skills.emsidata.com/skills/ESE0D6A2674ADCCED0F1" TargetMode="External"/><Relationship Id="rId9396" Type="http://schemas.openxmlformats.org/officeDocument/2006/relationships/hyperlink" Target="https://skills.emsidata.com/skills/ES670ECAE65122B65180" TargetMode="External"/><Relationship Id="rId8063" Type="http://schemas.openxmlformats.org/officeDocument/2006/relationships/hyperlink" Target="https://lightcast.io/open-skills/skills" TargetMode="External"/><Relationship Id="rId9397" Type="http://schemas.openxmlformats.org/officeDocument/2006/relationships/hyperlink" Target="https://lightcast.io/open-skills/skills" TargetMode="External"/><Relationship Id="rId8062" Type="http://schemas.openxmlformats.org/officeDocument/2006/relationships/hyperlink" Target="https://skills.emsidata.com/skills/ESE9A5EA351168192BD9" TargetMode="External"/><Relationship Id="rId9398" Type="http://schemas.openxmlformats.org/officeDocument/2006/relationships/hyperlink" Target="https://skills.emsidata.com/skills/KS124W76WKL2CXW4Q757" TargetMode="External"/><Relationship Id="rId8061" Type="http://schemas.openxmlformats.org/officeDocument/2006/relationships/hyperlink" Target="https://lightcast.io/open-skills/skills" TargetMode="External"/><Relationship Id="rId9399" Type="http://schemas.openxmlformats.org/officeDocument/2006/relationships/hyperlink" Target="https://lightcast.io/open-skills/skills" TargetMode="External"/><Relationship Id="rId8068" Type="http://schemas.openxmlformats.org/officeDocument/2006/relationships/hyperlink" Target="https://skills.emsidata.com/skills/ES72D57E1BC4BB22BBB0" TargetMode="External"/><Relationship Id="rId9392" Type="http://schemas.openxmlformats.org/officeDocument/2006/relationships/hyperlink" Target="https://skills.emsidata.com/skills/KS441876781BNLXGLWWG" TargetMode="External"/><Relationship Id="rId8067" Type="http://schemas.openxmlformats.org/officeDocument/2006/relationships/hyperlink" Target="https://lightcast.io/open-skills/skills" TargetMode="External"/><Relationship Id="rId9393" Type="http://schemas.openxmlformats.org/officeDocument/2006/relationships/hyperlink" Target="https://lightcast.io/open-skills/skills" TargetMode="External"/><Relationship Id="rId8066" Type="http://schemas.openxmlformats.org/officeDocument/2006/relationships/hyperlink" Target="https://skills.emsidata.com/skills/KS122B86K64KXNV7S8X2" TargetMode="External"/><Relationship Id="rId9394" Type="http://schemas.openxmlformats.org/officeDocument/2006/relationships/hyperlink" Target="https://skills.emsidata.com/skills/KS122SL6ZQ6B8R3F5JJY" TargetMode="External"/><Relationship Id="rId8065" Type="http://schemas.openxmlformats.org/officeDocument/2006/relationships/hyperlink" Target="https://lightcast.io/open-skills/skills" TargetMode="External"/><Relationship Id="rId9395" Type="http://schemas.openxmlformats.org/officeDocument/2006/relationships/hyperlink" Target="https://lightcast.io/open-skills/skills" TargetMode="External"/><Relationship Id="rId8069" Type="http://schemas.openxmlformats.org/officeDocument/2006/relationships/hyperlink" Target="https://lightcast.io/open-skills/skills" TargetMode="External"/><Relationship Id="rId9390" Type="http://schemas.openxmlformats.org/officeDocument/2006/relationships/hyperlink" Target="https://skills.emsidata.com/skills/ES8C087D7EE8B81DA9C0" TargetMode="External"/><Relationship Id="rId9391" Type="http://schemas.openxmlformats.org/officeDocument/2006/relationships/hyperlink" Target="https://lightcast.io/open-skills/skills" TargetMode="External"/><Relationship Id="rId8060" Type="http://schemas.openxmlformats.org/officeDocument/2006/relationships/hyperlink" Target="https://skills.emsidata.com/skills/KS440C365HRHPM9VQDFF" TargetMode="External"/><Relationship Id="rId8053" Type="http://schemas.openxmlformats.org/officeDocument/2006/relationships/hyperlink" Target="https://lightcast.io/open-skills/skills" TargetMode="External"/><Relationship Id="rId9385" Type="http://schemas.openxmlformats.org/officeDocument/2006/relationships/hyperlink" Target="https://lightcast.io/open-skills/skills" TargetMode="External"/><Relationship Id="rId8052" Type="http://schemas.openxmlformats.org/officeDocument/2006/relationships/hyperlink" Target="https://skills.emsidata.com/skills/KS1266T79W1P85K3B0N7" TargetMode="External"/><Relationship Id="rId9386" Type="http://schemas.openxmlformats.org/officeDocument/2006/relationships/hyperlink" Target="https://skills.emsidata.com/skills/KS1217X6TT5N14H0N0P4" TargetMode="External"/><Relationship Id="rId8051" Type="http://schemas.openxmlformats.org/officeDocument/2006/relationships/hyperlink" Target="https://lightcast.io/open-skills/skills" TargetMode="External"/><Relationship Id="rId9387" Type="http://schemas.openxmlformats.org/officeDocument/2006/relationships/hyperlink" Target="https://lightcast.io/open-skills/skills" TargetMode="External"/><Relationship Id="rId8050" Type="http://schemas.openxmlformats.org/officeDocument/2006/relationships/hyperlink" Target="https://skills.emsidata.com/skills/ESCC9C5BCEDD2157A734" TargetMode="External"/><Relationship Id="rId9388" Type="http://schemas.openxmlformats.org/officeDocument/2006/relationships/hyperlink" Target="https://skills.emsidata.com/skills/KS127G16Y3VSDNXGVGBD" TargetMode="External"/><Relationship Id="rId8057" Type="http://schemas.openxmlformats.org/officeDocument/2006/relationships/hyperlink" Target="https://lightcast.io/open-skills/skills" TargetMode="External"/><Relationship Id="rId9381" Type="http://schemas.openxmlformats.org/officeDocument/2006/relationships/hyperlink" Target="https://lightcast.io/open-skills/skills" TargetMode="External"/><Relationship Id="rId8056" Type="http://schemas.openxmlformats.org/officeDocument/2006/relationships/hyperlink" Target="https://skills.emsidata.com/skills/KS1266X5W6791WSRJMVC" TargetMode="External"/><Relationship Id="rId9382" Type="http://schemas.openxmlformats.org/officeDocument/2006/relationships/hyperlink" Target="https://skills.emsidata.com/skills/ES1461496744B903E324" TargetMode="External"/><Relationship Id="rId8055" Type="http://schemas.openxmlformats.org/officeDocument/2006/relationships/hyperlink" Target="https://lightcast.io/open-skills/skills" TargetMode="External"/><Relationship Id="rId9383" Type="http://schemas.openxmlformats.org/officeDocument/2006/relationships/hyperlink" Target="https://lightcast.io/open-skills/skills" TargetMode="External"/><Relationship Id="rId8054" Type="http://schemas.openxmlformats.org/officeDocument/2006/relationships/hyperlink" Target="https://skills.emsidata.com/skills/ESFB6F6182E69DA80843" TargetMode="External"/><Relationship Id="rId9384" Type="http://schemas.openxmlformats.org/officeDocument/2006/relationships/hyperlink" Target="https://skills.emsidata.com/skills/KS120635W30RPYB3MGWX" TargetMode="External"/><Relationship Id="rId8059" Type="http://schemas.openxmlformats.org/officeDocument/2006/relationships/hyperlink" Target="https://lightcast.io/open-skills/skills" TargetMode="External"/><Relationship Id="rId8058" Type="http://schemas.openxmlformats.org/officeDocument/2006/relationships/hyperlink" Target="https://skills.emsidata.com/skills/ES93F8B89DCFEB3D8E20" TargetMode="External"/><Relationship Id="rId9389" Type="http://schemas.openxmlformats.org/officeDocument/2006/relationships/hyperlink" Target="https://lightcast.io/open-skills/skills" TargetMode="External"/><Relationship Id="rId3238" Type="http://schemas.openxmlformats.org/officeDocument/2006/relationships/hyperlink" Target="https://lightcast.io/open-skills/skills" TargetMode="External"/><Relationship Id="rId4569" Type="http://schemas.openxmlformats.org/officeDocument/2006/relationships/hyperlink" Target="https://skills.emsidata.com/skills/ES4A18C16B6EB1093CB8" TargetMode="External"/><Relationship Id="rId3237" Type="http://schemas.openxmlformats.org/officeDocument/2006/relationships/hyperlink" Target="https://skills.emsidata.com/skills/KS121CW6HM3TRNBB7066" TargetMode="External"/><Relationship Id="rId4568" Type="http://schemas.openxmlformats.org/officeDocument/2006/relationships/hyperlink" Target="https://lightcast.io/open-skills/skills" TargetMode="External"/><Relationship Id="rId5899" Type="http://schemas.openxmlformats.org/officeDocument/2006/relationships/hyperlink" Target="https://skills.emsidata.com/skills/KSRVEI56WJ48IPUC4YGI" TargetMode="External"/><Relationship Id="rId3239" Type="http://schemas.openxmlformats.org/officeDocument/2006/relationships/hyperlink" Target="https://skills.emsidata.com/skills/KS121CY6T3HPCF8T1D3R" TargetMode="External"/><Relationship Id="rId10215" Type="http://schemas.openxmlformats.org/officeDocument/2006/relationships/hyperlink" Target="https://lightcast.io/open-skills/skills" TargetMode="External"/><Relationship Id="rId10216" Type="http://schemas.openxmlformats.org/officeDocument/2006/relationships/hyperlink" Target="https://skills.emsidata.com/skills/BGS1623D898807BA8991" TargetMode="External"/><Relationship Id="rId10213" Type="http://schemas.openxmlformats.org/officeDocument/2006/relationships/hyperlink" Target="https://lightcast.io/open-skills/skills" TargetMode="External"/><Relationship Id="rId10214" Type="http://schemas.openxmlformats.org/officeDocument/2006/relationships/hyperlink" Target="https://skills.emsidata.com/skills/ES9AC7252FF349B58F27" TargetMode="External"/><Relationship Id="rId10219" Type="http://schemas.openxmlformats.org/officeDocument/2006/relationships/hyperlink" Target="https://lightcast.io/open-skills/skills" TargetMode="External"/><Relationship Id="rId5890" Type="http://schemas.openxmlformats.org/officeDocument/2006/relationships/hyperlink" Target="https://lightcast.io/open-skills/skills" TargetMode="External"/><Relationship Id="rId10217" Type="http://schemas.openxmlformats.org/officeDocument/2006/relationships/hyperlink" Target="https://lightcast.io/open-skills/skills" TargetMode="External"/><Relationship Id="rId10218" Type="http://schemas.openxmlformats.org/officeDocument/2006/relationships/hyperlink" Target="https://skills.emsidata.com/skills/KS121KW5XYM7JQL0J4L7" TargetMode="External"/><Relationship Id="rId3230" Type="http://schemas.openxmlformats.org/officeDocument/2006/relationships/hyperlink" Target="https://lightcast.io/open-skills/skills" TargetMode="External"/><Relationship Id="rId4561" Type="http://schemas.openxmlformats.org/officeDocument/2006/relationships/hyperlink" Target="https://skills.emsidata.com/skills/KS1220L60W8P557BJZJS" TargetMode="External"/><Relationship Id="rId5893" Type="http://schemas.openxmlformats.org/officeDocument/2006/relationships/hyperlink" Target="https://skills.emsidata.com/skills/KS4423576TCS5W83BSV8" TargetMode="External"/><Relationship Id="rId4560" Type="http://schemas.openxmlformats.org/officeDocument/2006/relationships/hyperlink" Target="https://lightcast.io/open-skills/skills" TargetMode="External"/><Relationship Id="rId5894" Type="http://schemas.openxmlformats.org/officeDocument/2006/relationships/hyperlink" Target="https://lightcast.io/open-skills/skills" TargetMode="External"/><Relationship Id="rId3232" Type="http://schemas.openxmlformats.org/officeDocument/2006/relationships/hyperlink" Target="https://lightcast.io/open-skills/skills" TargetMode="External"/><Relationship Id="rId4563" Type="http://schemas.openxmlformats.org/officeDocument/2006/relationships/hyperlink" Target="https://skills.emsidata.com/skills/KS1220G70HW5N3HHQW5N" TargetMode="External"/><Relationship Id="rId5891" Type="http://schemas.openxmlformats.org/officeDocument/2006/relationships/hyperlink" Target="https://skills.emsidata.com/skills/KS128G66HPYR0ZXM02K2" TargetMode="External"/><Relationship Id="rId3231" Type="http://schemas.openxmlformats.org/officeDocument/2006/relationships/hyperlink" Target="https://skills.emsidata.com/skills/KS1217J6B5FTXYYNSTZY" TargetMode="External"/><Relationship Id="rId4562" Type="http://schemas.openxmlformats.org/officeDocument/2006/relationships/hyperlink" Target="https://lightcast.io/open-skills/skills" TargetMode="External"/><Relationship Id="rId5892" Type="http://schemas.openxmlformats.org/officeDocument/2006/relationships/hyperlink" Target="https://lightcast.io/open-skills/skills" TargetMode="External"/><Relationship Id="rId3234" Type="http://schemas.openxmlformats.org/officeDocument/2006/relationships/hyperlink" Target="https://lightcast.io/open-skills/skills" TargetMode="External"/><Relationship Id="rId4565" Type="http://schemas.openxmlformats.org/officeDocument/2006/relationships/hyperlink" Target="https://skills.emsidata.com/skills/KS1259C5ZCWP0W21KJ6Y" TargetMode="External"/><Relationship Id="rId5897" Type="http://schemas.openxmlformats.org/officeDocument/2006/relationships/hyperlink" Target="https://skills.emsidata.com/skills/KS120CY6PMGSK86N013P" TargetMode="External"/><Relationship Id="rId10211" Type="http://schemas.openxmlformats.org/officeDocument/2006/relationships/hyperlink" Target="https://lightcast.io/open-skills/skills" TargetMode="External"/><Relationship Id="rId3233" Type="http://schemas.openxmlformats.org/officeDocument/2006/relationships/hyperlink" Target="https://skills.emsidata.com/skills/KS121CR6XWVT7K2QBLFW" TargetMode="External"/><Relationship Id="rId4564" Type="http://schemas.openxmlformats.org/officeDocument/2006/relationships/hyperlink" Target="https://lightcast.io/open-skills/skills" TargetMode="External"/><Relationship Id="rId5898" Type="http://schemas.openxmlformats.org/officeDocument/2006/relationships/hyperlink" Target="https://lightcast.io/open-skills/skills" TargetMode="External"/><Relationship Id="rId10212" Type="http://schemas.openxmlformats.org/officeDocument/2006/relationships/hyperlink" Target="https://skills.emsidata.com/skills/ES283C495870146C865C" TargetMode="External"/><Relationship Id="rId3236" Type="http://schemas.openxmlformats.org/officeDocument/2006/relationships/hyperlink" Target="https://lightcast.io/open-skills/skills" TargetMode="External"/><Relationship Id="rId4567" Type="http://schemas.openxmlformats.org/officeDocument/2006/relationships/hyperlink" Target="https://skills.emsidata.com/skills/ES7C097DBACBCBC199A9" TargetMode="External"/><Relationship Id="rId5895" Type="http://schemas.openxmlformats.org/officeDocument/2006/relationships/hyperlink" Target="https://skills.emsidata.com/skills/KSU21FZSFMTTJN9W22FR" TargetMode="External"/><Relationship Id="rId3235" Type="http://schemas.openxmlformats.org/officeDocument/2006/relationships/hyperlink" Target="https://skills.emsidata.com/skills/KS1232B6NBX27N8HP6K0" TargetMode="External"/><Relationship Id="rId4566" Type="http://schemas.openxmlformats.org/officeDocument/2006/relationships/hyperlink" Target="https://lightcast.io/open-skills/skills" TargetMode="External"/><Relationship Id="rId5896" Type="http://schemas.openxmlformats.org/officeDocument/2006/relationships/hyperlink" Target="https://lightcast.io/open-skills/skills" TargetMode="External"/><Relationship Id="rId10210" Type="http://schemas.openxmlformats.org/officeDocument/2006/relationships/hyperlink" Target="https://skills.emsidata.com/skills/BGS52C227DE2F4111103" TargetMode="External"/><Relationship Id="rId3227" Type="http://schemas.openxmlformats.org/officeDocument/2006/relationships/hyperlink" Target="https://skills.emsidata.com/skills/KS123YC5Y2TSVJJH3SCW" TargetMode="External"/><Relationship Id="rId4558" Type="http://schemas.openxmlformats.org/officeDocument/2006/relationships/hyperlink" Target="https://lightcast.io/open-skills/skills" TargetMode="External"/><Relationship Id="rId3226" Type="http://schemas.openxmlformats.org/officeDocument/2006/relationships/hyperlink" Target="https://lightcast.io/open-skills/skills" TargetMode="External"/><Relationship Id="rId4557" Type="http://schemas.openxmlformats.org/officeDocument/2006/relationships/hyperlink" Target="https://skills.emsidata.com/skills/KS8X0M4RYTVQIMGAJ9KY" TargetMode="External"/><Relationship Id="rId3229" Type="http://schemas.openxmlformats.org/officeDocument/2006/relationships/hyperlink" Target="https://skills.emsidata.com/skills/KS126485WGPSSLRQMF29" TargetMode="External"/><Relationship Id="rId5888" Type="http://schemas.openxmlformats.org/officeDocument/2006/relationships/hyperlink" Target="https://lightcast.io/open-skills/skills" TargetMode="External"/><Relationship Id="rId3228" Type="http://schemas.openxmlformats.org/officeDocument/2006/relationships/hyperlink" Target="https://lightcast.io/open-skills/skills" TargetMode="External"/><Relationship Id="rId4559" Type="http://schemas.openxmlformats.org/officeDocument/2006/relationships/hyperlink" Target="https://skills.emsidata.com/skills/KS1220H6CP1BQGH9STNK" TargetMode="External"/><Relationship Id="rId5889" Type="http://schemas.openxmlformats.org/officeDocument/2006/relationships/hyperlink" Target="https://skills.emsidata.com/skills/KS123J86HBX1ZSKV91MK" TargetMode="External"/><Relationship Id="rId10226" Type="http://schemas.openxmlformats.org/officeDocument/2006/relationships/hyperlink" Target="https://skills.emsidata.com/skills/KS1210L7001WYHT99332" TargetMode="External"/><Relationship Id="rId10227" Type="http://schemas.openxmlformats.org/officeDocument/2006/relationships/hyperlink" Target="https://lightcast.io/open-skills/skills" TargetMode="External"/><Relationship Id="rId10224" Type="http://schemas.openxmlformats.org/officeDocument/2006/relationships/hyperlink" Target="https://skills.emsidata.com/skills/ES76885391843027C724" TargetMode="External"/><Relationship Id="rId10225" Type="http://schemas.openxmlformats.org/officeDocument/2006/relationships/hyperlink" Target="https://lightcast.io/open-skills/skills" TargetMode="External"/><Relationship Id="rId10228" Type="http://schemas.openxmlformats.org/officeDocument/2006/relationships/hyperlink" Target="https://skills.emsidata.com/skills/KS124W9665F88313SMJR" TargetMode="External"/><Relationship Id="rId10229" Type="http://schemas.openxmlformats.org/officeDocument/2006/relationships/hyperlink" Target="https://lightcast.io/open-skills/skills" TargetMode="External"/><Relationship Id="rId4550" Type="http://schemas.openxmlformats.org/officeDocument/2006/relationships/hyperlink" Target="https://lightcast.io/open-skills/skills" TargetMode="External"/><Relationship Id="rId5882" Type="http://schemas.openxmlformats.org/officeDocument/2006/relationships/hyperlink" Target="https://lightcast.io/open-skills/skills" TargetMode="External"/><Relationship Id="rId5883" Type="http://schemas.openxmlformats.org/officeDocument/2006/relationships/hyperlink" Target="https://skills.emsidata.com/skills/ES81754B4971981CF890" TargetMode="External"/><Relationship Id="rId3221" Type="http://schemas.openxmlformats.org/officeDocument/2006/relationships/hyperlink" Target="https://skills.emsidata.com/skills/KS123Y56BJ5RWDQLYD5K" TargetMode="External"/><Relationship Id="rId4552" Type="http://schemas.openxmlformats.org/officeDocument/2006/relationships/hyperlink" Target="https://lightcast.io/open-skills/skills" TargetMode="External"/><Relationship Id="rId5880" Type="http://schemas.openxmlformats.org/officeDocument/2006/relationships/hyperlink" Target="https://lightcast.io/open-skills/skills" TargetMode="External"/><Relationship Id="rId3220" Type="http://schemas.openxmlformats.org/officeDocument/2006/relationships/hyperlink" Target="https://lightcast.io/open-skills/skills" TargetMode="External"/><Relationship Id="rId4551" Type="http://schemas.openxmlformats.org/officeDocument/2006/relationships/hyperlink" Target="https://skills.emsidata.com/skills/KS440015ZL870VWF0R4T" TargetMode="External"/><Relationship Id="rId5881" Type="http://schemas.openxmlformats.org/officeDocument/2006/relationships/hyperlink" Target="https://skills.emsidata.com/skills/KSY4WFI1S164RQUBSPCC" TargetMode="External"/><Relationship Id="rId3223" Type="http://schemas.openxmlformats.org/officeDocument/2006/relationships/hyperlink" Target="https://skills.emsidata.com/skills/KS124G778RBH736MX5J1" TargetMode="External"/><Relationship Id="rId4554" Type="http://schemas.openxmlformats.org/officeDocument/2006/relationships/hyperlink" Target="https://lightcast.io/open-skills/skills" TargetMode="External"/><Relationship Id="rId5886" Type="http://schemas.openxmlformats.org/officeDocument/2006/relationships/hyperlink" Target="https://lightcast.io/open-skills/skills" TargetMode="External"/><Relationship Id="rId10222" Type="http://schemas.openxmlformats.org/officeDocument/2006/relationships/hyperlink" Target="https://skills.emsidata.com/skills/BGS5232CE75C82EF97D3" TargetMode="External"/><Relationship Id="rId3222" Type="http://schemas.openxmlformats.org/officeDocument/2006/relationships/hyperlink" Target="https://lightcast.io/open-skills/skills" TargetMode="External"/><Relationship Id="rId4553" Type="http://schemas.openxmlformats.org/officeDocument/2006/relationships/hyperlink" Target="https://skills.emsidata.com/skills/KS1220J6HKW77MYLLNC0" TargetMode="External"/><Relationship Id="rId5887" Type="http://schemas.openxmlformats.org/officeDocument/2006/relationships/hyperlink" Target="https://skills.emsidata.com/skills/KSYO45M6II0E15Y5RP67" TargetMode="External"/><Relationship Id="rId10223" Type="http://schemas.openxmlformats.org/officeDocument/2006/relationships/hyperlink" Target="https://lightcast.io/open-skills/skills" TargetMode="External"/><Relationship Id="rId3225" Type="http://schemas.openxmlformats.org/officeDocument/2006/relationships/hyperlink" Target="https://skills.emsidata.com/skills/KS121CT6FM1ZSBV1XL13" TargetMode="External"/><Relationship Id="rId4556" Type="http://schemas.openxmlformats.org/officeDocument/2006/relationships/hyperlink" Target="https://lightcast.io/open-skills/skills" TargetMode="External"/><Relationship Id="rId5884" Type="http://schemas.openxmlformats.org/officeDocument/2006/relationships/hyperlink" Target="https://lightcast.io/open-skills/skills" TargetMode="External"/><Relationship Id="rId10220" Type="http://schemas.openxmlformats.org/officeDocument/2006/relationships/hyperlink" Target="https://skills.emsidata.com/skills/KS441G46D0P4WR5C1YJY" TargetMode="External"/><Relationship Id="rId3224" Type="http://schemas.openxmlformats.org/officeDocument/2006/relationships/hyperlink" Target="https://lightcast.io/open-skills/skills" TargetMode="External"/><Relationship Id="rId4555" Type="http://schemas.openxmlformats.org/officeDocument/2006/relationships/hyperlink" Target="https://skills.emsidata.com/skills/ES90E7D675F0553381A2" TargetMode="External"/><Relationship Id="rId5885" Type="http://schemas.openxmlformats.org/officeDocument/2006/relationships/hyperlink" Target="https://skills.emsidata.com/skills/KS1230F6Q3PKP7TXB2FV" TargetMode="External"/><Relationship Id="rId10221" Type="http://schemas.openxmlformats.org/officeDocument/2006/relationships/hyperlink" Target="https://lightcast.io/open-skills/skills" TargetMode="External"/><Relationship Id="rId3259" Type="http://schemas.openxmlformats.org/officeDocument/2006/relationships/hyperlink" Target="https://skills.emsidata.com/skills/ESF9E17D56A6F2369CF0" TargetMode="External"/><Relationship Id="rId3250" Type="http://schemas.openxmlformats.org/officeDocument/2006/relationships/hyperlink" Target="https://lightcast.io/open-skills/skills" TargetMode="External"/><Relationship Id="rId4581" Type="http://schemas.openxmlformats.org/officeDocument/2006/relationships/hyperlink" Target="https://skills.emsidata.com/skills/KS120V86MZWV9Z9LKQY3" TargetMode="External"/><Relationship Id="rId4580" Type="http://schemas.openxmlformats.org/officeDocument/2006/relationships/hyperlink" Target="https://lightcast.io/open-skills/skills" TargetMode="External"/><Relationship Id="rId3252" Type="http://schemas.openxmlformats.org/officeDocument/2006/relationships/hyperlink" Target="https://lightcast.io/open-skills/skills" TargetMode="External"/><Relationship Id="rId4583" Type="http://schemas.openxmlformats.org/officeDocument/2006/relationships/hyperlink" Target="https://skills.emsidata.com/skills/KS122N264PVV9MP6G4K3" TargetMode="External"/><Relationship Id="rId3251" Type="http://schemas.openxmlformats.org/officeDocument/2006/relationships/hyperlink" Target="https://skills.emsidata.com/skills/ES5239688B6AB9DB6662" TargetMode="External"/><Relationship Id="rId4582" Type="http://schemas.openxmlformats.org/officeDocument/2006/relationships/hyperlink" Target="https://lightcast.io/open-skills/skills" TargetMode="External"/><Relationship Id="rId3254" Type="http://schemas.openxmlformats.org/officeDocument/2006/relationships/hyperlink" Target="https://lightcast.io/open-skills/skills" TargetMode="External"/><Relationship Id="rId4585" Type="http://schemas.openxmlformats.org/officeDocument/2006/relationships/hyperlink" Target="https://skills.emsidata.com/skills/KS124X67987XF85L4KQS" TargetMode="External"/><Relationship Id="rId3253" Type="http://schemas.openxmlformats.org/officeDocument/2006/relationships/hyperlink" Target="https://skills.emsidata.com/skills/KS7G05V6LRKY1PMN9GQG" TargetMode="External"/><Relationship Id="rId4584" Type="http://schemas.openxmlformats.org/officeDocument/2006/relationships/hyperlink" Target="https://lightcast.io/open-skills/skills" TargetMode="External"/><Relationship Id="rId3256" Type="http://schemas.openxmlformats.org/officeDocument/2006/relationships/hyperlink" Target="https://lightcast.io/open-skills/skills" TargetMode="External"/><Relationship Id="rId4587" Type="http://schemas.openxmlformats.org/officeDocument/2006/relationships/hyperlink" Target="https://skills.emsidata.com/skills/KSR0CA9Z6IXTU43L1BTG" TargetMode="External"/><Relationship Id="rId3255" Type="http://schemas.openxmlformats.org/officeDocument/2006/relationships/hyperlink" Target="https://skills.emsidata.com/skills/KS123YD6FKBRB6PCBPMJ" TargetMode="External"/><Relationship Id="rId4586" Type="http://schemas.openxmlformats.org/officeDocument/2006/relationships/hyperlink" Target="https://lightcast.io/open-skills/skills" TargetMode="External"/><Relationship Id="rId3258" Type="http://schemas.openxmlformats.org/officeDocument/2006/relationships/hyperlink" Target="https://lightcast.io/open-skills/skills" TargetMode="External"/><Relationship Id="rId4589" Type="http://schemas.openxmlformats.org/officeDocument/2006/relationships/hyperlink" Target="https://skills.emsidata.com/skills/KS123TZ730C32D8DH5MJ" TargetMode="External"/><Relationship Id="rId3257" Type="http://schemas.openxmlformats.org/officeDocument/2006/relationships/hyperlink" Target="https://skills.emsidata.com/skills/KS126PD749QT31DKP5P5" TargetMode="External"/><Relationship Id="rId4588" Type="http://schemas.openxmlformats.org/officeDocument/2006/relationships/hyperlink" Target="https://lightcast.io/open-skills/skills" TargetMode="External"/><Relationship Id="rId3249" Type="http://schemas.openxmlformats.org/officeDocument/2006/relationships/hyperlink" Target="https://skills.emsidata.com/skills/KS7G20264NW3ZVV10T1S" TargetMode="External"/><Relationship Id="rId3248" Type="http://schemas.openxmlformats.org/officeDocument/2006/relationships/hyperlink" Target="https://lightcast.io/open-skills/skills" TargetMode="External"/><Relationship Id="rId4579" Type="http://schemas.openxmlformats.org/officeDocument/2006/relationships/hyperlink" Target="https://skills.emsidata.com/skills/KS126Y25WX8D51J2LHCP" TargetMode="External"/><Relationship Id="rId10204" Type="http://schemas.openxmlformats.org/officeDocument/2006/relationships/hyperlink" Target="https://skills.emsidata.com/skills/ES29C56D2465C253FC1D" TargetMode="External"/><Relationship Id="rId10205" Type="http://schemas.openxmlformats.org/officeDocument/2006/relationships/hyperlink" Target="https://lightcast.io/open-skills/skills" TargetMode="External"/><Relationship Id="rId10202" Type="http://schemas.openxmlformats.org/officeDocument/2006/relationships/hyperlink" Target="https://skills.emsidata.com/skills/KS440BZ74QCKGSWF5W3P" TargetMode="External"/><Relationship Id="rId10203" Type="http://schemas.openxmlformats.org/officeDocument/2006/relationships/hyperlink" Target="https://lightcast.io/open-skills/skills" TargetMode="External"/><Relationship Id="rId10208" Type="http://schemas.openxmlformats.org/officeDocument/2006/relationships/hyperlink" Target="https://skills.emsidata.com/skills/KS122695ZV4W8NFKCN34" TargetMode="External"/><Relationship Id="rId10209" Type="http://schemas.openxmlformats.org/officeDocument/2006/relationships/hyperlink" Target="https://lightcast.io/open-skills/skills" TargetMode="External"/><Relationship Id="rId4570" Type="http://schemas.openxmlformats.org/officeDocument/2006/relationships/hyperlink" Target="https://lightcast.io/open-skills/skills" TargetMode="External"/><Relationship Id="rId10206" Type="http://schemas.openxmlformats.org/officeDocument/2006/relationships/hyperlink" Target="https://skills.emsidata.com/skills/ES49C374BFB0904D777E" TargetMode="External"/><Relationship Id="rId10207" Type="http://schemas.openxmlformats.org/officeDocument/2006/relationships/hyperlink" Target="https://lightcast.io/open-skills/skills" TargetMode="External"/><Relationship Id="rId3241" Type="http://schemas.openxmlformats.org/officeDocument/2006/relationships/hyperlink" Target="https://skills.emsidata.com/skills/KS121CW6GWJ6Q89NT5N2" TargetMode="External"/><Relationship Id="rId4572" Type="http://schemas.openxmlformats.org/officeDocument/2006/relationships/hyperlink" Target="https://lightcast.io/open-skills/skills" TargetMode="External"/><Relationship Id="rId3240" Type="http://schemas.openxmlformats.org/officeDocument/2006/relationships/hyperlink" Target="https://lightcast.io/open-skills/skills" TargetMode="External"/><Relationship Id="rId4571" Type="http://schemas.openxmlformats.org/officeDocument/2006/relationships/hyperlink" Target="https://skills.emsidata.com/skills/KS1220H6DMWTTD1XF9DW" TargetMode="External"/><Relationship Id="rId3243" Type="http://schemas.openxmlformats.org/officeDocument/2006/relationships/hyperlink" Target="https://skills.emsidata.com/skills/ESEC13B9B5D0B48794B0" TargetMode="External"/><Relationship Id="rId4574" Type="http://schemas.openxmlformats.org/officeDocument/2006/relationships/hyperlink" Target="https://lightcast.io/open-skills/skills" TargetMode="External"/><Relationship Id="rId3242" Type="http://schemas.openxmlformats.org/officeDocument/2006/relationships/hyperlink" Target="https://lightcast.io/open-skills/skills" TargetMode="External"/><Relationship Id="rId4573" Type="http://schemas.openxmlformats.org/officeDocument/2006/relationships/hyperlink" Target="https://skills.emsidata.com/skills/ESD80D145AC3BB84827D" TargetMode="External"/><Relationship Id="rId3245" Type="http://schemas.openxmlformats.org/officeDocument/2006/relationships/hyperlink" Target="https://skills.emsidata.com/skills/KS120PJ60CD8SQ4FT4SG" TargetMode="External"/><Relationship Id="rId4576" Type="http://schemas.openxmlformats.org/officeDocument/2006/relationships/hyperlink" Target="https://lightcast.io/open-skills/skills" TargetMode="External"/><Relationship Id="rId10200" Type="http://schemas.openxmlformats.org/officeDocument/2006/relationships/hyperlink" Target="https://skills.emsidata.com/skills/KS125WQ61MC7SNVKN25C" TargetMode="External"/><Relationship Id="rId3244" Type="http://schemas.openxmlformats.org/officeDocument/2006/relationships/hyperlink" Target="https://lightcast.io/open-skills/skills" TargetMode="External"/><Relationship Id="rId4575" Type="http://schemas.openxmlformats.org/officeDocument/2006/relationships/hyperlink" Target="https://skills.emsidata.com/skills/KS122P16DMVQL50L733L" TargetMode="External"/><Relationship Id="rId10201" Type="http://schemas.openxmlformats.org/officeDocument/2006/relationships/hyperlink" Target="https://lightcast.io/open-skills/skills" TargetMode="External"/><Relationship Id="rId3247" Type="http://schemas.openxmlformats.org/officeDocument/2006/relationships/hyperlink" Target="https://skills.emsidata.com/skills/KS123YH6B5Z6Q799424R" TargetMode="External"/><Relationship Id="rId4578" Type="http://schemas.openxmlformats.org/officeDocument/2006/relationships/hyperlink" Target="https://lightcast.io/open-skills/skills" TargetMode="External"/><Relationship Id="rId3246" Type="http://schemas.openxmlformats.org/officeDocument/2006/relationships/hyperlink" Target="https://lightcast.io/open-skills/skills" TargetMode="External"/><Relationship Id="rId4577" Type="http://schemas.openxmlformats.org/officeDocument/2006/relationships/hyperlink" Target="https://skills.emsidata.com/skills/KS127HW756659Q4NNLDY" TargetMode="External"/><Relationship Id="rId4525" Type="http://schemas.openxmlformats.org/officeDocument/2006/relationships/hyperlink" Target="https://skills.emsidata.com/skills/KS1278F6TTW1TC16FWJY" TargetMode="External"/><Relationship Id="rId5857" Type="http://schemas.openxmlformats.org/officeDocument/2006/relationships/hyperlink" Target="https://skills.emsidata.com/skills/KS440HC6V1CLQ8L5TWDD" TargetMode="External"/><Relationship Id="rId4524" Type="http://schemas.openxmlformats.org/officeDocument/2006/relationships/hyperlink" Target="https://lightcast.io/open-skills/skills" TargetMode="External"/><Relationship Id="rId5858" Type="http://schemas.openxmlformats.org/officeDocument/2006/relationships/hyperlink" Target="https://lightcast.io/open-skills/skills" TargetMode="External"/><Relationship Id="rId4527" Type="http://schemas.openxmlformats.org/officeDocument/2006/relationships/hyperlink" Target="https://skills.emsidata.com/skills/ES2AAD427D871251857E" TargetMode="External"/><Relationship Id="rId5855" Type="http://schemas.openxmlformats.org/officeDocument/2006/relationships/hyperlink" Target="https://skills.emsidata.com/skills/KSQQ65LDFMA07275LT7T" TargetMode="External"/><Relationship Id="rId4526" Type="http://schemas.openxmlformats.org/officeDocument/2006/relationships/hyperlink" Target="https://lightcast.io/open-skills/skills" TargetMode="External"/><Relationship Id="rId5856" Type="http://schemas.openxmlformats.org/officeDocument/2006/relationships/hyperlink" Target="https://lightcast.io/open-skills/skills" TargetMode="External"/><Relationship Id="rId4529" Type="http://schemas.openxmlformats.org/officeDocument/2006/relationships/hyperlink" Target="https://skills.emsidata.com/skills/KS122Z8647637KP0N1CC" TargetMode="External"/><Relationship Id="rId4528" Type="http://schemas.openxmlformats.org/officeDocument/2006/relationships/hyperlink" Target="https://lightcast.io/open-skills/skills" TargetMode="External"/><Relationship Id="rId5859" Type="http://schemas.openxmlformats.org/officeDocument/2006/relationships/hyperlink" Target="https://skills.emsidata.com/skills/KS122SG5Y0Q5YQM7V8KT" TargetMode="External"/><Relationship Id="rId10259" Type="http://schemas.openxmlformats.org/officeDocument/2006/relationships/hyperlink" Target="https://lightcast.io/open-skills/skills" TargetMode="External"/><Relationship Id="rId10257" Type="http://schemas.openxmlformats.org/officeDocument/2006/relationships/hyperlink" Target="https://lightcast.io/open-skills/skills" TargetMode="External"/><Relationship Id="rId10258" Type="http://schemas.openxmlformats.org/officeDocument/2006/relationships/hyperlink" Target="https://skills.emsidata.com/skills/KSA9UMOT1CEZJFVNP3YI" TargetMode="External"/><Relationship Id="rId10251" Type="http://schemas.openxmlformats.org/officeDocument/2006/relationships/hyperlink" Target="https://lightcast.io/open-skills/skills" TargetMode="External"/><Relationship Id="rId5850" Type="http://schemas.openxmlformats.org/officeDocument/2006/relationships/hyperlink" Target="https://lightcast.io/open-skills/skills" TargetMode="External"/><Relationship Id="rId10252" Type="http://schemas.openxmlformats.org/officeDocument/2006/relationships/hyperlink" Target="https://skills.emsidata.com/skills/KS1204Z64LQNMBXNJ10M" TargetMode="External"/><Relationship Id="rId10250" Type="http://schemas.openxmlformats.org/officeDocument/2006/relationships/hyperlink" Target="https://skills.emsidata.com/skills/BGSCDC0F18E2D921188F" TargetMode="External"/><Relationship Id="rId4521" Type="http://schemas.openxmlformats.org/officeDocument/2006/relationships/hyperlink" Target="https://skills.emsidata.com/skills/ESB04BCB6189A2CB271E" TargetMode="External"/><Relationship Id="rId5853" Type="http://schemas.openxmlformats.org/officeDocument/2006/relationships/hyperlink" Target="https://skills.emsidata.com/skills/KS123MW6QP0KZ7HWWHJF" TargetMode="External"/><Relationship Id="rId10255" Type="http://schemas.openxmlformats.org/officeDocument/2006/relationships/hyperlink" Target="https://lightcast.io/open-skills/skills" TargetMode="External"/><Relationship Id="rId4520" Type="http://schemas.openxmlformats.org/officeDocument/2006/relationships/hyperlink" Target="https://lightcast.io/open-skills/skills" TargetMode="External"/><Relationship Id="rId5854" Type="http://schemas.openxmlformats.org/officeDocument/2006/relationships/hyperlink" Target="https://lightcast.io/open-skills/skills" TargetMode="External"/><Relationship Id="rId10256" Type="http://schemas.openxmlformats.org/officeDocument/2006/relationships/hyperlink" Target="https://skills.emsidata.com/skills/KS12647653C7ZTNV1CRR" TargetMode="External"/><Relationship Id="rId4523" Type="http://schemas.openxmlformats.org/officeDocument/2006/relationships/hyperlink" Target="https://skills.emsidata.com/skills/KS124V56WHMJ8HW0Q022" TargetMode="External"/><Relationship Id="rId5851" Type="http://schemas.openxmlformats.org/officeDocument/2006/relationships/hyperlink" Target="https://skills.emsidata.com/skills/KS1283R6BBX34S61XLQS" TargetMode="External"/><Relationship Id="rId10253" Type="http://schemas.openxmlformats.org/officeDocument/2006/relationships/hyperlink" Target="https://lightcast.io/open-skills/skills" TargetMode="External"/><Relationship Id="rId4522" Type="http://schemas.openxmlformats.org/officeDocument/2006/relationships/hyperlink" Target="https://lightcast.io/open-skills/skills" TargetMode="External"/><Relationship Id="rId5852" Type="http://schemas.openxmlformats.org/officeDocument/2006/relationships/hyperlink" Target="https://lightcast.io/open-skills/skills" TargetMode="External"/><Relationship Id="rId10254" Type="http://schemas.openxmlformats.org/officeDocument/2006/relationships/hyperlink" Target="https://skills.emsidata.com/skills/ES8797C79149DD14945B" TargetMode="External"/><Relationship Id="rId4514" Type="http://schemas.openxmlformats.org/officeDocument/2006/relationships/hyperlink" Target="https://lightcast.io/open-skills/skills" TargetMode="External"/><Relationship Id="rId5846" Type="http://schemas.openxmlformats.org/officeDocument/2006/relationships/hyperlink" Target="https://lightcast.io/open-skills/skills" TargetMode="External"/><Relationship Id="rId4513" Type="http://schemas.openxmlformats.org/officeDocument/2006/relationships/hyperlink" Target="https://skills.emsidata.com/skills/KS122YB6HR9PW5FKBJ6T" TargetMode="External"/><Relationship Id="rId5847" Type="http://schemas.openxmlformats.org/officeDocument/2006/relationships/hyperlink" Target="https://skills.emsidata.com/skills/KS440QX6DG2JBQ8QDZ2V" TargetMode="External"/><Relationship Id="rId4516" Type="http://schemas.openxmlformats.org/officeDocument/2006/relationships/hyperlink" Target="https://lightcast.io/open-skills/skills" TargetMode="External"/><Relationship Id="rId5844" Type="http://schemas.openxmlformats.org/officeDocument/2006/relationships/hyperlink" Target="https://lightcast.io/open-skills/skills" TargetMode="External"/><Relationship Id="rId4515" Type="http://schemas.openxmlformats.org/officeDocument/2006/relationships/hyperlink" Target="https://skills.emsidata.com/skills/KSUK5J99HBEZRO21HP8A" TargetMode="External"/><Relationship Id="rId5845" Type="http://schemas.openxmlformats.org/officeDocument/2006/relationships/hyperlink" Target="https://skills.emsidata.com/skills/KSUN4DULOE3WIWQIFL94" TargetMode="External"/><Relationship Id="rId4518" Type="http://schemas.openxmlformats.org/officeDocument/2006/relationships/hyperlink" Target="https://lightcast.io/open-skills/skills" TargetMode="External"/><Relationship Id="rId4517" Type="http://schemas.openxmlformats.org/officeDocument/2006/relationships/hyperlink" Target="https://skills.emsidata.com/skills/KS1227P6FBK34WLH6X8Z" TargetMode="External"/><Relationship Id="rId10270" Type="http://schemas.openxmlformats.org/officeDocument/2006/relationships/hyperlink" Target="https://skills.emsidata.com/skills/BGS2E9AE7D688E1196D8" TargetMode="External"/><Relationship Id="rId5848" Type="http://schemas.openxmlformats.org/officeDocument/2006/relationships/hyperlink" Target="https://lightcast.io/open-skills/skills" TargetMode="External"/><Relationship Id="rId4519" Type="http://schemas.openxmlformats.org/officeDocument/2006/relationships/hyperlink" Target="https://skills.emsidata.com/skills/KS123Z36NQJ4ZZLRX5BP" TargetMode="External"/><Relationship Id="rId5849" Type="http://schemas.openxmlformats.org/officeDocument/2006/relationships/hyperlink" Target="https://skills.emsidata.com/skills/KS1228C74RPWGLMQKV32" TargetMode="External"/><Relationship Id="rId10268" Type="http://schemas.openxmlformats.org/officeDocument/2006/relationships/hyperlink" Target="https://skills.emsidata.com/skills/KS125856JH9VGVNY0TBP" TargetMode="External"/><Relationship Id="rId10269" Type="http://schemas.openxmlformats.org/officeDocument/2006/relationships/hyperlink" Target="https://lightcast.io/open-skills/skills" TargetMode="External"/><Relationship Id="rId10262" Type="http://schemas.openxmlformats.org/officeDocument/2006/relationships/hyperlink" Target="https://skills.emsidata.com/skills/BGSB2C7C74C5E2DCF9B6" TargetMode="External"/><Relationship Id="rId10263" Type="http://schemas.openxmlformats.org/officeDocument/2006/relationships/hyperlink" Target="https://lightcast.io/open-skills/skills" TargetMode="External"/><Relationship Id="rId10260" Type="http://schemas.openxmlformats.org/officeDocument/2006/relationships/hyperlink" Target="https://skills.emsidata.com/skills/KS128196C639MTJWX73K" TargetMode="External"/><Relationship Id="rId10261" Type="http://schemas.openxmlformats.org/officeDocument/2006/relationships/hyperlink" Target="https://lightcast.io/open-skills/skills" TargetMode="External"/><Relationship Id="rId4510" Type="http://schemas.openxmlformats.org/officeDocument/2006/relationships/hyperlink" Target="https://lightcast.io/open-skills/skills" TargetMode="External"/><Relationship Id="rId5842" Type="http://schemas.openxmlformats.org/officeDocument/2006/relationships/hyperlink" Target="https://lightcast.io/open-skills/skills" TargetMode="External"/><Relationship Id="rId10266" Type="http://schemas.openxmlformats.org/officeDocument/2006/relationships/hyperlink" Target="https://skills.emsidata.com/skills/ES3658B65BF812FB2D56" TargetMode="External"/><Relationship Id="rId5843" Type="http://schemas.openxmlformats.org/officeDocument/2006/relationships/hyperlink" Target="https://skills.emsidata.com/skills/KS4JKCA38HSBEZORSKQQ" TargetMode="External"/><Relationship Id="rId10267" Type="http://schemas.openxmlformats.org/officeDocument/2006/relationships/hyperlink" Target="https://lightcast.io/open-skills/skills" TargetMode="External"/><Relationship Id="rId4512" Type="http://schemas.openxmlformats.org/officeDocument/2006/relationships/hyperlink" Target="https://lightcast.io/open-skills/skills" TargetMode="External"/><Relationship Id="rId5840" Type="http://schemas.openxmlformats.org/officeDocument/2006/relationships/hyperlink" Target="https://lightcast.io/open-skills/skills" TargetMode="External"/><Relationship Id="rId10264" Type="http://schemas.openxmlformats.org/officeDocument/2006/relationships/hyperlink" Target="https://skills.emsidata.com/skills/ES7E3496FA807BD70067" TargetMode="External"/><Relationship Id="rId4511" Type="http://schemas.openxmlformats.org/officeDocument/2006/relationships/hyperlink" Target="https://skills.emsidata.com/skills/KS127W263JK1QPFK8SDM" TargetMode="External"/><Relationship Id="rId5841" Type="http://schemas.openxmlformats.org/officeDocument/2006/relationships/hyperlink" Target="https://skills.emsidata.com/skills/KS1222G6RD9GBB7Q6FY5" TargetMode="External"/><Relationship Id="rId10265" Type="http://schemas.openxmlformats.org/officeDocument/2006/relationships/hyperlink" Target="https://lightcast.io/open-skills/skills" TargetMode="External"/><Relationship Id="rId3216" Type="http://schemas.openxmlformats.org/officeDocument/2006/relationships/hyperlink" Target="https://lightcast.io/open-skills/skills" TargetMode="External"/><Relationship Id="rId4547" Type="http://schemas.openxmlformats.org/officeDocument/2006/relationships/hyperlink" Target="https://skills.emsidata.com/skills/KS7G4B36HF83RTCXV4QB" TargetMode="External"/><Relationship Id="rId5879" Type="http://schemas.openxmlformats.org/officeDocument/2006/relationships/hyperlink" Target="https://skills.emsidata.com/skills/KSQA856LARU8LWEV7Z89" TargetMode="External"/><Relationship Id="rId3215" Type="http://schemas.openxmlformats.org/officeDocument/2006/relationships/hyperlink" Target="https://skills.emsidata.com/skills/KS122V26MG4RFNJVPZH8" TargetMode="External"/><Relationship Id="rId4546" Type="http://schemas.openxmlformats.org/officeDocument/2006/relationships/hyperlink" Target="https://lightcast.io/open-skills/skills" TargetMode="External"/><Relationship Id="rId3218" Type="http://schemas.openxmlformats.org/officeDocument/2006/relationships/hyperlink" Target="https://lightcast.io/open-skills/skills" TargetMode="External"/><Relationship Id="rId4549" Type="http://schemas.openxmlformats.org/officeDocument/2006/relationships/hyperlink" Target="https://skills.emsidata.com/skills/KSEO6A04QBOG4I9E79SG" TargetMode="External"/><Relationship Id="rId5877" Type="http://schemas.openxmlformats.org/officeDocument/2006/relationships/hyperlink" Target="https://skills.emsidata.com/skills/KSM76L2947E7UAYXYUQT" TargetMode="External"/><Relationship Id="rId3217" Type="http://schemas.openxmlformats.org/officeDocument/2006/relationships/hyperlink" Target="https://skills.emsidata.com/skills/KS123Y170JP7JBSFVBSS" TargetMode="External"/><Relationship Id="rId4548" Type="http://schemas.openxmlformats.org/officeDocument/2006/relationships/hyperlink" Target="https://lightcast.io/open-skills/skills" TargetMode="External"/><Relationship Id="rId5878" Type="http://schemas.openxmlformats.org/officeDocument/2006/relationships/hyperlink" Target="https://lightcast.io/open-skills/skills" TargetMode="External"/><Relationship Id="rId3219" Type="http://schemas.openxmlformats.org/officeDocument/2006/relationships/hyperlink" Target="https://skills.emsidata.com/skills/KS1216V6BW9W9PWLVHP8" TargetMode="External"/><Relationship Id="rId10237" Type="http://schemas.openxmlformats.org/officeDocument/2006/relationships/hyperlink" Target="https://lightcast.io/open-skills/skills" TargetMode="External"/><Relationship Id="rId10238" Type="http://schemas.openxmlformats.org/officeDocument/2006/relationships/hyperlink" Target="https://skills.emsidata.com/skills/BGSAF80830E6EE82B6A1" TargetMode="External"/><Relationship Id="rId10235" Type="http://schemas.openxmlformats.org/officeDocument/2006/relationships/hyperlink" Target="https://lightcast.io/open-skills/skills" TargetMode="External"/><Relationship Id="rId10236" Type="http://schemas.openxmlformats.org/officeDocument/2006/relationships/hyperlink" Target="https://skills.emsidata.com/skills/KS127WF6JT67355BYG37" TargetMode="External"/><Relationship Id="rId10239" Type="http://schemas.openxmlformats.org/officeDocument/2006/relationships/hyperlink" Target="https://lightcast.io/open-skills/skills" TargetMode="External"/><Relationship Id="rId5871" Type="http://schemas.openxmlformats.org/officeDocument/2006/relationships/hyperlink" Target="https://skills.emsidata.com/skills/KS4425M6JRXDBJF2BPYQ" TargetMode="External"/><Relationship Id="rId5872" Type="http://schemas.openxmlformats.org/officeDocument/2006/relationships/hyperlink" Target="https://lightcast.io/open-skills/skills" TargetMode="External"/><Relationship Id="rId10230" Type="http://schemas.openxmlformats.org/officeDocument/2006/relationships/hyperlink" Target="https://skills.emsidata.com/skills/KS122PN64K8HJDDS3VNN" TargetMode="External"/><Relationship Id="rId3210" Type="http://schemas.openxmlformats.org/officeDocument/2006/relationships/hyperlink" Target="https://lightcast.io/open-skills/skills" TargetMode="External"/><Relationship Id="rId4541" Type="http://schemas.openxmlformats.org/officeDocument/2006/relationships/hyperlink" Target="https://skills.emsidata.com/skills/KS1200364C9C1LK3V5Q1" TargetMode="External"/><Relationship Id="rId4540" Type="http://schemas.openxmlformats.org/officeDocument/2006/relationships/hyperlink" Target="https://lightcast.io/open-skills/skills" TargetMode="External"/><Relationship Id="rId5870" Type="http://schemas.openxmlformats.org/officeDocument/2006/relationships/hyperlink" Target="https://lightcast.io/open-skills/skills" TargetMode="External"/><Relationship Id="rId3212" Type="http://schemas.openxmlformats.org/officeDocument/2006/relationships/hyperlink" Target="https://lightcast.io/open-skills/skills" TargetMode="External"/><Relationship Id="rId4543" Type="http://schemas.openxmlformats.org/officeDocument/2006/relationships/hyperlink" Target="https://skills.emsidata.com/skills/KSZBIC1RNTUWQW2CFMLK" TargetMode="External"/><Relationship Id="rId5875" Type="http://schemas.openxmlformats.org/officeDocument/2006/relationships/hyperlink" Target="https://skills.emsidata.com/skills/ESECB95D45B5B898CF8E" TargetMode="External"/><Relationship Id="rId10233" Type="http://schemas.openxmlformats.org/officeDocument/2006/relationships/hyperlink" Target="https://lightcast.io/open-skills/skills" TargetMode="External"/><Relationship Id="rId3211" Type="http://schemas.openxmlformats.org/officeDocument/2006/relationships/hyperlink" Target="https://skills.emsidata.com/skills/KS122SD6Q01XBDS5T7QJ" TargetMode="External"/><Relationship Id="rId4542" Type="http://schemas.openxmlformats.org/officeDocument/2006/relationships/hyperlink" Target="https://lightcast.io/open-skills/skills" TargetMode="External"/><Relationship Id="rId5876" Type="http://schemas.openxmlformats.org/officeDocument/2006/relationships/hyperlink" Target="https://lightcast.io/open-skills/skills" TargetMode="External"/><Relationship Id="rId10234" Type="http://schemas.openxmlformats.org/officeDocument/2006/relationships/hyperlink" Target="https://skills.emsidata.com/skills/ESE96CA4F9A3FA40CB13" TargetMode="External"/><Relationship Id="rId3214" Type="http://schemas.openxmlformats.org/officeDocument/2006/relationships/hyperlink" Target="https://lightcast.io/open-skills/skills" TargetMode="External"/><Relationship Id="rId4545" Type="http://schemas.openxmlformats.org/officeDocument/2006/relationships/hyperlink" Target="https://skills.emsidata.com/skills/KS1219W70LY1GXZDSKW5" TargetMode="External"/><Relationship Id="rId5873" Type="http://schemas.openxmlformats.org/officeDocument/2006/relationships/hyperlink" Target="https://skills.emsidata.com/skills/KSUDU9T83UZ7CK5THOYD" TargetMode="External"/><Relationship Id="rId10231" Type="http://schemas.openxmlformats.org/officeDocument/2006/relationships/hyperlink" Target="https://lightcast.io/open-skills/skills" TargetMode="External"/><Relationship Id="rId3213" Type="http://schemas.openxmlformats.org/officeDocument/2006/relationships/hyperlink" Target="https://skills.emsidata.com/skills/ES5515E43EB7FBC6BB6A" TargetMode="External"/><Relationship Id="rId4544" Type="http://schemas.openxmlformats.org/officeDocument/2006/relationships/hyperlink" Target="https://lightcast.io/open-skills/skills" TargetMode="External"/><Relationship Id="rId5874" Type="http://schemas.openxmlformats.org/officeDocument/2006/relationships/hyperlink" Target="https://lightcast.io/open-skills/skills" TargetMode="External"/><Relationship Id="rId10232" Type="http://schemas.openxmlformats.org/officeDocument/2006/relationships/hyperlink" Target="https://skills.emsidata.com/skills/KS122S8606ZY2MRCQG5R" TargetMode="External"/><Relationship Id="rId3205" Type="http://schemas.openxmlformats.org/officeDocument/2006/relationships/hyperlink" Target="https://skills.emsidata.com/skills/KS1218R61L2LHV8J334J" TargetMode="External"/><Relationship Id="rId4536" Type="http://schemas.openxmlformats.org/officeDocument/2006/relationships/hyperlink" Target="https://lightcast.io/open-skills/skills" TargetMode="External"/><Relationship Id="rId5868" Type="http://schemas.openxmlformats.org/officeDocument/2006/relationships/hyperlink" Target="https://lightcast.io/open-skills/skills" TargetMode="External"/><Relationship Id="rId3204" Type="http://schemas.openxmlformats.org/officeDocument/2006/relationships/hyperlink" Target="https://lightcast.io/open-skills/skills" TargetMode="External"/><Relationship Id="rId4535" Type="http://schemas.openxmlformats.org/officeDocument/2006/relationships/hyperlink" Target="https://skills.emsidata.com/skills/KSN5N0IZ72J2UCZTY6GV" TargetMode="External"/><Relationship Id="rId5869" Type="http://schemas.openxmlformats.org/officeDocument/2006/relationships/hyperlink" Target="https://skills.emsidata.com/skills/ES9373310EFD45FC9385" TargetMode="External"/><Relationship Id="rId3207" Type="http://schemas.openxmlformats.org/officeDocument/2006/relationships/hyperlink" Target="https://skills.emsidata.com/skills/KS123Y66D0RFRNZL3KL1" TargetMode="External"/><Relationship Id="rId4538" Type="http://schemas.openxmlformats.org/officeDocument/2006/relationships/hyperlink" Target="https://lightcast.io/open-skills/skills" TargetMode="External"/><Relationship Id="rId5866" Type="http://schemas.openxmlformats.org/officeDocument/2006/relationships/hyperlink" Target="https://lightcast.io/open-skills/skills" TargetMode="External"/><Relationship Id="rId3206" Type="http://schemas.openxmlformats.org/officeDocument/2006/relationships/hyperlink" Target="https://lightcast.io/open-skills/skills" TargetMode="External"/><Relationship Id="rId4537" Type="http://schemas.openxmlformats.org/officeDocument/2006/relationships/hyperlink" Target="https://skills.emsidata.com/skills/ES807446DFC65953E8E7" TargetMode="External"/><Relationship Id="rId5867" Type="http://schemas.openxmlformats.org/officeDocument/2006/relationships/hyperlink" Target="https://skills.emsidata.com/skills/ES933D5DCC6C3A7C44D9" TargetMode="External"/><Relationship Id="rId3209" Type="http://schemas.openxmlformats.org/officeDocument/2006/relationships/hyperlink" Target="https://skills.emsidata.com/skills/ES750DFF3E0853E95124" TargetMode="External"/><Relationship Id="rId3208" Type="http://schemas.openxmlformats.org/officeDocument/2006/relationships/hyperlink" Target="https://lightcast.io/open-skills/skills" TargetMode="External"/><Relationship Id="rId4539" Type="http://schemas.openxmlformats.org/officeDocument/2006/relationships/hyperlink" Target="https://skills.emsidata.com/skills/KSHY7RZSAW6TUNQO6RRA" TargetMode="External"/><Relationship Id="rId10248" Type="http://schemas.openxmlformats.org/officeDocument/2006/relationships/hyperlink" Target="https://skills.emsidata.com/skills/KS122M86P8JNLQ9BLYLM" TargetMode="External"/><Relationship Id="rId10249" Type="http://schemas.openxmlformats.org/officeDocument/2006/relationships/hyperlink" Target="https://lightcast.io/open-skills/skills" TargetMode="External"/><Relationship Id="rId10246" Type="http://schemas.openxmlformats.org/officeDocument/2006/relationships/hyperlink" Target="https://skills.emsidata.com/skills/ESD4CF4AF48BF82697C8" TargetMode="External"/><Relationship Id="rId10247" Type="http://schemas.openxmlformats.org/officeDocument/2006/relationships/hyperlink" Target="https://lightcast.io/open-skills/skills" TargetMode="External"/><Relationship Id="rId5860" Type="http://schemas.openxmlformats.org/officeDocument/2006/relationships/hyperlink" Target="https://lightcast.io/open-skills/skills" TargetMode="External"/><Relationship Id="rId10240" Type="http://schemas.openxmlformats.org/officeDocument/2006/relationships/hyperlink" Target="https://skills.emsidata.com/skills/ESDB88498CA6E530BC64" TargetMode="External"/><Relationship Id="rId5861" Type="http://schemas.openxmlformats.org/officeDocument/2006/relationships/hyperlink" Target="https://skills.emsidata.com/skills/ES1CC7DE847CF65D1AB1" TargetMode="External"/><Relationship Id="rId10241" Type="http://schemas.openxmlformats.org/officeDocument/2006/relationships/hyperlink" Target="https://lightcast.io/open-skills/skills" TargetMode="External"/><Relationship Id="rId4530" Type="http://schemas.openxmlformats.org/officeDocument/2006/relationships/hyperlink" Target="https://lightcast.io/open-skills/skills" TargetMode="External"/><Relationship Id="rId3201" Type="http://schemas.openxmlformats.org/officeDocument/2006/relationships/hyperlink" Target="https://skills.emsidata.com/skills/KS1245D693448L1GJ4DW" TargetMode="External"/><Relationship Id="rId4532" Type="http://schemas.openxmlformats.org/officeDocument/2006/relationships/hyperlink" Target="https://lightcast.io/open-skills/skills" TargetMode="External"/><Relationship Id="rId5864" Type="http://schemas.openxmlformats.org/officeDocument/2006/relationships/hyperlink" Target="https://lightcast.io/open-skills/skills" TargetMode="External"/><Relationship Id="rId10244" Type="http://schemas.openxmlformats.org/officeDocument/2006/relationships/hyperlink" Target="https://skills.emsidata.com/skills/BGS29987A7234F67999A" TargetMode="External"/><Relationship Id="rId3200" Type="http://schemas.openxmlformats.org/officeDocument/2006/relationships/hyperlink" Target="https://lightcast.io/open-skills/skills" TargetMode="External"/><Relationship Id="rId4531" Type="http://schemas.openxmlformats.org/officeDocument/2006/relationships/hyperlink" Target="https://skills.emsidata.com/skills/ES170E2441B9CDAF365A" TargetMode="External"/><Relationship Id="rId5865" Type="http://schemas.openxmlformats.org/officeDocument/2006/relationships/hyperlink" Target="https://skills.emsidata.com/skills/KSP5QYERQ7MREXTGHWLN" TargetMode="External"/><Relationship Id="rId10245" Type="http://schemas.openxmlformats.org/officeDocument/2006/relationships/hyperlink" Target="https://lightcast.io/open-skills/skills" TargetMode="External"/><Relationship Id="rId3203" Type="http://schemas.openxmlformats.org/officeDocument/2006/relationships/hyperlink" Target="https://skills.emsidata.com/skills/KS1265G69GQZ33ZXGMDP" TargetMode="External"/><Relationship Id="rId4534" Type="http://schemas.openxmlformats.org/officeDocument/2006/relationships/hyperlink" Target="https://lightcast.io/open-skills/skills" TargetMode="External"/><Relationship Id="rId5862" Type="http://schemas.openxmlformats.org/officeDocument/2006/relationships/hyperlink" Target="https://lightcast.io/open-skills/skills" TargetMode="External"/><Relationship Id="rId10242" Type="http://schemas.openxmlformats.org/officeDocument/2006/relationships/hyperlink" Target="https://skills.emsidata.com/skills/ES2F712D74818EF2888E" TargetMode="External"/><Relationship Id="rId3202" Type="http://schemas.openxmlformats.org/officeDocument/2006/relationships/hyperlink" Target="https://lightcast.io/open-skills/skills" TargetMode="External"/><Relationship Id="rId4533" Type="http://schemas.openxmlformats.org/officeDocument/2006/relationships/hyperlink" Target="https://skills.emsidata.com/skills/KS2DSDNSP4UY5VRHV2CM" TargetMode="External"/><Relationship Id="rId5863" Type="http://schemas.openxmlformats.org/officeDocument/2006/relationships/hyperlink" Target="https://skills.emsidata.com/skills/KS120WH6SFRT1RNR40TC" TargetMode="External"/><Relationship Id="rId10243" Type="http://schemas.openxmlformats.org/officeDocument/2006/relationships/hyperlink" Target="https://lightcast.io/open-skills/skills" TargetMode="External"/><Relationship Id="rId190" Type="http://schemas.openxmlformats.org/officeDocument/2006/relationships/hyperlink" Target="https://lightcast.io/open-skills/skills" TargetMode="External"/><Relationship Id="rId194" Type="http://schemas.openxmlformats.org/officeDocument/2006/relationships/hyperlink" Target="https://lightcast.io/open-skills/skills" TargetMode="External"/><Relationship Id="rId193" Type="http://schemas.openxmlformats.org/officeDocument/2006/relationships/hyperlink" Target="https://lightcast.io/open-skills/skills" TargetMode="External"/><Relationship Id="rId192" Type="http://schemas.openxmlformats.org/officeDocument/2006/relationships/hyperlink" Target="https://lightcast.io/open-skills/skills" TargetMode="External"/><Relationship Id="rId191" Type="http://schemas.openxmlformats.org/officeDocument/2006/relationships/hyperlink" Target="https://lightcast.io/open-skills/skills" TargetMode="External"/><Relationship Id="rId187" Type="http://schemas.openxmlformats.org/officeDocument/2006/relationships/hyperlink" Target="https://lightcast.io/open-skills/skills" TargetMode="External"/><Relationship Id="rId186" Type="http://schemas.openxmlformats.org/officeDocument/2006/relationships/hyperlink" Target="https://lightcast.io/open-skills/skills" TargetMode="External"/><Relationship Id="rId185" Type="http://schemas.openxmlformats.org/officeDocument/2006/relationships/hyperlink" Target="https://lightcast.io/open-skills/skills" TargetMode="External"/><Relationship Id="rId184" Type="http://schemas.openxmlformats.org/officeDocument/2006/relationships/hyperlink" Target="https://lightcast.io/open-skills/skills" TargetMode="External"/><Relationship Id="rId189" Type="http://schemas.openxmlformats.org/officeDocument/2006/relationships/hyperlink" Target="https://lightcast.io/open-skills/skills" TargetMode="External"/><Relationship Id="rId188" Type="http://schemas.openxmlformats.org/officeDocument/2006/relationships/hyperlink" Target="https://lightcast.io/open-skills/skills" TargetMode="External"/><Relationship Id="rId183" Type="http://schemas.openxmlformats.org/officeDocument/2006/relationships/hyperlink" Target="https://lightcast.io/open-skills/skills" TargetMode="External"/><Relationship Id="rId182" Type="http://schemas.openxmlformats.org/officeDocument/2006/relationships/hyperlink" Target="https://lightcast.io/open-skills/skills" TargetMode="External"/><Relationship Id="rId181" Type="http://schemas.openxmlformats.org/officeDocument/2006/relationships/hyperlink" Target="https://lightcast.io/open-skills/skills" TargetMode="External"/><Relationship Id="rId180" Type="http://schemas.openxmlformats.org/officeDocument/2006/relationships/hyperlink" Target="https://lightcast.io/open-skills/skills" TargetMode="External"/><Relationship Id="rId10509" Type="http://schemas.openxmlformats.org/officeDocument/2006/relationships/hyperlink" Target="https://lightcast.io/open-skills/skills" TargetMode="External"/><Relationship Id="rId10507" Type="http://schemas.openxmlformats.org/officeDocument/2006/relationships/hyperlink" Target="https://lightcast.io/open-skills/skills" TargetMode="External"/><Relationship Id="rId10508" Type="http://schemas.openxmlformats.org/officeDocument/2006/relationships/hyperlink" Target="https://skills.emsidata.com/skills/BGS1FCCEF8FB5D89F692" TargetMode="External"/><Relationship Id="rId10501" Type="http://schemas.openxmlformats.org/officeDocument/2006/relationships/hyperlink" Target="https://lightcast.io/open-skills/skills" TargetMode="External"/><Relationship Id="rId10502" Type="http://schemas.openxmlformats.org/officeDocument/2006/relationships/hyperlink" Target="https://skills.emsidata.com/skills/KSKDEP68G4HTM3648L8B" TargetMode="External"/><Relationship Id="rId10500" Type="http://schemas.openxmlformats.org/officeDocument/2006/relationships/hyperlink" Target="https://skills.emsidata.com/skills/KS1284N6ZGVR60Z44TGW" TargetMode="External"/><Relationship Id="rId10505" Type="http://schemas.openxmlformats.org/officeDocument/2006/relationships/hyperlink" Target="https://lightcast.io/open-skills/skills" TargetMode="External"/><Relationship Id="rId10506" Type="http://schemas.openxmlformats.org/officeDocument/2006/relationships/hyperlink" Target="https://skills.emsidata.com/skills/KS1215M6G6T0D41FR8KJ" TargetMode="External"/><Relationship Id="rId10503" Type="http://schemas.openxmlformats.org/officeDocument/2006/relationships/hyperlink" Target="https://lightcast.io/open-skills/skills" TargetMode="External"/><Relationship Id="rId10504" Type="http://schemas.openxmlformats.org/officeDocument/2006/relationships/hyperlink" Target="https://skills.emsidata.com/skills/ESFE2C35D04D0241B858" TargetMode="External"/><Relationship Id="rId176" Type="http://schemas.openxmlformats.org/officeDocument/2006/relationships/hyperlink" Target="https://lightcast.io/open-skills/skills" TargetMode="External"/><Relationship Id="rId175" Type="http://schemas.openxmlformats.org/officeDocument/2006/relationships/hyperlink" Target="https://lightcast.io/open-skills/skills" TargetMode="External"/><Relationship Id="rId174" Type="http://schemas.openxmlformats.org/officeDocument/2006/relationships/hyperlink" Target="https://lightcast.io/open-skills/skills" TargetMode="External"/><Relationship Id="rId173" Type="http://schemas.openxmlformats.org/officeDocument/2006/relationships/hyperlink" Target="https://lightcast.io/open-skills/skills" TargetMode="External"/><Relationship Id="rId179" Type="http://schemas.openxmlformats.org/officeDocument/2006/relationships/hyperlink" Target="https://lightcast.io/open-skills/skills" TargetMode="External"/><Relationship Id="rId178" Type="http://schemas.openxmlformats.org/officeDocument/2006/relationships/hyperlink" Target="https://lightcast.io/open-skills/skills" TargetMode="External"/><Relationship Id="rId177" Type="http://schemas.openxmlformats.org/officeDocument/2006/relationships/hyperlink" Target="https://lightcast.io/open-skills/skills" TargetMode="External"/><Relationship Id="rId198" Type="http://schemas.openxmlformats.org/officeDocument/2006/relationships/hyperlink" Target="https://lightcast.io/open-skills/skills" TargetMode="External"/><Relationship Id="rId197" Type="http://schemas.openxmlformats.org/officeDocument/2006/relationships/hyperlink" Target="https://lightcast.io/open-skills/skills" TargetMode="External"/><Relationship Id="rId196" Type="http://schemas.openxmlformats.org/officeDocument/2006/relationships/hyperlink" Target="https://lightcast.io/open-skills/skills" TargetMode="External"/><Relationship Id="rId195" Type="http://schemas.openxmlformats.org/officeDocument/2006/relationships/hyperlink" Target="https://lightcast.io/open-skills/skills" TargetMode="External"/><Relationship Id="rId199" Type="http://schemas.openxmlformats.org/officeDocument/2006/relationships/hyperlink" Target="https://lightcast.io/open-skills/skills" TargetMode="External"/><Relationship Id="rId150" Type="http://schemas.openxmlformats.org/officeDocument/2006/relationships/hyperlink" Target="https://lightcast.io/open-skills/skills" TargetMode="External"/><Relationship Id="rId10534" Type="http://schemas.openxmlformats.org/officeDocument/2006/relationships/hyperlink" Target="https://skills.emsidata.com/skills/BGSD8721EFD4E4A08F93" TargetMode="External"/><Relationship Id="rId10535" Type="http://schemas.openxmlformats.org/officeDocument/2006/relationships/hyperlink" Target="https://lightcast.io/open-skills/skills" TargetMode="External"/><Relationship Id="rId149" Type="http://schemas.openxmlformats.org/officeDocument/2006/relationships/hyperlink" Target="https://lightcast.io/open-skills/skills" TargetMode="External"/><Relationship Id="rId10532" Type="http://schemas.openxmlformats.org/officeDocument/2006/relationships/hyperlink" Target="https://skills.emsidata.com/skills/KS120WT63K4HC6NX7QXV" TargetMode="External"/><Relationship Id="rId148" Type="http://schemas.openxmlformats.org/officeDocument/2006/relationships/hyperlink" Target="https://lightcast.io/open-skills/skills" TargetMode="External"/><Relationship Id="rId10533" Type="http://schemas.openxmlformats.org/officeDocument/2006/relationships/hyperlink" Target="https://lightcast.io/open-skills/skills" TargetMode="External"/><Relationship Id="rId3270" Type="http://schemas.openxmlformats.org/officeDocument/2006/relationships/hyperlink" Target="https://lightcast.io/open-skills/skills" TargetMode="External"/><Relationship Id="rId10538" Type="http://schemas.openxmlformats.org/officeDocument/2006/relationships/hyperlink" Target="https://skills.emsidata.com/skills/ESFC9930C9E7A7F81339" TargetMode="External"/><Relationship Id="rId10539" Type="http://schemas.openxmlformats.org/officeDocument/2006/relationships/hyperlink" Target="https://lightcast.io/open-skills/skills" TargetMode="External"/><Relationship Id="rId3272" Type="http://schemas.openxmlformats.org/officeDocument/2006/relationships/hyperlink" Target="https://lightcast.io/open-skills/skills" TargetMode="External"/><Relationship Id="rId10536" Type="http://schemas.openxmlformats.org/officeDocument/2006/relationships/hyperlink" Target="https://skills.emsidata.com/skills/KS1289Y78X8HDRH2PLM8" TargetMode="External"/><Relationship Id="rId3271" Type="http://schemas.openxmlformats.org/officeDocument/2006/relationships/hyperlink" Target="https://skills.emsidata.com/skills/KS123YJ6KVWC91BTMB4R" TargetMode="External"/><Relationship Id="rId10537" Type="http://schemas.openxmlformats.org/officeDocument/2006/relationships/hyperlink" Target="https://lightcast.io/open-skills/skills" TargetMode="External"/><Relationship Id="rId143" Type="http://schemas.openxmlformats.org/officeDocument/2006/relationships/hyperlink" Target="https://lightcast.io/open-skills/skills" TargetMode="External"/><Relationship Id="rId3274" Type="http://schemas.openxmlformats.org/officeDocument/2006/relationships/hyperlink" Target="https://lightcast.io/open-skills/skills" TargetMode="External"/><Relationship Id="rId142" Type="http://schemas.openxmlformats.org/officeDocument/2006/relationships/hyperlink" Target="https://lightcast.io/open-skills/skills" TargetMode="External"/><Relationship Id="rId3273" Type="http://schemas.openxmlformats.org/officeDocument/2006/relationships/hyperlink" Target="https://skills.emsidata.com/skills/KS120W86KJ30NQJCQ3ZP" TargetMode="External"/><Relationship Id="rId141" Type="http://schemas.openxmlformats.org/officeDocument/2006/relationships/hyperlink" Target="https://lightcast.io/open-skills/skills" TargetMode="External"/><Relationship Id="rId3276" Type="http://schemas.openxmlformats.org/officeDocument/2006/relationships/hyperlink" Target="https://lightcast.io/open-skills/skills" TargetMode="External"/><Relationship Id="rId140" Type="http://schemas.openxmlformats.org/officeDocument/2006/relationships/hyperlink" Target="https://lightcast.io/open-skills/skills" TargetMode="External"/><Relationship Id="rId3275" Type="http://schemas.openxmlformats.org/officeDocument/2006/relationships/hyperlink" Target="https://skills.emsidata.com/skills/KS1251262YCM9F4B2TRJ" TargetMode="External"/><Relationship Id="rId147" Type="http://schemas.openxmlformats.org/officeDocument/2006/relationships/hyperlink" Target="https://lightcast.io/open-skills/skills" TargetMode="External"/><Relationship Id="rId3278" Type="http://schemas.openxmlformats.org/officeDocument/2006/relationships/hyperlink" Target="https://lightcast.io/open-skills/skills" TargetMode="External"/><Relationship Id="rId10530" Type="http://schemas.openxmlformats.org/officeDocument/2006/relationships/hyperlink" Target="https://skills.emsidata.com/skills/ES28736A05DE8CEB0158" TargetMode="External"/><Relationship Id="rId146" Type="http://schemas.openxmlformats.org/officeDocument/2006/relationships/hyperlink" Target="https://lightcast.io/open-skills/skills" TargetMode="External"/><Relationship Id="rId3277" Type="http://schemas.openxmlformats.org/officeDocument/2006/relationships/hyperlink" Target="https://skills.emsidata.com/skills/KS1245C6ZDHL0Y19L5N9" TargetMode="External"/><Relationship Id="rId10531" Type="http://schemas.openxmlformats.org/officeDocument/2006/relationships/hyperlink" Target="https://lightcast.io/open-skills/skills" TargetMode="External"/><Relationship Id="rId145" Type="http://schemas.openxmlformats.org/officeDocument/2006/relationships/hyperlink" Target="https://lightcast.io/open-skills/skills" TargetMode="External"/><Relationship Id="rId144" Type="http://schemas.openxmlformats.org/officeDocument/2006/relationships/hyperlink" Target="https://lightcast.io/open-skills/skills" TargetMode="External"/><Relationship Id="rId3279" Type="http://schemas.openxmlformats.org/officeDocument/2006/relationships/hyperlink" Target="https://skills.emsidata.com/skills/KS125T270G6JJB71QM8H" TargetMode="External"/><Relationship Id="rId10545" Type="http://schemas.openxmlformats.org/officeDocument/2006/relationships/hyperlink" Target="https://lightcast.io/open-skills/skills" TargetMode="External"/><Relationship Id="rId139" Type="http://schemas.openxmlformats.org/officeDocument/2006/relationships/hyperlink" Target="https://lightcast.io/open-skills/skills" TargetMode="External"/><Relationship Id="rId10546" Type="http://schemas.openxmlformats.org/officeDocument/2006/relationships/hyperlink" Target="https://skills.emsidata.com/skills/KS123LG6CFQC1NQVP31P" TargetMode="External"/><Relationship Id="rId138" Type="http://schemas.openxmlformats.org/officeDocument/2006/relationships/hyperlink" Target="https://lightcast.io/open-skills/skills" TargetMode="External"/><Relationship Id="rId10543" Type="http://schemas.openxmlformats.org/officeDocument/2006/relationships/hyperlink" Target="https://lightcast.io/open-skills/skills" TargetMode="External"/><Relationship Id="rId137" Type="http://schemas.openxmlformats.org/officeDocument/2006/relationships/hyperlink" Target="https://lightcast.io/open-skills/skills" TargetMode="External"/><Relationship Id="rId10544" Type="http://schemas.openxmlformats.org/officeDocument/2006/relationships/hyperlink" Target="https://skills.emsidata.com/skills/BGSDDE0EBD9790EC1F61" TargetMode="External"/><Relationship Id="rId4590" Type="http://schemas.openxmlformats.org/officeDocument/2006/relationships/hyperlink" Target="https://lightcast.io/open-skills/skills" TargetMode="External"/><Relationship Id="rId10549" Type="http://schemas.openxmlformats.org/officeDocument/2006/relationships/hyperlink" Target="https://lightcast.io/open-skills/skills" TargetMode="External"/><Relationship Id="rId3261" Type="http://schemas.openxmlformats.org/officeDocument/2006/relationships/hyperlink" Target="https://skills.emsidata.com/skills/KS121CT6DCXTRKRJF4RV" TargetMode="External"/><Relationship Id="rId4592" Type="http://schemas.openxmlformats.org/officeDocument/2006/relationships/hyperlink" Target="https://lightcast.io/open-skills/skills" TargetMode="External"/><Relationship Id="rId10547" Type="http://schemas.openxmlformats.org/officeDocument/2006/relationships/hyperlink" Target="https://lightcast.io/open-skills/skills" TargetMode="External"/><Relationship Id="rId3260" Type="http://schemas.openxmlformats.org/officeDocument/2006/relationships/hyperlink" Target="https://lightcast.io/open-skills/skills" TargetMode="External"/><Relationship Id="rId4591" Type="http://schemas.openxmlformats.org/officeDocument/2006/relationships/hyperlink" Target="https://skills.emsidata.com/skills/KS440PM60PZ55Z1ZZW6P" TargetMode="External"/><Relationship Id="rId10548" Type="http://schemas.openxmlformats.org/officeDocument/2006/relationships/hyperlink" Target="https://skills.emsidata.com/skills/KS1282071M5KSZC066MZ" TargetMode="External"/><Relationship Id="rId132" Type="http://schemas.openxmlformats.org/officeDocument/2006/relationships/hyperlink" Target="https://lightcast.io/open-skills/skills" TargetMode="External"/><Relationship Id="rId3263" Type="http://schemas.openxmlformats.org/officeDocument/2006/relationships/hyperlink" Target="https://skills.emsidata.com/skills/KS123VY6YWPLY8B71H7T" TargetMode="External"/><Relationship Id="rId4594" Type="http://schemas.openxmlformats.org/officeDocument/2006/relationships/hyperlink" Target="https://lightcast.io/open-skills/skills" TargetMode="External"/><Relationship Id="rId131" Type="http://schemas.openxmlformats.org/officeDocument/2006/relationships/hyperlink" Target="https://lightcast.io/open-skills/skills" TargetMode="External"/><Relationship Id="rId3262" Type="http://schemas.openxmlformats.org/officeDocument/2006/relationships/hyperlink" Target="https://lightcast.io/open-skills/skills" TargetMode="External"/><Relationship Id="rId4593" Type="http://schemas.openxmlformats.org/officeDocument/2006/relationships/hyperlink" Target="https://skills.emsidata.com/skills/ES4318AF8441CFE675E3" TargetMode="External"/><Relationship Id="rId130" Type="http://schemas.openxmlformats.org/officeDocument/2006/relationships/hyperlink" Target="https://lightcast.io/open-skills/skills" TargetMode="External"/><Relationship Id="rId3265" Type="http://schemas.openxmlformats.org/officeDocument/2006/relationships/hyperlink" Target="https://skills.emsidata.com/skills/KS123YS74NRDCKYXNS7Z" TargetMode="External"/><Relationship Id="rId4596" Type="http://schemas.openxmlformats.org/officeDocument/2006/relationships/hyperlink" Target="https://lightcast.io/open-skills/skills" TargetMode="External"/><Relationship Id="rId3264" Type="http://schemas.openxmlformats.org/officeDocument/2006/relationships/hyperlink" Target="https://lightcast.io/open-skills/skills" TargetMode="External"/><Relationship Id="rId4595" Type="http://schemas.openxmlformats.org/officeDocument/2006/relationships/hyperlink" Target="https://skills.emsidata.com/skills/ESFAC51458ADB50CA541" TargetMode="External"/><Relationship Id="rId136" Type="http://schemas.openxmlformats.org/officeDocument/2006/relationships/hyperlink" Target="https://lightcast.io/open-skills/skills" TargetMode="External"/><Relationship Id="rId3267" Type="http://schemas.openxmlformats.org/officeDocument/2006/relationships/hyperlink" Target="https://skills.emsidata.com/skills/KS120WS63LRYQZ1CCMPG" TargetMode="External"/><Relationship Id="rId4598" Type="http://schemas.openxmlformats.org/officeDocument/2006/relationships/hyperlink" Target="https://lightcast.io/open-skills/skills" TargetMode="External"/><Relationship Id="rId10541" Type="http://schemas.openxmlformats.org/officeDocument/2006/relationships/hyperlink" Target="https://lightcast.io/open-skills/skills" TargetMode="External"/><Relationship Id="rId135" Type="http://schemas.openxmlformats.org/officeDocument/2006/relationships/hyperlink" Target="https://lightcast.io/open-skills/skills" TargetMode="External"/><Relationship Id="rId3266" Type="http://schemas.openxmlformats.org/officeDocument/2006/relationships/hyperlink" Target="https://lightcast.io/open-skills/skills" TargetMode="External"/><Relationship Id="rId4597" Type="http://schemas.openxmlformats.org/officeDocument/2006/relationships/hyperlink" Target="https://skills.emsidata.com/skills/KS120FK5Y76QT8KZ3KYN" TargetMode="External"/><Relationship Id="rId10542" Type="http://schemas.openxmlformats.org/officeDocument/2006/relationships/hyperlink" Target="https://skills.emsidata.com/skills/KS7G2JK6H86B84TR6BPK" TargetMode="External"/><Relationship Id="rId134" Type="http://schemas.openxmlformats.org/officeDocument/2006/relationships/hyperlink" Target="https://lightcast.io/open-skills/skills" TargetMode="External"/><Relationship Id="rId3269" Type="http://schemas.openxmlformats.org/officeDocument/2006/relationships/hyperlink" Target="https://skills.emsidata.com/skills/KS1253D6B27CMTZ496YL" TargetMode="External"/><Relationship Id="rId133" Type="http://schemas.openxmlformats.org/officeDocument/2006/relationships/hyperlink" Target="https://lightcast.io/open-skills/skills" TargetMode="External"/><Relationship Id="rId3268" Type="http://schemas.openxmlformats.org/officeDocument/2006/relationships/hyperlink" Target="https://lightcast.io/open-skills/skills" TargetMode="External"/><Relationship Id="rId4599" Type="http://schemas.openxmlformats.org/officeDocument/2006/relationships/hyperlink" Target="https://skills.emsidata.com/skills/KSICLZ93977I6WBJL2AL" TargetMode="External"/><Relationship Id="rId10540" Type="http://schemas.openxmlformats.org/officeDocument/2006/relationships/hyperlink" Target="https://skills.emsidata.com/skills/ESC76DDBF24F9407CEEF" TargetMode="External"/><Relationship Id="rId172" Type="http://schemas.openxmlformats.org/officeDocument/2006/relationships/hyperlink" Target="https://lightcast.io/open-skills/skills" TargetMode="External"/><Relationship Id="rId171" Type="http://schemas.openxmlformats.org/officeDocument/2006/relationships/hyperlink" Target="https://lightcast.io/open-skills/skills" TargetMode="External"/><Relationship Id="rId170" Type="http://schemas.openxmlformats.org/officeDocument/2006/relationships/hyperlink" Target="https://lightcast.io/open-skills/skills" TargetMode="External"/><Relationship Id="rId10518" Type="http://schemas.openxmlformats.org/officeDocument/2006/relationships/hyperlink" Target="https://skills.emsidata.com/skills/ESB0AB78FB583BC6B1B0" TargetMode="External"/><Relationship Id="rId10519" Type="http://schemas.openxmlformats.org/officeDocument/2006/relationships/hyperlink" Target="https://lightcast.io/open-skills/skills" TargetMode="External"/><Relationship Id="rId10512" Type="http://schemas.openxmlformats.org/officeDocument/2006/relationships/hyperlink" Target="https://skills.emsidata.com/skills/ES33C76D6D6EA9ED9229" TargetMode="External"/><Relationship Id="rId10513" Type="http://schemas.openxmlformats.org/officeDocument/2006/relationships/hyperlink" Target="https://lightcast.io/open-skills/skills" TargetMode="External"/><Relationship Id="rId3290" Type="http://schemas.openxmlformats.org/officeDocument/2006/relationships/hyperlink" Target="https://lightcast.io/open-skills/skills" TargetMode="External"/><Relationship Id="rId10510" Type="http://schemas.openxmlformats.org/officeDocument/2006/relationships/hyperlink" Target="https://skills.emsidata.com/skills/KS1223M6R1CWSKB3P6B5" TargetMode="External"/><Relationship Id="rId10511" Type="http://schemas.openxmlformats.org/officeDocument/2006/relationships/hyperlink" Target="https://lightcast.io/open-skills/skills" TargetMode="External"/><Relationship Id="rId3292" Type="http://schemas.openxmlformats.org/officeDocument/2006/relationships/hyperlink" Target="https://lightcast.io/open-skills/skills" TargetMode="External"/><Relationship Id="rId10516" Type="http://schemas.openxmlformats.org/officeDocument/2006/relationships/hyperlink" Target="https://skills.emsidata.com/skills/ESCD17A6C063CE963DFC" TargetMode="External"/><Relationship Id="rId3291" Type="http://schemas.openxmlformats.org/officeDocument/2006/relationships/hyperlink" Target="https://skills.emsidata.com/skills/KS123YJ6XSQJ1YRVG53M" TargetMode="External"/><Relationship Id="rId10517" Type="http://schemas.openxmlformats.org/officeDocument/2006/relationships/hyperlink" Target="https://lightcast.io/open-skills/skills" TargetMode="External"/><Relationship Id="rId3294" Type="http://schemas.openxmlformats.org/officeDocument/2006/relationships/hyperlink" Target="https://lightcast.io/open-skills/skills" TargetMode="External"/><Relationship Id="rId10514" Type="http://schemas.openxmlformats.org/officeDocument/2006/relationships/hyperlink" Target="https://skills.emsidata.com/skills/KS122C75ZS8C6M5LGL4J" TargetMode="External"/><Relationship Id="rId3293" Type="http://schemas.openxmlformats.org/officeDocument/2006/relationships/hyperlink" Target="https://skills.emsidata.com/skills/KS4400V5XZZY1ND502KG" TargetMode="External"/><Relationship Id="rId10515" Type="http://schemas.openxmlformats.org/officeDocument/2006/relationships/hyperlink" Target="https://lightcast.io/open-skills/skills" TargetMode="External"/><Relationship Id="rId165" Type="http://schemas.openxmlformats.org/officeDocument/2006/relationships/hyperlink" Target="https://lightcast.io/open-skills/skills" TargetMode="External"/><Relationship Id="rId3296" Type="http://schemas.openxmlformats.org/officeDocument/2006/relationships/hyperlink" Target="https://lightcast.io/open-skills/skills" TargetMode="External"/><Relationship Id="rId164" Type="http://schemas.openxmlformats.org/officeDocument/2006/relationships/hyperlink" Target="https://lightcast.io/open-skills/skills" TargetMode="External"/><Relationship Id="rId3295" Type="http://schemas.openxmlformats.org/officeDocument/2006/relationships/hyperlink" Target="https://skills.emsidata.com/skills/ES1E6EFF7F7429763B50" TargetMode="External"/><Relationship Id="rId163" Type="http://schemas.openxmlformats.org/officeDocument/2006/relationships/hyperlink" Target="https://lightcast.io/open-skills/skills" TargetMode="External"/><Relationship Id="rId3298" Type="http://schemas.openxmlformats.org/officeDocument/2006/relationships/hyperlink" Target="https://lightcast.io/open-skills/skills" TargetMode="External"/><Relationship Id="rId162" Type="http://schemas.openxmlformats.org/officeDocument/2006/relationships/hyperlink" Target="https://lightcast.io/open-skills/skills" TargetMode="External"/><Relationship Id="rId3297" Type="http://schemas.openxmlformats.org/officeDocument/2006/relationships/hyperlink" Target="https://skills.emsidata.com/skills/KS4403N78HGDCH7M583G" TargetMode="External"/><Relationship Id="rId169" Type="http://schemas.openxmlformats.org/officeDocument/2006/relationships/hyperlink" Target="https://lightcast.io/open-skills/skills" TargetMode="External"/><Relationship Id="rId168" Type="http://schemas.openxmlformats.org/officeDocument/2006/relationships/hyperlink" Target="https://lightcast.io/open-skills/skills" TargetMode="External"/><Relationship Id="rId3299" Type="http://schemas.openxmlformats.org/officeDocument/2006/relationships/hyperlink" Target="https://skills.emsidata.com/skills/KS1256L663320Y86HVTN" TargetMode="External"/><Relationship Id="rId167" Type="http://schemas.openxmlformats.org/officeDocument/2006/relationships/hyperlink" Target="https://lightcast.io/open-skills/skills" TargetMode="External"/><Relationship Id="rId166" Type="http://schemas.openxmlformats.org/officeDocument/2006/relationships/hyperlink" Target="https://lightcast.io/open-skills/skills" TargetMode="External"/><Relationship Id="rId161" Type="http://schemas.openxmlformats.org/officeDocument/2006/relationships/hyperlink" Target="https://lightcast.io/open-skills/skills" TargetMode="External"/><Relationship Id="rId160" Type="http://schemas.openxmlformats.org/officeDocument/2006/relationships/hyperlink" Target="https://lightcast.io/open-skills/skills" TargetMode="External"/><Relationship Id="rId10529" Type="http://schemas.openxmlformats.org/officeDocument/2006/relationships/hyperlink" Target="https://lightcast.io/open-skills/skills" TargetMode="External"/><Relationship Id="rId10523" Type="http://schemas.openxmlformats.org/officeDocument/2006/relationships/hyperlink" Target="https://lightcast.io/open-skills/skills" TargetMode="External"/><Relationship Id="rId10524" Type="http://schemas.openxmlformats.org/officeDocument/2006/relationships/hyperlink" Target="https://skills.emsidata.com/skills/KS124GJ64008D1SGS9GS" TargetMode="External"/><Relationship Id="rId10521" Type="http://schemas.openxmlformats.org/officeDocument/2006/relationships/hyperlink" Target="https://lightcast.io/open-skills/skills" TargetMode="External"/><Relationship Id="rId159" Type="http://schemas.openxmlformats.org/officeDocument/2006/relationships/hyperlink" Target="https://lightcast.io/open-skills/skills" TargetMode="External"/><Relationship Id="rId10522" Type="http://schemas.openxmlformats.org/officeDocument/2006/relationships/hyperlink" Target="https://skills.emsidata.com/skills/KS123765YM5G7W7LXPR0" TargetMode="External"/><Relationship Id="rId3281" Type="http://schemas.openxmlformats.org/officeDocument/2006/relationships/hyperlink" Target="https://skills.emsidata.com/skills/KS4403P600ZL3Y8G2Y7W" TargetMode="External"/><Relationship Id="rId10527" Type="http://schemas.openxmlformats.org/officeDocument/2006/relationships/hyperlink" Target="https://lightcast.io/open-skills/skills" TargetMode="External"/><Relationship Id="rId3280" Type="http://schemas.openxmlformats.org/officeDocument/2006/relationships/hyperlink" Target="https://lightcast.io/open-skills/skills" TargetMode="External"/><Relationship Id="rId10528" Type="http://schemas.openxmlformats.org/officeDocument/2006/relationships/hyperlink" Target="https://skills.emsidata.com/skills/KS124LP64HJZV4GQ0ML2" TargetMode="External"/><Relationship Id="rId3283" Type="http://schemas.openxmlformats.org/officeDocument/2006/relationships/hyperlink" Target="https://skills.emsidata.com/skills/ESC646148CD5C8B6D9EE" TargetMode="External"/><Relationship Id="rId10525" Type="http://schemas.openxmlformats.org/officeDocument/2006/relationships/hyperlink" Target="https://lightcast.io/open-skills/skills" TargetMode="External"/><Relationship Id="rId3282" Type="http://schemas.openxmlformats.org/officeDocument/2006/relationships/hyperlink" Target="https://lightcast.io/open-skills/skills" TargetMode="External"/><Relationship Id="rId10526" Type="http://schemas.openxmlformats.org/officeDocument/2006/relationships/hyperlink" Target="https://skills.emsidata.com/skills/KS122LZ65M6D6TNYLP9Q" TargetMode="External"/><Relationship Id="rId154" Type="http://schemas.openxmlformats.org/officeDocument/2006/relationships/hyperlink" Target="https://lightcast.io/open-skills/skills" TargetMode="External"/><Relationship Id="rId3285" Type="http://schemas.openxmlformats.org/officeDocument/2006/relationships/hyperlink" Target="https://skills.emsidata.com/skills/KS127CL6X4QFQJBVRK85" TargetMode="External"/><Relationship Id="rId153" Type="http://schemas.openxmlformats.org/officeDocument/2006/relationships/hyperlink" Target="https://lightcast.io/open-skills/skills" TargetMode="External"/><Relationship Id="rId3284" Type="http://schemas.openxmlformats.org/officeDocument/2006/relationships/hyperlink" Target="https://lightcast.io/open-skills/skills" TargetMode="External"/><Relationship Id="rId152" Type="http://schemas.openxmlformats.org/officeDocument/2006/relationships/hyperlink" Target="https://lightcast.io/open-skills/skills" TargetMode="External"/><Relationship Id="rId3287" Type="http://schemas.openxmlformats.org/officeDocument/2006/relationships/hyperlink" Target="https://skills.emsidata.com/skills/KS122HT6DN4TGJZ0W4K3" TargetMode="External"/><Relationship Id="rId151" Type="http://schemas.openxmlformats.org/officeDocument/2006/relationships/hyperlink" Target="https://lightcast.io/open-skills/skills" TargetMode="External"/><Relationship Id="rId3286" Type="http://schemas.openxmlformats.org/officeDocument/2006/relationships/hyperlink" Target="https://lightcast.io/open-skills/skills" TargetMode="External"/><Relationship Id="rId158" Type="http://schemas.openxmlformats.org/officeDocument/2006/relationships/hyperlink" Target="https://lightcast.io/open-skills/skills" TargetMode="External"/><Relationship Id="rId3289" Type="http://schemas.openxmlformats.org/officeDocument/2006/relationships/hyperlink" Target="https://skills.emsidata.com/skills/ESC5D43299E32C5B42AD" TargetMode="External"/><Relationship Id="rId157" Type="http://schemas.openxmlformats.org/officeDocument/2006/relationships/hyperlink" Target="https://lightcast.io/open-skills/skills" TargetMode="External"/><Relationship Id="rId3288" Type="http://schemas.openxmlformats.org/officeDocument/2006/relationships/hyperlink" Target="https://lightcast.io/open-skills/skills" TargetMode="External"/><Relationship Id="rId10520" Type="http://schemas.openxmlformats.org/officeDocument/2006/relationships/hyperlink" Target="https://skills.emsidata.com/skills/KS7G27Y77M38D98KS32M" TargetMode="External"/><Relationship Id="rId156" Type="http://schemas.openxmlformats.org/officeDocument/2006/relationships/hyperlink" Target="https://lightcast.io/open-skills/skills" TargetMode="External"/><Relationship Id="rId155" Type="http://schemas.openxmlformats.org/officeDocument/2006/relationships/hyperlink" Target="https://lightcast.io/open-skills/skills" TargetMode="External"/><Relationship Id="rId9451" Type="http://schemas.openxmlformats.org/officeDocument/2006/relationships/hyperlink" Target="https://lightcast.io/open-skills/skills" TargetMode="External"/><Relationship Id="rId9452" Type="http://schemas.openxmlformats.org/officeDocument/2006/relationships/hyperlink" Target="https://skills.emsidata.com/skills/KS1225762YMC6SZ13NGP" TargetMode="External"/><Relationship Id="rId9453" Type="http://schemas.openxmlformats.org/officeDocument/2006/relationships/hyperlink" Target="https://lightcast.io/open-skills/skills" TargetMode="External"/><Relationship Id="rId9454" Type="http://schemas.openxmlformats.org/officeDocument/2006/relationships/hyperlink" Target="https://skills.emsidata.com/skills/ES738E90CED27DF9F615" TargetMode="External"/><Relationship Id="rId8123" Type="http://schemas.openxmlformats.org/officeDocument/2006/relationships/hyperlink" Target="https://lightcast.io/open-skills/skills" TargetMode="External"/><Relationship Id="rId8122" Type="http://schemas.openxmlformats.org/officeDocument/2006/relationships/hyperlink" Target="https://skills.emsidata.com/skills/ESA956BCA4766B589661" TargetMode="External"/><Relationship Id="rId8121" Type="http://schemas.openxmlformats.org/officeDocument/2006/relationships/hyperlink" Target="https://lightcast.io/open-skills/skills" TargetMode="External"/><Relationship Id="rId8120" Type="http://schemas.openxmlformats.org/officeDocument/2006/relationships/hyperlink" Target="https://skills.emsidata.com/skills/ES9C118326A1D8C98AEC" TargetMode="External"/><Relationship Id="rId9450" Type="http://schemas.openxmlformats.org/officeDocument/2006/relationships/hyperlink" Target="https://skills.emsidata.com/skills/KS1225B6W0FJQHLLG6R7" TargetMode="External"/><Relationship Id="rId8127" Type="http://schemas.openxmlformats.org/officeDocument/2006/relationships/hyperlink" Target="https://lightcast.io/open-skills/skills" TargetMode="External"/><Relationship Id="rId9459" Type="http://schemas.openxmlformats.org/officeDocument/2006/relationships/hyperlink" Target="https://lightcast.io/open-skills/skills" TargetMode="External"/><Relationship Id="rId8126" Type="http://schemas.openxmlformats.org/officeDocument/2006/relationships/hyperlink" Target="https://skills.emsidata.com/skills/KS125ZN6J4X8LHH98NZ3" TargetMode="External"/><Relationship Id="rId8125" Type="http://schemas.openxmlformats.org/officeDocument/2006/relationships/hyperlink" Target="https://lightcast.io/open-skills/skills" TargetMode="External"/><Relationship Id="rId8124" Type="http://schemas.openxmlformats.org/officeDocument/2006/relationships/hyperlink" Target="https://skills.emsidata.com/skills/ES27E15589944B782818" TargetMode="External"/><Relationship Id="rId9455" Type="http://schemas.openxmlformats.org/officeDocument/2006/relationships/hyperlink" Target="https://lightcast.io/open-skills/skills" TargetMode="External"/><Relationship Id="rId9456" Type="http://schemas.openxmlformats.org/officeDocument/2006/relationships/hyperlink" Target="https://skills.emsidata.com/skills/BGS2B420053DA3B1FDBD" TargetMode="External"/><Relationship Id="rId8129" Type="http://schemas.openxmlformats.org/officeDocument/2006/relationships/hyperlink" Target="https://lightcast.io/open-skills/skills" TargetMode="External"/><Relationship Id="rId9457" Type="http://schemas.openxmlformats.org/officeDocument/2006/relationships/hyperlink" Target="https://lightcast.io/open-skills/skills" TargetMode="External"/><Relationship Id="rId8128" Type="http://schemas.openxmlformats.org/officeDocument/2006/relationships/hyperlink" Target="https://skills.emsidata.com/skills/ES7075648F2D27D05020" TargetMode="External"/><Relationship Id="rId9458" Type="http://schemas.openxmlformats.org/officeDocument/2006/relationships/hyperlink" Target="https://skills.emsidata.com/skills/BGSF25CA612358ACFBCE" TargetMode="External"/><Relationship Id="rId9440" Type="http://schemas.openxmlformats.org/officeDocument/2006/relationships/hyperlink" Target="https://skills.emsidata.com/skills/KS125XG69DHNYLT8VFK8" TargetMode="External"/><Relationship Id="rId9441" Type="http://schemas.openxmlformats.org/officeDocument/2006/relationships/hyperlink" Target="https://lightcast.io/open-skills/skills" TargetMode="External"/><Relationship Id="rId9442" Type="http://schemas.openxmlformats.org/officeDocument/2006/relationships/hyperlink" Target="https://skills.emsidata.com/skills/KS122B568MKWX1K9STGP" TargetMode="External"/><Relationship Id="rId9443" Type="http://schemas.openxmlformats.org/officeDocument/2006/relationships/hyperlink" Target="https://lightcast.io/open-skills/skills" TargetMode="External"/><Relationship Id="rId8112" Type="http://schemas.openxmlformats.org/officeDocument/2006/relationships/hyperlink" Target="https://skills.emsidata.com/skills/KS1273M5Z3GJ0VY4WP6T" TargetMode="External"/><Relationship Id="rId8111" Type="http://schemas.openxmlformats.org/officeDocument/2006/relationships/hyperlink" Target="https://lightcast.io/open-skills/skills" TargetMode="External"/><Relationship Id="rId8110" Type="http://schemas.openxmlformats.org/officeDocument/2006/relationships/hyperlink" Target="https://skills.emsidata.com/skills/KS123TH757QBPT3KGKQ1" TargetMode="External"/><Relationship Id="rId8116" Type="http://schemas.openxmlformats.org/officeDocument/2006/relationships/hyperlink" Target="https://skills.emsidata.com/skills/ESB16A0D93A89313FB84" TargetMode="External"/><Relationship Id="rId9448" Type="http://schemas.openxmlformats.org/officeDocument/2006/relationships/hyperlink" Target="https://skills.emsidata.com/skills/KS121ZS698SVGCSF6L08" TargetMode="External"/><Relationship Id="rId8115" Type="http://schemas.openxmlformats.org/officeDocument/2006/relationships/hyperlink" Target="https://lightcast.io/open-skills/skills" TargetMode="External"/><Relationship Id="rId9449" Type="http://schemas.openxmlformats.org/officeDocument/2006/relationships/hyperlink" Target="https://lightcast.io/open-skills/skills" TargetMode="External"/><Relationship Id="rId8114" Type="http://schemas.openxmlformats.org/officeDocument/2006/relationships/hyperlink" Target="https://skills.emsidata.com/skills/KS126D378QCN9478VMVW" TargetMode="External"/><Relationship Id="rId8113" Type="http://schemas.openxmlformats.org/officeDocument/2006/relationships/hyperlink" Target="https://lightcast.io/open-skills/skills" TargetMode="External"/><Relationship Id="rId9444" Type="http://schemas.openxmlformats.org/officeDocument/2006/relationships/hyperlink" Target="https://skills.emsidata.com/skills/KS125XT65542HBR972Y0" TargetMode="External"/><Relationship Id="rId8119" Type="http://schemas.openxmlformats.org/officeDocument/2006/relationships/hyperlink" Target="https://lightcast.io/open-skills/skills" TargetMode="External"/><Relationship Id="rId9445" Type="http://schemas.openxmlformats.org/officeDocument/2006/relationships/hyperlink" Target="https://lightcast.io/open-skills/skills" TargetMode="External"/><Relationship Id="rId8118" Type="http://schemas.openxmlformats.org/officeDocument/2006/relationships/hyperlink" Target="https://skills.emsidata.com/skills/KS124VS622ZSDBBHLNFK" TargetMode="External"/><Relationship Id="rId9446" Type="http://schemas.openxmlformats.org/officeDocument/2006/relationships/hyperlink" Target="https://skills.emsidata.com/skills/ESC68CE42C5B0E9FB7D3" TargetMode="External"/><Relationship Id="rId8117" Type="http://schemas.openxmlformats.org/officeDocument/2006/relationships/hyperlink" Target="https://lightcast.io/open-skills/skills" TargetMode="External"/><Relationship Id="rId9447" Type="http://schemas.openxmlformats.org/officeDocument/2006/relationships/hyperlink" Target="https://lightcast.io/open-skills/skills" TargetMode="External"/><Relationship Id="rId8141" Type="http://schemas.openxmlformats.org/officeDocument/2006/relationships/hyperlink" Target="https://lightcast.io/open-skills/skills" TargetMode="External"/><Relationship Id="rId9473" Type="http://schemas.openxmlformats.org/officeDocument/2006/relationships/hyperlink" Target="https://lightcast.io/open-skills/skills" TargetMode="External"/><Relationship Id="rId8140" Type="http://schemas.openxmlformats.org/officeDocument/2006/relationships/hyperlink" Target="https://skills.emsidata.com/skills/KS123JZ7653X4RM70QK7" TargetMode="External"/><Relationship Id="rId9474" Type="http://schemas.openxmlformats.org/officeDocument/2006/relationships/hyperlink" Target="https://skills.emsidata.com/skills/KSKT5XYPRYJMTTM14NUA" TargetMode="External"/><Relationship Id="rId9475" Type="http://schemas.openxmlformats.org/officeDocument/2006/relationships/hyperlink" Target="https://lightcast.io/open-skills/skills" TargetMode="External"/><Relationship Id="rId9476" Type="http://schemas.openxmlformats.org/officeDocument/2006/relationships/hyperlink" Target="https://skills.emsidata.com/skills/KS124TK6BBFTGVWH2X0T" TargetMode="External"/><Relationship Id="rId8145" Type="http://schemas.openxmlformats.org/officeDocument/2006/relationships/hyperlink" Target="https://lightcast.io/open-skills/skills" TargetMode="External"/><Relationship Id="rId8144" Type="http://schemas.openxmlformats.org/officeDocument/2006/relationships/hyperlink" Target="https://skills.emsidata.com/skills/KS7G0B56Z3BFK2RY7KFF" TargetMode="External"/><Relationship Id="rId9470" Type="http://schemas.openxmlformats.org/officeDocument/2006/relationships/hyperlink" Target="https://skills.emsidata.com/skills/KSJ15M6NC53QU3BXYHTF" TargetMode="External"/><Relationship Id="rId8143" Type="http://schemas.openxmlformats.org/officeDocument/2006/relationships/hyperlink" Target="https://lightcast.io/open-skills/skills" TargetMode="External"/><Relationship Id="rId9471" Type="http://schemas.openxmlformats.org/officeDocument/2006/relationships/hyperlink" Target="https://lightcast.io/open-skills/skills" TargetMode="External"/><Relationship Id="rId8142" Type="http://schemas.openxmlformats.org/officeDocument/2006/relationships/hyperlink" Target="https://skills.emsidata.com/skills/KS123SG6VP9WYPSX31H5" TargetMode="External"/><Relationship Id="rId9472" Type="http://schemas.openxmlformats.org/officeDocument/2006/relationships/hyperlink" Target="https://skills.emsidata.com/skills/KS127L46GZ8T5BS3HW0J" TargetMode="External"/><Relationship Id="rId8149" Type="http://schemas.openxmlformats.org/officeDocument/2006/relationships/hyperlink" Target="https://lightcast.io/open-skills/skills" TargetMode="External"/><Relationship Id="rId8148" Type="http://schemas.openxmlformats.org/officeDocument/2006/relationships/hyperlink" Target="https://skills.emsidata.com/skills/KS127D06GY71W6HMWRM3" TargetMode="External"/><Relationship Id="rId8147" Type="http://schemas.openxmlformats.org/officeDocument/2006/relationships/hyperlink" Target="https://lightcast.io/open-skills/skills" TargetMode="External"/><Relationship Id="rId8146" Type="http://schemas.openxmlformats.org/officeDocument/2006/relationships/hyperlink" Target="https://skills.emsidata.com/skills/KS123FD6C4J59H8QLFCW" TargetMode="External"/><Relationship Id="rId9477" Type="http://schemas.openxmlformats.org/officeDocument/2006/relationships/hyperlink" Target="https://lightcast.io/open-skills/skills" TargetMode="External"/><Relationship Id="rId9478" Type="http://schemas.openxmlformats.org/officeDocument/2006/relationships/hyperlink" Target="https://skills.emsidata.com/skills/ESFC6138E5EC4223A0CF" TargetMode="External"/><Relationship Id="rId9479" Type="http://schemas.openxmlformats.org/officeDocument/2006/relationships/hyperlink" Target="https://lightcast.io/open-skills/skills" TargetMode="External"/><Relationship Id="rId8130" Type="http://schemas.openxmlformats.org/officeDocument/2006/relationships/hyperlink" Target="https://skills.emsidata.com/skills/KS440V76TYZ2914W661H" TargetMode="External"/><Relationship Id="rId9462" Type="http://schemas.openxmlformats.org/officeDocument/2006/relationships/hyperlink" Target="https://skills.emsidata.com/skills/KS127ZZ5XH0N183H29B5" TargetMode="External"/><Relationship Id="rId9463" Type="http://schemas.openxmlformats.org/officeDocument/2006/relationships/hyperlink" Target="https://lightcast.io/open-skills/skills" TargetMode="External"/><Relationship Id="rId9464" Type="http://schemas.openxmlformats.org/officeDocument/2006/relationships/hyperlink" Target="https://skills.emsidata.com/skills/KS127PY76M8KS9L36RCD" TargetMode="External"/><Relationship Id="rId9465" Type="http://schemas.openxmlformats.org/officeDocument/2006/relationships/hyperlink" Target="https://lightcast.io/open-skills/skills" TargetMode="External"/><Relationship Id="rId8134" Type="http://schemas.openxmlformats.org/officeDocument/2006/relationships/hyperlink" Target="https://skills.emsidata.com/skills/KS124CD77KMT2VVM4G24" TargetMode="External"/><Relationship Id="rId8133" Type="http://schemas.openxmlformats.org/officeDocument/2006/relationships/hyperlink" Target="https://lightcast.io/open-skills/skills" TargetMode="External"/><Relationship Id="rId8132" Type="http://schemas.openxmlformats.org/officeDocument/2006/relationships/hyperlink" Target="https://skills.emsidata.com/skills/ES8BE0063D3F5F9870F4" TargetMode="External"/><Relationship Id="rId9460" Type="http://schemas.openxmlformats.org/officeDocument/2006/relationships/hyperlink" Target="https://skills.emsidata.com/skills/KS128HB6S58Q91QW1BT0" TargetMode="External"/><Relationship Id="rId8131" Type="http://schemas.openxmlformats.org/officeDocument/2006/relationships/hyperlink" Target="https://lightcast.io/open-skills/skills" TargetMode="External"/><Relationship Id="rId9461" Type="http://schemas.openxmlformats.org/officeDocument/2006/relationships/hyperlink" Target="https://lightcast.io/open-skills/skills" TargetMode="External"/><Relationship Id="rId8138" Type="http://schemas.openxmlformats.org/officeDocument/2006/relationships/hyperlink" Target="https://skills.emsidata.com/skills/ESE0F319D0B71A52EEA1" TargetMode="External"/><Relationship Id="rId8137" Type="http://schemas.openxmlformats.org/officeDocument/2006/relationships/hyperlink" Target="https://lightcast.io/open-skills/skills" TargetMode="External"/><Relationship Id="rId8136" Type="http://schemas.openxmlformats.org/officeDocument/2006/relationships/hyperlink" Target="https://skills.emsidata.com/skills/KS440BT665SLW10WLBR6" TargetMode="External"/><Relationship Id="rId8135" Type="http://schemas.openxmlformats.org/officeDocument/2006/relationships/hyperlink" Target="https://lightcast.io/open-skills/skills" TargetMode="External"/><Relationship Id="rId9466" Type="http://schemas.openxmlformats.org/officeDocument/2006/relationships/hyperlink" Target="https://skills.emsidata.com/skills/KS1265M6694LZM0JDBTD" TargetMode="External"/><Relationship Id="rId9467" Type="http://schemas.openxmlformats.org/officeDocument/2006/relationships/hyperlink" Target="https://lightcast.io/open-skills/skills" TargetMode="External"/><Relationship Id="rId9468" Type="http://schemas.openxmlformats.org/officeDocument/2006/relationships/hyperlink" Target="https://skills.emsidata.com/skills/KSP41TYORGJF02CY30D6" TargetMode="External"/><Relationship Id="rId8139" Type="http://schemas.openxmlformats.org/officeDocument/2006/relationships/hyperlink" Target="https://lightcast.io/open-skills/skills" TargetMode="External"/><Relationship Id="rId9469" Type="http://schemas.openxmlformats.org/officeDocument/2006/relationships/hyperlink" Target="https://lightcast.io/open-skills/skills" TargetMode="External"/><Relationship Id="rId9419" Type="http://schemas.openxmlformats.org/officeDocument/2006/relationships/hyperlink" Target="https://lightcast.io/open-skills/skills" TargetMode="External"/><Relationship Id="rId9410" Type="http://schemas.openxmlformats.org/officeDocument/2006/relationships/hyperlink" Target="https://skills.emsidata.com/skills/KS127R36VZ94GKYF7G97" TargetMode="External"/><Relationship Id="rId9415" Type="http://schemas.openxmlformats.org/officeDocument/2006/relationships/hyperlink" Target="https://lightcast.io/open-skills/skills" TargetMode="External"/><Relationship Id="rId9416" Type="http://schemas.openxmlformats.org/officeDocument/2006/relationships/hyperlink" Target="https://skills.emsidata.com/skills/ES30AE4280D21F801198" TargetMode="External"/><Relationship Id="rId9417" Type="http://schemas.openxmlformats.org/officeDocument/2006/relationships/hyperlink" Target="https://lightcast.io/open-skills/skills" TargetMode="External"/><Relationship Id="rId9418" Type="http://schemas.openxmlformats.org/officeDocument/2006/relationships/hyperlink" Target="https://skills.emsidata.com/skills/KSO32KWLCI23Y0YAOWBL" TargetMode="External"/><Relationship Id="rId9411" Type="http://schemas.openxmlformats.org/officeDocument/2006/relationships/hyperlink" Target="https://lightcast.io/open-skills/skills" TargetMode="External"/><Relationship Id="rId9412" Type="http://schemas.openxmlformats.org/officeDocument/2006/relationships/hyperlink" Target="https://skills.emsidata.com/skills/ES11F4127E5EA2D6AFD3" TargetMode="External"/><Relationship Id="rId9413" Type="http://schemas.openxmlformats.org/officeDocument/2006/relationships/hyperlink" Target="https://lightcast.io/open-skills/skills" TargetMode="External"/><Relationship Id="rId9414" Type="http://schemas.openxmlformats.org/officeDocument/2006/relationships/hyperlink" Target="https://skills.emsidata.com/skills/KS122TP77VYS8YMJVXNY" TargetMode="External"/><Relationship Id="rId9408" Type="http://schemas.openxmlformats.org/officeDocument/2006/relationships/hyperlink" Target="https://skills.emsidata.com/skills/KS121JG72W9R0YMKPKVQ" TargetMode="External"/><Relationship Id="rId9409" Type="http://schemas.openxmlformats.org/officeDocument/2006/relationships/hyperlink" Target="https://lightcast.io/open-skills/skills" TargetMode="External"/><Relationship Id="rId9404" Type="http://schemas.openxmlformats.org/officeDocument/2006/relationships/hyperlink" Target="https://skills.emsidata.com/skills/KS1282X64QGHTFWQ8J2Y" TargetMode="External"/><Relationship Id="rId9405" Type="http://schemas.openxmlformats.org/officeDocument/2006/relationships/hyperlink" Target="https://lightcast.io/open-skills/skills" TargetMode="External"/><Relationship Id="rId9406" Type="http://schemas.openxmlformats.org/officeDocument/2006/relationships/hyperlink" Target="https://skills.emsidata.com/skills/BGS1C45E670311734FF4" TargetMode="External"/><Relationship Id="rId9407" Type="http://schemas.openxmlformats.org/officeDocument/2006/relationships/hyperlink" Target="https://lightcast.io/open-skills/skills" TargetMode="External"/><Relationship Id="rId9400" Type="http://schemas.openxmlformats.org/officeDocument/2006/relationships/hyperlink" Target="https://skills.emsidata.com/skills/ESAC117F714B24AA6831" TargetMode="External"/><Relationship Id="rId9401" Type="http://schemas.openxmlformats.org/officeDocument/2006/relationships/hyperlink" Target="https://lightcast.io/open-skills/skills" TargetMode="External"/><Relationship Id="rId9402" Type="http://schemas.openxmlformats.org/officeDocument/2006/relationships/hyperlink" Target="https://skills.emsidata.com/skills/ESF9FAA3EBAA9D563B26" TargetMode="External"/><Relationship Id="rId9403" Type="http://schemas.openxmlformats.org/officeDocument/2006/relationships/hyperlink" Target="https://lightcast.io/open-skills/skills" TargetMode="External"/><Relationship Id="rId9430" Type="http://schemas.openxmlformats.org/officeDocument/2006/relationships/hyperlink" Target="https://skills.emsidata.com/skills/KS4401V6BZZV6TP9RKXK" TargetMode="External"/><Relationship Id="rId9431" Type="http://schemas.openxmlformats.org/officeDocument/2006/relationships/hyperlink" Target="https://lightcast.io/open-skills/skills" TargetMode="External"/><Relationship Id="rId9432" Type="http://schemas.openxmlformats.org/officeDocument/2006/relationships/hyperlink" Target="https://skills.emsidata.com/skills/KS1238Q6Q5K06K7QRKSJ" TargetMode="External"/><Relationship Id="rId8101" Type="http://schemas.openxmlformats.org/officeDocument/2006/relationships/hyperlink" Target="https://lightcast.io/open-skills/skills" TargetMode="External"/><Relationship Id="rId8100" Type="http://schemas.openxmlformats.org/officeDocument/2006/relationships/hyperlink" Target="https://skills.emsidata.com/skills/ES5AB08A87BFFF0136CA" TargetMode="External"/><Relationship Id="rId8105" Type="http://schemas.openxmlformats.org/officeDocument/2006/relationships/hyperlink" Target="https://lightcast.io/open-skills/skills" TargetMode="External"/><Relationship Id="rId9437" Type="http://schemas.openxmlformats.org/officeDocument/2006/relationships/hyperlink" Target="https://lightcast.io/open-skills/skills" TargetMode="External"/><Relationship Id="rId8104" Type="http://schemas.openxmlformats.org/officeDocument/2006/relationships/hyperlink" Target="https://skills.emsidata.com/skills/KS128GY5WZNGGHNFJBWM" TargetMode="External"/><Relationship Id="rId9438" Type="http://schemas.openxmlformats.org/officeDocument/2006/relationships/hyperlink" Target="https://skills.emsidata.com/skills/KS120GS6SC8WL88NJD9Y" TargetMode="External"/><Relationship Id="rId8103" Type="http://schemas.openxmlformats.org/officeDocument/2006/relationships/hyperlink" Target="https://lightcast.io/open-skills/skills" TargetMode="External"/><Relationship Id="rId9439" Type="http://schemas.openxmlformats.org/officeDocument/2006/relationships/hyperlink" Target="https://lightcast.io/open-skills/skills" TargetMode="External"/><Relationship Id="rId8102" Type="http://schemas.openxmlformats.org/officeDocument/2006/relationships/hyperlink" Target="https://skills.emsidata.com/skills/KS1208P61TF7XJQ9PPYL" TargetMode="External"/><Relationship Id="rId8109" Type="http://schemas.openxmlformats.org/officeDocument/2006/relationships/hyperlink" Target="https://lightcast.io/open-skills/skills" TargetMode="External"/><Relationship Id="rId9433" Type="http://schemas.openxmlformats.org/officeDocument/2006/relationships/hyperlink" Target="https://lightcast.io/open-skills/skills" TargetMode="External"/><Relationship Id="rId8108" Type="http://schemas.openxmlformats.org/officeDocument/2006/relationships/hyperlink" Target="https://skills.emsidata.com/skills/ES9406E46E572703F8B4" TargetMode="External"/><Relationship Id="rId9434" Type="http://schemas.openxmlformats.org/officeDocument/2006/relationships/hyperlink" Target="https://skills.emsidata.com/skills/KS440H26HGFGGSFZ6WQ7" TargetMode="External"/><Relationship Id="rId8107" Type="http://schemas.openxmlformats.org/officeDocument/2006/relationships/hyperlink" Target="https://lightcast.io/open-skills/skills" TargetMode="External"/><Relationship Id="rId9435" Type="http://schemas.openxmlformats.org/officeDocument/2006/relationships/hyperlink" Target="https://lightcast.io/open-skills/skills" TargetMode="External"/><Relationship Id="rId8106" Type="http://schemas.openxmlformats.org/officeDocument/2006/relationships/hyperlink" Target="https://skills.emsidata.com/skills/KS7G2NZ74R69RDPYRZ84" TargetMode="External"/><Relationship Id="rId9436" Type="http://schemas.openxmlformats.org/officeDocument/2006/relationships/hyperlink" Target="https://skills.emsidata.com/skills/BGSB4E1D5CA81759D758" TargetMode="External"/><Relationship Id="rId9420" Type="http://schemas.openxmlformats.org/officeDocument/2006/relationships/hyperlink" Target="https://skills.emsidata.com/skills/KS7G0MR67M0BRYR44YDM" TargetMode="External"/><Relationship Id="rId9421" Type="http://schemas.openxmlformats.org/officeDocument/2006/relationships/hyperlink" Target="https://lightcast.io/open-skills/skills" TargetMode="External"/><Relationship Id="rId9426" Type="http://schemas.openxmlformats.org/officeDocument/2006/relationships/hyperlink" Target="https://skills.emsidata.com/skills/KS122586QWFFB748FK03" TargetMode="External"/><Relationship Id="rId9427" Type="http://schemas.openxmlformats.org/officeDocument/2006/relationships/hyperlink" Target="https://lightcast.io/open-skills/skills" TargetMode="External"/><Relationship Id="rId9428" Type="http://schemas.openxmlformats.org/officeDocument/2006/relationships/hyperlink" Target="https://skills.emsidata.com/skills/ES262BFDF036FB028F28" TargetMode="External"/><Relationship Id="rId9429" Type="http://schemas.openxmlformats.org/officeDocument/2006/relationships/hyperlink" Target="https://lightcast.io/open-skills/skills" TargetMode="External"/><Relationship Id="rId9422" Type="http://schemas.openxmlformats.org/officeDocument/2006/relationships/hyperlink" Target="https://skills.emsidata.com/skills/ESF14A354DDD69B5FBD4" TargetMode="External"/><Relationship Id="rId9423" Type="http://schemas.openxmlformats.org/officeDocument/2006/relationships/hyperlink" Target="https://lightcast.io/open-skills/skills" TargetMode="External"/><Relationship Id="rId9424" Type="http://schemas.openxmlformats.org/officeDocument/2006/relationships/hyperlink" Target="https://skills.emsidata.com/skills/KS125RM61JGH8LH28PXG" TargetMode="External"/><Relationship Id="rId9425" Type="http://schemas.openxmlformats.org/officeDocument/2006/relationships/hyperlink" Target="https://lightcast.io/open-skills/skills" TargetMode="External"/><Relationship Id="rId4602" Type="http://schemas.openxmlformats.org/officeDocument/2006/relationships/hyperlink" Target="https://lightcast.io/open-skills/skills" TargetMode="External"/><Relationship Id="rId5934" Type="http://schemas.openxmlformats.org/officeDocument/2006/relationships/hyperlink" Target="https://lightcast.io/open-skills/skills" TargetMode="External"/><Relationship Id="rId4601" Type="http://schemas.openxmlformats.org/officeDocument/2006/relationships/hyperlink" Target="https://skills.emsidata.com/skills/KS120FQ6DY31LFDWPJR3" TargetMode="External"/><Relationship Id="rId5935" Type="http://schemas.openxmlformats.org/officeDocument/2006/relationships/hyperlink" Target="https://skills.emsidata.com/skills/KS120L771PM275D58Q8Z" TargetMode="External"/><Relationship Id="rId4604" Type="http://schemas.openxmlformats.org/officeDocument/2006/relationships/hyperlink" Target="https://lightcast.io/open-skills/skills" TargetMode="External"/><Relationship Id="rId5932" Type="http://schemas.openxmlformats.org/officeDocument/2006/relationships/hyperlink" Target="https://lightcast.io/open-skills/skills" TargetMode="External"/><Relationship Id="rId4603" Type="http://schemas.openxmlformats.org/officeDocument/2006/relationships/hyperlink" Target="https://skills.emsidata.com/skills/KS127C1660W6F87D6YQF" TargetMode="External"/><Relationship Id="rId5933" Type="http://schemas.openxmlformats.org/officeDocument/2006/relationships/hyperlink" Target="https://skills.emsidata.com/skills/KS1222B6JMXHTMP5Z46Y" TargetMode="External"/><Relationship Id="rId4606" Type="http://schemas.openxmlformats.org/officeDocument/2006/relationships/hyperlink" Target="https://lightcast.io/open-skills/skills" TargetMode="External"/><Relationship Id="rId5938" Type="http://schemas.openxmlformats.org/officeDocument/2006/relationships/hyperlink" Target="https://lightcast.io/open-skills/skills" TargetMode="External"/><Relationship Id="rId4605" Type="http://schemas.openxmlformats.org/officeDocument/2006/relationships/hyperlink" Target="https://skills.emsidata.com/skills/ES25F9788F4F9E835F63" TargetMode="External"/><Relationship Id="rId5939" Type="http://schemas.openxmlformats.org/officeDocument/2006/relationships/hyperlink" Target="https://skills.emsidata.com/skills/KS122WC71YYT5FVJT8WN" TargetMode="External"/><Relationship Id="rId4608" Type="http://schemas.openxmlformats.org/officeDocument/2006/relationships/hyperlink" Target="https://lightcast.io/open-skills/skills" TargetMode="External"/><Relationship Id="rId5936" Type="http://schemas.openxmlformats.org/officeDocument/2006/relationships/hyperlink" Target="https://lightcast.io/open-skills/skills" TargetMode="External"/><Relationship Id="rId4607" Type="http://schemas.openxmlformats.org/officeDocument/2006/relationships/hyperlink" Target="https://skills.emsidata.com/skills/KS7G3YQ62YJG4LX9QFZT" TargetMode="External"/><Relationship Id="rId5937" Type="http://schemas.openxmlformats.org/officeDocument/2006/relationships/hyperlink" Target="https://skills.emsidata.com/skills/KS120SX72T8B5VLXS1VN" TargetMode="External"/><Relationship Id="rId4609" Type="http://schemas.openxmlformats.org/officeDocument/2006/relationships/hyperlink" Target="https://skills.emsidata.com/skills/KS124F76YF2WD6JYRJT0" TargetMode="External"/><Relationship Id="rId5930" Type="http://schemas.openxmlformats.org/officeDocument/2006/relationships/hyperlink" Target="https://lightcast.io/open-skills/skills" TargetMode="External"/><Relationship Id="rId5931" Type="http://schemas.openxmlformats.org/officeDocument/2006/relationships/hyperlink" Target="https://skills.emsidata.com/skills/KS441PC61XTLGY623RYZ" TargetMode="External"/><Relationship Id="rId4600" Type="http://schemas.openxmlformats.org/officeDocument/2006/relationships/hyperlink" Target="https://lightcast.io/open-skills/skills" TargetMode="External"/><Relationship Id="rId5923" Type="http://schemas.openxmlformats.org/officeDocument/2006/relationships/hyperlink" Target="https://skills.emsidata.com/skills/KS122WD6WKYPDQKTQN63" TargetMode="External"/><Relationship Id="rId5924" Type="http://schemas.openxmlformats.org/officeDocument/2006/relationships/hyperlink" Target="https://lightcast.io/open-skills/skills" TargetMode="External"/><Relationship Id="rId5921" Type="http://schemas.openxmlformats.org/officeDocument/2006/relationships/hyperlink" Target="https://skills.emsidata.com/skills/KS124CH623PFBJS8T5KM" TargetMode="External"/><Relationship Id="rId5922" Type="http://schemas.openxmlformats.org/officeDocument/2006/relationships/hyperlink" Target="https://lightcast.io/open-skills/skills" TargetMode="External"/><Relationship Id="rId5927" Type="http://schemas.openxmlformats.org/officeDocument/2006/relationships/hyperlink" Target="https://skills.emsidata.com/skills/KS441ZZ5ZN3KDRRHB8Z7" TargetMode="External"/><Relationship Id="rId5928" Type="http://schemas.openxmlformats.org/officeDocument/2006/relationships/hyperlink" Target="https://lightcast.io/open-skills/skills" TargetMode="External"/><Relationship Id="rId5925" Type="http://schemas.openxmlformats.org/officeDocument/2006/relationships/hyperlink" Target="https://skills.emsidata.com/skills/KS4403J62J3XN1M6V1TT" TargetMode="External"/><Relationship Id="rId5926" Type="http://schemas.openxmlformats.org/officeDocument/2006/relationships/hyperlink" Target="https://lightcast.io/open-skills/skills" TargetMode="External"/><Relationship Id="rId5929" Type="http://schemas.openxmlformats.org/officeDocument/2006/relationships/hyperlink" Target="https://skills.emsidata.com/skills/KS440W3640PNXPGB5MSW" TargetMode="External"/><Relationship Id="rId8196" Type="http://schemas.openxmlformats.org/officeDocument/2006/relationships/hyperlink" Target="https://skills.emsidata.com/skills/KS1287G6QQFBQMF1VH2C" TargetMode="External"/><Relationship Id="rId8195" Type="http://schemas.openxmlformats.org/officeDocument/2006/relationships/hyperlink" Target="https://lightcast.io/open-skills/skills" TargetMode="External"/><Relationship Id="rId8194" Type="http://schemas.openxmlformats.org/officeDocument/2006/relationships/hyperlink" Target="https://skills.emsidata.com/skills/KS123K0777B87JF9GDYY" TargetMode="External"/><Relationship Id="rId8193" Type="http://schemas.openxmlformats.org/officeDocument/2006/relationships/hyperlink" Target="https://lightcast.io/open-skills/skills" TargetMode="External"/><Relationship Id="rId8199" Type="http://schemas.openxmlformats.org/officeDocument/2006/relationships/hyperlink" Target="https://lightcast.io/open-skills/skills" TargetMode="External"/><Relationship Id="rId8198" Type="http://schemas.openxmlformats.org/officeDocument/2006/relationships/hyperlink" Target="https://skills.emsidata.com/skills/ESF2273367F8FD265256" TargetMode="External"/><Relationship Id="rId8197" Type="http://schemas.openxmlformats.org/officeDocument/2006/relationships/hyperlink" Target="https://lightcast.io/open-skills/skills" TargetMode="External"/><Relationship Id="rId5920" Type="http://schemas.openxmlformats.org/officeDocument/2006/relationships/hyperlink" Target="https://lightcast.io/open-skills/skills" TargetMode="External"/><Relationship Id="rId4624" Type="http://schemas.openxmlformats.org/officeDocument/2006/relationships/hyperlink" Target="https://lightcast.io/open-skills/skills" TargetMode="External"/><Relationship Id="rId5956" Type="http://schemas.openxmlformats.org/officeDocument/2006/relationships/hyperlink" Target="https://lightcast.io/open-skills/skills" TargetMode="External"/><Relationship Id="rId4623" Type="http://schemas.openxmlformats.org/officeDocument/2006/relationships/hyperlink" Target="https://skills.emsidata.com/skills/KSSGSFTDVI0J638VZ2RV" TargetMode="External"/><Relationship Id="rId5957" Type="http://schemas.openxmlformats.org/officeDocument/2006/relationships/hyperlink" Target="https://skills.emsidata.com/skills/KS5P1T9A1AGRW3J7DG0X" TargetMode="External"/><Relationship Id="rId4626" Type="http://schemas.openxmlformats.org/officeDocument/2006/relationships/hyperlink" Target="https://lightcast.io/open-skills/skills" TargetMode="External"/><Relationship Id="rId5954" Type="http://schemas.openxmlformats.org/officeDocument/2006/relationships/hyperlink" Target="https://lightcast.io/open-skills/skills" TargetMode="External"/><Relationship Id="rId4625" Type="http://schemas.openxmlformats.org/officeDocument/2006/relationships/hyperlink" Target="https://skills.emsidata.com/skills/KS124Y4697SXY9HP9N96" TargetMode="External"/><Relationship Id="rId5955" Type="http://schemas.openxmlformats.org/officeDocument/2006/relationships/hyperlink" Target="https://skills.emsidata.com/skills/KS1226N77K2R22TWDSSP" TargetMode="External"/><Relationship Id="rId4628" Type="http://schemas.openxmlformats.org/officeDocument/2006/relationships/hyperlink" Target="https://lightcast.io/open-skills/skills" TargetMode="External"/><Relationship Id="rId4627" Type="http://schemas.openxmlformats.org/officeDocument/2006/relationships/hyperlink" Target="https://skills.emsidata.com/skills/KS1259P6JLCNT98TN5Q5" TargetMode="External"/><Relationship Id="rId5958" Type="http://schemas.openxmlformats.org/officeDocument/2006/relationships/hyperlink" Target="https://lightcast.io/open-skills/skills" TargetMode="External"/><Relationship Id="rId4629" Type="http://schemas.openxmlformats.org/officeDocument/2006/relationships/hyperlink" Target="https://skills.emsidata.com/skills/KS440JG6WST2V8SD4K2Y" TargetMode="External"/><Relationship Id="rId5959" Type="http://schemas.openxmlformats.org/officeDocument/2006/relationships/hyperlink" Target="https://skills.emsidata.com/skills/KS1215960WPFR0ZF5FG6" TargetMode="External"/><Relationship Id="rId4620" Type="http://schemas.openxmlformats.org/officeDocument/2006/relationships/hyperlink" Target="https://lightcast.io/open-skills/skills" TargetMode="External"/><Relationship Id="rId5952" Type="http://schemas.openxmlformats.org/officeDocument/2006/relationships/hyperlink" Target="https://lightcast.io/open-skills/skills" TargetMode="External"/><Relationship Id="rId5953" Type="http://schemas.openxmlformats.org/officeDocument/2006/relationships/hyperlink" Target="https://skills.emsidata.com/skills/KS441LY74Y8TVFTGZ7Z2" TargetMode="External"/><Relationship Id="rId4622" Type="http://schemas.openxmlformats.org/officeDocument/2006/relationships/hyperlink" Target="https://lightcast.io/open-skills/skills" TargetMode="External"/><Relationship Id="rId5950" Type="http://schemas.openxmlformats.org/officeDocument/2006/relationships/hyperlink" Target="https://lightcast.io/open-skills/skills" TargetMode="External"/><Relationship Id="rId4621" Type="http://schemas.openxmlformats.org/officeDocument/2006/relationships/hyperlink" Target="https://skills.emsidata.com/skills/ESC7869CF7378283E0AA" TargetMode="External"/><Relationship Id="rId5951" Type="http://schemas.openxmlformats.org/officeDocument/2006/relationships/hyperlink" Target="https://skills.emsidata.com/skills/KS126ZT6VYJT9M3XMJX2" TargetMode="External"/><Relationship Id="rId4613" Type="http://schemas.openxmlformats.org/officeDocument/2006/relationships/hyperlink" Target="https://skills.emsidata.com/skills/ES95EBB9277B6C1AE819" TargetMode="External"/><Relationship Id="rId5945" Type="http://schemas.openxmlformats.org/officeDocument/2006/relationships/hyperlink" Target="https://skills.emsidata.com/skills/KS440R173JWHXP0NBN2F" TargetMode="External"/><Relationship Id="rId4612" Type="http://schemas.openxmlformats.org/officeDocument/2006/relationships/hyperlink" Target="https://lightcast.io/open-skills/skills" TargetMode="External"/><Relationship Id="rId5946" Type="http://schemas.openxmlformats.org/officeDocument/2006/relationships/hyperlink" Target="https://lightcast.io/open-skills/skills" TargetMode="External"/><Relationship Id="rId4615" Type="http://schemas.openxmlformats.org/officeDocument/2006/relationships/hyperlink" Target="https://skills.emsidata.com/skills/KS1220G68PD5STH2DL2W" TargetMode="External"/><Relationship Id="rId5943" Type="http://schemas.openxmlformats.org/officeDocument/2006/relationships/hyperlink" Target="https://skills.emsidata.com/skills/KS120JQ70DXY0GB5YQJ1" TargetMode="External"/><Relationship Id="rId4614" Type="http://schemas.openxmlformats.org/officeDocument/2006/relationships/hyperlink" Target="https://lightcast.io/open-skills/skills" TargetMode="External"/><Relationship Id="rId5944" Type="http://schemas.openxmlformats.org/officeDocument/2006/relationships/hyperlink" Target="https://lightcast.io/open-skills/skills" TargetMode="External"/><Relationship Id="rId4617" Type="http://schemas.openxmlformats.org/officeDocument/2006/relationships/hyperlink" Target="https://skills.emsidata.com/skills/KS128J35X63H07CSVVGV" TargetMode="External"/><Relationship Id="rId5949" Type="http://schemas.openxmlformats.org/officeDocument/2006/relationships/hyperlink" Target="https://skills.emsidata.com/skills/KS123RJ5XGVSRR6CH0MS" TargetMode="External"/><Relationship Id="rId4616" Type="http://schemas.openxmlformats.org/officeDocument/2006/relationships/hyperlink" Target="https://lightcast.io/open-skills/skills" TargetMode="External"/><Relationship Id="rId4619" Type="http://schemas.openxmlformats.org/officeDocument/2006/relationships/hyperlink" Target="https://skills.emsidata.com/skills/KS1220K708KVK1KRHDHJ" TargetMode="External"/><Relationship Id="rId5947" Type="http://schemas.openxmlformats.org/officeDocument/2006/relationships/hyperlink" Target="https://skills.emsidata.com/skills/KSVV81N6DZM9R42BMWYM" TargetMode="External"/><Relationship Id="rId4618" Type="http://schemas.openxmlformats.org/officeDocument/2006/relationships/hyperlink" Target="https://lightcast.io/open-skills/skills" TargetMode="External"/><Relationship Id="rId5948" Type="http://schemas.openxmlformats.org/officeDocument/2006/relationships/hyperlink" Target="https://lightcast.io/open-skills/skills" TargetMode="External"/><Relationship Id="rId5941" Type="http://schemas.openxmlformats.org/officeDocument/2006/relationships/hyperlink" Target="https://skills.emsidata.com/skills/ESA6B15AAD6287C0B5C8" TargetMode="External"/><Relationship Id="rId5942" Type="http://schemas.openxmlformats.org/officeDocument/2006/relationships/hyperlink" Target="https://lightcast.io/open-skills/skills" TargetMode="External"/><Relationship Id="rId4611" Type="http://schemas.openxmlformats.org/officeDocument/2006/relationships/hyperlink" Target="https://skills.emsidata.com/skills/KS1286T73SZHGSXG52HC" TargetMode="External"/><Relationship Id="rId4610" Type="http://schemas.openxmlformats.org/officeDocument/2006/relationships/hyperlink" Target="https://lightcast.io/open-skills/skills" TargetMode="External"/><Relationship Id="rId5940" Type="http://schemas.openxmlformats.org/officeDocument/2006/relationships/hyperlink" Target="https://lightcast.io/open-skills/skills" TargetMode="External"/><Relationship Id="rId8170" Type="http://schemas.openxmlformats.org/officeDocument/2006/relationships/hyperlink" Target="https://skills.emsidata.com/skills/KS682BC62HFXX2YC58TD" TargetMode="External"/><Relationship Id="rId8163" Type="http://schemas.openxmlformats.org/officeDocument/2006/relationships/hyperlink" Target="https://lightcast.io/open-skills/skills" TargetMode="External"/><Relationship Id="rId9495" Type="http://schemas.openxmlformats.org/officeDocument/2006/relationships/hyperlink" Target="https://lightcast.io/open-skills/skills" TargetMode="External"/><Relationship Id="rId8162" Type="http://schemas.openxmlformats.org/officeDocument/2006/relationships/hyperlink" Target="https://skills.emsidata.com/skills/ES2509472D704FDAECDF" TargetMode="External"/><Relationship Id="rId9496" Type="http://schemas.openxmlformats.org/officeDocument/2006/relationships/hyperlink" Target="https://skills.emsidata.com/skills/KS127XM6P7LR25PKMY7F" TargetMode="External"/><Relationship Id="rId8161" Type="http://schemas.openxmlformats.org/officeDocument/2006/relationships/hyperlink" Target="https://lightcast.io/open-skills/skills" TargetMode="External"/><Relationship Id="rId9497" Type="http://schemas.openxmlformats.org/officeDocument/2006/relationships/hyperlink" Target="https://lightcast.io/open-skills/skills" TargetMode="External"/><Relationship Id="rId8160" Type="http://schemas.openxmlformats.org/officeDocument/2006/relationships/hyperlink" Target="https://skills.emsidata.com/skills/KS680VT6G3KQGZNK4T49" TargetMode="External"/><Relationship Id="rId9498" Type="http://schemas.openxmlformats.org/officeDocument/2006/relationships/hyperlink" Target="https://skills.emsidata.com/skills/KS126B66DXG9KPJ25YNH" TargetMode="External"/><Relationship Id="rId8167" Type="http://schemas.openxmlformats.org/officeDocument/2006/relationships/hyperlink" Target="https://lightcast.io/open-skills/skills" TargetMode="External"/><Relationship Id="rId9491" Type="http://schemas.openxmlformats.org/officeDocument/2006/relationships/hyperlink" Target="https://lightcast.io/open-skills/skills" TargetMode="External"/><Relationship Id="rId8166" Type="http://schemas.openxmlformats.org/officeDocument/2006/relationships/hyperlink" Target="https://skills.emsidata.com/skills/KS127J16Z3BCC4P8M3TF" TargetMode="External"/><Relationship Id="rId9492" Type="http://schemas.openxmlformats.org/officeDocument/2006/relationships/hyperlink" Target="https://skills.emsidata.com/skills/KS125Y877R3ZYRDMSLFC" TargetMode="External"/><Relationship Id="rId8165" Type="http://schemas.openxmlformats.org/officeDocument/2006/relationships/hyperlink" Target="https://lightcast.io/open-skills/skills" TargetMode="External"/><Relationship Id="rId9493" Type="http://schemas.openxmlformats.org/officeDocument/2006/relationships/hyperlink" Target="https://lightcast.io/open-skills/skills" TargetMode="External"/><Relationship Id="rId8164" Type="http://schemas.openxmlformats.org/officeDocument/2006/relationships/hyperlink" Target="https://skills.emsidata.com/skills/KS127HQ6MR8L5T9G7XWW" TargetMode="External"/><Relationship Id="rId9494" Type="http://schemas.openxmlformats.org/officeDocument/2006/relationships/hyperlink" Target="https://skills.emsidata.com/skills/KS123125XV2SH3BJYD21" TargetMode="External"/><Relationship Id="rId8169" Type="http://schemas.openxmlformats.org/officeDocument/2006/relationships/hyperlink" Target="https://lightcast.io/open-skills/skills" TargetMode="External"/><Relationship Id="rId8168" Type="http://schemas.openxmlformats.org/officeDocument/2006/relationships/hyperlink" Target="https://skills.emsidata.com/skills/KS1201566L1SYP3D4LS3" TargetMode="External"/><Relationship Id="rId9499" Type="http://schemas.openxmlformats.org/officeDocument/2006/relationships/hyperlink" Target="https://lightcast.io/open-skills/skills" TargetMode="External"/><Relationship Id="rId9490" Type="http://schemas.openxmlformats.org/officeDocument/2006/relationships/hyperlink" Target="https://skills.emsidata.com/skills/KS1206K65FLW37R4W4Z5" TargetMode="External"/><Relationship Id="rId8152" Type="http://schemas.openxmlformats.org/officeDocument/2006/relationships/hyperlink" Target="https://skills.emsidata.com/skills/KS1210F679W2PLV78GZQ" TargetMode="External"/><Relationship Id="rId9484" Type="http://schemas.openxmlformats.org/officeDocument/2006/relationships/hyperlink" Target="https://skills.emsidata.com/skills/KS1275V6LBPS90T32R74" TargetMode="External"/><Relationship Id="rId8151" Type="http://schemas.openxmlformats.org/officeDocument/2006/relationships/hyperlink" Target="https://lightcast.io/open-skills/skills" TargetMode="External"/><Relationship Id="rId9485" Type="http://schemas.openxmlformats.org/officeDocument/2006/relationships/hyperlink" Target="https://lightcast.io/open-skills/skills" TargetMode="External"/><Relationship Id="rId8150" Type="http://schemas.openxmlformats.org/officeDocument/2006/relationships/hyperlink" Target="https://skills.emsidata.com/skills/KS120KH6HWMTVV6K1K0K" TargetMode="External"/><Relationship Id="rId9486" Type="http://schemas.openxmlformats.org/officeDocument/2006/relationships/hyperlink" Target="https://skills.emsidata.com/skills/KS123F6790ZHRXMFNYPC" TargetMode="External"/><Relationship Id="rId9487" Type="http://schemas.openxmlformats.org/officeDocument/2006/relationships/hyperlink" Target="https://lightcast.io/open-skills/skills" TargetMode="External"/><Relationship Id="rId8156" Type="http://schemas.openxmlformats.org/officeDocument/2006/relationships/hyperlink" Target="https://skills.emsidata.com/skills/KS123JT5Z1WB0Z4CL0BH" TargetMode="External"/><Relationship Id="rId9480" Type="http://schemas.openxmlformats.org/officeDocument/2006/relationships/hyperlink" Target="https://skills.emsidata.com/skills/ESB0A811814D1B5475F9" TargetMode="External"/><Relationship Id="rId8155" Type="http://schemas.openxmlformats.org/officeDocument/2006/relationships/hyperlink" Target="https://lightcast.io/open-skills/skills" TargetMode="External"/><Relationship Id="rId9481" Type="http://schemas.openxmlformats.org/officeDocument/2006/relationships/hyperlink" Target="https://lightcast.io/open-skills/skills" TargetMode="External"/><Relationship Id="rId8154" Type="http://schemas.openxmlformats.org/officeDocument/2006/relationships/hyperlink" Target="https://skills.emsidata.com/skills/KS121YZ6YMRS21Z1PGZ9" TargetMode="External"/><Relationship Id="rId9482" Type="http://schemas.openxmlformats.org/officeDocument/2006/relationships/hyperlink" Target="https://skills.emsidata.com/skills/KS125R15XP0BPRHJ4ZV2" TargetMode="External"/><Relationship Id="rId8153" Type="http://schemas.openxmlformats.org/officeDocument/2006/relationships/hyperlink" Target="https://lightcast.io/open-skills/skills" TargetMode="External"/><Relationship Id="rId9483" Type="http://schemas.openxmlformats.org/officeDocument/2006/relationships/hyperlink" Target="https://lightcast.io/open-skills/skills" TargetMode="External"/><Relationship Id="rId8159" Type="http://schemas.openxmlformats.org/officeDocument/2006/relationships/hyperlink" Target="https://lightcast.io/open-skills/skills" TargetMode="External"/><Relationship Id="rId8158" Type="http://schemas.openxmlformats.org/officeDocument/2006/relationships/hyperlink" Target="https://skills.emsidata.com/skills/KS124N174QQYDQBH1JW0" TargetMode="External"/><Relationship Id="rId8157" Type="http://schemas.openxmlformats.org/officeDocument/2006/relationships/hyperlink" Target="https://lightcast.io/open-skills/skills" TargetMode="External"/><Relationship Id="rId9488" Type="http://schemas.openxmlformats.org/officeDocument/2006/relationships/hyperlink" Target="https://skills.emsidata.com/skills/KS128376S3JHN6DSR8G3" TargetMode="External"/><Relationship Id="rId9489" Type="http://schemas.openxmlformats.org/officeDocument/2006/relationships/hyperlink" Target="https://lightcast.io/open-skills/skills" TargetMode="External"/><Relationship Id="rId5912" Type="http://schemas.openxmlformats.org/officeDocument/2006/relationships/hyperlink" Target="https://lightcast.io/open-skills/skills" TargetMode="External"/><Relationship Id="rId5913" Type="http://schemas.openxmlformats.org/officeDocument/2006/relationships/hyperlink" Target="https://skills.emsidata.com/skills/KS1233M7170WYZ70Y959" TargetMode="External"/><Relationship Id="rId5910" Type="http://schemas.openxmlformats.org/officeDocument/2006/relationships/hyperlink" Target="https://lightcast.io/open-skills/skills" TargetMode="External"/><Relationship Id="rId5911" Type="http://schemas.openxmlformats.org/officeDocument/2006/relationships/hyperlink" Target="https://skills.emsidata.com/skills/KS125HX6412J4V7QSXDX" TargetMode="External"/><Relationship Id="rId5916" Type="http://schemas.openxmlformats.org/officeDocument/2006/relationships/hyperlink" Target="https://lightcast.io/open-skills/skills" TargetMode="External"/><Relationship Id="rId5917" Type="http://schemas.openxmlformats.org/officeDocument/2006/relationships/hyperlink" Target="https://skills.emsidata.com/skills/KS1279D6L9NXYHN7P7ZG" TargetMode="External"/><Relationship Id="rId5914" Type="http://schemas.openxmlformats.org/officeDocument/2006/relationships/hyperlink" Target="https://lightcast.io/open-skills/skills" TargetMode="External"/><Relationship Id="rId5915" Type="http://schemas.openxmlformats.org/officeDocument/2006/relationships/hyperlink" Target="https://skills.emsidata.com/skills/KS441FL6D8P5W4B3CLM3" TargetMode="External"/><Relationship Id="rId5918" Type="http://schemas.openxmlformats.org/officeDocument/2006/relationships/hyperlink" Target="https://lightcast.io/open-skills/skills" TargetMode="External"/><Relationship Id="rId5919" Type="http://schemas.openxmlformats.org/officeDocument/2006/relationships/hyperlink" Target="https://skills.emsidata.com/skills/KS124126JS7ZTP2GFVSC" TargetMode="External"/><Relationship Id="rId8192" Type="http://schemas.openxmlformats.org/officeDocument/2006/relationships/hyperlink" Target="https://skills.emsidata.com/skills/KS1270Q71W4Z2GRD1F56" TargetMode="External"/><Relationship Id="rId8191" Type="http://schemas.openxmlformats.org/officeDocument/2006/relationships/hyperlink" Target="https://lightcast.io/open-skills/skills" TargetMode="External"/><Relationship Id="rId8190" Type="http://schemas.openxmlformats.org/officeDocument/2006/relationships/hyperlink" Target="https://skills.emsidata.com/skills/KS125Q96PZMF3FJ7RMR2" TargetMode="External"/><Relationship Id="rId8185" Type="http://schemas.openxmlformats.org/officeDocument/2006/relationships/hyperlink" Target="https://lightcast.io/open-skills/skills" TargetMode="External"/><Relationship Id="rId8184" Type="http://schemas.openxmlformats.org/officeDocument/2006/relationships/hyperlink" Target="https://skills.emsidata.com/skills/ES537232883A849006B7" TargetMode="External"/><Relationship Id="rId8183" Type="http://schemas.openxmlformats.org/officeDocument/2006/relationships/hyperlink" Target="https://lightcast.io/open-skills/skills" TargetMode="External"/><Relationship Id="rId8182" Type="http://schemas.openxmlformats.org/officeDocument/2006/relationships/hyperlink" Target="https://skills.emsidata.com/skills/KS440TN703GZQDBG4KMT" TargetMode="External"/><Relationship Id="rId8189" Type="http://schemas.openxmlformats.org/officeDocument/2006/relationships/hyperlink" Target="https://lightcast.io/open-skills/skills" TargetMode="External"/><Relationship Id="rId8188" Type="http://schemas.openxmlformats.org/officeDocument/2006/relationships/hyperlink" Target="https://skills.emsidata.com/skills/KS1209J77MXGBB1R8F6F" TargetMode="External"/><Relationship Id="rId8187" Type="http://schemas.openxmlformats.org/officeDocument/2006/relationships/hyperlink" Target="https://lightcast.io/open-skills/skills" TargetMode="External"/><Relationship Id="rId8186" Type="http://schemas.openxmlformats.org/officeDocument/2006/relationships/hyperlink" Target="https://skills.emsidata.com/skills/KS123G26J2432FD51JB4" TargetMode="External"/><Relationship Id="rId5901" Type="http://schemas.openxmlformats.org/officeDocument/2006/relationships/hyperlink" Target="https://skills.emsidata.com/skills/KS128866SGR2RY0R5T83" TargetMode="External"/><Relationship Id="rId5902" Type="http://schemas.openxmlformats.org/officeDocument/2006/relationships/hyperlink" Target="https://lightcast.io/open-skills/skills" TargetMode="External"/><Relationship Id="rId5900" Type="http://schemas.openxmlformats.org/officeDocument/2006/relationships/hyperlink" Target="https://lightcast.io/open-skills/skills" TargetMode="External"/><Relationship Id="rId5905" Type="http://schemas.openxmlformats.org/officeDocument/2006/relationships/hyperlink" Target="https://skills.emsidata.com/skills/KS1276M6T2GR2FXB8LH1" TargetMode="External"/><Relationship Id="rId5906" Type="http://schemas.openxmlformats.org/officeDocument/2006/relationships/hyperlink" Target="https://lightcast.io/open-skills/skills" TargetMode="External"/><Relationship Id="rId5903" Type="http://schemas.openxmlformats.org/officeDocument/2006/relationships/hyperlink" Target="https://skills.emsidata.com/skills/KS125T770BQ1N7T35WW0" TargetMode="External"/><Relationship Id="rId5904" Type="http://schemas.openxmlformats.org/officeDocument/2006/relationships/hyperlink" Target="https://lightcast.io/open-skills/skills" TargetMode="External"/><Relationship Id="rId5909" Type="http://schemas.openxmlformats.org/officeDocument/2006/relationships/hyperlink" Target="https://skills.emsidata.com/skills/KSKLJ9RJDL8SKUXFMELZ" TargetMode="External"/><Relationship Id="rId5907" Type="http://schemas.openxmlformats.org/officeDocument/2006/relationships/hyperlink" Target="https://skills.emsidata.com/skills/KS7G56B6TPLCN54DP3JD" TargetMode="External"/><Relationship Id="rId5908" Type="http://schemas.openxmlformats.org/officeDocument/2006/relationships/hyperlink" Target="https://lightcast.io/open-skills/skills" TargetMode="External"/><Relationship Id="rId8181" Type="http://schemas.openxmlformats.org/officeDocument/2006/relationships/hyperlink" Target="https://lightcast.io/open-skills/skills" TargetMode="External"/><Relationship Id="rId8180" Type="http://schemas.openxmlformats.org/officeDocument/2006/relationships/hyperlink" Target="https://skills.emsidata.com/skills/KS3WPPOSFG3YIED0EMIH" TargetMode="External"/><Relationship Id="rId8174" Type="http://schemas.openxmlformats.org/officeDocument/2006/relationships/hyperlink" Target="https://skills.emsidata.com/skills/ES12C5AA35218151CEF8" TargetMode="External"/><Relationship Id="rId8173" Type="http://schemas.openxmlformats.org/officeDocument/2006/relationships/hyperlink" Target="https://lightcast.io/open-skills/skills" TargetMode="External"/><Relationship Id="rId8172" Type="http://schemas.openxmlformats.org/officeDocument/2006/relationships/hyperlink" Target="https://skills.emsidata.com/skills/KS125XL789D4ML4TFPD2" TargetMode="External"/><Relationship Id="rId8171" Type="http://schemas.openxmlformats.org/officeDocument/2006/relationships/hyperlink" Target="https://lightcast.io/open-skills/skills" TargetMode="External"/><Relationship Id="rId8178" Type="http://schemas.openxmlformats.org/officeDocument/2006/relationships/hyperlink" Target="https://skills.emsidata.com/skills/KS122DZ6GMJQM0816BVF" TargetMode="External"/><Relationship Id="rId8177" Type="http://schemas.openxmlformats.org/officeDocument/2006/relationships/hyperlink" Target="https://lightcast.io/open-skills/skills" TargetMode="External"/><Relationship Id="rId8176" Type="http://schemas.openxmlformats.org/officeDocument/2006/relationships/hyperlink" Target="https://skills.emsidata.com/skills/KS4FY0QGEU3SZJ9RT2AB" TargetMode="External"/><Relationship Id="rId8175" Type="http://schemas.openxmlformats.org/officeDocument/2006/relationships/hyperlink" Target="https://lightcast.io/open-skills/skills" TargetMode="External"/><Relationship Id="rId8179" Type="http://schemas.openxmlformats.org/officeDocument/2006/relationships/hyperlink" Target="https://lightcast.io/open-skills/skills" TargetMode="External"/><Relationship Id="rId2027" Type="http://schemas.openxmlformats.org/officeDocument/2006/relationships/hyperlink" Target="https://skills.emsidata.com/skills/KS440Q175XN9R2LCQBTG" TargetMode="External"/><Relationship Id="rId3359" Type="http://schemas.openxmlformats.org/officeDocument/2006/relationships/hyperlink" Target="https://skills.emsidata.com/skills/KS128186YZGVS522MTP2" TargetMode="External"/><Relationship Id="rId2028" Type="http://schemas.openxmlformats.org/officeDocument/2006/relationships/hyperlink" Target="https://lightcast.io/open-skills/skills" TargetMode="External"/><Relationship Id="rId3358" Type="http://schemas.openxmlformats.org/officeDocument/2006/relationships/hyperlink" Target="https://lightcast.io/open-skills/skills" TargetMode="External"/><Relationship Id="rId4689" Type="http://schemas.openxmlformats.org/officeDocument/2006/relationships/hyperlink" Target="https://skills.emsidata.com/skills/KS122NM6B8TWBGL2X18F" TargetMode="External"/><Relationship Id="rId2029" Type="http://schemas.openxmlformats.org/officeDocument/2006/relationships/hyperlink" Target="https://skills.emsidata.com/skills/KS122L65X3S3Z2H9JC0L" TargetMode="External"/><Relationship Id="rId107" Type="http://schemas.openxmlformats.org/officeDocument/2006/relationships/hyperlink" Target="https://lightcast.io/open-skills/skills" TargetMode="External"/><Relationship Id="rId10578" Type="http://schemas.openxmlformats.org/officeDocument/2006/relationships/hyperlink" Target="https://skills.emsidata.com/skills/KS1265Q7218HLJXYXTF9" TargetMode="External"/><Relationship Id="rId106" Type="http://schemas.openxmlformats.org/officeDocument/2006/relationships/hyperlink" Target="https://lightcast.io/open-skills/skills" TargetMode="External"/><Relationship Id="rId10579" Type="http://schemas.openxmlformats.org/officeDocument/2006/relationships/hyperlink" Target="https://lightcast.io/open-skills/skills" TargetMode="External"/><Relationship Id="rId105" Type="http://schemas.openxmlformats.org/officeDocument/2006/relationships/hyperlink" Target="https://lightcast.io/open-skills/skills" TargetMode="External"/><Relationship Id="rId10576" Type="http://schemas.openxmlformats.org/officeDocument/2006/relationships/hyperlink" Target="https://skills.emsidata.com/skills/KS121TG6T1XGL601XW9R" TargetMode="External"/><Relationship Id="rId104" Type="http://schemas.openxmlformats.org/officeDocument/2006/relationships/hyperlink" Target="https://lightcast.io/open-skills/skills" TargetMode="External"/><Relationship Id="rId10577" Type="http://schemas.openxmlformats.org/officeDocument/2006/relationships/hyperlink" Target="https://lightcast.io/open-skills/skills" TargetMode="External"/><Relationship Id="rId109" Type="http://schemas.openxmlformats.org/officeDocument/2006/relationships/hyperlink" Target="https://lightcast.io/open-skills/skills" TargetMode="External"/><Relationship Id="rId4680" Type="http://schemas.openxmlformats.org/officeDocument/2006/relationships/hyperlink" Target="https://lightcast.io/open-skills/skills" TargetMode="External"/><Relationship Id="rId108" Type="http://schemas.openxmlformats.org/officeDocument/2006/relationships/hyperlink" Target="https://lightcast.io/open-skills/skills" TargetMode="External"/><Relationship Id="rId3351" Type="http://schemas.openxmlformats.org/officeDocument/2006/relationships/hyperlink" Target="https://skills.emsidata.com/skills/KS125B9765PJ54Y9STP1" TargetMode="External"/><Relationship Id="rId4682" Type="http://schemas.openxmlformats.org/officeDocument/2006/relationships/hyperlink" Target="https://lightcast.io/open-skills/skills" TargetMode="External"/><Relationship Id="rId10570" Type="http://schemas.openxmlformats.org/officeDocument/2006/relationships/hyperlink" Target="https://skills.emsidata.com/skills/KS126Z4698QT1SMF60RW" TargetMode="External"/><Relationship Id="rId2020" Type="http://schemas.openxmlformats.org/officeDocument/2006/relationships/hyperlink" Target="https://lightcast.io/open-skills/skills" TargetMode="External"/><Relationship Id="rId3350" Type="http://schemas.openxmlformats.org/officeDocument/2006/relationships/hyperlink" Target="https://lightcast.io/open-skills/skills" TargetMode="External"/><Relationship Id="rId4681" Type="http://schemas.openxmlformats.org/officeDocument/2006/relationships/hyperlink" Target="https://skills.emsidata.com/skills/KS127KQ6LD33VJ6MC8F9" TargetMode="External"/><Relationship Id="rId10571" Type="http://schemas.openxmlformats.org/officeDocument/2006/relationships/hyperlink" Target="https://lightcast.io/open-skills/skills" TargetMode="External"/><Relationship Id="rId2021" Type="http://schemas.openxmlformats.org/officeDocument/2006/relationships/hyperlink" Target="https://skills.emsidata.com/skills/ESBB137B92C3533C53C3" TargetMode="External"/><Relationship Id="rId3353" Type="http://schemas.openxmlformats.org/officeDocument/2006/relationships/hyperlink" Target="https://skills.emsidata.com/skills/KS128026N2WD998W007T" TargetMode="External"/><Relationship Id="rId4684" Type="http://schemas.openxmlformats.org/officeDocument/2006/relationships/hyperlink" Target="https://lightcast.io/open-skills/skills" TargetMode="External"/><Relationship Id="rId2022" Type="http://schemas.openxmlformats.org/officeDocument/2006/relationships/hyperlink" Target="https://lightcast.io/open-skills/skills" TargetMode="External"/><Relationship Id="rId3352" Type="http://schemas.openxmlformats.org/officeDocument/2006/relationships/hyperlink" Target="https://lightcast.io/open-skills/skills" TargetMode="External"/><Relationship Id="rId4683" Type="http://schemas.openxmlformats.org/officeDocument/2006/relationships/hyperlink" Target="https://skills.emsidata.com/skills/KSDH79AIGWZ8XBX62RJV" TargetMode="External"/><Relationship Id="rId103" Type="http://schemas.openxmlformats.org/officeDocument/2006/relationships/hyperlink" Target="https://lightcast.io/open-skills/skills" TargetMode="External"/><Relationship Id="rId2023" Type="http://schemas.openxmlformats.org/officeDocument/2006/relationships/hyperlink" Target="https://skills.emsidata.com/skills/ES9F60A97F4B208D564E" TargetMode="External"/><Relationship Id="rId3355" Type="http://schemas.openxmlformats.org/officeDocument/2006/relationships/hyperlink" Target="https://skills.emsidata.com/skills/KS441GN62TPFP9BR63XF" TargetMode="External"/><Relationship Id="rId4686" Type="http://schemas.openxmlformats.org/officeDocument/2006/relationships/hyperlink" Target="https://lightcast.io/open-skills/skills" TargetMode="External"/><Relationship Id="rId10574" Type="http://schemas.openxmlformats.org/officeDocument/2006/relationships/hyperlink" Target="https://skills.emsidata.com/skills/KS441J072CZZ2HXBNTXR" TargetMode="External"/><Relationship Id="rId102" Type="http://schemas.openxmlformats.org/officeDocument/2006/relationships/hyperlink" Target="https://lightcast.io/open-skills/skills" TargetMode="External"/><Relationship Id="rId2024" Type="http://schemas.openxmlformats.org/officeDocument/2006/relationships/hyperlink" Target="https://lightcast.io/open-skills/skills" TargetMode="External"/><Relationship Id="rId3354" Type="http://schemas.openxmlformats.org/officeDocument/2006/relationships/hyperlink" Target="https://lightcast.io/open-skills/skills" TargetMode="External"/><Relationship Id="rId4685" Type="http://schemas.openxmlformats.org/officeDocument/2006/relationships/hyperlink" Target="https://skills.emsidata.com/skills/KS120D96H7R27D70W4Q0" TargetMode="External"/><Relationship Id="rId10575" Type="http://schemas.openxmlformats.org/officeDocument/2006/relationships/hyperlink" Target="https://lightcast.io/open-skills/skills" TargetMode="External"/><Relationship Id="rId101" Type="http://schemas.openxmlformats.org/officeDocument/2006/relationships/hyperlink" Target="https://lightcast.io/open-skills/skills" TargetMode="External"/><Relationship Id="rId2025" Type="http://schemas.openxmlformats.org/officeDocument/2006/relationships/hyperlink" Target="https://skills.emsidata.com/skills/KS440PX6K74FY7FWZ39G" TargetMode="External"/><Relationship Id="rId3357" Type="http://schemas.openxmlformats.org/officeDocument/2006/relationships/hyperlink" Target="https://skills.emsidata.com/skills/KS440DD69GMSC8X69C1M" TargetMode="External"/><Relationship Id="rId4688" Type="http://schemas.openxmlformats.org/officeDocument/2006/relationships/hyperlink" Target="https://lightcast.io/open-skills/skills" TargetMode="External"/><Relationship Id="rId10572" Type="http://schemas.openxmlformats.org/officeDocument/2006/relationships/hyperlink" Target="https://skills.emsidata.com/skills/BGSACE54B6AE4D6B470C" TargetMode="External"/><Relationship Id="rId100" Type="http://schemas.openxmlformats.org/officeDocument/2006/relationships/hyperlink" Target="https://lightcast.io/open-skills/skills" TargetMode="External"/><Relationship Id="rId2026" Type="http://schemas.openxmlformats.org/officeDocument/2006/relationships/hyperlink" Target="https://lightcast.io/open-skills/skills" TargetMode="External"/><Relationship Id="rId3356" Type="http://schemas.openxmlformats.org/officeDocument/2006/relationships/hyperlink" Target="https://lightcast.io/open-skills/skills" TargetMode="External"/><Relationship Id="rId4687" Type="http://schemas.openxmlformats.org/officeDocument/2006/relationships/hyperlink" Target="https://skills.emsidata.com/skills/KS120D976LFGP57NKY7P" TargetMode="External"/><Relationship Id="rId10573" Type="http://schemas.openxmlformats.org/officeDocument/2006/relationships/hyperlink" Target="https://lightcast.io/open-skills/skills" TargetMode="External"/><Relationship Id="rId2016" Type="http://schemas.openxmlformats.org/officeDocument/2006/relationships/hyperlink" Target="https://lightcast.io/open-skills/skills" TargetMode="External"/><Relationship Id="rId3348" Type="http://schemas.openxmlformats.org/officeDocument/2006/relationships/hyperlink" Target="https://lightcast.io/open-skills/skills" TargetMode="External"/><Relationship Id="rId4679" Type="http://schemas.openxmlformats.org/officeDocument/2006/relationships/hyperlink" Target="https://skills.emsidata.com/skills/KS122106DWYK3LL2JCSZ" TargetMode="External"/><Relationship Id="rId2017" Type="http://schemas.openxmlformats.org/officeDocument/2006/relationships/hyperlink" Target="https://skills.emsidata.com/skills/KS1258T754X4YLF98X65" TargetMode="External"/><Relationship Id="rId3347" Type="http://schemas.openxmlformats.org/officeDocument/2006/relationships/hyperlink" Target="https://skills.emsidata.com/skills/KS121CY5X6BPXPPMH95R" TargetMode="External"/><Relationship Id="rId4678" Type="http://schemas.openxmlformats.org/officeDocument/2006/relationships/hyperlink" Target="https://lightcast.io/open-skills/skills" TargetMode="External"/><Relationship Id="rId2018" Type="http://schemas.openxmlformats.org/officeDocument/2006/relationships/hyperlink" Target="https://lightcast.io/open-skills/skills" TargetMode="External"/><Relationship Id="rId2019" Type="http://schemas.openxmlformats.org/officeDocument/2006/relationships/hyperlink" Target="https://skills.emsidata.com/skills/KS4QVCJHUP5LD71LMV4P" TargetMode="External"/><Relationship Id="rId3349" Type="http://schemas.openxmlformats.org/officeDocument/2006/relationships/hyperlink" Target="https://skills.emsidata.com/skills/KS124Q25VKLCZJ6DGN91" TargetMode="External"/><Relationship Id="rId10589" Type="http://schemas.openxmlformats.org/officeDocument/2006/relationships/hyperlink" Target="https://lightcast.io/open-skills/skills" TargetMode="External"/><Relationship Id="rId10587" Type="http://schemas.openxmlformats.org/officeDocument/2006/relationships/hyperlink" Target="https://lightcast.io/open-skills/skills" TargetMode="External"/><Relationship Id="rId10588" Type="http://schemas.openxmlformats.org/officeDocument/2006/relationships/hyperlink" Target="https://skills.emsidata.com/skills/KS124CY60R4M0NWJTR09" TargetMode="External"/><Relationship Id="rId3340" Type="http://schemas.openxmlformats.org/officeDocument/2006/relationships/hyperlink" Target="https://lightcast.io/open-skills/skills" TargetMode="External"/><Relationship Id="rId4671" Type="http://schemas.openxmlformats.org/officeDocument/2006/relationships/hyperlink" Target="https://skills.emsidata.com/skills/KS4403D6VQ2DVJFGVTQY" TargetMode="External"/><Relationship Id="rId10581" Type="http://schemas.openxmlformats.org/officeDocument/2006/relationships/hyperlink" Target="https://lightcast.io/open-skills/skills" TargetMode="External"/><Relationship Id="rId4670" Type="http://schemas.openxmlformats.org/officeDocument/2006/relationships/hyperlink" Target="https://lightcast.io/open-skills/skills" TargetMode="External"/><Relationship Id="rId10582" Type="http://schemas.openxmlformats.org/officeDocument/2006/relationships/hyperlink" Target="https://skills.emsidata.com/skills/KS441LT6XR2QN55GK52F" TargetMode="External"/><Relationship Id="rId2010" Type="http://schemas.openxmlformats.org/officeDocument/2006/relationships/hyperlink" Target="https://lightcast.io/open-skills/skills" TargetMode="External"/><Relationship Id="rId3342" Type="http://schemas.openxmlformats.org/officeDocument/2006/relationships/hyperlink" Target="https://lightcast.io/open-skills/skills" TargetMode="External"/><Relationship Id="rId4673" Type="http://schemas.openxmlformats.org/officeDocument/2006/relationships/hyperlink" Target="https://skills.emsidata.com/skills/KS1227F6831KK9NBB875" TargetMode="External"/><Relationship Id="rId2011" Type="http://schemas.openxmlformats.org/officeDocument/2006/relationships/hyperlink" Target="https://skills.emsidata.com/skills/KS127XR67N44KR2K485W" TargetMode="External"/><Relationship Id="rId3341" Type="http://schemas.openxmlformats.org/officeDocument/2006/relationships/hyperlink" Target="https://skills.emsidata.com/skills/KS1245R6XZNLCYVQFDM8" TargetMode="External"/><Relationship Id="rId4672" Type="http://schemas.openxmlformats.org/officeDocument/2006/relationships/hyperlink" Target="https://lightcast.io/open-skills/skills" TargetMode="External"/><Relationship Id="rId10580" Type="http://schemas.openxmlformats.org/officeDocument/2006/relationships/hyperlink" Target="https://skills.emsidata.com/skills/KS121W466M96BHHNJV3R" TargetMode="External"/><Relationship Id="rId2012" Type="http://schemas.openxmlformats.org/officeDocument/2006/relationships/hyperlink" Target="https://lightcast.io/open-skills/skills" TargetMode="External"/><Relationship Id="rId3344" Type="http://schemas.openxmlformats.org/officeDocument/2006/relationships/hyperlink" Target="https://lightcast.io/open-skills/skills" TargetMode="External"/><Relationship Id="rId4675" Type="http://schemas.openxmlformats.org/officeDocument/2006/relationships/hyperlink" Target="https://skills.emsidata.com/skills/KS4415Q6ZQNW127ZTWRN" TargetMode="External"/><Relationship Id="rId10585" Type="http://schemas.openxmlformats.org/officeDocument/2006/relationships/hyperlink" Target="https://lightcast.io/open-skills/skills" TargetMode="External"/><Relationship Id="rId2013" Type="http://schemas.openxmlformats.org/officeDocument/2006/relationships/hyperlink" Target="https://skills.emsidata.com/skills/KS125V7789ZHFZV1LXKK" TargetMode="External"/><Relationship Id="rId3343" Type="http://schemas.openxmlformats.org/officeDocument/2006/relationships/hyperlink" Target="https://skills.emsidata.com/skills/KS122V85Z6Q6Q5R2ZYYB" TargetMode="External"/><Relationship Id="rId4674" Type="http://schemas.openxmlformats.org/officeDocument/2006/relationships/hyperlink" Target="https://lightcast.io/open-skills/skills" TargetMode="External"/><Relationship Id="rId10586" Type="http://schemas.openxmlformats.org/officeDocument/2006/relationships/hyperlink" Target="https://skills.emsidata.com/skills/KS127H368QPJH5P3F2M5" TargetMode="External"/><Relationship Id="rId2014" Type="http://schemas.openxmlformats.org/officeDocument/2006/relationships/hyperlink" Target="https://lightcast.io/open-skills/skills" TargetMode="External"/><Relationship Id="rId3346" Type="http://schemas.openxmlformats.org/officeDocument/2006/relationships/hyperlink" Target="https://lightcast.io/open-skills/skills" TargetMode="External"/><Relationship Id="rId4677" Type="http://schemas.openxmlformats.org/officeDocument/2006/relationships/hyperlink" Target="https://skills.emsidata.com/skills/KS1226Y6DNDT05G7FJ4J" TargetMode="External"/><Relationship Id="rId10583" Type="http://schemas.openxmlformats.org/officeDocument/2006/relationships/hyperlink" Target="https://lightcast.io/open-skills/skills" TargetMode="External"/><Relationship Id="rId2015" Type="http://schemas.openxmlformats.org/officeDocument/2006/relationships/hyperlink" Target="https://skills.emsidata.com/skills/ESF680FFB825795428E1" TargetMode="External"/><Relationship Id="rId3345" Type="http://schemas.openxmlformats.org/officeDocument/2006/relationships/hyperlink" Target="https://skills.emsidata.com/skills/KS123MH617VQ43SKCLF9" TargetMode="External"/><Relationship Id="rId4676" Type="http://schemas.openxmlformats.org/officeDocument/2006/relationships/hyperlink" Target="https://lightcast.io/open-skills/skills" TargetMode="External"/><Relationship Id="rId10584" Type="http://schemas.openxmlformats.org/officeDocument/2006/relationships/hyperlink" Target="https://skills.emsidata.com/skills/KSALSL0U9E60WLJXI7B7" TargetMode="External"/><Relationship Id="rId2049" Type="http://schemas.openxmlformats.org/officeDocument/2006/relationships/hyperlink" Target="https://skills.emsidata.com/skills/KS441P2638Z6325HRT7W" TargetMode="External"/><Relationship Id="rId129" Type="http://schemas.openxmlformats.org/officeDocument/2006/relationships/hyperlink" Target="https://lightcast.io/open-skills/skills" TargetMode="External"/><Relationship Id="rId10556" Type="http://schemas.openxmlformats.org/officeDocument/2006/relationships/hyperlink" Target="https://skills.emsidata.com/skills/BGS8542433548B0848F2" TargetMode="External"/><Relationship Id="rId128" Type="http://schemas.openxmlformats.org/officeDocument/2006/relationships/hyperlink" Target="https://lightcast.io/open-skills/skills" TargetMode="External"/><Relationship Id="rId10557" Type="http://schemas.openxmlformats.org/officeDocument/2006/relationships/hyperlink" Target="https://lightcast.io/open-skills/skills" TargetMode="External"/><Relationship Id="rId127" Type="http://schemas.openxmlformats.org/officeDocument/2006/relationships/hyperlink" Target="https://lightcast.io/open-skills/skills" TargetMode="External"/><Relationship Id="rId10554" Type="http://schemas.openxmlformats.org/officeDocument/2006/relationships/hyperlink" Target="https://skills.emsidata.com/skills/KS441V16GMHBGBPNZ9H8" TargetMode="External"/><Relationship Id="rId126" Type="http://schemas.openxmlformats.org/officeDocument/2006/relationships/hyperlink" Target="https://lightcast.io/open-skills/skills" TargetMode="External"/><Relationship Id="rId10555" Type="http://schemas.openxmlformats.org/officeDocument/2006/relationships/hyperlink" Target="https://lightcast.io/open-skills/skills" TargetMode="External"/><Relationship Id="rId3371" Type="http://schemas.openxmlformats.org/officeDocument/2006/relationships/hyperlink" Target="https://skills.emsidata.com/skills/KS120406FZSMTZF4M5SH" TargetMode="External"/><Relationship Id="rId10558" Type="http://schemas.openxmlformats.org/officeDocument/2006/relationships/hyperlink" Target="https://skills.emsidata.com/skills/KS127P65Z6LQ57QQ41KT" TargetMode="External"/><Relationship Id="rId2040" Type="http://schemas.openxmlformats.org/officeDocument/2006/relationships/hyperlink" Target="https://lightcast.io/open-skills/skills" TargetMode="External"/><Relationship Id="rId3370" Type="http://schemas.openxmlformats.org/officeDocument/2006/relationships/hyperlink" Target="https://lightcast.io/open-skills/skills" TargetMode="External"/><Relationship Id="rId10559" Type="http://schemas.openxmlformats.org/officeDocument/2006/relationships/hyperlink" Target="https://lightcast.io/open-skills/skills" TargetMode="External"/><Relationship Id="rId121" Type="http://schemas.openxmlformats.org/officeDocument/2006/relationships/hyperlink" Target="https://lightcast.io/open-skills/skills" TargetMode="External"/><Relationship Id="rId2041" Type="http://schemas.openxmlformats.org/officeDocument/2006/relationships/hyperlink" Target="https://skills.emsidata.com/skills/KS8KHTXUYMQ3Z9AVEIX6" TargetMode="External"/><Relationship Id="rId3373" Type="http://schemas.openxmlformats.org/officeDocument/2006/relationships/hyperlink" Target="https://skills.emsidata.com/skills/ESD72B58C51BB48B5D60" TargetMode="External"/><Relationship Id="rId120" Type="http://schemas.openxmlformats.org/officeDocument/2006/relationships/hyperlink" Target="https://lightcast.io/open-skills/skills" TargetMode="External"/><Relationship Id="rId2042" Type="http://schemas.openxmlformats.org/officeDocument/2006/relationships/hyperlink" Target="https://lightcast.io/open-skills/skills" TargetMode="External"/><Relationship Id="rId3372" Type="http://schemas.openxmlformats.org/officeDocument/2006/relationships/hyperlink" Target="https://lightcast.io/open-skills/skills" TargetMode="External"/><Relationship Id="rId2043" Type="http://schemas.openxmlformats.org/officeDocument/2006/relationships/hyperlink" Target="https://skills.emsidata.com/skills/ESF75F0F72FB44DFAE60" TargetMode="External"/><Relationship Id="rId3375" Type="http://schemas.openxmlformats.org/officeDocument/2006/relationships/hyperlink" Target="https://skills.emsidata.com/skills/KS1203Y62Y4C11XJ6PHP" TargetMode="External"/><Relationship Id="rId2044" Type="http://schemas.openxmlformats.org/officeDocument/2006/relationships/hyperlink" Target="https://lightcast.io/open-skills/skills" TargetMode="External"/><Relationship Id="rId3374" Type="http://schemas.openxmlformats.org/officeDocument/2006/relationships/hyperlink" Target="https://lightcast.io/open-skills/skills" TargetMode="External"/><Relationship Id="rId125" Type="http://schemas.openxmlformats.org/officeDocument/2006/relationships/hyperlink" Target="https://lightcast.io/open-skills/skills" TargetMode="External"/><Relationship Id="rId2045" Type="http://schemas.openxmlformats.org/officeDocument/2006/relationships/hyperlink" Target="https://skills.emsidata.com/skills/ES74FEAE66C02FEBECFE" TargetMode="External"/><Relationship Id="rId3377" Type="http://schemas.openxmlformats.org/officeDocument/2006/relationships/hyperlink" Target="https://skills.emsidata.com/skills/KS1248L77TSY3J2V2XC1" TargetMode="External"/><Relationship Id="rId10552" Type="http://schemas.openxmlformats.org/officeDocument/2006/relationships/hyperlink" Target="https://skills.emsidata.com/skills/KS122VJ66K0BC0TDLKHS" TargetMode="External"/><Relationship Id="rId124" Type="http://schemas.openxmlformats.org/officeDocument/2006/relationships/hyperlink" Target="https://lightcast.io/open-skills/skills" TargetMode="External"/><Relationship Id="rId2046" Type="http://schemas.openxmlformats.org/officeDocument/2006/relationships/hyperlink" Target="https://lightcast.io/open-skills/skills" TargetMode="External"/><Relationship Id="rId3376" Type="http://schemas.openxmlformats.org/officeDocument/2006/relationships/hyperlink" Target="https://lightcast.io/open-skills/skills" TargetMode="External"/><Relationship Id="rId10553" Type="http://schemas.openxmlformats.org/officeDocument/2006/relationships/hyperlink" Target="https://lightcast.io/open-skills/skills" TargetMode="External"/><Relationship Id="rId123" Type="http://schemas.openxmlformats.org/officeDocument/2006/relationships/hyperlink" Target="https://lightcast.io/open-skills/skills" TargetMode="External"/><Relationship Id="rId2047" Type="http://schemas.openxmlformats.org/officeDocument/2006/relationships/hyperlink" Target="https://skills.emsidata.com/skills/KS121XS5Y65G7JJG1VV5" TargetMode="External"/><Relationship Id="rId3379" Type="http://schemas.openxmlformats.org/officeDocument/2006/relationships/hyperlink" Target="https://skills.emsidata.com/skills/KS124685Z7C03V020F5V" TargetMode="External"/><Relationship Id="rId10550" Type="http://schemas.openxmlformats.org/officeDocument/2006/relationships/hyperlink" Target="https://skills.emsidata.com/skills/KS122KN7458KR53RS94C" TargetMode="External"/><Relationship Id="rId122" Type="http://schemas.openxmlformats.org/officeDocument/2006/relationships/hyperlink" Target="https://lightcast.io/open-skills/skills" TargetMode="External"/><Relationship Id="rId2048" Type="http://schemas.openxmlformats.org/officeDocument/2006/relationships/hyperlink" Target="https://lightcast.io/open-skills/skills" TargetMode="External"/><Relationship Id="rId3378" Type="http://schemas.openxmlformats.org/officeDocument/2006/relationships/hyperlink" Target="https://lightcast.io/open-skills/skills" TargetMode="External"/><Relationship Id="rId10551" Type="http://schemas.openxmlformats.org/officeDocument/2006/relationships/hyperlink" Target="https://lightcast.io/open-skills/skills" TargetMode="External"/><Relationship Id="rId2038" Type="http://schemas.openxmlformats.org/officeDocument/2006/relationships/hyperlink" Target="https://lightcast.io/open-skills/skills" TargetMode="External"/><Relationship Id="rId2039" Type="http://schemas.openxmlformats.org/officeDocument/2006/relationships/hyperlink" Target="https://skills.emsidata.com/skills/KS1225N6LLCB6MVBP02R" TargetMode="External"/><Relationship Id="rId3369" Type="http://schemas.openxmlformats.org/officeDocument/2006/relationships/hyperlink" Target="https://skills.emsidata.com/skills/KS123MF6JT9PVPX9HHXS" TargetMode="External"/><Relationship Id="rId118" Type="http://schemas.openxmlformats.org/officeDocument/2006/relationships/hyperlink" Target="https://lightcast.io/open-skills/skills" TargetMode="External"/><Relationship Id="rId10567" Type="http://schemas.openxmlformats.org/officeDocument/2006/relationships/hyperlink" Target="https://lightcast.io/open-skills/skills" TargetMode="External"/><Relationship Id="rId117" Type="http://schemas.openxmlformats.org/officeDocument/2006/relationships/hyperlink" Target="https://lightcast.io/open-skills/skills" TargetMode="External"/><Relationship Id="rId10568" Type="http://schemas.openxmlformats.org/officeDocument/2006/relationships/hyperlink" Target="https://skills.emsidata.com/skills/ES5986F3F0222E9CE14F" TargetMode="External"/><Relationship Id="rId116" Type="http://schemas.openxmlformats.org/officeDocument/2006/relationships/hyperlink" Target="https://lightcast.io/open-skills/skills" TargetMode="External"/><Relationship Id="rId10565" Type="http://schemas.openxmlformats.org/officeDocument/2006/relationships/hyperlink" Target="https://lightcast.io/open-skills/skills" TargetMode="External"/><Relationship Id="rId115" Type="http://schemas.openxmlformats.org/officeDocument/2006/relationships/hyperlink" Target="https://lightcast.io/open-skills/skills" TargetMode="External"/><Relationship Id="rId10566" Type="http://schemas.openxmlformats.org/officeDocument/2006/relationships/hyperlink" Target="https://skills.emsidata.com/skills/KS84HIMR36V633XYJN41" TargetMode="External"/><Relationship Id="rId3360" Type="http://schemas.openxmlformats.org/officeDocument/2006/relationships/hyperlink" Target="https://lightcast.io/open-skills/skills" TargetMode="External"/><Relationship Id="rId4691" Type="http://schemas.openxmlformats.org/officeDocument/2006/relationships/hyperlink" Target="https://skills.emsidata.com/skills/KS1217B6DGB26N51XW4D" TargetMode="External"/><Relationship Id="rId10569" Type="http://schemas.openxmlformats.org/officeDocument/2006/relationships/hyperlink" Target="https://lightcast.io/open-skills/skills" TargetMode="External"/><Relationship Id="rId119" Type="http://schemas.openxmlformats.org/officeDocument/2006/relationships/hyperlink" Target="https://lightcast.io/open-skills/skills" TargetMode="External"/><Relationship Id="rId4690" Type="http://schemas.openxmlformats.org/officeDocument/2006/relationships/hyperlink" Target="https://lightcast.io/open-skills/skills" TargetMode="External"/><Relationship Id="rId110" Type="http://schemas.openxmlformats.org/officeDocument/2006/relationships/hyperlink" Target="https://lightcast.io/open-skills/skills" TargetMode="External"/><Relationship Id="rId2030" Type="http://schemas.openxmlformats.org/officeDocument/2006/relationships/hyperlink" Target="https://lightcast.io/open-skills/skills" TargetMode="External"/><Relationship Id="rId3362" Type="http://schemas.openxmlformats.org/officeDocument/2006/relationships/hyperlink" Target="https://lightcast.io/open-skills/skills" TargetMode="External"/><Relationship Id="rId4693" Type="http://schemas.openxmlformats.org/officeDocument/2006/relationships/hyperlink" Target="https://skills.emsidata.com/skills/KS7G0675VN0M1HML97W0" TargetMode="External"/><Relationship Id="rId2031" Type="http://schemas.openxmlformats.org/officeDocument/2006/relationships/hyperlink" Target="https://skills.emsidata.com/skills/KS128046YVM67P8TX5MM" TargetMode="External"/><Relationship Id="rId3361" Type="http://schemas.openxmlformats.org/officeDocument/2006/relationships/hyperlink" Target="https://skills.emsidata.com/skills/KS126575XKM1N3CP4FJF" TargetMode="External"/><Relationship Id="rId4692" Type="http://schemas.openxmlformats.org/officeDocument/2006/relationships/hyperlink" Target="https://lightcast.io/open-skills/skills" TargetMode="External"/><Relationship Id="rId10560" Type="http://schemas.openxmlformats.org/officeDocument/2006/relationships/hyperlink" Target="https://skills.emsidata.com/skills/BGSC2D831D1FDBC9FC9B" TargetMode="External"/><Relationship Id="rId2032" Type="http://schemas.openxmlformats.org/officeDocument/2006/relationships/hyperlink" Target="https://lightcast.io/open-skills/skills" TargetMode="External"/><Relationship Id="rId3364" Type="http://schemas.openxmlformats.org/officeDocument/2006/relationships/hyperlink" Target="https://lightcast.io/open-skills/skills" TargetMode="External"/><Relationship Id="rId4695" Type="http://schemas.openxmlformats.org/officeDocument/2006/relationships/hyperlink" Target="https://skills.emsidata.com/skills/KS7YBKUPS4X0C67GJVH3" TargetMode="External"/><Relationship Id="rId2033" Type="http://schemas.openxmlformats.org/officeDocument/2006/relationships/hyperlink" Target="https://skills.emsidata.com/skills/KS122L46TBBZJ9858RGR" TargetMode="External"/><Relationship Id="rId3363" Type="http://schemas.openxmlformats.org/officeDocument/2006/relationships/hyperlink" Target="https://skills.emsidata.com/skills/KS6826S6NSQ8RQF0LG3D" TargetMode="External"/><Relationship Id="rId4694" Type="http://schemas.openxmlformats.org/officeDocument/2006/relationships/hyperlink" Target="https://lightcast.io/open-skills/skills" TargetMode="External"/><Relationship Id="rId114" Type="http://schemas.openxmlformats.org/officeDocument/2006/relationships/hyperlink" Target="https://lightcast.io/open-skills/skills" TargetMode="External"/><Relationship Id="rId2034" Type="http://schemas.openxmlformats.org/officeDocument/2006/relationships/hyperlink" Target="https://lightcast.io/open-skills/skills" TargetMode="External"/><Relationship Id="rId3366" Type="http://schemas.openxmlformats.org/officeDocument/2006/relationships/hyperlink" Target="https://lightcast.io/open-skills/skills" TargetMode="External"/><Relationship Id="rId4697" Type="http://schemas.openxmlformats.org/officeDocument/2006/relationships/hyperlink" Target="https://skills.emsidata.com/skills/KS125SZ7212JXJWSH259" TargetMode="External"/><Relationship Id="rId10563" Type="http://schemas.openxmlformats.org/officeDocument/2006/relationships/hyperlink" Target="https://lightcast.io/open-skills/skills" TargetMode="External"/><Relationship Id="rId113" Type="http://schemas.openxmlformats.org/officeDocument/2006/relationships/hyperlink" Target="https://lightcast.io/open-skills/skills" TargetMode="External"/><Relationship Id="rId2035" Type="http://schemas.openxmlformats.org/officeDocument/2006/relationships/hyperlink" Target="https://skills.emsidata.com/skills/KS1225J6XX2482K4PWDP" TargetMode="External"/><Relationship Id="rId3365" Type="http://schemas.openxmlformats.org/officeDocument/2006/relationships/hyperlink" Target="https://skills.emsidata.com/skills/KS123YF6T21PFVZ16Y46" TargetMode="External"/><Relationship Id="rId4696" Type="http://schemas.openxmlformats.org/officeDocument/2006/relationships/hyperlink" Target="https://lightcast.io/open-skills/skills" TargetMode="External"/><Relationship Id="rId10564" Type="http://schemas.openxmlformats.org/officeDocument/2006/relationships/hyperlink" Target="https://skills.emsidata.com/skills/BGSCE8C3494BD1CB6888" TargetMode="External"/><Relationship Id="rId112" Type="http://schemas.openxmlformats.org/officeDocument/2006/relationships/hyperlink" Target="https://lightcast.io/open-skills/skills" TargetMode="External"/><Relationship Id="rId2036" Type="http://schemas.openxmlformats.org/officeDocument/2006/relationships/hyperlink" Target="https://lightcast.io/open-skills/skills" TargetMode="External"/><Relationship Id="rId3368" Type="http://schemas.openxmlformats.org/officeDocument/2006/relationships/hyperlink" Target="https://lightcast.io/open-skills/skills" TargetMode="External"/><Relationship Id="rId4699" Type="http://schemas.openxmlformats.org/officeDocument/2006/relationships/hyperlink" Target="https://skills.emsidata.com/skills/KS125VW6V6SVJHRQVN0R" TargetMode="External"/><Relationship Id="rId10561" Type="http://schemas.openxmlformats.org/officeDocument/2006/relationships/hyperlink" Target="https://lightcast.io/open-skills/skills" TargetMode="External"/><Relationship Id="rId111" Type="http://schemas.openxmlformats.org/officeDocument/2006/relationships/hyperlink" Target="https://lightcast.io/open-skills/skills" TargetMode="External"/><Relationship Id="rId2037" Type="http://schemas.openxmlformats.org/officeDocument/2006/relationships/hyperlink" Target="https://skills.emsidata.com/skills/KS125Q26JWQQXBCVGXBV" TargetMode="External"/><Relationship Id="rId3367" Type="http://schemas.openxmlformats.org/officeDocument/2006/relationships/hyperlink" Target="https://skills.emsidata.com/skills/KS1224W6QDW49B4D9G94" TargetMode="External"/><Relationship Id="rId4698" Type="http://schemas.openxmlformats.org/officeDocument/2006/relationships/hyperlink" Target="https://lightcast.io/open-skills/skills" TargetMode="External"/><Relationship Id="rId10562" Type="http://schemas.openxmlformats.org/officeDocument/2006/relationships/hyperlink" Target="https://skills.emsidata.com/skills/KS682P46TV7CKCJM807Z" TargetMode="External"/><Relationship Id="rId3315" Type="http://schemas.openxmlformats.org/officeDocument/2006/relationships/hyperlink" Target="https://skills.emsidata.com/skills/KS125585ZX6STC3LWJSD" TargetMode="External"/><Relationship Id="rId4646" Type="http://schemas.openxmlformats.org/officeDocument/2006/relationships/hyperlink" Target="https://lightcast.io/open-skills/skills" TargetMode="External"/><Relationship Id="rId5978" Type="http://schemas.openxmlformats.org/officeDocument/2006/relationships/hyperlink" Target="https://lightcast.io/open-skills/skills" TargetMode="External"/><Relationship Id="rId3314" Type="http://schemas.openxmlformats.org/officeDocument/2006/relationships/hyperlink" Target="https://lightcast.io/open-skills/skills" TargetMode="External"/><Relationship Id="rId4645" Type="http://schemas.openxmlformats.org/officeDocument/2006/relationships/hyperlink" Target="https://skills.emsidata.com/skills/KS79U0Q8J6KPJGMPGQQ8" TargetMode="External"/><Relationship Id="rId5979" Type="http://schemas.openxmlformats.org/officeDocument/2006/relationships/hyperlink" Target="https://skills.emsidata.com/skills/KS4415C66LXLCGH2QMLJ" TargetMode="External"/><Relationship Id="rId3317" Type="http://schemas.openxmlformats.org/officeDocument/2006/relationships/hyperlink" Target="https://skills.emsidata.com/skills/ES4D6E9C076E93837299" TargetMode="External"/><Relationship Id="rId4648" Type="http://schemas.openxmlformats.org/officeDocument/2006/relationships/hyperlink" Target="https://lightcast.io/open-skills/skills" TargetMode="External"/><Relationship Id="rId5976" Type="http://schemas.openxmlformats.org/officeDocument/2006/relationships/hyperlink" Target="https://lightcast.io/open-skills/skills" TargetMode="External"/><Relationship Id="rId3316" Type="http://schemas.openxmlformats.org/officeDocument/2006/relationships/hyperlink" Target="https://lightcast.io/open-skills/skills" TargetMode="External"/><Relationship Id="rId4647" Type="http://schemas.openxmlformats.org/officeDocument/2006/relationships/hyperlink" Target="https://skills.emsidata.com/skills/KS1212G5YZWZY50S426D" TargetMode="External"/><Relationship Id="rId5977" Type="http://schemas.openxmlformats.org/officeDocument/2006/relationships/hyperlink" Target="https://skills.emsidata.com/skills/KS126YX6GF56X12MPN43" TargetMode="External"/><Relationship Id="rId3319" Type="http://schemas.openxmlformats.org/officeDocument/2006/relationships/hyperlink" Target="https://skills.emsidata.com/skills/KS120PJ5YCK9D76Q0PFS" TargetMode="External"/><Relationship Id="rId3318" Type="http://schemas.openxmlformats.org/officeDocument/2006/relationships/hyperlink" Target="https://lightcast.io/open-skills/skills" TargetMode="External"/><Relationship Id="rId4649" Type="http://schemas.openxmlformats.org/officeDocument/2006/relationships/hyperlink" Target="https://skills.emsidata.com/skills/KS120246NMDK6N8WCD0Y" TargetMode="External"/><Relationship Id="rId5970" Type="http://schemas.openxmlformats.org/officeDocument/2006/relationships/hyperlink" Target="https://lightcast.io/open-skills/skills" TargetMode="External"/><Relationship Id="rId5971" Type="http://schemas.openxmlformats.org/officeDocument/2006/relationships/hyperlink" Target="https://skills.emsidata.com/skills/KS441536VTGSWK6MDLMT" TargetMode="External"/><Relationship Id="rId4640" Type="http://schemas.openxmlformats.org/officeDocument/2006/relationships/hyperlink" Target="https://lightcast.io/open-skills/skills" TargetMode="External"/><Relationship Id="rId3311" Type="http://schemas.openxmlformats.org/officeDocument/2006/relationships/hyperlink" Target="https://skills.emsidata.com/skills/KS1224V6351JQ08C8V2J" TargetMode="External"/><Relationship Id="rId4642" Type="http://schemas.openxmlformats.org/officeDocument/2006/relationships/hyperlink" Target="https://lightcast.io/open-skills/skills" TargetMode="External"/><Relationship Id="rId5974" Type="http://schemas.openxmlformats.org/officeDocument/2006/relationships/hyperlink" Target="https://lightcast.io/open-skills/skills" TargetMode="External"/><Relationship Id="rId3310" Type="http://schemas.openxmlformats.org/officeDocument/2006/relationships/hyperlink" Target="https://lightcast.io/open-skills/skills" TargetMode="External"/><Relationship Id="rId4641" Type="http://schemas.openxmlformats.org/officeDocument/2006/relationships/hyperlink" Target="https://skills.emsidata.com/skills/KS441PF5YGW1K3298VNF" TargetMode="External"/><Relationship Id="rId5975" Type="http://schemas.openxmlformats.org/officeDocument/2006/relationships/hyperlink" Target="https://skills.emsidata.com/skills/KS1283T6ZHB1GS6X2J9Z" TargetMode="External"/><Relationship Id="rId3313" Type="http://schemas.openxmlformats.org/officeDocument/2006/relationships/hyperlink" Target="https://skills.emsidata.com/skills/KS6DX7DWXU9LLAKQNTBS" TargetMode="External"/><Relationship Id="rId4644" Type="http://schemas.openxmlformats.org/officeDocument/2006/relationships/hyperlink" Target="https://lightcast.io/open-skills/skills" TargetMode="External"/><Relationship Id="rId5972" Type="http://schemas.openxmlformats.org/officeDocument/2006/relationships/hyperlink" Target="https://lightcast.io/open-skills/skills" TargetMode="External"/><Relationship Id="rId3312" Type="http://schemas.openxmlformats.org/officeDocument/2006/relationships/hyperlink" Target="https://lightcast.io/open-skills/skills" TargetMode="External"/><Relationship Id="rId4643" Type="http://schemas.openxmlformats.org/officeDocument/2006/relationships/hyperlink" Target="https://skills.emsidata.com/skills/KS120N35W6P190K9B7YT" TargetMode="External"/><Relationship Id="rId5973" Type="http://schemas.openxmlformats.org/officeDocument/2006/relationships/hyperlink" Target="https://skills.emsidata.com/skills/KS122NQ6YXFQ2WCWT11F" TargetMode="External"/><Relationship Id="rId3304" Type="http://schemas.openxmlformats.org/officeDocument/2006/relationships/hyperlink" Target="https://lightcast.io/open-skills/skills" TargetMode="External"/><Relationship Id="rId4635" Type="http://schemas.openxmlformats.org/officeDocument/2006/relationships/hyperlink" Target="https://skills.emsidata.com/skills/KS1246479T2KSYXVDD38" TargetMode="External"/><Relationship Id="rId5967" Type="http://schemas.openxmlformats.org/officeDocument/2006/relationships/hyperlink" Target="https://skills.emsidata.com/skills/KS4415B77WWH2WCSVHCV" TargetMode="External"/><Relationship Id="rId3303" Type="http://schemas.openxmlformats.org/officeDocument/2006/relationships/hyperlink" Target="https://skills.emsidata.com/skills/KS4403L6TBV131KKFLFW" TargetMode="External"/><Relationship Id="rId4634" Type="http://schemas.openxmlformats.org/officeDocument/2006/relationships/hyperlink" Target="https://lightcast.io/open-skills/skills" TargetMode="External"/><Relationship Id="rId5968" Type="http://schemas.openxmlformats.org/officeDocument/2006/relationships/hyperlink" Target="https://lightcast.io/open-skills/skills" TargetMode="External"/><Relationship Id="rId3306" Type="http://schemas.openxmlformats.org/officeDocument/2006/relationships/hyperlink" Target="https://lightcast.io/open-skills/skills" TargetMode="External"/><Relationship Id="rId4637" Type="http://schemas.openxmlformats.org/officeDocument/2006/relationships/hyperlink" Target="https://skills.emsidata.com/skills/KS125XS6X9XQFSYQDDBR" TargetMode="External"/><Relationship Id="rId5965" Type="http://schemas.openxmlformats.org/officeDocument/2006/relationships/hyperlink" Target="https://skills.emsidata.com/skills/KS120B261TTK27B1CGDT" TargetMode="External"/><Relationship Id="rId3305" Type="http://schemas.openxmlformats.org/officeDocument/2006/relationships/hyperlink" Target="https://skills.emsidata.com/skills/KS123Y76B11821QY4RG6" TargetMode="External"/><Relationship Id="rId4636" Type="http://schemas.openxmlformats.org/officeDocument/2006/relationships/hyperlink" Target="https://lightcast.io/open-skills/skills" TargetMode="External"/><Relationship Id="rId5966" Type="http://schemas.openxmlformats.org/officeDocument/2006/relationships/hyperlink" Target="https://lightcast.io/open-skills/skills" TargetMode="External"/><Relationship Id="rId3308" Type="http://schemas.openxmlformats.org/officeDocument/2006/relationships/hyperlink" Target="https://lightcast.io/open-skills/skills" TargetMode="External"/><Relationship Id="rId4639" Type="http://schemas.openxmlformats.org/officeDocument/2006/relationships/hyperlink" Target="https://skills.emsidata.com/skills/KS1227H78CZPC2Z8GJ38" TargetMode="External"/><Relationship Id="rId3307" Type="http://schemas.openxmlformats.org/officeDocument/2006/relationships/hyperlink" Target="https://skills.emsidata.com/skills/KS122V865MY9TDPVX257" TargetMode="External"/><Relationship Id="rId4638" Type="http://schemas.openxmlformats.org/officeDocument/2006/relationships/hyperlink" Target="https://lightcast.io/open-skills/skills" TargetMode="External"/><Relationship Id="rId5969" Type="http://schemas.openxmlformats.org/officeDocument/2006/relationships/hyperlink" Target="https://skills.emsidata.com/skills/KS4415X6DKZ8BMBPY9H9" TargetMode="External"/><Relationship Id="rId3309" Type="http://schemas.openxmlformats.org/officeDocument/2006/relationships/hyperlink" Target="https://skills.emsidata.com/skills/KS123Y86V2WGML5T0P44" TargetMode="External"/><Relationship Id="rId5960" Type="http://schemas.openxmlformats.org/officeDocument/2006/relationships/hyperlink" Target="https://lightcast.io/open-skills/skills" TargetMode="External"/><Relationship Id="rId3300" Type="http://schemas.openxmlformats.org/officeDocument/2006/relationships/hyperlink" Target="https://lightcast.io/open-skills/skills" TargetMode="External"/><Relationship Id="rId4631" Type="http://schemas.openxmlformats.org/officeDocument/2006/relationships/hyperlink" Target="https://skills.emsidata.com/skills/KS126186H2Q20WQ0DP13" TargetMode="External"/><Relationship Id="rId5963" Type="http://schemas.openxmlformats.org/officeDocument/2006/relationships/hyperlink" Target="https://skills.emsidata.com/skills/KS121X162HCPYDKJT1QP" TargetMode="External"/><Relationship Id="rId4630" Type="http://schemas.openxmlformats.org/officeDocument/2006/relationships/hyperlink" Target="https://lightcast.io/open-skills/skills" TargetMode="External"/><Relationship Id="rId5964" Type="http://schemas.openxmlformats.org/officeDocument/2006/relationships/hyperlink" Target="https://lightcast.io/open-skills/skills" TargetMode="External"/><Relationship Id="rId3302" Type="http://schemas.openxmlformats.org/officeDocument/2006/relationships/hyperlink" Target="https://lightcast.io/open-skills/skills" TargetMode="External"/><Relationship Id="rId4633" Type="http://schemas.openxmlformats.org/officeDocument/2006/relationships/hyperlink" Target="https://skills.emsidata.com/skills/KS1222B65RBD5S76SC7H" TargetMode="External"/><Relationship Id="rId5961" Type="http://schemas.openxmlformats.org/officeDocument/2006/relationships/hyperlink" Target="https://skills.emsidata.com/skills/KS4415M72CCMK2LBKYY0" TargetMode="External"/><Relationship Id="rId3301" Type="http://schemas.openxmlformats.org/officeDocument/2006/relationships/hyperlink" Target="https://skills.emsidata.com/skills/KS122LC6Z7GM7YVP2Y0T" TargetMode="External"/><Relationship Id="rId4632" Type="http://schemas.openxmlformats.org/officeDocument/2006/relationships/hyperlink" Target="https://lightcast.io/open-skills/skills" TargetMode="External"/><Relationship Id="rId5962" Type="http://schemas.openxmlformats.org/officeDocument/2006/relationships/hyperlink" Target="https://lightcast.io/open-skills/skills" TargetMode="External"/><Relationship Id="rId2005" Type="http://schemas.openxmlformats.org/officeDocument/2006/relationships/hyperlink" Target="https://skills.emsidata.com/skills/KS440PZ6XGF23B3PP45Q" TargetMode="External"/><Relationship Id="rId3337" Type="http://schemas.openxmlformats.org/officeDocument/2006/relationships/hyperlink" Target="https://skills.emsidata.com/skills/KS1225370LRPRK18M4P8" TargetMode="External"/><Relationship Id="rId4668" Type="http://schemas.openxmlformats.org/officeDocument/2006/relationships/hyperlink" Target="https://lightcast.io/open-skills/skills" TargetMode="External"/><Relationship Id="rId2006" Type="http://schemas.openxmlformats.org/officeDocument/2006/relationships/hyperlink" Target="https://lightcast.io/open-skills/skills" TargetMode="External"/><Relationship Id="rId3336" Type="http://schemas.openxmlformats.org/officeDocument/2006/relationships/hyperlink" Target="https://lightcast.io/open-skills/skills" TargetMode="External"/><Relationship Id="rId4667" Type="http://schemas.openxmlformats.org/officeDocument/2006/relationships/hyperlink" Target="https://skills.emsidata.com/skills/KS1227N6MSF1WZ4B566W" TargetMode="External"/><Relationship Id="rId2007" Type="http://schemas.openxmlformats.org/officeDocument/2006/relationships/hyperlink" Target="https://skills.emsidata.com/skills/KS441P36DKPV9PPLT3M3" TargetMode="External"/><Relationship Id="rId3339" Type="http://schemas.openxmlformats.org/officeDocument/2006/relationships/hyperlink" Target="https://skills.emsidata.com/skills/KS440DV6GW7HZ99QFY30" TargetMode="External"/><Relationship Id="rId5998" Type="http://schemas.openxmlformats.org/officeDocument/2006/relationships/hyperlink" Target="https://lightcast.io/open-skills/skills" TargetMode="External"/><Relationship Id="rId2008" Type="http://schemas.openxmlformats.org/officeDocument/2006/relationships/hyperlink" Target="https://lightcast.io/open-skills/skills" TargetMode="External"/><Relationship Id="rId3338" Type="http://schemas.openxmlformats.org/officeDocument/2006/relationships/hyperlink" Target="https://lightcast.io/open-skills/skills" TargetMode="External"/><Relationship Id="rId4669" Type="http://schemas.openxmlformats.org/officeDocument/2006/relationships/hyperlink" Target="https://skills.emsidata.com/skills/KS123886QKSQDNBCT8RK" TargetMode="External"/><Relationship Id="rId5999" Type="http://schemas.openxmlformats.org/officeDocument/2006/relationships/hyperlink" Target="https://skills.emsidata.com/skills/KS126WH5XRQYSNP9JGC5" TargetMode="External"/><Relationship Id="rId2009" Type="http://schemas.openxmlformats.org/officeDocument/2006/relationships/hyperlink" Target="https://skills.emsidata.com/skills/ES317D6EADB0B843D141" TargetMode="External"/><Relationship Id="rId10598" Type="http://schemas.openxmlformats.org/officeDocument/2006/relationships/hyperlink" Target="https://skills.emsidata.com/skills/ESD76BF418EA0D564BB1" TargetMode="External"/><Relationship Id="rId10599" Type="http://schemas.openxmlformats.org/officeDocument/2006/relationships/hyperlink" Target="https://lightcast.io/open-skills/skills" TargetMode="External"/><Relationship Id="rId4660" Type="http://schemas.openxmlformats.org/officeDocument/2006/relationships/hyperlink" Target="https://lightcast.io/open-skills/skills" TargetMode="External"/><Relationship Id="rId5992" Type="http://schemas.openxmlformats.org/officeDocument/2006/relationships/hyperlink" Target="https://lightcast.io/open-skills/skills" TargetMode="External"/><Relationship Id="rId10592" Type="http://schemas.openxmlformats.org/officeDocument/2006/relationships/hyperlink" Target="https://skills.emsidata.com/skills/KS120ZH69WYL1431RP7P" TargetMode="External"/><Relationship Id="rId5993" Type="http://schemas.openxmlformats.org/officeDocument/2006/relationships/hyperlink" Target="https://skills.emsidata.com/skills/KS1254R63857V35DDXPN" TargetMode="External"/><Relationship Id="rId10593" Type="http://schemas.openxmlformats.org/officeDocument/2006/relationships/hyperlink" Target="https://lightcast.io/open-skills/skills" TargetMode="External"/><Relationship Id="rId3331" Type="http://schemas.openxmlformats.org/officeDocument/2006/relationships/hyperlink" Target="https://skills.emsidata.com/skills/KS441GN6Q2947WVKP9T3" TargetMode="External"/><Relationship Id="rId4662" Type="http://schemas.openxmlformats.org/officeDocument/2006/relationships/hyperlink" Target="https://lightcast.io/open-skills/skills" TargetMode="External"/><Relationship Id="rId5990" Type="http://schemas.openxmlformats.org/officeDocument/2006/relationships/hyperlink" Target="https://lightcast.io/open-skills/skills" TargetMode="External"/><Relationship Id="rId10590" Type="http://schemas.openxmlformats.org/officeDocument/2006/relationships/hyperlink" Target="https://skills.emsidata.com/skills/ESCAD1CF2FD6644B20B5" TargetMode="External"/><Relationship Id="rId2000" Type="http://schemas.openxmlformats.org/officeDocument/2006/relationships/hyperlink" Target="https://lightcast.io/open-skills/skills" TargetMode="External"/><Relationship Id="rId3330" Type="http://schemas.openxmlformats.org/officeDocument/2006/relationships/hyperlink" Target="https://lightcast.io/open-skills/skills" TargetMode="External"/><Relationship Id="rId4661" Type="http://schemas.openxmlformats.org/officeDocument/2006/relationships/hyperlink" Target="https://skills.emsidata.com/skills/KS122YP61TSHD6SZW9CQ" TargetMode="External"/><Relationship Id="rId5991" Type="http://schemas.openxmlformats.org/officeDocument/2006/relationships/hyperlink" Target="https://skills.emsidata.com/skills/KS4400X68616V0QJL5M8" TargetMode="External"/><Relationship Id="rId10591" Type="http://schemas.openxmlformats.org/officeDocument/2006/relationships/hyperlink" Target="https://lightcast.io/open-skills/skills" TargetMode="External"/><Relationship Id="rId2001" Type="http://schemas.openxmlformats.org/officeDocument/2006/relationships/hyperlink" Target="https://skills.emsidata.com/skills/ESB2463F41E66CB3ECB7" TargetMode="External"/><Relationship Id="rId3333" Type="http://schemas.openxmlformats.org/officeDocument/2006/relationships/hyperlink" Target="https://skills.emsidata.com/skills/KS680DR6QC1G86H8NYBK" TargetMode="External"/><Relationship Id="rId4664" Type="http://schemas.openxmlformats.org/officeDocument/2006/relationships/hyperlink" Target="https://lightcast.io/open-skills/skills" TargetMode="External"/><Relationship Id="rId5996" Type="http://schemas.openxmlformats.org/officeDocument/2006/relationships/hyperlink" Target="https://lightcast.io/open-skills/skills" TargetMode="External"/><Relationship Id="rId10596" Type="http://schemas.openxmlformats.org/officeDocument/2006/relationships/hyperlink" Target="https://skills.emsidata.com/skills/ESBEE34FEE67A9E79BE4" TargetMode="External"/><Relationship Id="rId2002" Type="http://schemas.openxmlformats.org/officeDocument/2006/relationships/hyperlink" Target="https://lightcast.io/open-skills/skills" TargetMode="External"/><Relationship Id="rId3332" Type="http://schemas.openxmlformats.org/officeDocument/2006/relationships/hyperlink" Target="https://lightcast.io/open-skills/skills" TargetMode="External"/><Relationship Id="rId4663" Type="http://schemas.openxmlformats.org/officeDocument/2006/relationships/hyperlink" Target="https://skills.emsidata.com/skills/KS125QW6Q2Z413LFM2BX" TargetMode="External"/><Relationship Id="rId5997" Type="http://schemas.openxmlformats.org/officeDocument/2006/relationships/hyperlink" Target="https://skills.emsidata.com/skills/KSAENTQU3CT8Y9AISS3O" TargetMode="External"/><Relationship Id="rId10597" Type="http://schemas.openxmlformats.org/officeDocument/2006/relationships/hyperlink" Target="https://lightcast.io/open-skills/skills" TargetMode="External"/><Relationship Id="rId2003" Type="http://schemas.openxmlformats.org/officeDocument/2006/relationships/hyperlink" Target="https://skills.emsidata.com/skills/KS127FW5Y460Z4K81KZH" TargetMode="External"/><Relationship Id="rId3335" Type="http://schemas.openxmlformats.org/officeDocument/2006/relationships/hyperlink" Target="https://skills.emsidata.com/skills/KS1242C6S44TD4DN39K5" TargetMode="External"/><Relationship Id="rId4666" Type="http://schemas.openxmlformats.org/officeDocument/2006/relationships/hyperlink" Target="https://lightcast.io/open-skills/skills" TargetMode="External"/><Relationship Id="rId5994" Type="http://schemas.openxmlformats.org/officeDocument/2006/relationships/hyperlink" Target="https://lightcast.io/open-skills/skills" TargetMode="External"/><Relationship Id="rId10594" Type="http://schemas.openxmlformats.org/officeDocument/2006/relationships/hyperlink" Target="https://skills.emsidata.com/skills/KS440LM6GX90RKRDSHQB" TargetMode="External"/><Relationship Id="rId2004" Type="http://schemas.openxmlformats.org/officeDocument/2006/relationships/hyperlink" Target="https://lightcast.io/open-skills/skills" TargetMode="External"/><Relationship Id="rId3334" Type="http://schemas.openxmlformats.org/officeDocument/2006/relationships/hyperlink" Target="https://lightcast.io/open-skills/skills" TargetMode="External"/><Relationship Id="rId4665" Type="http://schemas.openxmlformats.org/officeDocument/2006/relationships/hyperlink" Target="https://skills.emsidata.com/skills/KS441TS76SNTTLQJ6W7B" TargetMode="External"/><Relationship Id="rId5995" Type="http://schemas.openxmlformats.org/officeDocument/2006/relationships/hyperlink" Target="https://skills.emsidata.com/skills/KS1224M6BCPVM47C9GWP" TargetMode="External"/><Relationship Id="rId10595" Type="http://schemas.openxmlformats.org/officeDocument/2006/relationships/hyperlink" Target="https://lightcast.io/open-skills/skills" TargetMode="External"/><Relationship Id="rId3326" Type="http://schemas.openxmlformats.org/officeDocument/2006/relationships/hyperlink" Target="https://lightcast.io/open-skills/skills" TargetMode="External"/><Relationship Id="rId4657" Type="http://schemas.openxmlformats.org/officeDocument/2006/relationships/hyperlink" Target="https://skills.emsidata.com/skills/KS126RR6YM1F3ZVWP43K" TargetMode="External"/><Relationship Id="rId5989" Type="http://schemas.openxmlformats.org/officeDocument/2006/relationships/hyperlink" Target="https://skills.emsidata.com/skills/KS0R7EAFEF4YURUY3RZR" TargetMode="External"/><Relationship Id="rId3325" Type="http://schemas.openxmlformats.org/officeDocument/2006/relationships/hyperlink" Target="https://skills.emsidata.com/skills/KS122HT60XPW8H5JQWM6" TargetMode="External"/><Relationship Id="rId4656" Type="http://schemas.openxmlformats.org/officeDocument/2006/relationships/hyperlink" Target="https://lightcast.io/open-skills/skills" TargetMode="External"/><Relationship Id="rId3328" Type="http://schemas.openxmlformats.org/officeDocument/2006/relationships/hyperlink" Target="https://lightcast.io/open-skills/skills" TargetMode="External"/><Relationship Id="rId4659" Type="http://schemas.openxmlformats.org/officeDocument/2006/relationships/hyperlink" Target="https://skills.emsidata.com/skills/KS120KH6GKCMVFHQGL11" TargetMode="External"/><Relationship Id="rId5987" Type="http://schemas.openxmlformats.org/officeDocument/2006/relationships/hyperlink" Target="https://skills.emsidata.com/skills/KS126ZB79S0DJKZZHTTC" TargetMode="External"/><Relationship Id="rId3327" Type="http://schemas.openxmlformats.org/officeDocument/2006/relationships/hyperlink" Target="https://skills.emsidata.com/skills/KS440ZC6F6XZRZ8Y7KLF" TargetMode="External"/><Relationship Id="rId4658" Type="http://schemas.openxmlformats.org/officeDocument/2006/relationships/hyperlink" Target="https://lightcast.io/open-skills/skills" TargetMode="External"/><Relationship Id="rId5988" Type="http://schemas.openxmlformats.org/officeDocument/2006/relationships/hyperlink" Target="https://lightcast.io/open-skills/skills" TargetMode="External"/><Relationship Id="rId3329" Type="http://schemas.openxmlformats.org/officeDocument/2006/relationships/hyperlink" Target="https://skills.emsidata.com/skills/KS7G1J176WLQC95ZRJBS" TargetMode="External"/><Relationship Id="rId5981" Type="http://schemas.openxmlformats.org/officeDocument/2006/relationships/hyperlink" Target="https://skills.emsidata.com/skills/KS1248Y64RQSW7V8CFY6" TargetMode="External"/><Relationship Id="rId5982" Type="http://schemas.openxmlformats.org/officeDocument/2006/relationships/hyperlink" Target="https://lightcast.io/open-skills/skills" TargetMode="External"/><Relationship Id="rId3320" Type="http://schemas.openxmlformats.org/officeDocument/2006/relationships/hyperlink" Target="https://lightcast.io/open-skills/skills" TargetMode="External"/><Relationship Id="rId4651" Type="http://schemas.openxmlformats.org/officeDocument/2006/relationships/hyperlink" Target="https://skills.emsidata.com/skills/KSR9W32RNNPHBP9HP23F" TargetMode="External"/><Relationship Id="rId4650" Type="http://schemas.openxmlformats.org/officeDocument/2006/relationships/hyperlink" Target="https://lightcast.io/open-skills/skills" TargetMode="External"/><Relationship Id="rId5980" Type="http://schemas.openxmlformats.org/officeDocument/2006/relationships/hyperlink" Target="https://lightcast.io/open-skills/skills" TargetMode="External"/><Relationship Id="rId3322" Type="http://schemas.openxmlformats.org/officeDocument/2006/relationships/hyperlink" Target="https://lightcast.io/open-skills/skills" TargetMode="External"/><Relationship Id="rId4653" Type="http://schemas.openxmlformats.org/officeDocument/2006/relationships/hyperlink" Target="https://skills.emsidata.com/skills/KS127PM6PLRSPT9BHY6C" TargetMode="External"/><Relationship Id="rId5985" Type="http://schemas.openxmlformats.org/officeDocument/2006/relationships/hyperlink" Target="https://skills.emsidata.com/skills/KS127J26CDD40K8NCPJ8" TargetMode="External"/><Relationship Id="rId3321" Type="http://schemas.openxmlformats.org/officeDocument/2006/relationships/hyperlink" Target="https://skills.emsidata.com/skills/KS125WN75QF8L8MCRC7P" TargetMode="External"/><Relationship Id="rId4652" Type="http://schemas.openxmlformats.org/officeDocument/2006/relationships/hyperlink" Target="https://lightcast.io/open-skills/skills" TargetMode="External"/><Relationship Id="rId5986" Type="http://schemas.openxmlformats.org/officeDocument/2006/relationships/hyperlink" Target="https://lightcast.io/open-skills/skills" TargetMode="External"/><Relationship Id="rId3324" Type="http://schemas.openxmlformats.org/officeDocument/2006/relationships/hyperlink" Target="https://lightcast.io/open-skills/skills" TargetMode="External"/><Relationship Id="rId4655" Type="http://schemas.openxmlformats.org/officeDocument/2006/relationships/hyperlink" Target="https://skills.emsidata.com/skills/KS1236V5X5KFQC5KMLG8" TargetMode="External"/><Relationship Id="rId5983" Type="http://schemas.openxmlformats.org/officeDocument/2006/relationships/hyperlink" Target="https://skills.emsidata.com/skills/KS4415Q7473P0DBBD5Y6" TargetMode="External"/><Relationship Id="rId3323" Type="http://schemas.openxmlformats.org/officeDocument/2006/relationships/hyperlink" Target="https://skills.emsidata.com/skills/KS128D76PZ8GSR66FBCQ" TargetMode="External"/><Relationship Id="rId4654" Type="http://schemas.openxmlformats.org/officeDocument/2006/relationships/hyperlink" Target="https://lightcast.io/open-skills/skills" TargetMode="External"/><Relationship Id="rId5984" Type="http://schemas.openxmlformats.org/officeDocument/2006/relationships/hyperlink" Target="https://lightcast.io/open-skills/skills" TargetMode="External"/><Relationship Id="rId2090" Type="http://schemas.openxmlformats.org/officeDocument/2006/relationships/hyperlink" Target="https://lightcast.io/open-skills/skills" TargetMode="External"/><Relationship Id="rId2091" Type="http://schemas.openxmlformats.org/officeDocument/2006/relationships/hyperlink" Target="https://skills.emsidata.com/skills/ES397CEB1F7ADECF5C21" TargetMode="External"/><Relationship Id="rId2092" Type="http://schemas.openxmlformats.org/officeDocument/2006/relationships/hyperlink" Target="https://lightcast.io/open-skills/skills" TargetMode="External"/><Relationship Id="rId2093" Type="http://schemas.openxmlformats.org/officeDocument/2006/relationships/hyperlink" Target="https://skills.emsidata.com/skills/ES7ADC8877DBE1AA2E8C" TargetMode="External"/><Relationship Id="rId2094" Type="http://schemas.openxmlformats.org/officeDocument/2006/relationships/hyperlink" Target="https://lightcast.io/open-skills/skills" TargetMode="External"/><Relationship Id="rId2095" Type="http://schemas.openxmlformats.org/officeDocument/2006/relationships/hyperlink" Target="https://skills.emsidata.com/skills/ESE1EACD35769ED63048" TargetMode="External"/><Relationship Id="rId2096" Type="http://schemas.openxmlformats.org/officeDocument/2006/relationships/hyperlink" Target="https://lightcast.io/open-skills/skills" TargetMode="External"/><Relationship Id="rId2097" Type="http://schemas.openxmlformats.org/officeDocument/2006/relationships/hyperlink" Target="https://skills.emsidata.com/skills/KS441TM6ZCZSCRZ6362T" TargetMode="External"/><Relationship Id="rId2098" Type="http://schemas.openxmlformats.org/officeDocument/2006/relationships/hyperlink" Target="https://lightcast.io/open-skills/skills" TargetMode="External"/><Relationship Id="rId2099" Type="http://schemas.openxmlformats.org/officeDocument/2006/relationships/hyperlink" Target="https://skills.emsidata.com/skills/ESC6E4C74C294310EA8D" TargetMode="External"/><Relationship Id="rId9518" Type="http://schemas.openxmlformats.org/officeDocument/2006/relationships/hyperlink" Target="https://skills.emsidata.com/skills/KS440FP6J92WWBL937NS" TargetMode="External"/><Relationship Id="rId9519" Type="http://schemas.openxmlformats.org/officeDocument/2006/relationships/hyperlink" Target="https://lightcast.io/open-skills/skills" TargetMode="External"/><Relationship Id="rId9514" Type="http://schemas.openxmlformats.org/officeDocument/2006/relationships/hyperlink" Target="https://skills.emsidata.com/skills/KSDUTW3BB59PMWQRUIL1" TargetMode="External"/><Relationship Id="rId9515" Type="http://schemas.openxmlformats.org/officeDocument/2006/relationships/hyperlink" Target="https://lightcast.io/open-skills/skills" TargetMode="External"/><Relationship Id="rId9516" Type="http://schemas.openxmlformats.org/officeDocument/2006/relationships/hyperlink" Target="https://skills.emsidata.com/skills/KSWVL0YDEIM5LSOCCMBX" TargetMode="External"/><Relationship Id="rId9517" Type="http://schemas.openxmlformats.org/officeDocument/2006/relationships/hyperlink" Target="https://lightcast.io/open-skills/skills" TargetMode="External"/><Relationship Id="rId9510" Type="http://schemas.openxmlformats.org/officeDocument/2006/relationships/hyperlink" Target="https://skills.emsidata.com/skills/KS123H8759405VLYXGLP" TargetMode="External"/><Relationship Id="rId9511" Type="http://schemas.openxmlformats.org/officeDocument/2006/relationships/hyperlink" Target="https://lightcast.io/open-skills/skills" TargetMode="External"/><Relationship Id="rId9512" Type="http://schemas.openxmlformats.org/officeDocument/2006/relationships/hyperlink" Target="https://skills.emsidata.com/skills/ESB843FAF888B44E54EB" TargetMode="External"/><Relationship Id="rId9513" Type="http://schemas.openxmlformats.org/officeDocument/2006/relationships/hyperlink" Target="https://lightcast.io/open-skills/skills" TargetMode="External"/><Relationship Id="rId9507" Type="http://schemas.openxmlformats.org/officeDocument/2006/relationships/hyperlink" Target="https://lightcast.io/open-skills/skills" TargetMode="External"/><Relationship Id="rId9508" Type="http://schemas.openxmlformats.org/officeDocument/2006/relationships/hyperlink" Target="https://skills.emsidata.com/skills/KS7G7TW62RTBWYMPN2Z5" TargetMode="External"/><Relationship Id="rId9509" Type="http://schemas.openxmlformats.org/officeDocument/2006/relationships/hyperlink" Target="https://lightcast.io/open-skills/skills" TargetMode="External"/><Relationship Id="rId9503" Type="http://schemas.openxmlformats.org/officeDocument/2006/relationships/hyperlink" Target="https://lightcast.io/open-skills/skills" TargetMode="External"/><Relationship Id="rId9504" Type="http://schemas.openxmlformats.org/officeDocument/2006/relationships/hyperlink" Target="https://skills.emsidata.com/skills/KS125TV70WZDDBSK9MC0" TargetMode="External"/><Relationship Id="rId9505" Type="http://schemas.openxmlformats.org/officeDocument/2006/relationships/hyperlink" Target="https://lightcast.io/open-skills/skills" TargetMode="External"/><Relationship Id="rId9506" Type="http://schemas.openxmlformats.org/officeDocument/2006/relationships/hyperlink" Target="https://skills.emsidata.com/skills/KS125036BMK3N0RRD1RT" TargetMode="External"/><Relationship Id="rId9500" Type="http://schemas.openxmlformats.org/officeDocument/2006/relationships/hyperlink" Target="https://skills.emsidata.com/skills/BGS9962A44D6E47E23AC" TargetMode="External"/><Relationship Id="rId9501" Type="http://schemas.openxmlformats.org/officeDocument/2006/relationships/hyperlink" Target="https://lightcast.io/open-skills/skills" TargetMode="External"/><Relationship Id="rId9502" Type="http://schemas.openxmlformats.org/officeDocument/2006/relationships/hyperlink" Target="https://skills.emsidata.com/skills/KS1286C678HXCQPS58ZP" TargetMode="External"/><Relationship Id="rId10419" Type="http://schemas.openxmlformats.org/officeDocument/2006/relationships/hyperlink" Target="https://lightcast.io/open-skills/skills" TargetMode="External"/><Relationship Id="rId10413" Type="http://schemas.openxmlformats.org/officeDocument/2006/relationships/hyperlink" Target="https://lightcast.io/open-skills/skills" TargetMode="External"/><Relationship Id="rId10414" Type="http://schemas.openxmlformats.org/officeDocument/2006/relationships/hyperlink" Target="https://skills.emsidata.com/skills/KSVWD0GLP4WYXAA0ONLF" TargetMode="External"/><Relationship Id="rId10411" Type="http://schemas.openxmlformats.org/officeDocument/2006/relationships/hyperlink" Target="https://lightcast.io/open-skills/skills" TargetMode="External"/><Relationship Id="rId10412" Type="http://schemas.openxmlformats.org/officeDocument/2006/relationships/hyperlink" Target="https://skills.emsidata.com/skills/BGS17D60C39889EFBEB9" TargetMode="External"/><Relationship Id="rId3391" Type="http://schemas.openxmlformats.org/officeDocument/2006/relationships/hyperlink" Target="https://skills.emsidata.com/skills/KS122BZ5ZRCYJB63QZF4" TargetMode="External"/><Relationship Id="rId10417" Type="http://schemas.openxmlformats.org/officeDocument/2006/relationships/hyperlink" Target="https://lightcast.io/open-skills/skills" TargetMode="External"/><Relationship Id="rId2060" Type="http://schemas.openxmlformats.org/officeDocument/2006/relationships/hyperlink" Target="https://lightcast.io/open-skills/skills" TargetMode="External"/><Relationship Id="rId3390" Type="http://schemas.openxmlformats.org/officeDocument/2006/relationships/hyperlink" Target="https://lightcast.io/open-skills/skills" TargetMode="External"/><Relationship Id="rId10418" Type="http://schemas.openxmlformats.org/officeDocument/2006/relationships/hyperlink" Target="https://skills.emsidata.com/skills/KS12030712HLR96L8W57" TargetMode="External"/><Relationship Id="rId2061" Type="http://schemas.openxmlformats.org/officeDocument/2006/relationships/hyperlink" Target="https://skills.emsidata.com/skills/KSLWYCD49AGA2P0SY8UE" TargetMode="External"/><Relationship Id="rId3393" Type="http://schemas.openxmlformats.org/officeDocument/2006/relationships/hyperlink" Target="https://skills.emsidata.com/skills/KS1204062MRJ22SC2KZ2" TargetMode="External"/><Relationship Id="rId10415" Type="http://schemas.openxmlformats.org/officeDocument/2006/relationships/hyperlink" Target="https://lightcast.io/open-skills/skills" TargetMode="External"/><Relationship Id="rId2062" Type="http://schemas.openxmlformats.org/officeDocument/2006/relationships/hyperlink" Target="https://lightcast.io/open-skills/skills" TargetMode="External"/><Relationship Id="rId3392" Type="http://schemas.openxmlformats.org/officeDocument/2006/relationships/hyperlink" Target="https://lightcast.io/open-skills/skills" TargetMode="External"/><Relationship Id="rId10416" Type="http://schemas.openxmlformats.org/officeDocument/2006/relationships/hyperlink" Target="https://skills.emsidata.com/skills/ES6D7BE8721F25F66AF4" TargetMode="External"/><Relationship Id="rId2063" Type="http://schemas.openxmlformats.org/officeDocument/2006/relationships/hyperlink" Target="https://skills.emsidata.com/skills/ESCBF9FD5DB49E82C7C9" TargetMode="External"/><Relationship Id="rId3395" Type="http://schemas.openxmlformats.org/officeDocument/2006/relationships/hyperlink" Target="https://skills.emsidata.com/skills/KS123ZJ5X02D3GL6CNQT" TargetMode="External"/><Relationship Id="rId2064" Type="http://schemas.openxmlformats.org/officeDocument/2006/relationships/hyperlink" Target="https://lightcast.io/open-skills/skills" TargetMode="External"/><Relationship Id="rId3394" Type="http://schemas.openxmlformats.org/officeDocument/2006/relationships/hyperlink" Target="https://lightcast.io/open-skills/skills" TargetMode="External"/><Relationship Id="rId2065" Type="http://schemas.openxmlformats.org/officeDocument/2006/relationships/hyperlink" Target="https://skills.emsidata.com/skills/KS120N16RKC5T8W8T9Q8" TargetMode="External"/><Relationship Id="rId3397" Type="http://schemas.openxmlformats.org/officeDocument/2006/relationships/hyperlink" Target="https://skills.emsidata.com/skills/KS441JM6PR848J3HYJDK" TargetMode="External"/><Relationship Id="rId2066" Type="http://schemas.openxmlformats.org/officeDocument/2006/relationships/hyperlink" Target="https://lightcast.io/open-skills/skills" TargetMode="External"/><Relationship Id="rId3396" Type="http://schemas.openxmlformats.org/officeDocument/2006/relationships/hyperlink" Target="https://lightcast.io/open-skills/skills" TargetMode="External"/><Relationship Id="rId2067" Type="http://schemas.openxmlformats.org/officeDocument/2006/relationships/hyperlink" Target="https://skills.emsidata.com/skills/KS121VP6YZVZXVB89MFD" TargetMode="External"/><Relationship Id="rId3399" Type="http://schemas.openxmlformats.org/officeDocument/2006/relationships/hyperlink" Target="https://skills.emsidata.com/skills/KS121QD65BVRDLY3394N" TargetMode="External"/><Relationship Id="rId2068" Type="http://schemas.openxmlformats.org/officeDocument/2006/relationships/hyperlink" Target="https://lightcast.io/open-skills/skills" TargetMode="External"/><Relationship Id="rId3398" Type="http://schemas.openxmlformats.org/officeDocument/2006/relationships/hyperlink" Target="https://lightcast.io/open-skills/skills" TargetMode="External"/><Relationship Id="rId10410" Type="http://schemas.openxmlformats.org/officeDocument/2006/relationships/hyperlink" Target="https://skills.emsidata.com/skills/KS1246K5WQQH5HYBM55C" TargetMode="External"/><Relationship Id="rId2069" Type="http://schemas.openxmlformats.org/officeDocument/2006/relationships/hyperlink" Target="https://skills.emsidata.com/skills/KS128096WDMTSBC10DX2" TargetMode="External"/><Relationship Id="rId10424" Type="http://schemas.openxmlformats.org/officeDocument/2006/relationships/hyperlink" Target="https://skills.emsidata.com/skills/ESBB3B89AF25C61CDBB9" TargetMode="External"/><Relationship Id="rId10425" Type="http://schemas.openxmlformats.org/officeDocument/2006/relationships/hyperlink" Target="https://lightcast.io/open-skills/skills" TargetMode="External"/><Relationship Id="rId10422" Type="http://schemas.openxmlformats.org/officeDocument/2006/relationships/hyperlink" Target="https://skills.emsidata.com/skills/ES6B1FCAC3346DEBA971" TargetMode="External"/><Relationship Id="rId10423" Type="http://schemas.openxmlformats.org/officeDocument/2006/relationships/hyperlink" Target="https://lightcast.io/open-skills/skills" TargetMode="External"/><Relationship Id="rId3380" Type="http://schemas.openxmlformats.org/officeDocument/2006/relationships/hyperlink" Target="https://lightcast.io/open-skills/skills" TargetMode="External"/><Relationship Id="rId10428" Type="http://schemas.openxmlformats.org/officeDocument/2006/relationships/hyperlink" Target="https://skills.emsidata.com/skills/BGS11EA58A86027A6676" TargetMode="External"/><Relationship Id="rId10429" Type="http://schemas.openxmlformats.org/officeDocument/2006/relationships/hyperlink" Target="https://lightcast.io/open-skills/skills" TargetMode="External"/><Relationship Id="rId2050" Type="http://schemas.openxmlformats.org/officeDocument/2006/relationships/hyperlink" Target="https://lightcast.io/open-skills/skills" TargetMode="External"/><Relationship Id="rId3382" Type="http://schemas.openxmlformats.org/officeDocument/2006/relationships/hyperlink" Target="https://lightcast.io/open-skills/skills" TargetMode="External"/><Relationship Id="rId10426" Type="http://schemas.openxmlformats.org/officeDocument/2006/relationships/hyperlink" Target="https://skills.emsidata.com/skills/KS1265L61XR6NN08GW7Z" TargetMode="External"/><Relationship Id="rId2051" Type="http://schemas.openxmlformats.org/officeDocument/2006/relationships/hyperlink" Target="https://skills.emsidata.com/skills/ES820382A7AC761FF3BC" TargetMode="External"/><Relationship Id="rId3381" Type="http://schemas.openxmlformats.org/officeDocument/2006/relationships/hyperlink" Target="https://skills.emsidata.com/skills/KS123Y670VJPRXPDBXPT" TargetMode="External"/><Relationship Id="rId10427" Type="http://schemas.openxmlformats.org/officeDocument/2006/relationships/hyperlink" Target="https://lightcast.io/open-skills/skills" TargetMode="External"/><Relationship Id="rId2052" Type="http://schemas.openxmlformats.org/officeDocument/2006/relationships/hyperlink" Target="https://lightcast.io/open-skills/skills" TargetMode="External"/><Relationship Id="rId3384" Type="http://schemas.openxmlformats.org/officeDocument/2006/relationships/hyperlink" Target="https://lightcast.io/open-skills/skills" TargetMode="External"/><Relationship Id="rId2053" Type="http://schemas.openxmlformats.org/officeDocument/2006/relationships/hyperlink" Target="https://skills.emsidata.com/skills/KS441P3654D0CGB1KWM0" TargetMode="External"/><Relationship Id="rId3383" Type="http://schemas.openxmlformats.org/officeDocument/2006/relationships/hyperlink" Target="https://skills.emsidata.com/skills/KS1203W702ND09XHKJR5" TargetMode="External"/><Relationship Id="rId2054" Type="http://schemas.openxmlformats.org/officeDocument/2006/relationships/hyperlink" Target="https://lightcast.io/open-skills/skills" TargetMode="External"/><Relationship Id="rId3386" Type="http://schemas.openxmlformats.org/officeDocument/2006/relationships/hyperlink" Target="https://lightcast.io/open-skills/skills" TargetMode="External"/><Relationship Id="rId2055" Type="http://schemas.openxmlformats.org/officeDocument/2006/relationships/hyperlink" Target="https://skills.emsidata.com/skills/BGS52ADA08891753F845" TargetMode="External"/><Relationship Id="rId3385" Type="http://schemas.openxmlformats.org/officeDocument/2006/relationships/hyperlink" Target="https://skills.emsidata.com/skills/KS120W86MGP2XXV2NDCC" TargetMode="External"/><Relationship Id="rId2056" Type="http://schemas.openxmlformats.org/officeDocument/2006/relationships/hyperlink" Target="https://lightcast.io/open-skills/skills" TargetMode="External"/><Relationship Id="rId3388" Type="http://schemas.openxmlformats.org/officeDocument/2006/relationships/hyperlink" Target="https://lightcast.io/open-skills/skills" TargetMode="External"/><Relationship Id="rId10420" Type="http://schemas.openxmlformats.org/officeDocument/2006/relationships/hyperlink" Target="https://skills.emsidata.com/skills/KS126BM74VLHGCD1P8Z1" TargetMode="External"/><Relationship Id="rId2057" Type="http://schemas.openxmlformats.org/officeDocument/2006/relationships/hyperlink" Target="https://skills.emsidata.com/skills/KS127CG6JGQCLRYD8ZX0" TargetMode="External"/><Relationship Id="rId3387" Type="http://schemas.openxmlformats.org/officeDocument/2006/relationships/hyperlink" Target="https://skills.emsidata.com/skills/KS4407G738TDFF425V8C" TargetMode="External"/><Relationship Id="rId10421" Type="http://schemas.openxmlformats.org/officeDocument/2006/relationships/hyperlink" Target="https://lightcast.io/open-skills/skills" TargetMode="External"/><Relationship Id="rId2058" Type="http://schemas.openxmlformats.org/officeDocument/2006/relationships/hyperlink" Target="https://lightcast.io/open-skills/skills" TargetMode="External"/><Relationship Id="rId2059" Type="http://schemas.openxmlformats.org/officeDocument/2006/relationships/hyperlink" Target="https://skills.emsidata.com/skills/ES48A2564DDF220563EB" TargetMode="External"/><Relationship Id="rId3389" Type="http://schemas.openxmlformats.org/officeDocument/2006/relationships/hyperlink" Target="https://skills.emsidata.com/skills/KS122S96LPHBNJR7YJKG" TargetMode="External"/><Relationship Id="rId2080" Type="http://schemas.openxmlformats.org/officeDocument/2006/relationships/hyperlink" Target="https://lightcast.io/open-skills/skills" TargetMode="External"/><Relationship Id="rId2081" Type="http://schemas.openxmlformats.org/officeDocument/2006/relationships/hyperlink" Target="https://skills.emsidata.com/skills/ES140C2940D2F6FBB573" TargetMode="External"/><Relationship Id="rId2082" Type="http://schemas.openxmlformats.org/officeDocument/2006/relationships/hyperlink" Target="https://lightcast.io/open-skills/skills" TargetMode="External"/><Relationship Id="rId2083" Type="http://schemas.openxmlformats.org/officeDocument/2006/relationships/hyperlink" Target="https://skills.emsidata.com/skills/ES245E8045BCF98F679B" TargetMode="External"/><Relationship Id="rId2084" Type="http://schemas.openxmlformats.org/officeDocument/2006/relationships/hyperlink" Target="https://lightcast.io/open-skills/skills" TargetMode="External"/><Relationship Id="rId2085" Type="http://schemas.openxmlformats.org/officeDocument/2006/relationships/hyperlink" Target="https://skills.emsidata.com/skills/KS123C271JPZ5MHPZG97" TargetMode="External"/><Relationship Id="rId2086" Type="http://schemas.openxmlformats.org/officeDocument/2006/relationships/hyperlink" Target="https://lightcast.io/open-skills/skills" TargetMode="External"/><Relationship Id="rId2087" Type="http://schemas.openxmlformats.org/officeDocument/2006/relationships/hyperlink" Target="https://skills.emsidata.com/skills/KS123C173WTFBNM4KRLN" TargetMode="External"/><Relationship Id="rId2088" Type="http://schemas.openxmlformats.org/officeDocument/2006/relationships/hyperlink" Target="https://lightcast.io/open-skills/skills" TargetMode="External"/><Relationship Id="rId2089" Type="http://schemas.openxmlformats.org/officeDocument/2006/relationships/hyperlink" Target="https://skills.emsidata.com/skills/KS1203C6LF2KSBJ3XQBF" TargetMode="External"/><Relationship Id="rId10408" Type="http://schemas.openxmlformats.org/officeDocument/2006/relationships/hyperlink" Target="https://skills.emsidata.com/skills/KS120WQ677W47TWMCBB2" TargetMode="External"/><Relationship Id="rId10409" Type="http://schemas.openxmlformats.org/officeDocument/2006/relationships/hyperlink" Target="https://lightcast.io/open-skills/skills" TargetMode="External"/><Relationship Id="rId10402" Type="http://schemas.openxmlformats.org/officeDocument/2006/relationships/hyperlink" Target="https://skills.emsidata.com/skills/KS121WH6S7GVMTDV4XQ9" TargetMode="External"/><Relationship Id="rId10403" Type="http://schemas.openxmlformats.org/officeDocument/2006/relationships/hyperlink" Target="https://lightcast.io/open-skills/skills" TargetMode="External"/><Relationship Id="rId10400" Type="http://schemas.openxmlformats.org/officeDocument/2006/relationships/hyperlink" Target="https://skills.emsidata.com/skills/ES83751CFD9EDD48D373" TargetMode="External"/><Relationship Id="rId10401" Type="http://schemas.openxmlformats.org/officeDocument/2006/relationships/hyperlink" Target="https://lightcast.io/open-skills/skills" TargetMode="External"/><Relationship Id="rId2070" Type="http://schemas.openxmlformats.org/officeDocument/2006/relationships/hyperlink" Target="https://lightcast.io/open-skills/skills" TargetMode="External"/><Relationship Id="rId10406" Type="http://schemas.openxmlformats.org/officeDocument/2006/relationships/hyperlink" Target="https://skills.emsidata.com/skills/KS127HK6ZZ1JMC6R8J8K" TargetMode="External"/><Relationship Id="rId2071" Type="http://schemas.openxmlformats.org/officeDocument/2006/relationships/hyperlink" Target="https://skills.emsidata.com/skills/KS121VS6QTTSN789855S" TargetMode="External"/><Relationship Id="rId10407" Type="http://schemas.openxmlformats.org/officeDocument/2006/relationships/hyperlink" Target="https://lightcast.io/open-skills/skills" TargetMode="External"/><Relationship Id="rId2072" Type="http://schemas.openxmlformats.org/officeDocument/2006/relationships/hyperlink" Target="https://lightcast.io/open-skills/skills" TargetMode="External"/><Relationship Id="rId10404" Type="http://schemas.openxmlformats.org/officeDocument/2006/relationships/hyperlink" Target="https://skills.emsidata.com/skills/KS1243N6GLQ3P3V34XLZ" TargetMode="External"/><Relationship Id="rId2073" Type="http://schemas.openxmlformats.org/officeDocument/2006/relationships/hyperlink" Target="https://skills.emsidata.com/skills/ESD8575080F64104F4EF" TargetMode="External"/><Relationship Id="rId10405" Type="http://schemas.openxmlformats.org/officeDocument/2006/relationships/hyperlink" Target="https://lightcast.io/open-skills/skills" TargetMode="External"/><Relationship Id="rId2074" Type="http://schemas.openxmlformats.org/officeDocument/2006/relationships/hyperlink" Target="https://lightcast.io/open-skills/skills" TargetMode="External"/><Relationship Id="rId2075" Type="http://schemas.openxmlformats.org/officeDocument/2006/relationships/hyperlink" Target="https://skills.emsidata.com/skills/ESEF99C6787483631AB7" TargetMode="External"/><Relationship Id="rId2076" Type="http://schemas.openxmlformats.org/officeDocument/2006/relationships/hyperlink" Target="https://lightcast.io/open-skills/skills" TargetMode="External"/><Relationship Id="rId2077" Type="http://schemas.openxmlformats.org/officeDocument/2006/relationships/hyperlink" Target="https://skills.emsidata.com/skills/ESEF93B5DAF4A0F579B1" TargetMode="External"/><Relationship Id="rId2078" Type="http://schemas.openxmlformats.org/officeDocument/2006/relationships/hyperlink" Target="https://lightcast.io/open-skills/skills" TargetMode="External"/><Relationship Id="rId2079" Type="http://schemas.openxmlformats.org/officeDocument/2006/relationships/hyperlink" Target="https://skills.emsidata.com/skills/KS1206G7604VC40TDTF9" TargetMode="External"/><Relationship Id="rId8240" Type="http://schemas.openxmlformats.org/officeDocument/2006/relationships/hyperlink" Target="https://skills.emsidata.com/skills/KS5MEGZXDVCTSGPQM84T" TargetMode="External"/><Relationship Id="rId9572" Type="http://schemas.openxmlformats.org/officeDocument/2006/relationships/hyperlink" Target="https://skills.emsidata.com/skills/BGS9F6FDC1337597D71F" TargetMode="External"/><Relationship Id="rId9573" Type="http://schemas.openxmlformats.org/officeDocument/2006/relationships/hyperlink" Target="https://lightcast.io/open-skills/skills" TargetMode="External"/><Relationship Id="rId9574" Type="http://schemas.openxmlformats.org/officeDocument/2006/relationships/hyperlink" Target="https://skills.emsidata.com/skills/KSRJLSVOF19NWT4GFO3D" TargetMode="External"/><Relationship Id="rId9575" Type="http://schemas.openxmlformats.org/officeDocument/2006/relationships/hyperlink" Target="https://lightcast.io/open-skills/skills" TargetMode="External"/><Relationship Id="rId8244" Type="http://schemas.openxmlformats.org/officeDocument/2006/relationships/hyperlink" Target="https://skills.emsidata.com/skills/KS1282Z69X0BW8CXTPXH" TargetMode="External"/><Relationship Id="rId8243" Type="http://schemas.openxmlformats.org/officeDocument/2006/relationships/hyperlink" Target="https://lightcast.io/open-skills/skills" TargetMode="External"/><Relationship Id="rId8242" Type="http://schemas.openxmlformats.org/officeDocument/2006/relationships/hyperlink" Target="https://skills.emsidata.com/skills/BGS69C2EAED3ECF003C7" TargetMode="External"/><Relationship Id="rId9570" Type="http://schemas.openxmlformats.org/officeDocument/2006/relationships/hyperlink" Target="https://skills.emsidata.com/skills/KS126TS6MVC4S6Q9MY87" TargetMode="External"/><Relationship Id="rId8241" Type="http://schemas.openxmlformats.org/officeDocument/2006/relationships/hyperlink" Target="https://lightcast.io/open-skills/skills" TargetMode="External"/><Relationship Id="rId9571" Type="http://schemas.openxmlformats.org/officeDocument/2006/relationships/hyperlink" Target="https://lightcast.io/open-skills/skills" TargetMode="External"/><Relationship Id="rId8248" Type="http://schemas.openxmlformats.org/officeDocument/2006/relationships/hyperlink" Target="https://skills.emsidata.com/skills/KS125RY6V59RL6JS8PMJ" TargetMode="External"/><Relationship Id="rId8247" Type="http://schemas.openxmlformats.org/officeDocument/2006/relationships/hyperlink" Target="https://lightcast.io/open-skills/skills" TargetMode="External"/><Relationship Id="rId8246" Type="http://schemas.openxmlformats.org/officeDocument/2006/relationships/hyperlink" Target="https://skills.emsidata.com/skills/KS125716TLTGH6SDHJD1" TargetMode="External"/><Relationship Id="rId8245" Type="http://schemas.openxmlformats.org/officeDocument/2006/relationships/hyperlink" Target="https://lightcast.io/open-skills/skills" TargetMode="External"/><Relationship Id="rId9576" Type="http://schemas.openxmlformats.org/officeDocument/2006/relationships/hyperlink" Target="https://skills.emsidata.com/skills/KS1210C6JHPRY51Z5YMF" TargetMode="External"/><Relationship Id="rId9577" Type="http://schemas.openxmlformats.org/officeDocument/2006/relationships/hyperlink" Target="https://lightcast.io/open-skills/skills" TargetMode="External"/><Relationship Id="rId9578" Type="http://schemas.openxmlformats.org/officeDocument/2006/relationships/hyperlink" Target="https://skills.emsidata.com/skills/KS126TG63W06P5F9MVFX" TargetMode="External"/><Relationship Id="rId8249" Type="http://schemas.openxmlformats.org/officeDocument/2006/relationships/hyperlink" Target="https://lightcast.io/open-skills/skills" TargetMode="External"/><Relationship Id="rId9579" Type="http://schemas.openxmlformats.org/officeDocument/2006/relationships/hyperlink" Target="https://lightcast.io/open-skills/skills" TargetMode="External"/><Relationship Id="rId9561" Type="http://schemas.openxmlformats.org/officeDocument/2006/relationships/hyperlink" Target="https://lightcast.io/open-skills/skills" TargetMode="External"/><Relationship Id="rId9562" Type="http://schemas.openxmlformats.org/officeDocument/2006/relationships/hyperlink" Target="https://skills.emsidata.com/skills/KSHBAZRKMYYJ8JRE9K4W" TargetMode="External"/><Relationship Id="rId9563" Type="http://schemas.openxmlformats.org/officeDocument/2006/relationships/hyperlink" Target="https://lightcast.io/open-skills/skills" TargetMode="External"/><Relationship Id="rId9564" Type="http://schemas.openxmlformats.org/officeDocument/2006/relationships/hyperlink" Target="https://skills.emsidata.com/skills/KS121BN6B4MGLX3Z1819" TargetMode="External"/><Relationship Id="rId8233" Type="http://schemas.openxmlformats.org/officeDocument/2006/relationships/hyperlink" Target="https://lightcast.io/open-skills/skills" TargetMode="External"/><Relationship Id="rId8232" Type="http://schemas.openxmlformats.org/officeDocument/2006/relationships/hyperlink" Target="https://skills.emsidata.com/skills/KS126X26ZWSBLW188T04" TargetMode="External"/><Relationship Id="rId8231" Type="http://schemas.openxmlformats.org/officeDocument/2006/relationships/hyperlink" Target="https://lightcast.io/open-skills/skills" TargetMode="External"/><Relationship Id="rId8230" Type="http://schemas.openxmlformats.org/officeDocument/2006/relationships/hyperlink" Target="https://skills.emsidata.com/skills/KS125606TBG5G2K0B9NB" TargetMode="External"/><Relationship Id="rId9560" Type="http://schemas.openxmlformats.org/officeDocument/2006/relationships/hyperlink" Target="https://skills.emsidata.com/skills/KS123L274RPCSNHMDC9V" TargetMode="External"/><Relationship Id="rId8237" Type="http://schemas.openxmlformats.org/officeDocument/2006/relationships/hyperlink" Target="https://lightcast.io/open-skills/skills" TargetMode="External"/><Relationship Id="rId9569" Type="http://schemas.openxmlformats.org/officeDocument/2006/relationships/hyperlink" Target="https://lightcast.io/open-skills/skills" TargetMode="External"/><Relationship Id="rId8236" Type="http://schemas.openxmlformats.org/officeDocument/2006/relationships/hyperlink" Target="https://skills.emsidata.com/skills/KS441JF6DTJCCM9HR92G" TargetMode="External"/><Relationship Id="rId8235" Type="http://schemas.openxmlformats.org/officeDocument/2006/relationships/hyperlink" Target="https://lightcast.io/open-skills/skills" TargetMode="External"/><Relationship Id="rId8234" Type="http://schemas.openxmlformats.org/officeDocument/2006/relationships/hyperlink" Target="https://skills.emsidata.com/skills/KS440PZ79TQW4H0QN9FV" TargetMode="External"/><Relationship Id="rId9565" Type="http://schemas.openxmlformats.org/officeDocument/2006/relationships/hyperlink" Target="https://lightcast.io/open-skills/skills" TargetMode="External"/><Relationship Id="rId9566" Type="http://schemas.openxmlformats.org/officeDocument/2006/relationships/hyperlink" Target="https://skills.emsidata.com/skills/ESAF7048722D2FCAF566" TargetMode="External"/><Relationship Id="rId8239" Type="http://schemas.openxmlformats.org/officeDocument/2006/relationships/hyperlink" Target="https://lightcast.io/open-skills/skills" TargetMode="External"/><Relationship Id="rId9567" Type="http://schemas.openxmlformats.org/officeDocument/2006/relationships/hyperlink" Target="https://lightcast.io/open-skills/skills" TargetMode="External"/><Relationship Id="rId8238" Type="http://schemas.openxmlformats.org/officeDocument/2006/relationships/hyperlink" Target="https://skills.emsidata.com/skills/KSO5R441CVLUCQ73FDDM" TargetMode="External"/><Relationship Id="rId9568" Type="http://schemas.openxmlformats.org/officeDocument/2006/relationships/hyperlink" Target="https://skills.emsidata.com/skills/BGS21E6F1AA864072D74" TargetMode="External"/><Relationship Id="rId8262" Type="http://schemas.openxmlformats.org/officeDocument/2006/relationships/hyperlink" Target="https://skills.emsidata.com/skills/KS120R068ZWPR0JY38MN" TargetMode="External"/><Relationship Id="rId9594" Type="http://schemas.openxmlformats.org/officeDocument/2006/relationships/hyperlink" Target="https://skills.emsidata.com/skills/KS124GX6XFWSP04T3RN2" TargetMode="External"/><Relationship Id="rId8261" Type="http://schemas.openxmlformats.org/officeDocument/2006/relationships/hyperlink" Target="https://lightcast.io/open-skills/skills" TargetMode="External"/><Relationship Id="rId9595" Type="http://schemas.openxmlformats.org/officeDocument/2006/relationships/hyperlink" Target="https://lightcast.io/open-skills/skills" TargetMode="External"/><Relationship Id="rId8260" Type="http://schemas.openxmlformats.org/officeDocument/2006/relationships/hyperlink" Target="https://skills.emsidata.com/skills/BGS5FB1F8881279F41D5" TargetMode="External"/><Relationship Id="rId9596" Type="http://schemas.openxmlformats.org/officeDocument/2006/relationships/hyperlink" Target="https://skills.emsidata.com/skills/ESC619D7AA30E9653712" TargetMode="External"/><Relationship Id="rId9597" Type="http://schemas.openxmlformats.org/officeDocument/2006/relationships/hyperlink" Target="https://lightcast.io/open-skills/skills" TargetMode="External"/><Relationship Id="rId8266" Type="http://schemas.openxmlformats.org/officeDocument/2006/relationships/hyperlink" Target="https://skills.emsidata.com/skills/KS440ZB6MDD8WVY3NXL4" TargetMode="External"/><Relationship Id="rId9590" Type="http://schemas.openxmlformats.org/officeDocument/2006/relationships/hyperlink" Target="https://skills.emsidata.com/skills/KSNX20VIRD1IZABQZI8U" TargetMode="External"/><Relationship Id="rId8265" Type="http://schemas.openxmlformats.org/officeDocument/2006/relationships/hyperlink" Target="https://lightcast.io/open-skills/skills" TargetMode="External"/><Relationship Id="rId9591" Type="http://schemas.openxmlformats.org/officeDocument/2006/relationships/hyperlink" Target="https://lightcast.io/open-skills/skills" TargetMode="External"/><Relationship Id="rId8264" Type="http://schemas.openxmlformats.org/officeDocument/2006/relationships/hyperlink" Target="https://skills.emsidata.com/skills/KS122D7661N3N67Q6VBW" TargetMode="External"/><Relationship Id="rId9592" Type="http://schemas.openxmlformats.org/officeDocument/2006/relationships/hyperlink" Target="https://skills.emsidata.com/skills/BGS728518228C0E9B62C" TargetMode="External"/><Relationship Id="rId8263" Type="http://schemas.openxmlformats.org/officeDocument/2006/relationships/hyperlink" Target="https://lightcast.io/open-skills/skills" TargetMode="External"/><Relationship Id="rId9593" Type="http://schemas.openxmlformats.org/officeDocument/2006/relationships/hyperlink" Target="https://lightcast.io/open-skills/skills" TargetMode="External"/><Relationship Id="rId8269" Type="http://schemas.openxmlformats.org/officeDocument/2006/relationships/hyperlink" Target="https://lightcast.io/open-skills/skills" TargetMode="External"/><Relationship Id="rId8268" Type="http://schemas.openxmlformats.org/officeDocument/2006/relationships/hyperlink" Target="https://skills.emsidata.com/skills/BGSAD3584B8C2020CAAA" TargetMode="External"/><Relationship Id="rId8267" Type="http://schemas.openxmlformats.org/officeDocument/2006/relationships/hyperlink" Target="https://lightcast.io/open-skills/skills" TargetMode="External"/><Relationship Id="rId9598" Type="http://schemas.openxmlformats.org/officeDocument/2006/relationships/hyperlink" Target="https://skills.emsidata.com/skills/BGS4E6444C0FDC264B62" TargetMode="External"/><Relationship Id="rId9599" Type="http://schemas.openxmlformats.org/officeDocument/2006/relationships/hyperlink" Target="https://lightcast.io/open-skills/skills" TargetMode="External"/><Relationship Id="rId8251" Type="http://schemas.openxmlformats.org/officeDocument/2006/relationships/hyperlink" Target="https://lightcast.io/open-skills/skills" TargetMode="External"/><Relationship Id="rId9583" Type="http://schemas.openxmlformats.org/officeDocument/2006/relationships/hyperlink" Target="https://lightcast.io/open-skills/skills" TargetMode="External"/><Relationship Id="rId8250" Type="http://schemas.openxmlformats.org/officeDocument/2006/relationships/hyperlink" Target="https://skills.emsidata.com/skills/KS126BX7995P0YWSV75T" TargetMode="External"/><Relationship Id="rId9584" Type="http://schemas.openxmlformats.org/officeDocument/2006/relationships/hyperlink" Target="https://skills.emsidata.com/skills/KS127SN73F8RY1FSP7K7" TargetMode="External"/><Relationship Id="rId9585" Type="http://schemas.openxmlformats.org/officeDocument/2006/relationships/hyperlink" Target="https://lightcast.io/open-skills/skills" TargetMode="External"/><Relationship Id="rId9586" Type="http://schemas.openxmlformats.org/officeDocument/2006/relationships/hyperlink" Target="https://skills.emsidata.com/skills/KS120Z7639SCP3GZQV40" TargetMode="External"/><Relationship Id="rId8255" Type="http://schemas.openxmlformats.org/officeDocument/2006/relationships/hyperlink" Target="https://lightcast.io/open-skills/skills" TargetMode="External"/><Relationship Id="rId8254" Type="http://schemas.openxmlformats.org/officeDocument/2006/relationships/hyperlink" Target="https://skills.emsidata.com/skills/ES9CDFC27943BF43DDEA" TargetMode="External"/><Relationship Id="rId9580" Type="http://schemas.openxmlformats.org/officeDocument/2006/relationships/hyperlink" Target="https://skills.emsidata.com/skills/KS441V76Z2WTWXFKZDVY" TargetMode="External"/><Relationship Id="rId8253" Type="http://schemas.openxmlformats.org/officeDocument/2006/relationships/hyperlink" Target="https://lightcast.io/open-skills/skills" TargetMode="External"/><Relationship Id="rId9581" Type="http://schemas.openxmlformats.org/officeDocument/2006/relationships/hyperlink" Target="https://lightcast.io/open-skills/skills" TargetMode="External"/><Relationship Id="rId8252" Type="http://schemas.openxmlformats.org/officeDocument/2006/relationships/hyperlink" Target="https://skills.emsidata.com/skills/KS4413J75LBMGR4Z3T63" TargetMode="External"/><Relationship Id="rId9582" Type="http://schemas.openxmlformats.org/officeDocument/2006/relationships/hyperlink" Target="https://skills.emsidata.com/skills/KS1284L6PB4SJZH1DLG1" TargetMode="External"/><Relationship Id="rId8259" Type="http://schemas.openxmlformats.org/officeDocument/2006/relationships/hyperlink" Target="https://lightcast.io/open-skills/skills" TargetMode="External"/><Relationship Id="rId8258" Type="http://schemas.openxmlformats.org/officeDocument/2006/relationships/hyperlink" Target="https://skills.emsidata.com/skills/ESE60372C450398F2B6E" TargetMode="External"/><Relationship Id="rId8257" Type="http://schemas.openxmlformats.org/officeDocument/2006/relationships/hyperlink" Target="https://lightcast.io/open-skills/skills" TargetMode="External"/><Relationship Id="rId8256" Type="http://schemas.openxmlformats.org/officeDocument/2006/relationships/hyperlink" Target="https://skills.emsidata.com/skills/KS441Z76ZW73RJPB38Q6" TargetMode="External"/><Relationship Id="rId9587" Type="http://schemas.openxmlformats.org/officeDocument/2006/relationships/hyperlink" Target="https://lightcast.io/open-skills/skills" TargetMode="External"/><Relationship Id="rId9588" Type="http://schemas.openxmlformats.org/officeDocument/2006/relationships/hyperlink" Target="https://skills.emsidata.com/skills/KS1283B6QCL2YCSJM44H" TargetMode="External"/><Relationship Id="rId9589" Type="http://schemas.openxmlformats.org/officeDocument/2006/relationships/hyperlink" Target="https://lightcast.io/open-skills/skills" TargetMode="External"/><Relationship Id="rId8209" Type="http://schemas.openxmlformats.org/officeDocument/2006/relationships/hyperlink" Target="https://lightcast.io/open-skills/skills" TargetMode="External"/><Relationship Id="rId9530" Type="http://schemas.openxmlformats.org/officeDocument/2006/relationships/hyperlink" Target="https://skills.emsidata.com/skills/KS123ND6M0W82C6C1L2K" TargetMode="External"/><Relationship Id="rId9531" Type="http://schemas.openxmlformats.org/officeDocument/2006/relationships/hyperlink" Target="https://lightcast.io/open-skills/skills" TargetMode="External"/><Relationship Id="rId8200" Type="http://schemas.openxmlformats.org/officeDocument/2006/relationships/hyperlink" Target="https://skills.emsidata.com/skills/KS440HK72NCTJJWMWRRS" TargetMode="External"/><Relationship Id="rId8204" Type="http://schemas.openxmlformats.org/officeDocument/2006/relationships/hyperlink" Target="https://skills.emsidata.com/skills/KSMV4NS8OC5C2M3LFVE4" TargetMode="External"/><Relationship Id="rId9536" Type="http://schemas.openxmlformats.org/officeDocument/2006/relationships/hyperlink" Target="https://skills.emsidata.com/skills/KS121XY6VSGJ3Z6J82FQ" TargetMode="External"/><Relationship Id="rId8203" Type="http://schemas.openxmlformats.org/officeDocument/2006/relationships/hyperlink" Target="https://lightcast.io/open-skills/skills" TargetMode="External"/><Relationship Id="rId9537" Type="http://schemas.openxmlformats.org/officeDocument/2006/relationships/hyperlink" Target="https://lightcast.io/open-skills/skills" TargetMode="External"/><Relationship Id="rId8202" Type="http://schemas.openxmlformats.org/officeDocument/2006/relationships/hyperlink" Target="https://skills.emsidata.com/skills/ESB97C2BC2580DE80B78" TargetMode="External"/><Relationship Id="rId9538" Type="http://schemas.openxmlformats.org/officeDocument/2006/relationships/hyperlink" Target="https://skills.emsidata.com/skills/KS1283D730N44ZMKX43Z" TargetMode="External"/><Relationship Id="rId8201" Type="http://schemas.openxmlformats.org/officeDocument/2006/relationships/hyperlink" Target="https://lightcast.io/open-skills/skills" TargetMode="External"/><Relationship Id="rId9539" Type="http://schemas.openxmlformats.org/officeDocument/2006/relationships/hyperlink" Target="https://lightcast.io/open-skills/skills" TargetMode="External"/><Relationship Id="rId8208" Type="http://schemas.openxmlformats.org/officeDocument/2006/relationships/hyperlink" Target="https://skills.emsidata.com/skills/KS1264T6TLZK1C00MQX3" TargetMode="External"/><Relationship Id="rId9532" Type="http://schemas.openxmlformats.org/officeDocument/2006/relationships/hyperlink" Target="https://skills.emsidata.com/skills/KS1289K5XTZW8KWG4TP2" TargetMode="External"/><Relationship Id="rId8207" Type="http://schemas.openxmlformats.org/officeDocument/2006/relationships/hyperlink" Target="https://lightcast.io/open-skills/skills" TargetMode="External"/><Relationship Id="rId9533" Type="http://schemas.openxmlformats.org/officeDocument/2006/relationships/hyperlink" Target="https://lightcast.io/open-skills/skills" TargetMode="External"/><Relationship Id="rId8206" Type="http://schemas.openxmlformats.org/officeDocument/2006/relationships/hyperlink" Target="https://skills.emsidata.com/skills/KS123NL6ZT7N635KB88M" TargetMode="External"/><Relationship Id="rId9534" Type="http://schemas.openxmlformats.org/officeDocument/2006/relationships/hyperlink" Target="https://skills.emsidata.com/skills/KS58A66GD94JHDGPSTDH" TargetMode="External"/><Relationship Id="rId8205" Type="http://schemas.openxmlformats.org/officeDocument/2006/relationships/hyperlink" Target="https://lightcast.io/open-skills/skills" TargetMode="External"/><Relationship Id="rId9535" Type="http://schemas.openxmlformats.org/officeDocument/2006/relationships/hyperlink" Target="https://lightcast.io/open-skills/skills" TargetMode="External"/><Relationship Id="rId9529" Type="http://schemas.openxmlformats.org/officeDocument/2006/relationships/hyperlink" Target="https://lightcast.io/open-skills/skills" TargetMode="External"/><Relationship Id="rId9520" Type="http://schemas.openxmlformats.org/officeDocument/2006/relationships/hyperlink" Target="https://skills.emsidata.com/skills/KS125SY64S3B80X85GLR" TargetMode="External"/><Relationship Id="rId9525" Type="http://schemas.openxmlformats.org/officeDocument/2006/relationships/hyperlink" Target="https://lightcast.io/open-skills/skills" TargetMode="External"/><Relationship Id="rId9526" Type="http://schemas.openxmlformats.org/officeDocument/2006/relationships/hyperlink" Target="https://skills.emsidata.com/skills/KS687GP6VPMZ03TPB101" TargetMode="External"/><Relationship Id="rId9527" Type="http://schemas.openxmlformats.org/officeDocument/2006/relationships/hyperlink" Target="https://lightcast.io/open-skills/skills" TargetMode="External"/><Relationship Id="rId9528" Type="http://schemas.openxmlformats.org/officeDocument/2006/relationships/hyperlink" Target="https://skills.emsidata.com/skills/KS125X26QJLDHSFRWL6Q" TargetMode="External"/><Relationship Id="rId9521" Type="http://schemas.openxmlformats.org/officeDocument/2006/relationships/hyperlink" Target="https://lightcast.io/open-skills/skills" TargetMode="External"/><Relationship Id="rId9522" Type="http://schemas.openxmlformats.org/officeDocument/2006/relationships/hyperlink" Target="https://skills.emsidata.com/skills/KSLRD78725PBGJAPQAU3" TargetMode="External"/><Relationship Id="rId9523" Type="http://schemas.openxmlformats.org/officeDocument/2006/relationships/hyperlink" Target="https://lightcast.io/open-skills/skills" TargetMode="External"/><Relationship Id="rId9524" Type="http://schemas.openxmlformats.org/officeDocument/2006/relationships/hyperlink" Target="https://skills.emsidata.com/skills/KS1237M6TJ15VSC87YGW" TargetMode="External"/><Relationship Id="rId9550" Type="http://schemas.openxmlformats.org/officeDocument/2006/relationships/hyperlink" Target="https://skills.emsidata.com/skills/KSG93F6C91OV9CE3YXO5" TargetMode="External"/><Relationship Id="rId9551" Type="http://schemas.openxmlformats.org/officeDocument/2006/relationships/hyperlink" Target="https://lightcast.io/open-skills/skills" TargetMode="External"/><Relationship Id="rId9552" Type="http://schemas.openxmlformats.org/officeDocument/2006/relationships/hyperlink" Target="https://skills.emsidata.com/skills/KS125GW62N46YWDGT9L2" TargetMode="External"/><Relationship Id="rId9553" Type="http://schemas.openxmlformats.org/officeDocument/2006/relationships/hyperlink" Target="https://lightcast.io/open-skills/skills" TargetMode="External"/><Relationship Id="rId8222" Type="http://schemas.openxmlformats.org/officeDocument/2006/relationships/hyperlink" Target="https://skills.emsidata.com/skills/KS123MB5Y8GKT2N4FXJ4" TargetMode="External"/><Relationship Id="rId8221" Type="http://schemas.openxmlformats.org/officeDocument/2006/relationships/hyperlink" Target="https://lightcast.io/open-skills/skills" TargetMode="External"/><Relationship Id="rId8220" Type="http://schemas.openxmlformats.org/officeDocument/2006/relationships/hyperlink" Target="https://skills.emsidata.com/skills/KS121KB6Y2YXRHXG08QD" TargetMode="External"/><Relationship Id="rId8226" Type="http://schemas.openxmlformats.org/officeDocument/2006/relationships/hyperlink" Target="https://skills.emsidata.com/skills/KS440HN6SC5LYCZWSSJY" TargetMode="External"/><Relationship Id="rId9558" Type="http://schemas.openxmlformats.org/officeDocument/2006/relationships/hyperlink" Target="https://skills.emsidata.com/skills/KS127RH6S8VM1PTDZ130" TargetMode="External"/><Relationship Id="rId8225" Type="http://schemas.openxmlformats.org/officeDocument/2006/relationships/hyperlink" Target="https://lightcast.io/open-skills/skills" TargetMode="External"/><Relationship Id="rId9559" Type="http://schemas.openxmlformats.org/officeDocument/2006/relationships/hyperlink" Target="https://lightcast.io/open-skills/skills" TargetMode="External"/><Relationship Id="rId8224" Type="http://schemas.openxmlformats.org/officeDocument/2006/relationships/hyperlink" Target="https://skills.emsidata.com/skills/KS7G39G6G5M749ZW5DP0" TargetMode="External"/><Relationship Id="rId8223" Type="http://schemas.openxmlformats.org/officeDocument/2006/relationships/hyperlink" Target="https://lightcast.io/open-skills/skills" TargetMode="External"/><Relationship Id="rId9554" Type="http://schemas.openxmlformats.org/officeDocument/2006/relationships/hyperlink" Target="https://skills.emsidata.com/skills/KS126TC748CVN35TB41K" TargetMode="External"/><Relationship Id="rId8229" Type="http://schemas.openxmlformats.org/officeDocument/2006/relationships/hyperlink" Target="https://lightcast.io/open-skills/skills" TargetMode="External"/><Relationship Id="rId9555" Type="http://schemas.openxmlformats.org/officeDocument/2006/relationships/hyperlink" Target="https://lightcast.io/open-skills/skills" TargetMode="External"/><Relationship Id="rId8228" Type="http://schemas.openxmlformats.org/officeDocument/2006/relationships/hyperlink" Target="https://skills.emsidata.com/skills/KSU8UDG025UYRSZC6WB4" TargetMode="External"/><Relationship Id="rId9556" Type="http://schemas.openxmlformats.org/officeDocument/2006/relationships/hyperlink" Target="https://skills.emsidata.com/skills/BGS7FDEF69BED2E2F0F2" TargetMode="External"/><Relationship Id="rId8227" Type="http://schemas.openxmlformats.org/officeDocument/2006/relationships/hyperlink" Target="https://lightcast.io/open-skills/skills" TargetMode="External"/><Relationship Id="rId9557" Type="http://schemas.openxmlformats.org/officeDocument/2006/relationships/hyperlink" Target="https://lightcast.io/open-skills/skills" TargetMode="External"/><Relationship Id="rId9540" Type="http://schemas.openxmlformats.org/officeDocument/2006/relationships/hyperlink" Target="https://skills.emsidata.com/skills/KS128G26N5YXFDRX2ZN2" TargetMode="External"/><Relationship Id="rId9541" Type="http://schemas.openxmlformats.org/officeDocument/2006/relationships/hyperlink" Target="https://lightcast.io/open-skills/skills" TargetMode="External"/><Relationship Id="rId9542" Type="http://schemas.openxmlformats.org/officeDocument/2006/relationships/hyperlink" Target="https://skills.emsidata.com/skills/KS1204Z6ZZQJFLHF8TQD" TargetMode="External"/><Relationship Id="rId8211" Type="http://schemas.openxmlformats.org/officeDocument/2006/relationships/hyperlink" Target="https://lightcast.io/open-skills/skills" TargetMode="External"/><Relationship Id="rId8210" Type="http://schemas.openxmlformats.org/officeDocument/2006/relationships/hyperlink" Target="https://skills.emsidata.com/skills/KS441CH75GGB95QVGWNW" TargetMode="External"/><Relationship Id="rId8215" Type="http://schemas.openxmlformats.org/officeDocument/2006/relationships/hyperlink" Target="https://lightcast.io/open-skills/skills" TargetMode="External"/><Relationship Id="rId9547" Type="http://schemas.openxmlformats.org/officeDocument/2006/relationships/hyperlink" Target="https://lightcast.io/open-skills/skills" TargetMode="External"/><Relationship Id="rId8214" Type="http://schemas.openxmlformats.org/officeDocument/2006/relationships/hyperlink" Target="https://skills.emsidata.com/skills/KS120GV6SCG2BTQ30HXZ" TargetMode="External"/><Relationship Id="rId9548" Type="http://schemas.openxmlformats.org/officeDocument/2006/relationships/hyperlink" Target="https://skills.emsidata.com/skills/KSQV6VZSKOLC5W9AYAH0" TargetMode="External"/><Relationship Id="rId8213" Type="http://schemas.openxmlformats.org/officeDocument/2006/relationships/hyperlink" Target="https://lightcast.io/open-skills/skills" TargetMode="External"/><Relationship Id="rId9549" Type="http://schemas.openxmlformats.org/officeDocument/2006/relationships/hyperlink" Target="https://lightcast.io/open-skills/skills" TargetMode="External"/><Relationship Id="rId8212" Type="http://schemas.openxmlformats.org/officeDocument/2006/relationships/hyperlink" Target="https://skills.emsidata.com/skills/KS7G64467Y66LWH9X6QJ" TargetMode="External"/><Relationship Id="rId8219" Type="http://schemas.openxmlformats.org/officeDocument/2006/relationships/hyperlink" Target="https://lightcast.io/open-skills/skills" TargetMode="External"/><Relationship Id="rId9543" Type="http://schemas.openxmlformats.org/officeDocument/2006/relationships/hyperlink" Target="https://lightcast.io/open-skills/skills" TargetMode="External"/><Relationship Id="rId8218" Type="http://schemas.openxmlformats.org/officeDocument/2006/relationships/hyperlink" Target="https://skills.emsidata.com/skills/KS123YB6QK15FSHBMM49" TargetMode="External"/><Relationship Id="rId9544" Type="http://schemas.openxmlformats.org/officeDocument/2006/relationships/hyperlink" Target="https://skills.emsidata.com/skills/BGS9F24B65EF70C45158" TargetMode="External"/><Relationship Id="rId8217" Type="http://schemas.openxmlformats.org/officeDocument/2006/relationships/hyperlink" Target="https://lightcast.io/open-skills/skills" TargetMode="External"/><Relationship Id="rId9545" Type="http://schemas.openxmlformats.org/officeDocument/2006/relationships/hyperlink" Target="https://lightcast.io/open-skills/skills" TargetMode="External"/><Relationship Id="rId8216" Type="http://schemas.openxmlformats.org/officeDocument/2006/relationships/hyperlink" Target="https://skills.emsidata.com/skills/KS1258368B9W1N7K6KWY" TargetMode="External"/><Relationship Id="rId9546" Type="http://schemas.openxmlformats.org/officeDocument/2006/relationships/hyperlink" Target="https://skills.emsidata.com/skills/KS125FM72KY8NFFKKF5Q" TargetMode="External"/><Relationship Id="rId4723" Type="http://schemas.openxmlformats.org/officeDocument/2006/relationships/hyperlink" Target="https://skills.emsidata.com/skills/KS120L866C4LTQ8RHV2M" TargetMode="External"/><Relationship Id="rId4722" Type="http://schemas.openxmlformats.org/officeDocument/2006/relationships/hyperlink" Target="https://lightcast.io/open-skills/skills" TargetMode="External"/><Relationship Id="rId4725" Type="http://schemas.openxmlformats.org/officeDocument/2006/relationships/hyperlink" Target="https://skills.emsidata.com/skills/KS120D96FHL88PZDKZKH" TargetMode="External"/><Relationship Id="rId4724" Type="http://schemas.openxmlformats.org/officeDocument/2006/relationships/hyperlink" Target="https://lightcast.io/open-skills/skills" TargetMode="External"/><Relationship Id="rId4727" Type="http://schemas.openxmlformats.org/officeDocument/2006/relationships/hyperlink" Target="https://skills.emsidata.com/skills/KS1227D60Q7225FTK55V" TargetMode="External"/><Relationship Id="rId4726" Type="http://schemas.openxmlformats.org/officeDocument/2006/relationships/hyperlink" Target="https://lightcast.io/open-skills/skills" TargetMode="External"/><Relationship Id="rId4729" Type="http://schemas.openxmlformats.org/officeDocument/2006/relationships/hyperlink" Target="https://skills.emsidata.com/skills/KS127TH6179ZZNLJBPTQ" TargetMode="External"/><Relationship Id="rId4728" Type="http://schemas.openxmlformats.org/officeDocument/2006/relationships/hyperlink" Target="https://lightcast.io/open-skills/skills" TargetMode="External"/><Relationship Id="rId4721" Type="http://schemas.openxmlformats.org/officeDocument/2006/relationships/hyperlink" Target="https://skills.emsidata.com/skills/KS4412C6FRZYKS2H31PL" TargetMode="External"/><Relationship Id="rId4720" Type="http://schemas.openxmlformats.org/officeDocument/2006/relationships/hyperlink" Target="https://lightcast.io/open-skills/skills" TargetMode="External"/><Relationship Id="rId4712" Type="http://schemas.openxmlformats.org/officeDocument/2006/relationships/hyperlink" Target="https://lightcast.io/open-skills/skills" TargetMode="External"/><Relationship Id="rId4711" Type="http://schemas.openxmlformats.org/officeDocument/2006/relationships/hyperlink" Target="https://skills.emsidata.com/skills/KS441FH63GNJQL1RVRM1" TargetMode="External"/><Relationship Id="rId4714" Type="http://schemas.openxmlformats.org/officeDocument/2006/relationships/hyperlink" Target="https://lightcast.io/open-skills/skills" TargetMode="External"/><Relationship Id="rId4713" Type="http://schemas.openxmlformats.org/officeDocument/2006/relationships/hyperlink" Target="https://skills.emsidata.com/skills/KS120377169JZ6CD0ZW0" TargetMode="External"/><Relationship Id="rId4716" Type="http://schemas.openxmlformats.org/officeDocument/2006/relationships/hyperlink" Target="https://lightcast.io/open-skills/skills" TargetMode="External"/><Relationship Id="rId4715" Type="http://schemas.openxmlformats.org/officeDocument/2006/relationships/hyperlink" Target="https://skills.emsidata.com/skills/KS120L5640J24RVZ081T" TargetMode="External"/><Relationship Id="rId4718" Type="http://schemas.openxmlformats.org/officeDocument/2006/relationships/hyperlink" Target="https://lightcast.io/open-skills/skills" TargetMode="External"/><Relationship Id="rId4717" Type="http://schemas.openxmlformats.org/officeDocument/2006/relationships/hyperlink" Target="https://skills.emsidata.com/skills/KSX8XEUJP0WPFTO8V53Q" TargetMode="External"/><Relationship Id="rId4719" Type="http://schemas.openxmlformats.org/officeDocument/2006/relationships/hyperlink" Target="https://skills.emsidata.com/skills/KS1210C78CCR7Y6HBQ5F" TargetMode="External"/><Relationship Id="rId4710" Type="http://schemas.openxmlformats.org/officeDocument/2006/relationships/hyperlink" Target="https://lightcast.io/open-skills/skills" TargetMode="External"/><Relationship Id="rId3414" Type="http://schemas.openxmlformats.org/officeDocument/2006/relationships/hyperlink" Target="https://lightcast.io/open-skills/skills" TargetMode="External"/><Relationship Id="rId4745" Type="http://schemas.openxmlformats.org/officeDocument/2006/relationships/hyperlink" Target="https://skills.emsidata.com/skills/KS1250Y6Z8ZQT6C26927" TargetMode="External"/><Relationship Id="rId3413" Type="http://schemas.openxmlformats.org/officeDocument/2006/relationships/hyperlink" Target="https://skills.emsidata.com/skills/KSOIRT72WUGZ534SDNDS" TargetMode="External"/><Relationship Id="rId4744" Type="http://schemas.openxmlformats.org/officeDocument/2006/relationships/hyperlink" Target="https://lightcast.io/open-skills/skills" TargetMode="External"/><Relationship Id="rId3416" Type="http://schemas.openxmlformats.org/officeDocument/2006/relationships/hyperlink" Target="https://lightcast.io/open-skills/skills" TargetMode="External"/><Relationship Id="rId4747" Type="http://schemas.openxmlformats.org/officeDocument/2006/relationships/hyperlink" Target="https://skills.emsidata.com/skills/KS126JT6BYHTCF50VXHX" TargetMode="External"/><Relationship Id="rId3415" Type="http://schemas.openxmlformats.org/officeDocument/2006/relationships/hyperlink" Target="https://skills.emsidata.com/skills/KSN3CMZZSDT2HFLGVZFP" TargetMode="External"/><Relationship Id="rId4746" Type="http://schemas.openxmlformats.org/officeDocument/2006/relationships/hyperlink" Target="https://lightcast.io/open-skills/skills" TargetMode="External"/><Relationship Id="rId3418" Type="http://schemas.openxmlformats.org/officeDocument/2006/relationships/hyperlink" Target="https://lightcast.io/open-skills/skills" TargetMode="External"/><Relationship Id="rId4749" Type="http://schemas.openxmlformats.org/officeDocument/2006/relationships/hyperlink" Target="https://skills.emsidata.com/skills/KS125KH5ZB7KNM89MQ7J" TargetMode="External"/><Relationship Id="rId3417" Type="http://schemas.openxmlformats.org/officeDocument/2006/relationships/hyperlink" Target="https://skills.emsidata.com/skills/KS120G762HL4BJYY8JWG" TargetMode="External"/><Relationship Id="rId4748" Type="http://schemas.openxmlformats.org/officeDocument/2006/relationships/hyperlink" Target="https://lightcast.io/open-skills/skills" TargetMode="External"/><Relationship Id="rId3419" Type="http://schemas.openxmlformats.org/officeDocument/2006/relationships/hyperlink" Target="https://skills.emsidata.com/skills/ES9E5B3CC5FAA6191F71" TargetMode="External"/><Relationship Id="rId3410" Type="http://schemas.openxmlformats.org/officeDocument/2006/relationships/hyperlink" Target="https://lightcast.io/open-skills/skills" TargetMode="External"/><Relationship Id="rId4741" Type="http://schemas.openxmlformats.org/officeDocument/2006/relationships/hyperlink" Target="https://skills.emsidata.com/skills/KS122Q26BWQ1PK3Y74C0" TargetMode="External"/><Relationship Id="rId4740" Type="http://schemas.openxmlformats.org/officeDocument/2006/relationships/hyperlink" Target="https://lightcast.io/open-skills/skills" TargetMode="External"/><Relationship Id="rId3412" Type="http://schemas.openxmlformats.org/officeDocument/2006/relationships/hyperlink" Target="https://lightcast.io/open-skills/skills" TargetMode="External"/><Relationship Id="rId4743" Type="http://schemas.openxmlformats.org/officeDocument/2006/relationships/hyperlink" Target="https://skills.emsidata.com/skills/ESAD2206369EDB105AF8" TargetMode="External"/><Relationship Id="rId3411" Type="http://schemas.openxmlformats.org/officeDocument/2006/relationships/hyperlink" Target="https://skills.emsidata.com/skills/KS122HT5ZN7QSHSFQ8B2" TargetMode="External"/><Relationship Id="rId4742" Type="http://schemas.openxmlformats.org/officeDocument/2006/relationships/hyperlink" Target="https://lightcast.io/open-skills/skills" TargetMode="External"/><Relationship Id="rId3403" Type="http://schemas.openxmlformats.org/officeDocument/2006/relationships/hyperlink" Target="https://skills.emsidata.com/skills/KS120496P0NDBPKP322Z" TargetMode="External"/><Relationship Id="rId4734" Type="http://schemas.openxmlformats.org/officeDocument/2006/relationships/hyperlink" Target="https://lightcast.io/open-skills/skills" TargetMode="External"/><Relationship Id="rId3402" Type="http://schemas.openxmlformats.org/officeDocument/2006/relationships/hyperlink" Target="https://lightcast.io/open-skills/skills" TargetMode="External"/><Relationship Id="rId4733" Type="http://schemas.openxmlformats.org/officeDocument/2006/relationships/hyperlink" Target="https://skills.emsidata.com/skills/KS1227Y68P23M2LCD1H1" TargetMode="External"/><Relationship Id="rId3405" Type="http://schemas.openxmlformats.org/officeDocument/2006/relationships/hyperlink" Target="https://skills.emsidata.com/skills/KS1203X6ZDCNW2J3RC4X" TargetMode="External"/><Relationship Id="rId4736" Type="http://schemas.openxmlformats.org/officeDocument/2006/relationships/hyperlink" Target="https://lightcast.io/open-skills/skills" TargetMode="External"/><Relationship Id="rId3404" Type="http://schemas.openxmlformats.org/officeDocument/2006/relationships/hyperlink" Target="https://lightcast.io/open-skills/skills" TargetMode="External"/><Relationship Id="rId4735" Type="http://schemas.openxmlformats.org/officeDocument/2006/relationships/hyperlink" Target="https://skills.emsidata.com/skills/KS125MQ674DTXXLKXQBN" TargetMode="External"/><Relationship Id="rId3407" Type="http://schemas.openxmlformats.org/officeDocument/2006/relationships/hyperlink" Target="https://skills.emsidata.com/skills/KS125Y462DTP41N0WP4M" TargetMode="External"/><Relationship Id="rId4738" Type="http://schemas.openxmlformats.org/officeDocument/2006/relationships/hyperlink" Target="https://lightcast.io/open-skills/skills" TargetMode="External"/><Relationship Id="rId3406" Type="http://schemas.openxmlformats.org/officeDocument/2006/relationships/hyperlink" Target="https://lightcast.io/open-skills/skills" TargetMode="External"/><Relationship Id="rId4737" Type="http://schemas.openxmlformats.org/officeDocument/2006/relationships/hyperlink" Target="https://skills.emsidata.com/skills/KSL3W8XPOHRK0W3PJ3DF" TargetMode="External"/><Relationship Id="rId3409" Type="http://schemas.openxmlformats.org/officeDocument/2006/relationships/hyperlink" Target="https://skills.emsidata.com/skills/KS125TT6GLRWZ335C52S" TargetMode="External"/><Relationship Id="rId3408" Type="http://schemas.openxmlformats.org/officeDocument/2006/relationships/hyperlink" Target="https://lightcast.io/open-skills/skills" TargetMode="External"/><Relationship Id="rId4739" Type="http://schemas.openxmlformats.org/officeDocument/2006/relationships/hyperlink" Target="https://skills.emsidata.com/skills/KS1227V6WBR3BH3SJYSZ" TargetMode="External"/><Relationship Id="rId4730" Type="http://schemas.openxmlformats.org/officeDocument/2006/relationships/hyperlink" Target="https://lightcast.io/open-skills/skills" TargetMode="External"/><Relationship Id="rId3401" Type="http://schemas.openxmlformats.org/officeDocument/2006/relationships/hyperlink" Target="https://skills.emsidata.com/skills/KS7G6J46GFF6BJH38BHN" TargetMode="External"/><Relationship Id="rId4732" Type="http://schemas.openxmlformats.org/officeDocument/2006/relationships/hyperlink" Target="https://lightcast.io/open-skills/skills" TargetMode="External"/><Relationship Id="rId3400" Type="http://schemas.openxmlformats.org/officeDocument/2006/relationships/hyperlink" Target="https://lightcast.io/open-skills/skills" TargetMode="External"/><Relationship Id="rId4731" Type="http://schemas.openxmlformats.org/officeDocument/2006/relationships/hyperlink" Target="https://skills.emsidata.com/skills/KS1254Y77MCJM8N71SZV" TargetMode="External"/><Relationship Id="rId8291" Type="http://schemas.openxmlformats.org/officeDocument/2006/relationships/hyperlink" Target="https://lightcast.io/open-skills/skills" TargetMode="External"/><Relationship Id="rId8290" Type="http://schemas.openxmlformats.org/officeDocument/2006/relationships/hyperlink" Target="https://skills.emsidata.com/skills/KS12271799CH15L1JHQK" TargetMode="External"/><Relationship Id="rId8284" Type="http://schemas.openxmlformats.org/officeDocument/2006/relationships/hyperlink" Target="https://skills.emsidata.com/skills/KS1258Y6NKT8VX5WX26H" TargetMode="External"/><Relationship Id="rId8283" Type="http://schemas.openxmlformats.org/officeDocument/2006/relationships/hyperlink" Target="https://lightcast.io/open-skills/skills" TargetMode="External"/><Relationship Id="rId8282" Type="http://schemas.openxmlformats.org/officeDocument/2006/relationships/hyperlink" Target="https://skills.emsidata.com/skills/BGSFE4B73ECE0C9D2658" TargetMode="External"/><Relationship Id="rId8281" Type="http://schemas.openxmlformats.org/officeDocument/2006/relationships/hyperlink" Target="https://lightcast.io/open-skills/skills" TargetMode="External"/><Relationship Id="rId8288" Type="http://schemas.openxmlformats.org/officeDocument/2006/relationships/hyperlink" Target="https://skills.emsidata.com/skills/BGS564A6A46EE896735C" TargetMode="External"/><Relationship Id="rId8287" Type="http://schemas.openxmlformats.org/officeDocument/2006/relationships/hyperlink" Target="https://lightcast.io/open-skills/skills" TargetMode="External"/><Relationship Id="rId8286" Type="http://schemas.openxmlformats.org/officeDocument/2006/relationships/hyperlink" Target="https://skills.emsidata.com/skills/KS123M66DMXWD6L8J7WS" TargetMode="External"/><Relationship Id="rId8285" Type="http://schemas.openxmlformats.org/officeDocument/2006/relationships/hyperlink" Target="https://lightcast.io/open-skills/skills" TargetMode="External"/><Relationship Id="rId8289" Type="http://schemas.openxmlformats.org/officeDocument/2006/relationships/hyperlink" Target="https://lightcast.io/open-skills/skills" TargetMode="External"/><Relationship Id="rId8280" Type="http://schemas.openxmlformats.org/officeDocument/2006/relationships/hyperlink" Target="https://skills.emsidata.com/skills/KSJ25STJJS1A5IPGFHJ3" TargetMode="External"/><Relationship Id="rId8273" Type="http://schemas.openxmlformats.org/officeDocument/2006/relationships/hyperlink" Target="https://lightcast.io/open-skills/skills" TargetMode="External"/><Relationship Id="rId8272" Type="http://schemas.openxmlformats.org/officeDocument/2006/relationships/hyperlink" Target="https://skills.emsidata.com/skills/KS126SH69Z48BC442BZ2" TargetMode="External"/><Relationship Id="rId8271" Type="http://schemas.openxmlformats.org/officeDocument/2006/relationships/hyperlink" Target="https://lightcast.io/open-skills/skills" TargetMode="External"/><Relationship Id="rId8270" Type="http://schemas.openxmlformats.org/officeDocument/2006/relationships/hyperlink" Target="https://skills.emsidata.com/skills/BGSB5E1B217EDA029E6F" TargetMode="External"/><Relationship Id="rId8277" Type="http://schemas.openxmlformats.org/officeDocument/2006/relationships/hyperlink" Target="https://lightcast.io/open-skills/skills" TargetMode="External"/><Relationship Id="rId8276" Type="http://schemas.openxmlformats.org/officeDocument/2006/relationships/hyperlink" Target="https://skills.emsidata.com/skills/BGS305E9CE7A3547D3AF" TargetMode="External"/><Relationship Id="rId8275" Type="http://schemas.openxmlformats.org/officeDocument/2006/relationships/hyperlink" Target="https://lightcast.io/open-skills/skills" TargetMode="External"/><Relationship Id="rId8274" Type="http://schemas.openxmlformats.org/officeDocument/2006/relationships/hyperlink" Target="https://skills.emsidata.com/skills/KS120Q378R5P58WFNMXQ" TargetMode="External"/><Relationship Id="rId8279" Type="http://schemas.openxmlformats.org/officeDocument/2006/relationships/hyperlink" Target="https://lightcast.io/open-skills/skills" TargetMode="External"/><Relationship Id="rId8278" Type="http://schemas.openxmlformats.org/officeDocument/2006/relationships/hyperlink" Target="https://skills.emsidata.com/skills/KS1289N64HHPJTNF05ZZ" TargetMode="External"/><Relationship Id="rId4701" Type="http://schemas.openxmlformats.org/officeDocument/2006/relationships/hyperlink" Target="https://skills.emsidata.com/skills/KS122555YNWMN79XR7DH" TargetMode="External"/><Relationship Id="rId4700" Type="http://schemas.openxmlformats.org/officeDocument/2006/relationships/hyperlink" Target="https://lightcast.io/open-skills/skills" TargetMode="External"/><Relationship Id="rId4703" Type="http://schemas.openxmlformats.org/officeDocument/2006/relationships/hyperlink" Target="https://skills.emsidata.com/skills/KS1275C6RZRV51F66WMY" TargetMode="External"/><Relationship Id="rId4702" Type="http://schemas.openxmlformats.org/officeDocument/2006/relationships/hyperlink" Target="https://lightcast.io/open-skills/skills" TargetMode="External"/><Relationship Id="rId4705" Type="http://schemas.openxmlformats.org/officeDocument/2006/relationships/hyperlink" Target="https://skills.emsidata.com/skills/KS128GV6Y1LLQBBCNMFH" TargetMode="External"/><Relationship Id="rId4704" Type="http://schemas.openxmlformats.org/officeDocument/2006/relationships/hyperlink" Target="https://lightcast.io/open-skills/skills" TargetMode="External"/><Relationship Id="rId4707" Type="http://schemas.openxmlformats.org/officeDocument/2006/relationships/hyperlink" Target="https://skills.emsidata.com/skills/ESC1166A9FAE0B23BDCA" TargetMode="External"/><Relationship Id="rId4706" Type="http://schemas.openxmlformats.org/officeDocument/2006/relationships/hyperlink" Target="https://lightcast.io/open-skills/skills" TargetMode="External"/><Relationship Id="rId4709" Type="http://schemas.openxmlformats.org/officeDocument/2006/relationships/hyperlink" Target="https://skills.emsidata.com/skills/KS1284363T46K06LX5XB" TargetMode="External"/><Relationship Id="rId4708" Type="http://schemas.openxmlformats.org/officeDocument/2006/relationships/hyperlink" Target="https://lightcast.io/open-skills/skills" TargetMode="External"/><Relationship Id="rId8295" Type="http://schemas.openxmlformats.org/officeDocument/2006/relationships/hyperlink" Target="https://lightcast.io/open-skills/skills" TargetMode="External"/><Relationship Id="rId8294" Type="http://schemas.openxmlformats.org/officeDocument/2006/relationships/hyperlink" Target="https://skills.emsidata.com/skills/KS123436V4FGBGDSWGXN" TargetMode="External"/><Relationship Id="rId8293" Type="http://schemas.openxmlformats.org/officeDocument/2006/relationships/hyperlink" Target="https://lightcast.io/open-skills/skills" TargetMode="External"/><Relationship Id="rId8292" Type="http://schemas.openxmlformats.org/officeDocument/2006/relationships/hyperlink" Target="https://skills.emsidata.com/skills/BGSE8D43720E270421E4" TargetMode="External"/><Relationship Id="rId8299" Type="http://schemas.openxmlformats.org/officeDocument/2006/relationships/hyperlink" Target="https://lightcast.io/open-skills/skills" TargetMode="External"/><Relationship Id="rId8298" Type="http://schemas.openxmlformats.org/officeDocument/2006/relationships/hyperlink" Target="https://skills.emsidata.com/skills/ES5745F007C914B3768C" TargetMode="External"/><Relationship Id="rId8297" Type="http://schemas.openxmlformats.org/officeDocument/2006/relationships/hyperlink" Target="https://lightcast.io/open-skills/skills" TargetMode="External"/><Relationship Id="rId8296" Type="http://schemas.openxmlformats.org/officeDocument/2006/relationships/hyperlink" Target="https://skills.emsidata.com/skills/KS7G7H76H0HDHB6P9VV9" TargetMode="External"/><Relationship Id="rId2148" Type="http://schemas.openxmlformats.org/officeDocument/2006/relationships/hyperlink" Target="https://lightcast.io/open-skills/skills" TargetMode="External"/><Relationship Id="rId2149" Type="http://schemas.openxmlformats.org/officeDocument/2006/relationships/hyperlink" Target="https://skills.emsidata.com/skills/ESFFF8510E7855B34BD9" TargetMode="External"/><Relationship Id="rId3479" Type="http://schemas.openxmlformats.org/officeDocument/2006/relationships/hyperlink" Target="https://skills.emsidata.com/skills/KS125BG6MXPZSGP32FS2" TargetMode="External"/><Relationship Id="rId10457" Type="http://schemas.openxmlformats.org/officeDocument/2006/relationships/hyperlink" Target="https://lightcast.io/open-skills/skills" TargetMode="External"/><Relationship Id="rId10458" Type="http://schemas.openxmlformats.org/officeDocument/2006/relationships/hyperlink" Target="https://skills.emsidata.com/skills/BGS4180F925FBF0CEAE5" TargetMode="External"/><Relationship Id="rId10455" Type="http://schemas.openxmlformats.org/officeDocument/2006/relationships/hyperlink" Target="https://lightcast.io/open-skills/skills" TargetMode="External"/><Relationship Id="rId10456" Type="http://schemas.openxmlformats.org/officeDocument/2006/relationships/hyperlink" Target="https://skills.emsidata.com/skills/KS1251D6WYGCTL9YWWYZ" TargetMode="External"/><Relationship Id="rId3470" Type="http://schemas.openxmlformats.org/officeDocument/2006/relationships/hyperlink" Target="https://lightcast.io/open-skills/skills" TargetMode="External"/><Relationship Id="rId10459" Type="http://schemas.openxmlformats.org/officeDocument/2006/relationships/hyperlink" Target="https://lightcast.io/open-skills/skills" TargetMode="External"/><Relationship Id="rId2140" Type="http://schemas.openxmlformats.org/officeDocument/2006/relationships/hyperlink" Target="https://lightcast.io/open-skills/skills" TargetMode="External"/><Relationship Id="rId3472" Type="http://schemas.openxmlformats.org/officeDocument/2006/relationships/hyperlink" Target="https://lightcast.io/open-skills/skills" TargetMode="External"/><Relationship Id="rId2141" Type="http://schemas.openxmlformats.org/officeDocument/2006/relationships/hyperlink" Target="https://skills.emsidata.com/skills/KS1256C6DBYG39V53J4V" TargetMode="External"/><Relationship Id="rId3471" Type="http://schemas.openxmlformats.org/officeDocument/2006/relationships/hyperlink" Target="https://skills.emsidata.com/skills/KS4402B69W05DMZGMV9R" TargetMode="External"/><Relationship Id="rId10450" Type="http://schemas.openxmlformats.org/officeDocument/2006/relationships/hyperlink" Target="https://skills.emsidata.com/skills/KS127G26NSSSY5KYMV72" TargetMode="External"/><Relationship Id="rId2142" Type="http://schemas.openxmlformats.org/officeDocument/2006/relationships/hyperlink" Target="https://lightcast.io/open-skills/skills" TargetMode="External"/><Relationship Id="rId3474" Type="http://schemas.openxmlformats.org/officeDocument/2006/relationships/hyperlink" Target="https://lightcast.io/open-skills/skills" TargetMode="External"/><Relationship Id="rId2143" Type="http://schemas.openxmlformats.org/officeDocument/2006/relationships/hyperlink" Target="https://skills.emsidata.com/skills/KS1223M6J4SS9X86LG8Y" TargetMode="External"/><Relationship Id="rId3473" Type="http://schemas.openxmlformats.org/officeDocument/2006/relationships/hyperlink" Target="https://skills.emsidata.com/skills/KS1245D63J6T7XNBKPV6" TargetMode="External"/><Relationship Id="rId2144" Type="http://schemas.openxmlformats.org/officeDocument/2006/relationships/hyperlink" Target="https://lightcast.io/open-skills/skills" TargetMode="External"/><Relationship Id="rId3476" Type="http://schemas.openxmlformats.org/officeDocument/2006/relationships/hyperlink" Target="https://lightcast.io/open-skills/skills" TargetMode="External"/><Relationship Id="rId10453" Type="http://schemas.openxmlformats.org/officeDocument/2006/relationships/hyperlink" Target="https://lightcast.io/open-skills/skills" TargetMode="External"/><Relationship Id="rId2145" Type="http://schemas.openxmlformats.org/officeDocument/2006/relationships/hyperlink" Target="https://skills.emsidata.com/skills/KS441136FKYNP8XFVLZ1" TargetMode="External"/><Relationship Id="rId3475" Type="http://schemas.openxmlformats.org/officeDocument/2006/relationships/hyperlink" Target="https://skills.emsidata.com/skills/KS121CX6YBTQW93HCZQM" TargetMode="External"/><Relationship Id="rId10454" Type="http://schemas.openxmlformats.org/officeDocument/2006/relationships/hyperlink" Target="https://skills.emsidata.com/skills/BGSF08316FBB9238246C" TargetMode="External"/><Relationship Id="rId2146" Type="http://schemas.openxmlformats.org/officeDocument/2006/relationships/hyperlink" Target="https://lightcast.io/open-skills/skills" TargetMode="External"/><Relationship Id="rId3478" Type="http://schemas.openxmlformats.org/officeDocument/2006/relationships/hyperlink" Target="https://lightcast.io/open-skills/skills" TargetMode="External"/><Relationship Id="rId10451" Type="http://schemas.openxmlformats.org/officeDocument/2006/relationships/hyperlink" Target="https://lightcast.io/open-skills/skills" TargetMode="External"/><Relationship Id="rId2147" Type="http://schemas.openxmlformats.org/officeDocument/2006/relationships/hyperlink" Target="https://skills.emsidata.com/skills/ESA48DD5252A6FB3A6C9" TargetMode="External"/><Relationship Id="rId3477" Type="http://schemas.openxmlformats.org/officeDocument/2006/relationships/hyperlink" Target="https://skills.emsidata.com/skills/KS128F36CTVSLBRQ6JK0" TargetMode="External"/><Relationship Id="rId10452" Type="http://schemas.openxmlformats.org/officeDocument/2006/relationships/hyperlink" Target="https://skills.emsidata.com/skills/ES6A415EE2A6E4E51F11" TargetMode="External"/><Relationship Id="rId2137" Type="http://schemas.openxmlformats.org/officeDocument/2006/relationships/hyperlink" Target="https://skills.emsidata.com/skills/ESFE349AE41BE2829CFF" TargetMode="External"/><Relationship Id="rId3469" Type="http://schemas.openxmlformats.org/officeDocument/2006/relationships/hyperlink" Target="https://skills.emsidata.com/skills/KS121CX75Q8F638ZCJVZ" TargetMode="External"/><Relationship Id="rId2138" Type="http://schemas.openxmlformats.org/officeDocument/2006/relationships/hyperlink" Target="https://lightcast.io/open-skills/skills" TargetMode="External"/><Relationship Id="rId3468" Type="http://schemas.openxmlformats.org/officeDocument/2006/relationships/hyperlink" Target="https://lightcast.io/open-skills/skills" TargetMode="External"/><Relationship Id="rId4799" Type="http://schemas.openxmlformats.org/officeDocument/2006/relationships/hyperlink" Target="https://skills.emsidata.com/skills/KS440PS623SPKPGH1XSN" TargetMode="External"/><Relationship Id="rId2139" Type="http://schemas.openxmlformats.org/officeDocument/2006/relationships/hyperlink" Target="https://skills.emsidata.com/skills/ES82F24A0BE917B392E9" TargetMode="External"/><Relationship Id="rId10468" Type="http://schemas.openxmlformats.org/officeDocument/2006/relationships/hyperlink" Target="https://skills.emsidata.com/skills/KS442886L4Y7T2PX92HX" TargetMode="External"/><Relationship Id="rId10469" Type="http://schemas.openxmlformats.org/officeDocument/2006/relationships/hyperlink" Target="https://lightcast.io/open-skills/skills" TargetMode="External"/><Relationship Id="rId10466" Type="http://schemas.openxmlformats.org/officeDocument/2006/relationships/hyperlink" Target="https://skills.emsidata.com/skills/KS9FBKK104I6OW2RJ37O" TargetMode="External"/><Relationship Id="rId10467" Type="http://schemas.openxmlformats.org/officeDocument/2006/relationships/hyperlink" Target="https://lightcast.io/open-skills/skills" TargetMode="External"/><Relationship Id="rId4790" Type="http://schemas.openxmlformats.org/officeDocument/2006/relationships/hyperlink" Target="https://lightcast.io/open-skills/skills" TargetMode="External"/><Relationship Id="rId3461" Type="http://schemas.openxmlformats.org/officeDocument/2006/relationships/hyperlink" Target="https://skills.emsidata.com/skills/KS1267S74RTH0L86253S" TargetMode="External"/><Relationship Id="rId4792" Type="http://schemas.openxmlformats.org/officeDocument/2006/relationships/hyperlink" Target="https://lightcast.io/open-skills/skills" TargetMode="External"/><Relationship Id="rId10460" Type="http://schemas.openxmlformats.org/officeDocument/2006/relationships/hyperlink" Target="https://skills.emsidata.com/skills/BGS9008FFE7C995EBDD4" TargetMode="External"/><Relationship Id="rId2130" Type="http://schemas.openxmlformats.org/officeDocument/2006/relationships/hyperlink" Target="https://lightcast.io/open-skills/skills" TargetMode="External"/><Relationship Id="rId3460" Type="http://schemas.openxmlformats.org/officeDocument/2006/relationships/hyperlink" Target="https://lightcast.io/open-skills/skills" TargetMode="External"/><Relationship Id="rId4791" Type="http://schemas.openxmlformats.org/officeDocument/2006/relationships/hyperlink" Target="https://skills.emsidata.com/skills/ES7A7F0A164BD77077CB" TargetMode="External"/><Relationship Id="rId10461" Type="http://schemas.openxmlformats.org/officeDocument/2006/relationships/hyperlink" Target="https://lightcast.io/open-skills/skills" TargetMode="External"/><Relationship Id="rId2131" Type="http://schemas.openxmlformats.org/officeDocument/2006/relationships/hyperlink" Target="https://skills.emsidata.com/skills/KS120NS6FKD2XDTSQ9G9" TargetMode="External"/><Relationship Id="rId3463" Type="http://schemas.openxmlformats.org/officeDocument/2006/relationships/hyperlink" Target="https://skills.emsidata.com/skills/KS125BD6LRLXQN2CPNS3" TargetMode="External"/><Relationship Id="rId4794" Type="http://schemas.openxmlformats.org/officeDocument/2006/relationships/hyperlink" Target="https://lightcast.io/open-skills/skills" TargetMode="External"/><Relationship Id="rId2132" Type="http://schemas.openxmlformats.org/officeDocument/2006/relationships/hyperlink" Target="https://lightcast.io/open-skills/skills" TargetMode="External"/><Relationship Id="rId3462" Type="http://schemas.openxmlformats.org/officeDocument/2006/relationships/hyperlink" Target="https://lightcast.io/open-skills/skills" TargetMode="External"/><Relationship Id="rId4793" Type="http://schemas.openxmlformats.org/officeDocument/2006/relationships/hyperlink" Target="https://skills.emsidata.com/skills/KS440N86447ZRXJDVLR7" TargetMode="External"/><Relationship Id="rId2133" Type="http://schemas.openxmlformats.org/officeDocument/2006/relationships/hyperlink" Target="https://skills.emsidata.com/skills/ES473FAAC9B48CE4A35B" TargetMode="External"/><Relationship Id="rId3465" Type="http://schemas.openxmlformats.org/officeDocument/2006/relationships/hyperlink" Target="https://skills.emsidata.com/skills/KS1281C73FXGDNDDGLHC" TargetMode="External"/><Relationship Id="rId4796" Type="http://schemas.openxmlformats.org/officeDocument/2006/relationships/hyperlink" Target="https://lightcast.io/open-skills/skills" TargetMode="External"/><Relationship Id="rId10464" Type="http://schemas.openxmlformats.org/officeDocument/2006/relationships/hyperlink" Target="https://skills.emsidata.com/skills/BGSBFAF7BBD7F86F8B2E" TargetMode="External"/><Relationship Id="rId2134" Type="http://schemas.openxmlformats.org/officeDocument/2006/relationships/hyperlink" Target="https://lightcast.io/open-skills/skills" TargetMode="External"/><Relationship Id="rId3464" Type="http://schemas.openxmlformats.org/officeDocument/2006/relationships/hyperlink" Target="https://lightcast.io/open-skills/skills" TargetMode="External"/><Relationship Id="rId4795" Type="http://schemas.openxmlformats.org/officeDocument/2006/relationships/hyperlink" Target="https://skills.emsidata.com/skills/KS122KM604167265P3SD" TargetMode="External"/><Relationship Id="rId10465" Type="http://schemas.openxmlformats.org/officeDocument/2006/relationships/hyperlink" Target="https://lightcast.io/open-skills/skills" TargetMode="External"/><Relationship Id="rId2135" Type="http://schemas.openxmlformats.org/officeDocument/2006/relationships/hyperlink" Target="https://skills.emsidata.com/skills/ES9207C137B26E1CC970" TargetMode="External"/><Relationship Id="rId3467" Type="http://schemas.openxmlformats.org/officeDocument/2006/relationships/hyperlink" Target="https://skills.emsidata.com/skills/KS128166SRS75CR4JBRZ" TargetMode="External"/><Relationship Id="rId4798" Type="http://schemas.openxmlformats.org/officeDocument/2006/relationships/hyperlink" Target="https://lightcast.io/open-skills/skills" TargetMode="External"/><Relationship Id="rId10462" Type="http://schemas.openxmlformats.org/officeDocument/2006/relationships/hyperlink" Target="https://skills.emsidata.com/skills/BGSB207414BB6B9E9EAB" TargetMode="External"/><Relationship Id="rId2136" Type="http://schemas.openxmlformats.org/officeDocument/2006/relationships/hyperlink" Target="https://lightcast.io/open-skills/skills" TargetMode="External"/><Relationship Id="rId3466" Type="http://schemas.openxmlformats.org/officeDocument/2006/relationships/hyperlink" Target="https://lightcast.io/open-skills/skills" TargetMode="External"/><Relationship Id="rId4797" Type="http://schemas.openxmlformats.org/officeDocument/2006/relationships/hyperlink" Target="https://skills.emsidata.com/skills/KS121WY6GKT1CKKTCLXP" TargetMode="External"/><Relationship Id="rId10463" Type="http://schemas.openxmlformats.org/officeDocument/2006/relationships/hyperlink" Target="https://lightcast.io/open-skills/skills" TargetMode="External"/><Relationship Id="rId10435" Type="http://schemas.openxmlformats.org/officeDocument/2006/relationships/hyperlink" Target="https://lightcast.io/open-skills/skills" TargetMode="External"/><Relationship Id="rId10436" Type="http://schemas.openxmlformats.org/officeDocument/2006/relationships/hyperlink" Target="https://skills.emsidata.com/skills/KS821U8XQRM3KNTJ84N7" TargetMode="External"/><Relationship Id="rId10433" Type="http://schemas.openxmlformats.org/officeDocument/2006/relationships/hyperlink" Target="https://lightcast.io/open-skills/skills" TargetMode="External"/><Relationship Id="rId10434" Type="http://schemas.openxmlformats.org/officeDocument/2006/relationships/hyperlink" Target="https://skills.emsidata.com/skills/ES97950ED1C1EF84AC29" TargetMode="External"/><Relationship Id="rId3490" Type="http://schemas.openxmlformats.org/officeDocument/2006/relationships/hyperlink" Target="https://lightcast.io/open-skills/skills" TargetMode="External"/><Relationship Id="rId10439" Type="http://schemas.openxmlformats.org/officeDocument/2006/relationships/hyperlink" Target="https://lightcast.io/open-skills/skills" TargetMode="External"/><Relationship Id="rId2160" Type="http://schemas.openxmlformats.org/officeDocument/2006/relationships/hyperlink" Target="https://lightcast.io/open-skills/skills" TargetMode="External"/><Relationship Id="rId3492" Type="http://schemas.openxmlformats.org/officeDocument/2006/relationships/hyperlink" Target="https://lightcast.io/open-skills/skills" TargetMode="External"/><Relationship Id="rId10437" Type="http://schemas.openxmlformats.org/officeDocument/2006/relationships/hyperlink" Target="https://lightcast.io/open-skills/skills" TargetMode="External"/><Relationship Id="rId2161" Type="http://schemas.openxmlformats.org/officeDocument/2006/relationships/hyperlink" Target="https://skills.emsidata.com/skills/ES51FA04E676B0D6F614" TargetMode="External"/><Relationship Id="rId3491" Type="http://schemas.openxmlformats.org/officeDocument/2006/relationships/hyperlink" Target="https://skills.emsidata.com/skills/KS120556WGBNC5V3VQXQ" TargetMode="External"/><Relationship Id="rId10438" Type="http://schemas.openxmlformats.org/officeDocument/2006/relationships/hyperlink" Target="https://skills.emsidata.com/skills/ES8E13F7072E92C43C42" TargetMode="External"/><Relationship Id="rId2162" Type="http://schemas.openxmlformats.org/officeDocument/2006/relationships/hyperlink" Target="https://lightcast.io/open-skills/skills" TargetMode="External"/><Relationship Id="rId3494" Type="http://schemas.openxmlformats.org/officeDocument/2006/relationships/hyperlink" Target="https://lightcast.io/open-skills/skills" TargetMode="External"/><Relationship Id="rId2163" Type="http://schemas.openxmlformats.org/officeDocument/2006/relationships/hyperlink" Target="https://skills.emsidata.com/skills/KS122086PPY11B2M1G6N" TargetMode="External"/><Relationship Id="rId3493" Type="http://schemas.openxmlformats.org/officeDocument/2006/relationships/hyperlink" Target="https://skills.emsidata.com/skills/KS7G7X55ZKBF0R0WCSZQ" TargetMode="External"/><Relationship Id="rId2164" Type="http://schemas.openxmlformats.org/officeDocument/2006/relationships/hyperlink" Target="https://lightcast.io/open-skills/skills" TargetMode="External"/><Relationship Id="rId3496" Type="http://schemas.openxmlformats.org/officeDocument/2006/relationships/hyperlink" Target="https://lightcast.io/open-skills/skills" TargetMode="External"/><Relationship Id="rId2165" Type="http://schemas.openxmlformats.org/officeDocument/2006/relationships/hyperlink" Target="https://skills.emsidata.com/skills/KS7G58B70FC9FJFM37T0" TargetMode="External"/><Relationship Id="rId3495" Type="http://schemas.openxmlformats.org/officeDocument/2006/relationships/hyperlink" Target="https://skills.emsidata.com/skills/KS122B675FC1JT787TRB" TargetMode="External"/><Relationship Id="rId2166" Type="http://schemas.openxmlformats.org/officeDocument/2006/relationships/hyperlink" Target="https://lightcast.io/open-skills/skills" TargetMode="External"/><Relationship Id="rId3498" Type="http://schemas.openxmlformats.org/officeDocument/2006/relationships/hyperlink" Target="https://lightcast.io/open-skills/skills" TargetMode="External"/><Relationship Id="rId10431" Type="http://schemas.openxmlformats.org/officeDocument/2006/relationships/hyperlink" Target="https://lightcast.io/open-skills/skills" TargetMode="External"/><Relationship Id="rId2167" Type="http://schemas.openxmlformats.org/officeDocument/2006/relationships/hyperlink" Target="https://skills.emsidata.com/skills/ESC0F3063234F548675A" TargetMode="External"/><Relationship Id="rId3497" Type="http://schemas.openxmlformats.org/officeDocument/2006/relationships/hyperlink" Target="https://skills.emsidata.com/skills/KS124NS6CKNPGT1F7VSN" TargetMode="External"/><Relationship Id="rId10432" Type="http://schemas.openxmlformats.org/officeDocument/2006/relationships/hyperlink" Target="https://skills.emsidata.com/skills/ES927EF31A5D2B127B50" TargetMode="External"/><Relationship Id="rId2168" Type="http://schemas.openxmlformats.org/officeDocument/2006/relationships/hyperlink" Target="https://lightcast.io/open-skills/skills" TargetMode="External"/><Relationship Id="rId2169" Type="http://schemas.openxmlformats.org/officeDocument/2006/relationships/hyperlink" Target="https://skills.emsidata.com/skills/KS120MQ655HPY3MW500F" TargetMode="External"/><Relationship Id="rId3499" Type="http://schemas.openxmlformats.org/officeDocument/2006/relationships/hyperlink" Target="https://skills.emsidata.com/skills/KS120496WQCJDPL7THP5" TargetMode="External"/><Relationship Id="rId10430" Type="http://schemas.openxmlformats.org/officeDocument/2006/relationships/hyperlink" Target="https://skills.emsidata.com/skills/BGS858F0CDDAF181E93C" TargetMode="External"/><Relationship Id="rId2159" Type="http://schemas.openxmlformats.org/officeDocument/2006/relationships/hyperlink" Target="https://skills.emsidata.com/skills/KS125TF6CX532LKSWT7B" TargetMode="External"/><Relationship Id="rId10446" Type="http://schemas.openxmlformats.org/officeDocument/2006/relationships/hyperlink" Target="https://skills.emsidata.com/skills/BGSCD2A9AAAA93E3A8BF" TargetMode="External"/><Relationship Id="rId10447" Type="http://schemas.openxmlformats.org/officeDocument/2006/relationships/hyperlink" Target="https://lightcast.io/open-skills/skills" TargetMode="External"/><Relationship Id="rId10444" Type="http://schemas.openxmlformats.org/officeDocument/2006/relationships/hyperlink" Target="https://skills.emsidata.com/skills/BGSFA60A8F04CC1639C3" TargetMode="External"/><Relationship Id="rId10445" Type="http://schemas.openxmlformats.org/officeDocument/2006/relationships/hyperlink" Target="https://lightcast.io/open-skills/skills" TargetMode="External"/><Relationship Id="rId3481" Type="http://schemas.openxmlformats.org/officeDocument/2006/relationships/hyperlink" Target="https://skills.emsidata.com/skills/KS120F06C2M75T0QHDT6" TargetMode="External"/><Relationship Id="rId10448" Type="http://schemas.openxmlformats.org/officeDocument/2006/relationships/hyperlink" Target="https://skills.emsidata.com/skills/KS440VS6XMKJVDB502KK" TargetMode="External"/><Relationship Id="rId2150" Type="http://schemas.openxmlformats.org/officeDocument/2006/relationships/hyperlink" Target="https://lightcast.io/open-skills/skills" TargetMode="External"/><Relationship Id="rId3480" Type="http://schemas.openxmlformats.org/officeDocument/2006/relationships/hyperlink" Target="https://lightcast.io/open-skills/skills" TargetMode="External"/><Relationship Id="rId10449" Type="http://schemas.openxmlformats.org/officeDocument/2006/relationships/hyperlink" Target="https://lightcast.io/open-skills/skills" TargetMode="External"/><Relationship Id="rId2151" Type="http://schemas.openxmlformats.org/officeDocument/2006/relationships/hyperlink" Target="https://skills.emsidata.com/skills/KS1254G6X37NS306Y596" TargetMode="External"/><Relationship Id="rId3483" Type="http://schemas.openxmlformats.org/officeDocument/2006/relationships/hyperlink" Target="https://skills.emsidata.com/skills/KS440SR5YGYT2XCB4ZSD" TargetMode="External"/><Relationship Id="rId2152" Type="http://schemas.openxmlformats.org/officeDocument/2006/relationships/hyperlink" Target="https://lightcast.io/open-skills/skills" TargetMode="External"/><Relationship Id="rId3482" Type="http://schemas.openxmlformats.org/officeDocument/2006/relationships/hyperlink" Target="https://lightcast.io/open-skills/skills" TargetMode="External"/><Relationship Id="rId2153" Type="http://schemas.openxmlformats.org/officeDocument/2006/relationships/hyperlink" Target="https://skills.emsidata.com/skills/KSAX11W5X1N5MG072JDV" TargetMode="External"/><Relationship Id="rId3485" Type="http://schemas.openxmlformats.org/officeDocument/2006/relationships/hyperlink" Target="https://skills.emsidata.com/skills/KS126NL69RRM8GL5YD6K" TargetMode="External"/><Relationship Id="rId2154" Type="http://schemas.openxmlformats.org/officeDocument/2006/relationships/hyperlink" Target="https://lightcast.io/open-skills/skills" TargetMode="External"/><Relationship Id="rId3484" Type="http://schemas.openxmlformats.org/officeDocument/2006/relationships/hyperlink" Target="https://lightcast.io/open-skills/skills" TargetMode="External"/><Relationship Id="rId2155" Type="http://schemas.openxmlformats.org/officeDocument/2006/relationships/hyperlink" Target="https://skills.emsidata.com/skills/KS128GC6D8BK2XTZLG4B" TargetMode="External"/><Relationship Id="rId3487" Type="http://schemas.openxmlformats.org/officeDocument/2006/relationships/hyperlink" Target="https://skills.emsidata.com/skills/KS122ZV677XQLB20X64W" TargetMode="External"/><Relationship Id="rId10442" Type="http://schemas.openxmlformats.org/officeDocument/2006/relationships/hyperlink" Target="https://skills.emsidata.com/skills/KS120RQ729S7CR8GSZ95" TargetMode="External"/><Relationship Id="rId2156" Type="http://schemas.openxmlformats.org/officeDocument/2006/relationships/hyperlink" Target="https://lightcast.io/open-skills/skills" TargetMode="External"/><Relationship Id="rId3486" Type="http://schemas.openxmlformats.org/officeDocument/2006/relationships/hyperlink" Target="https://lightcast.io/open-skills/skills" TargetMode="External"/><Relationship Id="rId10443" Type="http://schemas.openxmlformats.org/officeDocument/2006/relationships/hyperlink" Target="https://lightcast.io/open-skills/skills" TargetMode="External"/><Relationship Id="rId2157" Type="http://schemas.openxmlformats.org/officeDocument/2006/relationships/hyperlink" Target="https://skills.emsidata.com/skills/KS123QS6V49RPS3KZQ5P" TargetMode="External"/><Relationship Id="rId3489" Type="http://schemas.openxmlformats.org/officeDocument/2006/relationships/hyperlink" Target="https://skills.emsidata.com/skills/KS1205767R47RZSQ9RHY" TargetMode="External"/><Relationship Id="rId10440" Type="http://schemas.openxmlformats.org/officeDocument/2006/relationships/hyperlink" Target="https://skills.emsidata.com/skills/BGS1ADAA36DB65721AA3" TargetMode="External"/><Relationship Id="rId2158" Type="http://schemas.openxmlformats.org/officeDocument/2006/relationships/hyperlink" Target="https://lightcast.io/open-skills/skills" TargetMode="External"/><Relationship Id="rId3488" Type="http://schemas.openxmlformats.org/officeDocument/2006/relationships/hyperlink" Target="https://lightcast.io/open-skills/skills" TargetMode="External"/><Relationship Id="rId10441" Type="http://schemas.openxmlformats.org/officeDocument/2006/relationships/hyperlink" Target="https://lightcast.io/open-skills/skills" TargetMode="External"/><Relationship Id="rId2104" Type="http://schemas.openxmlformats.org/officeDocument/2006/relationships/hyperlink" Target="https://lightcast.io/open-skills/skills" TargetMode="External"/><Relationship Id="rId3436" Type="http://schemas.openxmlformats.org/officeDocument/2006/relationships/hyperlink" Target="https://lightcast.io/open-skills/skills" TargetMode="External"/><Relationship Id="rId4767" Type="http://schemas.openxmlformats.org/officeDocument/2006/relationships/hyperlink" Target="https://skills.emsidata.com/skills/KS120S165SXK6CKVK77P" TargetMode="External"/><Relationship Id="rId2105" Type="http://schemas.openxmlformats.org/officeDocument/2006/relationships/hyperlink" Target="https://skills.emsidata.com/skills/KS122FY73SVQX6J22KR1" TargetMode="External"/><Relationship Id="rId3435" Type="http://schemas.openxmlformats.org/officeDocument/2006/relationships/hyperlink" Target="https://skills.emsidata.com/skills/ES5F6754DB9A4B2B8F8B" TargetMode="External"/><Relationship Id="rId4766" Type="http://schemas.openxmlformats.org/officeDocument/2006/relationships/hyperlink" Target="https://lightcast.io/open-skills/skills" TargetMode="External"/><Relationship Id="rId2106" Type="http://schemas.openxmlformats.org/officeDocument/2006/relationships/hyperlink" Target="https://lightcast.io/open-skills/skills" TargetMode="External"/><Relationship Id="rId3438" Type="http://schemas.openxmlformats.org/officeDocument/2006/relationships/hyperlink" Target="https://lightcast.io/open-skills/skills" TargetMode="External"/><Relationship Id="rId4769" Type="http://schemas.openxmlformats.org/officeDocument/2006/relationships/hyperlink" Target="https://skills.emsidata.com/skills/KS7G1HN61K3R6K8JX1Y6" TargetMode="External"/><Relationship Id="rId2107" Type="http://schemas.openxmlformats.org/officeDocument/2006/relationships/hyperlink" Target="https://skills.emsidata.com/skills/KS120D56RWSVKJ5CX1XT" TargetMode="External"/><Relationship Id="rId3437" Type="http://schemas.openxmlformats.org/officeDocument/2006/relationships/hyperlink" Target="https://skills.emsidata.com/skills/KS123ZK6L4QMKHQPZJ1N" TargetMode="External"/><Relationship Id="rId4768" Type="http://schemas.openxmlformats.org/officeDocument/2006/relationships/hyperlink" Target="https://lightcast.io/open-skills/skills" TargetMode="External"/><Relationship Id="rId2108" Type="http://schemas.openxmlformats.org/officeDocument/2006/relationships/hyperlink" Target="https://lightcast.io/open-skills/skills" TargetMode="External"/><Relationship Id="rId2109" Type="http://schemas.openxmlformats.org/officeDocument/2006/relationships/hyperlink" Target="https://skills.emsidata.com/skills/KS125S56Y4CXSJHQHCZJ" TargetMode="External"/><Relationship Id="rId3439" Type="http://schemas.openxmlformats.org/officeDocument/2006/relationships/hyperlink" Target="https://skills.emsidata.com/skills/KS7G3QP6L4HFCZFL69FS" TargetMode="External"/><Relationship Id="rId10499" Type="http://schemas.openxmlformats.org/officeDocument/2006/relationships/hyperlink" Target="https://lightcast.io/open-skills/skills" TargetMode="External"/><Relationship Id="rId10493" Type="http://schemas.openxmlformats.org/officeDocument/2006/relationships/hyperlink" Target="https://lightcast.io/open-skills/skills" TargetMode="External"/><Relationship Id="rId10494" Type="http://schemas.openxmlformats.org/officeDocument/2006/relationships/hyperlink" Target="https://skills.emsidata.com/skills/BGS9C2C1DF13158FFC7C" TargetMode="External"/><Relationship Id="rId3430" Type="http://schemas.openxmlformats.org/officeDocument/2006/relationships/hyperlink" Target="https://lightcast.io/open-skills/skills" TargetMode="External"/><Relationship Id="rId4761" Type="http://schemas.openxmlformats.org/officeDocument/2006/relationships/hyperlink" Target="https://skills.emsidata.com/skills/KS126SK773C910PMX12T" TargetMode="External"/><Relationship Id="rId10491" Type="http://schemas.openxmlformats.org/officeDocument/2006/relationships/hyperlink" Target="https://lightcast.io/open-skills/skills" TargetMode="External"/><Relationship Id="rId4760" Type="http://schemas.openxmlformats.org/officeDocument/2006/relationships/hyperlink" Target="https://lightcast.io/open-skills/skills" TargetMode="External"/><Relationship Id="rId10492" Type="http://schemas.openxmlformats.org/officeDocument/2006/relationships/hyperlink" Target="https://skills.emsidata.com/skills/ES4665DC574FD6AB101D" TargetMode="External"/><Relationship Id="rId2100" Type="http://schemas.openxmlformats.org/officeDocument/2006/relationships/hyperlink" Target="https://lightcast.io/open-skills/skills" TargetMode="External"/><Relationship Id="rId3432" Type="http://schemas.openxmlformats.org/officeDocument/2006/relationships/hyperlink" Target="https://lightcast.io/open-skills/skills" TargetMode="External"/><Relationship Id="rId4763" Type="http://schemas.openxmlformats.org/officeDocument/2006/relationships/hyperlink" Target="https://skills.emsidata.com/skills/ES47C00018E96ED19CD3" TargetMode="External"/><Relationship Id="rId10497" Type="http://schemas.openxmlformats.org/officeDocument/2006/relationships/hyperlink" Target="https://lightcast.io/open-skills/skills" TargetMode="External"/><Relationship Id="rId2101" Type="http://schemas.openxmlformats.org/officeDocument/2006/relationships/hyperlink" Target="https://skills.emsidata.com/skills/KS12067602WL3TMWSGT2" TargetMode="External"/><Relationship Id="rId3431" Type="http://schemas.openxmlformats.org/officeDocument/2006/relationships/hyperlink" Target="https://skills.emsidata.com/skills/KS1284Z61TQV5GSJQYYP" TargetMode="External"/><Relationship Id="rId4762" Type="http://schemas.openxmlformats.org/officeDocument/2006/relationships/hyperlink" Target="https://lightcast.io/open-skills/skills" TargetMode="External"/><Relationship Id="rId10498" Type="http://schemas.openxmlformats.org/officeDocument/2006/relationships/hyperlink" Target="https://skills.emsidata.com/skills/KS684456QDWSLQ4TXPS1" TargetMode="External"/><Relationship Id="rId2102" Type="http://schemas.openxmlformats.org/officeDocument/2006/relationships/hyperlink" Target="https://lightcast.io/open-skills/skills" TargetMode="External"/><Relationship Id="rId3434" Type="http://schemas.openxmlformats.org/officeDocument/2006/relationships/hyperlink" Target="https://lightcast.io/open-skills/skills" TargetMode="External"/><Relationship Id="rId4765" Type="http://schemas.openxmlformats.org/officeDocument/2006/relationships/hyperlink" Target="https://skills.emsidata.com/skills/KS441CX6CZY2D4TXL570" TargetMode="External"/><Relationship Id="rId10495" Type="http://schemas.openxmlformats.org/officeDocument/2006/relationships/hyperlink" Target="https://lightcast.io/open-skills/skills" TargetMode="External"/><Relationship Id="rId2103" Type="http://schemas.openxmlformats.org/officeDocument/2006/relationships/hyperlink" Target="https://skills.emsidata.com/skills/KS1206Y7570V96J5Y39Y" TargetMode="External"/><Relationship Id="rId3433" Type="http://schemas.openxmlformats.org/officeDocument/2006/relationships/hyperlink" Target="https://skills.emsidata.com/skills/KS123R55Y7X3LLRZJZJ4" TargetMode="External"/><Relationship Id="rId4764" Type="http://schemas.openxmlformats.org/officeDocument/2006/relationships/hyperlink" Target="https://lightcast.io/open-skills/skills" TargetMode="External"/><Relationship Id="rId10496" Type="http://schemas.openxmlformats.org/officeDocument/2006/relationships/hyperlink" Target="https://skills.emsidata.com/skills/ESD75E06F294B84606A1" TargetMode="External"/><Relationship Id="rId3425" Type="http://schemas.openxmlformats.org/officeDocument/2006/relationships/hyperlink" Target="https://skills.emsidata.com/skills/KS126GM6FH8XF0VRJC2H" TargetMode="External"/><Relationship Id="rId4756" Type="http://schemas.openxmlformats.org/officeDocument/2006/relationships/hyperlink" Target="https://lightcast.io/open-skills/skills" TargetMode="External"/><Relationship Id="rId3424" Type="http://schemas.openxmlformats.org/officeDocument/2006/relationships/hyperlink" Target="https://lightcast.io/open-skills/skills" TargetMode="External"/><Relationship Id="rId4755" Type="http://schemas.openxmlformats.org/officeDocument/2006/relationships/hyperlink" Target="https://skills.emsidata.com/skills/KS120S1768SX63387HR4" TargetMode="External"/><Relationship Id="rId3427" Type="http://schemas.openxmlformats.org/officeDocument/2006/relationships/hyperlink" Target="https://skills.emsidata.com/skills/KS120HM73ZTBQQFJZY52" TargetMode="External"/><Relationship Id="rId4758" Type="http://schemas.openxmlformats.org/officeDocument/2006/relationships/hyperlink" Target="https://lightcast.io/open-skills/skills" TargetMode="External"/><Relationship Id="rId3426" Type="http://schemas.openxmlformats.org/officeDocument/2006/relationships/hyperlink" Target="https://lightcast.io/open-skills/skills" TargetMode="External"/><Relationship Id="rId4757" Type="http://schemas.openxmlformats.org/officeDocument/2006/relationships/hyperlink" Target="https://skills.emsidata.com/skills/KS125966YQ6MTWWYP5RV" TargetMode="External"/><Relationship Id="rId3429" Type="http://schemas.openxmlformats.org/officeDocument/2006/relationships/hyperlink" Target="https://skills.emsidata.com/skills/KS128HK69HXZLZ6MY4SD" TargetMode="External"/><Relationship Id="rId3428" Type="http://schemas.openxmlformats.org/officeDocument/2006/relationships/hyperlink" Target="https://lightcast.io/open-skills/skills" TargetMode="External"/><Relationship Id="rId4759" Type="http://schemas.openxmlformats.org/officeDocument/2006/relationships/hyperlink" Target="https://skills.emsidata.com/skills/KS122CX79LYK5C881P71" TargetMode="External"/><Relationship Id="rId4750" Type="http://schemas.openxmlformats.org/officeDocument/2006/relationships/hyperlink" Target="https://lightcast.io/open-skills/skills" TargetMode="External"/><Relationship Id="rId3421" Type="http://schemas.openxmlformats.org/officeDocument/2006/relationships/hyperlink" Target="https://skills.emsidata.com/skills/KS122HR72S509QHX31QQ" TargetMode="External"/><Relationship Id="rId4752" Type="http://schemas.openxmlformats.org/officeDocument/2006/relationships/hyperlink" Target="https://lightcast.io/open-skills/skills" TargetMode="External"/><Relationship Id="rId3420" Type="http://schemas.openxmlformats.org/officeDocument/2006/relationships/hyperlink" Target="https://lightcast.io/open-skills/skills" TargetMode="External"/><Relationship Id="rId4751" Type="http://schemas.openxmlformats.org/officeDocument/2006/relationships/hyperlink" Target="https://skills.emsidata.com/skills/KS4424P6G7QVWXC3B756" TargetMode="External"/><Relationship Id="rId3423" Type="http://schemas.openxmlformats.org/officeDocument/2006/relationships/hyperlink" Target="https://skills.emsidata.com/skills/KS120WW79MCY3FQRZH03" TargetMode="External"/><Relationship Id="rId4754" Type="http://schemas.openxmlformats.org/officeDocument/2006/relationships/hyperlink" Target="https://lightcast.io/open-skills/skills" TargetMode="External"/><Relationship Id="rId3422" Type="http://schemas.openxmlformats.org/officeDocument/2006/relationships/hyperlink" Target="https://lightcast.io/open-skills/skills" TargetMode="External"/><Relationship Id="rId4753" Type="http://schemas.openxmlformats.org/officeDocument/2006/relationships/hyperlink" Target="https://skills.emsidata.com/skills/KS1221H666DP0GPQFL54" TargetMode="External"/><Relationship Id="rId2126" Type="http://schemas.openxmlformats.org/officeDocument/2006/relationships/hyperlink" Target="https://lightcast.io/open-skills/skills" TargetMode="External"/><Relationship Id="rId3458" Type="http://schemas.openxmlformats.org/officeDocument/2006/relationships/hyperlink" Target="https://lightcast.io/open-skills/skills" TargetMode="External"/><Relationship Id="rId4789" Type="http://schemas.openxmlformats.org/officeDocument/2006/relationships/hyperlink" Target="https://skills.emsidata.com/skills/KS441XY74SZ56LVN45B8" TargetMode="External"/><Relationship Id="rId2127" Type="http://schemas.openxmlformats.org/officeDocument/2006/relationships/hyperlink" Target="https://skills.emsidata.com/skills/KS1257W6MJMQMDD7B31G" TargetMode="External"/><Relationship Id="rId3457" Type="http://schemas.openxmlformats.org/officeDocument/2006/relationships/hyperlink" Target="https://skills.emsidata.com/skills/KS124NX6W94V4RPFYW53" TargetMode="External"/><Relationship Id="rId4788" Type="http://schemas.openxmlformats.org/officeDocument/2006/relationships/hyperlink" Target="https://lightcast.io/open-skills/skills" TargetMode="External"/><Relationship Id="rId2128" Type="http://schemas.openxmlformats.org/officeDocument/2006/relationships/hyperlink" Target="https://lightcast.io/open-skills/skills" TargetMode="External"/><Relationship Id="rId2129" Type="http://schemas.openxmlformats.org/officeDocument/2006/relationships/hyperlink" Target="https://skills.emsidata.com/skills/ES16E35D2EC6D8CA49D0" TargetMode="External"/><Relationship Id="rId3459" Type="http://schemas.openxmlformats.org/officeDocument/2006/relationships/hyperlink" Target="https://skills.emsidata.com/skills/KS127Y978519ZR40DPMP" TargetMode="External"/><Relationship Id="rId10479" Type="http://schemas.openxmlformats.org/officeDocument/2006/relationships/hyperlink" Target="https://lightcast.io/open-skills/skills" TargetMode="External"/><Relationship Id="rId10477" Type="http://schemas.openxmlformats.org/officeDocument/2006/relationships/hyperlink" Target="https://lightcast.io/open-skills/skills" TargetMode="External"/><Relationship Id="rId10478" Type="http://schemas.openxmlformats.org/officeDocument/2006/relationships/hyperlink" Target="https://skills.emsidata.com/skills/KS441J8781NSVPFKS701" TargetMode="External"/><Relationship Id="rId3450" Type="http://schemas.openxmlformats.org/officeDocument/2006/relationships/hyperlink" Target="https://lightcast.io/open-skills/skills" TargetMode="External"/><Relationship Id="rId4781" Type="http://schemas.openxmlformats.org/officeDocument/2006/relationships/hyperlink" Target="https://skills.emsidata.com/skills/KS1227K6FY9569LLFZ2N" TargetMode="External"/><Relationship Id="rId10471" Type="http://schemas.openxmlformats.org/officeDocument/2006/relationships/hyperlink" Target="https://lightcast.io/open-skills/skills" TargetMode="External"/><Relationship Id="rId4780" Type="http://schemas.openxmlformats.org/officeDocument/2006/relationships/hyperlink" Target="https://lightcast.io/open-skills/skills" TargetMode="External"/><Relationship Id="rId10472" Type="http://schemas.openxmlformats.org/officeDocument/2006/relationships/hyperlink" Target="https://skills.emsidata.com/skills/ESE6A4639B458FAF6F32" TargetMode="External"/><Relationship Id="rId2120" Type="http://schemas.openxmlformats.org/officeDocument/2006/relationships/hyperlink" Target="https://lightcast.io/open-skills/skills" TargetMode="External"/><Relationship Id="rId3452" Type="http://schemas.openxmlformats.org/officeDocument/2006/relationships/hyperlink" Target="https://lightcast.io/open-skills/skills" TargetMode="External"/><Relationship Id="rId4783" Type="http://schemas.openxmlformats.org/officeDocument/2006/relationships/hyperlink" Target="https://skills.emsidata.com/skills/KS1281D6X92XTG5NPM5Z" TargetMode="External"/><Relationship Id="rId2121" Type="http://schemas.openxmlformats.org/officeDocument/2006/relationships/hyperlink" Target="https://skills.emsidata.com/skills/KS122LF6587VF0NZFZJW" TargetMode="External"/><Relationship Id="rId3451" Type="http://schemas.openxmlformats.org/officeDocument/2006/relationships/hyperlink" Target="https://skills.emsidata.com/skills/KS1286W75M67DYF06SN8" TargetMode="External"/><Relationship Id="rId4782" Type="http://schemas.openxmlformats.org/officeDocument/2006/relationships/hyperlink" Target="https://lightcast.io/open-skills/skills" TargetMode="External"/><Relationship Id="rId10470" Type="http://schemas.openxmlformats.org/officeDocument/2006/relationships/hyperlink" Target="https://skills.emsidata.com/skills/BGS3E0FBCED3C40393E7" TargetMode="External"/><Relationship Id="rId2122" Type="http://schemas.openxmlformats.org/officeDocument/2006/relationships/hyperlink" Target="https://lightcast.io/open-skills/skills" TargetMode="External"/><Relationship Id="rId3454" Type="http://schemas.openxmlformats.org/officeDocument/2006/relationships/hyperlink" Target="https://lightcast.io/open-skills/skills" TargetMode="External"/><Relationship Id="rId4785" Type="http://schemas.openxmlformats.org/officeDocument/2006/relationships/hyperlink" Target="https://skills.emsidata.com/skills/KS12548798N9X13XP8TG" TargetMode="External"/><Relationship Id="rId10475" Type="http://schemas.openxmlformats.org/officeDocument/2006/relationships/hyperlink" Target="https://lightcast.io/open-skills/skills" TargetMode="External"/><Relationship Id="rId2123" Type="http://schemas.openxmlformats.org/officeDocument/2006/relationships/hyperlink" Target="https://skills.emsidata.com/skills/ES822855542484300B1C" TargetMode="External"/><Relationship Id="rId3453" Type="http://schemas.openxmlformats.org/officeDocument/2006/relationships/hyperlink" Target="https://skills.emsidata.com/skills/KS127NP6PY9GM1BTM9V9" TargetMode="External"/><Relationship Id="rId4784" Type="http://schemas.openxmlformats.org/officeDocument/2006/relationships/hyperlink" Target="https://lightcast.io/open-skills/skills" TargetMode="External"/><Relationship Id="rId10476" Type="http://schemas.openxmlformats.org/officeDocument/2006/relationships/hyperlink" Target="https://skills.emsidata.com/skills/BGSEC6FC22D1887E9969" TargetMode="External"/><Relationship Id="rId2124" Type="http://schemas.openxmlformats.org/officeDocument/2006/relationships/hyperlink" Target="https://lightcast.io/open-skills/skills" TargetMode="External"/><Relationship Id="rId3456" Type="http://schemas.openxmlformats.org/officeDocument/2006/relationships/hyperlink" Target="https://lightcast.io/open-skills/skills" TargetMode="External"/><Relationship Id="rId4787" Type="http://schemas.openxmlformats.org/officeDocument/2006/relationships/hyperlink" Target="https://skills.emsidata.com/skills/KS122Y56QNPF55NJG9DV" TargetMode="External"/><Relationship Id="rId10473" Type="http://schemas.openxmlformats.org/officeDocument/2006/relationships/hyperlink" Target="https://lightcast.io/open-skills/skills" TargetMode="External"/><Relationship Id="rId2125" Type="http://schemas.openxmlformats.org/officeDocument/2006/relationships/hyperlink" Target="https://skills.emsidata.com/skills/KS1253J6ZS0T037CNKS0" TargetMode="External"/><Relationship Id="rId3455" Type="http://schemas.openxmlformats.org/officeDocument/2006/relationships/hyperlink" Target="https://skills.emsidata.com/skills/KS126PF6BHPXCKBVQS8B" TargetMode="External"/><Relationship Id="rId4786" Type="http://schemas.openxmlformats.org/officeDocument/2006/relationships/hyperlink" Target="https://lightcast.io/open-skills/skills" TargetMode="External"/><Relationship Id="rId10474" Type="http://schemas.openxmlformats.org/officeDocument/2006/relationships/hyperlink" Target="https://skills.emsidata.com/skills/ESAEE6935FA320E1237E" TargetMode="External"/><Relationship Id="rId2115" Type="http://schemas.openxmlformats.org/officeDocument/2006/relationships/hyperlink" Target="https://skills.emsidata.com/skills/KS124Q3726PHM9JNS05D" TargetMode="External"/><Relationship Id="rId3447" Type="http://schemas.openxmlformats.org/officeDocument/2006/relationships/hyperlink" Target="https://skills.emsidata.com/skills/KS125BG6KF4M0K7X6QJ8" TargetMode="External"/><Relationship Id="rId4778" Type="http://schemas.openxmlformats.org/officeDocument/2006/relationships/hyperlink" Target="https://lightcast.io/open-skills/skills" TargetMode="External"/><Relationship Id="rId2116" Type="http://schemas.openxmlformats.org/officeDocument/2006/relationships/hyperlink" Target="https://lightcast.io/open-skills/skills" TargetMode="External"/><Relationship Id="rId3446" Type="http://schemas.openxmlformats.org/officeDocument/2006/relationships/hyperlink" Target="https://lightcast.io/open-skills/skills" TargetMode="External"/><Relationship Id="rId4777" Type="http://schemas.openxmlformats.org/officeDocument/2006/relationships/hyperlink" Target="https://skills.emsidata.com/skills/KS122PR6NST1560F3X9L" TargetMode="External"/><Relationship Id="rId2117" Type="http://schemas.openxmlformats.org/officeDocument/2006/relationships/hyperlink" Target="https://skills.emsidata.com/skills/KS4414D6C0PV4QFJBLQ6" TargetMode="External"/><Relationship Id="rId3449" Type="http://schemas.openxmlformats.org/officeDocument/2006/relationships/hyperlink" Target="https://skills.emsidata.com/skills/KS331KRNOV3U0ZV87FEE" TargetMode="External"/><Relationship Id="rId2118" Type="http://schemas.openxmlformats.org/officeDocument/2006/relationships/hyperlink" Target="https://lightcast.io/open-skills/skills" TargetMode="External"/><Relationship Id="rId3448" Type="http://schemas.openxmlformats.org/officeDocument/2006/relationships/hyperlink" Target="https://lightcast.io/open-skills/skills" TargetMode="External"/><Relationship Id="rId4779" Type="http://schemas.openxmlformats.org/officeDocument/2006/relationships/hyperlink" Target="https://skills.emsidata.com/skills/KS122YZ6WNM52VC6ZKF1" TargetMode="External"/><Relationship Id="rId2119" Type="http://schemas.openxmlformats.org/officeDocument/2006/relationships/hyperlink" Target="https://skills.emsidata.com/skills/KS125S6630PDP730RG6W" TargetMode="External"/><Relationship Id="rId10490" Type="http://schemas.openxmlformats.org/officeDocument/2006/relationships/hyperlink" Target="https://skills.emsidata.com/skills/KS128F36NX97KFMPG7DJ" TargetMode="External"/><Relationship Id="rId10488" Type="http://schemas.openxmlformats.org/officeDocument/2006/relationships/hyperlink" Target="https://skills.emsidata.com/skills/KS1223L5YRZHWW1TB65W" TargetMode="External"/><Relationship Id="rId10489" Type="http://schemas.openxmlformats.org/officeDocument/2006/relationships/hyperlink" Target="https://lightcast.io/open-skills/skills" TargetMode="External"/><Relationship Id="rId4770" Type="http://schemas.openxmlformats.org/officeDocument/2006/relationships/hyperlink" Target="https://lightcast.io/open-skills/skills" TargetMode="External"/><Relationship Id="rId10482" Type="http://schemas.openxmlformats.org/officeDocument/2006/relationships/hyperlink" Target="https://skills.emsidata.com/skills/KS4420D6PFXBX56WT5R6" TargetMode="External"/><Relationship Id="rId10483" Type="http://schemas.openxmlformats.org/officeDocument/2006/relationships/hyperlink" Target="https://lightcast.io/open-skills/skills" TargetMode="External"/><Relationship Id="rId3441" Type="http://schemas.openxmlformats.org/officeDocument/2006/relationships/hyperlink" Target="https://skills.emsidata.com/skills/KS1241Z759WD80HVVP2C" TargetMode="External"/><Relationship Id="rId4772" Type="http://schemas.openxmlformats.org/officeDocument/2006/relationships/hyperlink" Target="https://lightcast.io/open-skills/skills" TargetMode="External"/><Relationship Id="rId10480" Type="http://schemas.openxmlformats.org/officeDocument/2006/relationships/hyperlink" Target="https://skills.emsidata.com/skills/ESF82B1018A7D5CAC03D" TargetMode="External"/><Relationship Id="rId2110" Type="http://schemas.openxmlformats.org/officeDocument/2006/relationships/hyperlink" Target="https://lightcast.io/open-skills/skills" TargetMode="External"/><Relationship Id="rId3440" Type="http://schemas.openxmlformats.org/officeDocument/2006/relationships/hyperlink" Target="https://lightcast.io/open-skills/skills" TargetMode="External"/><Relationship Id="rId4771" Type="http://schemas.openxmlformats.org/officeDocument/2006/relationships/hyperlink" Target="https://skills.emsidata.com/skills/KS4405R6VRV2415KGJJZ" TargetMode="External"/><Relationship Id="rId10481" Type="http://schemas.openxmlformats.org/officeDocument/2006/relationships/hyperlink" Target="https://lightcast.io/open-skills/skills" TargetMode="External"/><Relationship Id="rId2111" Type="http://schemas.openxmlformats.org/officeDocument/2006/relationships/hyperlink" Target="https://skills.emsidata.com/skills/ESCACF68E59DD29D2D2D" TargetMode="External"/><Relationship Id="rId3443" Type="http://schemas.openxmlformats.org/officeDocument/2006/relationships/hyperlink" Target="https://skills.emsidata.com/skills/KS122F25W5H12FSMWVPF" TargetMode="External"/><Relationship Id="rId4774" Type="http://schemas.openxmlformats.org/officeDocument/2006/relationships/hyperlink" Target="https://lightcast.io/open-skills/skills" TargetMode="External"/><Relationship Id="rId10486" Type="http://schemas.openxmlformats.org/officeDocument/2006/relationships/hyperlink" Target="https://skills.emsidata.com/skills/ES609BAAA4DA3790E3DF" TargetMode="External"/><Relationship Id="rId2112" Type="http://schemas.openxmlformats.org/officeDocument/2006/relationships/hyperlink" Target="https://lightcast.io/open-skills/skills" TargetMode="External"/><Relationship Id="rId3442" Type="http://schemas.openxmlformats.org/officeDocument/2006/relationships/hyperlink" Target="https://lightcast.io/open-skills/skills" TargetMode="External"/><Relationship Id="rId4773" Type="http://schemas.openxmlformats.org/officeDocument/2006/relationships/hyperlink" Target="https://skills.emsidata.com/skills/KS440FC6DZRF2GGN0KHY" TargetMode="External"/><Relationship Id="rId10487" Type="http://schemas.openxmlformats.org/officeDocument/2006/relationships/hyperlink" Target="https://lightcast.io/open-skills/skills" TargetMode="External"/><Relationship Id="rId2113" Type="http://schemas.openxmlformats.org/officeDocument/2006/relationships/hyperlink" Target="https://skills.emsidata.com/skills/KS123MF6JDLRM4GWRDB4" TargetMode="External"/><Relationship Id="rId3445" Type="http://schemas.openxmlformats.org/officeDocument/2006/relationships/hyperlink" Target="https://skills.emsidata.com/skills/KS125686XYXMFYK3C7VH" TargetMode="External"/><Relationship Id="rId4776" Type="http://schemas.openxmlformats.org/officeDocument/2006/relationships/hyperlink" Target="https://lightcast.io/open-skills/skills" TargetMode="External"/><Relationship Id="rId10484" Type="http://schemas.openxmlformats.org/officeDocument/2006/relationships/hyperlink" Target="https://skills.emsidata.com/skills/ES9E070CF7DFD323E9D9" TargetMode="External"/><Relationship Id="rId2114" Type="http://schemas.openxmlformats.org/officeDocument/2006/relationships/hyperlink" Target="https://lightcast.io/open-skills/skills" TargetMode="External"/><Relationship Id="rId3444" Type="http://schemas.openxmlformats.org/officeDocument/2006/relationships/hyperlink" Target="https://lightcast.io/open-skills/skills" TargetMode="External"/><Relationship Id="rId4775" Type="http://schemas.openxmlformats.org/officeDocument/2006/relationships/hyperlink" Target="https://skills.emsidata.com/skills/KS120L876QXYT7MHGR18" TargetMode="External"/><Relationship Id="rId10485" Type="http://schemas.openxmlformats.org/officeDocument/2006/relationships/hyperlink" Target="https://lightcast.io/open-skills/skills" TargetMode="External"/><Relationship Id="rId5251" Type="http://schemas.openxmlformats.org/officeDocument/2006/relationships/hyperlink" Target="https://skills.emsidata.com/skills/KS440T878KHF1NMRY8SL" TargetMode="External"/><Relationship Id="rId6582" Type="http://schemas.openxmlformats.org/officeDocument/2006/relationships/hyperlink" Target="https://skills.emsidata.com/skills/KS120C76T2L99X2YNKS3" TargetMode="External"/><Relationship Id="rId5252" Type="http://schemas.openxmlformats.org/officeDocument/2006/relationships/hyperlink" Target="https://lightcast.io/open-skills/skills" TargetMode="External"/><Relationship Id="rId6583" Type="http://schemas.openxmlformats.org/officeDocument/2006/relationships/hyperlink" Target="https://lightcast.io/open-skills/skills" TargetMode="External"/><Relationship Id="rId6580" Type="http://schemas.openxmlformats.org/officeDocument/2006/relationships/hyperlink" Target="https://skills.emsidata.com/skills/KS441CF72LTZYM9C282M" TargetMode="External"/><Relationship Id="rId5250" Type="http://schemas.openxmlformats.org/officeDocument/2006/relationships/hyperlink" Target="https://lightcast.io/open-skills/skills" TargetMode="External"/><Relationship Id="rId6581" Type="http://schemas.openxmlformats.org/officeDocument/2006/relationships/hyperlink" Target="https://lightcast.io/open-skills/skills" TargetMode="External"/><Relationship Id="rId5255" Type="http://schemas.openxmlformats.org/officeDocument/2006/relationships/hyperlink" Target="https://skills.emsidata.com/skills/KS4409N6CQH588WP5MNS" TargetMode="External"/><Relationship Id="rId6586" Type="http://schemas.openxmlformats.org/officeDocument/2006/relationships/hyperlink" Target="https://skills.emsidata.com/skills/KS1287H7015NJ2S69F03" TargetMode="External"/><Relationship Id="rId5256" Type="http://schemas.openxmlformats.org/officeDocument/2006/relationships/hyperlink" Target="https://lightcast.io/open-skills/skills" TargetMode="External"/><Relationship Id="rId6587" Type="http://schemas.openxmlformats.org/officeDocument/2006/relationships/hyperlink" Target="https://lightcast.io/open-skills/skills" TargetMode="External"/><Relationship Id="rId5253" Type="http://schemas.openxmlformats.org/officeDocument/2006/relationships/hyperlink" Target="https://skills.emsidata.com/skills/KS124B66RYT8PC9B4WPQ" TargetMode="External"/><Relationship Id="rId6584" Type="http://schemas.openxmlformats.org/officeDocument/2006/relationships/hyperlink" Target="https://skills.emsidata.com/skills/KS7G0Q172Y614R47JMJM" TargetMode="External"/><Relationship Id="rId5254" Type="http://schemas.openxmlformats.org/officeDocument/2006/relationships/hyperlink" Target="https://lightcast.io/open-skills/skills" TargetMode="External"/><Relationship Id="rId6585" Type="http://schemas.openxmlformats.org/officeDocument/2006/relationships/hyperlink" Target="https://lightcast.io/open-skills/skills" TargetMode="External"/><Relationship Id="rId5259" Type="http://schemas.openxmlformats.org/officeDocument/2006/relationships/hyperlink" Target="https://skills.emsidata.com/skills/KSX82EHYJCMSMMGDQWH3" TargetMode="External"/><Relationship Id="rId5257" Type="http://schemas.openxmlformats.org/officeDocument/2006/relationships/hyperlink" Target="https://skills.emsidata.com/skills/KS1209D6J7N1DW6JDYZG" TargetMode="External"/><Relationship Id="rId6588" Type="http://schemas.openxmlformats.org/officeDocument/2006/relationships/hyperlink" Target="https://skills.emsidata.com/skills/KS7G7075XZCWK6F9F51J" TargetMode="External"/><Relationship Id="rId5258" Type="http://schemas.openxmlformats.org/officeDocument/2006/relationships/hyperlink" Target="https://lightcast.io/open-skills/skills" TargetMode="External"/><Relationship Id="rId6589" Type="http://schemas.openxmlformats.org/officeDocument/2006/relationships/hyperlink" Target="https://lightcast.io/open-skills/skills" TargetMode="External"/><Relationship Id="rId5240" Type="http://schemas.openxmlformats.org/officeDocument/2006/relationships/hyperlink" Target="https://lightcast.io/open-skills/skills" TargetMode="External"/><Relationship Id="rId6571" Type="http://schemas.openxmlformats.org/officeDocument/2006/relationships/hyperlink" Target="https://lightcast.io/open-skills/skills" TargetMode="External"/><Relationship Id="rId5241" Type="http://schemas.openxmlformats.org/officeDocument/2006/relationships/hyperlink" Target="https://skills.emsidata.com/skills/KS120M86QF6X6S7QP3GG" TargetMode="External"/><Relationship Id="rId6572" Type="http://schemas.openxmlformats.org/officeDocument/2006/relationships/hyperlink" Target="https://skills.emsidata.com/skills/KS124NQ77MVGNWH9VPJP" TargetMode="External"/><Relationship Id="rId6570" Type="http://schemas.openxmlformats.org/officeDocument/2006/relationships/hyperlink" Target="https://skills.emsidata.com/skills/KS7G4LS6H45498JLTX0P" TargetMode="External"/><Relationship Id="rId5244" Type="http://schemas.openxmlformats.org/officeDocument/2006/relationships/hyperlink" Target="https://lightcast.io/open-skills/skills" TargetMode="External"/><Relationship Id="rId6575" Type="http://schemas.openxmlformats.org/officeDocument/2006/relationships/hyperlink" Target="https://lightcast.io/open-skills/skills" TargetMode="External"/><Relationship Id="rId5245" Type="http://schemas.openxmlformats.org/officeDocument/2006/relationships/hyperlink" Target="https://skills.emsidata.com/skills/KS1288L6V95GG1F81MW3" TargetMode="External"/><Relationship Id="rId6576" Type="http://schemas.openxmlformats.org/officeDocument/2006/relationships/hyperlink" Target="https://skills.emsidata.com/skills/KS128GR74ZCLFXRVS95F" TargetMode="External"/><Relationship Id="rId5242" Type="http://schemas.openxmlformats.org/officeDocument/2006/relationships/hyperlink" Target="https://lightcast.io/open-skills/skills" TargetMode="External"/><Relationship Id="rId6573" Type="http://schemas.openxmlformats.org/officeDocument/2006/relationships/hyperlink" Target="https://lightcast.io/open-skills/skills" TargetMode="External"/><Relationship Id="rId5243" Type="http://schemas.openxmlformats.org/officeDocument/2006/relationships/hyperlink" Target="https://skills.emsidata.com/skills/KS124B672F51N6YKZ0KP" TargetMode="External"/><Relationship Id="rId6574" Type="http://schemas.openxmlformats.org/officeDocument/2006/relationships/hyperlink" Target="https://skills.emsidata.com/skills/KS120C86DG3D0FFMXKNY" TargetMode="External"/><Relationship Id="rId5248" Type="http://schemas.openxmlformats.org/officeDocument/2006/relationships/hyperlink" Target="https://lightcast.io/open-skills/skills" TargetMode="External"/><Relationship Id="rId6579" Type="http://schemas.openxmlformats.org/officeDocument/2006/relationships/hyperlink" Target="https://lightcast.io/open-skills/skills" TargetMode="External"/><Relationship Id="rId5249" Type="http://schemas.openxmlformats.org/officeDocument/2006/relationships/hyperlink" Target="https://skills.emsidata.com/skills/KS125YC795Y6RSGJ8SFG" TargetMode="External"/><Relationship Id="rId5246" Type="http://schemas.openxmlformats.org/officeDocument/2006/relationships/hyperlink" Target="https://lightcast.io/open-skills/skills" TargetMode="External"/><Relationship Id="rId6577" Type="http://schemas.openxmlformats.org/officeDocument/2006/relationships/hyperlink" Target="https://lightcast.io/open-skills/skills" TargetMode="External"/><Relationship Id="rId5247" Type="http://schemas.openxmlformats.org/officeDocument/2006/relationships/hyperlink" Target="https://skills.emsidata.com/skills/KS124CY683WQQPST35WK" TargetMode="External"/><Relationship Id="rId6578" Type="http://schemas.openxmlformats.org/officeDocument/2006/relationships/hyperlink" Target="https://skills.emsidata.com/skills/KS121416Y3FSJSQY10G6" TargetMode="External"/><Relationship Id="rId5270" Type="http://schemas.openxmlformats.org/officeDocument/2006/relationships/hyperlink" Target="https://lightcast.io/open-skills/skills" TargetMode="External"/><Relationship Id="rId5273" Type="http://schemas.openxmlformats.org/officeDocument/2006/relationships/hyperlink" Target="https://skills.emsidata.com/skills/KS26BVAZEM0MFCVFST66" TargetMode="External"/><Relationship Id="rId5274" Type="http://schemas.openxmlformats.org/officeDocument/2006/relationships/hyperlink" Target="https://lightcast.io/open-skills/skills" TargetMode="External"/><Relationship Id="rId5271" Type="http://schemas.openxmlformats.org/officeDocument/2006/relationships/hyperlink" Target="https://skills.emsidata.com/skills/KS120XV74W7MKQ7XB78N" TargetMode="External"/><Relationship Id="rId5272" Type="http://schemas.openxmlformats.org/officeDocument/2006/relationships/hyperlink" Target="https://lightcast.io/open-skills/skills" TargetMode="External"/><Relationship Id="rId5277" Type="http://schemas.openxmlformats.org/officeDocument/2006/relationships/hyperlink" Target="https://skills.emsidata.com/skills/KS120SQ5W4Q57JMD2Y81" TargetMode="External"/><Relationship Id="rId5278" Type="http://schemas.openxmlformats.org/officeDocument/2006/relationships/hyperlink" Target="https://lightcast.io/open-skills/skills" TargetMode="External"/><Relationship Id="rId5275" Type="http://schemas.openxmlformats.org/officeDocument/2006/relationships/hyperlink" Target="https://skills.emsidata.com/skills/KS1262268RD59S6K3J4X" TargetMode="External"/><Relationship Id="rId5276" Type="http://schemas.openxmlformats.org/officeDocument/2006/relationships/hyperlink" Target="https://lightcast.io/open-skills/skills" TargetMode="External"/><Relationship Id="rId5279" Type="http://schemas.openxmlformats.org/officeDocument/2006/relationships/hyperlink" Target="https://skills.emsidata.com/skills/KS122WH6VB5HJM0YKXK9" TargetMode="External"/><Relationship Id="rId6590" Type="http://schemas.openxmlformats.org/officeDocument/2006/relationships/hyperlink" Target="https://skills.emsidata.com/skills/KS1246F6BZ06KP6YGQ0N" TargetMode="External"/><Relationship Id="rId5262" Type="http://schemas.openxmlformats.org/officeDocument/2006/relationships/hyperlink" Target="https://lightcast.io/open-skills/skills" TargetMode="External"/><Relationship Id="rId6593" Type="http://schemas.openxmlformats.org/officeDocument/2006/relationships/hyperlink" Target="https://lightcast.io/open-skills/skills" TargetMode="External"/><Relationship Id="rId5263" Type="http://schemas.openxmlformats.org/officeDocument/2006/relationships/hyperlink" Target="https://skills.emsidata.com/skills/ES1778C57D48A4CCD2F7" TargetMode="External"/><Relationship Id="rId6594" Type="http://schemas.openxmlformats.org/officeDocument/2006/relationships/hyperlink" Target="https://skills.emsidata.com/skills/KS120326ZT67WND9V0YY" TargetMode="External"/><Relationship Id="rId5260" Type="http://schemas.openxmlformats.org/officeDocument/2006/relationships/hyperlink" Target="https://lightcast.io/open-skills/skills" TargetMode="External"/><Relationship Id="rId6591" Type="http://schemas.openxmlformats.org/officeDocument/2006/relationships/hyperlink" Target="https://lightcast.io/open-skills/skills" TargetMode="External"/><Relationship Id="rId5261" Type="http://schemas.openxmlformats.org/officeDocument/2006/relationships/hyperlink" Target="https://skills.emsidata.com/skills/KS122Z872TN9RFDMCPMP" TargetMode="External"/><Relationship Id="rId6592" Type="http://schemas.openxmlformats.org/officeDocument/2006/relationships/hyperlink" Target="https://skills.emsidata.com/skills/KS1230L74DDRMXZ4DS3J" TargetMode="External"/><Relationship Id="rId5266" Type="http://schemas.openxmlformats.org/officeDocument/2006/relationships/hyperlink" Target="https://lightcast.io/open-skills/skills" TargetMode="External"/><Relationship Id="rId6597" Type="http://schemas.openxmlformats.org/officeDocument/2006/relationships/hyperlink" Target="https://lightcast.io/open-skills/skills" TargetMode="External"/><Relationship Id="rId5267" Type="http://schemas.openxmlformats.org/officeDocument/2006/relationships/hyperlink" Target="https://skills.emsidata.com/skills/KSJF3PBD3995K6E0OF1Z" TargetMode="External"/><Relationship Id="rId6598" Type="http://schemas.openxmlformats.org/officeDocument/2006/relationships/hyperlink" Target="https://skills.emsidata.com/skills/KS128FH6N9SRJ5NT6M30" TargetMode="External"/><Relationship Id="rId5264" Type="http://schemas.openxmlformats.org/officeDocument/2006/relationships/hyperlink" Target="https://lightcast.io/open-skills/skills" TargetMode="External"/><Relationship Id="rId6595" Type="http://schemas.openxmlformats.org/officeDocument/2006/relationships/hyperlink" Target="https://lightcast.io/open-skills/skills" TargetMode="External"/><Relationship Id="rId5265" Type="http://schemas.openxmlformats.org/officeDocument/2006/relationships/hyperlink" Target="https://skills.emsidata.com/skills/ESD5D4847A6949E04CF7" TargetMode="External"/><Relationship Id="rId6596" Type="http://schemas.openxmlformats.org/officeDocument/2006/relationships/hyperlink" Target="https://skills.emsidata.com/skills/KS7G46R6Q0KY5FGB4RXV" TargetMode="External"/><Relationship Id="rId5268" Type="http://schemas.openxmlformats.org/officeDocument/2006/relationships/hyperlink" Target="https://lightcast.io/open-skills/skills" TargetMode="External"/><Relationship Id="rId6599" Type="http://schemas.openxmlformats.org/officeDocument/2006/relationships/hyperlink" Target="https://lightcast.io/open-skills/skills" TargetMode="External"/><Relationship Id="rId5269" Type="http://schemas.openxmlformats.org/officeDocument/2006/relationships/hyperlink" Target="https://skills.emsidata.com/skills/ES69EB9C9A7AAD32CC9A" TargetMode="External"/><Relationship Id="rId5219" Type="http://schemas.openxmlformats.org/officeDocument/2006/relationships/hyperlink" Target="https://skills.emsidata.com/skills/KS1259B68KBK780JKH3K" TargetMode="External"/><Relationship Id="rId5217" Type="http://schemas.openxmlformats.org/officeDocument/2006/relationships/hyperlink" Target="https://skills.emsidata.com/skills/KS126Z275TBJF6GSS8ZQ" TargetMode="External"/><Relationship Id="rId6548" Type="http://schemas.openxmlformats.org/officeDocument/2006/relationships/hyperlink" Target="https://skills.emsidata.com/skills/KS127W96P4XCBSGT33VJ" TargetMode="External"/><Relationship Id="rId5218" Type="http://schemas.openxmlformats.org/officeDocument/2006/relationships/hyperlink" Target="https://lightcast.io/open-skills/skills" TargetMode="External"/><Relationship Id="rId6549" Type="http://schemas.openxmlformats.org/officeDocument/2006/relationships/hyperlink" Target="https://lightcast.io/open-skills/skills" TargetMode="External"/><Relationship Id="rId7879" Type="http://schemas.openxmlformats.org/officeDocument/2006/relationships/hyperlink" Target="https://lightcast.io/open-skills/skills" TargetMode="External"/><Relationship Id="rId392" Type="http://schemas.openxmlformats.org/officeDocument/2006/relationships/hyperlink" Target="https://lightcast.io/open-skills/skills" TargetMode="External"/><Relationship Id="rId391" Type="http://schemas.openxmlformats.org/officeDocument/2006/relationships/hyperlink" Target="https://lightcast.io/open-skills/skills" TargetMode="External"/><Relationship Id="rId390" Type="http://schemas.openxmlformats.org/officeDocument/2006/relationships/hyperlink" Target="https://lightcast.io/open-skills/skills" TargetMode="External"/><Relationship Id="rId7870" Type="http://schemas.openxmlformats.org/officeDocument/2006/relationships/hyperlink" Target="https://skills.emsidata.com/skills/ESC165BEBCA808D14BD0" TargetMode="External"/><Relationship Id="rId385" Type="http://schemas.openxmlformats.org/officeDocument/2006/relationships/hyperlink" Target="https://lightcast.io/open-skills/skills" TargetMode="External"/><Relationship Id="rId5211" Type="http://schemas.openxmlformats.org/officeDocument/2006/relationships/hyperlink" Target="https://skills.emsidata.com/skills/KS120TC63V6M3HDJYN7V" TargetMode="External"/><Relationship Id="rId6542" Type="http://schemas.openxmlformats.org/officeDocument/2006/relationships/hyperlink" Target="https://skills.emsidata.com/skills/KS123DP6JFXMPMKNCLG4" TargetMode="External"/><Relationship Id="rId7874" Type="http://schemas.openxmlformats.org/officeDocument/2006/relationships/hyperlink" Target="https://skills.emsidata.com/skills/KS441ZJ6JZHPKVD9PHV9" TargetMode="External"/><Relationship Id="rId384" Type="http://schemas.openxmlformats.org/officeDocument/2006/relationships/hyperlink" Target="https://lightcast.io/open-skills/skills" TargetMode="External"/><Relationship Id="rId5212" Type="http://schemas.openxmlformats.org/officeDocument/2006/relationships/hyperlink" Target="https://lightcast.io/open-skills/skills" TargetMode="External"/><Relationship Id="rId6543" Type="http://schemas.openxmlformats.org/officeDocument/2006/relationships/hyperlink" Target="https://lightcast.io/open-skills/skills" TargetMode="External"/><Relationship Id="rId7873" Type="http://schemas.openxmlformats.org/officeDocument/2006/relationships/hyperlink" Target="https://lightcast.io/open-skills/skills" TargetMode="External"/><Relationship Id="rId383" Type="http://schemas.openxmlformats.org/officeDocument/2006/relationships/hyperlink" Target="https://lightcast.io/open-skills/skills" TargetMode="External"/><Relationship Id="rId6540" Type="http://schemas.openxmlformats.org/officeDocument/2006/relationships/hyperlink" Target="https://skills.emsidata.com/skills/KS120XD77GTR3W3GXHBF" TargetMode="External"/><Relationship Id="rId7872" Type="http://schemas.openxmlformats.org/officeDocument/2006/relationships/hyperlink" Target="https://skills.emsidata.com/skills/KS126NL5VLZFB42MZJHR" TargetMode="External"/><Relationship Id="rId382" Type="http://schemas.openxmlformats.org/officeDocument/2006/relationships/hyperlink" Target="https://lightcast.io/open-skills/skills" TargetMode="External"/><Relationship Id="rId5210" Type="http://schemas.openxmlformats.org/officeDocument/2006/relationships/hyperlink" Target="https://lightcast.io/open-skills/skills" TargetMode="External"/><Relationship Id="rId6541" Type="http://schemas.openxmlformats.org/officeDocument/2006/relationships/hyperlink" Target="https://lightcast.io/open-skills/skills" TargetMode="External"/><Relationship Id="rId7871" Type="http://schemas.openxmlformats.org/officeDocument/2006/relationships/hyperlink" Target="https://lightcast.io/open-skills/skills" TargetMode="External"/><Relationship Id="rId389" Type="http://schemas.openxmlformats.org/officeDocument/2006/relationships/hyperlink" Target="https://lightcast.io/open-skills/skills" TargetMode="External"/><Relationship Id="rId5215" Type="http://schemas.openxmlformats.org/officeDocument/2006/relationships/hyperlink" Target="https://skills.emsidata.com/skills/KS125PR6FFPHM75QYRKB" TargetMode="External"/><Relationship Id="rId6546" Type="http://schemas.openxmlformats.org/officeDocument/2006/relationships/hyperlink" Target="https://skills.emsidata.com/skills/BGS1E1B7E03C22EE6F65" TargetMode="External"/><Relationship Id="rId7878" Type="http://schemas.openxmlformats.org/officeDocument/2006/relationships/hyperlink" Target="https://skills.emsidata.com/skills/KS128C761JGFW6K6CGMN" TargetMode="External"/><Relationship Id="rId388" Type="http://schemas.openxmlformats.org/officeDocument/2006/relationships/hyperlink" Target="https://lightcast.io/open-skills/skills" TargetMode="External"/><Relationship Id="rId5216" Type="http://schemas.openxmlformats.org/officeDocument/2006/relationships/hyperlink" Target="https://lightcast.io/open-skills/skills" TargetMode="External"/><Relationship Id="rId6547" Type="http://schemas.openxmlformats.org/officeDocument/2006/relationships/hyperlink" Target="https://lightcast.io/open-skills/skills" TargetMode="External"/><Relationship Id="rId7877" Type="http://schemas.openxmlformats.org/officeDocument/2006/relationships/hyperlink" Target="https://lightcast.io/open-skills/skills" TargetMode="External"/><Relationship Id="rId387" Type="http://schemas.openxmlformats.org/officeDocument/2006/relationships/hyperlink" Target="https://lightcast.io/open-skills/skills" TargetMode="External"/><Relationship Id="rId5213" Type="http://schemas.openxmlformats.org/officeDocument/2006/relationships/hyperlink" Target="https://skills.emsidata.com/skills/KS125BM75VMF6KP28STY" TargetMode="External"/><Relationship Id="rId6544" Type="http://schemas.openxmlformats.org/officeDocument/2006/relationships/hyperlink" Target="https://skills.emsidata.com/skills/KS1226F69R0RGH400DKS" TargetMode="External"/><Relationship Id="rId7876" Type="http://schemas.openxmlformats.org/officeDocument/2006/relationships/hyperlink" Target="https://skills.emsidata.com/skills/KS441J173PGMND4SV9PC" TargetMode="External"/><Relationship Id="rId386" Type="http://schemas.openxmlformats.org/officeDocument/2006/relationships/hyperlink" Target="https://lightcast.io/open-skills/skills" TargetMode="External"/><Relationship Id="rId5214" Type="http://schemas.openxmlformats.org/officeDocument/2006/relationships/hyperlink" Target="https://lightcast.io/open-skills/skills" TargetMode="External"/><Relationship Id="rId6545" Type="http://schemas.openxmlformats.org/officeDocument/2006/relationships/hyperlink" Target="https://lightcast.io/open-skills/skills" TargetMode="External"/><Relationship Id="rId7875" Type="http://schemas.openxmlformats.org/officeDocument/2006/relationships/hyperlink" Target="https://lightcast.io/open-skills/skills" TargetMode="External"/><Relationship Id="rId5208" Type="http://schemas.openxmlformats.org/officeDocument/2006/relationships/hyperlink" Target="https://lightcast.io/open-skills/skills" TargetMode="External"/><Relationship Id="rId6539" Type="http://schemas.openxmlformats.org/officeDocument/2006/relationships/hyperlink" Target="https://lightcast.io/open-skills/skills" TargetMode="External"/><Relationship Id="rId5209" Type="http://schemas.openxmlformats.org/officeDocument/2006/relationships/hyperlink" Target="https://skills.emsidata.com/skills/KS4424364KPJX7Q4X3YC" TargetMode="External"/><Relationship Id="rId5206" Type="http://schemas.openxmlformats.org/officeDocument/2006/relationships/hyperlink" Target="https://lightcast.io/open-skills/skills" TargetMode="External"/><Relationship Id="rId6537" Type="http://schemas.openxmlformats.org/officeDocument/2006/relationships/hyperlink" Target="https://lightcast.io/open-skills/skills" TargetMode="External"/><Relationship Id="rId7869" Type="http://schemas.openxmlformats.org/officeDocument/2006/relationships/hyperlink" Target="https://lightcast.io/open-skills/skills" TargetMode="External"/><Relationship Id="rId5207" Type="http://schemas.openxmlformats.org/officeDocument/2006/relationships/hyperlink" Target="https://skills.emsidata.com/skills/KS441J16C9Z5VD1QH199" TargetMode="External"/><Relationship Id="rId6538" Type="http://schemas.openxmlformats.org/officeDocument/2006/relationships/hyperlink" Target="https://skills.emsidata.com/skills/KS686KQ6CCN7QDHC9RC7" TargetMode="External"/><Relationship Id="rId7868" Type="http://schemas.openxmlformats.org/officeDocument/2006/relationships/hyperlink" Target="https://skills.emsidata.com/skills/KS1289P60YLJQNF2MSLV" TargetMode="External"/><Relationship Id="rId381" Type="http://schemas.openxmlformats.org/officeDocument/2006/relationships/hyperlink" Target="https://lightcast.io/open-skills/skills" TargetMode="External"/><Relationship Id="rId380" Type="http://schemas.openxmlformats.org/officeDocument/2006/relationships/hyperlink" Target="https://lightcast.io/open-skills/skills" TargetMode="External"/><Relationship Id="rId379" Type="http://schemas.openxmlformats.org/officeDocument/2006/relationships/hyperlink" Target="https://lightcast.io/open-skills/skills" TargetMode="External"/><Relationship Id="rId374" Type="http://schemas.openxmlformats.org/officeDocument/2006/relationships/hyperlink" Target="https://lightcast.io/open-skills/skills" TargetMode="External"/><Relationship Id="rId5200" Type="http://schemas.openxmlformats.org/officeDocument/2006/relationships/hyperlink" Target="https://lightcast.io/open-skills/skills" TargetMode="External"/><Relationship Id="rId6531" Type="http://schemas.openxmlformats.org/officeDocument/2006/relationships/hyperlink" Target="https://lightcast.io/open-skills/skills" TargetMode="External"/><Relationship Id="rId7863" Type="http://schemas.openxmlformats.org/officeDocument/2006/relationships/hyperlink" Target="https://lightcast.io/open-skills/skills" TargetMode="External"/><Relationship Id="rId373" Type="http://schemas.openxmlformats.org/officeDocument/2006/relationships/hyperlink" Target="https://lightcast.io/open-skills/skills" TargetMode="External"/><Relationship Id="rId5201" Type="http://schemas.openxmlformats.org/officeDocument/2006/relationships/hyperlink" Target="https://skills.emsidata.com/skills/KS7G6D96PMHVV7MGQ3QS" TargetMode="External"/><Relationship Id="rId6532" Type="http://schemas.openxmlformats.org/officeDocument/2006/relationships/hyperlink" Target="https://skills.emsidata.com/skills/KS1229T77C3XZTTW0YCH" TargetMode="External"/><Relationship Id="rId7862" Type="http://schemas.openxmlformats.org/officeDocument/2006/relationships/hyperlink" Target="https://skills.emsidata.com/skills/KS1289M61SWCFXZM8DC3" TargetMode="External"/><Relationship Id="rId372" Type="http://schemas.openxmlformats.org/officeDocument/2006/relationships/hyperlink" Target="https://lightcast.io/open-skills/skills" TargetMode="External"/><Relationship Id="rId7861" Type="http://schemas.openxmlformats.org/officeDocument/2006/relationships/hyperlink" Target="https://lightcast.io/open-skills/skills" TargetMode="External"/><Relationship Id="rId371" Type="http://schemas.openxmlformats.org/officeDocument/2006/relationships/hyperlink" Target="https://lightcast.io/open-skills/skills" TargetMode="External"/><Relationship Id="rId6530" Type="http://schemas.openxmlformats.org/officeDocument/2006/relationships/hyperlink" Target="https://skills.emsidata.com/skills/KS441G26T0FSXH2H5Y99" TargetMode="External"/><Relationship Id="rId7860" Type="http://schemas.openxmlformats.org/officeDocument/2006/relationships/hyperlink" Target="https://skills.emsidata.com/skills/KS120R375N029L8XGGF6" TargetMode="External"/><Relationship Id="rId378" Type="http://schemas.openxmlformats.org/officeDocument/2006/relationships/hyperlink" Target="https://lightcast.io/open-skills/skills" TargetMode="External"/><Relationship Id="rId5204" Type="http://schemas.openxmlformats.org/officeDocument/2006/relationships/hyperlink" Target="https://lightcast.io/open-skills/skills" TargetMode="External"/><Relationship Id="rId6535" Type="http://schemas.openxmlformats.org/officeDocument/2006/relationships/hyperlink" Target="https://lightcast.io/open-skills/skills" TargetMode="External"/><Relationship Id="rId7867" Type="http://schemas.openxmlformats.org/officeDocument/2006/relationships/hyperlink" Target="https://lightcast.io/open-skills/skills" TargetMode="External"/><Relationship Id="rId377" Type="http://schemas.openxmlformats.org/officeDocument/2006/relationships/hyperlink" Target="https://lightcast.io/open-skills/skills" TargetMode="External"/><Relationship Id="rId5205" Type="http://schemas.openxmlformats.org/officeDocument/2006/relationships/hyperlink" Target="https://skills.emsidata.com/skills/KS120286H14NJMQVK928" TargetMode="External"/><Relationship Id="rId6536" Type="http://schemas.openxmlformats.org/officeDocument/2006/relationships/hyperlink" Target="https://skills.emsidata.com/skills/KS440DC6Q3YGW1RLXH1V" TargetMode="External"/><Relationship Id="rId7866" Type="http://schemas.openxmlformats.org/officeDocument/2006/relationships/hyperlink" Target="https://skills.emsidata.com/skills/KS127XD63FY680GH9D3L" TargetMode="External"/><Relationship Id="rId376" Type="http://schemas.openxmlformats.org/officeDocument/2006/relationships/hyperlink" Target="https://lightcast.io/open-skills/skills" TargetMode="External"/><Relationship Id="rId5202" Type="http://schemas.openxmlformats.org/officeDocument/2006/relationships/hyperlink" Target="https://lightcast.io/open-skills/skills" TargetMode="External"/><Relationship Id="rId6533" Type="http://schemas.openxmlformats.org/officeDocument/2006/relationships/hyperlink" Target="https://lightcast.io/open-skills/skills" TargetMode="External"/><Relationship Id="rId7865" Type="http://schemas.openxmlformats.org/officeDocument/2006/relationships/hyperlink" Target="https://lightcast.io/open-skills/skills" TargetMode="External"/><Relationship Id="rId375" Type="http://schemas.openxmlformats.org/officeDocument/2006/relationships/hyperlink" Target="https://lightcast.io/open-skills/skills" TargetMode="External"/><Relationship Id="rId5203" Type="http://schemas.openxmlformats.org/officeDocument/2006/relationships/hyperlink" Target="https://skills.emsidata.com/skills/KS441YG6HT00B8J6T6D8" TargetMode="External"/><Relationship Id="rId6534" Type="http://schemas.openxmlformats.org/officeDocument/2006/relationships/hyperlink" Target="https://skills.emsidata.com/skills/KS122CR780L0R5CK9KPH" TargetMode="External"/><Relationship Id="rId7864" Type="http://schemas.openxmlformats.org/officeDocument/2006/relationships/hyperlink" Target="https://skills.emsidata.com/skills/KS127DN5W98WX6RST1QW" TargetMode="External"/><Relationship Id="rId5239" Type="http://schemas.openxmlformats.org/officeDocument/2006/relationships/hyperlink" Target="https://skills.emsidata.com/skills/KS440T86HBG5XPW875BX" TargetMode="External"/><Relationship Id="rId6560" Type="http://schemas.openxmlformats.org/officeDocument/2006/relationships/hyperlink" Target="https://skills.emsidata.com/skills/KS123L172S10107C4WTR" TargetMode="External"/><Relationship Id="rId7892" Type="http://schemas.openxmlformats.org/officeDocument/2006/relationships/hyperlink" Target="https://skills.emsidata.com/skills/KS123HP5ZV20ZT8Z83TX" TargetMode="External"/><Relationship Id="rId5230" Type="http://schemas.openxmlformats.org/officeDocument/2006/relationships/hyperlink" Target="https://lightcast.io/open-skills/skills" TargetMode="External"/><Relationship Id="rId6561" Type="http://schemas.openxmlformats.org/officeDocument/2006/relationships/hyperlink" Target="https://lightcast.io/open-skills/skills" TargetMode="External"/><Relationship Id="rId7891" Type="http://schemas.openxmlformats.org/officeDocument/2006/relationships/hyperlink" Target="https://lightcast.io/open-skills/skills" TargetMode="External"/><Relationship Id="rId7890" Type="http://schemas.openxmlformats.org/officeDocument/2006/relationships/hyperlink" Target="https://skills.emsidata.com/skills/KS120LK6F82V89VT9717" TargetMode="External"/><Relationship Id="rId5233" Type="http://schemas.openxmlformats.org/officeDocument/2006/relationships/hyperlink" Target="https://skills.emsidata.com/skills/KS122ZF75YVNLXW1BN4Q" TargetMode="External"/><Relationship Id="rId6564" Type="http://schemas.openxmlformats.org/officeDocument/2006/relationships/hyperlink" Target="https://skills.emsidata.com/skills/KS120G474PXV3F5L4P0Q" TargetMode="External"/><Relationship Id="rId7896" Type="http://schemas.openxmlformats.org/officeDocument/2006/relationships/hyperlink" Target="https://skills.emsidata.com/skills/ESACE4E30B462B23E82A" TargetMode="External"/><Relationship Id="rId5234" Type="http://schemas.openxmlformats.org/officeDocument/2006/relationships/hyperlink" Target="https://lightcast.io/open-skills/skills" TargetMode="External"/><Relationship Id="rId6565" Type="http://schemas.openxmlformats.org/officeDocument/2006/relationships/hyperlink" Target="https://lightcast.io/open-skills/skills" TargetMode="External"/><Relationship Id="rId7895" Type="http://schemas.openxmlformats.org/officeDocument/2006/relationships/hyperlink" Target="https://lightcast.io/open-skills/skills" TargetMode="External"/><Relationship Id="rId5231" Type="http://schemas.openxmlformats.org/officeDocument/2006/relationships/hyperlink" Target="https://skills.emsidata.com/skills/ES1D1A39F66194362697" TargetMode="External"/><Relationship Id="rId6562" Type="http://schemas.openxmlformats.org/officeDocument/2006/relationships/hyperlink" Target="https://skills.emsidata.com/skills/KS123D55W477TRT76X5V" TargetMode="External"/><Relationship Id="rId7894" Type="http://schemas.openxmlformats.org/officeDocument/2006/relationships/hyperlink" Target="https://skills.emsidata.com/skills/KS4413G62Q5JSFLYFTJS" TargetMode="External"/><Relationship Id="rId5232" Type="http://schemas.openxmlformats.org/officeDocument/2006/relationships/hyperlink" Target="https://lightcast.io/open-skills/skills" TargetMode="External"/><Relationship Id="rId6563" Type="http://schemas.openxmlformats.org/officeDocument/2006/relationships/hyperlink" Target="https://lightcast.io/open-skills/skills" TargetMode="External"/><Relationship Id="rId7893" Type="http://schemas.openxmlformats.org/officeDocument/2006/relationships/hyperlink" Target="https://lightcast.io/open-skills/skills" TargetMode="External"/><Relationship Id="rId5237" Type="http://schemas.openxmlformats.org/officeDocument/2006/relationships/hyperlink" Target="https://skills.emsidata.com/skills/KS124B85W68R34992SWC" TargetMode="External"/><Relationship Id="rId6568" Type="http://schemas.openxmlformats.org/officeDocument/2006/relationships/hyperlink" Target="https://skills.emsidata.com/skills/KS120G46L9CJTDNFZD6L" TargetMode="External"/><Relationship Id="rId5238" Type="http://schemas.openxmlformats.org/officeDocument/2006/relationships/hyperlink" Target="https://lightcast.io/open-skills/skills" TargetMode="External"/><Relationship Id="rId6569" Type="http://schemas.openxmlformats.org/officeDocument/2006/relationships/hyperlink" Target="https://lightcast.io/open-skills/skills" TargetMode="External"/><Relationship Id="rId7899" Type="http://schemas.openxmlformats.org/officeDocument/2006/relationships/hyperlink" Target="https://lightcast.io/open-skills/skills" TargetMode="External"/><Relationship Id="rId5235" Type="http://schemas.openxmlformats.org/officeDocument/2006/relationships/hyperlink" Target="https://skills.emsidata.com/skills/KS1278H6ZXZQQF7XJBQS" TargetMode="External"/><Relationship Id="rId6566" Type="http://schemas.openxmlformats.org/officeDocument/2006/relationships/hyperlink" Target="https://skills.emsidata.com/skills/KS441RX60HFVYWC37D93" TargetMode="External"/><Relationship Id="rId7898" Type="http://schemas.openxmlformats.org/officeDocument/2006/relationships/hyperlink" Target="https://skills.emsidata.com/skills/KS1289J6GL6C3ZS1437F" TargetMode="External"/><Relationship Id="rId5236" Type="http://schemas.openxmlformats.org/officeDocument/2006/relationships/hyperlink" Target="https://lightcast.io/open-skills/skills" TargetMode="External"/><Relationship Id="rId6567" Type="http://schemas.openxmlformats.org/officeDocument/2006/relationships/hyperlink" Target="https://lightcast.io/open-skills/skills" TargetMode="External"/><Relationship Id="rId7897" Type="http://schemas.openxmlformats.org/officeDocument/2006/relationships/hyperlink" Target="https://lightcast.io/open-skills/skills" TargetMode="External"/><Relationship Id="rId5228" Type="http://schemas.openxmlformats.org/officeDocument/2006/relationships/hyperlink" Target="https://lightcast.io/open-skills/skills" TargetMode="External"/><Relationship Id="rId6559" Type="http://schemas.openxmlformats.org/officeDocument/2006/relationships/hyperlink" Target="https://lightcast.io/open-skills/skills" TargetMode="External"/><Relationship Id="rId5229" Type="http://schemas.openxmlformats.org/officeDocument/2006/relationships/hyperlink" Target="https://skills.emsidata.com/skills/KS124CD75ZCFN9ZFG6KD" TargetMode="External"/><Relationship Id="rId7881" Type="http://schemas.openxmlformats.org/officeDocument/2006/relationships/hyperlink" Target="https://lightcast.io/open-skills/skills" TargetMode="External"/><Relationship Id="rId6550" Type="http://schemas.openxmlformats.org/officeDocument/2006/relationships/hyperlink" Target="https://skills.emsidata.com/skills/KS7G75J6F3Y9T6CQCMDT" TargetMode="External"/><Relationship Id="rId7880" Type="http://schemas.openxmlformats.org/officeDocument/2006/relationships/hyperlink" Target="https://skills.emsidata.com/skills/KS22DCA4JNMETF08VOKU" TargetMode="External"/><Relationship Id="rId396" Type="http://schemas.openxmlformats.org/officeDocument/2006/relationships/hyperlink" Target="https://lightcast.io/open-skills/skills" TargetMode="External"/><Relationship Id="rId5222" Type="http://schemas.openxmlformats.org/officeDocument/2006/relationships/hyperlink" Target="https://lightcast.io/open-skills/skills" TargetMode="External"/><Relationship Id="rId6553" Type="http://schemas.openxmlformats.org/officeDocument/2006/relationships/hyperlink" Target="https://lightcast.io/open-skills/skills" TargetMode="External"/><Relationship Id="rId7885" Type="http://schemas.openxmlformats.org/officeDocument/2006/relationships/hyperlink" Target="https://lightcast.io/open-skills/skills" TargetMode="External"/><Relationship Id="rId395" Type="http://schemas.openxmlformats.org/officeDocument/2006/relationships/hyperlink" Target="https://lightcast.io/open-skills/skills" TargetMode="External"/><Relationship Id="rId5223" Type="http://schemas.openxmlformats.org/officeDocument/2006/relationships/hyperlink" Target="https://skills.emsidata.com/skills/KS124FD5WN6N7G2CY5L4" TargetMode="External"/><Relationship Id="rId6554" Type="http://schemas.openxmlformats.org/officeDocument/2006/relationships/hyperlink" Target="https://skills.emsidata.com/skills/KS1226V6GDP5NMZXY0G1" TargetMode="External"/><Relationship Id="rId7884" Type="http://schemas.openxmlformats.org/officeDocument/2006/relationships/hyperlink" Target="https://skills.emsidata.com/skills/KS7G0XG6RN0CVG9FWMRZ" TargetMode="External"/><Relationship Id="rId394" Type="http://schemas.openxmlformats.org/officeDocument/2006/relationships/hyperlink" Target="https://lightcast.io/open-skills/skills" TargetMode="External"/><Relationship Id="rId5220" Type="http://schemas.openxmlformats.org/officeDocument/2006/relationships/hyperlink" Target="https://lightcast.io/open-skills/skills" TargetMode="External"/><Relationship Id="rId6551" Type="http://schemas.openxmlformats.org/officeDocument/2006/relationships/hyperlink" Target="https://lightcast.io/open-skills/skills" TargetMode="External"/><Relationship Id="rId7883" Type="http://schemas.openxmlformats.org/officeDocument/2006/relationships/hyperlink" Target="https://lightcast.io/open-skills/skills" TargetMode="External"/><Relationship Id="rId393" Type="http://schemas.openxmlformats.org/officeDocument/2006/relationships/hyperlink" Target="https://lightcast.io/open-skills/skills" TargetMode="External"/><Relationship Id="rId5221" Type="http://schemas.openxmlformats.org/officeDocument/2006/relationships/hyperlink" Target="https://skills.emsidata.com/skills/KS1203M5X6LQVSRTW88J" TargetMode="External"/><Relationship Id="rId6552" Type="http://schemas.openxmlformats.org/officeDocument/2006/relationships/hyperlink" Target="https://skills.emsidata.com/skills/KS123SZ5ZKHS1PS8XJDH" TargetMode="External"/><Relationship Id="rId7882" Type="http://schemas.openxmlformats.org/officeDocument/2006/relationships/hyperlink" Target="https://skills.emsidata.com/skills/KS120GT79SSWNBB5T99H" TargetMode="External"/><Relationship Id="rId5226" Type="http://schemas.openxmlformats.org/officeDocument/2006/relationships/hyperlink" Target="https://lightcast.io/open-skills/skills" TargetMode="External"/><Relationship Id="rId6557" Type="http://schemas.openxmlformats.org/officeDocument/2006/relationships/hyperlink" Target="https://lightcast.io/open-skills/skills" TargetMode="External"/><Relationship Id="rId7889" Type="http://schemas.openxmlformats.org/officeDocument/2006/relationships/hyperlink" Target="https://lightcast.io/open-skills/skills" TargetMode="External"/><Relationship Id="rId399" Type="http://schemas.openxmlformats.org/officeDocument/2006/relationships/hyperlink" Target="https://lightcast.io/open-skills/skills" TargetMode="External"/><Relationship Id="rId5227" Type="http://schemas.openxmlformats.org/officeDocument/2006/relationships/hyperlink" Target="https://skills.emsidata.com/skills/KS120276G5JJHNZHDWL7" TargetMode="External"/><Relationship Id="rId6558" Type="http://schemas.openxmlformats.org/officeDocument/2006/relationships/hyperlink" Target="https://skills.emsidata.com/skills/KS123416SGLJ8S65SH78" TargetMode="External"/><Relationship Id="rId7888" Type="http://schemas.openxmlformats.org/officeDocument/2006/relationships/hyperlink" Target="https://skills.emsidata.com/skills/KS126FN71XVM1PW06M54" TargetMode="External"/><Relationship Id="rId398" Type="http://schemas.openxmlformats.org/officeDocument/2006/relationships/hyperlink" Target="https://lightcast.io/open-skills/skills" TargetMode="External"/><Relationship Id="rId5224" Type="http://schemas.openxmlformats.org/officeDocument/2006/relationships/hyperlink" Target="https://lightcast.io/open-skills/skills" TargetMode="External"/><Relationship Id="rId6555" Type="http://schemas.openxmlformats.org/officeDocument/2006/relationships/hyperlink" Target="https://lightcast.io/open-skills/skills" TargetMode="External"/><Relationship Id="rId7887" Type="http://schemas.openxmlformats.org/officeDocument/2006/relationships/hyperlink" Target="https://lightcast.io/open-skills/skills" TargetMode="External"/><Relationship Id="rId397" Type="http://schemas.openxmlformats.org/officeDocument/2006/relationships/hyperlink" Target="https://lightcast.io/open-skills/skills" TargetMode="External"/><Relationship Id="rId5225" Type="http://schemas.openxmlformats.org/officeDocument/2006/relationships/hyperlink" Target="https://skills.emsidata.com/skills/ES295E36C72F6E319BB6" TargetMode="External"/><Relationship Id="rId6556" Type="http://schemas.openxmlformats.org/officeDocument/2006/relationships/hyperlink" Target="https://skills.emsidata.com/skills/KS121BS6893JT49LJRPL" TargetMode="External"/><Relationship Id="rId7886" Type="http://schemas.openxmlformats.org/officeDocument/2006/relationships/hyperlink" Target="https://skills.emsidata.com/skills/KS440BS61162WZN04SVD" TargetMode="External"/><Relationship Id="rId1730" Type="http://schemas.openxmlformats.org/officeDocument/2006/relationships/hyperlink" Target="https://lightcast.io/open-skills/skills" TargetMode="External"/><Relationship Id="rId1731" Type="http://schemas.openxmlformats.org/officeDocument/2006/relationships/hyperlink" Target="https://skills.emsidata.com/skills/ES472C47A94A25F60496" TargetMode="External"/><Relationship Id="rId1732" Type="http://schemas.openxmlformats.org/officeDocument/2006/relationships/hyperlink" Target="https://lightcast.io/open-skills/skills" TargetMode="External"/><Relationship Id="rId1733" Type="http://schemas.openxmlformats.org/officeDocument/2006/relationships/hyperlink" Target="https://skills.emsidata.com/skills/KS128116D4F00DD8HQZN" TargetMode="External"/><Relationship Id="rId1734" Type="http://schemas.openxmlformats.org/officeDocument/2006/relationships/hyperlink" Target="https://lightcast.io/open-skills/skills" TargetMode="External"/><Relationship Id="rId1735" Type="http://schemas.openxmlformats.org/officeDocument/2006/relationships/hyperlink" Target="https://skills.emsidata.com/skills/KS440CW61124Y8NHP6BJ" TargetMode="External"/><Relationship Id="rId1736" Type="http://schemas.openxmlformats.org/officeDocument/2006/relationships/hyperlink" Target="https://lightcast.io/open-skills/skills" TargetMode="External"/><Relationship Id="rId1737" Type="http://schemas.openxmlformats.org/officeDocument/2006/relationships/hyperlink" Target="https://skills.emsidata.com/skills/ESF80FF10258D686691A" TargetMode="External"/><Relationship Id="rId1738" Type="http://schemas.openxmlformats.org/officeDocument/2006/relationships/hyperlink" Target="https://lightcast.io/open-skills/skills" TargetMode="External"/><Relationship Id="rId1739" Type="http://schemas.openxmlformats.org/officeDocument/2006/relationships/hyperlink" Target="https://skills.emsidata.com/skills/KS47ZFZPB8JBKAM9WK3A" TargetMode="External"/><Relationship Id="rId1720" Type="http://schemas.openxmlformats.org/officeDocument/2006/relationships/hyperlink" Target="https://lightcast.io/open-skills/skills" TargetMode="External"/><Relationship Id="rId1721" Type="http://schemas.openxmlformats.org/officeDocument/2006/relationships/hyperlink" Target="https://skills.emsidata.com/skills/KS123586FGV3X7F7BJR7" TargetMode="External"/><Relationship Id="rId1722" Type="http://schemas.openxmlformats.org/officeDocument/2006/relationships/hyperlink" Target="https://lightcast.io/open-skills/skills" TargetMode="External"/><Relationship Id="rId1723" Type="http://schemas.openxmlformats.org/officeDocument/2006/relationships/hyperlink" Target="https://skills.emsidata.com/skills/ES77ACB49889FF7A1FD0" TargetMode="External"/><Relationship Id="rId1724" Type="http://schemas.openxmlformats.org/officeDocument/2006/relationships/hyperlink" Target="https://lightcast.io/open-skills/skills" TargetMode="External"/><Relationship Id="rId1725" Type="http://schemas.openxmlformats.org/officeDocument/2006/relationships/hyperlink" Target="https://skills.emsidata.com/skills/ES7CC53BB1293933BFFE" TargetMode="External"/><Relationship Id="rId1726" Type="http://schemas.openxmlformats.org/officeDocument/2006/relationships/hyperlink" Target="https://lightcast.io/open-skills/skills" TargetMode="External"/><Relationship Id="rId1727" Type="http://schemas.openxmlformats.org/officeDocument/2006/relationships/hyperlink" Target="https://skills.emsidata.com/skills/KS120XG6W8TVT7Z23SQZ" TargetMode="External"/><Relationship Id="rId1728" Type="http://schemas.openxmlformats.org/officeDocument/2006/relationships/hyperlink" Target="https://lightcast.io/open-skills/skills" TargetMode="External"/><Relationship Id="rId1729" Type="http://schemas.openxmlformats.org/officeDocument/2006/relationships/hyperlink" Target="https://skills.emsidata.com/skills/KSNZJ9FKQVX1EZI2Q5GD" TargetMode="External"/><Relationship Id="rId1752" Type="http://schemas.openxmlformats.org/officeDocument/2006/relationships/hyperlink" Target="https://lightcast.io/open-skills/skills" TargetMode="External"/><Relationship Id="rId1753" Type="http://schemas.openxmlformats.org/officeDocument/2006/relationships/hyperlink" Target="https://skills.emsidata.com/skills/ES6A03A6D02FBA0D8CEB" TargetMode="External"/><Relationship Id="rId1754" Type="http://schemas.openxmlformats.org/officeDocument/2006/relationships/hyperlink" Target="https://lightcast.io/open-skills/skills" TargetMode="External"/><Relationship Id="rId1755" Type="http://schemas.openxmlformats.org/officeDocument/2006/relationships/hyperlink" Target="https://skills.emsidata.com/skills/KS122VL72WT92WY59NWL" TargetMode="External"/><Relationship Id="rId1756" Type="http://schemas.openxmlformats.org/officeDocument/2006/relationships/hyperlink" Target="https://lightcast.io/open-skills/skills" TargetMode="External"/><Relationship Id="rId1757" Type="http://schemas.openxmlformats.org/officeDocument/2006/relationships/hyperlink" Target="https://skills.emsidata.com/skills/KSR14VO04US8GT3B1S6R" TargetMode="External"/><Relationship Id="rId1758" Type="http://schemas.openxmlformats.org/officeDocument/2006/relationships/hyperlink" Target="https://lightcast.io/open-skills/skills" TargetMode="External"/><Relationship Id="rId1759" Type="http://schemas.openxmlformats.org/officeDocument/2006/relationships/hyperlink" Target="https://skills.emsidata.com/skills/KS122VL63QVN9SHRPSNY" TargetMode="External"/><Relationship Id="rId1750" Type="http://schemas.openxmlformats.org/officeDocument/2006/relationships/hyperlink" Target="https://lightcast.io/open-skills/skills" TargetMode="External"/><Relationship Id="rId1751" Type="http://schemas.openxmlformats.org/officeDocument/2006/relationships/hyperlink" Target="https://skills.emsidata.com/skills/KS122VN6S99QJ1BWL6MC" TargetMode="External"/><Relationship Id="rId1741" Type="http://schemas.openxmlformats.org/officeDocument/2006/relationships/hyperlink" Target="https://skills.emsidata.com/skills/KS441SG6J86H6VWR5ZXN" TargetMode="External"/><Relationship Id="rId1742" Type="http://schemas.openxmlformats.org/officeDocument/2006/relationships/hyperlink" Target="https://lightcast.io/open-skills/skills" TargetMode="External"/><Relationship Id="rId1743" Type="http://schemas.openxmlformats.org/officeDocument/2006/relationships/hyperlink" Target="https://skills.emsidata.com/skills/KS122VG6CZLXDJSQS3FB" TargetMode="External"/><Relationship Id="rId1744" Type="http://schemas.openxmlformats.org/officeDocument/2006/relationships/hyperlink" Target="https://lightcast.io/open-skills/skills" TargetMode="External"/><Relationship Id="rId1745" Type="http://schemas.openxmlformats.org/officeDocument/2006/relationships/hyperlink" Target="https://skills.emsidata.com/skills/ESE6F0148C7A499C5987" TargetMode="External"/><Relationship Id="rId1746" Type="http://schemas.openxmlformats.org/officeDocument/2006/relationships/hyperlink" Target="https://lightcast.io/open-skills/skills" TargetMode="External"/><Relationship Id="rId1747" Type="http://schemas.openxmlformats.org/officeDocument/2006/relationships/hyperlink" Target="https://skills.emsidata.com/skills/KS122VN6PXLVQXP4ZP9Q" TargetMode="External"/><Relationship Id="rId1748" Type="http://schemas.openxmlformats.org/officeDocument/2006/relationships/hyperlink" Target="https://lightcast.io/open-skills/skills" TargetMode="External"/><Relationship Id="rId1749" Type="http://schemas.openxmlformats.org/officeDocument/2006/relationships/hyperlink" Target="https://skills.emsidata.com/skills/KS123QR74C5PDJV7T073" TargetMode="External"/><Relationship Id="rId1740" Type="http://schemas.openxmlformats.org/officeDocument/2006/relationships/hyperlink" Target="https://lightcast.io/open-skills/skills" TargetMode="External"/><Relationship Id="rId5291" Type="http://schemas.openxmlformats.org/officeDocument/2006/relationships/hyperlink" Target="https://skills.emsidata.com/skills/ESC80C5E846C65F847EB" TargetMode="External"/><Relationship Id="rId5292" Type="http://schemas.openxmlformats.org/officeDocument/2006/relationships/hyperlink" Target="https://lightcast.io/open-skills/skills" TargetMode="External"/><Relationship Id="rId5290" Type="http://schemas.openxmlformats.org/officeDocument/2006/relationships/hyperlink" Target="https://lightcast.io/open-skills/skills" TargetMode="External"/><Relationship Id="rId5295" Type="http://schemas.openxmlformats.org/officeDocument/2006/relationships/hyperlink" Target="https://skills.emsidata.com/skills/KS1218R6R6HYPC4V8GPP" TargetMode="External"/><Relationship Id="rId5296" Type="http://schemas.openxmlformats.org/officeDocument/2006/relationships/hyperlink" Target="https://lightcast.io/open-skills/skills" TargetMode="External"/><Relationship Id="rId5293" Type="http://schemas.openxmlformats.org/officeDocument/2006/relationships/hyperlink" Target="https://skills.emsidata.com/skills/KS440HL67JHFTW9V1B0Q" TargetMode="External"/><Relationship Id="rId5294" Type="http://schemas.openxmlformats.org/officeDocument/2006/relationships/hyperlink" Target="https://lightcast.io/open-skills/skills" TargetMode="External"/><Relationship Id="rId5299" Type="http://schemas.openxmlformats.org/officeDocument/2006/relationships/hyperlink" Target="https://skills.emsidata.com/skills/ES4C2A5FE11A37D09DDD" TargetMode="External"/><Relationship Id="rId5297" Type="http://schemas.openxmlformats.org/officeDocument/2006/relationships/hyperlink" Target="https://skills.emsidata.com/skills/KS442376LM8S5FKRSGM3" TargetMode="External"/><Relationship Id="rId5298" Type="http://schemas.openxmlformats.org/officeDocument/2006/relationships/hyperlink" Target="https://lightcast.io/open-skills/skills" TargetMode="External"/><Relationship Id="rId10705" Type="http://schemas.openxmlformats.org/officeDocument/2006/relationships/drawing" Target="../drawings/drawing1.xml"/><Relationship Id="rId5280" Type="http://schemas.openxmlformats.org/officeDocument/2006/relationships/hyperlink" Target="https://lightcast.io/open-skills/skills" TargetMode="External"/><Relationship Id="rId5281" Type="http://schemas.openxmlformats.org/officeDocument/2006/relationships/hyperlink" Target="https://skills.emsidata.com/skills/KS2NA4WWH9Z98XXI5K2Y" TargetMode="External"/><Relationship Id="rId10700" Type="http://schemas.openxmlformats.org/officeDocument/2006/relationships/hyperlink" Target="https://skills.emsidata.com/skills/ESEAD990853AF1B98D21" TargetMode="External"/><Relationship Id="rId5284" Type="http://schemas.openxmlformats.org/officeDocument/2006/relationships/hyperlink" Target="https://lightcast.io/open-skills/skills" TargetMode="External"/><Relationship Id="rId10703" Type="http://schemas.openxmlformats.org/officeDocument/2006/relationships/hyperlink" Target="https://lightcast.io/open-skills/skills" TargetMode="External"/><Relationship Id="rId5285" Type="http://schemas.openxmlformats.org/officeDocument/2006/relationships/hyperlink" Target="https://skills.emsidata.com/skills/KS121CQ5ZTC3C77PYYVL" TargetMode="External"/><Relationship Id="rId10704" Type="http://schemas.openxmlformats.org/officeDocument/2006/relationships/hyperlink" Target="https://skills.emsidata.com/skills/KS122PY6ZRDL0TD5GSH4" TargetMode="External"/><Relationship Id="rId5282" Type="http://schemas.openxmlformats.org/officeDocument/2006/relationships/hyperlink" Target="https://lightcast.io/open-skills/skills" TargetMode="External"/><Relationship Id="rId10701" Type="http://schemas.openxmlformats.org/officeDocument/2006/relationships/hyperlink" Target="https://lightcast.io/open-skills/skills" TargetMode="External"/><Relationship Id="rId5283" Type="http://schemas.openxmlformats.org/officeDocument/2006/relationships/hyperlink" Target="https://skills.emsidata.com/skills/ESE00213B4D58BD54EC1" TargetMode="External"/><Relationship Id="rId10702" Type="http://schemas.openxmlformats.org/officeDocument/2006/relationships/hyperlink" Target="https://skills.emsidata.com/skills/KS4415S6Q3Q6JPVT2P33" TargetMode="External"/><Relationship Id="rId5288" Type="http://schemas.openxmlformats.org/officeDocument/2006/relationships/hyperlink" Target="https://lightcast.io/open-skills/skills" TargetMode="External"/><Relationship Id="rId5289" Type="http://schemas.openxmlformats.org/officeDocument/2006/relationships/hyperlink" Target="https://skills.emsidata.com/skills/KS1254V61MSZ26TTGCMK" TargetMode="External"/><Relationship Id="rId5286" Type="http://schemas.openxmlformats.org/officeDocument/2006/relationships/hyperlink" Target="https://lightcast.io/open-skills/skills" TargetMode="External"/><Relationship Id="rId5287" Type="http://schemas.openxmlformats.org/officeDocument/2006/relationships/hyperlink" Target="https://skills.emsidata.com/skills/KS4418J6YYXG4N3Q8ZMF" TargetMode="External"/><Relationship Id="rId1710" Type="http://schemas.openxmlformats.org/officeDocument/2006/relationships/hyperlink" Target="https://lightcast.io/open-skills/skills" TargetMode="External"/><Relationship Id="rId1711" Type="http://schemas.openxmlformats.org/officeDocument/2006/relationships/hyperlink" Target="https://skills.emsidata.com/skills/KS8BNIZ8B50KR1OETSDX" TargetMode="External"/><Relationship Id="rId1712" Type="http://schemas.openxmlformats.org/officeDocument/2006/relationships/hyperlink" Target="https://lightcast.io/open-skills/skills" TargetMode="External"/><Relationship Id="rId1713" Type="http://schemas.openxmlformats.org/officeDocument/2006/relationships/hyperlink" Target="https://skills.emsidata.com/skills/KS441NT6J6WCV9YYZ7LV" TargetMode="External"/><Relationship Id="rId1714" Type="http://schemas.openxmlformats.org/officeDocument/2006/relationships/hyperlink" Target="https://lightcast.io/open-skills/skills" TargetMode="External"/><Relationship Id="rId1715" Type="http://schemas.openxmlformats.org/officeDocument/2006/relationships/hyperlink" Target="https://skills.emsidata.com/skills/KS12796736TWZ91FSFMC" TargetMode="External"/><Relationship Id="rId1716" Type="http://schemas.openxmlformats.org/officeDocument/2006/relationships/hyperlink" Target="https://lightcast.io/open-skills/skills" TargetMode="External"/><Relationship Id="rId1717" Type="http://schemas.openxmlformats.org/officeDocument/2006/relationships/hyperlink" Target="https://skills.emsidata.com/skills/KS1246H6VW04XTCBZG2X" TargetMode="External"/><Relationship Id="rId1718" Type="http://schemas.openxmlformats.org/officeDocument/2006/relationships/hyperlink" Target="https://lightcast.io/open-skills/skills" TargetMode="External"/><Relationship Id="rId1719" Type="http://schemas.openxmlformats.org/officeDocument/2006/relationships/hyperlink" Target="https://skills.emsidata.com/skills/KS441VL65C885HLK4W32" TargetMode="External"/><Relationship Id="rId1700" Type="http://schemas.openxmlformats.org/officeDocument/2006/relationships/hyperlink" Target="https://lightcast.io/open-skills/skills" TargetMode="External"/><Relationship Id="rId1701" Type="http://schemas.openxmlformats.org/officeDocument/2006/relationships/hyperlink" Target="https://skills.emsidata.com/skills/KS1246H6P4LG5V9JBL9S" TargetMode="External"/><Relationship Id="rId1702" Type="http://schemas.openxmlformats.org/officeDocument/2006/relationships/hyperlink" Target="https://lightcast.io/open-skills/skills" TargetMode="External"/><Relationship Id="rId1703" Type="http://schemas.openxmlformats.org/officeDocument/2006/relationships/hyperlink" Target="https://skills.emsidata.com/skills/KS120HC606XFBV3FV9PQ" TargetMode="External"/><Relationship Id="rId1704" Type="http://schemas.openxmlformats.org/officeDocument/2006/relationships/hyperlink" Target="https://lightcast.io/open-skills/skills" TargetMode="External"/><Relationship Id="rId1705" Type="http://schemas.openxmlformats.org/officeDocument/2006/relationships/hyperlink" Target="https://skills.emsidata.com/skills/KS126PY69KTZN6P06R7P" TargetMode="External"/><Relationship Id="rId1706" Type="http://schemas.openxmlformats.org/officeDocument/2006/relationships/hyperlink" Target="https://lightcast.io/open-skills/skills" TargetMode="External"/><Relationship Id="rId1707" Type="http://schemas.openxmlformats.org/officeDocument/2006/relationships/hyperlink" Target="https://skills.emsidata.com/skills/KS125MJ6NH4W48NPKT7G" TargetMode="External"/><Relationship Id="rId1708" Type="http://schemas.openxmlformats.org/officeDocument/2006/relationships/hyperlink" Target="https://lightcast.io/open-skills/skills" TargetMode="External"/><Relationship Id="rId1709" Type="http://schemas.openxmlformats.org/officeDocument/2006/relationships/hyperlink" Target="https://skills.emsidata.com/skills/KSD334WEJF3MR99D2G21" TargetMode="External"/><Relationship Id="rId40" Type="http://schemas.openxmlformats.org/officeDocument/2006/relationships/hyperlink" Target="https://lightcast.io/open-skills/skills" TargetMode="External"/><Relationship Id="rId42" Type="http://schemas.openxmlformats.org/officeDocument/2006/relationships/hyperlink" Target="https://lightcast.io/open-skills/skills" TargetMode="External"/><Relationship Id="rId41" Type="http://schemas.openxmlformats.org/officeDocument/2006/relationships/hyperlink" Target="https://lightcast.io/open-skills/skills" TargetMode="External"/><Relationship Id="rId44" Type="http://schemas.openxmlformats.org/officeDocument/2006/relationships/hyperlink" Target="https://lightcast.io/open-skills/skills" TargetMode="External"/><Relationship Id="rId43" Type="http://schemas.openxmlformats.org/officeDocument/2006/relationships/hyperlink" Target="https://lightcast.io/open-skills/skills" TargetMode="External"/><Relationship Id="rId46" Type="http://schemas.openxmlformats.org/officeDocument/2006/relationships/hyperlink" Target="https://lightcast.io/open-skills/skills" TargetMode="External"/><Relationship Id="rId45" Type="http://schemas.openxmlformats.org/officeDocument/2006/relationships/hyperlink" Target="https://lightcast.io/open-skills/skills" TargetMode="External"/><Relationship Id="rId48" Type="http://schemas.openxmlformats.org/officeDocument/2006/relationships/hyperlink" Target="https://lightcast.io/open-skills/skills" TargetMode="External"/><Relationship Id="rId47" Type="http://schemas.openxmlformats.org/officeDocument/2006/relationships/hyperlink" Target="https://lightcast.io/open-skills/skills" TargetMode="External"/><Relationship Id="rId49" Type="http://schemas.openxmlformats.org/officeDocument/2006/relationships/hyperlink" Target="https://lightcast.io/open-skills/skills" TargetMode="External"/><Relationship Id="rId31" Type="http://schemas.openxmlformats.org/officeDocument/2006/relationships/hyperlink" Target="https://lightcast.io/open-skills/skills" TargetMode="External"/><Relationship Id="rId30" Type="http://schemas.openxmlformats.org/officeDocument/2006/relationships/hyperlink" Target="https://lightcast.io/open-skills/skills" TargetMode="External"/><Relationship Id="rId33" Type="http://schemas.openxmlformats.org/officeDocument/2006/relationships/hyperlink" Target="https://lightcast.io/open-skills/skills" TargetMode="External"/><Relationship Id="rId32" Type="http://schemas.openxmlformats.org/officeDocument/2006/relationships/hyperlink" Target="https://lightcast.io/open-skills/skills" TargetMode="External"/><Relationship Id="rId35" Type="http://schemas.openxmlformats.org/officeDocument/2006/relationships/hyperlink" Target="https://lightcast.io/open-skills/skills" TargetMode="External"/><Relationship Id="rId34" Type="http://schemas.openxmlformats.org/officeDocument/2006/relationships/hyperlink" Target="https://lightcast.io/open-skills/skills" TargetMode="External"/><Relationship Id="rId37" Type="http://schemas.openxmlformats.org/officeDocument/2006/relationships/hyperlink" Target="https://lightcast.io/open-skills/skills" TargetMode="External"/><Relationship Id="rId36" Type="http://schemas.openxmlformats.org/officeDocument/2006/relationships/hyperlink" Target="https://lightcast.io/open-skills/skills" TargetMode="External"/><Relationship Id="rId39" Type="http://schemas.openxmlformats.org/officeDocument/2006/relationships/hyperlink" Target="https://lightcast.io/open-skills/skills" TargetMode="External"/><Relationship Id="rId38" Type="http://schemas.openxmlformats.org/officeDocument/2006/relationships/hyperlink" Target="https://lightcast.io/open-skills/skills" TargetMode="External"/><Relationship Id="rId20" Type="http://schemas.openxmlformats.org/officeDocument/2006/relationships/hyperlink" Target="https://lightcast.io/open-skills/skills" TargetMode="External"/><Relationship Id="rId22" Type="http://schemas.openxmlformats.org/officeDocument/2006/relationships/hyperlink" Target="https://lightcast.io/open-skills/skills" TargetMode="External"/><Relationship Id="rId21" Type="http://schemas.openxmlformats.org/officeDocument/2006/relationships/hyperlink" Target="https://lightcast.io/open-skills/skills" TargetMode="External"/><Relationship Id="rId24" Type="http://schemas.openxmlformats.org/officeDocument/2006/relationships/hyperlink" Target="https://lightcast.io/open-skills/skills" TargetMode="External"/><Relationship Id="rId23" Type="http://schemas.openxmlformats.org/officeDocument/2006/relationships/hyperlink" Target="https://lightcast.io/open-skills/skills" TargetMode="External"/><Relationship Id="rId26" Type="http://schemas.openxmlformats.org/officeDocument/2006/relationships/hyperlink" Target="https://lightcast.io/open-skills/skills" TargetMode="External"/><Relationship Id="rId25" Type="http://schemas.openxmlformats.org/officeDocument/2006/relationships/hyperlink" Target="https://lightcast.io/open-skills/skills" TargetMode="External"/><Relationship Id="rId28" Type="http://schemas.openxmlformats.org/officeDocument/2006/relationships/hyperlink" Target="https://lightcast.io/open-skills/skills" TargetMode="External"/><Relationship Id="rId27" Type="http://schemas.openxmlformats.org/officeDocument/2006/relationships/hyperlink" Target="https://lightcast.io/open-skills/skills" TargetMode="External"/><Relationship Id="rId29" Type="http://schemas.openxmlformats.org/officeDocument/2006/relationships/hyperlink" Target="https://lightcast.io/open-skills/skills" TargetMode="External"/><Relationship Id="rId11" Type="http://schemas.openxmlformats.org/officeDocument/2006/relationships/hyperlink" Target="https://lightcast.io/open-skills/skills" TargetMode="External"/><Relationship Id="rId10" Type="http://schemas.openxmlformats.org/officeDocument/2006/relationships/hyperlink" Target="https://lightcast.io/open-skills/skills" TargetMode="External"/><Relationship Id="rId13" Type="http://schemas.openxmlformats.org/officeDocument/2006/relationships/hyperlink" Target="https://lightcast.io/open-skills/skills" TargetMode="External"/><Relationship Id="rId12" Type="http://schemas.openxmlformats.org/officeDocument/2006/relationships/hyperlink" Target="https://lightcast.io/open-skills/skills" TargetMode="External"/><Relationship Id="rId15" Type="http://schemas.openxmlformats.org/officeDocument/2006/relationships/hyperlink" Target="https://lightcast.io/open-skills/skills" TargetMode="External"/><Relationship Id="rId14" Type="http://schemas.openxmlformats.org/officeDocument/2006/relationships/hyperlink" Target="https://lightcast.io/open-skills/skills" TargetMode="External"/><Relationship Id="rId17" Type="http://schemas.openxmlformats.org/officeDocument/2006/relationships/hyperlink" Target="https://lightcast.io/open-skills/skills" TargetMode="External"/><Relationship Id="rId16" Type="http://schemas.openxmlformats.org/officeDocument/2006/relationships/hyperlink" Target="https://lightcast.io/open-skills/skills" TargetMode="External"/><Relationship Id="rId19" Type="http://schemas.openxmlformats.org/officeDocument/2006/relationships/hyperlink" Target="https://lightcast.io/open-skills/skills" TargetMode="External"/><Relationship Id="rId18" Type="http://schemas.openxmlformats.org/officeDocument/2006/relationships/hyperlink" Target="https://lightcast.io/open-skills/skills" TargetMode="External"/><Relationship Id="rId84" Type="http://schemas.openxmlformats.org/officeDocument/2006/relationships/hyperlink" Target="https://lightcast.io/open-skills/skills" TargetMode="External"/><Relationship Id="rId1774" Type="http://schemas.openxmlformats.org/officeDocument/2006/relationships/hyperlink" Target="https://lightcast.io/open-skills/skills" TargetMode="External"/><Relationship Id="rId83" Type="http://schemas.openxmlformats.org/officeDocument/2006/relationships/hyperlink" Target="https://lightcast.io/open-skills/skills" TargetMode="External"/><Relationship Id="rId1775" Type="http://schemas.openxmlformats.org/officeDocument/2006/relationships/hyperlink" Target="https://skills.emsidata.com/skills/KS7G3GW6QM9ZM5MK5Q09" TargetMode="External"/><Relationship Id="rId86" Type="http://schemas.openxmlformats.org/officeDocument/2006/relationships/hyperlink" Target="https://lightcast.io/open-skills/skills" TargetMode="External"/><Relationship Id="rId1776" Type="http://schemas.openxmlformats.org/officeDocument/2006/relationships/hyperlink" Target="https://lightcast.io/open-skills/skills" TargetMode="External"/><Relationship Id="rId85" Type="http://schemas.openxmlformats.org/officeDocument/2006/relationships/hyperlink" Target="https://lightcast.io/open-skills/skills" TargetMode="External"/><Relationship Id="rId1777" Type="http://schemas.openxmlformats.org/officeDocument/2006/relationships/hyperlink" Target="https://skills.emsidata.com/skills/KS1223X78S6799BJGWV2" TargetMode="External"/><Relationship Id="rId88" Type="http://schemas.openxmlformats.org/officeDocument/2006/relationships/hyperlink" Target="https://lightcast.io/open-skills/skills" TargetMode="External"/><Relationship Id="rId1778" Type="http://schemas.openxmlformats.org/officeDocument/2006/relationships/hyperlink" Target="https://lightcast.io/open-skills/skills" TargetMode="External"/><Relationship Id="rId87" Type="http://schemas.openxmlformats.org/officeDocument/2006/relationships/hyperlink" Target="https://lightcast.io/open-skills/skills" TargetMode="External"/><Relationship Id="rId1779" Type="http://schemas.openxmlformats.org/officeDocument/2006/relationships/hyperlink" Target="https://skills.emsidata.com/skills/ESEF9AA40BB1F416E1AC" TargetMode="External"/><Relationship Id="rId89" Type="http://schemas.openxmlformats.org/officeDocument/2006/relationships/hyperlink" Target="https://lightcast.io/open-skills/skills" TargetMode="External"/><Relationship Id="rId80" Type="http://schemas.openxmlformats.org/officeDocument/2006/relationships/hyperlink" Target="https://lightcast.io/open-skills/skills" TargetMode="External"/><Relationship Id="rId82" Type="http://schemas.openxmlformats.org/officeDocument/2006/relationships/hyperlink" Target="https://lightcast.io/open-skills/skills" TargetMode="External"/><Relationship Id="rId81" Type="http://schemas.openxmlformats.org/officeDocument/2006/relationships/hyperlink" Target="https://lightcast.io/open-skills/skills" TargetMode="External"/><Relationship Id="rId1770" Type="http://schemas.openxmlformats.org/officeDocument/2006/relationships/hyperlink" Target="https://lightcast.io/open-skills/skills" TargetMode="External"/><Relationship Id="rId1771" Type="http://schemas.openxmlformats.org/officeDocument/2006/relationships/hyperlink" Target="https://skills.emsidata.com/skills/KS1246K6YCP1HY2RSGFC" TargetMode="External"/><Relationship Id="rId1772" Type="http://schemas.openxmlformats.org/officeDocument/2006/relationships/hyperlink" Target="https://lightcast.io/open-skills/skills" TargetMode="External"/><Relationship Id="rId1773" Type="http://schemas.openxmlformats.org/officeDocument/2006/relationships/hyperlink" Target="https://skills.emsidata.com/skills/KS1257T673ND18SQ65DJ" TargetMode="External"/><Relationship Id="rId73" Type="http://schemas.openxmlformats.org/officeDocument/2006/relationships/hyperlink" Target="https://lightcast.io/open-skills/skills" TargetMode="External"/><Relationship Id="rId1763" Type="http://schemas.openxmlformats.org/officeDocument/2006/relationships/hyperlink" Target="https://skills.emsidata.com/skills/ESED05D74592993DF9BE" TargetMode="External"/><Relationship Id="rId72" Type="http://schemas.openxmlformats.org/officeDocument/2006/relationships/hyperlink" Target="https://lightcast.io/open-skills/skills" TargetMode="External"/><Relationship Id="rId1764" Type="http://schemas.openxmlformats.org/officeDocument/2006/relationships/hyperlink" Target="https://lightcast.io/open-skills/skills" TargetMode="External"/><Relationship Id="rId75" Type="http://schemas.openxmlformats.org/officeDocument/2006/relationships/hyperlink" Target="https://lightcast.io/open-skills/skills" TargetMode="External"/><Relationship Id="rId1765" Type="http://schemas.openxmlformats.org/officeDocument/2006/relationships/hyperlink" Target="https://skills.emsidata.com/skills/KS122VJ64FL8LSTKGLJ5" TargetMode="External"/><Relationship Id="rId74" Type="http://schemas.openxmlformats.org/officeDocument/2006/relationships/hyperlink" Target="https://lightcast.io/open-skills/skills" TargetMode="External"/><Relationship Id="rId1766" Type="http://schemas.openxmlformats.org/officeDocument/2006/relationships/hyperlink" Target="https://lightcast.io/open-skills/skills" TargetMode="External"/><Relationship Id="rId77" Type="http://schemas.openxmlformats.org/officeDocument/2006/relationships/hyperlink" Target="https://lightcast.io/open-skills/skills" TargetMode="External"/><Relationship Id="rId1767" Type="http://schemas.openxmlformats.org/officeDocument/2006/relationships/hyperlink" Target="https://skills.emsidata.com/skills/KS1253C69TGYYVPJNSRT" TargetMode="External"/><Relationship Id="rId76" Type="http://schemas.openxmlformats.org/officeDocument/2006/relationships/hyperlink" Target="https://lightcast.io/open-skills/skills" TargetMode="External"/><Relationship Id="rId1768" Type="http://schemas.openxmlformats.org/officeDocument/2006/relationships/hyperlink" Target="https://lightcast.io/open-skills/skills" TargetMode="External"/><Relationship Id="rId79" Type="http://schemas.openxmlformats.org/officeDocument/2006/relationships/hyperlink" Target="https://lightcast.io/open-skills/skills" TargetMode="External"/><Relationship Id="rId1769" Type="http://schemas.openxmlformats.org/officeDocument/2006/relationships/hyperlink" Target="https://skills.emsidata.com/skills/ES330CA52F22BBE253D3" TargetMode="External"/><Relationship Id="rId78" Type="http://schemas.openxmlformats.org/officeDocument/2006/relationships/hyperlink" Target="https://lightcast.io/open-skills/skills" TargetMode="External"/><Relationship Id="rId71" Type="http://schemas.openxmlformats.org/officeDocument/2006/relationships/hyperlink" Target="https://lightcast.io/open-skills/skills" TargetMode="External"/><Relationship Id="rId70" Type="http://schemas.openxmlformats.org/officeDocument/2006/relationships/hyperlink" Target="https://lightcast.io/open-skills/skills" TargetMode="External"/><Relationship Id="rId1760" Type="http://schemas.openxmlformats.org/officeDocument/2006/relationships/hyperlink" Target="https://lightcast.io/open-skills/skills" TargetMode="External"/><Relationship Id="rId1761" Type="http://schemas.openxmlformats.org/officeDocument/2006/relationships/hyperlink" Target="https://skills.emsidata.com/skills/KS7G1706J27JX5JHG1VC" TargetMode="External"/><Relationship Id="rId1762" Type="http://schemas.openxmlformats.org/officeDocument/2006/relationships/hyperlink" Target="https://lightcast.io/open-skills/skills" TargetMode="External"/><Relationship Id="rId62" Type="http://schemas.openxmlformats.org/officeDocument/2006/relationships/hyperlink" Target="https://lightcast.io/open-skills/skills" TargetMode="External"/><Relationship Id="rId1796" Type="http://schemas.openxmlformats.org/officeDocument/2006/relationships/hyperlink" Target="https://lightcast.io/open-skills/skills" TargetMode="External"/><Relationship Id="rId61" Type="http://schemas.openxmlformats.org/officeDocument/2006/relationships/hyperlink" Target="https://lightcast.io/open-skills/skills" TargetMode="External"/><Relationship Id="rId1797" Type="http://schemas.openxmlformats.org/officeDocument/2006/relationships/hyperlink" Target="https://skills.emsidata.com/skills/KS120146S76B3ZKN68X3" TargetMode="External"/><Relationship Id="rId64" Type="http://schemas.openxmlformats.org/officeDocument/2006/relationships/hyperlink" Target="https://lightcast.io/open-skills/skills" TargetMode="External"/><Relationship Id="rId1798" Type="http://schemas.openxmlformats.org/officeDocument/2006/relationships/hyperlink" Target="https://lightcast.io/open-skills/skills" TargetMode="External"/><Relationship Id="rId63" Type="http://schemas.openxmlformats.org/officeDocument/2006/relationships/hyperlink" Target="https://lightcast.io/open-skills/skills" TargetMode="External"/><Relationship Id="rId1799" Type="http://schemas.openxmlformats.org/officeDocument/2006/relationships/hyperlink" Target="https://skills.emsidata.com/skills/KS121256BBMKYM3SW6PP" TargetMode="External"/><Relationship Id="rId66" Type="http://schemas.openxmlformats.org/officeDocument/2006/relationships/hyperlink" Target="https://lightcast.io/open-skills/skills" TargetMode="External"/><Relationship Id="rId65" Type="http://schemas.openxmlformats.org/officeDocument/2006/relationships/hyperlink" Target="https://lightcast.io/open-skills/skills" TargetMode="External"/><Relationship Id="rId68" Type="http://schemas.openxmlformats.org/officeDocument/2006/relationships/hyperlink" Target="https://lightcast.io/open-skills/skills" TargetMode="External"/><Relationship Id="rId67" Type="http://schemas.openxmlformats.org/officeDocument/2006/relationships/hyperlink" Target="https://lightcast.io/open-skills/skills" TargetMode="External"/><Relationship Id="rId60" Type="http://schemas.openxmlformats.org/officeDocument/2006/relationships/hyperlink" Target="https://lightcast.io/open-skills/skills" TargetMode="External"/><Relationship Id="rId69" Type="http://schemas.openxmlformats.org/officeDocument/2006/relationships/hyperlink" Target="https://lightcast.io/open-skills/skills" TargetMode="External"/><Relationship Id="rId1790" Type="http://schemas.openxmlformats.org/officeDocument/2006/relationships/hyperlink" Target="https://lightcast.io/open-skills/skills" TargetMode="External"/><Relationship Id="rId1791" Type="http://schemas.openxmlformats.org/officeDocument/2006/relationships/hyperlink" Target="https://skills.emsidata.com/skills/KS440ND7133GYLN794XT" TargetMode="External"/><Relationship Id="rId1792" Type="http://schemas.openxmlformats.org/officeDocument/2006/relationships/hyperlink" Target="https://lightcast.io/open-skills/skills" TargetMode="External"/><Relationship Id="rId1793" Type="http://schemas.openxmlformats.org/officeDocument/2006/relationships/hyperlink" Target="https://skills.emsidata.com/skills/KS124H36Q97V3CTYHMC1" TargetMode="External"/><Relationship Id="rId1794" Type="http://schemas.openxmlformats.org/officeDocument/2006/relationships/hyperlink" Target="https://lightcast.io/open-skills/skills" TargetMode="External"/><Relationship Id="rId1795" Type="http://schemas.openxmlformats.org/officeDocument/2006/relationships/hyperlink" Target="https://skills.emsidata.com/skills/KS1282T6STD9RJZ677XL" TargetMode="External"/><Relationship Id="rId51" Type="http://schemas.openxmlformats.org/officeDocument/2006/relationships/hyperlink" Target="https://lightcast.io/open-skills/skills" TargetMode="External"/><Relationship Id="rId1785" Type="http://schemas.openxmlformats.org/officeDocument/2006/relationships/hyperlink" Target="https://skills.emsidata.com/skills/KS1200Y77WTLF0Y9J7TM" TargetMode="External"/><Relationship Id="rId50" Type="http://schemas.openxmlformats.org/officeDocument/2006/relationships/hyperlink" Target="https://lightcast.io/open-skills/skills" TargetMode="External"/><Relationship Id="rId1786" Type="http://schemas.openxmlformats.org/officeDocument/2006/relationships/hyperlink" Target="https://lightcast.io/open-skills/skills" TargetMode="External"/><Relationship Id="rId53" Type="http://schemas.openxmlformats.org/officeDocument/2006/relationships/hyperlink" Target="https://lightcast.io/open-skills/skills" TargetMode="External"/><Relationship Id="rId1787" Type="http://schemas.openxmlformats.org/officeDocument/2006/relationships/hyperlink" Target="https://skills.emsidata.com/skills/ES7D007E896BF43B4EC9" TargetMode="External"/><Relationship Id="rId52" Type="http://schemas.openxmlformats.org/officeDocument/2006/relationships/hyperlink" Target="https://lightcast.io/open-skills/skills" TargetMode="External"/><Relationship Id="rId1788" Type="http://schemas.openxmlformats.org/officeDocument/2006/relationships/hyperlink" Target="https://lightcast.io/open-skills/skills" TargetMode="External"/><Relationship Id="rId55" Type="http://schemas.openxmlformats.org/officeDocument/2006/relationships/hyperlink" Target="https://lightcast.io/open-skills/skills" TargetMode="External"/><Relationship Id="rId1789" Type="http://schemas.openxmlformats.org/officeDocument/2006/relationships/hyperlink" Target="https://skills.emsidata.com/skills/KS1225V6Y8RC3F5RJY8P" TargetMode="External"/><Relationship Id="rId54" Type="http://schemas.openxmlformats.org/officeDocument/2006/relationships/hyperlink" Target="https://lightcast.io/open-skills/skills" TargetMode="External"/><Relationship Id="rId57" Type="http://schemas.openxmlformats.org/officeDocument/2006/relationships/hyperlink" Target="https://lightcast.io/open-skills/skills" TargetMode="External"/><Relationship Id="rId56" Type="http://schemas.openxmlformats.org/officeDocument/2006/relationships/hyperlink" Target="https://lightcast.io/open-skills/skills" TargetMode="External"/><Relationship Id="rId59" Type="http://schemas.openxmlformats.org/officeDocument/2006/relationships/hyperlink" Target="https://lightcast.io/open-skills/skills" TargetMode="External"/><Relationship Id="rId58" Type="http://schemas.openxmlformats.org/officeDocument/2006/relationships/hyperlink" Target="https://lightcast.io/open-skills/skills" TargetMode="External"/><Relationship Id="rId1780" Type="http://schemas.openxmlformats.org/officeDocument/2006/relationships/hyperlink" Target="https://lightcast.io/open-skills/skills" TargetMode="External"/><Relationship Id="rId1781" Type="http://schemas.openxmlformats.org/officeDocument/2006/relationships/hyperlink" Target="https://skills.emsidata.com/skills/KS1223X6B3ZPRFMJBHX9" TargetMode="External"/><Relationship Id="rId1782" Type="http://schemas.openxmlformats.org/officeDocument/2006/relationships/hyperlink" Target="https://lightcast.io/open-skills/skills" TargetMode="External"/><Relationship Id="rId1783" Type="http://schemas.openxmlformats.org/officeDocument/2006/relationships/hyperlink" Target="https://skills.emsidata.com/skills/KS124H46Q2PP8YC1WQ06" TargetMode="External"/><Relationship Id="rId1784" Type="http://schemas.openxmlformats.org/officeDocument/2006/relationships/hyperlink" Target="https://lightcast.io/open-skills/skills" TargetMode="External"/><Relationship Id="rId6627" Type="http://schemas.openxmlformats.org/officeDocument/2006/relationships/hyperlink" Target="https://lightcast.io/open-skills/skills" TargetMode="External"/><Relationship Id="rId7959" Type="http://schemas.openxmlformats.org/officeDocument/2006/relationships/hyperlink" Target="https://lightcast.io/open-skills/skills" TargetMode="External"/><Relationship Id="rId6628" Type="http://schemas.openxmlformats.org/officeDocument/2006/relationships/hyperlink" Target="https://skills.emsidata.com/skills/ESACEE6C9DFF25CD2AC9" TargetMode="External"/><Relationship Id="rId7958" Type="http://schemas.openxmlformats.org/officeDocument/2006/relationships/hyperlink" Target="https://skills.emsidata.com/skills/KS1225K67C74NWDXNJSL" TargetMode="External"/><Relationship Id="rId6625" Type="http://schemas.openxmlformats.org/officeDocument/2006/relationships/hyperlink" Target="https://lightcast.io/open-skills/skills" TargetMode="External"/><Relationship Id="rId7957" Type="http://schemas.openxmlformats.org/officeDocument/2006/relationships/hyperlink" Target="https://lightcast.io/open-skills/skills" TargetMode="External"/><Relationship Id="rId6626" Type="http://schemas.openxmlformats.org/officeDocument/2006/relationships/hyperlink" Target="https://skills.emsidata.com/skills/ES50C734C5327725CC20" TargetMode="External"/><Relationship Id="rId7956" Type="http://schemas.openxmlformats.org/officeDocument/2006/relationships/hyperlink" Target="https://skills.emsidata.com/skills/KS124VM6SRCQVPJWHY2N" TargetMode="External"/><Relationship Id="rId6629" Type="http://schemas.openxmlformats.org/officeDocument/2006/relationships/hyperlink" Target="https://lightcast.io/open-skills/skills" TargetMode="External"/><Relationship Id="rId349" Type="http://schemas.openxmlformats.org/officeDocument/2006/relationships/hyperlink" Target="https://lightcast.io/open-skills/skills" TargetMode="External"/><Relationship Id="rId348" Type="http://schemas.openxmlformats.org/officeDocument/2006/relationships/hyperlink" Target="https://lightcast.io/open-skills/skills" TargetMode="External"/><Relationship Id="rId347" Type="http://schemas.openxmlformats.org/officeDocument/2006/relationships/hyperlink" Target="https://lightcast.io/open-skills/skills" TargetMode="External"/><Relationship Id="rId346" Type="http://schemas.openxmlformats.org/officeDocument/2006/relationships/hyperlink" Target="https://lightcast.io/open-skills/skills" TargetMode="External"/><Relationship Id="rId341" Type="http://schemas.openxmlformats.org/officeDocument/2006/relationships/hyperlink" Target="https://lightcast.io/open-skills/skills" TargetMode="External"/><Relationship Id="rId7951" Type="http://schemas.openxmlformats.org/officeDocument/2006/relationships/hyperlink" Target="https://lightcast.io/open-skills/skills" TargetMode="External"/><Relationship Id="rId340" Type="http://schemas.openxmlformats.org/officeDocument/2006/relationships/hyperlink" Target="https://lightcast.io/open-skills/skills" TargetMode="External"/><Relationship Id="rId6620" Type="http://schemas.openxmlformats.org/officeDocument/2006/relationships/hyperlink" Target="https://skills.emsidata.com/skills/KS126WF6ZJR6PXGWDS46" TargetMode="External"/><Relationship Id="rId7950" Type="http://schemas.openxmlformats.org/officeDocument/2006/relationships/hyperlink" Target="https://skills.emsidata.com/skills/KS123RB65VYS69WB3D65" TargetMode="External"/><Relationship Id="rId345" Type="http://schemas.openxmlformats.org/officeDocument/2006/relationships/hyperlink" Target="https://lightcast.io/open-skills/skills" TargetMode="External"/><Relationship Id="rId6623" Type="http://schemas.openxmlformats.org/officeDocument/2006/relationships/hyperlink" Target="https://lightcast.io/open-skills/skills" TargetMode="External"/><Relationship Id="rId7955" Type="http://schemas.openxmlformats.org/officeDocument/2006/relationships/hyperlink" Target="https://lightcast.io/open-skills/skills" TargetMode="External"/><Relationship Id="rId344" Type="http://schemas.openxmlformats.org/officeDocument/2006/relationships/hyperlink" Target="https://lightcast.io/open-skills/skills" TargetMode="External"/><Relationship Id="rId6624" Type="http://schemas.openxmlformats.org/officeDocument/2006/relationships/hyperlink" Target="https://skills.emsidata.com/skills/ES4F854A3B88ACB1C5A6" TargetMode="External"/><Relationship Id="rId7954" Type="http://schemas.openxmlformats.org/officeDocument/2006/relationships/hyperlink" Target="https://skills.emsidata.com/skills/KS1211L5WQR7MV6PNSXH" TargetMode="External"/><Relationship Id="rId343" Type="http://schemas.openxmlformats.org/officeDocument/2006/relationships/hyperlink" Target="https://lightcast.io/open-skills/skills" TargetMode="External"/><Relationship Id="rId6621" Type="http://schemas.openxmlformats.org/officeDocument/2006/relationships/hyperlink" Target="https://lightcast.io/open-skills/skills" TargetMode="External"/><Relationship Id="rId7953" Type="http://schemas.openxmlformats.org/officeDocument/2006/relationships/hyperlink" Target="https://lightcast.io/open-skills/skills" TargetMode="External"/><Relationship Id="rId342" Type="http://schemas.openxmlformats.org/officeDocument/2006/relationships/hyperlink" Target="https://lightcast.io/open-skills/skills" TargetMode="External"/><Relationship Id="rId6622" Type="http://schemas.openxmlformats.org/officeDocument/2006/relationships/hyperlink" Target="https://skills.emsidata.com/skills/KS1221N6Y93NC5QGP0TG" TargetMode="External"/><Relationship Id="rId7952" Type="http://schemas.openxmlformats.org/officeDocument/2006/relationships/hyperlink" Target="https://skills.emsidata.com/skills/KS440BR63Y6HPPBM5N7W" TargetMode="External"/><Relationship Id="rId6616" Type="http://schemas.openxmlformats.org/officeDocument/2006/relationships/hyperlink" Target="https://skills.emsidata.com/skills/ES244FF774F76E7DBC1E" TargetMode="External"/><Relationship Id="rId7948" Type="http://schemas.openxmlformats.org/officeDocument/2006/relationships/hyperlink" Target="https://skills.emsidata.com/skills/KS123HM768MWZRZD51XT" TargetMode="External"/><Relationship Id="rId6617" Type="http://schemas.openxmlformats.org/officeDocument/2006/relationships/hyperlink" Target="https://lightcast.io/open-skills/skills" TargetMode="External"/><Relationship Id="rId7947" Type="http://schemas.openxmlformats.org/officeDocument/2006/relationships/hyperlink" Target="https://lightcast.io/open-skills/skills" TargetMode="External"/><Relationship Id="rId6614" Type="http://schemas.openxmlformats.org/officeDocument/2006/relationships/hyperlink" Target="https://skills.emsidata.com/skills/KS121BY6K99L7MVPZYDX" TargetMode="External"/><Relationship Id="rId7946" Type="http://schemas.openxmlformats.org/officeDocument/2006/relationships/hyperlink" Target="https://skills.emsidata.com/skills/ES5BEBAEBFD6E28E402F" TargetMode="External"/><Relationship Id="rId6615" Type="http://schemas.openxmlformats.org/officeDocument/2006/relationships/hyperlink" Target="https://lightcast.io/open-skills/skills" TargetMode="External"/><Relationship Id="rId7945" Type="http://schemas.openxmlformats.org/officeDocument/2006/relationships/hyperlink" Target="https://lightcast.io/open-skills/skills" TargetMode="External"/><Relationship Id="rId6618" Type="http://schemas.openxmlformats.org/officeDocument/2006/relationships/hyperlink" Target="https://skills.emsidata.com/skills/KS7G0W46ZCHCR6NL0VG9" TargetMode="External"/><Relationship Id="rId6619" Type="http://schemas.openxmlformats.org/officeDocument/2006/relationships/hyperlink" Target="https://lightcast.io/open-skills/skills" TargetMode="External"/><Relationship Id="rId7949" Type="http://schemas.openxmlformats.org/officeDocument/2006/relationships/hyperlink" Target="https://lightcast.io/open-skills/skills" TargetMode="External"/><Relationship Id="rId338" Type="http://schemas.openxmlformats.org/officeDocument/2006/relationships/hyperlink" Target="https://lightcast.io/open-skills/skills" TargetMode="External"/><Relationship Id="rId337" Type="http://schemas.openxmlformats.org/officeDocument/2006/relationships/hyperlink" Target="https://lightcast.io/open-skills/skills" TargetMode="External"/><Relationship Id="rId336" Type="http://schemas.openxmlformats.org/officeDocument/2006/relationships/hyperlink" Target="https://lightcast.io/open-skills/skills" TargetMode="External"/><Relationship Id="rId335" Type="http://schemas.openxmlformats.org/officeDocument/2006/relationships/hyperlink" Target="https://lightcast.io/open-skills/skills" TargetMode="External"/><Relationship Id="rId339" Type="http://schemas.openxmlformats.org/officeDocument/2006/relationships/hyperlink" Target="https://lightcast.io/open-skills/skills" TargetMode="External"/><Relationship Id="rId330" Type="http://schemas.openxmlformats.org/officeDocument/2006/relationships/hyperlink" Target="https://lightcast.io/open-skills/skills" TargetMode="External"/><Relationship Id="rId7940" Type="http://schemas.openxmlformats.org/officeDocument/2006/relationships/hyperlink" Target="https://skills.emsidata.com/skills/KS1289875MDYZ6S5372Z" TargetMode="External"/><Relationship Id="rId334" Type="http://schemas.openxmlformats.org/officeDocument/2006/relationships/hyperlink" Target="https://lightcast.io/open-skills/skills" TargetMode="External"/><Relationship Id="rId6612" Type="http://schemas.openxmlformats.org/officeDocument/2006/relationships/hyperlink" Target="https://skills.emsidata.com/skills/KS121B76V9V0N7T1CV01" TargetMode="External"/><Relationship Id="rId7944" Type="http://schemas.openxmlformats.org/officeDocument/2006/relationships/hyperlink" Target="https://skills.emsidata.com/skills/KS124PG70DVC8HQP3RMD" TargetMode="External"/><Relationship Id="rId333" Type="http://schemas.openxmlformats.org/officeDocument/2006/relationships/hyperlink" Target="https://lightcast.io/open-skills/skills" TargetMode="External"/><Relationship Id="rId6613" Type="http://schemas.openxmlformats.org/officeDocument/2006/relationships/hyperlink" Target="https://lightcast.io/open-skills/skills" TargetMode="External"/><Relationship Id="rId7943" Type="http://schemas.openxmlformats.org/officeDocument/2006/relationships/hyperlink" Target="https://lightcast.io/open-skills/skills" TargetMode="External"/><Relationship Id="rId332" Type="http://schemas.openxmlformats.org/officeDocument/2006/relationships/hyperlink" Target="https://lightcast.io/open-skills/skills" TargetMode="External"/><Relationship Id="rId6610" Type="http://schemas.openxmlformats.org/officeDocument/2006/relationships/hyperlink" Target="https://skills.emsidata.com/skills/KS122XQ70C4VY4L06NC0" TargetMode="External"/><Relationship Id="rId7942" Type="http://schemas.openxmlformats.org/officeDocument/2006/relationships/hyperlink" Target="https://skills.emsidata.com/skills/KS4400Y6PJTH89T22DYR" TargetMode="External"/><Relationship Id="rId331" Type="http://schemas.openxmlformats.org/officeDocument/2006/relationships/hyperlink" Target="https://lightcast.io/open-skills/skills" TargetMode="External"/><Relationship Id="rId6611" Type="http://schemas.openxmlformats.org/officeDocument/2006/relationships/hyperlink" Target="https://lightcast.io/open-skills/skills" TargetMode="External"/><Relationship Id="rId7941" Type="http://schemas.openxmlformats.org/officeDocument/2006/relationships/hyperlink" Target="https://lightcast.io/open-skills/skills" TargetMode="External"/><Relationship Id="rId5318" Type="http://schemas.openxmlformats.org/officeDocument/2006/relationships/hyperlink" Target="https://lightcast.io/open-skills/skills" TargetMode="External"/><Relationship Id="rId6649" Type="http://schemas.openxmlformats.org/officeDocument/2006/relationships/hyperlink" Target="https://lightcast.io/open-skills/skills" TargetMode="External"/><Relationship Id="rId5319" Type="http://schemas.openxmlformats.org/officeDocument/2006/relationships/hyperlink" Target="https://skills.emsidata.com/skills/KS686Y976L1WJ98QFSD4" TargetMode="External"/><Relationship Id="rId5316" Type="http://schemas.openxmlformats.org/officeDocument/2006/relationships/hyperlink" Target="https://lightcast.io/open-skills/skills" TargetMode="External"/><Relationship Id="rId6647" Type="http://schemas.openxmlformats.org/officeDocument/2006/relationships/hyperlink" Target="https://lightcast.io/open-skills/skills" TargetMode="External"/><Relationship Id="rId7979" Type="http://schemas.openxmlformats.org/officeDocument/2006/relationships/hyperlink" Target="https://lightcast.io/open-skills/skills" TargetMode="External"/><Relationship Id="rId5317" Type="http://schemas.openxmlformats.org/officeDocument/2006/relationships/hyperlink" Target="https://skills.emsidata.com/skills/KS1237C5XB19SJ3HFHZB" TargetMode="External"/><Relationship Id="rId6648" Type="http://schemas.openxmlformats.org/officeDocument/2006/relationships/hyperlink" Target="https://skills.emsidata.com/skills/KS125S36C8SFQ912VYBS" TargetMode="External"/><Relationship Id="rId7978" Type="http://schemas.openxmlformats.org/officeDocument/2006/relationships/hyperlink" Target="https://skills.emsidata.com/skills/KS122W66SFHVKCCV8RY6" TargetMode="External"/><Relationship Id="rId370" Type="http://schemas.openxmlformats.org/officeDocument/2006/relationships/hyperlink" Target="https://lightcast.io/open-skills/skills" TargetMode="External"/><Relationship Id="rId369" Type="http://schemas.openxmlformats.org/officeDocument/2006/relationships/hyperlink" Target="https://lightcast.io/open-skills/skills" TargetMode="External"/><Relationship Id="rId368" Type="http://schemas.openxmlformats.org/officeDocument/2006/relationships/hyperlink" Target="https://lightcast.io/open-skills/skills" TargetMode="External"/><Relationship Id="rId363" Type="http://schemas.openxmlformats.org/officeDocument/2006/relationships/hyperlink" Target="https://lightcast.io/open-skills/skills" TargetMode="External"/><Relationship Id="rId5310" Type="http://schemas.openxmlformats.org/officeDocument/2006/relationships/hyperlink" Target="https://lightcast.io/open-skills/skills" TargetMode="External"/><Relationship Id="rId6641" Type="http://schemas.openxmlformats.org/officeDocument/2006/relationships/hyperlink" Target="https://lightcast.io/open-skills/skills" TargetMode="External"/><Relationship Id="rId7973" Type="http://schemas.openxmlformats.org/officeDocument/2006/relationships/hyperlink" Target="https://lightcast.io/open-skills/skills" TargetMode="External"/><Relationship Id="rId362" Type="http://schemas.openxmlformats.org/officeDocument/2006/relationships/hyperlink" Target="https://lightcast.io/open-skills/skills" TargetMode="External"/><Relationship Id="rId5311" Type="http://schemas.openxmlformats.org/officeDocument/2006/relationships/hyperlink" Target="https://skills.emsidata.com/skills/KS125025Z8ZHJCJMPF7T" TargetMode="External"/><Relationship Id="rId6642" Type="http://schemas.openxmlformats.org/officeDocument/2006/relationships/hyperlink" Target="https://skills.emsidata.com/skills/KS124HM6ZWL986Y3QK0L" TargetMode="External"/><Relationship Id="rId7972" Type="http://schemas.openxmlformats.org/officeDocument/2006/relationships/hyperlink" Target="https://skills.emsidata.com/skills/KS121DT5WLTBVZGKQW4Z" TargetMode="External"/><Relationship Id="rId361" Type="http://schemas.openxmlformats.org/officeDocument/2006/relationships/hyperlink" Target="https://lightcast.io/open-skills/skills" TargetMode="External"/><Relationship Id="rId7971" Type="http://schemas.openxmlformats.org/officeDocument/2006/relationships/hyperlink" Target="https://lightcast.io/open-skills/skills" TargetMode="External"/><Relationship Id="rId360" Type="http://schemas.openxmlformats.org/officeDocument/2006/relationships/hyperlink" Target="https://lightcast.io/open-skills/skills" TargetMode="External"/><Relationship Id="rId6640" Type="http://schemas.openxmlformats.org/officeDocument/2006/relationships/hyperlink" Target="https://skills.emsidata.com/skills/KS1232N75YHBKF78PT7S" TargetMode="External"/><Relationship Id="rId7970" Type="http://schemas.openxmlformats.org/officeDocument/2006/relationships/hyperlink" Target="https://skills.emsidata.com/skills/KS128GK6NXJQP0KMD8BS" TargetMode="External"/><Relationship Id="rId367" Type="http://schemas.openxmlformats.org/officeDocument/2006/relationships/hyperlink" Target="https://lightcast.io/open-skills/skills" TargetMode="External"/><Relationship Id="rId5314" Type="http://schemas.openxmlformats.org/officeDocument/2006/relationships/hyperlink" Target="https://lightcast.io/open-skills/skills" TargetMode="External"/><Relationship Id="rId6645" Type="http://schemas.openxmlformats.org/officeDocument/2006/relationships/hyperlink" Target="https://lightcast.io/open-skills/skills" TargetMode="External"/><Relationship Id="rId7977" Type="http://schemas.openxmlformats.org/officeDocument/2006/relationships/hyperlink" Target="https://lightcast.io/open-skills/skills" TargetMode="External"/><Relationship Id="rId366" Type="http://schemas.openxmlformats.org/officeDocument/2006/relationships/hyperlink" Target="https://lightcast.io/open-skills/skills" TargetMode="External"/><Relationship Id="rId5315" Type="http://schemas.openxmlformats.org/officeDocument/2006/relationships/hyperlink" Target="https://skills.emsidata.com/skills/ESA479BD58423D255EDE" TargetMode="External"/><Relationship Id="rId6646" Type="http://schemas.openxmlformats.org/officeDocument/2006/relationships/hyperlink" Target="https://skills.emsidata.com/skills/KS124NY68ZZ5RWC3KPCC" TargetMode="External"/><Relationship Id="rId7976" Type="http://schemas.openxmlformats.org/officeDocument/2006/relationships/hyperlink" Target="https://skills.emsidata.com/skills/KS7G7LT731301PM8PGN8" TargetMode="External"/><Relationship Id="rId365" Type="http://schemas.openxmlformats.org/officeDocument/2006/relationships/hyperlink" Target="https://lightcast.io/open-skills/skills" TargetMode="External"/><Relationship Id="rId5312" Type="http://schemas.openxmlformats.org/officeDocument/2006/relationships/hyperlink" Target="https://lightcast.io/open-skills/skills" TargetMode="External"/><Relationship Id="rId6643" Type="http://schemas.openxmlformats.org/officeDocument/2006/relationships/hyperlink" Target="https://lightcast.io/open-skills/skills" TargetMode="External"/><Relationship Id="rId7975" Type="http://schemas.openxmlformats.org/officeDocument/2006/relationships/hyperlink" Target="https://lightcast.io/open-skills/skills" TargetMode="External"/><Relationship Id="rId364" Type="http://schemas.openxmlformats.org/officeDocument/2006/relationships/hyperlink" Target="https://lightcast.io/open-skills/skills" TargetMode="External"/><Relationship Id="rId5313" Type="http://schemas.openxmlformats.org/officeDocument/2006/relationships/hyperlink" Target="https://skills.emsidata.com/skills/KS440M06B7XSG702LNWM" TargetMode="External"/><Relationship Id="rId6644" Type="http://schemas.openxmlformats.org/officeDocument/2006/relationships/hyperlink" Target="https://skills.emsidata.com/skills/KS441QN78S11TRN1F178" TargetMode="External"/><Relationship Id="rId7974" Type="http://schemas.openxmlformats.org/officeDocument/2006/relationships/hyperlink" Target="https://skills.emsidata.com/skills/KS122FS77MV93BXDL2CC" TargetMode="External"/><Relationship Id="rId95" Type="http://schemas.openxmlformats.org/officeDocument/2006/relationships/hyperlink" Target="https://lightcast.io/open-skills/skills" TargetMode="External"/><Relationship Id="rId5307" Type="http://schemas.openxmlformats.org/officeDocument/2006/relationships/hyperlink" Target="https://skills.emsidata.com/skills/KS4418S6BC5S2WZDV79Z" TargetMode="External"/><Relationship Id="rId6638" Type="http://schemas.openxmlformats.org/officeDocument/2006/relationships/hyperlink" Target="https://skills.emsidata.com/skills/KS122MQ66FFD61Q8274B" TargetMode="External"/><Relationship Id="rId94" Type="http://schemas.openxmlformats.org/officeDocument/2006/relationships/hyperlink" Target="https://lightcast.io/open-skills/skills" TargetMode="External"/><Relationship Id="rId5308" Type="http://schemas.openxmlformats.org/officeDocument/2006/relationships/hyperlink" Target="https://lightcast.io/open-skills/skills" TargetMode="External"/><Relationship Id="rId6639" Type="http://schemas.openxmlformats.org/officeDocument/2006/relationships/hyperlink" Target="https://lightcast.io/open-skills/skills" TargetMode="External"/><Relationship Id="rId7969" Type="http://schemas.openxmlformats.org/officeDocument/2006/relationships/hyperlink" Target="https://lightcast.io/open-skills/skills" TargetMode="External"/><Relationship Id="rId97" Type="http://schemas.openxmlformats.org/officeDocument/2006/relationships/hyperlink" Target="https://lightcast.io/open-skills/skills" TargetMode="External"/><Relationship Id="rId5305" Type="http://schemas.openxmlformats.org/officeDocument/2006/relationships/hyperlink" Target="https://skills.emsidata.com/skills/KS1282Q741ZXKL6DQ7VR" TargetMode="External"/><Relationship Id="rId6636" Type="http://schemas.openxmlformats.org/officeDocument/2006/relationships/hyperlink" Target="https://skills.emsidata.com/skills/KS125LY66QGRYZZSN05Z" TargetMode="External"/><Relationship Id="rId7968" Type="http://schemas.openxmlformats.org/officeDocument/2006/relationships/hyperlink" Target="https://skills.emsidata.com/skills/KS121FC62SMJJD40TYZ4" TargetMode="External"/><Relationship Id="rId96" Type="http://schemas.openxmlformats.org/officeDocument/2006/relationships/hyperlink" Target="https://lightcast.io/open-skills/skills" TargetMode="External"/><Relationship Id="rId5306" Type="http://schemas.openxmlformats.org/officeDocument/2006/relationships/hyperlink" Target="https://lightcast.io/open-skills/skills" TargetMode="External"/><Relationship Id="rId6637" Type="http://schemas.openxmlformats.org/officeDocument/2006/relationships/hyperlink" Target="https://lightcast.io/open-skills/skills" TargetMode="External"/><Relationship Id="rId7967" Type="http://schemas.openxmlformats.org/officeDocument/2006/relationships/hyperlink" Target="https://lightcast.io/open-skills/skills" TargetMode="External"/><Relationship Id="rId99" Type="http://schemas.openxmlformats.org/officeDocument/2006/relationships/hyperlink" Target="https://lightcast.io/open-skills/skills" TargetMode="External"/><Relationship Id="rId98" Type="http://schemas.openxmlformats.org/officeDocument/2006/relationships/hyperlink" Target="https://lightcast.io/open-skills/skills" TargetMode="External"/><Relationship Id="rId5309" Type="http://schemas.openxmlformats.org/officeDocument/2006/relationships/hyperlink" Target="https://skills.emsidata.com/skills/KS441PL6VJ5FB0QKGRSK" TargetMode="External"/><Relationship Id="rId91" Type="http://schemas.openxmlformats.org/officeDocument/2006/relationships/hyperlink" Target="https://lightcast.io/open-skills/skills" TargetMode="External"/><Relationship Id="rId90" Type="http://schemas.openxmlformats.org/officeDocument/2006/relationships/hyperlink" Target="https://lightcast.io/open-skills/skills" TargetMode="External"/><Relationship Id="rId93" Type="http://schemas.openxmlformats.org/officeDocument/2006/relationships/hyperlink" Target="https://lightcast.io/open-skills/skills" TargetMode="External"/><Relationship Id="rId92" Type="http://schemas.openxmlformats.org/officeDocument/2006/relationships/hyperlink" Target="https://lightcast.io/open-skills/skills" TargetMode="External"/><Relationship Id="rId359" Type="http://schemas.openxmlformats.org/officeDocument/2006/relationships/hyperlink" Target="https://lightcast.io/open-skills/skills" TargetMode="External"/><Relationship Id="rId358" Type="http://schemas.openxmlformats.org/officeDocument/2006/relationships/hyperlink" Target="https://lightcast.io/open-skills/skills" TargetMode="External"/><Relationship Id="rId357" Type="http://schemas.openxmlformats.org/officeDocument/2006/relationships/hyperlink" Target="https://lightcast.io/open-skills/skills" TargetMode="External"/><Relationship Id="rId352" Type="http://schemas.openxmlformats.org/officeDocument/2006/relationships/hyperlink" Target="https://lightcast.io/open-skills/skills" TargetMode="External"/><Relationship Id="rId6630" Type="http://schemas.openxmlformats.org/officeDocument/2006/relationships/hyperlink" Target="https://skills.emsidata.com/skills/KS1241G6TQ4Q1Q2K2G1S" TargetMode="External"/><Relationship Id="rId7962" Type="http://schemas.openxmlformats.org/officeDocument/2006/relationships/hyperlink" Target="https://skills.emsidata.com/skills/KS7JOYXOUJ3GSYEF6O2S" TargetMode="External"/><Relationship Id="rId351" Type="http://schemas.openxmlformats.org/officeDocument/2006/relationships/hyperlink" Target="https://lightcast.io/open-skills/skills" TargetMode="External"/><Relationship Id="rId5300" Type="http://schemas.openxmlformats.org/officeDocument/2006/relationships/hyperlink" Target="https://lightcast.io/open-skills/skills" TargetMode="External"/><Relationship Id="rId6631" Type="http://schemas.openxmlformats.org/officeDocument/2006/relationships/hyperlink" Target="https://lightcast.io/open-skills/skills" TargetMode="External"/><Relationship Id="rId7961" Type="http://schemas.openxmlformats.org/officeDocument/2006/relationships/hyperlink" Target="https://lightcast.io/open-skills/skills" TargetMode="External"/><Relationship Id="rId350" Type="http://schemas.openxmlformats.org/officeDocument/2006/relationships/hyperlink" Target="https://lightcast.io/open-skills/skills" TargetMode="External"/><Relationship Id="rId7960" Type="http://schemas.openxmlformats.org/officeDocument/2006/relationships/hyperlink" Target="https://skills.emsidata.com/skills/KS1207Y5XBMWD4PCQWW7" TargetMode="External"/><Relationship Id="rId356" Type="http://schemas.openxmlformats.org/officeDocument/2006/relationships/hyperlink" Target="https://lightcast.io/open-skills/skills" TargetMode="External"/><Relationship Id="rId5303" Type="http://schemas.openxmlformats.org/officeDocument/2006/relationships/hyperlink" Target="https://skills.emsidata.com/skills/KS125536N3GWSZZC3208" TargetMode="External"/><Relationship Id="rId6634" Type="http://schemas.openxmlformats.org/officeDocument/2006/relationships/hyperlink" Target="https://skills.emsidata.com/skills/KS125RZ5X2MBLVC6F634" TargetMode="External"/><Relationship Id="rId7966" Type="http://schemas.openxmlformats.org/officeDocument/2006/relationships/hyperlink" Target="https://skills.emsidata.com/skills/KS121VW71YZ4C8VY3407" TargetMode="External"/><Relationship Id="rId355" Type="http://schemas.openxmlformats.org/officeDocument/2006/relationships/hyperlink" Target="https://lightcast.io/open-skills/skills" TargetMode="External"/><Relationship Id="rId5304" Type="http://schemas.openxmlformats.org/officeDocument/2006/relationships/hyperlink" Target="https://lightcast.io/open-skills/skills" TargetMode="External"/><Relationship Id="rId6635" Type="http://schemas.openxmlformats.org/officeDocument/2006/relationships/hyperlink" Target="https://lightcast.io/open-skills/skills" TargetMode="External"/><Relationship Id="rId7965" Type="http://schemas.openxmlformats.org/officeDocument/2006/relationships/hyperlink" Target="https://lightcast.io/open-skills/skills" TargetMode="External"/><Relationship Id="rId354" Type="http://schemas.openxmlformats.org/officeDocument/2006/relationships/hyperlink" Target="https://lightcast.io/open-skills/skills" TargetMode="External"/><Relationship Id="rId5301" Type="http://schemas.openxmlformats.org/officeDocument/2006/relationships/hyperlink" Target="https://skills.emsidata.com/skills/KS125F9784GQ819LH2GL" TargetMode="External"/><Relationship Id="rId6632" Type="http://schemas.openxmlformats.org/officeDocument/2006/relationships/hyperlink" Target="https://skills.emsidata.com/skills/KS1201W79NJW2J5ZQDFV" TargetMode="External"/><Relationship Id="rId7964" Type="http://schemas.openxmlformats.org/officeDocument/2006/relationships/hyperlink" Target="https://skills.emsidata.com/skills/KS440PQ6YKFQ6NH2B7BB" TargetMode="External"/><Relationship Id="rId353" Type="http://schemas.openxmlformats.org/officeDocument/2006/relationships/hyperlink" Target="https://lightcast.io/open-skills/skills" TargetMode="External"/><Relationship Id="rId5302" Type="http://schemas.openxmlformats.org/officeDocument/2006/relationships/hyperlink" Target="https://lightcast.io/open-skills/skills" TargetMode="External"/><Relationship Id="rId6633" Type="http://schemas.openxmlformats.org/officeDocument/2006/relationships/hyperlink" Target="https://lightcast.io/open-skills/skills" TargetMode="External"/><Relationship Id="rId7963" Type="http://schemas.openxmlformats.org/officeDocument/2006/relationships/hyperlink" Target="https://lightcast.io/open-skills/skills" TargetMode="External"/><Relationship Id="rId7915" Type="http://schemas.openxmlformats.org/officeDocument/2006/relationships/hyperlink" Target="https://lightcast.io/open-skills/skills" TargetMode="External"/><Relationship Id="rId7914" Type="http://schemas.openxmlformats.org/officeDocument/2006/relationships/hyperlink" Target="https://skills.emsidata.com/skills/KS122VR6H21KBDRLZ0CT" TargetMode="External"/><Relationship Id="rId7913" Type="http://schemas.openxmlformats.org/officeDocument/2006/relationships/hyperlink" Target="https://lightcast.io/open-skills/skills" TargetMode="External"/><Relationship Id="rId7912" Type="http://schemas.openxmlformats.org/officeDocument/2006/relationships/hyperlink" Target="https://skills.emsidata.com/skills/KS122J56YZSJSTQPCK2L" TargetMode="External"/><Relationship Id="rId7919" Type="http://schemas.openxmlformats.org/officeDocument/2006/relationships/hyperlink" Target="https://lightcast.io/open-skills/skills" TargetMode="External"/><Relationship Id="rId7918" Type="http://schemas.openxmlformats.org/officeDocument/2006/relationships/hyperlink" Target="https://skills.emsidata.com/skills/KS440BT70JLZ0S3CNBGC" TargetMode="External"/><Relationship Id="rId7917" Type="http://schemas.openxmlformats.org/officeDocument/2006/relationships/hyperlink" Target="https://lightcast.io/open-skills/skills" TargetMode="External"/><Relationship Id="rId7916" Type="http://schemas.openxmlformats.org/officeDocument/2006/relationships/hyperlink" Target="https://skills.emsidata.com/skills/KS7G2GM62KYJPC8Z8JBC" TargetMode="External"/><Relationship Id="rId305" Type="http://schemas.openxmlformats.org/officeDocument/2006/relationships/hyperlink" Target="https://lightcast.io/open-skills/skills" TargetMode="External"/><Relationship Id="rId304" Type="http://schemas.openxmlformats.org/officeDocument/2006/relationships/hyperlink" Target="https://lightcast.io/open-skills/skills" TargetMode="External"/><Relationship Id="rId303" Type="http://schemas.openxmlformats.org/officeDocument/2006/relationships/hyperlink" Target="https://lightcast.io/open-skills/skills" TargetMode="External"/><Relationship Id="rId302" Type="http://schemas.openxmlformats.org/officeDocument/2006/relationships/hyperlink" Target="https://lightcast.io/open-skills/skills" TargetMode="External"/><Relationship Id="rId309" Type="http://schemas.openxmlformats.org/officeDocument/2006/relationships/hyperlink" Target="https://lightcast.io/open-skills/skills" TargetMode="External"/><Relationship Id="rId308" Type="http://schemas.openxmlformats.org/officeDocument/2006/relationships/hyperlink" Target="https://lightcast.io/open-skills/skills" TargetMode="External"/><Relationship Id="rId307" Type="http://schemas.openxmlformats.org/officeDocument/2006/relationships/hyperlink" Target="https://lightcast.io/open-skills/skills" TargetMode="External"/><Relationship Id="rId306" Type="http://schemas.openxmlformats.org/officeDocument/2006/relationships/hyperlink" Target="https://lightcast.io/open-skills/skills" TargetMode="External"/><Relationship Id="rId301" Type="http://schemas.openxmlformats.org/officeDocument/2006/relationships/hyperlink" Target="https://lightcast.io/open-skills/skills" TargetMode="External"/><Relationship Id="rId7911" Type="http://schemas.openxmlformats.org/officeDocument/2006/relationships/hyperlink" Target="https://lightcast.io/open-skills/skills" TargetMode="External"/><Relationship Id="rId300" Type="http://schemas.openxmlformats.org/officeDocument/2006/relationships/hyperlink" Target="https://lightcast.io/open-skills/skills" TargetMode="External"/><Relationship Id="rId7910" Type="http://schemas.openxmlformats.org/officeDocument/2006/relationships/hyperlink" Target="https://skills.emsidata.com/skills/ESE2D5EA264FB06F5C4F" TargetMode="External"/><Relationship Id="rId7904" Type="http://schemas.openxmlformats.org/officeDocument/2006/relationships/hyperlink" Target="https://skills.emsidata.com/skills/KS4400H5XCSSQR61D6DW" TargetMode="External"/><Relationship Id="rId7903" Type="http://schemas.openxmlformats.org/officeDocument/2006/relationships/hyperlink" Target="https://lightcast.io/open-skills/skills" TargetMode="External"/><Relationship Id="rId7902" Type="http://schemas.openxmlformats.org/officeDocument/2006/relationships/hyperlink" Target="https://skills.emsidata.com/skills/KS1280P75WB56VQ8LMT6" TargetMode="External"/><Relationship Id="rId7901" Type="http://schemas.openxmlformats.org/officeDocument/2006/relationships/hyperlink" Target="https://lightcast.io/open-skills/skills" TargetMode="External"/><Relationship Id="rId7908" Type="http://schemas.openxmlformats.org/officeDocument/2006/relationships/hyperlink" Target="https://skills.emsidata.com/skills/KS120XL6HX555H7RWKNV" TargetMode="External"/><Relationship Id="rId7907" Type="http://schemas.openxmlformats.org/officeDocument/2006/relationships/hyperlink" Target="https://lightcast.io/open-skills/skills" TargetMode="External"/><Relationship Id="rId7906" Type="http://schemas.openxmlformats.org/officeDocument/2006/relationships/hyperlink" Target="https://skills.emsidata.com/skills/KS7G0Z579RRP7TRC2L9T" TargetMode="External"/><Relationship Id="rId7905" Type="http://schemas.openxmlformats.org/officeDocument/2006/relationships/hyperlink" Target="https://lightcast.io/open-skills/skills" TargetMode="External"/><Relationship Id="rId7909" Type="http://schemas.openxmlformats.org/officeDocument/2006/relationships/hyperlink" Target="https://lightcast.io/open-skills/skills" TargetMode="External"/><Relationship Id="rId7900" Type="http://schemas.openxmlformats.org/officeDocument/2006/relationships/hyperlink" Target="https://skills.emsidata.com/skills/KS126SJ6RCW3R3BFF3FK" TargetMode="External"/><Relationship Id="rId6605" Type="http://schemas.openxmlformats.org/officeDocument/2006/relationships/hyperlink" Target="https://lightcast.io/open-skills/skills" TargetMode="External"/><Relationship Id="rId7937" Type="http://schemas.openxmlformats.org/officeDocument/2006/relationships/hyperlink" Target="https://lightcast.io/open-skills/skills" TargetMode="External"/><Relationship Id="rId6606" Type="http://schemas.openxmlformats.org/officeDocument/2006/relationships/hyperlink" Target="https://skills.emsidata.com/skills/KS123JW6MTZVQLYK4MS3" TargetMode="External"/><Relationship Id="rId7936" Type="http://schemas.openxmlformats.org/officeDocument/2006/relationships/hyperlink" Target="https://skills.emsidata.com/skills/KS124VL6H88RZFHX6NTS" TargetMode="External"/><Relationship Id="rId6603" Type="http://schemas.openxmlformats.org/officeDocument/2006/relationships/hyperlink" Target="https://lightcast.io/open-skills/skills" TargetMode="External"/><Relationship Id="rId7935" Type="http://schemas.openxmlformats.org/officeDocument/2006/relationships/hyperlink" Target="https://lightcast.io/open-skills/skills" TargetMode="External"/><Relationship Id="rId6604" Type="http://schemas.openxmlformats.org/officeDocument/2006/relationships/hyperlink" Target="https://skills.emsidata.com/skills/KS124706869TXZFRPBZR" TargetMode="External"/><Relationship Id="rId7934" Type="http://schemas.openxmlformats.org/officeDocument/2006/relationships/hyperlink" Target="https://skills.emsidata.com/skills/KS120XK718X7J6J8PDHW" TargetMode="External"/><Relationship Id="rId6609" Type="http://schemas.openxmlformats.org/officeDocument/2006/relationships/hyperlink" Target="https://lightcast.io/open-skills/skills" TargetMode="External"/><Relationship Id="rId6607" Type="http://schemas.openxmlformats.org/officeDocument/2006/relationships/hyperlink" Target="https://lightcast.io/open-skills/skills" TargetMode="External"/><Relationship Id="rId7939" Type="http://schemas.openxmlformats.org/officeDocument/2006/relationships/hyperlink" Target="https://lightcast.io/open-skills/skills" TargetMode="External"/><Relationship Id="rId6608" Type="http://schemas.openxmlformats.org/officeDocument/2006/relationships/hyperlink" Target="https://skills.emsidata.com/skills/KS6OGFO5124T49JOP6GQ" TargetMode="External"/><Relationship Id="rId7938" Type="http://schemas.openxmlformats.org/officeDocument/2006/relationships/hyperlink" Target="https://skills.emsidata.com/skills/KS125966RSZSRH0J74BL" TargetMode="External"/><Relationship Id="rId327" Type="http://schemas.openxmlformats.org/officeDocument/2006/relationships/hyperlink" Target="https://lightcast.io/open-skills/skills" TargetMode="External"/><Relationship Id="rId326" Type="http://schemas.openxmlformats.org/officeDocument/2006/relationships/hyperlink" Target="https://lightcast.io/open-skills/skills" TargetMode="External"/><Relationship Id="rId325" Type="http://schemas.openxmlformats.org/officeDocument/2006/relationships/hyperlink" Target="https://lightcast.io/open-skills/skills" TargetMode="External"/><Relationship Id="rId324" Type="http://schemas.openxmlformats.org/officeDocument/2006/relationships/hyperlink" Target="https://lightcast.io/open-skills/skills" TargetMode="External"/><Relationship Id="rId329" Type="http://schemas.openxmlformats.org/officeDocument/2006/relationships/hyperlink" Target="https://lightcast.io/open-skills/skills" TargetMode="External"/><Relationship Id="rId328" Type="http://schemas.openxmlformats.org/officeDocument/2006/relationships/hyperlink" Target="https://lightcast.io/open-skills/skills" TargetMode="External"/><Relationship Id="rId323" Type="http://schemas.openxmlformats.org/officeDocument/2006/relationships/hyperlink" Target="https://lightcast.io/open-skills/skills" TargetMode="External"/><Relationship Id="rId6601" Type="http://schemas.openxmlformats.org/officeDocument/2006/relationships/hyperlink" Target="https://lightcast.io/open-skills/skills" TargetMode="External"/><Relationship Id="rId7933" Type="http://schemas.openxmlformats.org/officeDocument/2006/relationships/hyperlink" Target="https://lightcast.io/open-skills/skills" TargetMode="External"/><Relationship Id="rId322" Type="http://schemas.openxmlformats.org/officeDocument/2006/relationships/hyperlink" Target="https://lightcast.io/open-skills/skills" TargetMode="External"/><Relationship Id="rId6602" Type="http://schemas.openxmlformats.org/officeDocument/2006/relationships/hyperlink" Target="https://skills.emsidata.com/skills/KS120CL621K5RQZCY0R1" TargetMode="External"/><Relationship Id="rId7932" Type="http://schemas.openxmlformats.org/officeDocument/2006/relationships/hyperlink" Target="https://skills.emsidata.com/skills/KS440BS75LCR0MMRPY7F" TargetMode="External"/><Relationship Id="rId321" Type="http://schemas.openxmlformats.org/officeDocument/2006/relationships/hyperlink" Target="https://lightcast.io/open-skills/skills" TargetMode="External"/><Relationship Id="rId7931" Type="http://schemas.openxmlformats.org/officeDocument/2006/relationships/hyperlink" Target="https://lightcast.io/open-skills/skills" TargetMode="External"/><Relationship Id="rId320" Type="http://schemas.openxmlformats.org/officeDocument/2006/relationships/hyperlink" Target="https://lightcast.io/open-skills/skills" TargetMode="External"/><Relationship Id="rId6600" Type="http://schemas.openxmlformats.org/officeDocument/2006/relationships/hyperlink" Target="https://skills.emsidata.com/skills/KS120TB5XW4YS78D2ZM5" TargetMode="External"/><Relationship Id="rId7930" Type="http://schemas.openxmlformats.org/officeDocument/2006/relationships/hyperlink" Target="https://skills.emsidata.com/skills/KS122VN73RX0QR6GMDHV" TargetMode="External"/><Relationship Id="rId7926" Type="http://schemas.openxmlformats.org/officeDocument/2006/relationships/hyperlink" Target="https://skills.emsidata.com/skills/KS122CX67XD09M06D9PS" TargetMode="External"/><Relationship Id="rId7925" Type="http://schemas.openxmlformats.org/officeDocument/2006/relationships/hyperlink" Target="https://lightcast.io/open-skills/skills" TargetMode="External"/><Relationship Id="rId7924" Type="http://schemas.openxmlformats.org/officeDocument/2006/relationships/hyperlink" Target="https://skills.emsidata.com/skills/KS4400Z66ZPBYGSKVLTV" TargetMode="External"/><Relationship Id="rId7923" Type="http://schemas.openxmlformats.org/officeDocument/2006/relationships/hyperlink" Target="https://lightcast.io/open-skills/skills" TargetMode="External"/><Relationship Id="rId7929" Type="http://schemas.openxmlformats.org/officeDocument/2006/relationships/hyperlink" Target="https://lightcast.io/open-skills/skills" TargetMode="External"/><Relationship Id="rId7928" Type="http://schemas.openxmlformats.org/officeDocument/2006/relationships/hyperlink" Target="https://skills.emsidata.com/skills/KS1203C6N9B52QGB4H67" TargetMode="External"/><Relationship Id="rId7927" Type="http://schemas.openxmlformats.org/officeDocument/2006/relationships/hyperlink" Target="https://lightcast.io/open-skills/skills" TargetMode="External"/><Relationship Id="rId316" Type="http://schemas.openxmlformats.org/officeDocument/2006/relationships/hyperlink" Target="https://lightcast.io/open-skills/skills" TargetMode="External"/><Relationship Id="rId315" Type="http://schemas.openxmlformats.org/officeDocument/2006/relationships/hyperlink" Target="https://lightcast.io/open-skills/skills" TargetMode="External"/><Relationship Id="rId314" Type="http://schemas.openxmlformats.org/officeDocument/2006/relationships/hyperlink" Target="https://lightcast.io/open-skills/skills" TargetMode="External"/><Relationship Id="rId313" Type="http://schemas.openxmlformats.org/officeDocument/2006/relationships/hyperlink" Target="https://lightcast.io/open-skills/skills" TargetMode="External"/><Relationship Id="rId319" Type="http://schemas.openxmlformats.org/officeDocument/2006/relationships/hyperlink" Target="https://lightcast.io/open-skills/skills" TargetMode="External"/><Relationship Id="rId318" Type="http://schemas.openxmlformats.org/officeDocument/2006/relationships/hyperlink" Target="https://lightcast.io/open-skills/skills" TargetMode="External"/><Relationship Id="rId317" Type="http://schemas.openxmlformats.org/officeDocument/2006/relationships/hyperlink" Target="https://lightcast.io/open-skills/skills" TargetMode="External"/><Relationship Id="rId312" Type="http://schemas.openxmlformats.org/officeDocument/2006/relationships/hyperlink" Target="https://lightcast.io/open-skills/skills" TargetMode="External"/><Relationship Id="rId7922" Type="http://schemas.openxmlformats.org/officeDocument/2006/relationships/hyperlink" Target="https://skills.emsidata.com/skills/KS120GV5XHDNC5JFL8B5" TargetMode="External"/><Relationship Id="rId311" Type="http://schemas.openxmlformats.org/officeDocument/2006/relationships/hyperlink" Target="https://lightcast.io/open-skills/skills" TargetMode="External"/><Relationship Id="rId7921" Type="http://schemas.openxmlformats.org/officeDocument/2006/relationships/hyperlink" Target="https://lightcast.io/open-skills/skills" TargetMode="External"/><Relationship Id="rId310" Type="http://schemas.openxmlformats.org/officeDocument/2006/relationships/hyperlink" Target="https://lightcast.io/open-skills/skills" TargetMode="External"/><Relationship Id="rId7920" Type="http://schemas.openxmlformats.org/officeDocument/2006/relationships/hyperlink" Target="https://skills.emsidata.com/skills/KS128BK6JSSHNT5QDPMX" TargetMode="External"/><Relationship Id="rId10619" Type="http://schemas.openxmlformats.org/officeDocument/2006/relationships/hyperlink" Target="https://lightcast.io/open-skills/skills" TargetMode="External"/><Relationship Id="rId10617" Type="http://schemas.openxmlformats.org/officeDocument/2006/relationships/hyperlink" Target="https://lightcast.io/open-skills/skills" TargetMode="External"/><Relationship Id="rId10618" Type="http://schemas.openxmlformats.org/officeDocument/2006/relationships/hyperlink" Target="https://skills.emsidata.com/skills/KS121X26MY7WXGMPVZ5K" TargetMode="External"/><Relationship Id="rId10611" Type="http://schemas.openxmlformats.org/officeDocument/2006/relationships/hyperlink" Target="https://lightcast.io/open-skills/skills" TargetMode="External"/><Relationship Id="rId10612" Type="http://schemas.openxmlformats.org/officeDocument/2006/relationships/hyperlink" Target="https://skills.emsidata.com/skills/KS1263Z68YC0VSYGXHYX" TargetMode="External"/><Relationship Id="rId10610" Type="http://schemas.openxmlformats.org/officeDocument/2006/relationships/hyperlink" Target="https://skills.emsidata.com/skills/KS126085Y5H5R7G4467Q" TargetMode="External"/><Relationship Id="rId4040" Type="http://schemas.openxmlformats.org/officeDocument/2006/relationships/hyperlink" Target="https://lightcast.io/open-skills/skills" TargetMode="External"/><Relationship Id="rId5372" Type="http://schemas.openxmlformats.org/officeDocument/2006/relationships/hyperlink" Target="https://lightcast.io/open-skills/skills" TargetMode="External"/><Relationship Id="rId10615" Type="http://schemas.openxmlformats.org/officeDocument/2006/relationships/hyperlink" Target="https://lightcast.io/open-skills/skills" TargetMode="External"/><Relationship Id="rId5373" Type="http://schemas.openxmlformats.org/officeDocument/2006/relationships/hyperlink" Target="https://skills.emsidata.com/skills/KS122ZF7845KJH7HF7B9" TargetMode="External"/><Relationship Id="rId10616" Type="http://schemas.openxmlformats.org/officeDocument/2006/relationships/hyperlink" Target="https://skills.emsidata.com/skills/KS440F35WBJVGTMGQVHJ" TargetMode="External"/><Relationship Id="rId4042" Type="http://schemas.openxmlformats.org/officeDocument/2006/relationships/hyperlink" Target="https://lightcast.io/open-skills/skills" TargetMode="External"/><Relationship Id="rId5370" Type="http://schemas.openxmlformats.org/officeDocument/2006/relationships/hyperlink" Target="https://lightcast.io/open-skills/skills" TargetMode="External"/><Relationship Id="rId10613" Type="http://schemas.openxmlformats.org/officeDocument/2006/relationships/hyperlink" Target="https://lightcast.io/open-skills/skills" TargetMode="External"/><Relationship Id="rId4041" Type="http://schemas.openxmlformats.org/officeDocument/2006/relationships/hyperlink" Target="https://skills.emsidata.com/skills/KS1285877D7CF6GTQJZF" TargetMode="External"/><Relationship Id="rId5371" Type="http://schemas.openxmlformats.org/officeDocument/2006/relationships/hyperlink" Target="https://skills.emsidata.com/skills/KS125HM5W3TSTDC5H70H" TargetMode="External"/><Relationship Id="rId10614" Type="http://schemas.openxmlformats.org/officeDocument/2006/relationships/hyperlink" Target="https://skills.emsidata.com/skills/KS120LB6XV5409BCQ0NF" TargetMode="External"/><Relationship Id="rId4044" Type="http://schemas.openxmlformats.org/officeDocument/2006/relationships/hyperlink" Target="https://lightcast.io/open-skills/skills" TargetMode="External"/><Relationship Id="rId5376" Type="http://schemas.openxmlformats.org/officeDocument/2006/relationships/hyperlink" Target="https://lightcast.io/open-skills/skills" TargetMode="External"/><Relationship Id="rId4043" Type="http://schemas.openxmlformats.org/officeDocument/2006/relationships/hyperlink" Target="https://skills.emsidata.com/skills/KS121C96BRQXZFTPD1DG" TargetMode="External"/><Relationship Id="rId5377" Type="http://schemas.openxmlformats.org/officeDocument/2006/relationships/hyperlink" Target="https://skills.emsidata.com/skills/ESC64CE97ADCEEB22A43" TargetMode="External"/><Relationship Id="rId4046" Type="http://schemas.openxmlformats.org/officeDocument/2006/relationships/hyperlink" Target="https://lightcast.io/open-skills/skills" TargetMode="External"/><Relationship Id="rId5374" Type="http://schemas.openxmlformats.org/officeDocument/2006/relationships/hyperlink" Target="https://lightcast.io/open-skills/skills" TargetMode="External"/><Relationship Id="rId4045" Type="http://schemas.openxmlformats.org/officeDocument/2006/relationships/hyperlink" Target="https://skills.emsidata.com/skills/KS1214B6GJNDKGHDFNP5" TargetMode="External"/><Relationship Id="rId5375" Type="http://schemas.openxmlformats.org/officeDocument/2006/relationships/hyperlink" Target="https://skills.emsidata.com/skills/KS125KQ5WKM97L66SSQY" TargetMode="External"/><Relationship Id="rId4048" Type="http://schemas.openxmlformats.org/officeDocument/2006/relationships/hyperlink" Target="https://lightcast.io/open-skills/skills" TargetMode="External"/><Relationship Id="rId4047" Type="http://schemas.openxmlformats.org/officeDocument/2006/relationships/hyperlink" Target="https://skills.emsidata.com/skills/KS126BK62WRFXDC690QY" TargetMode="External"/><Relationship Id="rId5378" Type="http://schemas.openxmlformats.org/officeDocument/2006/relationships/hyperlink" Target="https://lightcast.io/open-skills/skills" TargetMode="External"/><Relationship Id="rId4049" Type="http://schemas.openxmlformats.org/officeDocument/2006/relationships/hyperlink" Target="https://skills.emsidata.com/skills/KS1252V6172LB6LHHXR6" TargetMode="External"/><Relationship Id="rId5379" Type="http://schemas.openxmlformats.org/officeDocument/2006/relationships/hyperlink" Target="https://skills.emsidata.com/skills/KSQOOX1S2DYD0E1VVZ5X" TargetMode="External"/><Relationship Id="rId10628" Type="http://schemas.openxmlformats.org/officeDocument/2006/relationships/hyperlink" Target="https://skills.emsidata.com/skills/ES70ABF001EA043C833A" TargetMode="External"/><Relationship Id="rId10629" Type="http://schemas.openxmlformats.org/officeDocument/2006/relationships/hyperlink" Target="https://lightcast.io/open-skills/skills" TargetMode="External"/><Relationship Id="rId10622" Type="http://schemas.openxmlformats.org/officeDocument/2006/relationships/hyperlink" Target="https://skills.emsidata.com/skills/KS440DW6Y9S52S3605SB" TargetMode="External"/><Relationship Id="rId10623" Type="http://schemas.openxmlformats.org/officeDocument/2006/relationships/hyperlink" Target="https://lightcast.io/open-skills/skills" TargetMode="External"/><Relationship Id="rId10620" Type="http://schemas.openxmlformats.org/officeDocument/2006/relationships/hyperlink" Target="https://skills.emsidata.com/skills/KS440M360RJP9FSJVK65" TargetMode="External"/><Relationship Id="rId10621" Type="http://schemas.openxmlformats.org/officeDocument/2006/relationships/hyperlink" Target="https://lightcast.io/open-skills/skills" TargetMode="External"/><Relationship Id="rId5361" Type="http://schemas.openxmlformats.org/officeDocument/2006/relationships/hyperlink" Target="https://skills.emsidata.com/skills/KS120CW76RGGWD48DQ0C" TargetMode="External"/><Relationship Id="rId6692" Type="http://schemas.openxmlformats.org/officeDocument/2006/relationships/hyperlink" Target="https://skills.emsidata.com/skills/KS12621706P2NTMBQY45" TargetMode="External"/><Relationship Id="rId10626" Type="http://schemas.openxmlformats.org/officeDocument/2006/relationships/hyperlink" Target="https://skills.emsidata.com/skills/BGSFF7A35D4D098F31A0" TargetMode="External"/><Relationship Id="rId5362" Type="http://schemas.openxmlformats.org/officeDocument/2006/relationships/hyperlink" Target="https://lightcast.io/open-skills/skills" TargetMode="External"/><Relationship Id="rId6693" Type="http://schemas.openxmlformats.org/officeDocument/2006/relationships/hyperlink" Target="https://lightcast.io/open-skills/skills" TargetMode="External"/><Relationship Id="rId10627" Type="http://schemas.openxmlformats.org/officeDocument/2006/relationships/hyperlink" Target="https://lightcast.io/open-skills/skills" TargetMode="External"/><Relationship Id="rId4031" Type="http://schemas.openxmlformats.org/officeDocument/2006/relationships/hyperlink" Target="https://skills.emsidata.com/skills/ES767AF9563688700F7B" TargetMode="External"/><Relationship Id="rId6690" Type="http://schemas.openxmlformats.org/officeDocument/2006/relationships/hyperlink" Target="https://skills.emsidata.com/skills/KSNZWKEHKHI8AO84T47R" TargetMode="External"/><Relationship Id="rId10624" Type="http://schemas.openxmlformats.org/officeDocument/2006/relationships/hyperlink" Target="https://skills.emsidata.com/skills/KS1265S66LKLP2WPZRW3" TargetMode="External"/><Relationship Id="rId4030" Type="http://schemas.openxmlformats.org/officeDocument/2006/relationships/hyperlink" Target="https://lightcast.io/open-skills/skills" TargetMode="External"/><Relationship Id="rId5360" Type="http://schemas.openxmlformats.org/officeDocument/2006/relationships/hyperlink" Target="https://lightcast.io/open-skills/skills" TargetMode="External"/><Relationship Id="rId6691" Type="http://schemas.openxmlformats.org/officeDocument/2006/relationships/hyperlink" Target="https://lightcast.io/open-skills/skills" TargetMode="External"/><Relationship Id="rId10625" Type="http://schemas.openxmlformats.org/officeDocument/2006/relationships/hyperlink" Target="https://lightcast.io/open-skills/skills" TargetMode="External"/><Relationship Id="rId297" Type="http://schemas.openxmlformats.org/officeDocument/2006/relationships/hyperlink" Target="https://lightcast.io/open-skills/skills" TargetMode="External"/><Relationship Id="rId4033" Type="http://schemas.openxmlformats.org/officeDocument/2006/relationships/hyperlink" Target="https://skills.emsidata.com/skills/KS12535650YNTFX0X1BN" TargetMode="External"/><Relationship Id="rId5365" Type="http://schemas.openxmlformats.org/officeDocument/2006/relationships/hyperlink" Target="https://skills.emsidata.com/skills/KSDJCA4E89LB98JAZ7LZ" TargetMode="External"/><Relationship Id="rId6696" Type="http://schemas.openxmlformats.org/officeDocument/2006/relationships/hyperlink" Target="https://skills.emsidata.com/skills/ESFDC32D758703065529" TargetMode="External"/><Relationship Id="rId296" Type="http://schemas.openxmlformats.org/officeDocument/2006/relationships/hyperlink" Target="https://lightcast.io/open-skills/skills" TargetMode="External"/><Relationship Id="rId4032" Type="http://schemas.openxmlformats.org/officeDocument/2006/relationships/hyperlink" Target="https://lightcast.io/open-skills/skills" TargetMode="External"/><Relationship Id="rId5366" Type="http://schemas.openxmlformats.org/officeDocument/2006/relationships/hyperlink" Target="https://lightcast.io/open-skills/skills" TargetMode="External"/><Relationship Id="rId6697" Type="http://schemas.openxmlformats.org/officeDocument/2006/relationships/hyperlink" Target="https://lightcast.io/open-skills/skills" TargetMode="External"/><Relationship Id="rId295" Type="http://schemas.openxmlformats.org/officeDocument/2006/relationships/hyperlink" Target="https://lightcast.io/open-skills/skills" TargetMode="External"/><Relationship Id="rId4035" Type="http://schemas.openxmlformats.org/officeDocument/2006/relationships/hyperlink" Target="https://skills.emsidata.com/skills/KS1253Y628QDSY22KWV2" TargetMode="External"/><Relationship Id="rId5363" Type="http://schemas.openxmlformats.org/officeDocument/2006/relationships/hyperlink" Target="https://skills.emsidata.com/skills/ESAD92AA2437BEF8C136" TargetMode="External"/><Relationship Id="rId6694" Type="http://schemas.openxmlformats.org/officeDocument/2006/relationships/hyperlink" Target="https://skills.emsidata.com/skills/KS125586PL9C78BQTY5G" TargetMode="External"/><Relationship Id="rId294" Type="http://schemas.openxmlformats.org/officeDocument/2006/relationships/hyperlink" Target="https://lightcast.io/open-skills/skills" TargetMode="External"/><Relationship Id="rId4034" Type="http://schemas.openxmlformats.org/officeDocument/2006/relationships/hyperlink" Target="https://lightcast.io/open-skills/skills" TargetMode="External"/><Relationship Id="rId5364" Type="http://schemas.openxmlformats.org/officeDocument/2006/relationships/hyperlink" Target="https://lightcast.io/open-skills/skills" TargetMode="External"/><Relationship Id="rId6695" Type="http://schemas.openxmlformats.org/officeDocument/2006/relationships/hyperlink" Target="https://lightcast.io/open-skills/skills" TargetMode="External"/><Relationship Id="rId4037" Type="http://schemas.openxmlformats.org/officeDocument/2006/relationships/hyperlink" Target="https://skills.emsidata.com/skills/KS123WG65TG0D63WL5LF" TargetMode="External"/><Relationship Id="rId5369" Type="http://schemas.openxmlformats.org/officeDocument/2006/relationships/hyperlink" Target="https://skills.emsidata.com/skills/KS1200771D9CR9LB4MWW" TargetMode="External"/><Relationship Id="rId4036" Type="http://schemas.openxmlformats.org/officeDocument/2006/relationships/hyperlink" Target="https://lightcast.io/open-skills/skills" TargetMode="External"/><Relationship Id="rId299" Type="http://schemas.openxmlformats.org/officeDocument/2006/relationships/hyperlink" Target="https://lightcast.io/open-skills/skills" TargetMode="External"/><Relationship Id="rId4039" Type="http://schemas.openxmlformats.org/officeDocument/2006/relationships/hyperlink" Target="https://skills.emsidata.com/skills/KS4400R644H86M71ZDDQ" TargetMode="External"/><Relationship Id="rId5367" Type="http://schemas.openxmlformats.org/officeDocument/2006/relationships/hyperlink" Target="https://skills.emsidata.com/skills/KS127296VDYS7ZFWVC46" TargetMode="External"/><Relationship Id="rId6698" Type="http://schemas.openxmlformats.org/officeDocument/2006/relationships/hyperlink" Target="https://skills.emsidata.com/skills/KS1264K793QY5Q1BSXNF" TargetMode="External"/><Relationship Id="rId298" Type="http://schemas.openxmlformats.org/officeDocument/2006/relationships/hyperlink" Target="https://lightcast.io/open-skills/skills" TargetMode="External"/><Relationship Id="rId4038" Type="http://schemas.openxmlformats.org/officeDocument/2006/relationships/hyperlink" Target="https://lightcast.io/open-skills/skills" TargetMode="External"/><Relationship Id="rId5368" Type="http://schemas.openxmlformats.org/officeDocument/2006/relationships/hyperlink" Target="https://lightcast.io/open-skills/skills" TargetMode="External"/><Relationship Id="rId6699" Type="http://schemas.openxmlformats.org/officeDocument/2006/relationships/hyperlink" Target="https://lightcast.io/open-skills/skills" TargetMode="External"/><Relationship Id="rId5390" Type="http://schemas.openxmlformats.org/officeDocument/2006/relationships/hyperlink" Target="https://lightcast.io/open-skills/skills" TargetMode="External"/><Relationship Id="rId5391" Type="http://schemas.openxmlformats.org/officeDocument/2006/relationships/hyperlink" Target="https://skills.emsidata.com/skills/KS126TT5X14LXC9KC03X" TargetMode="External"/><Relationship Id="rId4060" Type="http://schemas.openxmlformats.org/officeDocument/2006/relationships/hyperlink" Target="https://lightcast.io/open-skills/skills" TargetMode="External"/><Relationship Id="rId4062" Type="http://schemas.openxmlformats.org/officeDocument/2006/relationships/hyperlink" Target="https://lightcast.io/open-skills/skills" TargetMode="External"/><Relationship Id="rId5394" Type="http://schemas.openxmlformats.org/officeDocument/2006/relationships/hyperlink" Target="https://lightcast.io/open-skills/skills" TargetMode="External"/><Relationship Id="rId4061" Type="http://schemas.openxmlformats.org/officeDocument/2006/relationships/hyperlink" Target="https://skills.emsidata.com/skills/KS127G16B6PTLZR5BCTP" TargetMode="External"/><Relationship Id="rId5395" Type="http://schemas.openxmlformats.org/officeDocument/2006/relationships/hyperlink" Target="https://skills.emsidata.com/skills/KS125JG680PBPW09JZQT" TargetMode="External"/><Relationship Id="rId4064" Type="http://schemas.openxmlformats.org/officeDocument/2006/relationships/hyperlink" Target="https://lightcast.io/open-skills/skills" TargetMode="External"/><Relationship Id="rId5392" Type="http://schemas.openxmlformats.org/officeDocument/2006/relationships/hyperlink" Target="https://lightcast.io/open-skills/skills" TargetMode="External"/><Relationship Id="rId4063" Type="http://schemas.openxmlformats.org/officeDocument/2006/relationships/hyperlink" Target="https://skills.emsidata.com/skills/ES814687418C1526BA66" TargetMode="External"/><Relationship Id="rId5393" Type="http://schemas.openxmlformats.org/officeDocument/2006/relationships/hyperlink" Target="https://skills.emsidata.com/skills/KS125F2607K67VLF2JY8" TargetMode="External"/><Relationship Id="rId4066" Type="http://schemas.openxmlformats.org/officeDocument/2006/relationships/hyperlink" Target="https://lightcast.io/open-skills/skills" TargetMode="External"/><Relationship Id="rId5398" Type="http://schemas.openxmlformats.org/officeDocument/2006/relationships/hyperlink" Target="https://lightcast.io/open-skills/skills" TargetMode="External"/><Relationship Id="rId4065" Type="http://schemas.openxmlformats.org/officeDocument/2006/relationships/hyperlink" Target="https://skills.emsidata.com/skills/KS122V16RDW8W4JRB342" TargetMode="External"/><Relationship Id="rId5399" Type="http://schemas.openxmlformats.org/officeDocument/2006/relationships/hyperlink" Target="https://skills.emsidata.com/skills/KS1263G78F94QR54RH4P" TargetMode="External"/><Relationship Id="rId4068" Type="http://schemas.openxmlformats.org/officeDocument/2006/relationships/hyperlink" Target="https://lightcast.io/open-skills/skills" TargetMode="External"/><Relationship Id="rId5396" Type="http://schemas.openxmlformats.org/officeDocument/2006/relationships/hyperlink" Target="https://lightcast.io/open-skills/skills" TargetMode="External"/><Relationship Id="rId4067" Type="http://schemas.openxmlformats.org/officeDocument/2006/relationships/hyperlink" Target="https://skills.emsidata.com/skills/ES3CF11C63CCC7282D83" TargetMode="External"/><Relationship Id="rId5397" Type="http://schemas.openxmlformats.org/officeDocument/2006/relationships/hyperlink" Target="https://skills.emsidata.com/skills/KS124YC6LX2CPHY43PMJ" TargetMode="External"/><Relationship Id="rId4069" Type="http://schemas.openxmlformats.org/officeDocument/2006/relationships/hyperlink" Target="https://skills.emsidata.com/skills/KSZJC9N0BC1FD2SHZGOZ" TargetMode="External"/><Relationship Id="rId10608" Type="http://schemas.openxmlformats.org/officeDocument/2006/relationships/hyperlink" Target="https://skills.emsidata.com/skills/ES3EF0AC27C63CC2CD8D" TargetMode="External"/><Relationship Id="rId10609" Type="http://schemas.openxmlformats.org/officeDocument/2006/relationships/hyperlink" Target="https://lightcast.io/open-skills/skills" TargetMode="External"/><Relationship Id="rId10606" Type="http://schemas.openxmlformats.org/officeDocument/2006/relationships/hyperlink" Target="https://skills.emsidata.com/skills/KS1243W71S1VZTP6P2RR" TargetMode="External"/><Relationship Id="rId10607" Type="http://schemas.openxmlformats.org/officeDocument/2006/relationships/hyperlink" Target="https://lightcast.io/open-skills/skills" TargetMode="External"/><Relationship Id="rId10600" Type="http://schemas.openxmlformats.org/officeDocument/2006/relationships/hyperlink" Target="https://skills.emsidata.com/skills/KS122TV5ZN0SLBG7G9ZL" TargetMode="External"/><Relationship Id="rId5380" Type="http://schemas.openxmlformats.org/officeDocument/2006/relationships/hyperlink" Target="https://lightcast.io/open-skills/skills" TargetMode="External"/><Relationship Id="rId10601" Type="http://schemas.openxmlformats.org/officeDocument/2006/relationships/hyperlink" Target="https://lightcast.io/open-skills/skills" TargetMode="External"/><Relationship Id="rId4051" Type="http://schemas.openxmlformats.org/officeDocument/2006/relationships/hyperlink" Target="https://skills.emsidata.com/skills/KS1212K761FVM979JF7X" TargetMode="External"/><Relationship Id="rId5383" Type="http://schemas.openxmlformats.org/officeDocument/2006/relationships/hyperlink" Target="https://skills.emsidata.com/skills/KS125HL70PSCMY4FSF0M" TargetMode="External"/><Relationship Id="rId10604" Type="http://schemas.openxmlformats.org/officeDocument/2006/relationships/hyperlink" Target="https://skills.emsidata.com/skills/ESFA9982A2A945E439CB" TargetMode="External"/><Relationship Id="rId4050" Type="http://schemas.openxmlformats.org/officeDocument/2006/relationships/hyperlink" Target="https://lightcast.io/open-skills/skills" TargetMode="External"/><Relationship Id="rId5384" Type="http://schemas.openxmlformats.org/officeDocument/2006/relationships/hyperlink" Target="https://lightcast.io/open-skills/skills" TargetMode="External"/><Relationship Id="rId10605" Type="http://schemas.openxmlformats.org/officeDocument/2006/relationships/hyperlink" Target="https://lightcast.io/open-skills/skills" TargetMode="External"/><Relationship Id="rId4053" Type="http://schemas.openxmlformats.org/officeDocument/2006/relationships/hyperlink" Target="https://skills.emsidata.com/skills/KS12166789BC86MVBGTP" TargetMode="External"/><Relationship Id="rId5381" Type="http://schemas.openxmlformats.org/officeDocument/2006/relationships/hyperlink" Target="https://skills.emsidata.com/skills/ES3E5FD5839A884AD4B4" TargetMode="External"/><Relationship Id="rId10602" Type="http://schemas.openxmlformats.org/officeDocument/2006/relationships/hyperlink" Target="https://skills.emsidata.com/skills/KS7G2B36T2SQCF2H9FHQ" TargetMode="External"/><Relationship Id="rId4052" Type="http://schemas.openxmlformats.org/officeDocument/2006/relationships/hyperlink" Target="https://lightcast.io/open-skills/skills" TargetMode="External"/><Relationship Id="rId5382" Type="http://schemas.openxmlformats.org/officeDocument/2006/relationships/hyperlink" Target="https://lightcast.io/open-skills/skills" TargetMode="External"/><Relationship Id="rId10603" Type="http://schemas.openxmlformats.org/officeDocument/2006/relationships/hyperlink" Target="https://lightcast.io/open-skills/skills" TargetMode="External"/><Relationship Id="rId4055" Type="http://schemas.openxmlformats.org/officeDocument/2006/relationships/hyperlink" Target="https://skills.emsidata.com/skills/KS121C76HJ5W4VDVBPNJ" TargetMode="External"/><Relationship Id="rId5387" Type="http://schemas.openxmlformats.org/officeDocument/2006/relationships/hyperlink" Target="https://skills.emsidata.com/skills/KS125HM6044N46LPQLH1" TargetMode="External"/><Relationship Id="rId4054" Type="http://schemas.openxmlformats.org/officeDocument/2006/relationships/hyperlink" Target="https://lightcast.io/open-skills/skills" TargetMode="External"/><Relationship Id="rId5388" Type="http://schemas.openxmlformats.org/officeDocument/2006/relationships/hyperlink" Target="https://lightcast.io/open-skills/skills" TargetMode="External"/><Relationship Id="rId4057" Type="http://schemas.openxmlformats.org/officeDocument/2006/relationships/hyperlink" Target="https://skills.emsidata.com/skills/KSCWLHIOM07CPE19DKU7" TargetMode="External"/><Relationship Id="rId5385" Type="http://schemas.openxmlformats.org/officeDocument/2006/relationships/hyperlink" Target="https://skills.emsidata.com/skills/KS122N25ZVF0RTZ1YZZ4" TargetMode="External"/><Relationship Id="rId4056" Type="http://schemas.openxmlformats.org/officeDocument/2006/relationships/hyperlink" Target="https://lightcast.io/open-skills/skills" TargetMode="External"/><Relationship Id="rId5386" Type="http://schemas.openxmlformats.org/officeDocument/2006/relationships/hyperlink" Target="https://lightcast.io/open-skills/skills" TargetMode="External"/><Relationship Id="rId4059" Type="http://schemas.openxmlformats.org/officeDocument/2006/relationships/hyperlink" Target="https://skills.emsidata.com/skills/KS120V968P30DPRZ8CJC" TargetMode="External"/><Relationship Id="rId4058" Type="http://schemas.openxmlformats.org/officeDocument/2006/relationships/hyperlink" Target="https://lightcast.io/open-skills/skills" TargetMode="External"/><Relationship Id="rId5389" Type="http://schemas.openxmlformats.org/officeDocument/2006/relationships/hyperlink" Target="https://skills.emsidata.com/skills/KS125KZ63R2LRPBN4Q52" TargetMode="External"/><Relationship Id="rId4008" Type="http://schemas.openxmlformats.org/officeDocument/2006/relationships/hyperlink" Target="https://lightcast.io/open-skills/skills" TargetMode="External"/><Relationship Id="rId4007" Type="http://schemas.openxmlformats.org/officeDocument/2006/relationships/hyperlink" Target="https://skills.emsidata.com/skills/KS121F56HCNN8HS317LM" TargetMode="External"/><Relationship Id="rId5338" Type="http://schemas.openxmlformats.org/officeDocument/2006/relationships/hyperlink" Target="https://lightcast.io/open-skills/skills" TargetMode="External"/><Relationship Id="rId6669" Type="http://schemas.openxmlformats.org/officeDocument/2006/relationships/hyperlink" Target="https://lightcast.io/open-skills/skills" TargetMode="External"/><Relationship Id="rId4009" Type="http://schemas.openxmlformats.org/officeDocument/2006/relationships/hyperlink" Target="https://skills.emsidata.com/skills/KS120WB5W9ZPJR1ZNNFS" TargetMode="External"/><Relationship Id="rId5339" Type="http://schemas.openxmlformats.org/officeDocument/2006/relationships/hyperlink" Target="https://skills.emsidata.com/skills/KS440N571SMWYXZ5TMS7" TargetMode="External"/><Relationship Id="rId271" Type="http://schemas.openxmlformats.org/officeDocument/2006/relationships/hyperlink" Target="https://lightcast.io/open-skills/skills" TargetMode="External"/><Relationship Id="rId270" Type="http://schemas.openxmlformats.org/officeDocument/2006/relationships/hyperlink" Target="https://lightcast.io/open-skills/skills" TargetMode="External"/><Relationship Id="rId10655" Type="http://schemas.openxmlformats.org/officeDocument/2006/relationships/hyperlink" Target="https://lightcast.io/open-skills/skills" TargetMode="External"/><Relationship Id="rId10656" Type="http://schemas.openxmlformats.org/officeDocument/2006/relationships/hyperlink" Target="https://skills.emsidata.com/skills/ES3CF32686E20E20F195" TargetMode="External"/><Relationship Id="rId10653" Type="http://schemas.openxmlformats.org/officeDocument/2006/relationships/hyperlink" Target="https://lightcast.io/open-skills/skills" TargetMode="External"/><Relationship Id="rId269" Type="http://schemas.openxmlformats.org/officeDocument/2006/relationships/hyperlink" Target="https://lightcast.io/open-skills/skills" TargetMode="External"/><Relationship Id="rId10654" Type="http://schemas.openxmlformats.org/officeDocument/2006/relationships/hyperlink" Target="https://skills.emsidata.com/skills/KS4407F6RWJNG6069MBN" TargetMode="External"/><Relationship Id="rId7991" Type="http://schemas.openxmlformats.org/officeDocument/2006/relationships/hyperlink" Target="https://lightcast.io/open-skills/skills" TargetMode="External"/><Relationship Id="rId10659" Type="http://schemas.openxmlformats.org/officeDocument/2006/relationships/hyperlink" Target="https://lightcast.io/open-skills/skills" TargetMode="External"/><Relationship Id="rId6660" Type="http://schemas.openxmlformats.org/officeDocument/2006/relationships/hyperlink" Target="https://skills.emsidata.com/skills/KS120396FR77MS8TMGW5" TargetMode="External"/><Relationship Id="rId7990" Type="http://schemas.openxmlformats.org/officeDocument/2006/relationships/hyperlink" Target="https://skills.emsidata.com/skills/KS120CF6HN55WXY0GZ14" TargetMode="External"/><Relationship Id="rId10657" Type="http://schemas.openxmlformats.org/officeDocument/2006/relationships/hyperlink" Target="https://lightcast.io/open-skills/skills" TargetMode="External"/><Relationship Id="rId10658" Type="http://schemas.openxmlformats.org/officeDocument/2006/relationships/hyperlink" Target="https://skills.emsidata.com/skills/ES5821D6F8463BA854FC" TargetMode="External"/><Relationship Id="rId264" Type="http://schemas.openxmlformats.org/officeDocument/2006/relationships/hyperlink" Target="https://lightcast.io/open-skills/skills" TargetMode="External"/><Relationship Id="rId4000" Type="http://schemas.openxmlformats.org/officeDocument/2006/relationships/hyperlink" Target="https://lightcast.io/open-skills/skills" TargetMode="External"/><Relationship Id="rId5332" Type="http://schemas.openxmlformats.org/officeDocument/2006/relationships/hyperlink" Target="https://lightcast.io/open-skills/skills" TargetMode="External"/><Relationship Id="rId6663" Type="http://schemas.openxmlformats.org/officeDocument/2006/relationships/hyperlink" Target="https://lightcast.io/open-skills/skills" TargetMode="External"/><Relationship Id="rId7995" Type="http://schemas.openxmlformats.org/officeDocument/2006/relationships/hyperlink" Target="https://lightcast.io/open-skills/skills" TargetMode="External"/><Relationship Id="rId263" Type="http://schemas.openxmlformats.org/officeDocument/2006/relationships/hyperlink" Target="https://lightcast.io/open-skills/skills" TargetMode="External"/><Relationship Id="rId5333" Type="http://schemas.openxmlformats.org/officeDocument/2006/relationships/hyperlink" Target="https://skills.emsidata.com/skills/ESDFC4E62F3B0D230D63" TargetMode="External"/><Relationship Id="rId6664" Type="http://schemas.openxmlformats.org/officeDocument/2006/relationships/hyperlink" Target="https://skills.emsidata.com/skills/KS1269G64FJ1GZKV0GX9" TargetMode="External"/><Relationship Id="rId7994" Type="http://schemas.openxmlformats.org/officeDocument/2006/relationships/hyperlink" Target="https://skills.emsidata.com/skills/BGSFEC0BD96C431003B7" TargetMode="External"/><Relationship Id="rId262" Type="http://schemas.openxmlformats.org/officeDocument/2006/relationships/hyperlink" Target="https://lightcast.io/open-skills/skills" TargetMode="External"/><Relationship Id="rId4002" Type="http://schemas.openxmlformats.org/officeDocument/2006/relationships/hyperlink" Target="https://lightcast.io/open-skills/skills" TargetMode="External"/><Relationship Id="rId5330" Type="http://schemas.openxmlformats.org/officeDocument/2006/relationships/hyperlink" Target="https://lightcast.io/open-skills/skills" TargetMode="External"/><Relationship Id="rId6661" Type="http://schemas.openxmlformats.org/officeDocument/2006/relationships/hyperlink" Target="https://lightcast.io/open-skills/skills" TargetMode="External"/><Relationship Id="rId7993" Type="http://schemas.openxmlformats.org/officeDocument/2006/relationships/hyperlink" Target="https://lightcast.io/open-skills/skills" TargetMode="External"/><Relationship Id="rId261" Type="http://schemas.openxmlformats.org/officeDocument/2006/relationships/hyperlink" Target="https://lightcast.io/open-skills/skills" TargetMode="External"/><Relationship Id="rId4001" Type="http://schemas.openxmlformats.org/officeDocument/2006/relationships/hyperlink" Target="https://skills.emsidata.com/skills/KS126C26VWW3SXG5RHX9" TargetMode="External"/><Relationship Id="rId5331" Type="http://schemas.openxmlformats.org/officeDocument/2006/relationships/hyperlink" Target="https://skills.emsidata.com/skills/KSCK7UOCSNOZGW1Y1TSS" TargetMode="External"/><Relationship Id="rId6662" Type="http://schemas.openxmlformats.org/officeDocument/2006/relationships/hyperlink" Target="https://skills.emsidata.com/skills/KS440JK6HMM843BQ3F7J" TargetMode="External"/><Relationship Id="rId7992" Type="http://schemas.openxmlformats.org/officeDocument/2006/relationships/hyperlink" Target="https://skills.emsidata.com/skills/KS7G0GX6696JGPFQ313J" TargetMode="External"/><Relationship Id="rId268" Type="http://schemas.openxmlformats.org/officeDocument/2006/relationships/hyperlink" Target="https://lightcast.io/open-skills/skills" TargetMode="External"/><Relationship Id="rId4004" Type="http://schemas.openxmlformats.org/officeDocument/2006/relationships/hyperlink" Target="https://lightcast.io/open-skills/skills" TargetMode="External"/><Relationship Id="rId5336" Type="http://schemas.openxmlformats.org/officeDocument/2006/relationships/hyperlink" Target="https://lightcast.io/open-skills/skills" TargetMode="External"/><Relationship Id="rId6667" Type="http://schemas.openxmlformats.org/officeDocument/2006/relationships/hyperlink" Target="https://lightcast.io/open-skills/skills" TargetMode="External"/><Relationship Id="rId7999" Type="http://schemas.openxmlformats.org/officeDocument/2006/relationships/hyperlink" Target="https://lightcast.io/open-skills/skills" TargetMode="External"/><Relationship Id="rId10651" Type="http://schemas.openxmlformats.org/officeDocument/2006/relationships/hyperlink" Target="https://lightcast.io/open-skills/skills" TargetMode="External"/><Relationship Id="rId267" Type="http://schemas.openxmlformats.org/officeDocument/2006/relationships/hyperlink" Target="https://lightcast.io/open-skills/skills" TargetMode="External"/><Relationship Id="rId4003" Type="http://schemas.openxmlformats.org/officeDocument/2006/relationships/hyperlink" Target="https://skills.emsidata.com/skills/KS440MF673ZVDH3L3SWY" TargetMode="External"/><Relationship Id="rId5337" Type="http://schemas.openxmlformats.org/officeDocument/2006/relationships/hyperlink" Target="https://skills.emsidata.com/skills/KS440NH65HHZ21T8ZK92" TargetMode="External"/><Relationship Id="rId6668" Type="http://schemas.openxmlformats.org/officeDocument/2006/relationships/hyperlink" Target="https://skills.emsidata.com/skills/KS123D26X2FQCP1WFT95" TargetMode="External"/><Relationship Id="rId7998" Type="http://schemas.openxmlformats.org/officeDocument/2006/relationships/hyperlink" Target="https://skills.emsidata.com/skills/KS120CQ6TKQJZ8JQRSN1" TargetMode="External"/><Relationship Id="rId10652" Type="http://schemas.openxmlformats.org/officeDocument/2006/relationships/hyperlink" Target="https://skills.emsidata.com/skills/KS4422X685PNHVF0V16G" TargetMode="External"/><Relationship Id="rId266" Type="http://schemas.openxmlformats.org/officeDocument/2006/relationships/hyperlink" Target="https://lightcast.io/open-skills/skills" TargetMode="External"/><Relationship Id="rId4006" Type="http://schemas.openxmlformats.org/officeDocument/2006/relationships/hyperlink" Target="https://lightcast.io/open-skills/skills" TargetMode="External"/><Relationship Id="rId5334" Type="http://schemas.openxmlformats.org/officeDocument/2006/relationships/hyperlink" Target="https://lightcast.io/open-skills/skills" TargetMode="External"/><Relationship Id="rId6665" Type="http://schemas.openxmlformats.org/officeDocument/2006/relationships/hyperlink" Target="https://lightcast.io/open-skills/skills" TargetMode="External"/><Relationship Id="rId7997" Type="http://schemas.openxmlformats.org/officeDocument/2006/relationships/hyperlink" Target="https://lightcast.io/open-skills/skills" TargetMode="External"/><Relationship Id="rId265" Type="http://schemas.openxmlformats.org/officeDocument/2006/relationships/hyperlink" Target="https://lightcast.io/open-skills/skills" TargetMode="External"/><Relationship Id="rId4005" Type="http://schemas.openxmlformats.org/officeDocument/2006/relationships/hyperlink" Target="https://skills.emsidata.com/skills/KS128C365Z91ZGLTK6XC" TargetMode="External"/><Relationship Id="rId5335" Type="http://schemas.openxmlformats.org/officeDocument/2006/relationships/hyperlink" Target="https://skills.emsidata.com/skills/KS1229360D42WDDJX2QT" TargetMode="External"/><Relationship Id="rId6666" Type="http://schemas.openxmlformats.org/officeDocument/2006/relationships/hyperlink" Target="https://skills.emsidata.com/skills/KS122FX6SN0JZZ13B0FB" TargetMode="External"/><Relationship Id="rId7996" Type="http://schemas.openxmlformats.org/officeDocument/2006/relationships/hyperlink" Target="https://skills.emsidata.com/skills/KS120CF6WLXS5QGSWHR9" TargetMode="External"/><Relationship Id="rId10650" Type="http://schemas.openxmlformats.org/officeDocument/2006/relationships/hyperlink" Target="https://skills.emsidata.com/skills/KS440CF6W7H8MFCGNQJN" TargetMode="External"/><Relationship Id="rId5329" Type="http://schemas.openxmlformats.org/officeDocument/2006/relationships/hyperlink" Target="https://skills.emsidata.com/skills/KSU7TSV48IR0DK4YOYO0" TargetMode="External"/><Relationship Id="rId5327" Type="http://schemas.openxmlformats.org/officeDocument/2006/relationships/hyperlink" Target="https://skills.emsidata.com/skills/KS1239L6X7VKWZNYHNYZ" TargetMode="External"/><Relationship Id="rId6658" Type="http://schemas.openxmlformats.org/officeDocument/2006/relationships/hyperlink" Target="https://skills.emsidata.com/skills/KS441FR6L2YYQLPZBQRC" TargetMode="External"/><Relationship Id="rId5328" Type="http://schemas.openxmlformats.org/officeDocument/2006/relationships/hyperlink" Target="https://lightcast.io/open-skills/skills" TargetMode="External"/><Relationship Id="rId6659" Type="http://schemas.openxmlformats.org/officeDocument/2006/relationships/hyperlink" Target="https://lightcast.io/open-skills/skills" TargetMode="External"/><Relationship Id="rId7989" Type="http://schemas.openxmlformats.org/officeDocument/2006/relationships/hyperlink" Target="https://lightcast.io/open-skills/skills" TargetMode="External"/><Relationship Id="rId260" Type="http://schemas.openxmlformats.org/officeDocument/2006/relationships/hyperlink" Target="https://lightcast.io/open-skills/skills" TargetMode="External"/><Relationship Id="rId10666" Type="http://schemas.openxmlformats.org/officeDocument/2006/relationships/hyperlink" Target="https://skills.emsidata.com/skills/KS127L677PMJFR1CTPD1" TargetMode="External"/><Relationship Id="rId10667" Type="http://schemas.openxmlformats.org/officeDocument/2006/relationships/hyperlink" Target="https://lightcast.io/open-skills/skills" TargetMode="External"/><Relationship Id="rId259" Type="http://schemas.openxmlformats.org/officeDocument/2006/relationships/hyperlink" Target="https://lightcast.io/open-skills/skills" TargetMode="External"/><Relationship Id="rId10664" Type="http://schemas.openxmlformats.org/officeDocument/2006/relationships/hyperlink" Target="https://skills.emsidata.com/skills/KSMBI2GFSAMFM2G2HSJF" TargetMode="External"/><Relationship Id="rId258" Type="http://schemas.openxmlformats.org/officeDocument/2006/relationships/hyperlink" Target="https://lightcast.io/open-skills/skills" TargetMode="External"/><Relationship Id="rId10665" Type="http://schemas.openxmlformats.org/officeDocument/2006/relationships/hyperlink" Target="https://lightcast.io/open-skills/skills" TargetMode="External"/><Relationship Id="rId7980" Type="http://schemas.openxmlformats.org/officeDocument/2006/relationships/hyperlink" Target="https://skills.emsidata.com/skills/ESC2EBF656AE5D0792FF" TargetMode="External"/><Relationship Id="rId10668" Type="http://schemas.openxmlformats.org/officeDocument/2006/relationships/hyperlink" Target="https://skills.emsidata.com/skills/ESDC58629CA141F03F92" TargetMode="External"/><Relationship Id="rId10669" Type="http://schemas.openxmlformats.org/officeDocument/2006/relationships/hyperlink" Target="https://lightcast.io/open-skills/skills" TargetMode="External"/><Relationship Id="rId253" Type="http://schemas.openxmlformats.org/officeDocument/2006/relationships/hyperlink" Target="https://lightcast.io/open-skills/skills" TargetMode="External"/><Relationship Id="rId5321" Type="http://schemas.openxmlformats.org/officeDocument/2006/relationships/hyperlink" Target="https://skills.emsidata.com/skills/ES441CB6D8154FF10110" TargetMode="External"/><Relationship Id="rId6652" Type="http://schemas.openxmlformats.org/officeDocument/2006/relationships/hyperlink" Target="https://skills.emsidata.com/skills/KS440JB77PMMLZZ49SBB" TargetMode="External"/><Relationship Id="rId7984" Type="http://schemas.openxmlformats.org/officeDocument/2006/relationships/hyperlink" Target="https://skills.emsidata.com/skills/KS440VP6DB2MBPYRD0QH" TargetMode="External"/><Relationship Id="rId252" Type="http://schemas.openxmlformats.org/officeDocument/2006/relationships/hyperlink" Target="https://lightcast.io/open-skills/skills" TargetMode="External"/><Relationship Id="rId5322" Type="http://schemas.openxmlformats.org/officeDocument/2006/relationships/hyperlink" Target="https://lightcast.io/open-skills/skills" TargetMode="External"/><Relationship Id="rId6653" Type="http://schemas.openxmlformats.org/officeDocument/2006/relationships/hyperlink" Target="https://lightcast.io/open-skills/skills" TargetMode="External"/><Relationship Id="rId7983" Type="http://schemas.openxmlformats.org/officeDocument/2006/relationships/hyperlink" Target="https://lightcast.io/open-skills/skills" TargetMode="External"/><Relationship Id="rId251" Type="http://schemas.openxmlformats.org/officeDocument/2006/relationships/hyperlink" Target="https://lightcast.io/open-skills/skills" TargetMode="External"/><Relationship Id="rId6650" Type="http://schemas.openxmlformats.org/officeDocument/2006/relationships/hyperlink" Target="https://skills.emsidata.com/skills/KS120ZC6XFGG98FXT3J2" TargetMode="External"/><Relationship Id="rId7982" Type="http://schemas.openxmlformats.org/officeDocument/2006/relationships/hyperlink" Target="https://skills.emsidata.com/skills/KS441C766VN4FMWKSYVD" TargetMode="External"/><Relationship Id="rId250" Type="http://schemas.openxmlformats.org/officeDocument/2006/relationships/hyperlink" Target="https://lightcast.io/open-skills/skills" TargetMode="External"/><Relationship Id="rId5320" Type="http://schemas.openxmlformats.org/officeDocument/2006/relationships/hyperlink" Target="https://lightcast.io/open-skills/skills" TargetMode="External"/><Relationship Id="rId6651" Type="http://schemas.openxmlformats.org/officeDocument/2006/relationships/hyperlink" Target="https://lightcast.io/open-skills/skills" TargetMode="External"/><Relationship Id="rId7981" Type="http://schemas.openxmlformats.org/officeDocument/2006/relationships/hyperlink" Target="https://lightcast.io/open-skills/skills" TargetMode="External"/><Relationship Id="rId257" Type="http://schemas.openxmlformats.org/officeDocument/2006/relationships/hyperlink" Target="https://lightcast.io/open-skills/skills" TargetMode="External"/><Relationship Id="rId5325" Type="http://schemas.openxmlformats.org/officeDocument/2006/relationships/hyperlink" Target="https://skills.emsidata.com/skills/KS1256R73CTYK54K8BQP" TargetMode="External"/><Relationship Id="rId6656" Type="http://schemas.openxmlformats.org/officeDocument/2006/relationships/hyperlink" Target="https://skills.emsidata.com/skills/ESB6A811F7E5DFC37E83" TargetMode="External"/><Relationship Id="rId7988" Type="http://schemas.openxmlformats.org/officeDocument/2006/relationships/hyperlink" Target="https://skills.emsidata.com/skills/ES9DE82B5F6455C89280" TargetMode="External"/><Relationship Id="rId10662" Type="http://schemas.openxmlformats.org/officeDocument/2006/relationships/hyperlink" Target="https://skills.emsidata.com/skills/BGS1FCE2AB7FEAB78B2D" TargetMode="External"/><Relationship Id="rId256" Type="http://schemas.openxmlformats.org/officeDocument/2006/relationships/hyperlink" Target="https://lightcast.io/open-skills/skills" TargetMode="External"/><Relationship Id="rId5326" Type="http://schemas.openxmlformats.org/officeDocument/2006/relationships/hyperlink" Target="https://lightcast.io/open-skills/skills" TargetMode="External"/><Relationship Id="rId6657" Type="http://schemas.openxmlformats.org/officeDocument/2006/relationships/hyperlink" Target="https://lightcast.io/open-skills/skills" TargetMode="External"/><Relationship Id="rId7987" Type="http://schemas.openxmlformats.org/officeDocument/2006/relationships/hyperlink" Target="https://lightcast.io/open-skills/skills" TargetMode="External"/><Relationship Id="rId10663" Type="http://schemas.openxmlformats.org/officeDocument/2006/relationships/hyperlink" Target="https://lightcast.io/open-skills/skills" TargetMode="External"/><Relationship Id="rId255" Type="http://schemas.openxmlformats.org/officeDocument/2006/relationships/hyperlink" Target="https://lightcast.io/open-skills/skills" TargetMode="External"/><Relationship Id="rId5323" Type="http://schemas.openxmlformats.org/officeDocument/2006/relationships/hyperlink" Target="https://skills.emsidata.com/skills/KSNPJDJ7JNIMTMMJ8GZ1" TargetMode="External"/><Relationship Id="rId6654" Type="http://schemas.openxmlformats.org/officeDocument/2006/relationships/hyperlink" Target="https://skills.emsidata.com/skills/KS126LB63HNSY7XKDH0B" TargetMode="External"/><Relationship Id="rId7986" Type="http://schemas.openxmlformats.org/officeDocument/2006/relationships/hyperlink" Target="https://skills.emsidata.com/skills/KS128HW74MYRVVZ6VL82" TargetMode="External"/><Relationship Id="rId10660" Type="http://schemas.openxmlformats.org/officeDocument/2006/relationships/hyperlink" Target="https://skills.emsidata.com/skills/KS120GX6ZR3PQRWT4HZ5" TargetMode="External"/><Relationship Id="rId254" Type="http://schemas.openxmlformats.org/officeDocument/2006/relationships/hyperlink" Target="https://lightcast.io/open-skills/skills" TargetMode="External"/><Relationship Id="rId5324" Type="http://schemas.openxmlformats.org/officeDocument/2006/relationships/hyperlink" Target="https://lightcast.io/open-skills/skills" TargetMode="External"/><Relationship Id="rId6655" Type="http://schemas.openxmlformats.org/officeDocument/2006/relationships/hyperlink" Target="https://lightcast.io/open-skills/skills" TargetMode="External"/><Relationship Id="rId7985" Type="http://schemas.openxmlformats.org/officeDocument/2006/relationships/hyperlink" Target="https://lightcast.io/open-skills/skills" TargetMode="External"/><Relationship Id="rId10661" Type="http://schemas.openxmlformats.org/officeDocument/2006/relationships/hyperlink" Target="https://lightcast.io/open-skills/skills" TargetMode="External"/><Relationship Id="rId4029" Type="http://schemas.openxmlformats.org/officeDocument/2006/relationships/hyperlink" Target="https://skills.emsidata.com/skills/KS124BM69JD4B9CZCTRF" TargetMode="External"/><Relationship Id="rId293" Type="http://schemas.openxmlformats.org/officeDocument/2006/relationships/hyperlink" Target="https://lightcast.io/open-skills/skills" TargetMode="External"/><Relationship Id="rId292" Type="http://schemas.openxmlformats.org/officeDocument/2006/relationships/hyperlink" Target="https://lightcast.io/open-skills/skills" TargetMode="External"/><Relationship Id="rId291" Type="http://schemas.openxmlformats.org/officeDocument/2006/relationships/hyperlink" Target="https://lightcast.io/open-skills/skills" TargetMode="External"/><Relationship Id="rId290" Type="http://schemas.openxmlformats.org/officeDocument/2006/relationships/hyperlink" Target="https://lightcast.io/open-skills/skills" TargetMode="External"/><Relationship Id="rId10639" Type="http://schemas.openxmlformats.org/officeDocument/2006/relationships/hyperlink" Target="https://lightcast.io/open-skills/skills" TargetMode="External"/><Relationship Id="rId10633" Type="http://schemas.openxmlformats.org/officeDocument/2006/relationships/hyperlink" Target="https://lightcast.io/open-skills/skills" TargetMode="External"/><Relationship Id="rId10634" Type="http://schemas.openxmlformats.org/officeDocument/2006/relationships/hyperlink" Target="https://skills.emsidata.com/skills/BGSE446B4E1BF0ADADE9" TargetMode="External"/><Relationship Id="rId10631" Type="http://schemas.openxmlformats.org/officeDocument/2006/relationships/hyperlink" Target="https://lightcast.io/open-skills/skills" TargetMode="External"/><Relationship Id="rId10632" Type="http://schemas.openxmlformats.org/officeDocument/2006/relationships/hyperlink" Target="https://skills.emsidata.com/skills/ES4217A25865586D9FF7" TargetMode="External"/><Relationship Id="rId5350" Type="http://schemas.openxmlformats.org/officeDocument/2006/relationships/hyperlink" Target="https://lightcast.io/open-skills/skills" TargetMode="External"/><Relationship Id="rId6681" Type="http://schemas.openxmlformats.org/officeDocument/2006/relationships/hyperlink" Target="https://lightcast.io/open-skills/skills" TargetMode="External"/><Relationship Id="rId10637" Type="http://schemas.openxmlformats.org/officeDocument/2006/relationships/hyperlink" Target="https://lightcast.io/open-skills/skills" TargetMode="External"/><Relationship Id="rId5351" Type="http://schemas.openxmlformats.org/officeDocument/2006/relationships/hyperlink" Target="https://skills.emsidata.com/skills/KS125G76924W6C1ZNPW5" TargetMode="External"/><Relationship Id="rId6682" Type="http://schemas.openxmlformats.org/officeDocument/2006/relationships/hyperlink" Target="https://skills.emsidata.com/skills/KS126NZ6561RFQWR5R00" TargetMode="External"/><Relationship Id="rId10638" Type="http://schemas.openxmlformats.org/officeDocument/2006/relationships/hyperlink" Target="https://skills.emsidata.com/skills/BGS3F94439D534C9C153" TargetMode="External"/><Relationship Id="rId4020" Type="http://schemas.openxmlformats.org/officeDocument/2006/relationships/hyperlink" Target="https://lightcast.io/open-skills/skills" TargetMode="External"/><Relationship Id="rId10635" Type="http://schemas.openxmlformats.org/officeDocument/2006/relationships/hyperlink" Target="https://lightcast.io/open-skills/skills" TargetMode="External"/><Relationship Id="rId6680" Type="http://schemas.openxmlformats.org/officeDocument/2006/relationships/hyperlink" Target="https://skills.emsidata.com/skills/KS1206C61PVXSBBFM58L" TargetMode="External"/><Relationship Id="rId10636" Type="http://schemas.openxmlformats.org/officeDocument/2006/relationships/hyperlink" Target="https://skills.emsidata.com/skills/ESBF952629C36426E564" TargetMode="External"/><Relationship Id="rId286" Type="http://schemas.openxmlformats.org/officeDocument/2006/relationships/hyperlink" Target="https://lightcast.io/open-skills/skills" TargetMode="External"/><Relationship Id="rId4022" Type="http://schemas.openxmlformats.org/officeDocument/2006/relationships/hyperlink" Target="https://lightcast.io/open-skills/skills" TargetMode="External"/><Relationship Id="rId5354" Type="http://schemas.openxmlformats.org/officeDocument/2006/relationships/hyperlink" Target="https://lightcast.io/open-skills/skills" TargetMode="External"/><Relationship Id="rId6685" Type="http://schemas.openxmlformats.org/officeDocument/2006/relationships/hyperlink" Target="https://lightcast.io/open-skills/skills" TargetMode="External"/><Relationship Id="rId285" Type="http://schemas.openxmlformats.org/officeDocument/2006/relationships/hyperlink" Target="https://lightcast.io/open-skills/skills" TargetMode="External"/><Relationship Id="rId4021" Type="http://schemas.openxmlformats.org/officeDocument/2006/relationships/hyperlink" Target="https://skills.emsidata.com/skills/KS124KF5W616GF1JHVVJ" TargetMode="External"/><Relationship Id="rId5355" Type="http://schemas.openxmlformats.org/officeDocument/2006/relationships/hyperlink" Target="https://skills.emsidata.com/skills/KS125H96ZC1YN9ZC9MB6" TargetMode="External"/><Relationship Id="rId6686" Type="http://schemas.openxmlformats.org/officeDocument/2006/relationships/hyperlink" Target="https://skills.emsidata.com/skills/KS123SS6NJ3ZPXGQJ54P" TargetMode="External"/><Relationship Id="rId284" Type="http://schemas.openxmlformats.org/officeDocument/2006/relationships/hyperlink" Target="https://lightcast.io/open-skills/skills" TargetMode="External"/><Relationship Id="rId4024" Type="http://schemas.openxmlformats.org/officeDocument/2006/relationships/hyperlink" Target="https://lightcast.io/open-skills/skills" TargetMode="External"/><Relationship Id="rId5352" Type="http://schemas.openxmlformats.org/officeDocument/2006/relationships/hyperlink" Target="https://lightcast.io/open-skills/skills" TargetMode="External"/><Relationship Id="rId6683" Type="http://schemas.openxmlformats.org/officeDocument/2006/relationships/hyperlink" Target="https://lightcast.io/open-skills/skills" TargetMode="External"/><Relationship Id="rId283" Type="http://schemas.openxmlformats.org/officeDocument/2006/relationships/hyperlink" Target="https://lightcast.io/open-skills/skills" TargetMode="External"/><Relationship Id="rId4023" Type="http://schemas.openxmlformats.org/officeDocument/2006/relationships/hyperlink" Target="https://skills.emsidata.com/skills/KSWXNQIB5K2ZCK9ZOHM6" TargetMode="External"/><Relationship Id="rId5353" Type="http://schemas.openxmlformats.org/officeDocument/2006/relationships/hyperlink" Target="https://skills.emsidata.com/skills/KS125HC7774SS8G7HQGB" TargetMode="External"/><Relationship Id="rId6684" Type="http://schemas.openxmlformats.org/officeDocument/2006/relationships/hyperlink" Target="https://skills.emsidata.com/skills/KS685L471BPD4CRDL887" TargetMode="External"/><Relationship Id="rId4026" Type="http://schemas.openxmlformats.org/officeDocument/2006/relationships/hyperlink" Target="https://lightcast.io/open-skills/skills" TargetMode="External"/><Relationship Id="rId5358" Type="http://schemas.openxmlformats.org/officeDocument/2006/relationships/hyperlink" Target="https://lightcast.io/open-skills/skills" TargetMode="External"/><Relationship Id="rId6689" Type="http://schemas.openxmlformats.org/officeDocument/2006/relationships/hyperlink" Target="https://lightcast.io/open-skills/skills" TargetMode="External"/><Relationship Id="rId289" Type="http://schemas.openxmlformats.org/officeDocument/2006/relationships/hyperlink" Target="https://lightcast.io/open-skills/skills" TargetMode="External"/><Relationship Id="rId4025" Type="http://schemas.openxmlformats.org/officeDocument/2006/relationships/hyperlink" Target="https://skills.emsidata.com/skills/KS126L066JM8C2CJRKR2" TargetMode="External"/><Relationship Id="rId5359" Type="http://schemas.openxmlformats.org/officeDocument/2006/relationships/hyperlink" Target="https://skills.emsidata.com/skills/KS1222070RZ28DZ5RB4Q" TargetMode="External"/><Relationship Id="rId10630" Type="http://schemas.openxmlformats.org/officeDocument/2006/relationships/hyperlink" Target="https://skills.emsidata.com/skills/BGS7CFA3413CFA9C2A6C" TargetMode="External"/><Relationship Id="rId288" Type="http://schemas.openxmlformats.org/officeDocument/2006/relationships/hyperlink" Target="https://lightcast.io/open-skills/skills" TargetMode="External"/><Relationship Id="rId4028" Type="http://schemas.openxmlformats.org/officeDocument/2006/relationships/hyperlink" Target="https://lightcast.io/open-skills/skills" TargetMode="External"/><Relationship Id="rId5356" Type="http://schemas.openxmlformats.org/officeDocument/2006/relationships/hyperlink" Target="https://lightcast.io/open-skills/skills" TargetMode="External"/><Relationship Id="rId6687" Type="http://schemas.openxmlformats.org/officeDocument/2006/relationships/hyperlink" Target="https://lightcast.io/open-skills/skills" TargetMode="External"/><Relationship Id="rId287" Type="http://schemas.openxmlformats.org/officeDocument/2006/relationships/hyperlink" Target="https://lightcast.io/open-skills/skills" TargetMode="External"/><Relationship Id="rId4027" Type="http://schemas.openxmlformats.org/officeDocument/2006/relationships/hyperlink" Target="https://skills.emsidata.com/skills/KS124KF6W2XMXBDGV6V0" TargetMode="External"/><Relationship Id="rId5357" Type="http://schemas.openxmlformats.org/officeDocument/2006/relationships/hyperlink" Target="https://skills.emsidata.com/skills/KS48GBNF083KNFJRXKC0" TargetMode="External"/><Relationship Id="rId6688" Type="http://schemas.openxmlformats.org/officeDocument/2006/relationships/hyperlink" Target="https://skills.emsidata.com/skills/KS440SW6R1G7VTZ33GZ4" TargetMode="External"/><Relationship Id="rId4019" Type="http://schemas.openxmlformats.org/officeDocument/2006/relationships/hyperlink" Target="https://skills.emsidata.com/skills/ES110075EF171907A3E8" TargetMode="External"/><Relationship Id="rId4018" Type="http://schemas.openxmlformats.org/officeDocument/2006/relationships/hyperlink" Target="https://lightcast.io/open-skills/skills" TargetMode="External"/><Relationship Id="rId5349" Type="http://schemas.openxmlformats.org/officeDocument/2006/relationships/hyperlink" Target="https://skills.emsidata.com/skills/KS120076FGP5WGWYMP0F" TargetMode="External"/><Relationship Id="rId282" Type="http://schemas.openxmlformats.org/officeDocument/2006/relationships/hyperlink" Target="https://lightcast.io/open-skills/skills" TargetMode="External"/><Relationship Id="rId281" Type="http://schemas.openxmlformats.org/officeDocument/2006/relationships/hyperlink" Target="https://lightcast.io/open-skills/skills" TargetMode="External"/><Relationship Id="rId280" Type="http://schemas.openxmlformats.org/officeDocument/2006/relationships/hyperlink" Target="https://lightcast.io/open-skills/skills" TargetMode="External"/><Relationship Id="rId10644" Type="http://schemas.openxmlformats.org/officeDocument/2006/relationships/hyperlink" Target="https://skills.emsidata.com/skills/KS441066RHG2C3RQZLBC" TargetMode="External"/><Relationship Id="rId10645" Type="http://schemas.openxmlformats.org/officeDocument/2006/relationships/hyperlink" Target="https://lightcast.io/open-skills/skills" TargetMode="External"/><Relationship Id="rId10642" Type="http://schemas.openxmlformats.org/officeDocument/2006/relationships/hyperlink" Target="https://skills.emsidata.com/skills/ES1662E5F954AF0704DB" TargetMode="External"/><Relationship Id="rId10643" Type="http://schemas.openxmlformats.org/officeDocument/2006/relationships/hyperlink" Target="https://lightcast.io/open-skills/skills" TargetMode="External"/><Relationship Id="rId6670" Type="http://schemas.openxmlformats.org/officeDocument/2006/relationships/hyperlink" Target="https://skills.emsidata.com/skills/KS1253R6GWVJ38RTHGWF" TargetMode="External"/><Relationship Id="rId10648" Type="http://schemas.openxmlformats.org/officeDocument/2006/relationships/hyperlink" Target="https://skills.emsidata.com/skills/KS440DW78N8604MSMNCC" TargetMode="External"/><Relationship Id="rId5340" Type="http://schemas.openxmlformats.org/officeDocument/2006/relationships/hyperlink" Target="https://lightcast.io/open-skills/skills" TargetMode="External"/><Relationship Id="rId6671" Type="http://schemas.openxmlformats.org/officeDocument/2006/relationships/hyperlink" Target="https://lightcast.io/open-skills/skills" TargetMode="External"/><Relationship Id="rId10649" Type="http://schemas.openxmlformats.org/officeDocument/2006/relationships/hyperlink" Target="https://lightcast.io/open-skills/skills" TargetMode="External"/><Relationship Id="rId10646" Type="http://schemas.openxmlformats.org/officeDocument/2006/relationships/hyperlink" Target="https://skills.emsidata.com/skills/ESF5E4E161916F0E64A4" TargetMode="External"/><Relationship Id="rId10647" Type="http://schemas.openxmlformats.org/officeDocument/2006/relationships/hyperlink" Target="https://lightcast.io/open-skills/skills" TargetMode="External"/><Relationship Id="rId275" Type="http://schemas.openxmlformats.org/officeDocument/2006/relationships/hyperlink" Target="https://lightcast.io/open-skills/skills" TargetMode="External"/><Relationship Id="rId4011" Type="http://schemas.openxmlformats.org/officeDocument/2006/relationships/hyperlink" Target="https://skills.emsidata.com/skills/KS126BJ6K2M0L3GRHSCB" TargetMode="External"/><Relationship Id="rId5343" Type="http://schemas.openxmlformats.org/officeDocument/2006/relationships/hyperlink" Target="https://skills.emsidata.com/skills/KS123CW67MS8YB3L3FP3" TargetMode="External"/><Relationship Id="rId6674" Type="http://schemas.openxmlformats.org/officeDocument/2006/relationships/hyperlink" Target="https://skills.emsidata.com/skills/KS1208J6M2HW5LQSVTJ6" TargetMode="External"/><Relationship Id="rId274" Type="http://schemas.openxmlformats.org/officeDocument/2006/relationships/hyperlink" Target="https://lightcast.io/open-skills/skills" TargetMode="External"/><Relationship Id="rId4010" Type="http://schemas.openxmlformats.org/officeDocument/2006/relationships/hyperlink" Target="https://lightcast.io/open-skills/skills" TargetMode="External"/><Relationship Id="rId5344" Type="http://schemas.openxmlformats.org/officeDocument/2006/relationships/hyperlink" Target="https://lightcast.io/open-skills/skills" TargetMode="External"/><Relationship Id="rId6675" Type="http://schemas.openxmlformats.org/officeDocument/2006/relationships/hyperlink" Target="https://lightcast.io/open-skills/skills" TargetMode="External"/><Relationship Id="rId273" Type="http://schemas.openxmlformats.org/officeDocument/2006/relationships/hyperlink" Target="https://lightcast.io/open-skills/skills" TargetMode="External"/><Relationship Id="rId4013" Type="http://schemas.openxmlformats.org/officeDocument/2006/relationships/hyperlink" Target="https://skills.emsidata.com/skills/KS121K26MJ3TN4NZDCN7" TargetMode="External"/><Relationship Id="rId5341" Type="http://schemas.openxmlformats.org/officeDocument/2006/relationships/hyperlink" Target="https://skills.emsidata.com/skills/ES90B700AC1B11988141" TargetMode="External"/><Relationship Id="rId6672" Type="http://schemas.openxmlformats.org/officeDocument/2006/relationships/hyperlink" Target="https://skills.emsidata.com/skills/KS1240465DXQLR6GRPQJ" TargetMode="External"/><Relationship Id="rId272" Type="http://schemas.openxmlformats.org/officeDocument/2006/relationships/hyperlink" Target="https://lightcast.io/open-skills/skills" TargetMode="External"/><Relationship Id="rId4012" Type="http://schemas.openxmlformats.org/officeDocument/2006/relationships/hyperlink" Target="https://lightcast.io/open-skills/skills" TargetMode="External"/><Relationship Id="rId5342" Type="http://schemas.openxmlformats.org/officeDocument/2006/relationships/hyperlink" Target="https://lightcast.io/open-skills/skills" TargetMode="External"/><Relationship Id="rId6673" Type="http://schemas.openxmlformats.org/officeDocument/2006/relationships/hyperlink" Target="https://lightcast.io/open-skills/skills" TargetMode="External"/><Relationship Id="rId279" Type="http://schemas.openxmlformats.org/officeDocument/2006/relationships/hyperlink" Target="https://lightcast.io/open-skills/skills" TargetMode="External"/><Relationship Id="rId4015" Type="http://schemas.openxmlformats.org/officeDocument/2006/relationships/hyperlink" Target="https://skills.emsidata.com/skills/KS1263P757XTBSPNSKJ4" TargetMode="External"/><Relationship Id="rId5347" Type="http://schemas.openxmlformats.org/officeDocument/2006/relationships/hyperlink" Target="https://skills.emsidata.com/skills/KS123KG6DL8N3D5ZW036" TargetMode="External"/><Relationship Id="rId6678" Type="http://schemas.openxmlformats.org/officeDocument/2006/relationships/hyperlink" Target="https://skills.emsidata.com/skills/KS1242H6YD2Q67X3HXF6" TargetMode="External"/><Relationship Id="rId10640" Type="http://schemas.openxmlformats.org/officeDocument/2006/relationships/hyperlink" Target="https://skills.emsidata.com/skills/KS1233K70C24NF12YG0N" TargetMode="External"/><Relationship Id="rId278" Type="http://schemas.openxmlformats.org/officeDocument/2006/relationships/hyperlink" Target="https://lightcast.io/open-skills/skills" TargetMode="External"/><Relationship Id="rId4014" Type="http://schemas.openxmlformats.org/officeDocument/2006/relationships/hyperlink" Target="https://lightcast.io/open-skills/skills" TargetMode="External"/><Relationship Id="rId5348" Type="http://schemas.openxmlformats.org/officeDocument/2006/relationships/hyperlink" Target="https://lightcast.io/open-skills/skills" TargetMode="External"/><Relationship Id="rId6679" Type="http://schemas.openxmlformats.org/officeDocument/2006/relationships/hyperlink" Target="https://lightcast.io/open-skills/skills" TargetMode="External"/><Relationship Id="rId10641" Type="http://schemas.openxmlformats.org/officeDocument/2006/relationships/hyperlink" Target="https://lightcast.io/open-skills/skills" TargetMode="External"/><Relationship Id="rId277" Type="http://schemas.openxmlformats.org/officeDocument/2006/relationships/hyperlink" Target="https://lightcast.io/open-skills/skills" TargetMode="External"/><Relationship Id="rId4017" Type="http://schemas.openxmlformats.org/officeDocument/2006/relationships/hyperlink" Target="https://skills.emsidata.com/skills/KS127555W6MK6CL1JSQB" TargetMode="External"/><Relationship Id="rId5345" Type="http://schemas.openxmlformats.org/officeDocument/2006/relationships/hyperlink" Target="https://skills.emsidata.com/skills/KS120H6772VQ0MQ5RLVD" TargetMode="External"/><Relationship Id="rId6676" Type="http://schemas.openxmlformats.org/officeDocument/2006/relationships/hyperlink" Target="https://skills.emsidata.com/skills/ES6FD442C340CCA0A08A" TargetMode="External"/><Relationship Id="rId276" Type="http://schemas.openxmlformats.org/officeDocument/2006/relationships/hyperlink" Target="https://lightcast.io/open-skills/skills" TargetMode="External"/><Relationship Id="rId4016" Type="http://schemas.openxmlformats.org/officeDocument/2006/relationships/hyperlink" Target="https://lightcast.io/open-skills/skills" TargetMode="External"/><Relationship Id="rId5346" Type="http://schemas.openxmlformats.org/officeDocument/2006/relationships/hyperlink" Target="https://lightcast.io/open-skills/skills" TargetMode="External"/><Relationship Id="rId6677" Type="http://schemas.openxmlformats.org/officeDocument/2006/relationships/hyperlink" Target="https://lightcast.io/open-skills/skills" TargetMode="External"/><Relationship Id="rId1851" Type="http://schemas.openxmlformats.org/officeDocument/2006/relationships/hyperlink" Target="https://skills.emsidata.com/skills/KS441PC61LH6SWW9P97Q" TargetMode="External"/><Relationship Id="rId1852" Type="http://schemas.openxmlformats.org/officeDocument/2006/relationships/hyperlink" Target="https://lightcast.io/open-skills/skills" TargetMode="External"/><Relationship Id="rId1853" Type="http://schemas.openxmlformats.org/officeDocument/2006/relationships/hyperlink" Target="https://skills.emsidata.com/skills/KSNZWPVEM1K3BCSG5NYZ" TargetMode="External"/><Relationship Id="rId1854" Type="http://schemas.openxmlformats.org/officeDocument/2006/relationships/hyperlink" Target="https://lightcast.io/open-skills/skills" TargetMode="External"/><Relationship Id="rId1855" Type="http://schemas.openxmlformats.org/officeDocument/2006/relationships/hyperlink" Target="https://skills.emsidata.com/skills/KS123R86H3SBH3T7B3LQ" TargetMode="External"/><Relationship Id="rId1856" Type="http://schemas.openxmlformats.org/officeDocument/2006/relationships/hyperlink" Target="https://lightcast.io/open-skills/skills" TargetMode="External"/><Relationship Id="rId1857" Type="http://schemas.openxmlformats.org/officeDocument/2006/relationships/hyperlink" Target="https://skills.emsidata.com/skills/KS4421B6105S1GF21ZW7" TargetMode="External"/><Relationship Id="rId1858" Type="http://schemas.openxmlformats.org/officeDocument/2006/relationships/hyperlink" Target="https://lightcast.io/open-skills/skills" TargetMode="External"/><Relationship Id="rId1859" Type="http://schemas.openxmlformats.org/officeDocument/2006/relationships/hyperlink" Target="https://skills.emsidata.com/skills/KS125886HP1C382BMZ23" TargetMode="External"/><Relationship Id="rId1850" Type="http://schemas.openxmlformats.org/officeDocument/2006/relationships/hyperlink" Target="https://lightcast.io/open-skills/skills" TargetMode="External"/><Relationship Id="rId1840" Type="http://schemas.openxmlformats.org/officeDocument/2006/relationships/hyperlink" Target="https://lightcast.io/open-skills/skills" TargetMode="External"/><Relationship Id="rId1841" Type="http://schemas.openxmlformats.org/officeDocument/2006/relationships/hyperlink" Target="https://skills.emsidata.com/skills/KS124H560Y5W2RPD912M" TargetMode="External"/><Relationship Id="rId1842" Type="http://schemas.openxmlformats.org/officeDocument/2006/relationships/hyperlink" Target="https://lightcast.io/open-skills/skills" TargetMode="External"/><Relationship Id="rId1843" Type="http://schemas.openxmlformats.org/officeDocument/2006/relationships/hyperlink" Target="https://skills.emsidata.com/skills/KS441PL6DBF9N3QGJLMV" TargetMode="External"/><Relationship Id="rId1844" Type="http://schemas.openxmlformats.org/officeDocument/2006/relationships/hyperlink" Target="https://lightcast.io/open-skills/skills" TargetMode="External"/><Relationship Id="rId1845" Type="http://schemas.openxmlformats.org/officeDocument/2006/relationships/hyperlink" Target="https://skills.emsidata.com/skills/KS1OE5WEHWVC8H6CG96R" TargetMode="External"/><Relationship Id="rId1846" Type="http://schemas.openxmlformats.org/officeDocument/2006/relationships/hyperlink" Target="https://lightcast.io/open-skills/skills" TargetMode="External"/><Relationship Id="rId1847" Type="http://schemas.openxmlformats.org/officeDocument/2006/relationships/hyperlink" Target="https://skills.emsidata.com/skills/KS1202B652YN84D9KXMX" TargetMode="External"/><Relationship Id="rId1848" Type="http://schemas.openxmlformats.org/officeDocument/2006/relationships/hyperlink" Target="https://lightcast.io/open-skills/skills" TargetMode="External"/><Relationship Id="rId1849" Type="http://schemas.openxmlformats.org/officeDocument/2006/relationships/hyperlink" Target="https://skills.emsidata.com/skills/KS124H568S1F92XY25VR" TargetMode="External"/><Relationship Id="rId1873" Type="http://schemas.openxmlformats.org/officeDocument/2006/relationships/hyperlink" Target="https://skills.emsidata.com/skills/KS120LH680LTNRR07357" TargetMode="External"/><Relationship Id="rId1874" Type="http://schemas.openxmlformats.org/officeDocument/2006/relationships/hyperlink" Target="https://lightcast.io/open-skills/skills" TargetMode="External"/><Relationship Id="rId1875" Type="http://schemas.openxmlformats.org/officeDocument/2006/relationships/hyperlink" Target="https://skills.emsidata.com/skills/KSPHT4FC7W32BWG7SGZU" TargetMode="External"/><Relationship Id="rId1876" Type="http://schemas.openxmlformats.org/officeDocument/2006/relationships/hyperlink" Target="https://lightcast.io/open-skills/skills" TargetMode="External"/><Relationship Id="rId1877" Type="http://schemas.openxmlformats.org/officeDocument/2006/relationships/hyperlink" Target="https://skills.emsidata.com/skills/KS125K663RKQMY6CFN29" TargetMode="External"/><Relationship Id="rId1878" Type="http://schemas.openxmlformats.org/officeDocument/2006/relationships/hyperlink" Target="https://lightcast.io/open-skills/skills" TargetMode="External"/><Relationship Id="rId1879" Type="http://schemas.openxmlformats.org/officeDocument/2006/relationships/hyperlink" Target="https://skills.emsidata.com/skills/KS123B26FD2N004Q34KD" TargetMode="External"/><Relationship Id="rId1870" Type="http://schemas.openxmlformats.org/officeDocument/2006/relationships/hyperlink" Target="https://lightcast.io/open-skills/skills" TargetMode="External"/><Relationship Id="rId1871" Type="http://schemas.openxmlformats.org/officeDocument/2006/relationships/hyperlink" Target="https://skills.emsidata.com/skills/KS123B75Z8CKNHP05L6Y" TargetMode="External"/><Relationship Id="rId1872" Type="http://schemas.openxmlformats.org/officeDocument/2006/relationships/hyperlink" Target="https://lightcast.io/open-skills/skills" TargetMode="External"/><Relationship Id="rId1862" Type="http://schemas.openxmlformats.org/officeDocument/2006/relationships/hyperlink" Target="https://lightcast.io/open-skills/skills" TargetMode="External"/><Relationship Id="rId1863" Type="http://schemas.openxmlformats.org/officeDocument/2006/relationships/hyperlink" Target="https://skills.emsidata.com/skills/KS1239Z71LLXDMTGRJ5S" TargetMode="External"/><Relationship Id="rId1864" Type="http://schemas.openxmlformats.org/officeDocument/2006/relationships/hyperlink" Target="https://lightcast.io/open-skills/skills" TargetMode="External"/><Relationship Id="rId1865" Type="http://schemas.openxmlformats.org/officeDocument/2006/relationships/hyperlink" Target="https://skills.emsidata.com/skills/ES49599C78E399AE2577" TargetMode="External"/><Relationship Id="rId1866" Type="http://schemas.openxmlformats.org/officeDocument/2006/relationships/hyperlink" Target="https://lightcast.io/open-skills/skills" TargetMode="External"/><Relationship Id="rId1867" Type="http://schemas.openxmlformats.org/officeDocument/2006/relationships/hyperlink" Target="https://skills.emsidata.com/skills/KS1239X61NPB4N0QQ678" TargetMode="External"/><Relationship Id="rId1868" Type="http://schemas.openxmlformats.org/officeDocument/2006/relationships/hyperlink" Target="https://lightcast.io/open-skills/skills" TargetMode="External"/><Relationship Id="rId1869" Type="http://schemas.openxmlformats.org/officeDocument/2006/relationships/hyperlink" Target="https://skills.emsidata.com/skills/KS1258L6KK7JQ0N1KGPG" TargetMode="External"/><Relationship Id="rId1860" Type="http://schemas.openxmlformats.org/officeDocument/2006/relationships/hyperlink" Target="https://lightcast.io/open-skills/skills" TargetMode="External"/><Relationship Id="rId1861" Type="http://schemas.openxmlformats.org/officeDocument/2006/relationships/hyperlink" Target="https://skills.emsidata.com/skills/KS122W8679FQJZW1J18C" TargetMode="External"/><Relationship Id="rId1810" Type="http://schemas.openxmlformats.org/officeDocument/2006/relationships/hyperlink" Target="https://lightcast.io/open-skills/skills" TargetMode="External"/><Relationship Id="rId1811" Type="http://schemas.openxmlformats.org/officeDocument/2006/relationships/hyperlink" Target="https://skills.emsidata.com/skills/KS124H86WZLXVYN25WLC" TargetMode="External"/><Relationship Id="rId1812" Type="http://schemas.openxmlformats.org/officeDocument/2006/relationships/hyperlink" Target="https://lightcast.io/open-skills/skills" TargetMode="External"/><Relationship Id="rId1813" Type="http://schemas.openxmlformats.org/officeDocument/2006/relationships/hyperlink" Target="https://skills.emsidata.com/skills/KS126JC79S871W7715R8" TargetMode="External"/><Relationship Id="rId1814" Type="http://schemas.openxmlformats.org/officeDocument/2006/relationships/hyperlink" Target="https://lightcast.io/open-skills/skills" TargetMode="External"/><Relationship Id="rId1815" Type="http://schemas.openxmlformats.org/officeDocument/2006/relationships/hyperlink" Target="https://skills.emsidata.com/skills/KS7G85Q67Z1F21Q65Z1C" TargetMode="External"/><Relationship Id="rId1816" Type="http://schemas.openxmlformats.org/officeDocument/2006/relationships/hyperlink" Target="https://lightcast.io/open-skills/skills" TargetMode="External"/><Relationship Id="rId1817" Type="http://schemas.openxmlformats.org/officeDocument/2006/relationships/hyperlink" Target="https://skills.emsidata.com/skills/KS1206Y6W7F5JS3VBTFL" TargetMode="External"/><Relationship Id="rId1818" Type="http://schemas.openxmlformats.org/officeDocument/2006/relationships/hyperlink" Target="https://lightcast.io/open-skills/skills" TargetMode="External"/><Relationship Id="rId1819" Type="http://schemas.openxmlformats.org/officeDocument/2006/relationships/hyperlink" Target="https://skills.emsidata.com/skills/KS1267M6S1YR639JSHWR" TargetMode="External"/><Relationship Id="rId4080" Type="http://schemas.openxmlformats.org/officeDocument/2006/relationships/hyperlink" Target="https://lightcast.io/open-skills/skills" TargetMode="External"/><Relationship Id="rId4082" Type="http://schemas.openxmlformats.org/officeDocument/2006/relationships/hyperlink" Target="https://lightcast.io/open-skills/skills" TargetMode="External"/><Relationship Id="rId4081" Type="http://schemas.openxmlformats.org/officeDocument/2006/relationships/hyperlink" Target="https://skills.emsidata.com/skills/ESC8828DE017DC567E5B" TargetMode="External"/><Relationship Id="rId4084" Type="http://schemas.openxmlformats.org/officeDocument/2006/relationships/hyperlink" Target="https://lightcast.io/open-skills/skills" TargetMode="External"/><Relationship Id="rId4083" Type="http://schemas.openxmlformats.org/officeDocument/2006/relationships/hyperlink" Target="https://skills.emsidata.com/skills/KS127GM6P5QXSXTG7VVJ" TargetMode="External"/><Relationship Id="rId4086" Type="http://schemas.openxmlformats.org/officeDocument/2006/relationships/hyperlink" Target="https://lightcast.io/open-skills/skills" TargetMode="External"/><Relationship Id="rId4085" Type="http://schemas.openxmlformats.org/officeDocument/2006/relationships/hyperlink" Target="https://skills.emsidata.com/skills/KS441V46882L6GH0P1S1" TargetMode="External"/><Relationship Id="rId4088" Type="http://schemas.openxmlformats.org/officeDocument/2006/relationships/hyperlink" Target="https://lightcast.io/open-skills/skills" TargetMode="External"/><Relationship Id="rId4087" Type="http://schemas.openxmlformats.org/officeDocument/2006/relationships/hyperlink" Target="https://skills.emsidata.com/skills/KS127LK6S8RBC0QWFJ6B" TargetMode="External"/><Relationship Id="rId4089" Type="http://schemas.openxmlformats.org/officeDocument/2006/relationships/hyperlink" Target="https://skills.emsidata.com/skills/KS124QW682VY9RVB14SF" TargetMode="External"/><Relationship Id="rId1800" Type="http://schemas.openxmlformats.org/officeDocument/2006/relationships/hyperlink" Target="https://lightcast.io/open-skills/skills" TargetMode="External"/><Relationship Id="rId1801" Type="http://schemas.openxmlformats.org/officeDocument/2006/relationships/hyperlink" Target="https://skills.emsidata.com/skills/KS6ZF5B983R8UPYE239T" TargetMode="External"/><Relationship Id="rId1802" Type="http://schemas.openxmlformats.org/officeDocument/2006/relationships/hyperlink" Target="https://lightcast.io/open-skills/skills" TargetMode="External"/><Relationship Id="rId1803" Type="http://schemas.openxmlformats.org/officeDocument/2006/relationships/hyperlink" Target="https://skills.emsidata.com/skills/KS1227N6C50RCTHQCRGK" TargetMode="External"/><Relationship Id="rId1804" Type="http://schemas.openxmlformats.org/officeDocument/2006/relationships/hyperlink" Target="https://lightcast.io/open-skills/skills" TargetMode="External"/><Relationship Id="rId1805" Type="http://schemas.openxmlformats.org/officeDocument/2006/relationships/hyperlink" Target="https://skills.emsidata.com/skills/ES2D839974770BCC9CC3" TargetMode="External"/><Relationship Id="rId1806" Type="http://schemas.openxmlformats.org/officeDocument/2006/relationships/hyperlink" Target="https://lightcast.io/open-skills/skills" TargetMode="External"/><Relationship Id="rId1807" Type="http://schemas.openxmlformats.org/officeDocument/2006/relationships/hyperlink" Target="https://skills.emsidata.com/skills/KS1206V6K46N1SDVJGBD" TargetMode="External"/><Relationship Id="rId1808" Type="http://schemas.openxmlformats.org/officeDocument/2006/relationships/hyperlink" Target="https://lightcast.io/open-skills/skills" TargetMode="External"/><Relationship Id="rId1809" Type="http://schemas.openxmlformats.org/officeDocument/2006/relationships/hyperlink" Target="https://skills.emsidata.com/skills/ES50B1EAC3BEA8A8F135" TargetMode="External"/><Relationship Id="rId4071" Type="http://schemas.openxmlformats.org/officeDocument/2006/relationships/hyperlink" Target="https://skills.emsidata.com/skills/KS127G46S58NS2334GKG" TargetMode="External"/><Relationship Id="rId4070" Type="http://schemas.openxmlformats.org/officeDocument/2006/relationships/hyperlink" Target="https://lightcast.io/open-skills/skills" TargetMode="External"/><Relationship Id="rId4073" Type="http://schemas.openxmlformats.org/officeDocument/2006/relationships/hyperlink" Target="https://skills.emsidata.com/skills/ES3DDF157C74E91B4E80" TargetMode="External"/><Relationship Id="rId4072" Type="http://schemas.openxmlformats.org/officeDocument/2006/relationships/hyperlink" Target="https://lightcast.io/open-skills/skills" TargetMode="External"/><Relationship Id="rId4075" Type="http://schemas.openxmlformats.org/officeDocument/2006/relationships/hyperlink" Target="https://skills.emsidata.com/skills/KS440315XRHKJF71Z62L" TargetMode="External"/><Relationship Id="rId4074" Type="http://schemas.openxmlformats.org/officeDocument/2006/relationships/hyperlink" Target="https://lightcast.io/open-skills/skills" TargetMode="External"/><Relationship Id="rId4077" Type="http://schemas.openxmlformats.org/officeDocument/2006/relationships/hyperlink" Target="https://skills.emsidata.com/skills/KS126T9782DR23FKHKHM" TargetMode="External"/><Relationship Id="rId4076" Type="http://schemas.openxmlformats.org/officeDocument/2006/relationships/hyperlink" Target="https://lightcast.io/open-skills/skills" TargetMode="External"/><Relationship Id="rId4079" Type="http://schemas.openxmlformats.org/officeDocument/2006/relationships/hyperlink" Target="https://skills.emsidata.com/skills/ESBA227F7158090209C8" TargetMode="External"/><Relationship Id="rId4078" Type="http://schemas.openxmlformats.org/officeDocument/2006/relationships/hyperlink" Target="https://lightcast.io/open-skills/skills" TargetMode="External"/><Relationship Id="rId1830" Type="http://schemas.openxmlformats.org/officeDocument/2006/relationships/hyperlink" Target="https://lightcast.io/open-skills/skills" TargetMode="External"/><Relationship Id="rId1831" Type="http://schemas.openxmlformats.org/officeDocument/2006/relationships/hyperlink" Target="https://skills.emsidata.com/skills/KS441PN6GVB4FRMTJ5WF" TargetMode="External"/><Relationship Id="rId1832" Type="http://schemas.openxmlformats.org/officeDocument/2006/relationships/hyperlink" Target="https://lightcast.io/open-skills/skills" TargetMode="External"/><Relationship Id="rId1833" Type="http://schemas.openxmlformats.org/officeDocument/2006/relationships/hyperlink" Target="https://skills.emsidata.com/skills/ES9B7F1AE731D6078EFC" TargetMode="External"/><Relationship Id="rId1834" Type="http://schemas.openxmlformats.org/officeDocument/2006/relationships/hyperlink" Target="https://lightcast.io/open-skills/skills" TargetMode="External"/><Relationship Id="rId1835" Type="http://schemas.openxmlformats.org/officeDocument/2006/relationships/hyperlink" Target="https://skills.emsidata.com/skills/KS441LY691MT0N689MWR" TargetMode="External"/><Relationship Id="rId1836" Type="http://schemas.openxmlformats.org/officeDocument/2006/relationships/hyperlink" Target="https://lightcast.io/open-skills/skills" TargetMode="External"/><Relationship Id="rId1837" Type="http://schemas.openxmlformats.org/officeDocument/2006/relationships/hyperlink" Target="https://skills.emsidata.com/skills/KS127PX6M7FLDLKD14NC" TargetMode="External"/><Relationship Id="rId1838" Type="http://schemas.openxmlformats.org/officeDocument/2006/relationships/hyperlink" Target="https://lightcast.io/open-skills/skills" TargetMode="External"/><Relationship Id="rId1839" Type="http://schemas.openxmlformats.org/officeDocument/2006/relationships/hyperlink" Target="https://skills.emsidata.com/skills/KS441PL6JPXW200W0GRQ" TargetMode="External"/><Relationship Id="rId1820" Type="http://schemas.openxmlformats.org/officeDocument/2006/relationships/hyperlink" Target="https://lightcast.io/open-skills/skills" TargetMode="External"/><Relationship Id="rId1821" Type="http://schemas.openxmlformats.org/officeDocument/2006/relationships/hyperlink" Target="https://skills.emsidata.com/skills/KS127LX759Q0BR1BYR7K" TargetMode="External"/><Relationship Id="rId1822" Type="http://schemas.openxmlformats.org/officeDocument/2006/relationships/hyperlink" Target="https://lightcast.io/open-skills/skills" TargetMode="External"/><Relationship Id="rId1823" Type="http://schemas.openxmlformats.org/officeDocument/2006/relationships/hyperlink" Target="https://skills.emsidata.com/skills/KS1282K6QK68NJHMG8V2" TargetMode="External"/><Relationship Id="rId1824" Type="http://schemas.openxmlformats.org/officeDocument/2006/relationships/hyperlink" Target="https://lightcast.io/open-skills/skills" TargetMode="External"/><Relationship Id="rId1825" Type="http://schemas.openxmlformats.org/officeDocument/2006/relationships/hyperlink" Target="https://skills.emsidata.com/skills/ES6860EBF2AF1A87EAF0" TargetMode="External"/><Relationship Id="rId1826" Type="http://schemas.openxmlformats.org/officeDocument/2006/relationships/hyperlink" Target="https://lightcast.io/open-skills/skills" TargetMode="External"/><Relationship Id="rId1827" Type="http://schemas.openxmlformats.org/officeDocument/2006/relationships/hyperlink" Target="https://skills.emsidata.com/skills/KS1254Z5W10424H9XS56" TargetMode="External"/><Relationship Id="rId1828" Type="http://schemas.openxmlformats.org/officeDocument/2006/relationships/hyperlink" Target="https://lightcast.io/open-skills/skills" TargetMode="External"/><Relationship Id="rId1829" Type="http://schemas.openxmlformats.org/officeDocument/2006/relationships/hyperlink" Target="https://skills.emsidata.com/skills/KS125496VMBQ1HHGZ9V8" TargetMode="External"/><Relationship Id="rId4091" Type="http://schemas.openxmlformats.org/officeDocument/2006/relationships/hyperlink" Target="https://skills.emsidata.com/skills/KS1248R6Y5W63Z1JDZCQ" TargetMode="External"/><Relationship Id="rId4090" Type="http://schemas.openxmlformats.org/officeDocument/2006/relationships/hyperlink" Target="https://lightcast.io/open-skills/skills" TargetMode="External"/><Relationship Id="rId4093" Type="http://schemas.openxmlformats.org/officeDocument/2006/relationships/hyperlink" Target="https://skills.emsidata.com/skills/ESF155ECB460624CC123" TargetMode="External"/><Relationship Id="rId4092" Type="http://schemas.openxmlformats.org/officeDocument/2006/relationships/hyperlink" Target="https://lightcast.io/open-skills/skills" TargetMode="External"/><Relationship Id="rId4095" Type="http://schemas.openxmlformats.org/officeDocument/2006/relationships/hyperlink" Target="https://skills.emsidata.com/skills/KS123C079J84XLDGX8LQ" TargetMode="External"/><Relationship Id="rId4094" Type="http://schemas.openxmlformats.org/officeDocument/2006/relationships/hyperlink" Target="https://lightcast.io/open-skills/skills" TargetMode="External"/><Relationship Id="rId4097" Type="http://schemas.openxmlformats.org/officeDocument/2006/relationships/hyperlink" Target="https://skills.emsidata.com/skills/KS3IW1UMFAVXWI2ETAH2" TargetMode="External"/><Relationship Id="rId4096" Type="http://schemas.openxmlformats.org/officeDocument/2006/relationships/hyperlink" Target="https://lightcast.io/open-skills/skills" TargetMode="External"/><Relationship Id="rId4099" Type="http://schemas.openxmlformats.org/officeDocument/2006/relationships/hyperlink" Target="https://skills.emsidata.com/skills/ES131891846DC8119B88" TargetMode="External"/><Relationship Id="rId4098" Type="http://schemas.openxmlformats.org/officeDocument/2006/relationships/hyperlink" Target="https://lightcast.io/open-skills/skills" TargetMode="External"/><Relationship Id="rId1895" Type="http://schemas.openxmlformats.org/officeDocument/2006/relationships/hyperlink" Target="https://skills.emsidata.com/skills/ESAD2A97DD22BAA0B629" TargetMode="External"/><Relationship Id="rId1896" Type="http://schemas.openxmlformats.org/officeDocument/2006/relationships/hyperlink" Target="https://lightcast.io/open-skills/skills" TargetMode="External"/><Relationship Id="rId1897" Type="http://schemas.openxmlformats.org/officeDocument/2006/relationships/hyperlink" Target="https://skills.emsidata.com/skills/KS1239Y6FNL0GN8819NP" TargetMode="External"/><Relationship Id="rId1898" Type="http://schemas.openxmlformats.org/officeDocument/2006/relationships/hyperlink" Target="https://lightcast.io/open-skills/skills" TargetMode="External"/><Relationship Id="rId1899" Type="http://schemas.openxmlformats.org/officeDocument/2006/relationships/hyperlink" Target="https://skills.emsidata.com/skills/KS0MAEFJJQ5E20V484U1" TargetMode="External"/><Relationship Id="rId1890" Type="http://schemas.openxmlformats.org/officeDocument/2006/relationships/hyperlink" Target="https://lightcast.io/open-skills/skills" TargetMode="External"/><Relationship Id="rId1891" Type="http://schemas.openxmlformats.org/officeDocument/2006/relationships/hyperlink" Target="https://skills.emsidata.com/skills/KS1218L5VKWN52NBR2W3" TargetMode="External"/><Relationship Id="rId1892" Type="http://schemas.openxmlformats.org/officeDocument/2006/relationships/hyperlink" Target="https://lightcast.io/open-skills/skills" TargetMode="External"/><Relationship Id="rId1893" Type="http://schemas.openxmlformats.org/officeDocument/2006/relationships/hyperlink" Target="https://skills.emsidata.com/skills/KS1262F6LB0H1YGFYV0T" TargetMode="External"/><Relationship Id="rId1894" Type="http://schemas.openxmlformats.org/officeDocument/2006/relationships/hyperlink" Target="https://lightcast.io/open-skills/skills" TargetMode="External"/><Relationship Id="rId1884" Type="http://schemas.openxmlformats.org/officeDocument/2006/relationships/hyperlink" Target="https://lightcast.io/open-skills/skills" TargetMode="External"/><Relationship Id="rId1885" Type="http://schemas.openxmlformats.org/officeDocument/2006/relationships/hyperlink" Target="https://skills.emsidata.com/skills/KS126556FNLYCY6YVFN6" TargetMode="External"/><Relationship Id="rId1886" Type="http://schemas.openxmlformats.org/officeDocument/2006/relationships/hyperlink" Target="https://lightcast.io/open-skills/skills" TargetMode="External"/><Relationship Id="rId1887" Type="http://schemas.openxmlformats.org/officeDocument/2006/relationships/hyperlink" Target="https://skills.emsidata.com/skills/ES3E25F687D032E27070" TargetMode="External"/><Relationship Id="rId1888" Type="http://schemas.openxmlformats.org/officeDocument/2006/relationships/hyperlink" Target="https://lightcast.io/open-skills/skills" TargetMode="External"/><Relationship Id="rId1889" Type="http://schemas.openxmlformats.org/officeDocument/2006/relationships/hyperlink" Target="https://skills.emsidata.com/skills/KS123B46XF98CXBLLZH0" TargetMode="External"/><Relationship Id="rId1880" Type="http://schemas.openxmlformats.org/officeDocument/2006/relationships/hyperlink" Target="https://lightcast.io/open-skills/skills" TargetMode="External"/><Relationship Id="rId1881" Type="http://schemas.openxmlformats.org/officeDocument/2006/relationships/hyperlink" Target="https://skills.emsidata.com/skills/KS1218M69Q71VLCK1G8L" TargetMode="External"/><Relationship Id="rId1882" Type="http://schemas.openxmlformats.org/officeDocument/2006/relationships/hyperlink" Target="https://lightcast.io/open-skills/skills" TargetMode="External"/><Relationship Id="rId1883" Type="http://schemas.openxmlformats.org/officeDocument/2006/relationships/hyperlink" Target="https://skills.emsidata.com/skills/KS126546T0C1332JMWTP" TargetMode="External"/><Relationship Id="rId5417" Type="http://schemas.openxmlformats.org/officeDocument/2006/relationships/hyperlink" Target="https://skills.emsidata.com/skills/KS122ZZ6WK3KY3TKBTTS" TargetMode="External"/><Relationship Id="rId6748" Type="http://schemas.openxmlformats.org/officeDocument/2006/relationships/hyperlink" Target="https://skills.emsidata.com/skills/KS1282W6V4RX7LC1FDH9" TargetMode="External"/><Relationship Id="rId5418" Type="http://schemas.openxmlformats.org/officeDocument/2006/relationships/hyperlink" Target="https://lightcast.io/open-skills/skills" TargetMode="External"/><Relationship Id="rId6749" Type="http://schemas.openxmlformats.org/officeDocument/2006/relationships/hyperlink" Target="https://lightcast.io/open-skills/skills" TargetMode="External"/><Relationship Id="rId5415" Type="http://schemas.openxmlformats.org/officeDocument/2006/relationships/hyperlink" Target="https://skills.emsidata.com/skills/KS32GY4110WU526QV10S" TargetMode="External"/><Relationship Id="rId6746" Type="http://schemas.openxmlformats.org/officeDocument/2006/relationships/hyperlink" Target="https://skills.emsidata.com/skills/ESCF77734F2CFD90FDA6" TargetMode="External"/><Relationship Id="rId5416" Type="http://schemas.openxmlformats.org/officeDocument/2006/relationships/hyperlink" Target="https://lightcast.io/open-skills/skills" TargetMode="External"/><Relationship Id="rId6747" Type="http://schemas.openxmlformats.org/officeDocument/2006/relationships/hyperlink" Target="https://lightcast.io/open-skills/skills" TargetMode="External"/><Relationship Id="rId5419" Type="http://schemas.openxmlformats.org/officeDocument/2006/relationships/hyperlink" Target="https://skills.emsidata.com/skills/ESA0205803A2A714C766" TargetMode="External"/><Relationship Id="rId228" Type="http://schemas.openxmlformats.org/officeDocument/2006/relationships/hyperlink" Target="https://lightcast.io/open-skills/skills" TargetMode="External"/><Relationship Id="rId10699" Type="http://schemas.openxmlformats.org/officeDocument/2006/relationships/hyperlink" Target="https://lightcast.io/open-skills/skills" TargetMode="External"/><Relationship Id="rId227" Type="http://schemas.openxmlformats.org/officeDocument/2006/relationships/hyperlink" Target="https://lightcast.io/open-skills/skills" TargetMode="External"/><Relationship Id="rId226" Type="http://schemas.openxmlformats.org/officeDocument/2006/relationships/hyperlink" Target="https://lightcast.io/open-skills/skills" TargetMode="External"/><Relationship Id="rId10697" Type="http://schemas.openxmlformats.org/officeDocument/2006/relationships/hyperlink" Target="https://lightcast.io/open-skills/skills" TargetMode="External"/><Relationship Id="rId225" Type="http://schemas.openxmlformats.org/officeDocument/2006/relationships/hyperlink" Target="https://lightcast.io/open-skills/skills" TargetMode="External"/><Relationship Id="rId10698" Type="http://schemas.openxmlformats.org/officeDocument/2006/relationships/hyperlink" Target="https://skills.emsidata.com/skills/KS124MH6ZSZDFV5XXYQ4" TargetMode="External"/><Relationship Id="rId229" Type="http://schemas.openxmlformats.org/officeDocument/2006/relationships/hyperlink" Target="https://lightcast.io/open-skills/skills" TargetMode="External"/><Relationship Id="rId220" Type="http://schemas.openxmlformats.org/officeDocument/2006/relationships/hyperlink" Target="https://lightcast.io/open-skills/skills" TargetMode="External"/><Relationship Id="rId6740" Type="http://schemas.openxmlformats.org/officeDocument/2006/relationships/hyperlink" Target="https://skills.emsidata.com/skills/KSUMUUUWH2LGA7IKVOX7" TargetMode="External"/><Relationship Id="rId10691" Type="http://schemas.openxmlformats.org/officeDocument/2006/relationships/hyperlink" Target="https://lightcast.io/open-skills/skills" TargetMode="External"/><Relationship Id="rId5410" Type="http://schemas.openxmlformats.org/officeDocument/2006/relationships/hyperlink" Target="https://lightcast.io/open-skills/skills" TargetMode="External"/><Relationship Id="rId6741" Type="http://schemas.openxmlformats.org/officeDocument/2006/relationships/hyperlink" Target="https://lightcast.io/open-skills/skills" TargetMode="External"/><Relationship Id="rId10692" Type="http://schemas.openxmlformats.org/officeDocument/2006/relationships/hyperlink" Target="https://skills.emsidata.com/skills/ES20594F731320443FA9" TargetMode="External"/><Relationship Id="rId10690" Type="http://schemas.openxmlformats.org/officeDocument/2006/relationships/hyperlink" Target="https://skills.emsidata.com/skills/KS122LD68XKMGFBYPDDG" TargetMode="External"/><Relationship Id="rId224" Type="http://schemas.openxmlformats.org/officeDocument/2006/relationships/hyperlink" Target="https://lightcast.io/open-skills/skills" TargetMode="External"/><Relationship Id="rId5413" Type="http://schemas.openxmlformats.org/officeDocument/2006/relationships/hyperlink" Target="https://skills.emsidata.com/skills/KS4423163037L7DLCTHM" TargetMode="External"/><Relationship Id="rId6744" Type="http://schemas.openxmlformats.org/officeDocument/2006/relationships/hyperlink" Target="https://skills.emsidata.com/skills/KS120PF6FM7DV150JDC7" TargetMode="External"/><Relationship Id="rId10695" Type="http://schemas.openxmlformats.org/officeDocument/2006/relationships/hyperlink" Target="https://lightcast.io/open-skills/skills" TargetMode="External"/><Relationship Id="rId223" Type="http://schemas.openxmlformats.org/officeDocument/2006/relationships/hyperlink" Target="https://lightcast.io/open-skills/skills" TargetMode="External"/><Relationship Id="rId5414" Type="http://schemas.openxmlformats.org/officeDocument/2006/relationships/hyperlink" Target="https://lightcast.io/open-skills/skills" TargetMode="External"/><Relationship Id="rId6745" Type="http://schemas.openxmlformats.org/officeDocument/2006/relationships/hyperlink" Target="https://lightcast.io/open-skills/skills" TargetMode="External"/><Relationship Id="rId10696" Type="http://schemas.openxmlformats.org/officeDocument/2006/relationships/hyperlink" Target="https://skills.emsidata.com/skills/BGS2EBB34153B1BF2321" TargetMode="External"/><Relationship Id="rId222" Type="http://schemas.openxmlformats.org/officeDocument/2006/relationships/hyperlink" Target="https://lightcast.io/open-skills/skills" TargetMode="External"/><Relationship Id="rId5411" Type="http://schemas.openxmlformats.org/officeDocument/2006/relationships/hyperlink" Target="https://skills.emsidata.com/skills/KS1206T6DR6QD8JMTQY4" TargetMode="External"/><Relationship Id="rId6742" Type="http://schemas.openxmlformats.org/officeDocument/2006/relationships/hyperlink" Target="https://skills.emsidata.com/skills/KS4413476QRGNVKXS59Y" TargetMode="External"/><Relationship Id="rId10693" Type="http://schemas.openxmlformats.org/officeDocument/2006/relationships/hyperlink" Target="https://lightcast.io/open-skills/skills" TargetMode="External"/><Relationship Id="rId221" Type="http://schemas.openxmlformats.org/officeDocument/2006/relationships/hyperlink" Target="https://lightcast.io/open-skills/skills" TargetMode="External"/><Relationship Id="rId5412" Type="http://schemas.openxmlformats.org/officeDocument/2006/relationships/hyperlink" Target="https://lightcast.io/open-skills/skills" TargetMode="External"/><Relationship Id="rId6743" Type="http://schemas.openxmlformats.org/officeDocument/2006/relationships/hyperlink" Target="https://lightcast.io/open-skills/skills" TargetMode="External"/><Relationship Id="rId10694" Type="http://schemas.openxmlformats.org/officeDocument/2006/relationships/hyperlink" Target="https://skills.emsidata.com/skills/KS2T0I8XZPQ7P97B9XWV" TargetMode="External"/><Relationship Id="rId5406" Type="http://schemas.openxmlformats.org/officeDocument/2006/relationships/hyperlink" Target="https://lightcast.io/open-skills/skills" TargetMode="External"/><Relationship Id="rId6737" Type="http://schemas.openxmlformats.org/officeDocument/2006/relationships/hyperlink" Target="https://lightcast.io/open-skills/skills" TargetMode="External"/><Relationship Id="rId5407" Type="http://schemas.openxmlformats.org/officeDocument/2006/relationships/hyperlink" Target="https://skills.emsidata.com/skills/KS1200B62W5ZF38RJ7TD" TargetMode="External"/><Relationship Id="rId6738" Type="http://schemas.openxmlformats.org/officeDocument/2006/relationships/hyperlink" Target="https://skills.emsidata.com/skills/KS1282K6XPGKSGR1826F" TargetMode="External"/><Relationship Id="rId5404" Type="http://schemas.openxmlformats.org/officeDocument/2006/relationships/hyperlink" Target="https://lightcast.io/open-skills/skills" TargetMode="External"/><Relationship Id="rId6735" Type="http://schemas.openxmlformats.org/officeDocument/2006/relationships/hyperlink" Target="https://lightcast.io/open-skills/skills" TargetMode="External"/><Relationship Id="rId5405" Type="http://schemas.openxmlformats.org/officeDocument/2006/relationships/hyperlink" Target="https://skills.emsidata.com/skills/ESBA4223D2FCCD08B7BF" TargetMode="External"/><Relationship Id="rId6736" Type="http://schemas.openxmlformats.org/officeDocument/2006/relationships/hyperlink" Target="https://skills.emsidata.com/skills/KS1282N72VHC87KVY1G3" TargetMode="External"/><Relationship Id="rId5408" Type="http://schemas.openxmlformats.org/officeDocument/2006/relationships/hyperlink" Target="https://lightcast.io/open-skills/skills" TargetMode="External"/><Relationship Id="rId6739" Type="http://schemas.openxmlformats.org/officeDocument/2006/relationships/hyperlink" Target="https://lightcast.io/open-skills/skills" TargetMode="External"/><Relationship Id="rId5409" Type="http://schemas.openxmlformats.org/officeDocument/2006/relationships/hyperlink" Target="https://skills.emsidata.com/skills/KS120P66TSZZ3X8G19X1" TargetMode="External"/><Relationship Id="rId217" Type="http://schemas.openxmlformats.org/officeDocument/2006/relationships/hyperlink" Target="https://lightcast.io/open-skills/skills" TargetMode="External"/><Relationship Id="rId216" Type="http://schemas.openxmlformats.org/officeDocument/2006/relationships/hyperlink" Target="https://lightcast.io/open-skills/skills" TargetMode="External"/><Relationship Id="rId215" Type="http://schemas.openxmlformats.org/officeDocument/2006/relationships/hyperlink" Target="https://lightcast.io/open-skills/skills" TargetMode="External"/><Relationship Id="rId214" Type="http://schemas.openxmlformats.org/officeDocument/2006/relationships/hyperlink" Target="https://lightcast.io/open-skills/skills" TargetMode="External"/><Relationship Id="rId219" Type="http://schemas.openxmlformats.org/officeDocument/2006/relationships/hyperlink" Target="https://lightcast.io/open-skills/skills" TargetMode="External"/><Relationship Id="rId218" Type="http://schemas.openxmlformats.org/officeDocument/2006/relationships/hyperlink" Target="https://lightcast.io/open-skills/skills" TargetMode="External"/><Relationship Id="rId6730" Type="http://schemas.openxmlformats.org/officeDocument/2006/relationships/hyperlink" Target="https://skills.emsidata.com/skills/KS1285T645JRKKFWSV0W" TargetMode="External"/><Relationship Id="rId213" Type="http://schemas.openxmlformats.org/officeDocument/2006/relationships/hyperlink" Target="https://lightcast.io/open-skills/skills" TargetMode="External"/><Relationship Id="rId5402" Type="http://schemas.openxmlformats.org/officeDocument/2006/relationships/hyperlink" Target="https://lightcast.io/open-skills/skills" TargetMode="External"/><Relationship Id="rId6733" Type="http://schemas.openxmlformats.org/officeDocument/2006/relationships/hyperlink" Target="https://lightcast.io/open-skills/skills" TargetMode="External"/><Relationship Id="rId212" Type="http://schemas.openxmlformats.org/officeDocument/2006/relationships/hyperlink" Target="https://lightcast.io/open-skills/skills" TargetMode="External"/><Relationship Id="rId5403" Type="http://schemas.openxmlformats.org/officeDocument/2006/relationships/hyperlink" Target="https://skills.emsidata.com/skills/KS123KN60T73XZFVMNXP" TargetMode="External"/><Relationship Id="rId6734" Type="http://schemas.openxmlformats.org/officeDocument/2006/relationships/hyperlink" Target="https://skills.emsidata.com/skills/KS12286616DY9HRYSQM0" TargetMode="External"/><Relationship Id="rId211" Type="http://schemas.openxmlformats.org/officeDocument/2006/relationships/hyperlink" Target="https://lightcast.io/open-skills/skills" TargetMode="External"/><Relationship Id="rId5400" Type="http://schemas.openxmlformats.org/officeDocument/2006/relationships/hyperlink" Target="https://lightcast.io/open-skills/skills" TargetMode="External"/><Relationship Id="rId6731" Type="http://schemas.openxmlformats.org/officeDocument/2006/relationships/hyperlink" Target="https://lightcast.io/open-skills/skills" TargetMode="External"/><Relationship Id="rId210" Type="http://schemas.openxmlformats.org/officeDocument/2006/relationships/hyperlink" Target="https://lightcast.io/open-skills/skills" TargetMode="External"/><Relationship Id="rId5401" Type="http://schemas.openxmlformats.org/officeDocument/2006/relationships/hyperlink" Target="https://skills.emsidata.com/skills/KS121WH63JVNQKDGCPR9" TargetMode="External"/><Relationship Id="rId6732" Type="http://schemas.openxmlformats.org/officeDocument/2006/relationships/hyperlink" Target="https://skills.emsidata.com/skills/KS1266X6Q5KBCKH9G5QP" TargetMode="External"/><Relationship Id="rId4107" Type="http://schemas.openxmlformats.org/officeDocument/2006/relationships/hyperlink" Target="https://skills.emsidata.com/skills/KS124MZ6RJRXMLSY638Z" TargetMode="External"/><Relationship Id="rId5439" Type="http://schemas.openxmlformats.org/officeDocument/2006/relationships/hyperlink" Target="https://skills.emsidata.com/skills/KS120HP6D308FDGJT8PW" TargetMode="External"/><Relationship Id="rId4106" Type="http://schemas.openxmlformats.org/officeDocument/2006/relationships/hyperlink" Target="https://lightcast.io/open-skills/skills" TargetMode="External"/><Relationship Id="rId4109" Type="http://schemas.openxmlformats.org/officeDocument/2006/relationships/hyperlink" Target="https://skills.emsidata.com/skills/KS127JC64RQTFKH7BCD9" TargetMode="External"/><Relationship Id="rId5437" Type="http://schemas.openxmlformats.org/officeDocument/2006/relationships/hyperlink" Target="https://skills.emsidata.com/skills/KS120265WKHSMJ6HYX8P" TargetMode="External"/><Relationship Id="rId6768" Type="http://schemas.openxmlformats.org/officeDocument/2006/relationships/hyperlink" Target="https://skills.emsidata.com/skills/KS12161691DMDRWTSBL3" TargetMode="External"/><Relationship Id="rId4108" Type="http://schemas.openxmlformats.org/officeDocument/2006/relationships/hyperlink" Target="https://lightcast.io/open-skills/skills" TargetMode="External"/><Relationship Id="rId5438" Type="http://schemas.openxmlformats.org/officeDocument/2006/relationships/hyperlink" Target="https://lightcast.io/open-skills/skills" TargetMode="External"/><Relationship Id="rId6769" Type="http://schemas.openxmlformats.org/officeDocument/2006/relationships/hyperlink" Target="https://lightcast.io/open-skills/skills" TargetMode="External"/><Relationship Id="rId10677" Type="http://schemas.openxmlformats.org/officeDocument/2006/relationships/hyperlink" Target="https://lightcast.io/open-skills/skills" TargetMode="External"/><Relationship Id="rId249" Type="http://schemas.openxmlformats.org/officeDocument/2006/relationships/hyperlink" Target="https://lightcast.io/open-skills/skills" TargetMode="External"/><Relationship Id="rId10678" Type="http://schemas.openxmlformats.org/officeDocument/2006/relationships/hyperlink" Target="https://skills.emsidata.com/skills/ES50ADF903599CEA2391" TargetMode="External"/><Relationship Id="rId248" Type="http://schemas.openxmlformats.org/officeDocument/2006/relationships/hyperlink" Target="https://lightcast.io/open-skills/skills" TargetMode="External"/><Relationship Id="rId10675" Type="http://schemas.openxmlformats.org/officeDocument/2006/relationships/hyperlink" Target="https://lightcast.io/open-skills/skills" TargetMode="External"/><Relationship Id="rId247" Type="http://schemas.openxmlformats.org/officeDocument/2006/relationships/hyperlink" Target="https://lightcast.io/open-skills/skills" TargetMode="External"/><Relationship Id="rId10676" Type="http://schemas.openxmlformats.org/officeDocument/2006/relationships/hyperlink" Target="https://skills.emsidata.com/skills/ES5269FD2583B0B9875C" TargetMode="External"/><Relationship Id="rId10679" Type="http://schemas.openxmlformats.org/officeDocument/2006/relationships/hyperlink" Target="https://lightcast.io/open-skills/skills" TargetMode="External"/><Relationship Id="rId242" Type="http://schemas.openxmlformats.org/officeDocument/2006/relationships/hyperlink" Target="https://lightcast.io/open-skills/skills" TargetMode="External"/><Relationship Id="rId5431" Type="http://schemas.openxmlformats.org/officeDocument/2006/relationships/hyperlink" Target="https://skills.emsidata.com/skills/KS126JW6KX7T4WL2CK3P" TargetMode="External"/><Relationship Id="rId6762" Type="http://schemas.openxmlformats.org/officeDocument/2006/relationships/hyperlink" Target="https://skills.emsidata.com/skills/KS120XP6CN6P1K86V6DZ" TargetMode="External"/><Relationship Id="rId241" Type="http://schemas.openxmlformats.org/officeDocument/2006/relationships/hyperlink" Target="https://lightcast.io/open-skills/skills" TargetMode="External"/><Relationship Id="rId5432" Type="http://schemas.openxmlformats.org/officeDocument/2006/relationships/hyperlink" Target="https://lightcast.io/open-skills/skills" TargetMode="External"/><Relationship Id="rId6763" Type="http://schemas.openxmlformats.org/officeDocument/2006/relationships/hyperlink" Target="https://lightcast.io/open-skills/skills" TargetMode="External"/><Relationship Id="rId10670" Type="http://schemas.openxmlformats.org/officeDocument/2006/relationships/hyperlink" Target="https://skills.emsidata.com/skills/KS125S06J38JCG7ZG81Q" TargetMode="External"/><Relationship Id="rId240" Type="http://schemas.openxmlformats.org/officeDocument/2006/relationships/hyperlink" Target="https://lightcast.io/open-skills/skills" TargetMode="External"/><Relationship Id="rId4101" Type="http://schemas.openxmlformats.org/officeDocument/2006/relationships/hyperlink" Target="https://skills.emsidata.com/skills/KS127LN77V87V52LXM55" TargetMode="External"/><Relationship Id="rId6760" Type="http://schemas.openxmlformats.org/officeDocument/2006/relationships/hyperlink" Target="https://skills.emsidata.com/skills/KS123VF6RHLN4ZTD31RB" TargetMode="External"/><Relationship Id="rId4100" Type="http://schemas.openxmlformats.org/officeDocument/2006/relationships/hyperlink" Target="https://lightcast.io/open-skills/skills" TargetMode="External"/><Relationship Id="rId5430" Type="http://schemas.openxmlformats.org/officeDocument/2006/relationships/hyperlink" Target="https://lightcast.io/open-skills/skills" TargetMode="External"/><Relationship Id="rId6761" Type="http://schemas.openxmlformats.org/officeDocument/2006/relationships/hyperlink" Target="https://lightcast.io/open-skills/skills" TargetMode="External"/><Relationship Id="rId246" Type="http://schemas.openxmlformats.org/officeDocument/2006/relationships/hyperlink" Target="https://lightcast.io/open-skills/skills" TargetMode="External"/><Relationship Id="rId4103" Type="http://schemas.openxmlformats.org/officeDocument/2006/relationships/hyperlink" Target="https://skills.emsidata.com/skills/ES1BCC99EC731B69F632" TargetMode="External"/><Relationship Id="rId5435" Type="http://schemas.openxmlformats.org/officeDocument/2006/relationships/hyperlink" Target="https://skills.emsidata.com/skills/KS121256306L6MCCF5R3" TargetMode="External"/><Relationship Id="rId6766" Type="http://schemas.openxmlformats.org/officeDocument/2006/relationships/hyperlink" Target="https://skills.emsidata.com/skills/KS127PY6TFB1W119ZSB2" TargetMode="External"/><Relationship Id="rId10673" Type="http://schemas.openxmlformats.org/officeDocument/2006/relationships/hyperlink" Target="https://lightcast.io/open-skills/skills" TargetMode="External"/><Relationship Id="rId245" Type="http://schemas.openxmlformats.org/officeDocument/2006/relationships/hyperlink" Target="https://lightcast.io/open-skills/skills" TargetMode="External"/><Relationship Id="rId4102" Type="http://schemas.openxmlformats.org/officeDocument/2006/relationships/hyperlink" Target="https://lightcast.io/open-skills/skills" TargetMode="External"/><Relationship Id="rId5436" Type="http://schemas.openxmlformats.org/officeDocument/2006/relationships/hyperlink" Target="https://lightcast.io/open-skills/skills" TargetMode="External"/><Relationship Id="rId6767" Type="http://schemas.openxmlformats.org/officeDocument/2006/relationships/hyperlink" Target="https://lightcast.io/open-skills/skills" TargetMode="External"/><Relationship Id="rId10674" Type="http://schemas.openxmlformats.org/officeDocument/2006/relationships/hyperlink" Target="https://skills.emsidata.com/skills/ES15BDBDF726BDD1C96A" TargetMode="External"/><Relationship Id="rId244" Type="http://schemas.openxmlformats.org/officeDocument/2006/relationships/hyperlink" Target="https://lightcast.io/open-skills/skills" TargetMode="External"/><Relationship Id="rId4105" Type="http://schemas.openxmlformats.org/officeDocument/2006/relationships/hyperlink" Target="https://skills.emsidata.com/skills/ESA580AE0ADC4956232F" TargetMode="External"/><Relationship Id="rId5433" Type="http://schemas.openxmlformats.org/officeDocument/2006/relationships/hyperlink" Target="https://skills.emsidata.com/skills/KSX4DB52NQE6JNDJWX3C" TargetMode="External"/><Relationship Id="rId6764" Type="http://schemas.openxmlformats.org/officeDocument/2006/relationships/hyperlink" Target="https://skills.emsidata.com/skills/KS1208X76FB40ZXZXY03" TargetMode="External"/><Relationship Id="rId10671" Type="http://schemas.openxmlformats.org/officeDocument/2006/relationships/hyperlink" Target="https://lightcast.io/open-skills/skills" TargetMode="External"/><Relationship Id="rId243" Type="http://schemas.openxmlformats.org/officeDocument/2006/relationships/hyperlink" Target="https://lightcast.io/open-skills/skills" TargetMode="External"/><Relationship Id="rId4104" Type="http://schemas.openxmlformats.org/officeDocument/2006/relationships/hyperlink" Target="https://lightcast.io/open-skills/skills" TargetMode="External"/><Relationship Id="rId5434" Type="http://schemas.openxmlformats.org/officeDocument/2006/relationships/hyperlink" Target="https://lightcast.io/open-skills/skills" TargetMode="External"/><Relationship Id="rId6765" Type="http://schemas.openxmlformats.org/officeDocument/2006/relationships/hyperlink" Target="https://lightcast.io/open-skills/skills" TargetMode="External"/><Relationship Id="rId10672" Type="http://schemas.openxmlformats.org/officeDocument/2006/relationships/hyperlink" Target="https://skills.emsidata.com/skills/KS7G4XR784Q66ZDX1WKL" TargetMode="External"/><Relationship Id="rId5428" Type="http://schemas.openxmlformats.org/officeDocument/2006/relationships/hyperlink" Target="https://lightcast.io/open-skills/skills" TargetMode="External"/><Relationship Id="rId6759" Type="http://schemas.openxmlformats.org/officeDocument/2006/relationships/hyperlink" Target="https://lightcast.io/open-skills/skills" TargetMode="External"/><Relationship Id="rId5429" Type="http://schemas.openxmlformats.org/officeDocument/2006/relationships/hyperlink" Target="https://skills.emsidata.com/skills/KS126JC6WGCNN4944PXG" TargetMode="External"/><Relationship Id="rId5426" Type="http://schemas.openxmlformats.org/officeDocument/2006/relationships/hyperlink" Target="https://lightcast.io/open-skills/skills" TargetMode="External"/><Relationship Id="rId6757" Type="http://schemas.openxmlformats.org/officeDocument/2006/relationships/hyperlink" Target="https://lightcast.io/open-skills/skills" TargetMode="External"/><Relationship Id="rId5427" Type="http://schemas.openxmlformats.org/officeDocument/2006/relationships/hyperlink" Target="https://skills.emsidata.com/skills/KS7G44J688NL5P20LR4S" TargetMode="External"/><Relationship Id="rId6758" Type="http://schemas.openxmlformats.org/officeDocument/2006/relationships/hyperlink" Target="https://skills.emsidata.com/skills/KS120T76DT4W0DVSRNW6" TargetMode="External"/><Relationship Id="rId239" Type="http://schemas.openxmlformats.org/officeDocument/2006/relationships/hyperlink" Target="https://lightcast.io/open-skills/skills" TargetMode="External"/><Relationship Id="rId10688" Type="http://schemas.openxmlformats.org/officeDocument/2006/relationships/hyperlink" Target="https://skills.emsidata.com/skills/KS123ZB6RSZXVNMXQVW7" TargetMode="External"/><Relationship Id="rId238" Type="http://schemas.openxmlformats.org/officeDocument/2006/relationships/hyperlink" Target="https://lightcast.io/open-skills/skills" TargetMode="External"/><Relationship Id="rId10689" Type="http://schemas.openxmlformats.org/officeDocument/2006/relationships/hyperlink" Target="https://lightcast.io/open-skills/skills" TargetMode="External"/><Relationship Id="rId237" Type="http://schemas.openxmlformats.org/officeDocument/2006/relationships/hyperlink" Target="https://lightcast.io/open-skills/skills" TargetMode="External"/><Relationship Id="rId10686" Type="http://schemas.openxmlformats.org/officeDocument/2006/relationships/hyperlink" Target="https://skills.emsidata.com/skills/ESD021359A14AB33A6C2" TargetMode="External"/><Relationship Id="rId236" Type="http://schemas.openxmlformats.org/officeDocument/2006/relationships/hyperlink" Target="https://lightcast.io/open-skills/skills" TargetMode="External"/><Relationship Id="rId10687" Type="http://schemas.openxmlformats.org/officeDocument/2006/relationships/hyperlink" Target="https://lightcast.io/open-skills/skills" TargetMode="External"/><Relationship Id="rId231" Type="http://schemas.openxmlformats.org/officeDocument/2006/relationships/hyperlink" Target="https://lightcast.io/open-skills/skills" TargetMode="External"/><Relationship Id="rId5420" Type="http://schemas.openxmlformats.org/officeDocument/2006/relationships/hyperlink" Target="https://lightcast.io/open-skills/skills" TargetMode="External"/><Relationship Id="rId6751" Type="http://schemas.openxmlformats.org/officeDocument/2006/relationships/hyperlink" Target="https://lightcast.io/open-skills/skills" TargetMode="External"/><Relationship Id="rId10680" Type="http://schemas.openxmlformats.org/officeDocument/2006/relationships/hyperlink" Target="https://skills.emsidata.com/skills/BGS821D0C05A9B547295" TargetMode="External"/><Relationship Id="rId230" Type="http://schemas.openxmlformats.org/officeDocument/2006/relationships/hyperlink" Target="https://lightcast.io/open-skills/skills" TargetMode="External"/><Relationship Id="rId5421" Type="http://schemas.openxmlformats.org/officeDocument/2006/relationships/hyperlink" Target="https://skills.emsidata.com/skills/KS126HD6VL9XVJ2V08HC" TargetMode="External"/><Relationship Id="rId6752" Type="http://schemas.openxmlformats.org/officeDocument/2006/relationships/hyperlink" Target="https://skills.emsidata.com/skills/KS440HZ62WR33Y87XTZF" TargetMode="External"/><Relationship Id="rId10681" Type="http://schemas.openxmlformats.org/officeDocument/2006/relationships/hyperlink" Target="https://lightcast.io/open-skills/skills" TargetMode="External"/><Relationship Id="rId6750" Type="http://schemas.openxmlformats.org/officeDocument/2006/relationships/hyperlink" Target="https://skills.emsidata.com/skills/KS1220F79CKVFCB20MS4" TargetMode="External"/><Relationship Id="rId235" Type="http://schemas.openxmlformats.org/officeDocument/2006/relationships/hyperlink" Target="https://lightcast.io/open-skills/skills" TargetMode="External"/><Relationship Id="rId5424" Type="http://schemas.openxmlformats.org/officeDocument/2006/relationships/hyperlink" Target="https://lightcast.io/open-skills/skills" TargetMode="External"/><Relationship Id="rId6755" Type="http://schemas.openxmlformats.org/officeDocument/2006/relationships/hyperlink" Target="https://lightcast.io/open-skills/skills" TargetMode="External"/><Relationship Id="rId10684" Type="http://schemas.openxmlformats.org/officeDocument/2006/relationships/hyperlink" Target="https://skills.emsidata.com/skills/BGS8102A0773806B87CE" TargetMode="External"/><Relationship Id="rId234" Type="http://schemas.openxmlformats.org/officeDocument/2006/relationships/hyperlink" Target="https://lightcast.io/open-skills/skills" TargetMode="External"/><Relationship Id="rId5425" Type="http://schemas.openxmlformats.org/officeDocument/2006/relationships/hyperlink" Target="https://skills.emsidata.com/skills/ES9204925AECAB5D49B6" TargetMode="External"/><Relationship Id="rId6756" Type="http://schemas.openxmlformats.org/officeDocument/2006/relationships/hyperlink" Target="https://skills.emsidata.com/skills/KS441BZ5YS69QN39PCDR" TargetMode="External"/><Relationship Id="rId10685" Type="http://schemas.openxmlformats.org/officeDocument/2006/relationships/hyperlink" Target="https://lightcast.io/open-skills/skills" TargetMode="External"/><Relationship Id="rId233" Type="http://schemas.openxmlformats.org/officeDocument/2006/relationships/hyperlink" Target="https://lightcast.io/open-skills/skills" TargetMode="External"/><Relationship Id="rId5422" Type="http://schemas.openxmlformats.org/officeDocument/2006/relationships/hyperlink" Target="https://lightcast.io/open-skills/skills" TargetMode="External"/><Relationship Id="rId6753" Type="http://schemas.openxmlformats.org/officeDocument/2006/relationships/hyperlink" Target="https://lightcast.io/open-skills/skills" TargetMode="External"/><Relationship Id="rId10682" Type="http://schemas.openxmlformats.org/officeDocument/2006/relationships/hyperlink" Target="https://skills.emsidata.com/skills/KS123D862Q0DXLM84GQK" TargetMode="External"/><Relationship Id="rId232" Type="http://schemas.openxmlformats.org/officeDocument/2006/relationships/hyperlink" Target="https://lightcast.io/open-skills/skills" TargetMode="External"/><Relationship Id="rId5423" Type="http://schemas.openxmlformats.org/officeDocument/2006/relationships/hyperlink" Target="https://skills.emsidata.com/skills/KS1253L661L2QWZ4Z16L" TargetMode="External"/><Relationship Id="rId6754" Type="http://schemas.openxmlformats.org/officeDocument/2006/relationships/hyperlink" Target="https://skills.emsidata.com/skills/KS127LD6F4RD4HBLW068" TargetMode="External"/><Relationship Id="rId10683" Type="http://schemas.openxmlformats.org/officeDocument/2006/relationships/hyperlink" Target="https://lightcast.io/open-skills/skills" TargetMode="External"/><Relationship Id="rId6704" Type="http://schemas.openxmlformats.org/officeDocument/2006/relationships/hyperlink" Target="https://skills.emsidata.com/skills/KS120YS6W1Q2H2D5F724" TargetMode="External"/><Relationship Id="rId6705" Type="http://schemas.openxmlformats.org/officeDocument/2006/relationships/hyperlink" Target="https://lightcast.io/open-skills/skills" TargetMode="External"/><Relationship Id="rId6702" Type="http://schemas.openxmlformats.org/officeDocument/2006/relationships/hyperlink" Target="https://skills.emsidata.com/skills/KS440JP744R3R4T2JJWC" TargetMode="External"/><Relationship Id="rId6703" Type="http://schemas.openxmlformats.org/officeDocument/2006/relationships/hyperlink" Target="https://lightcast.io/open-skills/skills" TargetMode="External"/><Relationship Id="rId6708" Type="http://schemas.openxmlformats.org/officeDocument/2006/relationships/hyperlink" Target="https://skills.emsidata.com/skills/KS126F7766D4CGSBWHYK" TargetMode="External"/><Relationship Id="rId6709" Type="http://schemas.openxmlformats.org/officeDocument/2006/relationships/hyperlink" Target="https://lightcast.io/open-skills/skills" TargetMode="External"/><Relationship Id="rId6706" Type="http://schemas.openxmlformats.org/officeDocument/2006/relationships/hyperlink" Target="https://skills.emsidata.com/skills/KS124NP651NGTJRQG5R6" TargetMode="External"/><Relationship Id="rId6707" Type="http://schemas.openxmlformats.org/officeDocument/2006/relationships/hyperlink" Target="https://lightcast.io/open-skills/skills" TargetMode="External"/><Relationship Id="rId6700" Type="http://schemas.openxmlformats.org/officeDocument/2006/relationships/hyperlink" Target="https://skills.emsidata.com/skills/KS121CM6W4ZLXYN336HC" TargetMode="External"/><Relationship Id="rId6701" Type="http://schemas.openxmlformats.org/officeDocument/2006/relationships/hyperlink" Target="https://lightcast.io/open-skills/skills" TargetMode="External"/><Relationship Id="rId6726" Type="http://schemas.openxmlformats.org/officeDocument/2006/relationships/hyperlink" Target="https://skills.emsidata.com/skills/KS1282L6PTF6G8R116R4" TargetMode="External"/><Relationship Id="rId6727" Type="http://schemas.openxmlformats.org/officeDocument/2006/relationships/hyperlink" Target="https://lightcast.io/open-skills/skills" TargetMode="External"/><Relationship Id="rId6724" Type="http://schemas.openxmlformats.org/officeDocument/2006/relationships/hyperlink" Target="https://skills.emsidata.com/skills/KS1270P6SLFCFT476Y3R" TargetMode="External"/><Relationship Id="rId6725" Type="http://schemas.openxmlformats.org/officeDocument/2006/relationships/hyperlink" Target="https://lightcast.io/open-skills/skills" TargetMode="External"/><Relationship Id="rId6728" Type="http://schemas.openxmlformats.org/officeDocument/2006/relationships/hyperlink" Target="https://skills.emsidata.com/skills/KS128CZ6DQ0BHGHP16PW" TargetMode="External"/><Relationship Id="rId6729" Type="http://schemas.openxmlformats.org/officeDocument/2006/relationships/hyperlink" Target="https://lightcast.io/open-skills/skills" TargetMode="External"/><Relationship Id="rId206" Type="http://schemas.openxmlformats.org/officeDocument/2006/relationships/hyperlink" Target="https://lightcast.io/open-skills/skills" TargetMode="External"/><Relationship Id="rId205" Type="http://schemas.openxmlformats.org/officeDocument/2006/relationships/hyperlink" Target="https://lightcast.io/open-skills/skills" TargetMode="External"/><Relationship Id="rId204" Type="http://schemas.openxmlformats.org/officeDocument/2006/relationships/hyperlink" Target="https://lightcast.io/open-skills/skills" TargetMode="External"/><Relationship Id="rId203" Type="http://schemas.openxmlformats.org/officeDocument/2006/relationships/hyperlink" Target="https://lightcast.io/open-skills/skills" TargetMode="External"/><Relationship Id="rId209" Type="http://schemas.openxmlformats.org/officeDocument/2006/relationships/hyperlink" Target="https://lightcast.io/open-skills/skills" TargetMode="External"/><Relationship Id="rId208" Type="http://schemas.openxmlformats.org/officeDocument/2006/relationships/hyperlink" Target="https://lightcast.io/open-skills/skills" TargetMode="External"/><Relationship Id="rId207" Type="http://schemas.openxmlformats.org/officeDocument/2006/relationships/hyperlink" Target="https://lightcast.io/open-skills/skills" TargetMode="External"/><Relationship Id="rId202" Type="http://schemas.openxmlformats.org/officeDocument/2006/relationships/hyperlink" Target="https://lightcast.io/open-skills/skills" TargetMode="External"/><Relationship Id="rId6722" Type="http://schemas.openxmlformats.org/officeDocument/2006/relationships/hyperlink" Target="https://skills.emsidata.com/skills/KS441YS6TSPK7FN26QBB" TargetMode="External"/><Relationship Id="rId201" Type="http://schemas.openxmlformats.org/officeDocument/2006/relationships/hyperlink" Target="https://lightcast.io/open-skills/skills" TargetMode="External"/><Relationship Id="rId6723" Type="http://schemas.openxmlformats.org/officeDocument/2006/relationships/hyperlink" Target="https://lightcast.io/open-skills/skills" TargetMode="External"/><Relationship Id="rId200" Type="http://schemas.openxmlformats.org/officeDocument/2006/relationships/hyperlink" Target="https://lightcast.io/open-skills/skills" TargetMode="External"/><Relationship Id="rId6720" Type="http://schemas.openxmlformats.org/officeDocument/2006/relationships/hyperlink" Target="https://skills.emsidata.com/skills/KS1264K6H25TN148KW1R" TargetMode="External"/><Relationship Id="rId6721" Type="http://schemas.openxmlformats.org/officeDocument/2006/relationships/hyperlink" Target="https://lightcast.io/open-skills/skills" TargetMode="External"/><Relationship Id="rId6715" Type="http://schemas.openxmlformats.org/officeDocument/2006/relationships/hyperlink" Target="https://lightcast.io/open-skills/skills" TargetMode="External"/><Relationship Id="rId6716" Type="http://schemas.openxmlformats.org/officeDocument/2006/relationships/hyperlink" Target="https://skills.emsidata.com/skills/KS1246X78JKL2CF63G93" TargetMode="External"/><Relationship Id="rId6713" Type="http://schemas.openxmlformats.org/officeDocument/2006/relationships/hyperlink" Target="https://lightcast.io/open-skills/skills" TargetMode="External"/><Relationship Id="rId6714" Type="http://schemas.openxmlformats.org/officeDocument/2006/relationships/hyperlink" Target="https://skills.emsidata.com/skills/KS126G5622W08G2WRWC5" TargetMode="External"/><Relationship Id="rId6719" Type="http://schemas.openxmlformats.org/officeDocument/2006/relationships/hyperlink" Target="https://lightcast.io/open-skills/skills" TargetMode="External"/><Relationship Id="rId6717" Type="http://schemas.openxmlformats.org/officeDocument/2006/relationships/hyperlink" Target="https://lightcast.io/open-skills/skills" TargetMode="External"/><Relationship Id="rId6718" Type="http://schemas.openxmlformats.org/officeDocument/2006/relationships/hyperlink" Target="https://skills.emsidata.com/skills/KS1282Y5ZSX4FGTYXP1C" TargetMode="External"/><Relationship Id="rId6711" Type="http://schemas.openxmlformats.org/officeDocument/2006/relationships/hyperlink" Target="https://lightcast.io/open-skills/skills" TargetMode="External"/><Relationship Id="rId6712" Type="http://schemas.openxmlformats.org/officeDocument/2006/relationships/hyperlink" Target="https://skills.emsidata.com/skills/KS126LK66RJ0SD1HDWF4" TargetMode="External"/><Relationship Id="rId6710" Type="http://schemas.openxmlformats.org/officeDocument/2006/relationships/hyperlink" Target="https://skills.emsidata.com/skills/KS126VJ6C27MQGJFZV7H" TargetMode="External"/><Relationship Id="rId5490" Type="http://schemas.openxmlformats.org/officeDocument/2006/relationships/hyperlink" Target="https://lightcast.io/open-skills/skills" TargetMode="External"/><Relationship Id="rId4161" Type="http://schemas.openxmlformats.org/officeDocument/2006/relationships/hyperlink" Target="https://skills.emsidata.com/skills/KS12314650K2B4KTH81J" TargetMode="External"/><Relationship Id="rId5493" Type="http://schemas.openxmlformats.org/officeDocument/2006/relationships/hyperlink" Target="https://skills.emsidata.com/skills/KS7G4VF7957R5P3W6QZL" TargetMode="External"/><Relationship Id="rId4160" Type="http://schemas.openxmlformats.org/officeDocument/2006/relationships/hyperlink" Target="https://lightcast.io/open-skills/skills" TargetMode="External"/><Relationship Id="rId5494" Type="http://schemas.openxmlformats.org/officeDocument/2006/relationships/hyperlink" Target="https://lightcast.io/open-skills/skills" TargetMode="External"/><Relationship Id="rId4163" Type="http://schemas.openxmlformats.org/officeDocument/2006/relationships/hyperlink" Target="https://skills.emsidata.com/skills/KS123KV6P7JVKY7RBTV2" TargetMode="External"/><Relationship Id="rId5491" Type="http://schemas.openxmlformats.org/officeDocument/2006/relationships/hyperlink" Target="https://skills.emsidata.com/skills/KS126QZ69ZTV30YN72GH" TargetMode="External"/><Relationship Id="rId4162" Type="http://schemas.openxmlformats.org/officeDocument/2006/relationships/hyperlink" Target="https://lightcast.io/open-skills/skills" TargetMode="External"/><Relationship Id="rId5492" Type="http://schemas.openxmlformats.org/officeDocument/2006/relationships/hyperlink" Target="https://lightcast.io/open-skills/skills" TargetMode="External"/><Relationship Id="rId4165" Type="http://schemas.openxmlformats.org/officeDocument/2006/relationships/hyperlink" Target="https://skills.emsidata.com/skills/KS124MV6RY7FM4DS6XVL" TargetMode="External"/><Relationship Id="rId5497" Type="http://schemas.openxmlformats.org/officeDocument/2006/relationships/hyperlink" Target="https://skills.emsidata.com/skills/KS126ZD6N0F8VZHPBN1L" TargetMode="External"/><Relationship Id="rId4164" Type="http://schemas.openxmlformats.org/officeDocument/2006/relationships/hyperlink" Target="https://lightcast.io/open-skills/skills" TargetMode="External"/><Relationship Id="rId5498" Type="http://schemas.openxmlformats.org/officeDocument/2006/relationships/hyperlink" Target="https://lightcast.io/open-skills/skills" TargetMode="External"/><Relationship Id="rId4167" Type="http://schemas.openxmlformats.org/officeDocument/2006/relationships/hyperlink" Target="https://skills.emsidata.com/skills/KS441Q86J95YM5FYKFWT" TargetMode="External"/><Relationship Id="rId5495" Type="http://schemas.openxmlformats.org/officeDocument/2006/relationships/hyperlink" Target="https://skills.emsidata.com/skills/KS124ZS75NZ16B4LVFW8" TargetMode="External"/><Relationship Id="rId4166" Type="http://schemas.openxmlformats.org/officeDocument/2006/relationships/hyperlink" Target="https://lightcast.io/open-skills/skills" TargetMode="External"/><Relationship Id="rId5496" Type="http://schemas.openxmlformats.org/officeDocument/2006/relationships/hyperlink" Target="https://lightcast.io/open-skills/skills" TargetMode="External"/><Relationship Id="rId4169" Type="http://schemas.openxmlformats.org/officeDocument/2006/relationships/hyperlink" Target="https://skills.emsidata.com/skills/KS120Q17598479S0X274" TargetMode="External"/><Relationship Id="rId4168" Type="http://schemas.openxmlformats.org/officeDocument/2006/relationships/hyperlink" Target="https://lightcast.io/open-skills/skills" TargetMode="External"/><Relationship Id="rId5499" Type="http://schemas.openxmlformats.org/officeDocument/2006/relationships/hyperlink" Target="https://skills.emsidata.com/skills/KS1276P6W1PN8LRR8HP5" TargetMode="External"/><Relationship Id="rId4150" Type="http://schemas.openxmlformats.org/officeDocument/2006/relationships/hyperlink" Target="https://lightcast.io/open-skills/skills" TargetMode="External"/><Relationship Id="rId5482" Type="http://schemas.openxmlformats.org/officeDocument/2006/relationships/hyperlink" Target="https://lightcast.io/open-skills/skills" TargetMode="External"/><Relationship Id="rId5483" Type="http://schemas.openxmlformats.org/officeDocument/2006/relationships/hyperlink" Target="https://skills.emsidata.com/skills/KS125CZ67C4YF947QNJS" TargetMode="External"/><Relationship Id="rId4152" Type="http://schemas.openxmlformats.org/officeDocument/2006/relationships/hyperlink" Target="https://lightcast.io/open-skills/skills" TargetMode="External"/><Relationship Id="rId5480" Type="http://schemas.openxmlformats.org/officeDocument/2006/relationships/hyperlink" Target="https://lightcast.io/open-skills/skills" TargetMode="External"/><Relationship Id="rId4151" Type="http://schemas.openxmlformats.org/officeDocument/2006/relationships/hyperlink" Target="https://skills.emsidata.com/skills/KS1225K731XW29HVKTRZ" TargetMode="External"/><Relationship Id="rId5481" Type="http://schemas.openxmlformats.org/officeDocument/2006/relationships/hyperlink" Target="https://skills.emsidata.com/skills/KS440CS6LHBWNFH97ZP6" TargetMode="External"/><Relationship Id="rId4154" Type="http://schemas.openxmlformats.org/officeDocument/2006/relationships/hyperlink" Target="https://lightcast.io/open-skills/skills" TargetMode="External"/><Relationship Id="rId5486" Type="http://schemas.openxmlformats.org/officeDocument/2006/relationships/hyperlink" Target="https://lightcast.io/open-skills/skills" TargetMode="External"/><Relationship Id="rId4153" Type="http://schemas.openxmlformats.org/officeDocument/2006/relationships/hyperlink" Target="https://skills.emsidata.com/skills/KS1258P6DVHCRTC7PNSQ" TargetMode="External"/><Relationship Id="rId5487" Type="http://schemas.openxmlformats.org/officeDocument/2006/relationships/hyperlink" Target="https://skills.emsidata.com/skills/KS125917178Z6QR6JB68" TargetMode="External"/><Relationship Id="rId4156" Type="http://schemas.openxmlformats.org/officeDocument/2006/relationships/hyperlink" Target="https://lightcast.io/open-skills/skills" TargetMode="External"/><Relationship Id="rId5484" Type="http://schemas.openxmlformats.org/officeDocument/2006/relationships/hyperlink" Target="https://lightcast.io/open-skills/skills" TargetMode="External"/><Relationship Id="rId4155" Type="http://schemas.openxmlformats.org/officeDocument/2006/relationships/hyperlink" Target="https://skills.emsidata.com/skills/KS127H26FLNG0H3SFG4L" TargetMode="External"/><Relationship Id="rId5485" Type="http://schemas.openxmlformats.org/officeDocument/2006/relationships/hyperlink" Target="https://skills.emsidata.com/skills/KS125936B5ZC3XDKJG77" TargetMode="External"/><Relationship Id="rId4158" Type="http://schemas.openxmlformats.org/officeDocument/2006/relationships/hyperlink" Target="https://lightcast.io/open-skills/skills" TargetMode="External"/><Relationship Id="rId4157" Type="http://schemas.openxmlformats.org/officeDocument/2006/relationships/hyperlink" Target="https://skills.emsidata.com/skills/KS123H772TMG4TK4QNZB" TargetMode="External"/><Relationship Id="rId5488" Type="http://schemas.openxmlformats.org/officeDocument/2006/relationships/hyperlink" Target="https://lightcast.io/open-skills/skills" TargetMode="External"/><Relationship Id="rId4159" Type="http://schemas.openxmlformats.org/officeDocument/2006/relationships/hyperlink" Target="https://skills.emsidata.com/skills/ES8EFF4CF6CA7FF9A7D6" TargetMode="External"/><Relationship Id="rId5489" Type="http://schemas.openxmlformats.org/officeDocument/2006/relationships/hyperlink" Target="https://skills.emsidata.com/skills/KS126ZZ7012DHZLZ9GC0" TargetMode="External"/><Relationship Id="rId1910" Type="http://schemas.openxmlformats.org/officeDocument/2006/relationships/hyperlink" Target="https://lightcast.io/open-skills/skills" TargetMode="External"/><Relationship Id="rId1911" Type="http://schemas.openxmlformats.org/officeDocument/2006/relationships/hyperlink" Target="https://skills.emsidata.com/skills/KS126G55W8X1VZWW5WXQ" TargetMode="External"/><Relationship Id="rId1912" Type="http://schemas.openxmlformats.org/officeDocument/2006/relationships/hyperlink" Target="https://lightcast.io/open-skills/skills" TargetMode="External"/><Relationship Id="rId1913" Type="http://schemas.openxmlformats.org/officeDocument/2006/relationships/hyperlink" Target="https://skills.emsidata.com/skills/KS124CW644N3BNDQ4V1R" TargetMode="External"/><Relationship Id="rId1914" Type="http://schemas.openxmlformats.org/officeDocument/2006/relationships/hyperlink" Target="https://lightcast.io/open-skills/skills" TargetMode="External"/><Relationship Id="rId1915" Type="http://schemas.openxmlformats.org/officeDocument/2006/relationships/hyperlink" Target="https://skills.emsidata.com/skills/KS1239X6C7VDW4GCKCLK" TargetMode="External"/><Relationship Id="rId1916" Type="http://schemas.openxmlformats.org/officeDocument/2006/relationships/hyperlink" Target="https://lightcast.io/open-skills/skills" TargetMode="External"/><Relationship Id="rId1917" Type="http://schemas.openxmlformats.org/officeDocument/2006/relationships/hyperlink" Target="https://skills.emsidata.com/skills/ES133BDE1010A25D98CB" TargetMode="External"/><Relationship Id="rId1918" Type="http://schemas.openxmlformats.org/officeDocument/2006/relationships/hyperlink" Target="https://lightcast.io/open-skills/skills" TargetMode="External"/><Relationship Id="rId1919" Type="http://schemas.openxmlformats.org/officeDocument/2006/relationships/hyperlink" Target="https://skills.emsidata.com/skills/ES7AC98A03E7159112B5" TargetMode="External"/><Relationship Id="rId4181" Type="http://schemas.openxmlformats.org/officeDocument/2006/relationships/hyperlink" Target="https://skills.emsidata.com/skills/ESBC8C7D7DCC287DE545" TargetMode="External"/><Relationship Id="rId4180" Type="http://schemas.openxmlformats.org/officeDocument/2006/relationships/hyperlink" Target="https://lightcast.io/open-skills/skills" TargetMode="External"/><Relationship Id="rId4183" Type="http://schemas.openxmlformats.org/officeDocument/2006/relationships/hyperlink" Target="https://skills.emsidata.com/skills/KS440ML6203ZYNCYS8XJ" TargetMode="External"/><Relationship Id="rId4182" Type="http://schemas.openxmlformats.org/officeDocument/2006/relationships/hyperlink" Target="https://lightcast.io/open-skills/skills" TargetMode="External"/><Relationship Id="rId4185" Type="http://schemas.openxmlformats.org/officeDocument/2006/relationships/hyperlink" Target="https://skills.emsidata.com/skills/KS125CH7819VZBC6LZPP" TargetMode="External"/><Relationship Id="rId4184" Type="http://schemas.openxmlformats.org/officeDocument/2006/relationships/hyperlink" Target="https://lightcast.io/open-skills/skills" TargetMode="External"/><Relationship Id="rId4187" Type="http://schemas.openxmlformats.org/officeDocument/2006/relationships/hyperlink" Target="https://skills.emsidata.com/skills/KS4401J6X453ZX9H9TY6" TargetMode="External"/><Relationship Id="rId4186" Type="http://schemas.openxmlformats.org/officeDocument/2006/relationships/hyperlink" Target="https://lightcast.io/open-skills/skills" TargetMode="External"/><Relationship Id="rId4189" Type="http://schemas.openxmlformats.org/officeDocument/2006/relationships/hyperlink" Target="https://skills.emsidata.com/skills/KS1235Z78NZ16ZBN53PS" TargetMode="External"/><Relationship Id="rId4188" Type="http://schemas.openxmlformats.org/officeDocument/2006/relationships/hyperlink" Target="https://lightcast.io/open-skills/skills" TargetMode="External"/><Relationship Id="rId1900" Type="http://schemas.openxmlformats.org/officeDocument/2006/relationships/hyperlink" Target="https://lightcast.io/open-skills/skills" TargetMode="External"/><Relationship Id="rId1901" Type="http://schemas.openxmlformats.org/officeDocument/2006/relationships/hyperlink" Target="https://skills.emsidata.com/skills/KS123B478J534KRN8T1B" TargetMode="External"/><Relationship Id="rId1902" Type="http://schemas.openxmlformats.org/officeDocument/2006/relationships/hyperlink" Target="https://lightcast.io/open-skills/skills" TargetMode="External"/><Relationship Id="rId1903" Type="http://schemas.openxmlformats.org/officeDocument/2006/relationships/hyperlink" Target="https://skills.emsidata.com/skills/KS126476F5D7R48W4MTS" TargetMode="External"/><Relationship Id="rId1904" Type="http://schemas.openxmlformats.org/officeDocument/2006/relationships/hyperlink" Target="https://lightcast.io/open-skills/skills" TargetMode="External"/><Relationship Id="rId1905" Type="http://schemas.openxmlformats.org/officeDocument/2006/relationships/hyperlink" Target="https://skills.emsidata.com/skills/KS124MT6C6ZSY7CXM7WS" TargetMode="External"/><Relationship Id="rId1906" Type="http://schemas.openxmlformats.org/officeDocument/2006/relationships/hyperlink" Target="https://lightcast.io/open-skills/skills" TargetMode="External"/><Relationship Id="rId1907" Type="http://schemas.openxmlformats.org/officeDocument/2006/relationships/hyperlink" Target="https://skills.emsidata.com/skills/KS1239W6QZKL1H0TF1TJ" TargetMode="External"/><Relationship Id="rId1908" Type="http://schemas.openxmlformats.org/officeDocument/2006/relationships/hyperlink" Target="https://lightcast.io/open-skills/skills" TargetMode="External"/><Relationship Id="rId1909" Type="http://schemas.openxmlformats.org/officeDocument/2006/relationships/hyperlink" Target="https://skills.emsidata.com/skills/BGS242DE0ABABBDA472A" TargetMode="External"/><Relationship Id="rId4170" Type="http://schemas.openxmlformats.org/officeDocument/2006/relationships/hyperlink" Target="https://lightcast.io/open-skills/skills" TargetMode="External"/><Relationship Id="rId4172" Type="http://schemas.openxmlformats.org/officeDocument/2006/relationships/hyperlink" Target="https://lightcast.io/open-skills/skills" TargetMode="External"/><Relationship Id="rId4171" Type="http://schemas.openxmlformats.org/officeDocument/2006/relationships/hyperlink" Target="https://skills.emsidata.com/skills/KS128796FTM30YR3MN64" TargetMode="External"/><Relationship Id="rId4174" Type="http://schemas.openxmlformats.org/officeDocument/2006/relationships/hyperlink" Target="https://lightcast.io/open-skills/skills" TargetMode="External"/><Relationship Id="rId4173" Type="http://schemas.openxmlformats.org/officeDocument/2006/relationships/hyperlink" Target="https://skills.emsidata.com/skills/KS1269H6J83WM4GC4N1K" TargetMode="External"/><Relationship Id="rId4176" Type="http://schemas.openxmlformats.org/officeDocument/2006/relationships/hyperlink" Target="https://lightcast.io/open-skills/skills" TargetMode="External"/><Relationship Id="rId4175" Type="http://schemas.openxmlformats.org/officeDocument/2006/relationships/hyperlink" Target="https://skills.emsidata.com/skills/KS120Q16F669YFTPWHXX" TargetMode="External"/><Relationship Id="rId4178" Type="http://schemas.openxmlformats.org/officeDocument/2006/relationships/hyperlink" Target="https://lightcast.io/open-skills/skills" TargetMode="External"/><Relationship Id="rId4177" Type="http://schemas.openxmlformats.org/officeDocument/2006/relationships/hyperlink" Target="https://skills.emsidata.com/skills/KS441RX6309X9PB05VWR" TargetMode="External"/><Relationship Id="rId4179" Type="http://schemas.openxmlformats.org/officeDocument/2006/relationships/hyperlink" Target="https://skills.emsidata.com/skills/KS1276769Q3XW3F55YKP" TargetMode="External"/><Relationship Id="rId4129" Type="http://schemas.openxmlformats.org/officeDocument/2006/relationships/hyperlink" Target="https://skills.emsidata.com/skills/KS123MP69N3Y3MN5WNQL" TargetMode="External"/><Relationship Id="rId4128" Type="http://schemas.openxmlformats.org/officeDocument/2006/relationships/hyperlink" Target="https://lightcast.io/open-skills/skills" TargetMode="External"/><Relationship Id="rId5459" Type="http://schemas.openxmlformats.org/officeDocument/2006/relationships/hyperlink" Target="https://skills.emsidata.com/skills/KS1H7C2ZC7LXQQ6UN22I" TargetMode="External"/><Relationship Id="rId6780" Type="http://schemas.openxmlformats.org/officeDocument/2006/relationships/hyperlink" Target="https://skills.emsidata.com/skills/KS12160602V51N7SJSX8" TargetMode="External"/><Relationship Id="rId5450" Type="http://schemas.openxmlformats.org/officeDocument/2006/relationships/hyperlink" Target="https://lightcast.io/open-skills/skills" TargetMode="External"/><Relationship Id="rId6781" Type="http://schemas.openxmlformats.org/officeDocument/2006/relationships/hyperlink" Target="https://lightcast.io/open-skills/skills" TargetMode="External"/><Relationship Id="rId4121" Type="http://schemas.openxmlformats.org/officeDocument/2006/relationships/hyperlink" Target="https://skills.emsidata.com/skills/ESD34A095B83A8CE72CE" TargetMode="External"/><Relationship Id="rId5453" Type="http://schemas.openxmlformats.org/officeDocument/2006/relationships/hyperlink" Target="https://skills.emsidata.com/skills/KS120H16DSFH8546JPX1" TargetMode="External"/><Relationship Id="rId6784" Type="http://schemas.openxmlformats.org/officeDocument/2006/relationships/hyperlink" Target="https://skills.emsidata.com/skills/KS122Y36MYFRM3M5MY58" TargetMode="External"/><Relationship Id="rId4120" Type="http://schemas.openxmlformats.org/officeDocument/2006/relationships/hyperlink" Target="https://lightcast.io/open-skills/skills" TargetMode="External"/><Relationship Id="rId5454" Type="http://schemas.openxmlformats.org/officeDocument/2006/relationships/hyperlink" Target="https://lightcast.io/open-skills/skills" TargetMode="External"/><Relationship Id="rId6785" Type="http://schemas.openxmlformats.org/officeDocument/2006/relationships/hyperlink" Target="https://lightcast.io/open-skills/skills" TargetMode="External"/><Relationship Id="rId4123" Type="http://schemas.openxmlformats.org/officeDocument/2006/relationships/hyperlink" Target="https://skills.emsidata.com/skills/KS127RB63RKZ81HM2HJQ" TargetMode="External"/><Relationship Id="rId5451" Type="http://schemas.openxmlformats.org/officeDocument/2006/relationships/hyperlink" Target="https://skills.emsidata.com/skills/KS120H067NG3SSH8C40H" TargetMode="External"/><Relationship Id="rId6782" Type="http://schemas.openxmlformats.org/officeDocument/2006/relationships/hyperlink" Target="https://skills.emsidata.com/skills/ES1DABE904AF1AB305B6" TargetMode="External"/><Relationship Id="rId4122" Type="http://schemas.openxmlformats.org/officeDocument/2006/relationships/hyperlink" Target="https://lightcast.io/open-skills/skills" TargetMode="External"/><Relationship Id="rId5452" Type="http://schemas.openxmlformats.org/officeDocument/2006/relationships/hyperlink" Target="https://lightcast.io/open-skills/skills" TargetMode="External"/><Relationship Id="rId6783" Type="http://schemas.openxmlformats.org/officeDocument/2006/relationships/hyperlink" Target="https://lightcast.io/open-skills/skills" TargetMode="External"/><Relationship Id="rId4125" Type="http://schemas.openxmlformats.org/officeDocument/2006/relationships/hyperlink" Target="https://skills.emsidata.com/skills/KS1206Q6LBTPFC8TY5K0" TargetMode="External"/><Relationship Id="rId5457" Type="http://schemas.openxmlformats.org/officeDocument/2006/relationships/hyperlink" Target="https://skills.emsidata.com/skills/KS440NM6W4H02ZW7VWX5" TargetMode="External"/><Relationship Id="rId6788" Type="http://schemas.openxmlformats.org/officeDocument/2006/relationships/hyperlink" Target="https://skills.emsidata.com/skills/ES4E55E2CC427CF883C3" TargetMode="External"/><Relationship Id="rId4124" Type="http://schemas.openxmlformats.org/officeDocument/2006/relationships/hyperlink" Target="https://lightcast.io/open-skills/skills" TargetMode="External"/><Relationship Id="rId5458" Type="http://schemas.openxmlformats.org/officeDocument/2006/relationships/hyperlink" Target="https://lightcast.io/open-skills/skills" TargetMode="External"/><Relationship Id="rId6789" Type="http://schemas.openxmlformats.org/officeDocument/2006/relationships/hyperlink" Target="https://lightcast.io/open-skills/skills" TargetMode="External"/><Relationship Id="rId4127" Type="http://schemas.openxmlformats.org/officeDocument/2006/relationships/hyperlink" Target="https://skills.emsidata.com/skills/KS123QQ60M72H8LR0NTJ" TargetMode="External"/><Relationship Id="rId5455" Type="http://schemas.openxmlformats.org/officeDocument/2006/relationships/hyperlink" Target="https://skills.emsidata.com/skills/KSE6TQ1ATPON53PMKUXD" TargetMode="External"/><Relationship Id="rId6786" Type="http://schemas.openxmlformats.org/officeDocument/2006/relationships/hyperlink" Target="https://skills.emsidata.com/skills/KS122LT704SSN8FFW3T4" TargetMode="External"/><Relationship Id="rId4126" Type="http://schemas.openxmlformats.org/officeDocument/2006/relationships/hyperlink" Target="https://lightcast.io/open-skills/skills" TargetMode="External"/><Relationship Id="rId5456" Type="http://schemas.openxmlformats.org/officeDocument/2006/relationships/hyperlink" Target="https://lightcast.io/open-skills/skills" TargetMode="External"/><Relationship Id="rId6787" Type="http://schemas.openxmlformats.org/officeDocument/2006/relationships/hyperlink" Target="https://lightcast.io/open-skills/skills" TargetMode="External"/><Relationship Id="rId4118" Type="http://schemas.openxmlformats.org/officeDocument/2006/relationships/hyperlink" Target="https://lightcast.io/open-skills/skills" TargetMode="External"/><Relationship Id="rId4117" Type="http://schemas.openxmlformats.org/officeDocument/2006/relationships/hyperlink" Target="https://skills.emsidata.com/skills/KS121ZR6DG1RF33NS328" TargetMode="External"/><Relationship Id="rId5448" Type="http://schemas.openxmlformats.org/officeDocument/2006/relationships/hyperlink" Target="https://lightcast.io/open-skills/skills" TargetMode="External"/><Relationship Id="rId6779" Type="http://schemas.openxmlformats.org/officeDocument/2006/relationships/hyperlink" Target="https://lightcast.io/open-skills/skills" TargetMode="External"/><Relationship Id="rId4119" Type="http://schemas.openxmlformats.org/officeDocument/2006/relationships/hyperlink" Target="https://skills.emsidata.com/skills/KS120J168D375YKSVV4K" TargetMode="External"/><Relationship Id="rId5449" Type="http://schemas.openxmlformats.org/officeDocument/2006/relationships/hyperlink" Target="https://skills.emsidata.com/skills/KSROLGTF95N2327P070N" TargetMode="External"/><Relationship Id="rId6770" Type="http://schemas.openxmlformats.org/officeDocument/2006/relationships/hyperlink" Target="https://skills.emsidata.com/skills/ES3A33737C74D25D112A" TargetMode="External"/><Relationship Id="rId4110" Type="http://schemas.openxmlformats.org/officeDocument/2006/relationships/hyperlink" Target="https://lightcast.io/open-skills/skills" TargetMode="External"/><Relationship Id="rId5442" Type="http://schemas.openxmlformats.org/officeDocument/2006/relationships/hyperlink" Target="https://lightcast.io/open-skills/skills" TargetMode="External"/><Relationship Id="rId6773" Type="http://schemas.openxmlformats.org/officeDocument/2006/relationships/hyperlink" Target="https://lightcast.io/open-skills/skills" TargetMode="External"/><Relationship Id="rId5443" Type="http://schemas.openxmlformats.org/officeDocument/2006/relationships/hyperlink" Target="https://skills.emsidata.com/skills/KS125906JKC2YRXL9JH9" TargetMode="External"/><Relationship Id="rId6774" Type="http://schemas.openxmlformats.org/officeDocument/2006/relationships/hyperlink" Target="https://skills.emsidata.com/skills/ES99A6D89D5C11F093DA" TargetMode="External"/><Relationship Id="rId4112" Type="http://schemas.openxmlformats.org/officeDocument/2006/relationships/hyperlink" Target="https://lightcast.io/open-skills/skills" TargetMode="External"/><Relationship Id="rId5440" Type="http://schemas.openxmlformats.org/officeDocument/2006/relationships/hyperlink" Target="https://lightcast.io/open-skills/skills" TargetMode="External"/><Relationship Id="rId6771" Type="http://schemas.openxmlformats.org/officeDocument/2006/relationships/hyperlink" Target="https://lightcast.io/open-skills/skills" TargetMode="External"/><Relationship Id="rId4111" Type="http://schemas.openxmlformats.org/officeDocument/2006/relationships/hyperlink" Target="https://skills.emsidata.com/skills/KS121VR64BNM0199PPCN" TargetMode="External"/><Relationship Id="rId5441" Type="http://schemas.openxmlformats.org/officeDocument/2006/relationships/hyperlink" Target="https://skills.emsidata.com/skills/KS122NW5W6WJ2Y06QNS2" TargetMode="External"/><Relationship Id="rId6772" Type="http://schemas.openxmlformats.org/officeDocument/2006/relationships/hyperlink" Target="https://skills.emsidata.com/skills/ESC062552310A2937E6C" TargetMode="External"/><Relationship Id="rId4114" Type="http://schemas.openxmlformats.org/officeDocument/2006/relationships/hyperlink" Target="https://lightcast.io/open-skills/skills" TargetMode="External"/><Relationship Id="rId5446" Type="http://schemas.openxmlformats.org/officeDocument/2006/relationships/hyperlink" Target="https://lightcast.io/open-skills/skills" TargetMode="External"/><Relationship Id="rId6777" Type="http://schemas.openxmlformats.org/officeDocument/2006/relationships/hyperlink" Target="https://lightcast.io/open-skills/skills" TargetMode="External"/><Relationship Id="rId4113" Type="http://schemas.openxmlformats.org/officeDocument/2006/relationships/hyperlink" Target="https://skills.emsidata.com/skills/KS121VT753QVH9FM0851" TargetMode="External"/><Relationship Id="rId5447" Type="http://schemas.openxmlformats.org/officeDocument/2006/relationships/hyperlink" Target="https://skills.emsidata.com/skills/KS124L55Y9H5B5FHLYMQ" TargetMode="External"/><Relationship Id="rId6778" Type="http://schemas.openxmlformats.org/officeDocument/2006/relationships/hyperlink" Target="https://skills.emsidata.com/skills/KS7G4ML61B2JX1H1003Z" TargetMode="External"/><Relationship Id="rId4116" Type="http://schemas.openxmlformats.org/officeDocument/2006/relationships/hyperlink" Target="https://lightcast.io/open-skills/skills" TargetMode="External"/><Relationship Id="rId5444" Type="http://schemas.openxmlformats.org/officeDocument/2006/relationships/hyperlink" Target="https://lightcast.io/open-skills/skills" TargetMode="External"/><Relationship Id="rId6775" Type="http://schemas.openxmlformats.org/officeDocument/2006/relationships/hyperlink" Target="https://lightcast.io/open-skills/skills" TargetMode="External"/><Relationship Id="rId4115" Type="http://schemas.openxmlformats.org/officeDocument/2006/relationships/hyperlink" Target="https://skills.emsidata.com/skills/KS127R26PVSGVL35D7L1" TargetMode="External"/><Relationship Id="rId5445" Type="http://schemas.openxmlformats.org/officeDocument/2006/relationships/hyperlink" Target="https://skills.emsidata.com/skills/KS121JW5XD3J5438SMXP" TargetMode="External"/><Relationship Id="rId6776" Type="http://schemas.openxmlformats.org/officeDocument/2006/relationships/hyperlink" Target="https://skills.emsidata.com/skills/KS1215Z6TK2JY562DFD4" TargetMode="External"/><Relationship Id="rId5471" Type="http://schemas.openxmlformats.org/officeDocument/2006/relationships/hyperlink" Target="https://skills.emsidata.com/skills/KS1233Z67J34LJ709T5W" TargetMode="External"/><Relationship Id="rId5472" Type="http://schemas.openxmlformats.org/officeDocument/2006/relationships/hyperlink" Target="https://lightcast.io/open-skills/skills" TargetMode="External"/><Relationship Id="rId4141" Type="http://schemas.openxmlformats.org/officeDocument/2006/relationships/hyperlink" Target="https://skills.emsidata.com/skills/ES967349B940D420C8DF" TargetMode="External"/><Relationship Id="rId4140" Type="http://schemas.openxmlformats.org/officeDocument/2006/relationships/hyperlink" Target="https://lightcast.io/open-skills/skills" TargetMode="External"/><Relationship Id="rId5470" Type="http://schemas.openxmlformats.org/officeDocument/2006/relationships/hyperlink" Target="https://lightcast.io/open-skills/skills" TargetMode="External"/><Relationship Id="rId4143" Type="http://schemas.openxmlformats.org/officeDocument/2006/relationships/hyperlink" Target="https://skills.emsidata.com/skills/KS124MS707JN8LTR9227" TargetMode="External"/><Relationship Id="rId5475" Type="http://schemas.openxmlformats.org/officeDocument/2006/relationships/hyperlink" Target="https://skills.emsidata.com/skills/KS122RM6RTFWYVZQB39Q" TargetMode="External"/><Relationship Id="rId4142" Type="http://schemas.openxmlformats.org/officeDocument/2006/relationships/hyperlink" Target="https://lightcast.io/open-skills/skills" TargetMode="External"/><Relationship Id="rId5476" Type="http://schemas.openxmlformats.org/officeDocument/2006/relationships/hyperlink" Target="https://lightcast.io/open-skills/skills" TargetMode="External"/><Relationship Id="rId4145" Type="http://schemas.openxmlformats.org/officeDocument/2006/relationships/hyperlink" Target="https://skills.emsidata.com/skills/KS121ZH6P3FLG2QS4QGN" TargetMode="External"/><Relationship Id="rId5473" Type="http://schemas.openxmlformats.org/officeDocument/2006/relationships/hyperlink" Target="https://skills.emsidata.com/skills/KS12592696SWR9G8BFF2" TargetMode="External"/><Relationship Id="rId4144" Type="http://schemas.openxmlformats.org/officeDocument/2006/relationships/hyperlink" Target="https://lightcast.io/open-skills/skills" TargetMode="External"/><Relationship Id="rId5474" Type="http://schemas.openxmlformats.org/officeDocument/2006/relationships/hyperlink" Target="https://lightcast.io/open-skills/skills" TargetMode="External"/><Relationship Id="rId4147" Type="http://schemas.openxmlformats.org/officeDocument/2006/relationships/hyperlink" Target="https://skills.emsidata.com/skills/KS127Y375WMJ2WBJ98LC" TargetMode="External"/><Relationship Id="rId5479" Type="http://schemas.openxmlformats.org/officeDocument/2006/relationships/hyperlink" Target="https://skills.emsidata.com/skills/KS440016YY6472ZWSQ9D" TargetMode="External"/><Relationship Id="rId4146" Type="http://schemas.openxmlformats.org/officeDocument/2006/relationships/hyperlink" Target="https://lightcast.io/open-skills/skills" TargetMode="External"/><Relationship Id="rId4149" Type="http://schemas.openxmlformats.org/officeDocument/2006/relationships/hyperlink" Target="https://skills.emsidata.com/skills/KS1225N6R4M64Z082XLZ" TargetMode="External"/><Relationship Id="rId5477" Type="http://schemas.openxmlformats.org/officeDocument/2006/relationships/hyperlink" Target="https://skills.emsidata.com/skills/KS1215K6L6WXCGBXK4JF" TargetMode="External"/><Relationship Id="rId4148" Type="http://schemas.openxmlformats.org/officeDocument/2006/relationships/hyperlink" Target="https://lightcast.io/open-skills/skills" TargetMode="External"/><Relationship Id="rId5478" Type="http://schemas.openxmlformats.org/officeDocument/2006/relationships/hyperlink" Target="https://lightcast.io/open-skills/skills" TargetMode="External"/><Relationship Id="rId4139" Type="http://schemas.openxmlformats.org/officeDocument/2006/relationships/hyperlink" Target="https://skills.emsidata.com/skills/KS124MT6ZDZLF0M8JM6X" TargetMode="External"/><Relationship Id="rId5460" Type="http://schemas.openxmlformats.org/officeDocument/2006/relationships/hyperlink" Target="https://lightcast.io/open-skills/skills" TargetMode="External"/><Relationship Id="rId6791" Type="http://schemas.openxmlformats.org/officeDocument/2006/relationships/hyperlink" Target="https://lightcast.io/open-skills/skills" TargetMode="External"/><Relationship Id="rId5461" Type="http://schemas.openxmlformats.org/officeDocument/2006/relationships/hyperlink" Target="https://skills.emsidata.com/skills/KS120GZ74XB412QM61XK" TargetMode="External"/><Relationship Id="rId6792" Type="http://schemas.openxmlformats.org/officeDocument/2006/relationships/hyperlink" Target="https://skills.emsidata.com/skills/KS1219C6SBWKY3KY7F5R" TargetMode="External"/><Relationship Id="rId4130" Type="http://schemas.openxmlformats.org/officeDocument/2006/relationships/hyperlink" Target="https://lightcast.io/open-skills/skills" TargetMode="External"/><Relationship Id="rId6790" Type="http://schemas.openxmlformats.org/officeDocument/2006/relationships/hyperlink" Target="https://skills.emsidata.com/skills/KS440XG5WRR29YLPC602" TargetMode="External"/><Relationship Id="rId4132" Type="http://schemas.openxmlformats.org/officeDocument/2006/relationships/hyperlink" Target="https://lightcast.io/open-skills/skills" TargetMode="External"/><Relationship Id="rId5464" Type="http://schemas.openxmlformats.org/officeDocument/2006/relationships/hyperlink" Target="https://lightcast.io/open-skills/skills" TargetMode="External"/><Relationship Id="rId6795" Type="http://schemas.openxmlformats.org/officeDocument/2006/relationships/hyperlink" Target="https://lightcast.io/open-skills/skills" TargetMode="External"/><Relationship Id="rId4131" Type="http://schemas.openxmlformats.org/officeDocument/2006/relationships/hyperlink" Target="https://skills.emsidata.com/skills/ES378BBCDED83344F83C" TargetMode="External"/><Relationship Id="rId5465" Type="http://schemas.openxmlformats.org/officeDocument/2006/relationships/hyperlink" Target="https://skills.emsidata.com/skills/KS125BY64WZP3VBVFL0Q" TargetMode="External"/><Relationship Id="rId6796" Type="http://schemas.openxmlformats.org/officeDocument/2006/relationships/hyperlink" Target="https://skills.emsidata.com/skills/KSV9519BLAEVU93G9AIA" TargetMode="External"/><Relationship Id="rId4134" Type="http://schemas.openxmlformats.org/officeDocument/2006/relationships/hyperlink" Target="https://lightcast.io/open-skills/skills" TargetMode="External"/><Relationship Id="rId5462" Type="http://schemas.openxmlformats.org/officeDocument/2006/relationships/hyperlink" Target="https://lightcast.io/open-skills/skills" TargetMode="External"/><Relationship Id="rId6793" Type="http://schemas.openxmlformats.org/officeDocument/2006/relationships/hyperlink" Target="https://lightcast.io/open-skills/skills" TargetMode="External"/><Relationship Id="rId4133" Type="http://schemas.openxmlformats.org/officeDocument/2006/relationships/hyperlink" Target="https://skills.emsidata.com/skills/KS125MY63SM2LYJYD7L5" TargetMode="External"/><Relationship Id="rId5463" Type="http://schemas.openxmlformats.org/officeDocument/2006/relationships/hyperlink" Target="https://skills.emsidata.com/skills/KS125936Y7JK43K8TFSB" TargetMode="External"/><Relationship Id="rId6794" Type="http://schemas.openxmlformats.org/officeDocument/2006/relationships/hyperlink" Target="https://skills.emsidata.com/skills/ESDDACDC1CD9BFB9F410" TargetMode="External"/><Relationship Id="rId4136" Type="http://schemas.openxmlformats.org/officeDocument/2006/relationships/hyperlink" Target="https://lightcast.io/open-skills/skills" TargetMode="External"/><Relationship Id="rId5468" Type="http://schemas.openxmlformats.org/officeDocument/2006/relationships/hyperlink" Target="https://lightcast.io/open-skills/skills" TargetMode="External"/><Relationship Id="rId6799" Type="http://schemas.openxmlformats.org/officeDocument/2006/relationships/hyperlink" Target="https://lightcast.io/open-skills/skills" TargetMode="External"/><Relationship Id="rId4135" Type="http://schemas.openxmlformats.org/officeDocument/2006/relationships/hyperlink" Target="https://skills.emsidata.com/skills/ES1158D7227EECF0909E" TargetMode="External"/><Relationship Id="rId5469" Type="http://schemas.openxmlformats.org/officeDocument/2006/relationships/hyperlink" Target="https://skills.emsidata.com/skills/KS4417N61DB04000S10C" TargetMode="External"/><Relationship Id="rId4138" Type="http://schemas.openxmlformats.org/officeDocument/2006/relationships/hyperlink" Target="https://lightcast.io/open-skills/skills" TargetMode="External"/><Relationship Id="rId5466" Type="http://schemas.openxmlformats.org/officeDocument/2006/relationships/hyperlink" Target="https://lightcast.io/open-skills/skills" TargetMode="External"/><Relationship Id="rId6797" Type="http://schemas.openxmlformats.org/officeDocument/2006/relationships/hyperlink" Target="https://lightcast.io/open-skills/skills" TargetMode="External"/><Relationship Id="rId4137" Type="http://schemas.openxmlformats.org/officeDocument/2006/relationships/hyperlink" Target="https://skills.emsidata.com/skills/KS1203Q5Z029L6G5T9SD" TargetMode="External"/><Relationship Id="rId5467" Type="http://schemas.openxmlformats.org/officeDocument/2006/relationships/hyperlink" Target="https://skills.emsidata.com/skills/KS1251M6PCBHD6BGPG72" TargetMode="External"/><Relationship Id="rId6798" Type="http://schemas.openxmlformats.org/officeDocument/2006/relationships/hyperlink" Target="https://skills.emsidata.com/skills/KS122D16T4G8D98KY58H" TargetMode="External"/><Relationship Id="rId1972" Type="http://schemas.openxmlformats.org/officeDocument/2006/relationships/hyperlink" Target="https://lightcast.io/open-skills/skills" TargetMode="External"/><Relationship Id="rId1973" Type="http://schemas.openxmlformats.org/officeDocument/2006/relationships/hyperlink" Target="https://skills.emsidata.com/skills/ESC6CAB34BAC9B6A39FB" TargetMode="External"/><Relationship Id="rId1974" Type="http://schemas.openxmlformats.org/officeDocument/2006/relationships/hyperlink" Target="https://lightcast.io/open-skills/skills" TargetMode="External"/><Relationship Id="rId1975" Type="http://schemas.openxmlformats.org/officeDocument/2006/relationships/hyperlink" Target="https://skills.emsidata.com/skills/KS440PX70147DD63BTWM" TargetMode="External"/><Relationship Id="rId1976" Type="http://schemas.openxmlformats.org/officeDocument/2006/relationships/hyperlink" Target="https://lightcast.io/open-skills/skills" TargetMode="External"/><Relationship Id="rId1977" Type="http://schemas.openxmlformats.org/officeDocument/2006/relationships/hyperlink" Target="https://skills.emsidata.com/skills/KS122L46TMYW5NGZJHT2" TargetMode="External"/><Relationship Id="rId1978" Type="http://schemas.openxmlformats.org/officeDocument/2006/relationships/hyperlink" Target="https://lightcast.io/open-skills/skills" TargetMode="External"/><Relationship Id="rId1979" Type="http://schemas.openxmlformats.org/officeDocument/2006/relationships/hyperlink" Target="https://skills.emsidata.com/skills/ES6BED8F7DD99C484C86" TargetMode="External"/><Relationship Id="rId1970" Type="http://schemas.openxmlformats.org/officeDocument/2006/relationships/hyperlink" Target="https://lightcast.io/open-skills/skills" TargetMode="External"/><Relationship Id="rId1971" Type="http://schemas.openxmlformats.org/officeDocument/2006/relationships/hyperlink" Target="https://skills.emsidata.com/skills/ESD4447663B9B7AF0AE6" TargetMode="External"/><Relationship Id="rId1961" Type="http://schemas.openxmlformats.org/officeDocument/2006/relationships/hyperlink" Target="https://skills.emsidata.com/skills/ES2163E843A4868C57C7" TargetMode="External"/><Relationship Id="rId1962" Type="http://schemas.openxmlformats.org/officeDocument/2006/relationships/hyperlink" Target="https://lightcast.io/open-skills/skills" TargetMode="External"/><Relationship Id="rId1963" Type="http://schemas.openxmlformats.org/officeDocument/2006/relationships/hyperlink" Target="https://skills.emsidata.com/skills/KS440PV5Z4ZJL38T14ND" TargetMode="External"/><Relationship Id="rId1964" Type="http://schemas.openxmlformats.org/officeDocument/2006/relationships/hyperlink" Target="https://lightcast.io/open-skills/skills" TargetMode="External"/><Relationship Id="rId1965" Type="http://schemas.openxmlformats.org/officeDocument/2006/relationships/hyperlink" Target="https://skills.emsidata.com/skills/KS124VN5XNQD9Z4FB2P5" TargetMode="External"/><Relationship Id="rId1966" Type="http://schemas.openxmlformats.org/officeDocument/2006/relationships/hyperlink" Target="https://lightcast.io/open-skills/skills" TargetMode="External"/><Relationship Id="rId1967" Type="http://schemas.openxmlformats.org/officeDocument/2006/relationships/hyperlink" Target="https://skills.emsidata.com/skills/KS122L379M4BRD67J2CM" TargetMode="External"/><Relationship Id="rId1968" Type="http://schemas.openxmlformats.org/officeDocument/2006/relationships/hyperlink" Target="https://lightcast.io/open-skills/skills" TargetMode="External"/><Relationship Id="rId1969" Type="http://schemas.openxmlformats.org/officeDocument/2006/relationships/hyperlink" Target="https://skills.emsidata.com/skills/KS440PT6KD3JK8ZR36JP" TargetMode="External"/><Relationship Id="rId1960" Type="http://schemas.openxmlformats.org/officeDocument/2006/relationships/hyperlink" Target="https://lightcast.io/open-skills/skills" TargetMode="External"/><Relationship Id="rId1994" Type="http://schemas.openxmlformats.org/officeDocument/2006/relationships/hyperlink" Target="https://lightcast.io/open-skills/skills" TargetMode="External"/><Relationship Id="rId1995" Type="http://schemas.openxmlformats.org/officeDocument/2006/relationships/hyperlink" Target="https://skills.emsidata.com/skills/ES35744A35A2FEB0D042" TargetMode="External"/><Relationship Id="rId1996" Type="http://schemas.openxmlformats.org/officeDocument/2006/relationships/hyperlink" Target="https://lightcast.io/open-skills/skills" TargetMode="External"/><Relationship Id="rId1997" Type="http://schemas.openxmlformats.org/officeDocument/2006/relationships/hyperlink" Target="https://skills.emsidata.com/skills/KS127Y366H0H6N3QPNND" TargetMode="External"/><Relationship Id="rId1998" Type="http://schemas.openxmlformats.org/officeDocument/2006/relationships/hyperlink" Target="https://lightcast.io/open-skills/skills" TargetMode="External"/><Relationship Id="rId1999" Type="http://schemas.openxmlformats.org/officeDocument/2006/relationships/hyperlink" Target="https://skills.emsidata.com/skills/ESE728B719CC6B775CD9" TargetMode="External"/><Relationship Id="rId1990" Type="http://schemas.openxmlformats.org/officeDocument/2006/relationships/hyperlink" Target="https://lightcast.io/open-skills/skills" TargetMode="External"/><Relationship Id="rId1991" Type="http://schemas.openxmlformats.org/officeDocument/2006/relationships/hyperlink" Target="https://skills.emsidata.com/skills/KS124845WBMWJMXMQBFJ" TargetMode="External"/><Relationship Id="rId1992" Type="http://schemas.openxmlformats.org/officeDocument/2006/relationships/hyperlink" Target="https://lightcast.io/open-skills/skills" TargetMode="External"/><Relationship Id="rId1993" Type="http://schemas.openxmlformats.org/officeDocument/2006/relationships/hyperlink" Target="https://skills.emsidata.com/skills/KS440PS6WX2L5VG4MTDG" TargetMode="External"/><Relationship Id="rId1983" Type="http://schemas.openxmlformats.org/officeDocument/2006/relationships/hyperlink" Target="https://skills.emsidata.com/skills/ES44DB9D467E94E97E1E" TargetMode="External"/><Relationship Id="rId1984" Type="http://schemas.openxmlformats.org/officeDocument/2006/relationships/hyperlink" Target="https://lightcast.io/open-skills/skills" TargetMode="External"/><Relationship Id="rId1985" Type="http://schemas.openxmlformats.org/officeDocument/2006/relationships/hyperlink" Target="https://skills.emsidata.com/skills/ES88F4D717975085DAD2" TargetMode="External"/><Relationship Id="rId1986" Type="http://schemas.openxmlformats.org/officeDocument/2006/relationships/hyperlink" Target="https://lightcast.io/open-skills/skills" TargetMode="External"/><Relationship Id="rId1987" Type="http://schemas.openxmlformats.org/officeDocument/2006/relationships/hyperlink" Target="https://skills.emsidata.com/skills/KSQCFWZY8DJTTDP5WY46" TargetMode="External"/><Relationship Id="rId1988" Type="http://schemas.openxmlformats.org/officeDocument/2006/relationships/hyperlink" Target="https://lightcast.io/open-skills/skills" TargetMode="External"/><Relationship Id="rId1989" Type="http://schemas.openxmlformats.org/officeDocument/2006/relationships/hyperlink" Target="https://skills.emsidata.com/skills/KS440PZ74XYTSDX12CBJ" TargetMode="External"/><Relationship Id="rId1980" Type="http://schemas.openxmlformats.org/officeDocument/2006/relationships/hyperlink" Target="https://lightcast.io/open-skills/skills" TargetMode="External"/><Relationship Id="rId1981" Type="http://schemas.openxmlformats.org/officeDocument/2006/relationships/hyperlink" Target="https://skills.emsidata.com/skills/KS1248F6Q4V0R58GSGW9" TargetMode="External"/><Relationship Id="rId1982" Type="http://schemas.openxmlformats.org/officeDocument/2006/relationships/hyperlink" Target="https://lightcast.io/open-skills/skills" TargetMode="External"/><Relationship Id="rId1930" Type="http://schemas.openxmlformats.org/officeDocument/2006/relationships/hyperlink" Target="https://lightcast.io/open-skills/skills" TargetMode="External"/><Relationship Id="rId1931" Type="http://schemas.openxmlformats.org/officeDocument/2006/relationships/hyperlink" Target="https://skills.emsidata.com/skills/KS128706027ZKKJKHN29" TargetMode="External"/><Relationship Id="rId1932" Type="http://schemas.openxmlformats.org/officeDocument/2006/relationships/hyperlink" Target="https://lightcast.io/open-skills/skills" TargetMode="External"/><Relationship Id="rId1933" Type="http://schemas.openxmlformats.org/officeDocument/2006/relationships/hyperlink" Target="https://skills.emsidata.com/skills/ESD1662541EF801A1AB9" TargetMode="External"/><Relationship Id="rId1934" Type="http://schemas.openxmlformats.org/officeDocument/2006/relationships/hyperlink" Target="https://lightcast.io/open-skills/skills" TargetMode="External"/><Relationship Id="rId1935" Type="http://schemas.openxmlformats.org/officeDocument/2006/relationships/hyperlink" Target="https://skills.emsidata.com/skills/KS127XG6J2V20QMH7DP9" TargetMode="External"/><Relationship Id="rId1936" Type="http://schemas.openxmlformats.org/officeDocument/2006/relationships/hyperlink" Target="https://lightcast.io/open-skills/skills" TargetMode="External"/><Relationship Id="rId1937" Type="http://schemas.openxmlformats.org/officeDocument/2006/relationships/hyperlink" Target="https://skills.emsidata.com/skills/KS123S46FFJTNH0PSZ87" TargetMode="External"/><Relationship Id="rId1938" Type="http://schemas.openxmlformats.org/officeDocument/2006/relationships/hyperlink" Target="https://lightcast.io/open-skills/skills" TargetMode="External"/><Relationship Id="rId1939" Type="http://schemas.openxmlformats.org/officeDocument/2006/relationships/hyperlink" Target="https://skills.emsidata.com/skills/ESD5339B291BA0325EAF" TargetMode="External"/><Relationship Id="rId1920" Type="http://schemas.openxmlformats.org/officeDocument/2006/relationships/hyperlink" Target="https://lightcast.io/open-skills/skills" TargetMode="External"/><Relationship Id="rId1921" Type="http://schemas.openxmlformats.org/officeDocument/2006/relationships/hyperlink" Target="https://skills.emsidata.com/skills/KS124GB6X82809KJ6ZSZ" TargetMode="External"/><Relationship Id="rId1922" Type="http://schemas.openxmlformats.org/officeDocument/2006/relationships/hyperlink" Target="https://lightcast.io/open-skills/skills" TargetMode="External"/><Relationship Id="rId1923" Type="http://schemas.openxmlformats.org/officeDocument/2006/relationships/hyperlink" Target="https://skills.emsidata.com/skills/KS441XC6SCR1XH3CMNHP" TargetMode="External"/><Relationship Id="rId1924" Type="http://schemas.openxmlformats.org/officeDocument/2006/relationships/hyperlink" Target="https://lightcast.io/open-skills/skills" TargetMode="External"/><Relationship Id="rId1925" Type="http://schemas.openxmlformats.org/officeDocument/2006/relationships/hyperlink" Target="https://skills.emsidata.com/skills/ESC855C70C36AEEDE0A3" TargetMode="External"/><Relationship Id="rId1926" Type="http://schemas.openxmlformats.org/officeDocument/2006/relationships/hyperlink" Target="https://lightcast.io/open-skills/skills" TargetMode="External"/><Relationship Id="rId1927" Type="http://schemas.openxmlformats.org/officeDocument/2006/relationships/hyperlink" Target="https://skills.emsidata.com/skills/KS440PW770CYFKBSPCW3" TargetMode="External"/><Relationship Id="rId1928" Type="http://schemas.openxmlformats.org/officeDocument/2006/relationships/hyperlink" Target="https://lightcast.io/open-skills/skills" TargetMode="External"/><Relationship Id="rId1929" Type="http://schemas.openxmlformats.org/officeDocument/2006/relationships/hyperlink" Target="https://skills.emsidata.com/skills/KS1252V6BP369VSR0KHR" TargetMode="External"/><Relationship Id="rId4190" Type="http://schemas.openxmlformats.org/officeDocument/2006/relationships/hyperlink" Target="https://lightcast.io/open-skills/skills" TargetMode="External"/><Relationship Id="rId4192" Type="http://schemas.openxmlformats.org/officeDocument/2006/relationships/hyperlink" Target="https://lightcast.io/open-skills/skills" TargetMode="External"/><Relationship Id="rId4191" Type="http://schemas.openxmlformats.org/officeDocument/2006/relationships/hyperlink" Target="https://skills.emsidata.com/skills/KS4410N651W4W8HFKZ9H" TargetMode="External"/><Relationship Id="rId4194" Type="http://schemas.openxmlformats.org/officeDocument/2006/relationships/hyperlink" Target="https://lightcast.io/open-skills/skills" TargetMode="External"/><Relationship Id="rId4193" Type="http://schemas.openxmlformats.org/officeDocument/2006/relationships/hyperlink" Target="https://skills.emsidata.com/skills/KS1270F60DPK430ZBJBG" TargetMode="External"/><Relationship Id="rId4196" Type="http://schemas.openxmlformats.org/officeDocument/2006/relationships/hyperlink" Target="https://lightcast.io/open-skills/skills" TargetMode="External"/><Relationship Id="rId4195" Type="http://schemas.openxmlformats.org/officeDocument/2006/relationships/hyperlink" Target="https://skills.emsidata.com/skills/KS122T85Y3S0XD0DP5JB" TargetMode="External"/><Relationship Id="rId4198" Type="http://schemas.openxmlformats.org/officeDocument/2006/relationships/hyperlink" Target="https://lightcast.io/open-skills/skills" TargetMode="External"/><Relationship Id="rId4197" Type="http://schemas.openxmlformats.org/officeDocument/2006/relationships/hyperlink" Target="https://skills.emsidata.com/skills/KS7G2V261LRR5237TT8S" TargetMode="External"/><Relationship Id="rId4199" Type="http://schemas.openxmlformats.org/officeDocument/2006/relationships/hyperlink" Target="https://skills.emsidata.com/skills/KS1267H6CTRS5JFRKZSF" TargetMode="External"/><Relationship Id="rId1950" Type="http://schemas.openxmlformats.org/officeDocument/2006/relationships/hyperlink" Target="https://lightcast.io/open-skills/skills" TargetMode="External"/><Relationship Id="rId1951" Type="http://schemas.openxmlformats.org/officeDocument/2006/relationships/hyperlink" Target="https://skills.emsidata.com/skills/KSA4RQUUWETOMUPERMGD" TargetMode="External"/><Relationship Id="rId1952" Type="http://schemas.openxmlformats.org/officeDocument/2006/relationships/hyperlink" Target="https://lightcast.io/open-skills/skills" TargetMode="External"/><Relationship Id="rId1953" Type="http://schemas.openxmlformats.org/officeDocument/2006/relationships/hyperlink" Target="https://skills.emsidata.com/skills/KS440PQ73246B9ZJBSBP" TargetMode="External"/><Relationship Id="rId1954" Type="http://schemas.openxmlformats.org/officeDocument/2006/relationships/hyperlink" Target="https://lightcast.io/open-skills/skills" TargetMode="External"/><Relationship Id="rId1955" Type="http://schemas.openxmlformats.org/officeDocument/2006/relationships/hyperlink" Target="https://skills.emsidata.com/skills/KS2G344IMGQZHKXOKCWP" TargetMode="External"/><Relationship Id="rId1956" Type="http://schemas.openxmlformats.org/officeDocument/2006/relationships/hyperlink" Target="https://lightcast.io/open-skills/skills" TargetMode="External"/><Relationship Id="rId1957" Type="http://schemas.openxmlformats.org/officeDocument/2006/relationships/hyperlink" Target="https://skills.emsidata.com/skills/KS127XK6CTBSY4QZSBWZ" TargetMode="External"/><Relationship Id="rId1958" Type="http://schemas.openxmlformats.org/officeDocument/2006/relationships/hyperlink" Target="https://lightcast.io/open-skills/skills" TargetMode="External"/><Relationship Id="rId1959" Type="http://schemas.openxmlformats.org/officeDocument/2006/relationships/hyperlink" Target="https://skills.emsidata.com/skills/KS124VK6SPQB79SHC2XD" TargetMode="External"/><Relationship Id="rId1940" Type="http://schemas.openxmlformats.org/officeDocument/2006/relationships/hyperlink" Target="https://lightcast.io/open-skills/skills" TargetMode="External"/><Relationship Id="rId1941" Type="http://schemas.openxmlformats.org/officeDocument/2006/relationships/hyperlink" Target="https://skills.emsidata.com/skills/KS124GF5ZC81Q6J0KT7Z" TargetMode="External"/><Relationship Id="rId1942" Type="http://schemas.openxmlformats.org/officeDocument/2006/relationships/hyperlink" Target="https://lightcast.io/open-skills/skills" TargetMode="External"/><Relationship Id="rId1943" Type="http://schemas.openxmlformats.org/officeDocument/2006/relationships/hyperlink" Target="https://skills.emsidata.com/skills/ESD2EDF2E51D7C90FD5F" TargetMode="External"/><Relationship Id="rId1944" Type="http://schemas.openxmlformats.org/officeDocument/2006/relationships/hyperlink" Target="https://lightcast.io/open-skills/skills" TargetMode="External"/><Relationship Id="rId1945" Type="http://schemas.openxmlformats.org/officeDocument/2006/relationships/hyperlink" Target="https://skills.emsidata.com/skills/KS120HX7126XRCB5L34J" TargetMode="External"/><Relationship Id="rId1946" Type="http://schemas.openxmlformats.org/officeDocument/2006/relationships/hyperlink" Target="https://lightcast.io/open-skills/skills" TargetMode="External"/><Relationship Id="rId1947" Type="http://schemas.openxmlformats.org/officeDocument/2006/relationships/hyperlink" Target="https://skills.emsidata.com/skills/KS1225974K5KJVN8J2M6" TargetMode="External"/><Relationship Id="rId1948" Type="http://schemas.openxmlformats.org/officeDocument/2006/relationships/hyperlink" Target="https://lightcast.io/open-skills/skills" TargetMode="External"/><Relationship Id="rId1949" Type="http://schemas.openxmlformats.org/officeDocument/2006/relationships/hyperlink" Target="https://skills.emsidata.com/skills/KS123P36P5VVBBW8NXBX" TargetMode="External"/><Relationship Id="rId509" Type="http://schemas.openxmlformats.org/officeDocument/2006/relationships/hyperlink" Target="https://skills.emsidata.com/skills/KS1218H6LSPWQHWXPLCD" TargetMode="External"/><Relationship Id="rId508" Type="http://schemas.openxmlformats.org/officeDocument/2006/relationships/hyperlink" Target="https://lightcast.io/open-skills/skills" TargetMode="External"/><Relationship Id="rId9061" Type="http://schemas.openxmlformats.org/officeDocument/2006/relationships/hyperlink" Target="https://lightcast.io/open-skills/skills" TargetMode="External"/><Relationship Id="rId9060" Type="http://schemas.openxmlformats.org/officeDocument/2006/relationships/hyperlink" Target="https://skills.emsidata.com/skills/KS440XM61WHFGCQL43FV" TargetMode="External"/><Relationship Id="rId503" Type="http://schemas.openxmlformats.org/officeDocument/2006/relationships/hyperlink" Target="https://skills.emsidata.com/skills/KS120016K8T4NSLN5Q6K" TargetMode="External"/><Relationship Id="rId9054" Type="http://schemas.openxmlformats.org/officeDocument/2006/relationships/hyperlink" Target="https://skills.emsidata.com/skills/ES7757811C4F66D93371" TargetMode="External"/><Relationship Id="rId502" Type="http://schemas.openxmlformats.org/officeDocument/2006/relationships/hyperlink" Target="https://lightcast.io/open-skills/skills" TargetMode="External"/><Relationship Id="rId9053" Type="http://schemas.openxmlformats.org/officeDocument/2006/relationships/hyperlink" Target="https://lightcast.io/open-skills/skills" TargetMode="External"/><Relationship Id="rId501" Type="http://schemas.openxmlformats.org/officeDocument/2006/relationships/hyperlink" Target="https://skills.emsidata.com/skills/ES39A67F403EB3EAAF1A" TargetMode="External"/><Relationship Id="rId9052" Type="http://schemas.openxmlformats.org/officeDocument/2006/relationships/hyperlink" Target="https://skills.emsidata.com/skills/ES86C12B1AA904C0F35F" TargetMode="External"/><Relationship Id="rId500" Type="http://schemas.openxmlformats.org/officeDocument/2006/relationships/hyperlink" Target="https://lightcast.io/open-skills/skills" TargetMode="External"/><Relationship Id="rId9051" Type="http://schemas.openxmlformats.org/officeDocument/2006/relationships/hyperlink" Target="https://lightcast.io/open-skills/skills" TargetMode="External"/><Relationship Id="rId507" Type="http://schemas.openxmlformats.org/officeDocument/2006/relationships/hyperlink" Target="https://skills.emsidata.com/skills/KS121C567C42ZV95PP2C" TargetMode="External"/><Relationship Id="rId9058" Type="http://schemas.openxmlformats.org/officeDocument/2006/relationships/hyperlink" Target="https://skills.emsidata.com/skills/ESBD4FA4DB8AEE666CD0" TargetMode="External"/><Relationship Id="rId506" Type="http://schemas.openxmlformats.org/officeDocument/2006/relationships/hyperlink" Target="https://lightcast.io/open-skills/skills" TargetMode="External"/><Relationship Id="rId9057" Type="http://schemas.openxmlformats.org/officeDocument/2006/relationships/hyperlink" Target="https://lightcast.io/open-skills/skills" TargetMode="External"/><Relationship Id="rId505" Type="http://schemas.openxmlformats.org/officeDocument/2006/relationships/hyperlink" Target="https://skills.emsidata.com/skills/ES93374D273ED49FAFEA" TargetMode="External"/><Relationship Id="rId9056" Type="http://schemas.openxmlformats.org/officeDocument/2006/relationships/hyperlink" Target="https://skills.emsidata.com/skills/KS1203V5WXB7NG26XSR8" TargetMode="External"/><Relationship Id="rId504" Type="http://schemas.openxmlformats.org/officeDocument/2006/relationships/hyperlink" Target="https://lightcast.io/open-skills/skills" TargetMode="External"/><Relationship Id="rId9055" Type="http://schemas.openxmlformats.org/officeDocument/2006/relationships/hyperlink" Target="https://lightcast.io/open-skills/skills" TargetMode="External"/><Relationship Id="rId9059" Type="http://schemas.openxmlformats.org/officeDocument/2006/relationships/hyperlink" Target="https://lightcast.io/open-skills/skills" TargetMode="External"/><Relationship Id="rId9050" Type="http://schemas.openxmlformats.org/officeDocument/2006/relationships/hyperlink" Target="https://skills.emsidata.com/skills/KS1278J78X9Q8F9544S8" TargetMode="External"/><Relationship Id="rId9043" Type="http://schemas.openxmlformats.org/officeDocument/2006/relationships/hyperlink" Target="https://lightcast.io/open-skills/skills" TargetMode="External"/><Relationship Id="rId9042" Type="http://schemas.openxmlformats.org/officeDocument/2006/relationships/hyperlink" Target="https://skills.emsidata.com/skills/KS121P6604VKWRNMDQS0" TargetMode="External"/><Relationship Id="rId9041" Type="http://schemas.openxmlformats.org/officeDocument/2006/relationships/hyperlink" Target="https://lightcast.io/open-skills/skills" TargetMode="External"/><Relationship Id="rId9040" Type="http://schemas.openxmlformats.org/officeDocument/2006/relationships/hyperlink" Target="https://skills.emsidata.com/skills/KS123QN73M5VTV72QQTQ" TargetMode="External"/><Relationship Id="rId9047" Type="http://schemas.openxmlformats.org/officeDocument/2006/relationships/hyperlink" Target="https://lightcast.io/open-skills/skills" TargetMode="External"/><Relationship Id="rId9046" Type="http://schemas.openxmlformats.org/officeDocument/2006/relationships/hyperlink" Target="https://skills.emsidata.com/skills/KS121S472R2QVY4JWBFL" TargetMode="External"/><Relationship Id="rId9045" Type="http://schemas.openxmlformats.org/officeDocument/2006/relationships/hyperlink" Target="https://lightcast.io/open-skills/skills" TargetMode="External"/><Relationship Id="rId9044" Type="http://schemas.openxmlformats.org/officeDocument/2006/relationships/hyperlink" Target="https://skills.emsidata.com/skills/BGSBC8015025EC86A7C7" TargetMode="External"/><Relationship Id="rId9049" Type="http://schemas.openxmlformats.org/officeDocument/2006/relationships/hyperlink" Target="https://lightcast.io/open-skills/skills" TargetMode="External"/><Relationship Id="rId9048" Type="http://schemas.openxmlformats.org/officeDocument/2006/relationships/hyperlink" Target="https://skills.emsidata.com/skills/KS127MQ6GC1CMJ5B0737" TargetMode="External"/><Relationship Id="rId6803" Type="http://schemas.openxmlformats.org/officeDocument/2006/relationships/hyperlink" Target="https://lightcast.io/open-skills/skills" TargetMode="External"/><Relationship Id="rId6804" Type="http://schemas.openxmlformats.org/officeDocument/2006/relationships/hyperlink" Target="https://skills.emsidata.com/skills/KS122BP5YT02HT9R6Z16" TargetMode="External"/><Relationship Id="rId6801" Type="http://schemas.openxmlformats.org/officeDocument/2006/relationships/hyperlink" Target="https://lightcast.io/open-skills/skills" TargetMode="External"/><Relationship Id="rId6802" Type="http://schemas.openxmlformats.org/officeDocument/2006/relationships/hyperlink" Target="https://skills.emsidata.com/skills/KS440D46TXLZWJB033XL" TargetMode="External"/><Relationship Id="rId6807" Type="http://schemas.openxmlformats.org/officeDocument/2006/relationships/hyperlink" Target="https://lightcast.io/open-skills/skills" TargetMode="External"/><Relationship Id="rId6808" Type="http://schemas.openxmlformats.org/officeDocument/2006/relationships/hyperlink" Target="https://skills.emsidata.com/skills/KS122YN6108R0RSDXXRC" TargetMode="External"/><Relationship Id="rId6805" Type="http://schemas.openxmlformats.org/officeDocument/2006/relationships/hyperlink" Target="https://lightcast.io/open-skills/skills" TargetMode="External"/><Relationship Id="rId6806" Type="http://schemas.openxmlformats.org/officeDocument/2006/relationships/hyperlink" Target="https://skills.emsidata.com/skills/KS1238J5Z67LVF879RRH" TargetMode="External"/><Relationship Id="rId6809" Type="http://schemas.openxmlformats.org/officeDocument/2006/relationships/hyperlink" Target="https://lightcast.io/open-skills/skills" TargetMode="External"/><Relationship Id="rId9083" Type="http://schemas.openxmlformats.org/officeDocument/2006/relationships/hyperlink" Target="https://lightcast.io/open-skills/skills" TargetMode="External"/><Relationship Id="rId9082" Type="http://schemas.openxmlformats.org/officeDocument/2006/relationships/hyperlink" Target="https://skills.emsidata.com/skills/KS7U4CH4JJ6I8WMV672P" TargetMode="External"/><Relationship Id="rId9081" Type="http://schemas.openxmlformats.org/officeDocument/2006/relationships/hyperlink" Target="https://lightcast.io/open-skills/skills" TargetMode="External"/><Relationship Id="rId9080" Type="http://schemas.openxmlformats.org/officeDocument/2006/relationships/hyperlink" Target="https://skills.emsidata.com/skills/KS7G1WW6VZ4770V1HDB7" TargetMode="External"/><Relationship Id="rId525" Type="http://schemas.openxmlformats.org/officeDocument/2006/relationships/hyperlink" Target="https://skills.emsidata.com/skills/ESC82FB481642DDF627E" TargetMode="External"/><Relationship Id="rId9076" Type="http://schemas.openxmlformats.org/officeDocument/2006/relationships/hyperlink" Target="https://skills.emsidata.com/skills/KSNDTEIV1Y6EXFGPESH3" TargetMode="External"/><Relationship Id="rId524" Type="http://schemas.openxmlformats.org/officeDocument/2006/relationships/hyperlink" Target="https://lightcast.io/open-skills/skills" TargetMode="External"/><Relationship Id="rId9075" Type="http://schemas.openxmlformats.org/officeDocument/2006/relationships/hyperlink" Target="https://lightcast.io/open-skills/skills" TargetMode="External"/><Relationship Id="rId523" Type="http://schemas.openxmlformats.org/officeDocument/2006/relationships/hyperlink" Target="https://skills.emsidata.com/skills/KS127ZW6JKMQ7KYSCDDY" TargetMode="External"/><Relationship Id="rId9074" Type="http://schemas.openxmlformats.org/officeDocument/2006/relationships/hyperlink" Target="https://skills.emsidata.com/skills/ES2E94C92B7172072069" TargetMode="External"/><Relationship Id="rId522" Type="http://schemas.openxmlformats.org/officeDocument/2006/relationships/hyperlink" Target="https://lightcast.io/open-skills/skills" TargetMode="External"/><Relationship Id="rId9073" Type="http://schemas.openxmlformats.org/officeDocument/2006/relationships/hyperlink" Target="https://lightcast.io/open-skills/skills" TargetMode="External"/><Relationship Id="rId529" Type="http://schemas.openxmlformats.org/officeDocument/2006/relationships/hyperlink" Target="https://skills.emsidata.com/skills/KS440R762YJ5R28K4XDN" TargetMode="External"/><Relationship Id="rId528" Type="http://schemas.openxmlformats.org/officeDocument/2006/relationships/hyperlink" Target="https://lightcast.io/open-skills/skills" TargetMode="External"/><Relationship Id="rId9079" Type="http://schemas.openxmlformats.org/officeDocument/2006/relationships/hyperlink" Target="https://lightcast.io/open-skills/skills" TargetMode="External"/><Relationship Id="rId527" Type="http://schemas.openxmlformats.org/officeDocument/2006/relationships/hyperlink" Target="https://skills.emsidata.com/skills/KS440R46FJ57B8Q23DY3" TargetMode="External"/><Relationship Id="rId9078" Type="http://schemas.openxmlformats.org/officeDocument/2006/relationships/hyperlink" Target="https://skills.emsidata.com/skills/BGSACC7757544DA7245A" TargetMode="External"/><Relationship Id="rId526" Type="http://schemas.openxmlformats.org/officeDocument/2006/relationships/hyperlink" Target="https://lightcast.io/open-skills/skills" TargetMode="External"/><Relationship Id="rId9077" Type="http://schemas.openxmlformats.org/officeDocument/2006/relationships/hyperlink" Target="https://lightcast.io/open-skills/skills" TargetMode="External"/><Relationship Id="rId521" Type="http://schemas.openxmlformats.org/officeDocument/2006/relationships/hyperlink" Target="https://skills.emsidata.com/skills/ESC4CA48F9C73D02BF59" TargetMode="External"/><Relationship Id="rId520" Type="http://schemas.openxmlformats.org/officeDocument/2006/relationships/hyperlink" Target="https://lightcast.io/open-skills/skills" TargetMode="External"/><Relationship Id="rId6800" Type="http://schemas.openxmlformats.org/officeDocument/2006/relationships/hyperlink" Target="https://skills.emsidata.com/skills/KS1258W66SQT0J299PQW" TargetMode="External"/><Relationship Id="rId519" Type="http://schemas.openxmlformats.org/officeDocument/2006/relationships/hyperlink" Target="https://skills.emsidata.com/skills/KS120BL5Y82H6T9F0F1B" TargetMode="External"/><Relationship Id="rId9072" Type="http://schemas.openxmlformats.org/officeDocument/2006/relationships/hyperlink" Target="https://skills.emsidata.com/skills/ESA0523F4BCB6FF01890" TargetMode="External"/><Relationship Id="rId9071" Type="http://schemas.openxmlformats.org/officeDocument/2006/relationships/hyperlink" Target="https://lightcast.io/open-skills/skills" TargetMode="External"/><Relationship Id="rId9070" Type="http://schemas.openxmlformats.org/officeDocument/2006/relationships/hyperlink" Target="https://skills.emsidata.com/skills/BGSA7C2E733E4F8FE35C" TargetMode="External"/><Relationship Id="rId514" Type="http://schemas.openxmlformats.org/officeDocument/2006/relationships/hyperlink" Target="https://lightcast.io/open-skills/skills" TargetMode="External"/><Relationship Id="rId9065" Type="http://schemas.openxmlformats.org/officeDocument/2006/relationships/hyperlink" Target="https://lightcast.io/open-skills/skills" TargetMode="External"/><Relationship Id="rId513" Type="http://schemas.openxmlformats.org/officeDocument/2006/relationships/hyperlink" Target="https://skills.emsidata.com/skills/KS680KR72KH02C5GM5TY" TargetMode="External"/><Relationship Id="rId9064" Type="http://schemas.openxmlformats.org/officeDocument/2006/relationships/hyperlink" Target="https://skills.emsidata.com/skills/KS125FH6V9JLVCC4GY1G" TargetMode="External"/><Relationship Id="rId512" Type="http://schemas.openxmlformats.org/officeDocument/2006/relationships/hyperlink" Target="https://lightcast.io/open-skills/skills" TargetMode="External"/><Relationship Id="rId9063" Type="http://schemas.openxmlformats.org/officeDocument/2006/relationships/hyperlink" Target="https://lightcast.io/open-skills/skills" TargetMode="External"/><Relationship Id="rId511" Type="http://schemas.openxmlformats.org/officeDocument/2006/relationships/hyperlink" Target="https://skills.emsidata.com/skills/KS7G747655VG23WXMS9B" TargetMode="External"/><Relationship Id="rId9062" Type="http://schemas.openxmlformats.org/officeDocument/2006/relationships/hyperlink" Target="https://skills.emsidata.com/skills/BGSABFBC50D315DFC96C" TargetMode="External"/><Relationship Id="rId518" Type="http://schemas.openxmlformats.org/officeDocument/2006/relationships/hyperlink" Target="https://lightcast.io/open-skills/skills" TargetMode="External"/><Relationship Id="rId9069" Type="http://schemas.openxmlformats.org/officeDocument/2006/relationships/hyperlink" Target="https://lightcast.io/open-skills/skills" TargetMode="External"/><Relationship Id="rId517" Type="http://schemas.openxmlformats.org/officeDocument/2006/relationships/hyperlink" Target="https://skills.emsidata.com/skills/KS120BK6RN5NN5LVV63N" TargetMode="External"/><Relationship Id="rId9068" Type="http://schemas.openxmlformats.org/officeDocument/2006/relationships/hyperlink" Target="https://skills.emsidata.com/skills/BGS462F8639E02B22589" TargetMode="External"/><Relationship Id="rId516" Type="http://schemas.openxmlformats.org/officeDocument/2006/relationships/hyperlink" Target="https://lightcast.io/open-skills/skills" TargetMode="External"/><Relationship Id="rId9067" Type="http://schemas.openxmlformats.org/officeDocument/2006/relationships/hyperlink" Target="https://lightcast.io/open-skills/skills" TargetMode="External"/><Relationship Id="rId515" Type="http://schemas.openxmlformats.org/officeDocument/2006/relationships/hyperlink" Target="https://skills.emsidata.com/skills/KS126556LGP5F9RQ3Y54" TargetMode="External"/><Relationship Id="rId9066" Type="http://schemas.openxmlformats.org/officeDocument/2006/relationships/hyperlink" Target="https://skills.emsidata.com/skills/KS1222B76ZSJNXYCPLH6" TargetMode="External"/><Relationship Id="rId510" Type="http://schemas.openxmlformats.org/officeDocument/2006/relationships/hyperlink" Target="https://lightcast.io/open-skills/skills" TargetMode="External"/><Relationship Id="rId9010" Type="http://schemas.openxmlformats.org/officeDocument/2006/relationships/hyperlink" Target="https://skills.emsidata.com/skills/KS7G7686GDLYYLM5M09T" TargetMode="External"/><Relationship Id="rId9014" Type="http://schemas.openxmlformats.org/officeDocument/2006/relationships/hyperlink" Target="https://skills.emsidata.com/skills/KS1287W75NMPDTKD5SSQ" TargetMode="External"/><Relationship Id="rId9013" Type="http://schemas.openxmlformats.org/officeDocument/2006/relationships/hyperlink" Target="https://lightcast.io/open-skills/skills" TargetMode="External"/><Relationship Id="rId9012" Type="http://schemas.openxmlformats.org/officeDocument/2006/relationships/hyperlink" Target="https://skills.emsidata.com/skills/BGS77759F8557FF2D542" TargetMode="External"/><Relationship Id="rId9011" Type="http://schemas.openxmlformats.org/officeDocument/2006/relationships/hyperlink" Target="https://lightcast.io/open-skills/skills" TargetMode="External"/><Relationship Id="rId9018" Type="http://schemas.openxmlformats.org/officeDocument/2006/relationships/hyperlink" Target="https://skills.emsidata.com/skills/KS441X477MMVQLVMR1BP" TargetMode="External"/><Relationship Id="rId9017" Type="http://schemas.openxmlformats.org/officeDocument/2006/relationships/hyperlink" Target="https://lightcast.io/open-skills/skills" TargetMode="External"/><Relationship Id="rId9016" Type="http://schemas.openxmlformats.org/officeDocument/2006/relationships/hyperlink" Target="https://skills.emsidata.com/skills/KSHKQF4VR4TK8DPK01AY" TargetMode="External"/><Relationship Id="rId9015" Type="http://schemas.openxmlformats.org/officeDocument/2006/relationships/hyperlink" Target="https://lightcast.io/open-skills/skills" TargetMode="External"/><Relationship Id="rId9019" Type="http://schemas.openxmlformats.org/officeDocument/2006/relationships/hyperlink" Target="https://lightcast.io/open-skills/skills" TargetMode="External"/><Relationship Id="rId9003" Type="http://schemas.openxmlformats.org/officeDocument/2006/relationships/hyperlink" Target="https://lightcast.io/open-skills/skills" TargetMode="External"/><Relationship Id="rId9002" Type="http://schemas.openxmlformats.org/officeDocument/2006/relationships/hyperlink" Target="https://skills.emsidata.com/skills/KS122NS70VX2DP2290H9" TargetMode="External"/><Relationship Id="rId9001" Type="http://schemas.openxmlformats.org/officeDocument/2006/relationships/hyperlink" Target="https://lightcast.io/open-skills/skills" TargetMode="External"/><Relationship Id="rId9000" Type="http://schemas.openxmlformats.org/officeDocument/2006/relationships/hyperlink" Target="https://skills.emsidata.com/skills/BGS83F56A13ECADA71CE" TargetMode="External"/><Relationship Id="rId9007" Type="http://schemas.openxmlformats.org/officeDocument/2006/relationships/hyperlink" Target="https://lightcast.io/open-skills/skills" TargetMode="External"/><Relationship Id="rId9006" Type="http://schemas.openxmlformats.org/officeDocument/2006/relationships/hyperlink" Target="https://skills.emsidata.com/skills/KS1274M64JQK9PB2G3Q1" TargetMode="External"/><Relationship Id="rId9005" Type="http://schemas.openxmlformats.org/officeDocument/2006/relationships/hyperlink" Target="https://lightcast.io/open-skills/skills" TargetMode="External"/><Relationship Id="rId9004" Type="http://schemas.openxmlformats.org/officeDocument/2006/relationships/hyperlink" Target="https://skills.emsidata.com/skills/ES306B1B188E0781C33A" TargetMode="External"/><Relationship Id="rId9009" Type="http://schemas.openxmlformats.org/officeDocument/2006/relationships/hyperlink" Target="https://lightcast.io/open-skills/skills" TargetMode="External"/><Relationship Id="rId9008" Type="http://schemas.openxmlformats.org/officeDocument/2006/relationships/hyperlink" Target="https://skills.emsidata.com/skills/BGS5FE49FF05E8F49FBD" TargetMode="External"/><Relationship Id="rId9032" Type="http://schemas.openxmlformats.org/officeDocument/2006/relationships/hyperlink" Target="https://skills.emsidata.com/skills/KS120D86SP2JCLXPQ3ZX" TargetMode="External"/><Relationship Id="rId9031" Type="http://schemas.openxmlformats.org/officeDocument/2006/relationships/hyperlink" Target="https://lightcast.io/open-skills/skills" TargetMode="External"/><Relationship Id="rId9030" Type="http://schemas.openxmlformats.org/officeDocument/2006/relationships/hyperlink" Target="https://skills.emsidata.com/skills/KS1254V6DMQJKRXCVVDP" TargetMode="External"/><Relationship Id="rId9036" Type="http://schemas.openxmlformats.org/officeDocument/2006/relationships/hyperlink" Target="https://skills.emsidata.com/skills/ES8F594A6EA9F26581A3" TargetMode="External"/><Relationship Id="rId9035" Type="http://schemas.openxmlformats.org/officeDocument/2006/relationships/hyperlink" Target="https://lightcast.io/open-skills/skills" TargetMode="External"/><Relationship Id="rId9034" Type="http://schemas.openxmlformats.org/officeDocument/2006/relationships/hyperlink" Target="https://skills.emsidata.com/skills/ESE4F7DFFFF4E8145229" TargetMode="External"/><Relationship Id="rId9033" Type="http://schemas.openxmlformats.org/officeDocument/2006/relationships/hyperlink" Target="https://lightcast.io/open-skills/skills" TargetMode="External"/><Relationship Id="rId9039" Type="http://schemas.openxmlformats.org/officeDocument/2006/relationships/hyperlink" Target="https://lightcast.io/open-skills/skills" TargetMode="External"/><Relationship Id="rId9038" Type="http://schemas.openxmlformats.org/officeDocument/2006/relationships/hyperlink" Target="https://skills.emsidata.com/skills/KS124236F8PGLXGHDYRJ" TargetMode="External"/><Relationship Id="rId9037" Type="http://schemas.openxmlformats.org/officeDocument/2006/relationships/hyperlink" Target="https://lightcast.io/open-skills/skills" TargetMode="External"/><Relationship Id="rId9021" Type="http://schemas.openxmlformats.org/officeDocument/2006/relationships/hyperlink" Target="https://lightcast.io/open-skills/skills" TargetMode="External"/><Relationship Id="rId9020" Type="http://schemas.openxmlformats.org/officeDocument/2006/relationships/hyperlink" Target="https://skills.emsidata.com/skills/KS122J46HGBZHYKFVHNZ" TargetMode="External"/><Relationship Id="rId9025" Type="http://schemas.openxmlformats.org/officeDocument/2006/relationships/hyperlink" Target="https://lightcast.io/open-skills/skills" TargetMode="External"/><Relationship Id="rId9024" Type="http://schemas.openxmlformats.org/officeDocument/2006/relationships/hyperlink" Target="https://skills.emsidata.com/skills/ESECBB9821400A2E8C22" TargetMode="External"/><Relationship Id="rId9023" Type="http://schemas.openxmlformats.org/officeDocument/2006/relationships/hyperlink" Target="https://lightcast.io/open-skills/skills" TargetMode="External"/><Relationship Id="rId9022" Type="http://schemas.openxmlformats.org/officeDocument/2006/relationships/hyperlink" Target="https://skills.emsidata.com/skills/KS122Z279GGR6PV479WL" TargetMode="External"/><Relationship Id="rId9029" Type="http://schemas.openxmlformats.org/officeDocument/2006/relationships/hyperlink" Target="https://lightcast.io/open-skills/skills" TargetMode="External"/><Relationship Id="rId9028" Type="http://schemas.openxmlformats.org/officeDocument/2006/relationships/hyperlink" Target="https://skills.emsidata.com/skills/KSTBE3YGAQ950WVHMLTW" TargetMode="External"/><Relationship Id="rId9027" Type="http://schemas.openxmlformats.org/officeDocument/2006/relationships/hyperlink" Target="https://lightcast.io/open-skills/skills" TargetMode="External"/><Relationship Id="rId9026" Type="http://schemas.openxmlformats.org/officeDocument/2006/relationships/hyperlink" Target="https://skills.emsidata.com/skills/KS440JK6B7S1LH17FTVJ" TargetMode="External"/><Relationship Id="rId4206" Type="http://schemas.openxmlformats.org/officeDocument/2006/relationships/hyperlink" Target="https://lightcast.io/open-skills/skills" TargetMode="External"/><Relationship Id="rId5538" Type="http://schemas.openxmlformats.org/officeDocument/2006/relationships/hyperlink" Target="https://lightcast.io/open-skills/skills" TargetMode="External"/><Relationship Id="rId6869" Type="http://schemas.openxmlformats.org/officeDocument/2006/relationships/hyperlink" Target="https://lightcast.io/open-skills/skills" TargetMode="External"/><Relationship Id="rId4205" Type="http://schemas.openxmlformats.org/officeDocument/2006/relationships/hyperlink" Target="https://skills.emsidata.com/skills/KS441HY6HJBMWJFLFLH7" TargetMode="External"/><Relationship Id="rId5539" Type="http://schemas.openxmlformats.org/officeDocument/2006/relationships/hyperlink" Target="https://skills.emsidata.com/skills/KS121HL6BH6FFNYNKPS1" TargetMode="External"/><Relationship Id="rId4208" Type="http://schemas.openxmlformats.org/officeDocument/2006/relationships/hyperlink" Target="https://lightcast.io/open-skills/skills" TargetMode="External"/><Relationship Id="rId5536" Type="http://schemas.openxmlformats.org/officeDocument/2006/relationships/hyperlink" Target="https://lightcast.io/open-skills/skills" TargetMode="External"/><Relationship Id="rId6867" Type="http://schemas.openxmlformats.org/officeDocument/2006/relationships/hyperlink" Target="https://lightcast.io/open-skills/skills" TargetMode="External"/><Relationship Id="rId4207" Type="http://schemas.openxmlformats.org/officeDocument/2006/relationships/hyperlink" Target="https://skills.emsidata.com/skills/KS1248X619VWZY1MZ133" TargetMode="External"/><Relationship Id="rId5537" Type="http://schemas.openxmlformats.org/officeDocument/2006/relationships/hyperlink" Target="https://skills.emsidata.com/skills/ES17CA004ED0A7109CE9" TargetMode="External"/><Relationship Id="rId6868" Type="http://schemas.openxmlformats.org/officeDocument/2006/relationships/hyperlink" Target="https://skills.emsidata.com/skills/KS126645YDBQHCXX7CJV" TargetMode="External"/><Relationship Id="rId590" Type="http://schemas.openxmlformats.org/officeDocument/2006/relationships/hyperlink" Target="https://lightcast.io/open-skills/skills" TargetMode="External"/><Relationship Id="rId4209" Type="http://schemas.openxmlformats.org/officeDocument/2006/relationships/hyperlink" Target="https://skills.emsidata.com/skills/KS1216B6155HL5MZBJZ2" TargetMode="External"/><Relationship Id="rId589" Type="http://schemas.openxmlformats.org/officeDocument/2006/relationships/hyperlink" Target="https://skills.emsidata.com/skills/KS13USA80NE38XJHA2TL" TargetMode="External"/><Relationship Id="rId588" Type="http://schemas.openxmlformats.org/officeDocument/2006/relationships/hyperlink" Target="https://lightcast.io/open-skills/skills" TargetMode="External"/><Relationship Id="rId583" Type="http://schemas.openxmlformats.org/officeDocument/2006/relationships/hyperlink" Target="https://skills.emsidata.com/skills/KS120ZX7019J4V8DHBTM" TargetMode="External"/><Relationship Id="rId5530" Type="http://schemas.openxmlformats.org/officeDocument/2006/relationships/hyperlink" Target="https://lightcast.io/open-skills/skills" TargetMode="External"/><Relationship Id="rId6861" Type="http://schemas.openxmlformats.org/officeDocument/2006/relationships/hyperlink" Target="https://lightcast.io/open-skills/skills" TargetMode="External"/><Relationship Id="rId582" Type="http://schemas.openxmlformats.org/officeDocument/2006/relationships/hyperlink" Target="https://lightcast.io/open-skills/skills" TargetMode="External"/><Relationship Id="rId5531" Type="http://schemas.openxmlformats.org/officeDocument/2006/relationships/hyperlink" Target="https://skills.emsidata.com/skills/KS127V46FQ9152TJ8B2B" TargetMode="External"/><Relationship Id="rId6862" Type="http://schemas.openxmlformats.org/officeDocument/2006/relationships/hyperlink" Target="https://skills.emsidata.com/skills/KS1265P60HXFPH0VLFVP" TargetMode="External"/><Relationship Id="rId581" Type="http://schemas.openxmlformats.org/officeDocument/2006/relationships/hyperlink" Target="https://skills.emsidata.com/skills/KSJVV3YRQ0AV3QVEMB94" TargetMode="External"/><Relationship Id="rId4200" Type="http://schemas.openxmlformats.org/officeDocument/2006/relationships/hyperlink" Target="https://lightcast.io/open-skills/skills" TargetMode="External"/><Relationship Id="rId580" Type="http://schemas.openxmlformats.org/officeDocument/2006/relationships/hyperlink" Target="https://lightcast.io/open-skills/skills" TargetMode="External"/><Relationship Id="rId6860" Type="http://schemas.openxmlformats.org/officeDocument/2006/relationships/hyperlink" Target="https://skills.emsidata.com/skills/KS1264X6Q6902BJMLNCB" TargetMode="External"/><Relationship Id="rId587" Type="http://schemas.openxmlformats.org/officeDocument/2006/relationships/hyperlink" Target="https://skills.emsidata.com/skills/KS127FT67WJ9MTS58YHQ" TargetMode="External"/><Relationship Id="rId4202" Type="http://schemas.openxmlformats.org/officeDocument/2006/relationships/hyperlink" Target="https://lightcast.io/open-skills/skills" TargetMode="External"/><Relationship Id="rId5534" Type="http://schemas.openxmlformats.org/officeDocument/2006/relationships/hyperlink" Target="https://lightcast.io/open-skills/skills" TargetMode="External"/><Relationship Id="rId6865" Type="http://schemas.openxmlformats.org/officeDocument/2006/relationships/hyperlink" Target="https://lightcast.io/open-skills/skills" TargetMode="External"/><Relationship Id="rId586" Type="http://schemas.openxmlformats.org/officeDocument/2006/relationships/hyperlink" Target="https://lightcast.io/open-skills/skills" TargetMode="External"/><Relationship Id="rId4201" Type="http://schemas.openxmlformats.org/officeDocument/2006/relationships/hyperlink" Target="https://skills.emsidata.com/skills/KS127CM62SBF3CQSBBH3" TargetMode="External"/><Relationship Id="rId5535" Type="http://schemas.openxmlformats.org/officeDocument/2006/relationships/hyperlink" Target="https://skills.emsidata.com/skills/KS441KD5ZN6L8Q5NBJ86" TargetMode="External"/><Relationship Id="rId6866" Type="http://schemas.openxmlformats.org/officeDocument/2006/relationships/hyperlink" Target="https://skills.emsidata.com/skills/KS441026K15L0YMC8162" TargetMode="External"/><Relationship Id="rId585" Type="http://schemas.openxmlformats.org/officeDocument/2006/relationships/hyperlink" Target="https://skills.emsidata.com/skills/KS126SH79FQK71785RN1" TargetMode="External"/><Relationship Id="rId4204" Type="http://schemas.openxmlformats.org/officeDocument/2006/relationships/hyperlink" Target="https://lightcast.io/open-skills/skills" TargetMode="External"/><Relationship Id="rId5532" Type="http://schemas.openxmlformats.org/officeDocument/2006/relationships/hyperlink" Target="https://lightcast.io/open-skills/skills" TargetMode="External"/><Relationship Id="rId6863" Type="http://schemas.openxmlformats.org/officeDocument/2006/relationships/hyperlink" Target="https://lightcast.io/open-skills/skills" TargetMode="External"/><Relationship Id="rId584" Type="http://schemas.openxmlformats.org/officeDocument/2006/relationships/hyperlink" Target="https://lightcast.io/open-skills/skills" TargetMode="External"/><Relationship Id="rId4203" Type="http://schemas.openxmlformats.org/officeDocument/2006/relationships/hyperlink" Target="https://skills.emsidata.com/skills/KS440Z1754M82K9VYJFV" TargetMode="External"/><Relationship Id="rId5533" Type="http://schemas.openxmlformats.org/officeDocument/2006/relationships/hyperlink" Target="https://skills.emsidata.com/skills/ES53972BEABB57A4D0E6" TargetMode="External"/><Relationship Id="rId6864" Type="http://schemas.openxmlformats.org/officeDocument/2006/relationships/hyperlink" Target="https://skills.emsidata.com/skills/ESEF6CBFE27C71B28816" TargetMode="External"/><Relationship Id="rId5527" Type="http://schemas.openxmlformats.org/officeDocument/2006/relationships/hyperlink" Target="https://skills.emsidata.com/skills/KS681QS60M1FK19YRHG4" TargetMode="External"/><Relationship Id="rId6858" Type="http://schemas.openxmlformats.org/officeDocument/2006/relationships/hyperlink" Target="https://skills.emsidata.com/skills/KS124QR6F19BX4WPMW1H" TargetMode="External"/><Relationship Id="rId5528" Type="http://schemas.openxmlformats.org/officeDocument/2006/relationships/hyperlink" Target="https://lightcast.io/open-skills/skills" TargetMode="External"/><Relationship Id="rId6859" Type="http://schemas.openxmlformats.org/officeDocument/2006/relationships/hyperlink" Target="https://lightcast.io/open-skills/skills" TargetMode="External"/><Relationship Id="rId5525" Type="http://schemas.openxmlformats.org/officeDocument/2006/relationships/hyperlink" Target="https://skills.emsidata.com/skills/KS1258263VKQVRQ9N0Y0" TargetMode="External"/><Relationship Id="rId6856" Type="http://schemas.openxmlformats.org/officeDocument/2006/relationships/hyperlink" Target="https://skills.emsidata.com/skills/KS1242W5ZWLVN23JSK57" TargetMode="External"/><Relationship Id="rId5526" Type="http://schemas.openxmlformats.org/officeDocument/2006/relationships/hyperlink" Target="https://lightcast.io/open-skills/skills" TargetMode="External"/><Relationship Id="rId6857" Type="http://schemas.openxmlformats.org/officeDocument/2006/relationships/hyperlink" Target="https://lightcast.io/open-skills/skills" TargetMode="External"/><Relationship Id="rId5529" Type="http://schemas.openxmlformats.org/officeDocument/2006/relationships/hyperlink" Target="https://skills.emsidata.com/skills/KSC264RJVU1CG7HMK8LT" TargetMode="External"/><Relationship Id="rId579" Type="http://schemas.openxmlformats.org/officeDocument/2006/relationships/hyperlink" Target="https://skills.emsidata.com/skills/KS122SL787WBFLV2T3DS" TargetMode="External"/><Relationship Id="rId578" Type="http://schemas.openxmlformats.org/officeDocument/2006/relationships/hyperlink" Target="https://lightcast.io/open-skills/skills" TargetMode="External"/><Relationship Id="rId577" Type="http://schemas.openxmlformats.org/officeDocument/2006/relationships/hyperlink" Target="https://skills.emsidata.com/skills/KS1218G6KH2RGNVTJNR8" TargetMode="External"/><Relationship Id="rId572" Type="http://schemas.openxmlformats.org/officeDocument/2006/relationships/hyperlink" Target="https://lightcast.io/open-skills/skills" TargetMode="External"/><Relationship Id="rId6850" Type="http://schemas.openxmlformats.org/officeDocument/2006/relationships/hyperlink" Target="https://skills.emsidata.com/skills/KS1265471ZT1HMHWH9NY" TargetMode="External"/><Relationship Id="rId571" Type="http://schemas.openxmlformats.org/officeDocument/2006/relationships/hyperlink" Target="https://skills.emsidata.com/skills/KSQ9IRIH2B281JZYOJIZ" TargetMode="External"/><Relationship Id="rId5520" Type="http://schemas.openxmlformats.org/officeDocument/2006/relationships/hyperlink" Target="https://lightcast.io/open-skills/skills" TargetMode="External"/><Relationship Id="rId6851" Type="http://schemas.openxmlformats.org/officeDocument/2006/relationships/hyperlink" Target="https://lightcast.io/open-skills/skills" TargetMode="External"/><Relationship Id="rId570" Type="http://schemas.openxmlformats.org/officeDocument/2006/relationships/hyperlink" Target="https://lightcast.io/open-skills/skills" TargetMode="External"/><Relationship Id="rId576" Type="http://schemas.openxmlformats.org/officeDocument/2006/relationships/hyperlink" Target="https://lightcast.io/open-skills/skills" TargetMode="External"/><Relationship Id="rId5523" Type="http://schemas.openxmlformats.org/officeDocument/2006/relationships/hyperlink" Target="https://skills.emsidata.com/skills/KS125R66M2W3TKJXWNBF" TargetMode="External"/><Relationship Id="rId6854" Type="http://schemas.openxmlformats.org/officeDocument/2006/relationships/hyperlink" Target="https://skills.emsidata.com/skills/KS122LZ773L5MZ56S322" TargetMode="External"/><Relationship Id="rId575" Type="http://schemas.openxmlformats.org/officeDocument/2006/relationships/hyperlink" Target="https://skills.emsidata.com/skills/KS1218C6MP9RN7WXMM37" TargetMode="External"/><Relationship Id="rId5524" Type="http://schemas.openxmlformats.org/officeDocument/2006/relationships/hyperlink" Target="https://lightcast.io/open-skills/skills" TargetMode="External"/><Relationship Id="rId6855" Type="http://schemas.openxmlformats.org/officeDocument/2006/relationships/hyperlink" Target="https://lightcast.io/open-skills/skills" TargetMode="External"/><Relationship Id="rId574" Type="http://schemas.openxmlformats.org/officeDocument/2006/relationships/hyperlink" Target="https://lightcast.io/open-skills/skills" TargetMode="External"/><Relationship Id="rId5521" Type="http://schemas.openxmlformats.org/officeDocument/2006/relationships/hyperlink" Target="https://skills.emsidata.com/skills/KS1259Y6CNM1WLJS8PPP" TargetMode="External"/><Relationship Id="rId6852" Type="http://schemas.openxmlformats.org/officeDocument/2006/relationships/hyperlink" Target="https://skills.emsidata.com/skills/KS1265M698X7BRS20SWP" TargetMode="External"/><Relationship Id="rId573" Type="http://schemas.openxmlformats.org/officeDocument/2006/relationships/hyperlink" Target="https://skills.emsidata.com/skills/KS121986V35D05QNFF8N" TargetMode="External"/><Relationship Id="rId5522" Type="http://schemas.openxmlformats.org/officeDocument/2006/relationships/hyperlink" Target="https://lightcast.io/open-skills/skills" TargetMode="External"/><Relationship Id="rId6853" Type="http://schemas.openxmlformats.org/officeDocument/2006/relationships/hyperlink" Target="https://lightcast.io/open-skills/skills" TargetMode="External"/><Relationship Id="rId4228" Type="http://schemas.openxmlformats.org/officeDocument/2006/relationships/hyperlink" Target="https://lightcast.io/open-skills/skills" TargetMode="External"/><Relationship Id="rId4227" Type="http://schemas.openxmlformats.org/officeDocument/2006/relationships/hyperlink" Target="https://skills.emsidata.com/skills/KS122D46PJ09YVSBV9DW" TargetMode="External"/><Relationship Id="rId5558" Type="http://schemas.openxmlformats.org/officeDocument/2006/relationships/hyperlink" Target="https://lightcast.io/open-skills/skills" TargetMode="External"/><Relationship Id="rId6889" Type="http://schemas.openxmlformats.org/officeDocument/2006/relationships/hyperlink" Target="https://lightcast.io/open-skills/skills" TargetMode="External"/><Relationship Id="rId4229" Type="http://schemas.openxmlformats.org/officeDocument/2006/relationships/hyperlink" Target="https://skills.emsidata.com/skills/KS1241L6JYGTH7JV6N2X" TargetMode="External"/><Relationship Id="rId5559" Type="http://schemas.openxmlformats.org/officeDocument/2006/relationships/hyperlink" Target="https://skills.emsidata.com/skills/KS441NM675B7KHKV7X2M" TargetMode="External"/><Relationship Id="rId6880" Type="http://schemas.openxmlformats.org/officeDocument/2006/relationships/hyperlink" Target="https://skills.emsidata.com/skills/KS120VB76P5WB69FVNRT" TargetMode="External"/><Relationship Id="rId4220" Type="http://schemas.openxmlformats.org/officeDocument/2006/relationships/hyperlink" Target="https://lightcast.io/open-skills/skills" TargetMode="External"/><Relationship Id="rId5552" Type="http://schemas.openxmlformats.org/officeDocument/2006/relationships/hyperlink" Target="https://lightcast.io/open-skills/skills" TargetMode="External"/><Relationship Id="rId6883" Type="http://schemas.openxmlformats.org/officeDocument/2006/relationships/hyperlink" Target="https://lightcast.io/open-skills/skills" TargetMode="External"/><Relationship Id="rId5553" Type="http://schemas.openxmlformats.org/officeDocument/2006/relationships/hyperlink" Target="https://skills.emsidata.com/skills/KS128FG74RH6DN633H2H" TargetMode="External"/><Relationship Id="rId6884" Type="http://schemas.openxmlformats.org/officeDocument/2006/relationships/hyperlink" Target="https://skills.emsidata.com/skills/ESC8E01D3BC4F3FF95B3" TargetMode="External"/><Relationship Id="rId4222" Type="http://schemas.openxmlformats.org/officeDocument/2006/relationships/hyperlink" Target="https://lightcast.io/open-skills/skills" TargetMode="External"/><Relationship Id="rId5550" Type="http://schemas.openxmlformats.org/officeDocument/2006/relationships/hyperlink" Target="https://lightcast.io/open-skills/skills" TargetMode="External"/><Relationship Id="rId6881" Type="http://schemas.openxmlformats.org/officeDocument/2006/relationships/hyperlink" Target="https://lightcast.io/open-skills/skills" TargetMode="External"/><Relationship Id="rId4221" Type="http://schemas.openxmlformats.org/officeDocument/2006/relationships/hyperlink" Target="https://skills.emsidata.com/skills/KS1241J6PC0N3DT65QG8" TargetMode="External"/><Relationship Id="rId5551" Type="http://schemas.openxmlformats.org/officeDocument/2006/relationships/hyperlink" Target="https://skills.emsidata.com/skills/KS441NM627XTFKQHFW7B" TargetMode="External"/><Relationship Id="rId6882" Type="http://schemas.openxmlformats.org/officeDocument/2006/relationships/hyperlink" Target="https://skills.emsidata.com/skills/KS1254170QB67VTMR84C" TargetMode="External"/><Relationship Id="rId4224" Type="http://schemas.openxmlformats.org/officeDocument/2006/relationships/hyperlink" Target="https://lightcast.io/open-skills/skills" TargetMode="External"/><Relationship Id="rId5556" Type="http://schemas.openxmlformats.org/officeDocument/2006/relationships/hyperlink" Target="https://lightcast.io/open-skills/skills" TargetMode="External"/><Relationship Id="rId6887" Type="http://schemas.openxmlformats.org/officeDocument/2006/relationships/hyperlink" Target="https://lightcast.io/open-skills/skills" TargetMode="External"/><Relationship Id="rId4223" Type="http://schemas.openxmlformats.org/officeDocument/2006/relationships/hyperlink" Target="https://skills.emsidata.com/skills/KS122FV73MMMYFGYMTTY" TargetMode="External"/><Relationship Id="rId5557" Type="http://schemas.openxmlformats.org/officeDocument/2006/relationships/hyperlink" Target="https://skills.emsidata.com/skills/KS1219S69HLWD9V0GPMS" TargetMode="External"/><Relationship Id="rId6888" Type="http://schemas.openxmlformats.org/officeDocument/2006/relationships/hyperlink" Target="https://skills.emsidata.com/skills/KS127Q36BPNNCXYYY87C" TargetMode="External"/><Relationship Id="rId4226" Type="http://schemas.openxmlformats.org/officeDocument/2006/relationships/hyperlink" Target="https://lightcast.io/open-skills/skills" TargetMode="External"/><Relationship Id="rId5554" Type="http://schemas.openxmlformats.org/officeDocument/2006/relationships/hyperlink" Target="https://lightcast.io/open-skills/skills" TargetMode="External"/><Relationship Id="rId6885" Type="http://schemas.openxmlformats.org/officeDocument/2006/relationships/hyperlink" Target="https://lightcast.io/open-skills/skills" TargetMode="External"/><Relationship Id="rId4225" Type="http://schemas.openxmlformats.org/officeDocument/2006/relationships/hyperlink" Target="https://skills.emsidata.com/skills/KS4401T642KKKL4FQJMF" TargetMode="External"/><Relationship Id="rId5555" Type="http://schemas.openxmlformats.org/officeDocument/2006/relationships/hyperlink" Target="https://skills.emsidata.com/skills/KS120GZ5YXC6YVM1NGPR" TargetMode="External"/><Relationship Id="rId6886" Type="http://schemas.openxmlformats.org/officeDocument/2006/relationships/hyperlink" Target="https://skills.emsidata.com/skills/ES3CDF4F5564949F81DB" TargetMode="External"/><Relationship Id="rId4217" Type="http://schemas.openxmlformats.org/officeDocument/2006/relationships/hyperlink" Target="https://skills.emsidata.com/skills/KS122CZ71K19596XHQ92" TargetMode="External"/><Relationship Id="rId5549" Type="http://schemas.openxmlformats.org/officeDocument/2006/relationships/hyperlink" Target="https://skills.emsidata.com/skills/KS125W26C2Y5MRPJS49T" TargetMode="External"/><Relationship Id="rId4216" Type="http://schemas.openxmlformats.org/officeDocument/2006/relationships/hyperlink" Target="https://lightcast.io/open-skills/skills" TargetMode="External"/><Relationship Id="rId4219" Type="http://schemas.openxmlformats.org/officeDocument/2006/relationships/hyperlink" Target="https://skills.emsidata.com/skills/ES38A9E24ADFCCD436DC" TargetMode="External"/><Relationship Id="rId5547" Type="http://schemas.openxmlformats.org/officeDocument/2006/relationships/hyperlink" Target="https://skills.emsidata.com/skills/KS1217D75NZXR668PGBT" TargetMode="External"/><Relationship Id="rId6878" Type="http://schemas.openxmlformats.org/officeDocument/2006/relationships/hyperlink" Target="https://skills.emsidata.com/skills/ES3C57A23F8EE5411E18" TargetMode="External"/><Relationship Id="rId4218" Type="http://schemas.openxmlformats.org/officeDocument/2006/relationships/hyperlink" Target="https://lightcast.io/open-skills/skills" TargetMode="External"/><Relationship Id="rId5548" Type="http://schemas.openxmlformats.org/officeDocument/2006/relationships/hyperlink" Target="https://lightcast.io/open-skills/skills" TargetMode="External"/><Relationship Id="rId6879" Type="http://schemas.openxmlformats.org/officeDocument/2006/relationships/hyperlink" Target="https://lightcast.io/open-skills/skills" TargetMode="External"/><Relationship Id="rId599" Type="http://schemas.openxmlformats.org/officeDocument/2006/relationships/hyperlink" Target="https://skills.emsidata.com/skills/KS441626TDSV2J6GBB86" TargetMode="External"/><Relationship Id="rId594" Type="http://schemas.openxmlformats.org/officeDocument/2006/relationships/hyperlink" Target="https://lightcast.io/open-skills/skills" TargetMode="External"/><Relationship Id="rId5541" Type="http://schemas.openxmlformats.org/officeDocument/2006/relationships/hyperlink" Target="https://skills.emsidata.com/skills/KS125W566GKG5Y997PCP" TargetMode="External"/><Relationship Id="rId6872" Type="http://schemas.openxmlformats.org/officeDocument/2006/relationships/hyperlink" Target="https://skills.emsidata.com/skills/KS1256V72T3PMM5X9R0X" TargetMode="External"/><Relationship Id="rId593" Type="http://schemas.openxmlformats.org/officeDocument/2006/relationships/hyperlink" Target="https://skills.emsidata.com/skills/KS1218V6D1NWTXTCWP33" TargetMode="External"/><Relationship Id="rId5542" Type="http://schemas.openxmlformats.org/officeDocument/2006/relationships/hyperlink" Target="https://lightcast.io/open-skills/skills" TargetMode="External"/><Relationship Id="rId6873" Type="http://schemas.openxmlformats.org/officeDocument/2006/relationships/hyperlink" Target="https://lightcast.io/open-skills/skills" TargetMode="External"/><Relationship Id="rId592" Type="http://schemas.openxmlformats.org/officeDocument/2006/relationships/hyperlink" Target="https://lightcast.io/open-skills/skills" TargetMode="External"/><Relationship Id="rId4211" Type="http://schemas.openxmlformats.org/officeDocument/2006/relationships/hyperlink" Target="https://skills.emsidata.com/skills/KS4413B755LNG6KQT843" TargetMode="External"/><Relationship Id="rId6870" Type="http://schemas.openxmlformats.org/officeDocument/2006/relationships/hyperlink" Target="https://skills.emsidata.com/skills/KSET2IWJVEGUTA3JC9WG" TargetMode="External"/><Relationship Id="rId591" Type="http://schemas.openxmlformats.org/officeDocument/2006/relationships/hyperlink" Target="https://skills.emsidata.com/skills/KSPW6SYT2CM7EW9VBP1H" TargetMode="External"/><Relationship Id="rId4210" Type="http://schemas.openxmlformats.org/officeDocument/2006/relationships/hyperlink" Target="https://lightcast.io/open-skills/skills" TargetMode="External"/><Relationship Id="rId5540" Type="http://schemas.openxmlformats.org/officeDocument/2006/relationships/hyperlink" Target="https://lightcast.io/open-skills/skills" TargetMode="External"/><Relationship Id="rId6871" Type="http://schemas.openxmlformats.org/officeDocument/2006/relationships/hyperlink" Target="https://lightcast.io/open-skills/skills" TargetMode="External"/><Relationship Id="rId598" Type="http://schemas.openxmlformats.org/officeDocument/2006/relationships/hyperlink" Target="https://lightcast.io/open-skills/skills" TargetMode="External"/><Relationship Id="rId4213" Type="http://schemas.openxmlformats.org/officeDocument/2006/relationships/hyperlink" Target="https://skills.emsidata.com/skills/KS1249B6169SW5V8C4LP" TargetMode="External"/><Relationship Id="rId5545" Type="http://schemas.openxmlformats.org/officeDocument/2006/relationships/hyperlink" Target="https://skills.emsidata.com/skills/KS122VT6S2JJ5C5D80NF" TargetMode="External"/><Relationship Id="rId6876" Type="http://schemas.openxmlformats.org/officeDocument/2006/relationships/hyperlink" Target="https://skills.emsidata.com/skills/KS1265L6S3YJ290NHFKR" TargetMode="External"/><Relationship Id="rId597" Type="http://schemas.openxmlformats.org/officeDocument/2006/relationships/hyperlink" Target="https://skills.emsidata.com/skills/KS124Y46BNLKS3MP9KJK" TargetMode="External"/><Relationship Id="rId4212" Type="http://schemas.openxmlformats.org/officeDocument/2006/relationships/hyperlink" Target="https://lightcast.io/open-skills/skills" TargetMode="External"/><Relationship Id="rId5546" Type="http://schemas.openxmlformats.org/officeDocument/2006/relationships/hyperlink" Target="https://lightcast.io/open-skills/skills" TargetMode="External"/><Relationship Id="rId6877" Type="http://schemas.openxmlformats.org/officeDocument/2006/relationships/hyperlink" Target="https://lightcast.io/open-skills/skills" TargetMode="External"/><Relationship Id="rId596" Type="http://schemas.openxmlformats.org/officeDocument/2006/relationships/hyperlink" Target="https://lightcast.io/open-skills/skills" TargetMode="External"/><Relationship Id="rId4215" Type="http://schemas.openxmlformats.org/officeDocument/2006/relationships/hyperlink" Target="https://skills.emsidata.com/skills/KS1249B6TDJKXZHCZ3NN" TargetMode="External"/><Relationship Id="rId5543" Type="http://schemas.openxmlformats.org/officeDocument/2006/relationships/hyperlink" Target="https://skills.emsidata.com/skills/KS122VW78Q67XR4C3ZDW" TargetMode="External"/><Relationship Id="rId6874" Type="http://schemas.openxmlformats.org/officeDocument/2006/relationships/hyperlink" Target="https://skills.emsidata.com/skills/KS1269S60HL91ZM3075N" TargetMode="External"/><Relationship Id="rId595" Type="http://schemas.openxmlformats.org/officeDocument/2006/relationships/hyperlink" Target="https://skills.emsidata.com/skills/KS7G05Y6PD6Z2Z1TVKDD" TargetMode="External"/><Relationship Id="rId4214" Type="http://schemas.openxmlformats.org/officeDocument/2006/relationships/hyperlink" Target="https://lightcast.io/open-skills/skills" TargetMode="External"/><Relationship Id="rId5544" Type="http://schemas.openxmlformats.org/officeDocument/2006/relationships/hyperlink" Target="https://lightcast.io/open-skills/skills" TargetMode="External"/><Relationship Id="rId6875" Type="http://schemas.openxmlformats.org/officeDocument/2006/relationships/hyperlink" Target="https://lightcast.io/open-skills/skills" TargetMode="External"/><Relationship Id="rId6825" Type="http://schemas.openxmlformats.org/officeDocument/2006/relationships/hyperlink" Target="https://lightcast.io/open-skills/skills" TargetMode="External"/><Relationship Id="rId6826" Type="http://schemas.openxmlformats.org/officeDocument/2006/relationships/hyperlink" Target="https://skills.emsidata.com/skills/KS3WR2XHT4MG7TJTBMYL" TargetMode="External"/><Relationship Id="rId6823" Type="http://schemas.openxmlformats.org/officeDocument/2006/relationships/hyperlink" Target="https://lightcast.io/open-skills/skills" TargetMode="External"/><Relationship Id="rId6824" Type="http://schemas.openxmlformats.org/officeDocument/2006/relationships/hyperlink" Target="https://skills.emsidata.com/skills/KS1265B6K6M68CHM7RQW" TargetMode="External"/><Relationship Id="rId6829" Type="http://schemas.openxmlformats.org/officeDocument/2006/relationships/hyperlink" Target="https://lightcast.io/open-skills/skills" TargetMode="External"/><Relationship Id="rId6827" Type="http://schemas.openxmlformats.org/officeDocument/2006/relationships/hyperlink" Target="https://lightcast.io/open-skills/skills" TargetMode="External"/><Relationship Id="rId6828" Type="http://schemas.openxmlformats.org/officeDocument/2006/relationships/hyperlink" Target="https://skills.emsidata.com/skills/KS1219K6K2NY0V711DDD" TargetMode="External"/><Relationship Id="rId547" Type="http://schemas.openxmlformats.org/officeDocument/2006/relationships/hyperlink" Target="https://skills.emsidata.com/skills/ES3138113FCCC45863D9" TargetMode="External"/><Relationship Id="rId9098" Type="http://schemas.openxmlformats.org/officeDocument/2006/relationships/hyperlink" Target="https://skills.emsidata.com/skills/ES6AF3D4044340A6B9AE" TargetMode="External"/><Relationship Id="rId546" Type="http://schemas.openxmlformats.org/officeDocument/2006/relationships/hyperlink" Target="https://lightcast.io/open-skills/skills" TargetMode="External"/><Relationship Id="rId9097" Type="http://schemas.openxmlformats.org/officeDocument/2006/relationships/hyperlink" Target="https://lightcast.io/open-skills/skills" TargetMode="External"/><Relationship Id="rId545" Type="http://schemas.openxmlformats.org/officeDocument/2006/relationships/hyperlink" Target="https://skills.emsidata.com/skills/ES3623313D40EC6652DC" TargetMode="External"/><Relationship Id="rId9096" Type="http://schemas.openxmlformats.org/officeDocument/2006/relationships/hyperlink" Target="https://skills.emsidata.com/skills/KSZL462F5SBW5Z3CYFS7" TargetMode="External"/><Relationship Id="rId544" Type="http://schemas.openxmlformats.org/officeDocument/2006/relationships/hyperlink" Target="https://lightcast.io/open-skills/skills" TargetMode="External"/><Relationship Id="rId9095" Type="http://schemas.openxmlformats.org/officeDocument/2006/relationships/hyperlink" Target="https://lightcast.io/open-skills/skills" TargetMode="External"/><Relationship Id="rId549" Type="http://schemas.openxmlformats.org/officeDocument/2006/relationships/hyperlink" Target="https://skills.emsidata.com/skills/KS122L363QG4M33RBQZ9" TargetMode="External"/><Relationship Id="rId548" Type="http://schemas.openxmlformats.org/officeDocument/2006/relationships/hyperlink" Target="https://lightcast.io/open-skills/skills" TargetMode="External"/><Relationship Id="rId9099" Type="http://schemas.openxmlformats.org/officeDocument/2006/relationships/hyperlink" Target="https://lightcast.io/open-skills/skills" TargetMode="External"/><Relationship Id="rId543" Type="http://schemas.openxmlformats.org/officeDocument/2006/relationships/hyperlink" Target="https://skills.emsidata.com/skills/KS7C658V0Z5VN9S1WWYM" TargetMode="External"/><Relationship Id="rId6821" Type="http://schemas.openxmlformats.org/officeDocument/2006/relationships/hyperlink" Target="https://lightcast.io/open-skills/skills" TargetMode="External"/><Relationship Id="rId542" Type="http://schemas.openxmlformats.org/officeDocument/2006/relationships/hyperlink" Target="https://lightcast.io/open-skills/skills" TargetMode="External"/><Relationship Id="rId6822" Type="http://schemas.openxmlformats.org/officeDocument/2006/relationships/hyperlink" Target="https://skills.emsidata.com/skills/KS7G4X66Q33J9N7G9J4J" TargetMode="External"/><Relationship Id="rId541" Type="http://schemas.openxmlformats.org/officeDocument/2006/relationships/hyperlink" Target="https://skills.emsidata.com/skills/ES1992B32BAB5423E423" TargetMode="External"/><Relationship Id="rId540" Type="http://schemas.openxmlformats.org/officeDocument/2006/relationships/hyperlink" Target="https://lightcast.io/open-skills/skills" TargetMode="External"/><Relationship Id="rId6820" Type="http://schemas.openxmlformats.org/officeDocument/2006/relationships/hyperlink" Target="https://skills.emsidata.com/skills/KS441726FF2HBJTL448F" TargetMode="External"/><Relationship Id="rId6814" Type="http://schemas.openxmlformats.org/officeDocument/2006/relationships/hyperlink" Target="https://skills.emsidata.com/skills/KS126BN6M17RQNR0FXLN" TargetMode="External"/><Relationship Id="rId6815" Type="http://schemas.openxmlformats.org/officeDocument/2006/relationships/hyperlink" Target="https://lightcast.io/open-skills/skills" TargetMode="External"/><Relationship Id="rId6812" Type="http://schemas.openxmlformats.org/officeDocument/2006/relationships/hyperlink" Target="https://skills.emsidata.com/skills/KS122CL64848WM1MVNSQ" TargetMode="External"/><Relationship Id="rId6813" Type="http://schemas.openxmlformats.org/officeDocument/2006/relationships/hyperlink" Target="https://lightcast.io/open-skills/skills" TargetMode="External"/><Relationship Id="rId6818" Type="http://schemas.openxmlformats.org/officeDocument/2006/relationships/hyperlink" Target="https://skills.emsidata.com/skills/KS1265D6RGJL2Y4J6V5B" TargetMode="External"/><Relationship Id="rId6819" Type="http://schemas.openxmlformats.org/officeDocument/2006/relationships/hyperlink" Target="https://lightcast.io/open-skills/skills" TargetMode="External"/><Relationship Id="rId6816" Type="http://schemas.openxmlformats.org/officeDocument/2006/relationships/hyperlink" Target="https://skills.emsidata.com/skills/KS440HN6QZ60SQ0QX9NZ" TargetMode="External"/><Relationship Id="rId6817" Type="http://schemas.openxmlformats.org/officeDocument/2006/relationships/hyperlink" Target="https://lightcast.io/open-skills/skills" TargetMode="External"/><Relationship Id="rId9090" Type="http://schemas.openxmlformats.org/officeDocument/2006/relationships/hyperlink" Target="https://skills.emsidata.com/skills/BGS6E07585A979231E9E" TargetMode="External"/><Relationship Id="rId9094" Type="http://schemas.openxmlformats.org/officeDocument/2006/relationships/hyperlink" Target="https://skills.emsidata.com/skills/KS123CS6JB5VLCMS4WC9" TargetMode="External"/><Relationship Id="rId9093" Type="http://schemas.openxmlformats.org/officeDocument/2006/relationships/hyperlink" Target="https://lightcast.io/open-skills/skills" TargetMode="External"/><Relationship Id="rId9092" Type="http://schemas.openxmlformats.org/officeDocument/2006/relationships/hyperlink" Target="https://skills.emsidata.com/skills/BGS870098FA46FDA3773" TargetMode="External"/><Relationship Id="rId9091" Type="http://schemas.openxmlformats.org/officeDocument/2006/relationships/hyperlink" Target="https://lightcast.io/open-skills/skills" TargetMode="External"/><Relationship Id="rId536" Type="http://schemas.openxmlformats.org/officeDocument/2006/relationships/hyperlink" Target="https://lightcast.io/open-skills/skills" TargetMode="External"/><Relationship Id="rId9087" Type="http://schemas.openxmlformats.org/officeDocument/2006/relationships/hyperlink" Target="https://lightcast.io/open-skills/skills" TargetMode="External"/><Relationship Id="rId535" Type="http://schemas.openxmlformats.org/officeDocument/2006/relationships/hyperlink" Target="https://skills.emsidata.com/skills/KS8ZXPNSAGUI4ZLENMJW" TargetMode="External"/><Relationship Id="rId9086" Type="http://schemas.openxmlformats.org/officeDocument/2006/relationships/hyperlink" Target="https://skills.emsidata.com/skills/ES32D9DAFE37545AE8B6" TargetMode="External"/><Relationship Id="rId534" Type="http://schemas.openxmlformats.org/officeDocument/2006/relationships/hyperlink" Target="https://lightcast.io/open-skills/skills" TargetMode="External"/><Relationship Id="rId9085" Type="http://schemas.openxmlformats.org/officeDocument/2006/relationships/hyperlink" Target="https://lightcast.io/open-skills/skills" TargetMode="External"/><Relationship Id="rId533" Type="http://schemas.openxmlformats.org/officeDocument/2006/relationships/hyperlink" Target="https://skills.emsidata.com/skills/ES62ED94425D0C9E9937" TargetMode="External"/><Relationship Id="rId9084" Type="http://schemas.openxmlformats.org/officeDocument/2006/relationships/hyperlink" Target="https://skills.emsidata.com/skills/KS1200365FTR9X0M96T9" TargetMode="External"/><Relationship Id="rId539" Type="http://schemas.openxmlformats.org/officeDocument/2006/relationships/hyperlink" Target="https://skills.emsidata.com/skills/ESFF9F7F1E6E3866D0B0" TargetMode="External"/><Relationship Id="rId538" Type="http://schemas.openxmlformats.org/officeDocument/2006/relationships/hyperlink" Target="https://lightcast.io/open-skills/skills" TargetMode="External"/><Relationship Id="rId9089" Type="http://schemas.openxmlformats.org/officeDocument/2006/relationships/hyperlink" Target="https://lightcast.io/open-skills/skills" TargetMode="External"/><Relationship Id="rId537" Type="http://schemas.openxmlformats.org/officeDocument/2006/relationships/hyperlink" Target="https://skills.emsidata.com/skills/KS123ZC66ND18073WKCS" TargetMode="External"/><Relationship Id="rId9088" Type="http://schemas.openxmlformats.org/officeDocument/2006/relationships/hyperlink" Target="https://skills.emsidata.com/skills/KS1218N6GQGB3TDPLM9Y" TargetMode="External"/><Relationship Id="rId532" Type="http://schemas.openxmlformats.org/officeDocument/2006/relationships/hyperlink" Target="https://lightcast.io/open-skills/skills" TargetMode="External"/><Relationship Id="rId6810" Type="http://schemas.openxmlformats.org/officeDocument/2006/relationships/hyperlink" Target="https://skills.emsidata.com/skills/KSYTLDR8DURRTUWSYZI2" TargetMode="External"/><Relationship Id="rId531" Type="http://schemas.openxmlformats.org/officeDocument/2006/relationships/hyperlink" Target="https://skills.emsidata.com/skills/KS120BL6H9Z8TPFTZ1C2" TargetMode="External"/><Relationship Id="rId6811" Type="http://schemas.openxmlformats.org/officeDocument/2006/relationships/hyperlink" Target="https://lightcast.io/open-skills/skills" TargetMode="External"/><Relationship Id="rId530" Type="http://schemas.openxmlformats.org/officeDocument/2006/relationships/hyperlink" Target="https://lightcast.io/open-skills/skills" TargetMode="External"/><Relationship Id="rId5516" Type="http://schemas.openxmlformats.org/officeDocument/2006/relationships/hyperlink" Target="https://lightcast.io/open-skills/skills" TargetMode="External"/><Relationship Id="rId6847" Type="http://schemas.openxmlformats.org/officeDocument/2006/relationships/hyperlink" Target="https://lightcast.io/open-skills/skills" TargetMode="External"/><Relationship Id="rId5517" Type="http://schemas.openxmlformats.org/officeDocument/2006/relationships/hyperlink" Target="https://skills.emsidata.com/skills/KS128DB64C2HK9QV1ZDZ" TargetMode="External"/><Relationship Id="rId6848" Type="http://schemas.openxmlformats.org/officeDocument/2006/relationships/hyperlink" Target="https://skills.emsidata.com/skills/KS1265N6Q8R9WTY8PB27" TargetMode="External"/><Relationship Id="rId5514" Type="http://schemas.openxmlformats.org/officeDocument/2006/relationships/hyperlink" Target="https://lightcast.io/open-skills/skills" TargetMode="External"/><Relationship Id="rId6845" Type="http://schemas.openxmlformats.org/officeDocument/2006/relationships/hyperlink" Target="https://lightcast.io/open-skills/skills" TargetMode="External"/><Relationship Id="rId5515" Type="http://schemas.openxmlformats.org/officeDocument/2006/relationships/hyperlink" Target="https://skills.emsidata.com/skills/KS123Z75WFFSZPXNH04Q" TargetMode="External"/><Relationship Id="rId6846" Type="http://schemas.openxmlformats.org/officeDocument/2006/relationships/hyperlink" Target="https://skills.emsidata.com/skills/KS124185YLQVDB991J8N" TargetMode="External"/><Relationship Id="rId5518" Type="http://schemas.openxmlformats.org/officeDocument/2006/relationships/hyperlink" Target="https://lightcast.io/open-skills/skills" TargetMode="External"/><Relationship Id="rId6849" Type="http://schemas.openxmlformats.org/officeDocument/2006/relationships/hyperlink" Target="https://lightcast.io/open-skills/skills" TargetMode="External"/><Relationship Id="rId5519" Type="http://schemas.openxmlformats.org/officeDocument/2006/relationships/hyperlink" Target="https://skills.emsidata.com/skills/KS125C05ZSYGWN3V1DXK" TargetMode="External"/><Relationship Id="rId569" Type="http://schemas.openxmlformats.org/officeDocument/2006/relationships/hyperlink" Target="https://skills.emsidata.com/skills/KS440ZB70KSLV18DM7M2" TargetMode="External"/><Relationship Id="rId568" Type="http://schemas.openxmlformats.org/officeDocument/2006/relationships/hyperlink" Target="https://lightcast.io/open-skills/skills" TargetMode="External"/><Relationship Id="rId567" Type="http://schemas.openxmlformats.org/officeDocument/2006/relationships/hyperlink" Target="https://skills.emsidata.com/skills/ESA6AC50E02D490DE4FA" TargetMode="External"/><Relationship Id="rId566" Type="http://schemas.openxmlformats.org/officeDocument/2006/relationships/hyperlink" Target="https://lightcast.io/open-skills/skills" TargetMode="External"/><Relationship Id="rId561" Type="http://schemas.openxmlformats.org/officeDocument/2006/relationships/hyperlink" Target="https://skills.emsidata.com/skills/KS1285Z663564K2GB93Y" TargetMode="External"/><Relationship Id="rId560" Type="http://schemas.openxmlformats.org/officeDocument/2006/relationships/hyperlink" Target="https://lightcast.io/open-skills/skills" TargetMode="External"/><Relationship Id="rId6840" Type="http://schemas.openxmlformats.org/officeDocument/2006/relationships/hyperlink" Target="https://skills.emsidata.com/skills/KS441QM6LTNMGDSQKHLC" TargetMode="External"/><Relationship Id="rId565" Type="http://schemas.openxmlformats.org/officeDocument/2006/relationships/hyperlink" Target="https://skills.emsidata.com/skills/KS687QX65Q8MX9JLHYH0" TargetMode="External"/><Relationship Id="rId5512" Type="http://schemas.openxmlformats.org/officeDocument/2006/relationships/hyperlink" Target="https://lightcast.io/open-skills/skills" TargetMode="External"/><Relationship Id="rId6843" Type="http://schemas.openxmlformats.org/officeDocument/2006/relationships/hyperlink" Target="https://lightcast.io/open-skills/skills" TargetMode="External"/><Relationship Id="rId564" Type="http://schemas.openxmlformats.org/officeDocument/2006/relationships/hyperlink" Target="https://lightcast.io/open-skills/skills" TargetMode="External"/><Relationship Id="rId5513" Type="http://schemas.openxmlformats.org/officeDocument/2006/relationships/hyperlink" Target="https://skills.emsidata.com/skills/KS126Z86541KSHNDFQ1K" TargetMode="External"/><Relationship Id="rId6844" Type="http://schemas.openxmlformats.org/officeDocument/2006/relationships/hyperlink" Target="https://skills.emsidata.com/skills/KS1264Z76VQV2ZW2MB02" TargetMode="External"/><Relationship Id="rId563" Type="http://schemas.openxmlformats.org/officeDocument/2006/relationships/hyperlink" Target="https://skills.emsidata.com/skills/KS127QN6DMH7B7YD97PL" TargetMode="External"/><Relationship Id="rId5510" Type="http://schemas.openxmlformats.org/officeDocument/2006/relationships/hyperlink" Target="https://lightcast.io/open-skills/skills" TargetMode="External"/><Relationship Id="rId6841" Type="http://schemas.openxmlformats.org/officeDocument/2006/relationships/hyperlink" Target="https://lightcast.io/open-skills/skills" TargetMode="External"/><Relationship Id="rId562" Type="http://schemas.openxmlformats.org/officeDocument/2006/relationships/hyperlink" Target="https://lightcast.io/open-skills/skills" TargetMode="External"/><Relationship Id="rId5511" Type="http://schemas.openxmlformats.org/officeDocument/2006/relationships/hyperlink" Target="https://skills.emsidata.com/skills/KS127VR6BW7GWQ25V5M3" TargetMode="External"/><Relationship Id="rId6842" Type="http://schemas.openxmlformats.org/officeDocument/2006/relationships/hyperlink" Target="https://skills.emsidata.com/skills/KS1289J78MM2ZKHQFYYC" TargetMode="External"/><Relationship Id="rId5505" Type="http://schemas.openxmlformats.org/officeDocument/2006/relationships/hyperlink" Target="https://skills.emsidata.com/skills/KS7G2QW6V7WX8QR8MTCT" TargetMode="External"/><Relationship Id="rId6836" Type="http://schemas.openxmlformats.org/officeDocument/2006/relationships/hyperlink" Target="https://skills.emsidata.com/skills/KS1265J78BY2W8MT9CPX" TargetMode="External"/><Relationship Id="rId5506" Type="http://schemas.openxmlformats.org/officeDocument/2006/relationships/hyperlink" Target="https://lightcast.io/open-skills/skills" TargetMode="External"/><Relationship Id="rId6837" Type="http://schemas.openxmlformats.org/officeDocument/2006/relationships/hyperlink" Target="https://lightcast.io/open-skills/skills" TargetMode="External"/><Relationship Id="rId5503" Type="http://schemas.openxmlformats.org/officeDocument/2006/relationships/hyperlink" Target="https://skills.emsidata.com/skills/KS1201Y6DQ7VHZD11FTJ" TargetMode="External"/><Relationship Id="rId6834" Type="http://schemas.openxmlformats.org/officeDocument/2006/relationships/hyperlink" Target="https://skills.emsidata.com/skills/KS1265F71V3PY4KH0JW5" TargetMode="External"/><Relationship Id="rId5504" Type="http://schemas.openxmlformats.org/officeDocument/2006/relationships/hyperlink" Target="https://lightcast.io/open-skills/skills" TargetMode="External"/><Relationship Id="rId6835" Type="http://schemas.openxmlformats.org/officeDocument/2006/relationships/hyperlink" Target="https://lightcast.io/open-skills/skills" TargetMode="External"/><Relationship Id="rId5509" Type="http://schemas.openxmlformats.org/officeDocument/2006/relationships/hyperlink" Target="https://skills.emsidata.com/skills/KS120L4778BN093RR1FG" TargetMode="External"/><Relationship Id="rId5507" Type="http://schemas.openxmlformats.org/officeDocument/2006/relationships/hyperlink" Target="https://skills.emsidata.com/skills/KS125L467KML43P0GJKK" TargetMode="External"/><Relationship Id="rId6838" Type="http://schemas.openxmlformats.org/officeDocument/2006/relationships/hyperlink" Target="https://skills.emsidata.com/skills/KS441JK74K5Y3HYRK962" TargetMode="External"/><Relationship Id="rId5508" Type="http://schemas.openxmlformats.org/officeDocument/2006/relationships/hyperlink" Target="https://lightcast.io/open-skills/skills" TargetMode="External"/><Relationship Id="rId6839" Type="http://schemas.openxmlformats.org/officeDocument/2006/relationships/hyperlink" Target="https://lightcast.io/open-skills/skills" TargetMode="External"/><Relationship Id="rId558" Type="http://schemas.openxmlformats.org/officeDocument/2006/relationships/hyperlink" Target="https://lightcast.io/open-skills/skills" TargetMode="External"/><Relationship Id="rId557" Type="http://schemas.openxmlformats.org/officeDocument/2006/relationships/hyperlink" Target="https://skills.emsidata.com/skills/KS125Q46DRC84LP4BKJW" TargetMode="External"/><Relationship Id="rId556" Type="http://schemas.openxmlformats.org/officeDocument/2006/relationships/hyperlink" Target="https://lightcast.io/open-skills/skills" TargetMode="External"/><Relationship Id="rId555" Type="http://schemas.openxmlformats.org/officeDocument/2006/relationships/hyperlink" Target="https://skills.emsidata.com/skills/KS125Q36QTY8PQT43BK3" TargetMode="External"/><Relationship Id="rId559" Type="http://schemas.openxmlformats.org/officeDocument/2006/relationships/hyperlink" Target="https://skills.emsidata.com/skills/KS1209579K7LGT45YXJB" TargetMode="External"/><Relationship Id="rId550" Type="http://schemas.openxmlformats.org/officeDocument/2006/relationships/hyperlink" Target="https://lightcast.io/open-skills/skills" TargetMode="External"/><Relationship Id="rId554" Type="http://schemas.openxmlformats.org/officeDocument/2006/relationships/hyperlink" Target="https://lightcast.io/open-skills/skills" TargetMode="External"/><Relationship Id="rId5501" Type="http://schemas.openxmlformats.org/officeDocument/2006/relationships/hyperlink" Target="https://skills.emsidata.com/skills/KS1206C6Y5BSSM1DM80S" TargetMode="External"/><Relationship Id="rId6832" Type="http://schemas.openxmlformats.org/officeDocument/2006/relationships/hyperlink" Target="https://skills.emsidata.com/skills/KS1267F6ZNKB7WN25DZL" TargetMode="External"/><Relationship Id="rId553" Type="http://schemas.openxmlformats.org/officeDocument/2006/relationships/hyperlink" Target="https://skills.emsidata.com/skills/KS1235P5ZVQRHD800SQK" TargetMode="External"/><Relationship Id="rId5502" Type="http://schemas.openxmlformats.org/officeDocument/2006/relationships/hyperlink" Target="https://lightcast.io/open-skills/skills" TargetMode="External"/><Relationship Id="rId6833" Type="http://schemas.openxmlformats.org/officeDocument/2006/relationships/hyperlink" Target="https://lightcast.io/open-skills/skills" TargetMode="External"/><Relationship Id="rId552" Type="http://schemas.openxmlformats.org/officeDocument/2006/relationships/hyperlink" Target="https://lightcast.io/open-skills/skills" TargetMode="External"/><Relationship Id="rId6830" Type="http://schemas.openxmlformats.org/officeDocument/2006/relationships/hyperlink" Target="https://skills.emsidata.com/skills/KS44173655WFR7JPTX25" TargetMode="External"/><Relationship Id="rId551" Type="http://schemas.openxmlformats.org/officeDocument/2006/relationships/hyperlink" Target="https://skills.emsidata.com/skills/KS6UL5GW1OS26T5WW2UK" TargetMode="External"/><Relationship Id="rId5500" Type="http://schemas.openxmlformats.org/officeDocument/2006/relationships/hyperlink" Target="https://lightcast.io/open-skills/skills" TargetMode="External"/><Relationship Id="rId6831" Type="http://schemas.openxmlformats.org/officeDocument/2006/relationships/hyperlink" Target="https://lightcast.io/open-skills/skills" TargetMode="External"/><Relationship Id="rId4280" Type="http://schemas.openxmlformats.org/officeDocument/2006/relationships/hyperlink" Target="https://lightcast.io/open-skills/skills" TargetMode="External"/><Relationship Id="rId4282" Type="http://schemas.openxmlformats.org/officeDocument/2006/relationships/hyperlink" Target="https://lightcast.io/open-skills/skills" TargetMode="External"/><Relationship Id="rId4281" Type="http://schemas.openxmlformats.org/officeDocument/2006/relationships/hyperlink" Target="https://skills.emsidata.com/skills/KS124TG6C6GQ3RGYBJ3G" TargetMode="External"/><Relationship Id="rId4284" Type="http://schemas.openxmlformats.org/officeDocument/2006/relationships/hyperlink" Target="https://lightcast.io/open-skills/skills" TargetMode="External"/><Relationship Id="rId4283" Type="http://schemas.openxmlformats.org/officeDocument/2006/relationships/hyperlink" Target="https://skills.emsidata.com/skills/ES3E4417E2D990416E1F" TargetMode="External"/><Relationship Id="rId4286" Type="http://schemas.openxmlformats.org/officeDocument/2006/relationships/hyperlink" Target="https://lightcast.io/open-skills/skills" TargetMode="External"/><Relationship Id="rId4285" Type="http://schemas.openxmlformats.org/officeDocument/2006/relationships/hyperlink" Target="https://skills.emsidata.com/skills/ESE91DB5BCB868512FDC" TargetMode="External"/><Relationship Id="rId4288" Type="http://schemas.openxmlformats.org/officeDocument/2006/relationships/hyperlink" Target="https://lightcast.io/open-skills/skills" TargetMode="External"/><Relationship Id="rId4287" Type="http://schemas.openxmlformats.org/officeDocument/2006/relationships/hyperlink" Target="https://skills.emsidata.com/skills/KS127QD6B0MS9Y1C4K3V" TargetMode="External"/><Relationship Id="rId4289" Type="http://schemas.openxmlformats.org/officeDocument/2006/relationships/hyperlink" Target="https://skills.emsidata.com/skills/ES2CC185FC27BC0DF8FE" TargetMode="External"/><Relationship Id="rId4271" Type="http://schemas.openxmlformats.org/officeDocument/2006/relationships/hyperlink" Target="https://skills.emsidata.com/skills/KS124VL6RVRF0BZ2B1Y1" TargetMode="External"/><Relationship Id="rId4270" Type="http://schemas.openxmlformats.org/officeDocument/2006/relationships/hyperlink" Target="https://lightcast.io/open-skills/skills" TargetMode="External"/><Relationship Id="rId4273" Type="http://schemas.openxmlformats.org/officeDocument/2006/relationships/hyperlink" Target="https://skills.emsidata.com/skills/KS125K36T7CLFH56KJNC" TargetMode="External"/><Relationship Id="rId4272" Type="http://schemas.openxmlformats.org/officeDocument/2006/relationships/hyperlink" Target="https://lightcast.io/open-skills/skills" TargetMode="External"/><Relationship Id="rId4275" Type="http://schemas.openxmlformats.org/officeDocument/2006/relationships/hyperlink" Target="https://skills.emsidata.com/skills/KS7G6XB661ZQZM7SXS11" TargetMode="External"/><Relationship Id="rId4274" Type="http://schemas.openxmlformats.org/officeDocument/2006/relationships/hyperlink" Target="https://lightcast.io/open-skills/skills" TargetMode="External"/><Relationship Id="rId4277" Type="http://schemas.openxmlformats.org/officeDocument/2006/relationships/hyperlink" Target="https://skills.emsidata.com/skills/KS44253607FYTYCJNMPZ" TargetMode="External"/><Relationship Id="rId4276" Type="http://schemas.openxmlformats.org/officeDocument/2006/relationships/hyperlink" Target="https://lightcast.io/open-skills/skills" TargetMode="External"/><Relationship Id="rId4279" Type="http://schemas.openxmlformats.org/officeDocument/2006/relationships/hyperlink" Target="https://skills.emsidata.com/skills/ESD85A0F68EE323F1736" TargetMode="External"/><Relationship Id="rId4278" Type="http://schemas.openxmlformats.org/officeDocument/2006/relationships/hyperlink" Target="https://lightcast.io/open-skills/skills" TargetMode="External"/><Relationship Id="rId4291" Type="http://schemas.openxmlformats.org/officeDocument/2006/relationships/hyperlink" Target="https://skills.emsidata.com/skills/KS4424Z5XFZY3ZHHMV6T" TargetMode="External"/><Relationship Id="rId4290" Type="http://schemas.openxmlformats.org/officeDocument/2006/relationships/hyperlink" Target="https://lightcast.io/open-skills/skills" TargetMode="External"/><Relationship Id="rId4293" Type="http://schemas.openxmlformats.org/officeDocument/2006/relationships/hyperlink" Target="https://skills.emsidata.com/skills/KS123HZ73G741DQSFX8R" TargetMode="External"/><Relationship Id="rId4292" Type="http://schemas.openxmlformats.org/officeDocument/2006/relationships/hyperlink" Target="https://lightcast.io/open-skills/skills" TargetMode="External"/><Relationship Id="rId4295" Type="http://schemas.openxmlformats.org/officeDocument/2006/relationships/hyperlink" Target="https://skills.emsidata.com/skills/KS124VF5YCVWCW6NR1Z6" TargetMode="External"/><Relationship Id="rId4294" Type="http://schemas.openxmlformats.org/officeDocument/2006/relationships/hyperlink" Target="https://lightcast.io/open-skills/skills" TargetMode="External"/><Relationship Id="rId4297" Type="http://schemas.openxmlformats.org/officeDocument/2006/relationships/hyperlink" Target="https://skills.emsidata.com/skills/KS121CN799XDTLT095QW" TargetMode="External"/><Relationship Id="rId4296" Type="http://schemas.openxmlformats.org/officeDocument/2006/relationships/hyperlink" Target="https://lightcast.io/open-skills/skills" TargetMode="External"/><Relationship Id="rId4299" Type="http://schemas.openxmlformats.org/officeDocument/2006/relationships/hyperlink" Target="https://skills.emsidata.com/skills/KS7G6HW69QX4SLH3Z5XB" TargetMode="External"/><Relationship Id="rId4298" Type="http://schemas.openxmlformats.org/officeDocument/2006/relationships/hyperlink" Target="https://lightcast.io/open-skills/skills" TargetMode="External"/><Relationship Id="rId4249" Type="http://schemas.openxmlformats.org/officeDocument/2006/relationships/hyperlink" Target="https://skills.emsidata.com/skills/KS123J15YJ6PLJDX8L8M" TargetMode="External"/><Relationship Id="rId5570" Type="http://schemas.openxmlformats.org/officeDocument/2006/relationships/hyperlink" Target="https://lightcast.io/open-skills/skills" TargetMode="External"/><Relationship Id="rId5571" Type="http://schemas.openxmlformats.org/officeDocument/2006/relationships/hyperlink" Target="https://skills.emsidata.com/skills/KS125KJ77JNWBRCS031V" TargetMode="External"/><Relationship Id="rId4240" Type="http://schemas.openxmlformats.org/officeDocument/2006/relationships/hyperlink" Target="https://lightcast.io/open-skills/skills" TargetMode="External"/><Relationship Id="rId4242" Type="http://schemas.openxmlformats.org/officeDocument/2006/relationships/hyperlink" Target="https://lightcast.io/open-skills/skills" TargetMode="External"/><Relationship Id="rId5574" Type="http://schemas.openxmlformats.org/officeDocument/2006/relationships/hyperlink" Target="https://lightcast.io/open-skills/skills" TargetMode="External"/><Relationship Id="rId4241" Type="http://schemas.openxmlformats.org/officeDocument/2006/relationships/hyperlink" Target="https://skills.emsidata.com/skills/KS4400576KMSMZXHJXB8" TargetMode="External"/><Relationship Id="rId5575" Type="http://schemas.openxmlformats.org/officeDocument/2006/relationships/hyperlink" Target="https://skills.emsidata.com/skills/ESA5839C44D0970CF79F" TargetMode="External"/><Relationship Id="rId4244" Type="http://schemas.openxmlformats.org/officeDocument/2006/relationships/hyperlink" Target="https://lightcast.io/open-skills/skills" TargetMode="External"/><Relationship Id="rId5572" Type="http://schemas.openxmlformats.org/officeDocument/2006/relationships/hyperlink" Target="https://lightcast.io/open-skills/skills" TargetMode="External"/><Relationship Id="rId4243" Type="http://schemas.openxmlformats.org/officeDocument/2006/relationships/hyperlink" Target="https://skills.emsidata.com/skills/KS440J2672BWP513HT10" TargetMode="External"/><Relationship Id="rId5573" Type="http://schemas.openxmlformats.org/officeDocument/2006/relationships/hyperlink" Target="https://skills.emsidata.com/skills/KS121CF62WFJ19GK02H7" TargetMode="External"/><Relationship Id="rId4246" Type="http://schemas.openxmlformats.org/officeDocument/2006/relationships/hyperlink" Target="https://lightcast.io/open-skills/skills" TargetMode="External"/><Relationship Id="rId5578" Type="http://schemas.openxmlformats.org/officeDocument/2006/relationships/hyperlink" Target="https://lightcast.io/open-skills/skills" TargetMode="External"/><Relationship Id="rId4245" Type="http://schemas.openxmlformats.org/officeDocument/2006/relationships/hyperlink" Target="https://skills.emsidata.com/skills/KS123HV5WHQXDMXZ667K" TargetMode="External"/><Relationship Id="rId5579" Type="http://schemas.openxmlformats.org/officeDocument/2006/relationships/hyperlink" Target="https://skills.emsidata.com/skills/KS124H86K5J42L5SLFFV" TargetMode="External"/><Relationship Id="rId4248" Type="http://schemas.openxmlformats.org/officeDocument/2006/relationships/hyperlink" Target="https://lightcast.io/open-skills/skills" TargetMode="External"/><Relationship Id="rId5576" Type="http://schemas.openxmlformats.org/officeDocument/2006/relationships/hyperlink" Target="https://lightcast.io/open-skills/skills" TargetMode="External"/><Relationship Id="rId4247" Type="http://schemas.openxmlformats.org/officeDocument/2006/relationships/hyperlink" Target="https://skills.emsidata.com/skills/KS125PC72CJK6RF79Q6B" TargetMode="External"/><Relationship Id="rId5577" Type="http://schemas.openxmlformats.org/officeDocument/2006/relationships/hyperlink" Target="https://skills.emsidata.com/skills/KS7G7BG6631Q4B4JVDN6" TargetMode="External"/><Relationship Id="rId4239" Type="http://schemas.openxmlformats.org/officeDocument/2006/relationships/hyperlink" Target="https://skills.emsidata.com/skills/KS124CV79DFHP5MW6MQ2" TargetMode="External"/><Relationship Id="rId4238" Type="http://schemas.openxmlformats.org/officeDocument/2006/relationships/hyperlink" Target="https://lightcast.io/open-skills/skills" TargetMode="External"/><Relationship Id="rId5569" Type="http://schemas.openxmlformats.org/officeDocument/2006/relationships/hyperlink" Target="https://skills.emsidata.com/skills/KS120KK75KM4F5LVDCDN" TargetMode="External"/><Relationship Id="rId6890" Type="http://schemas.openxmlformats.org/officeDocument/2006/relationships/hyperlink" Target="https://skills.emsidata.com/skills/KS1256W6MPKRNM11QMPM" TargetMode="External"/><Relationship Id="rId5560" Type="http://schemas.openxmlformats.org/officeDocument/2006/relationships/hyperlink" Target="https://lightcast.io/open-skills/skills" TargetMode="External"/><Relationship Id="rId6891" Type="http://schemas.openxmlformats.org/officeDocument/2006/relationships/hyperlink" Target="https://lightcast.io/open-skills/skills" TargetMode="External"/><Relationship Id="rId495" Type="http://schemas.openxmlformats.org/officeDocument/2006/relationships/hyperlink" Target="https://skills.emsidata.com/skills/ESE7CF2084EE07193255" TargetMode="External"/><Relationship Id="rId4231" Type="http://schemas.openxmlformats.org/officeDocument/2006/relationships/hyperlink" Target="https://skills.emsidata.com/skills/KS125KG73V54LMCRSZ5B" TargetMode="External"/><Relationship Id="rId5563" Type="http://schemas.openxmlformats.org/officeDocument/2006/relationships/hyperlink" Target="https://skills.emsidata.com/skills/KS120KK6YQY9YQSK6DKW" TargetMode="External"/><Relationship Id="rId6894" Type="http://schemas.openxmlformats.org/officeDocument/2006/relationships/hyperlink" Target="https://skills.emsidata.com/skills/KS440D469RD1QH0T108G" TargetMode="External"/><Relationship Id="rId494" Type="http://schemas.openxmlformats.org/officeDocument/2006/relationships/hyperlink" Target="https://lightcast.io/open-skills/skills" TargetMode="External"/><Relationship Id="rId4230" Type="http://schemas.openxmlformats.org/officeDocument/2006/relationships/hyperlink" Target="https://lightcast.io/open-skills/skills" TargetMode="External"/><Relationship Id="rId5564" Type="http://schemas.openxmlformats.org/officeDocument/2006/relationships/hyperlink" Target="https://lightcast.io/open-skills/skills" TargetMode="External"/><Relationship Id="rId6895" Type="http://schemas.openxmlformats.org/officeDocument/2006/relationships/hyperlink" Target="https://lightcast.io/open-skills/skills" TargetMode="External"/><Relationship Id="rId493" Type="http://schemas.openxmlformats.org/officeDocument/2006/relationships/hyperlink" Target="https://skills.emsidata.com/skills/ES4E484563F6E97D987F" TargetMode="External"/><Relationship Id="rId4233" Type="http://schemas.openxmlformats.org/officeDocument/2006/relationships/hyperlink" Target="https://skills.emsidata.com/skills/KS441G8674MJW487GW93" TargetMode="External"/><Relationship Id="rId5561" Type="http://schemas.openxmlformats.org/officeDocument/2006/relationships/hyperlink" Target="https://skills.emsidata.com/skills/KS126K06YSWLGCMB6B0Y" TargetMode="External"/><Relationship Id="rId6892" Type="http://schemas.openxmlformats.org/officeDocument/2006/relationships/hyperlink" Target="https://skills.emsidata.com/skills/KS124CY60C421TGMY6GB" TargetMode="External"/><Relationship Id="rId492" Type="http://schemas.openxmlformats.org/officeDocument/2006/relationships/hyperlink" Target="https://lightcast.io/open-skills/skills" TargetMode="External"/><Relationship Id="rId4232" Type="http://schemas.openxmlformats.org/officeDocument/2006/relationships/hyperlink" Target="https://lightcast.io/open-skills/skills" TargetMode="External"/><Relationship Id="rId5562" Type="http://schemas.openxmlformats.org/officeDocument/2006/relationships/hyperlink" Target="https://lightcast.io/open-skills/skills" TargetMode="External"/><Relationship Id="rId6893" Type="http://schemas.openxmlformats.org/officeDocument/2006/relationships/hyperlink" Target="https://lightcast.io/open-skills/skills" TargetMode="External"/><Relationship Id="rId499" Type="http://schemas.openxmlformats.org/officeDocument/2006/relationships/hyperlink" Target="https://skills.emsidata.com/skills/KS127ZG6DBSF76WF7VYX" TargetMode="External"/><Relationship Id="rId4235" Type="http://schemas.openxmlformats.org/officeDocument/2006/relationships/hyperlink" Target="https://skills.emsidata.com/skills/ESDF7CE5F3FC71FB92DA" TargetMode="External"/><Relationship Id="rId5567" Type="http://schemas.openxmlformats.org/officeDocument/2006/relationships/hyperlink" Target="https://skills.emsidata.com/skills/KS121KB68PWHRPJCJKQJ" TargetMode="External"/><Relationship Id="rId6898" Type="http://schemas.openxmlformats.org/officeDocument/2006/relationships/hyperlink" Target="https://skills.emsidata.com/skills/KS121326HQQ7XJQMMPLD" TargetMode="External"/><Relationship Id="rId498" Type="http://schemas.openxmlformats.org/officeDocument/2006/relationships/hyperlink" Target="https://lightcast.io/open-skills/skills" TargetMode="External"/><Relationship Id="rId4234" Type="http://schemas.openxmlformats.org/officeDocument/2006/relationships/hyperlink" Target="https://lightcast.io/open-skills/skills" TargetMode="External"/><Relationship Id="rId5568" Type="http://schemas.openxmlformats.org/officeDocument/2006/relationships/hyperlink" Target="https://lightcast.io/open-skills/skills" TargetMode="External"/><Relationship Id="rId6899" Type="http://schemas.openxmlformats.org/officeDocument/2006/relationships/hyperlink" Target="https://lightcast.io/open-skills/skills" TargetMode="External"/><Relationship Id="rId497" Type="http://schemas.openxmlformats.org/officeDocument/2006/relationships/hyperlink" Target="https://skills.emsidata.com/skills/KSOLZ9PSYE2RWFOEH1LF" TargetMode="External"/><Relationship Id="rId4237" Type="http://schemas.openxmlformats.org/officeDocument/2006/relationships/hyperlink" Target="https://skills.emsidata.com/skills/ES8B867675B7DA42B6CF" TargetMode="External"/><Relationship Id="rId5565" Type="http://schemas.openxmlformats.org/officeDocument/2006/relationships/hyperlink" Target="https://skills.emsidata.com/skills/KS442937527R0CF82H0M" TargetMode="External"/><Relationship Id="rId6896" Type="http://schemas.openxmlformats.org/officeDocument/2006/relationships/hyperlink" Target="https://skills.emsidata.com/skills/KS1209176P7V54S9GVL8" TargetMode="External"/><Relationship Id="rId496" Type="http://schemas.openxmlformats.org/officeDocument/2006/relationships/hyperlink" Target="https://lightcast.io/open-skills/skills" TargetMode="External"/><Relationship Id="rId4236" Type="http://schemas.openxmlformats.org/officeDocument/2006/relationships/hyperlink" Target="https://lightcast.io/open-skills/skills" TargetMode="External"/><Relationship Id="rId5566" Type="http://schemas.openxmlformats.org/officeDocument/2006/relationships/hyperlink" Target="https://lightcast.io/open-skills/skills" TargetMode="External"/><Relationship Id="rId6897" Type="http://schemas.openxmlformats.org/officeDocument/2006/relationships/hyperlink" Target="https://lightcast.io/open-skills/skills" TargetMode="External"/><Relationship Id="rId4260" Type="http://schemas.openxmlformats.org/officeDocument/2006/relationships/hyperlink" Target="https://lightcast.io/open-skills/skills" TargetMode="External"/><Relationship Id="rId5592" Type="http://schemas.openxmlformats.org/officeDocument/2006/relationships/hyperlink" Target="https://lightcast.io/open-skills/skills" TargetMode="External"/><Relationship Id="rId5593" Type="http://schemas.openxmlformats.org/officeDocument/2006/relationships/hyperlink" Target="https://skills.emsidata.com/skills/ES27C1EB92F6CFCA84FC" TargetMode="External"/><Relationship Id="rId4262" Type="http://schemas.openxmlformats.org/officeDocument/2006/relationships/hyperlink" Target="https://lightcast.io/open-skills/skills" TargetMode="External"/><Relationship Id="rId5590" Type="http://schemas.openxmlformats.org/officeDocument/2006/relationships/hyperlink" Target="https://lightcast.io/open-skills/skills" TargetMode="External"/><Relationship Id="rId4261" Type="http://schemas.openxmlformats.org/officeDocument/2006/relationships/hyperlink" Target="https://skills.emsidata.com/skills/ESEE2583C4CF7E349529" TargetMode="External"/><Relationship Id="rId5591" Type="http://schemas.openxmlformats.org/officeDocument/2006/relationships/hyperlink" Target="https://skills.emsidata.com/skills/KS120PD5XB6HFLCL5JMT" TargetMode="External"/><Relationship Id="rId4264" Type="http://schemas.openxmlformats.org/officeDocument/2006/relationships/hyperlink" Target="https://lightcast.io/open-skills/skills" TargetMode="External"/><Relationship Id="rId5596" Type="http://schemas.openxmlformats.org/officeDocument/2006/relationships/hyperlink" Target="https://lightcast.io/open-skills/skills" TargetMode="External"/><Relationship Id="rId4263" Type="http://schemas.openxmlformats.org/officeDocument/2006/relationships/hyperlink" Target="https://skills.emsidata.com/skills/KS127FR5XXWWF4RJRCDH" TargetMode="External"/><Relationship Id="rId5597" Type="http://schemas.openxmlformats.org/officeDocument/2006/relationships/hyperlink" Target="https://skills.emsidata.com/skills/KS126NF6J7YP34KKW6SR" TargetMode="External"/><Relationship Id="rId4266" Type="http://schemas.openxmlformats.org/officeDocument/2006/relationships/hyperlink" Target="https://lightcast.io/open-skills/skills" TargetMode="External"/><Relationship Id="rId5594" Type="http://schemas.openxmlformats.org/officeDocument/2006/relationships/hyperlink" Target="https://lightcast.io/open-skills/skills" TargetMode="External"/><Relationship Id="rId4265" Type="http://schemas.openxmlformats.org/officeDocument/2006/relationships/hyperlink" Target="https://skills.emsidata.com/skills/ES6A8C742F9D672B6DDF" TargetMode="External"/><Relationship Id="rId5595" Type="http://schemas.openxmlformats.org/officeDocument/2006/relationships/hyperlink" Target="https://skills.emsidata.com/skills/KS1279R6BF9JJ46VTPSW" TargetMode="External"/><Relationship Id="rId4268" Type="http://schemas.openxmlformats.org/officeDocument/2006/relationships/hyperlink" Target="https://lightcast.io/open-skills/skills" TargetMode="External"/><Relationship Id="rId4267" Type="http://schemas.openxmlformats.org/officeDocument/2006/relationships/hyperlink" Target="https://skills.emsidata.com/skills/ES7178401F7310423888" TargetMode="External"/><Relationship Id="rId5598" Type="http://schemas.openxmlformats.org/officeDocument/2006/relationships/hyperlink" Target="https://lightcast.io/open-skills/skills" TargetMode="External"/><Relationship Id="rId4269" Type="http://schemas.openxmlformats.org/officeDocument/2006/relationships/hyperlink" Target="https://skills.emsidata.com/skills/ES871D056A717C42CD15" TargetMode="External"/><Relationship Id="rId5599" Type="http://schemas.openxmlformats.org/officeDocument/2006/relationships/hyperlink" Target="https://skills.emsidata.com/skills/KS123SQ75XG9DF9R1S74" TargetMode="External"/><Relationship Id="rId5581" Type="http://schemas.openxmlformats.org/officeDocument/2006/relationships/hyperlink" Target="https://skills.emsidata.com/skills/KS124D25ZG7YZ156NNH6" TargetMode="External"/><Relationship Id="rId5582" Type="http://schemas.openxmlformats.org/officeDocument/2006/relationships/hyperlink" Target="https://lightcast.io/open-skills/skills" TargetMode="External"/><Relationship Id="rId4251" Type="http://schemas.openxmlformats.org/officeDocument/2006/relationships/hyperlink" Target="https://skills.emsidata.com/skills/KS123HW758WLSXJL8Z38" TargetMode="External"/><Relationship Id="rId4250" Type="http://schemas.openxmlformats.org/officeDocument/2006/relationships/hyperlink" Target="https://lightcast.io/open-skills/skills" TargetMode="External"/><Relationship Id="rId5580" Type="http://schemas.openxmlformats.org/officeDocument/2006/relationships/hyperlink" Target="https://lightcast.io/open-skills/skills" TargetMode="External"/><Relationship Id="rId4253" Type="http://schemas.openxmlformats.org/officeDocument/2006/relationships/hyperlink" Target="https://skills.emsidata.com/skills/KS125RW6ZWZ8DLT13SNR" TargetMode="External"/><Relationship Id="rId5585" Type="http://schemas.openxmlformats.org/officeDocument/2006/relationships/hyperlink" Target="https://skills.emsidata.com/skills/KS1219N6Z3XQ19V0HSKR" TargetMode="External"/><Relationship Id="rId4252" Type="http://schemas.openxmlformats.org/officeDocument/2006/relationships/hyperlink" Target="https://lightcast.io/open-skills/skills" TargetMode="External"/><Relationship Id="rId5586" Type="http://schemas.openxmlformats.org/officeDocument/2006/relationships/hyperlink" Target="https://lightcast.io/open-skills/skills" TargetMode="External"/><Relationship Id="rId4255" Type="http://schemas.openxmlformats.org/officeDocument/2006/relationships/hyperlink" Target="https://skills.emsidata.com/skills/KS127887314GMCR1VRR5" TargetMode="External"/><Relationship Id="rId5583" Type="http://schemas.openxmlformats.org/officeDocument/2006/relationships/hyperlink" Target="https://skills.emsidata.com/skills/KS124DQ6JX0NX9DBFDM8" TargetMode="External"/><Relationship Id="rId4254" Type="http://schemas.openxmlformats.org/officeDocument/2006/relationships/hyperlink" Target="https://lightcast.io/open-skills/skills" TargetMode="External"/><Relationship Id="rId5584" Type="http://schemas.openxmlformats.org/officeDocument/2006/relationships/hyperlink" Target="https://lightcast.io/open-skills/skills" TargetMode="External"/><Relationship Id="rId4257" Type="http://schemas.openxmlformats.org/officeDocument/2006/relationships/hyperlink" Target="https://skills.emsidata.com/skills/KS122F96DJHT3ZXB8FCZ" TargetMode="External"/><Relationship Id="rId5589" Type="http://schemas.openxmlformats.org/officeDocument/2006/relationships/hyperlink" Target="https://skills.emsidata.com/skills/KSR5V7LNG1DL3C5O790P" TargetMode="External"/><Relationship Id="rId4256" Type="http://schemas.openxmlformats.org/officeDocument/2006/relationships/hyperlink" Target="https://lightcast.io/open-skills/skills" TargetMode="External"/><Relationship Id="rId4259" Type="http://schemas.openxmlformats.org/officeDocument/2006/relationships/hyperlink" Target="https://skills.emsidata.com/skills/KS12642691KYJXP5ZRDQ" TargetMode="External"/><Relationship Id="rId5587" Type="http://schemas.openxmlformats.org/officeDocument/2006/relationships/hyperlink" Target="https://skills.emsidata.com/skills/ESD3D2440C1EA13521F1" TargetMode="External"/><Relationship Id="rId4258" Type="http://schemas.openxmlformats.org/officeDocument/2006/relationships/hyperlink" Target="https://lightcast.io/open-skills/skills" TargetMode="External"/><Relationship Id="rId5588" Type="http://schemas.openxmlformats.org/officeDocument/2006/relationships/hyperlink" Target="https://lightcast.io/open-skills/skills" TargetMode="External"/><Relationship Id="rId9113" Type="http://schemas.openxmlformats.org/officeDocument/2006/relationships/hyperlink" Target="https://lightcast.io/open-skills/skills" TargetMode="External"/><Relationship Id="rId9112" Type="http://schemas.openxmlformats.org/officeDocument/2006/relationships/hyperlink" Target="https://skills.emsidata.com/skills/KS1270T606VPCMV4QHBR" TargetMode="External"/><Relationship Id="rId9111" Type="http://schemas.openxmlformats.org/officeDocument/2006/relationships/hyperlink" Target="https://lightcast.io/open-skills/skills" TargetMode="External"/><Relationship Id="rId9110" Type="http://schemas.openxmlformats.org/officeDocument/2006/relationships/hyperlink" Target="https://skills.emsidata.com/skills/KS683TD6K9QRLNY1PHN1" TargetMode="External"/><Relationship Id="rId9117" Type="http://schemas.openxmlformats.org/officeDocument/2006/relationships/hyperlink" Target="https://lightcast.io/open-skills/skills" TargetMode="External"/><Relationship Id="rId9116" Type="http://schemas.openxmlformats.org/officeDocument/2006/relationships/hyperlink" Target="https://skills.emsidata.com/skills/ESC7891443605FC84DFC" TargetMode="External"/><Relationship Id="rId9115" Type="http://schemas.openxmlformats.org/officeDocument/2006/relationships/hyperlink" Target="https://lightcast.io/open-skills/skills" TargetMode="External"/><Relationship Id="rId9114" Type="http://schemas.openxmlformats.org/officeDocument/2006/relationships/hyperlink" Target="https://skills.emsidata.com/skills/ESA5FBC3EE8F41473061" TargetMode="External"/><Relationship Id="rId9119" Type="http://schemas.openxmlformats.org/officeDocument/2006/relationships/hyperlink" Target="https://lightcast.io/open-skills/skills" TargetMode="External"/><Relationship Id="rId9118" Type="http://schemas.openxmlformats.org/officeDocument/2006/relationships/hyperlink" Target="https://skills.emsidata.com/skills/KS7TABKEAFQW9IJO1X53" TargetMode="External"/><Relationship Id="rId9102" Type="http://schemas.openxmlformats.org/officeDocument/2006/relationships/hyperlink" Target="https://skills.emsidata.com/skills/KS125BJ74WG8W81KQZD9" TargetMode="External"/><Relationship Id="rId9101" Type="http://schemas.openxmlformats.org/officeDocument/2006/relationships/hyperlink" Target="https://lightcast.io/open-skills/skills" TargetMode="External"/><Relationship Id="rId9100" Type="http://schemas.openxmlformats.org/officeDocument/2006/relationships/hyperlink" Target="https://skills.emsidata.com/skills/KSUK6OFU4EA534NO9T4D" TargetMode="External"/><Relationship Id="rId9106" Type="http://schemas.openxmlformats.org/officeDocument/2006/relationships/hyperlink" Target="https://skills.emsidata.com/skills/ESDB1BF2EB851AEE157B" TargetMode="External"/><Relationship Id="rId9105" Type="http://schemas.openxmlformats.org/officeDocument/2006/relationships/hyperlink" Target="https://lightcast.io/open-skills/skills" TargetMode="External"/><Relationship Id="rId9104" Type="http://schemas.openxmlformats.org/officeDocument/2006/relationships/hyperlink" Target="https://skills.emsidata.com/skills/KS126585ZF1VLKFXYFLT" TargetMode="External"/><Relationship Id="rId9103" Type="http://schemas.openxmlformats.org/officeDocument/2006/relationships/hyperlink" Target="https://lightcast.io/open-skills/skills" TargetMode="External"/><Relationship Id="rId9109" Type="http://schemas.openxmlformats.org/officeDocument/2006/relationships/hyperlink" Target="https://lightcast.io/open-skills/skills" TargetMode="External"/><Relationship Id="rId9108" Type="http://schemas.openxmlformats.org/officeDocument/2006/relationships/hyperlink" Target="https://skills.emsidata.com/skills/ESEACDF1722E203662A0" TargetMode="External"/><Relationship Id="rId9107" Type="http://schemas.openxmlformats.org/officeDocument/2006/relationships/hyperlink" Target="https://lightcast.io/open-skills/skills" TargetMode="External"/><Relationship Id="rId6902" Type="http://schemas.openxmlformats.org/officeDocument/2006/relationships/hyperlink" Target="https://skills.emsidata.com/skills/KS127XK61L64QHDR41R0" TargetMode="External"/><Relationship Id="rId6903" Type="http://schemas.openxmlformats.org/officeDocument/2006/relationships/hyperlink" Target="https://lightcast.io/open-skills/skills" TargetMode="External"/><Relationship Id="rId6900" Type="http://schemas.openxmlformats.org/officeDocument/2006/relationships/hyperlink" Target="https://skills.emsidata.com/skills/KS122TP61TV16099MSY3" TargetMode="External"/><Relationship Id="rId6901" Type="http://schemas.openxmlformats.org/officeDocument/2006/relationships/hyperlink" Target="https://lightcast.io/open-skills/skills" TargetMode="External"/><Relationship Id="rId6906" Type="http://schemas.openxmlformats.org/officeDocument/2006/relationships/hyperlink" Target="https://skills.emsidata.com/skills/KS1282M76ZSYM2QR0MNS" TargetMode="External"/><Relationship Id="rId6907" Type="http://schemas.openxmlformats.org/officeDocument/2006/relationships/hyperlink" Target="https://lightcast.io/open-skills/skills" TargetMode="External"/><Relationship Id="rId6904" Type="http://schemas.openxmlformats.org/officeDocument/2006/relationships/hyperlink" Target="https://skills.emsidata.com/skills/KS441BM72CR5R1403KP2" TargetMode="External"/><Relationship Id="rId6905" Type="http://schemas.openxmlformats.org/officeDocument/2006/relationships/hyperlink" Target="https://lightcast.io/open-skills/skills" TargetMode="External"/><Relationship Id="rId6908" Type="http://schemas.openxmlformats.org/officeDocument/2006/relationships/hyperlink" Target="https://skills.emsidata.com/skills/ESA3F0428E1E082505D6" TargetMode="External"/><Relationship Id="rId6909" Type="http://schemas.openxmlformats.org/officeDocument/2006/relationships/hyperlink" Target="https://lightcast.io/open-skills/skills" TargetMode="External"/><Relationship Id="rId9182" Type="http://schemas.openxmlformats.org/officeDocument/2006/relationships/hyperlink" Target="https://skills.emsidata.com/skills/BGS59A13456EE4889EF3" TargetMode="External"/><Relationship Id="rId9181" Type="http://schemas.openxmlformats.org/officeDocument/2006/relationships/hyperlink" Target="https://lightcast.io/open-skills/skills" TargetMode="External"/><Relationship Id="rId9180" Type="http://schemas.openxmlformats.org/officeDocument/2006/relationships/hyperlink" Target="https://skills.emsidata.com/skills/KS440JP6432J9Z5VVLZL" TargetMode="External"/><Relationship Id="rId9175" Type="http://schemas.openxmlformats.org/officeDocument/2006/relationships/hyperlink" Target="https://lightcast.io/open-skills/skills" TargetMode="External"/><Relationship Id="rId9174" Type="http://schemas.openxmlformats.org/officeDocument/2006/relationships/hyperlink" Target="https://skills.emsidata.com/skills/KS7G2RS68WTQ4B3H2KMQ" TargetMode="External"/><Relationship Id="rId9173" Type="http://schemas.openxmlformats.org/officeDocument/2006/relationships/hyperlink" Target="https://lightcast.io/open-skills/skills" TargetMode="External"/><Relationship Id="rId9172" Type="http://schemas.openxmlformats.org/officeDocument/2006/relationships/hyperlink" Target="https://skills.emsidata.com/skills/KSMB1NW4MCG1B77SB8MI" TargetMode="External"/><Relationship Id="rId9179" Type="http://schemas.openxmlformats.org/officeDocument/2006/relationships/hyperlink" Target="https://lightcast.io/open-skills/skills" TargetMode="External"/><Relationship Id="rId9178" Type="http://schemas.openxmlformats.org/officeDocument/2006/relationships/hyperlink" Target="https://skills.emsidata.com/skills/KS441CZ6CZZXNMRR28CV" TargetMode="External"/><Relationship Id="rId9177" Type="http://schemas.openxmlformats.org/officeDocument/2006/relationships/hyperlink" Target="https://lightcast.io/open-skills/skills" TargetMode="External"/><Relationship Id="rId9176" Type="http://schemas.openxmlformats.org/officeDocument/2006/relationships/hyperlink" Target="https://skills.emsidata.com/skills/KS120Q85VJXFX13J7512" TargetMode="External"/><Relationship Id="rId9171" Type="http://schemas.openxmlformats.org/officeDocument/2006/relationships/hyperlink" Target="https://lightcast.io/open-skills/skills" TargetMode="External"/><Relationship Id="rId9170" Type="http://schemas.openxmlformats.org/officeDocument/2006/relationships/hyperlink" Target="https://skills.emsidata.com/skills/KS120B668QQHWZWMFCMG" TargetMode="External"/><Relationship Id="rId9164" Type="http://schemas.openxmlformats.org/officeDocument/2006/relationships/hyperlink" Target="https://skills.emsidata.com/skills/ESBE4D467630FE886087" TargetMode="External"/><Relationship Id="rId9163" Type="http://schemas.openxmlformats.org/officeDocument/2006/relationships/hyperlink" Target="https://lightcast.io/open-skills/skills" TargetMode="External"/><Relationship Id="rId9162" Type="http://schemas.openxmlformats.org/officeDocument/2006/relationships/hyperlink" Target="https://skills.emsidata.com/skills/KS120JV6Y1HY2X3Y56J4" TargetMode="External"/><Relationship Id="rId9161" Type="http://schemas.openxmlformats.org/officeDocument/2006/relationships/hyperlink" Target="https://lightcast.io/open-skills/skills" TargetMode="External"/><Relationship Id="rId9168" Type="http://schemas.openxmlformats.org/officeDocument/2006/relationships/hyperlink" Target="https://skills.emsidata.com/skills/ES703B36A2EC6DD91F93" TargetMode="External"/><Relationship Id="rId9167" Type="http://schemas.openxmlformats.org/officeDocument/2006/relationships/hyperlink" Target="https://lightcast.io/open-skills/skills" TargetMode="External"/><Relationship Id="rId9166" Type="http://schemas.openxmlformats.org/officeDocument/2006/relationships/hyperlink" Target="https://skills.emsidata.com/skills/ESE4F25E3EAE4ED00367" TargetMode="External"/><Relationship Id="rId9165" Type="http://schemas.openxmlformats.org/officeDocument/2006/relationships/hyperlink" Target="https://lightcast.io/open-skills/skills" TargetMode="External"/><Relationship Id="rId9169" Type="http://schemas.openxmlformats.org/officeDocument/2006/relationships/hyperlink" Target="https://lightcast.io/open-skills/skills" TargetMode="External"/><Relationship Id="rId6924" Type="http://schemas.openxmlformats.org/officeDocument/2006/relationships/hyperlink" Target="https://skills.emsidata.com/skills/KS1225T707CD39S7QHV4" TargetMode="External"/><Relationship Id="rId6925" Type="http://schemas.openxmlformats.org/officeDocument/2006/relationships/hyperlink" Target="https://lightcast.io/open-skills/skills" TargetMode="External"/><Relationship Id="rId6922" Type="http://schemas.openxmlformats.org/officeDocument/2006/relationships/hyperlink" Target="https://skills.emsidata.com/skills/ESAB2C2E5E7E78A3527D" TargetMode="External"/><Relationship Id="rId6923" Type="http://schemas.openxmlformats.org/officeDocument/2006/relationships/hyperlink" Target="https://lightcast.io/open-skills/skills" TargetMode="External"/><Relationship Id="rId6928" Type="http://schemas.openxmlformats.org/officeDocument/2006/relationships/hyperlink" Target="https://skills.emsidata.com/skills/KS440PV6H6S2F16NLXYF" TargetMode="External"/><Relationship Id="rId6929" Type="http://schemas.openxmlformats.org/officeDocument/2006/relationships/hyperlink" Target="https://lightcast.io/open-skills/skills" TargetMode="External"/><Relationship Id="rId6926" Type="http://schemas.openxmlformats.org/officeDocument/2006/relationships/hyperlink" Target="https://skills.emsidata.com/skills/KS1270T6NPQBZL218BW8" TargetMode="External"/><Relationship Id="rId6927" Type="http://schemas.openxmlformats.org/officeDocument/2006/relationships/hyperlink" Target="https://lightcast.io/open-skills/skills" TargetMode="External"/><Relationship Id="rId409" Type="http://schemas.openxmlformats.org/officeDocument/2006/relationships/hyperlink" Target="https://lightcast.io/open-skills/skills" TargetMode="External"/><Relationship Id="rId404" Type="http://schemas.openxmlformats.org/officeDocument/2006/relationships/hyperlink" Target="https://lightcast.io/open-skills/skills" TargetMode="External"/><Relationship Id="rId9197" Type="http://schemas.openxmlformats.org/officeDocument/2006/relationships/hyperlink" Target="https://lightcast.io/open-skills/skills" TargetMode="External"/><Relationship Id="rId403" Type="http://schemas.openxmlformats.org/officeDocument/2006/relationships/hyperlink" Target="https://lightcast.io/open-skills/skills" TargetMode="External"/><Relationship Id="rId9196" Type="http://schemas.openxmlformats.org/officeDocument/2006/relationships/hyperlink" Target="https://skills.emsidata.com/skills/KS1214J6RSXDKFN46MK5" TargetMode="External"/><Relationship Id="rId402" Type="http://schemas.openxmlformats.org/officeDocument/2006/relationships/hyperlink" Target="https://lightcast.io/open-skills/skills" TargetMode="External"/><Relationship Id="rId9195" Type="http://schemas.openxmlformats.org/officeDocument/2006/relationships/hyperlink" Target="https://lightcast.io/open-skills/skills" TargetMode="External"/><Relationship Id="rId401" Type="http://schemas.openxmlformats.org/officeDocument/2006/relationships/hyperlink" Target="https://lightcast.io/open-skills/skills" TargetMode="External"/><Relationship Id="rId9194" Type="http://schemas.openxmlformats.org/officeDocument/2006/relationships/hyperlink" Target="https://skills.emsidata.com/skills/ES39F93FA272C3E95C10" TargetMode="External"/><Relationship Id="rId408" Type="http://schemas.openxmlformats.org/officeDocument/2006/relationships/hyperlink" Target="https://lightcast.io/open-skills/skills" TargetMode="External"/><Relationship Id="rId407" Type="http://schemas.openxmlformats.org/officeDocument/2006/relationships/hyperlink" Target="https://lightcast.io/open-skills/skills" TargetMode="External"/><Relationship Id="rId406" Type="http://schemas.openxmlformats.org/officeDocument/2006/relationships/hyperlink" Target="https://lightcast.io/open-skills/skills" TargetMode="External"/><Relationship Id="rId9199" Type="http://schemas.openxmlformats.org/officeDocument/2006/relationships/hyperlink" Target="https://lightcast.io/open-skills/skills" TargetMode="External"/><Relationship Id="rId405" Type="http://schemas.openxmlformats.org/officeDocument/2006/relationships/hyperlink" Target="https://lightcast.io/open-skills/skills" TargetMode="External"/><Relationship Id="rId9198" Type="http://schemas.openxmlformats.org/officeDocument/2006/relationships/hyperlink" Target="https://skills.emsidata.com/skills/KS4417B5ZQVWQHGF4Q79" TargetMode="External"/><Relationship Id="rId400" Type="http://schemas.openxmlformats.org/officeDocument/2006/relationships/hyperlink" Target="https://lightcast.io/open-skills/skills" TargetMode="External"/><Relationship Id="rId6920" Type="http://schemas.openxmlformats.org/officeDocument/2006/relationships/hyperlink" Target="https://skills.emsidata.com/skills/KS1258F5Y4V2353PXLV9" TargetMode="External"/><Relationship Id="rId6921" Type="http://schemas.openxmlformats.org/officeDocument/2006/relationships/hyperlink" Target="https://lightcast.io/open-skills/skills" TargetMode="External"/><Relationship Id="rId6913" Type="http://schemas.openxmlformats.org/officeDocument/2006/relationships/hyperlink" Target="https://lightcast.io/open-skills/skills" TargetMode="External"/><Relationship Id="rId6914" Type="http://schemas.openxmlformats.org/officeDocument/2006/relationships/hyperlink" Target="https://skills.emsidata.com/skills/KS1286Z6B6WZR1F5W3NK" TargetMode="External"/><Relationship Id="rId6911" Type="http://schemas.openxmlformats.org/officeDocument/2006/relationships/hyperlink" Target="https://lightcast.io/open-skills/skills" TargetMode="External"/><Relationship Id="rId6912" Type="http://schemas.openxmlformats.org/officeDocument/2006/relationships/hyperlink" Target="https://skills.emsidata.com/skills/ES3CFFFE227B9801719B" TargetMode="External"/><Relationship Id="rId6917" Type="http://schemas.openxmlformats.org/officeDocument/2006/relationships/hyperlink" Target="https://lightcast.io/open-skills/skills" TargetMode="External"/><Relationship Id="rId6918" Type="http://schemas.openxmlformats.org/officeDocument/2006/relationships/hyperlink" Target="https://skills.emsidata.com/skills/KS7G4M2727B31FZ3KKVX" TargetMode="External"/><Relationship Id="rId6915" Type="http://schemas.openxmlformats.org/officeDocument/2006/relationships/hyperlink" Target="https://lightcast.io/open-skills/skills" TargetMode="External"/><Relationship Id="rId6916" Type="http://schemas.openxmlformats.org/officeDocument/2006/relationships/hyperlink" Target="https://skills.emsidata.com/skills/KS122J568D81JFNRTPN6" TargetMode="External"/><Relationship Id="rId6919" Type="http://schemas.openxmlformats.org/officeDocument/2006/relationships/hyperlink" Target="https://lightcast.io/open-skills/skills" TargetMode="External"/><Relationship Id="rId9193" Type="http://schemas.openxmlformats.org/officeDocument/2006/relationships/hyperlink" Target="https://lightcast.io/open-skills/skills" TargetMode="External"/><Relationship Id="rId9192" Type="http://schemas.openxmlformats.org/officeDocument/2006/relationships/hyperlink" Target="https://skills.emsidata.com/skills/ESA68E69A441441F3A8B" TargetMode="External"/><Relationship Id="rId9191" Type="http://schemas.openxmlformats.org/officeDocument/2006/relationships/hyperlink" Target="https://lightcast.io/open-skills/skills" TargetMode="External"/><Relationship Id="rId9190" Type="http://schemas.openxmlformats.org/officeDocument/2006/relationships/hyperlink" Target="https://skills.emsidata.com/skills/ES17C067996128D7572C" TargetMode="External"/><Relationship Id="rId9186" Type="http://schemas.openxmlformats.org/officeDocument/2006/relationships/hyperlink" Target="https://skills.emsidata.com/skills/ES3559862F4AC771D8D3" TargetMode="External"/><Relationship Id="rId9185" Type="http://schemas.openxmlformats.org/officeDocument/2006/relationships/hyperlink" Target="https://lightcast.io/open-skills/skills" TargetMode="External"/><Relationship Id="rId9184" Type="http://schemas.openxmlformats.org/officeDocument/2006/relationships/hyperlink" Target="https://skills.emsidata.com/skills/KS7G6MH69P0H0K0SN6GS" TargetMode="External"/><Relationship Id="rId9183" Type="http://schemas.openxmlformats.org/officeDocument/2006/relationships/hyperlink" Target="https://lightcast.io/open-skills/skills" TargetMode="External"/><Relationship Id="rId9189" Type="http://schemas.openxmlformats.org/officeDocument/2006/relationships/hyperlink" Target="https://lightcast.io/open-skills/skills" TargetMode="External"/><Relationship Id="rId9188" Type="http://schemas.openxmlformats.org/officeDocument/2006/relationships/hyperlink" Target="https://skills.emsidata.com/skills/BGS2B00C35FF71F8880A" TargetMode="External"/><Relationship Id="rId9187" Type="http://schemas.openxmlformats.org/officeDocument/2006/relationships/hyperlink" Target="https://lightcast.io/open-skills/skills" TargetMode="External"/><Relationship Id="rId6910" Type="http://schemas.openxmlformats.org/officeDocument/2006/relationships/hyperlink" Target="https://skills.emsidata.com/skills/ES48BFF0FA87C4FF1AC3" TargetMode="External"/><Relationship Id="rId9131" Type="http://schemas.openxmlformats.org/officeDocument/2006/relationships/hyperlink" Target="https://lightcast.io/open-skills/skills" TargetMode="External"/><Relationship Id="rId9130" Type="http://schemas.openxmlformats.org/officeDocument/2006/relationships/hyperlink" Target="https://skills.emsidata.com/skills/KS122346K2VBLYDFYGWR" TargetMode="External"/><Relationship Id="rId9135" Type="http://schemas.openxmlformats.org/officeDocument/2006/relationships/hyperlink" Target="https://lightcast.io/open-skills/skills" TargetMode="External"/><Relationship Id="rId9134" Type="http://schemas.openxmlformats.org/officeDocument/2006/relationships/hyperlink" Target="https://skills.emsidata.com/skills/KSCYKD36QXXY6UV1W3BI" TargetMode="External"/><Relationship Id="rId9133" Type="http://schemas.openxmlformats.org/officeDocument/2006/relationships/hyperlink" Target="https://lightcast.io/open-skills/skills" TargetMode="External"/><Relationship Id="rId9132" Type="http://schemas.openxmlformats.org/officeDocument/2006/relationships/hyperlink" Target="https://skills.emsidata.com/skills/KSOP4H4J81VXFH7URO63" TargetMode="External"/><Relationship Id="rId9139" Type="http://schemas.openxmlformats.org/officeDocument/2006/relationships/hyperlink" Target="https://lightcast.io/open-skills/skills" TargetMode="External"/><Relationship Id="rId9138" Type="http://schemas.openxmlformats.org/officeDocument/2006/relationships/hyperlink" Target="https://skills.emsidata.com/skills/KSJFLZNL57CJTNCYAJAF" TargetMode="External"/><Relationship Id="rId9137" Type="http://schemas.openxmlformats.org/officeDocument/2006/relationships/hyperlink" Target="https://lightcast.io/open-skills/skills" TargetMode="External"/><Relationship Id="rId9136" Type="http://schemas.openxmlformats.org/officeDocument/2006/relationships/hyperlink" Target="https://skills.emsidata.com/skills/KS127FR62YX5QGCHDKZW" TargetMode="External"/><Relationship Id="rId9120" Type="http://schemas.openxmlformats.org/officeDocument/2006/relationships/hyperlink" Target="https://skills.emsidata.com/skills/ES7C1FD7B2F760C76175" TargetMode="External"/><Relationship Id="rId9124" Type="http://schemas.openxmlformats.org/officeDocument/2006/relationships/hyperlink" Target="https://skills.emsidata.com/skills/ES5208A7442A4434A75F" TargetMode="External"/><Relationship Id="rId9123" Type="http://schemas.openxmlformats.org/officeDocument/2006/relationships/hyperlink" Target="https://lightcast.io/open-skills/skills" TargetMode="External"/><Relationship Id="rId9122" Type="http://schemas.openxmlformats.org/officeDocument/2006/relationships/hyperlink" Target="https://skills.emsidata.com/skills/KS127QM6V3KNT2KYS1RS" TargetMode="External"/><Relationship Id="rId9121" Type="http://schemas.openxmlformats.org/officeDocument/2006/relationships/hyperlink" Target="https://lightcast.io/open-skills/skills" TargetMode="External"/><Relationship Id="rId9128" Type="http://schemas.openxmlformats.org/officeDocument/2006/relationships/hyperlink" Target="https://skills.emsidata.com/skills/KS123YM6QH0P3V9CZCDP" TargetMode="External"/><Relationship Id="rId9127" Type="http://schemas.openxmlformats.org/officeDocument/2006/relationships/hyperlink" Target="https://lightcast.io/open-skills/skills" TargetMode="External"/><Relationship Id="rId9126" Type="http://schemas.openxmlformats.org/officeDocument/2006/relationships/hyperlink" Target="https://skills.emsidata.com/skills/KS1283V61WRQZWX0VLFC" TargetMode="External"/><Relationship Id="rId9125" Type="http://schemas.openxmlformats.org/officeDocument/2006/relationships/hyperlink" Target="https://lightcast.io/open-skills/skills" TargetMode="External"/><Relationship Id="rId9129" Type="http://schemas.openxmlformats.org/officeDocument/2006/relationships/hyperlink" Target="https://lightcast.io/open-skills/skills" TargetMode="External"/><Relationship Id="rId9160" Type="http://schemas.openxmlformats.org/officeDocument/2006/relationships/hyperlink" Target="https://skills.emsidata.com/skills/ES10D933049616595032" TargetMode="External"/><Relationship Id="rId9153" Type="http://schemas.openxmlformats.org/officeDocument/2006/relationships/hyperlink" Target="https://lightcast.io/open-skills/skills" TargetMode="External"/><Relationship Id="rId9152" Type="http://schemas.openxmlformats.org/officeDocument/2006/relationships/hyperlink" Target="https://skills.emsidata.com/skills/ESA44F3123B4E230DD25" TargetMode="External"/><Relationship Id="rId9151" Type="http://schemas.openxmlformats.org/officeDocument/2006/relationships/hyperlink" Target="https://lightcast.io/open-skills/skills" TargetMode="External"/><Relationship Id="rId9150" Type="http://schemas.openxmlformats.org/officeDocument/2006/relationships/hyperlink" Target="https://skills.emsidata.com/skills/ESFC1000CC9B044E3822" TargetMode="External"/><Relationship Id="rId9157" Type="http://schemas.openxmlformats.org/officeDocument/2006/relationships/hyperlink" Target="https://lightcast.io/open-skills/skills" TargetMode="External"/><Relationship Id="rId9156" Type="http://schemas.openxmlformats.org/officeDocument/2006/relationships/hyperlink" Target="https://skills.emsidata.com/skills/KS1238V5WHW0L1HL3W3L" TargetMode="External"/><Relationship Id="rId9155" Type="http://schemas.openxmlformats.org/officeDocument/2006/relationships/hyperlink" Target="https://lightcast.io/open-skills/skills" TargetMode="External"/><Relationship Id="rId9154" Type="http://schemas.openxmlformats.org/officeDocument/2006/relationships/hyperlink" Target="https://skills.emsidata.com/skills/KS1254F6VRPY362MNRVH" TargetMode="External"/><Relationship Id="rId9159" Type="http://schemas.openxmlformats.org/officeDocument/2006/relationships/hyperlink" Target="https://lightcast.io/open-skills/skills" TargetMode="External"/><Relationship Id="rId9158" Type="http://schemas.openxmlformats.org/officeDocument/2006/relationships/hyperlink" Target="https://skills.emsidata.com/skills/KS12256766T4FXWMBM6D" TargetMode="External"/><Relationship Id="rId9142" Type="http://schemas.openxmlformats.org/officeDocument/2006/relationships/hyperlink" Target="https://skills.emsidata.com/skills/KS1289P6T4PJWHPH97PV" TargetMode="External"/><Relationship Id="rId9141" Type="http://schemas.openxmlformats.org/officeDocument/2006/relationships/hyperlink" Target="https://lightcast.io/open-skills/skills" TargetMode="External"/><Relationship Id="rId9140" Type="http://schemas.openxmlformats.org/officeDocument/2006/relationships/hyperlink" Target="https://skills.emsidata.com/skills/BGSC08A466157281C2AE" TargetMode="External"/><Relationship Id="rId9146" Type="http://schemas.openxmlformats.org/officeDocument/2006/relationships/hyperlink" Target="https://skills.emsidata.com/skills/KS440HH6BK8MCC936RF4" TargetMode="External"/><Relationship Id="rId9145" Type="http://schemas.openxmlformats.org/officeDocument/2006/relationships/hyperlink" Target="https://lightcast.io/open-skills/skills" TargetMode="External"/><Relationship Id="rId9144" Type="http://schemas.openxmlformats.org/officeDocument/2006/relationships/hyperlink" Target="https://skills.emsidata.com/skills/KS127X16XL96J0TF2TPZ" TargetMode="External"/><Relationship Id="rId9143" Type="http://schemas.openxmlformats.org/officeDocument/2006/relationships/hyperlink" Target="https://lightcast.io/open-skills/skills" TargetMode="External"/><Relationship Id="rId9149" Type="http://schemas.openxmlformats.org/officeDocument/2006/relationships/hyperlink" Target="https://lightcast.io/open-skills/skills" TargetMode="External"/><Relationship Id="rId9148" Type="http://schemas.openxmlformats.org/officeDocument/2006/relationships/hyperlink" Target="https://skills.emsidata.com/skills/ESE1696A8BFEB1A17575" TargetMode="External"/><Relationship Id="rId9147" Type="http://schemas.openxmlformats.org/officeDocument/2006/relationships/hyperlink" Target="https://lightcast.io/open-skills/skills" TargetMode="External"/><Relationship Id="rId4327" Type="http://schemas.openxmlformats.org/officeDocument/2006/relationships/hyperlink" Target="https://skills.emsidata.com/skills/KS7G5J170LW5TFR1PHCV" TargetMode="External"/><Relationship Id="rId5659" Type="http://schemas.openxmlformats.org/officeDocument/2006/relationships/hyperlink" Target="https://skills.emsidata.com/skills/ES18F20A3C392F19E365" TargetMode="External"/><Relationship Id="rId4326" Type="http://schemas.openxmlformats.org/officeDocument/2006/relationships/hyperlink" Target="https://lightcast.io/open-skills/skills" TargetMode="External"/><Relationship Id="rId4329" Type="http://schemas.openxmlformats.org/officeDocument/2006/relationships/hyperlink" Target="https://skills.emsidata.com/skills/KSFL9WW0GENQQP61SVAE" TargetMode="External"/><Relationship Id="rId5657" Type="http://schemas.openxmlformats.org/officeDocument/2006/relationships/hyperlink" Target="https://skills.emsidata.com/skills/KS120DF5ZY5G7QB2X39K" TargetMode="External"/><Relationship Id="rId6988" Type="http://schemas.openxmlformats.org/officeDocument/2006/relationships/hyperlink" Target="https://skills.emsidata.com/skills/KS122Y76M1VFPXR6TWC6" TargetMode="External"/><Relationship Id="rId4328" Type="http://schemas.openxmlformats.org/officeDocument/2006/relationships/hyperlink" Target="https://lightcast.io/open-skills/skills" TargetMode="External"/><Relationship Id="rId5658" Type="http://schemas.openxmlformats.org/officeDocument/2006/relationships/hyperlink" Target="https://lightcast.io/open-skills/skills" TargetMode="External"/><Relationship Id="rId6989" Type="http://schemas.openxmlformats.org/officeDocument/2006/relationships/hyperlink" Target="https://lightcast.io/open-skills/skills" TargetMode="External"/><Relationship Id="rId469" Type="http://schemas.openxmlformats.org/officeDocument/2006/relationships/hyperlink" Target="https://skills.emsidata.com/skills/KS7G1YH6989K60428HFJ" TargetMode="External"/><Relationship Id="rId468" Type="http://schemas.openxmlformats.org/officeDocument/2006/relationships/hyperlink" Target="https://lightcast.io/open-skills/skills" TargetMode="External"/><Relationship Id="rId467" Type="http://schemas.openxmlformats.org/officeDocument/2006/relationships/hyperlink" Target="https://skills.emsidata.com/skills/ES8B03DAD3B526316ED9" TargetMode="External"/><Relationship Id="rId462" Type="http://schemas.openxmlformats.org/officeDocument/2006/relationships/hyperlink" Target="https://lightcast.io/open-skills/skills" TargetMode="External"/><Relationship Id="rId5651" Type="http://schemas.openxmlformats.org/officeDocument/2006/relationships/hyperlink" Target="https://skills.emsidata.com/skills/KS1239R64LDPZDFS25RV" TargetMode="External"/><Relationship Id="rId6982" Type="http://schemas.openxmlformats.org/officeDocument/2006/relationships/hyperlink" Target="https://skills.emsidata.com/skills/KS1281H7124B6C38GWKK" TargetMode="External"/><Relationship Id="rId461" Type="http://schemas.openxmlformats.org/officeDocument/2006/relationships/hyperlink" Target="https://skills.emsidata.com/skills/KS123BX70WDX3MFGSJ8N" TargetMode="External"/><Relationship Id="rId5652" Type="http://schemas.openxmlformats.org/officeDocument/2006/relationships/hyperlink" Target="https://lightcast.io/open-skills/skills" TargetMode="External"/><Relationship Id="rId6983" Type="http://schemas.openxmlformats.org/officeDocument/2006/relationships/hyperlink" Target="https://lightcast.io/open-skills/skills" TargetMode="External"/><Relationship Id="rId460" Type="http://schemas.openxmlformats.org/officeDocument/2006/relationships/hyperlink" Target="https://lightcast.io/open-skills/skills" TargetMode="External"/><Relationship Id="rId4321" Type="http://schemas.openxmlformats.org/officeDocument/2006/relationships/hyperlink" Target="https://skills.emsidata.com/skills/KS120B874P2P6BK1MQ0T" TargetMode="External"/><Relationship Id="rId6980" Type="http://schemas.openxmlformats.org/officeDocument/2006/relationships/hyperlink" Target="https://skills.emsidata.com/skills/KS120RL61YDX4SMJ23GL" TargetMode="External"/><Relationship Id="rId4320" Type="http://schemas.openxmlformats.org/officeDocument/2006/relationships/hyperlink" Target="https://lightcast.io/open-skills/skills" TargetMode="External"/><Relationship Id="rId5650" Type="http://schemas.openxmlformats.org/officeDocument/2006/relationships/hyperlink" Target="https://lightcast.io/open-skills/skills" TargetMode="External"/><Relationship Id="rId6981" Type="http://schemas.openxmlformats.org/officeDocument/2006/relationships/hyperlink" Target="https://lightcast.io/open-skills/skills" TargetMode="External"/><Relationship Id="rId466" Type="http://schemas.openxmlformats.org/officeDocument/2006/relationships/hyperlink" Target="https://lightcast.io/open-skills/skills" TargetMode="External"/><Relationship Id="rId4323" Type="http://schemas.openxmlformats.org/officeDocument/2006/relationships/hyperlink" Target="https://skills.emsidata.com/skills/ES1E3E1D75F294DD5810" TargetMode="External"/><Relationship Id="rId5655" Type="http://schemas.openxmlformats.org/officeDocument/2006/relationships/hyperlink" Target="https://skills.emsidata.com/skills/KS441LF7187KS0CV4B6Y" TargetMode="External"/><Relationship Id="rId6986" Type="http://schemas.openxmlformats.org/officeDocument/2006/relationships/hyperlink" Target="https://skills.emsidata.com/skills/KSVJXALDJ7E7I9CJZUJB" TargetMode="External"/><Relationship Id="rId465" Type="http://schemas.openxmlformats.org/officeDocument/2006/relationships/hyperlink" Target="https://skills.emsidata.com/skills/KS7G55M6TRB1N24LW2P5" TargetMode="External"/><Relationship Id="rId4322" Type="http://schemas.openxmlformats.org/officeDocument/2006/relationships/hyperlink" Target="https://lightcast.io/open-skills/skills" TargetMode="External"/><Relationship Id="rId5656" Type="http://schemas.openxmlformats.org/officeDocument/2006/relationships/hyperlink" Target="https://lightcast.io/open-skills/skills" TargetMode="External"/><Relationship Id="rId6987" Type="http://schemas.openxmlformats.org/officeDocument/2006/relationships/hyperlink" Target="https://lightcast.io/open-skills/skills" TargetMode="External"/><Relationship Id="rId464" Type="http://schemas.openxmlformats.org/officeDocument/2006/relationships/hyperlink" Target="https://lightcast.io/open-skills/skills" TargetMode="External"/><Relationship Id="rId4325" Type="http://schemas.openxmlformats.org/officeDocument/2006/relationships/hyperlink" Target="https://skills.emsidata.com/skills/KS1282N6NQMZ95M1HJ7L" TargetMode="External"/><Relationship Id="rId5653" Type="http://schemas.openxmlformats.org/officeDocument/2006/relationships/hyperlink" Target="https://skills.emsidata.com/skills/KS126JW72Q0ST3JKR5K0" TargetMode="External"/><Relationship Id="rId6984" Type="http://schemas.openxmlformats.org/officeDocument/2006/relationships/hyperlink" Target="https://skills.emsidata.com/skills/KS120RF77WRTHC16D8S9" TargetMode="External"/><Relationship Id="rId463" Type="http://schemas.openxmlformats.org/officeDocument/2006/relationships/hyperlink" Target="https://skills.emsidata.com/skills/KS122NY60HCYYDXHQGQN" TargetMode="External"/><Relationship Id="rId4324" Type="http://schemas.openxmlformats.org/officeDocument/2006/relationships/hyperlink" Target="https://lightcast.io/open-skills/skills" TargetMode="External"/><Relationship Id="rId5654" Type="http://schemas.openxmlformats.org/officeDocument/2006/relationships/hyperlink" Target="https://lightcast.io/open-skills/skills" TargetMode="External"/><Relationship Id="rId6985" Type="http://schemas.openxmlformats.org/officeDocument/2006/relationships/hyperlink" Target="https://lightcast.io/open-skills/skills" TargetMode="External"/><Relationship Id="rId4316" Type="http://schemas.openxmlformats.org/officeDocument/2006/relationships/hyperlink" Target="https://lightcast.io/open-skills/skills" TargetMode="External"/><Relationship Id="rId5648" Type="http://schemas.openxmlformats.org/officeDocument/2006/relationships/hyperlink" Target="https://lightcast.io/open-skills/skills" TargetMode="External"/><Relationship Id="rId6979" Type="http://schemas.openxmlformats.org/officeDocument/2006/relationships/hyperlink" Target="https://lightcast.io/open-skills/skills" TargetMode="External"/><Relationship Id="rId4315" Type="http://schemas.openxmlformats.org/officeDocument/2006/relationships/hyperlink" Target="https://skills.emsidata.com/skills/KSLUY46SBLH2XBCFWFC1" TargetMode="External"/><Relationship Id="rId5649" Type="http://schemas.openxmlformats.org/officeDocument/2006/relationships/hyperlink" Target="https://skills.emsidata.com/skills/KS125LS6N7WP4S6SFTCK" TargetMode="External"/><Relationship Id="rId4318" Type="http://schemas.openxmlformats.org/officeDocument/2006/relationships/hyperlink" Target="https://lightcast.io/open-skills/skills" TargetMode="External"/><Relationship Id="rId5646" Type="http://schemas.openxmlformats.org/officeDocument/2006/relationships/hyperlink" Target="https://lightcast.io/open-skills/skills" TargetMode="External"/><Relationship Id="rId6977" Type="http://schemas.openxmlformats.org/officeDocument/2006/relationships/hyperlink" Target="https://lightcast.io/open-skills/skills" TargetMode="External"/><Relationship Id="rId4317" Type="http://schemas.openxmlformats.org/officeDocument/2006/relationships/hyperlink" Target="https://skills.emsidata.com/skills/ES117DDC9B2BD1416125" TargetMode="External"/><Relationship Id="rId5647" Type="http://schemas.openxmlformats.org/officeDocument/2006/relationships/hyperlink" Target="https://skills.emsidata.com/skills/ESD07FEE22E7EC094EB8" TargetMode="External"/><Relationship Id="rId6978" Type="http://schemas.openxmlformats.org/officeDocument/2006/relationships/hyperlink" Target="https://skills.emsidata.com/skills/KS120RL64XKMQ37VYYBM" TargetMode="External"/><Relationship Id="rId4319" Type="http://schemas.openxmlformats.org/officeDocument/2006/relationships/hyperlink" Target="https://skills.emsidata.com/skills/ESDA3100E54C874B7AAD" TargetMode="External"/><Relationship Id="rId459" Type="http://schemas.openxmlformats.org/officeDocument/2006/relationships/hyperlink" Target="https://skills.emsidata.com/skills/KS1233P6VYX8PMYLXRY7" TargetMode="External"/><Relationship Id="rId458" Type="http://schemas.openxmlformats.org/officeDocument/2006/relationships/hyperlink" Target="https://lightcast.io/open-skills/skills" TargetMode="External"/><Relationship Id="rId457" Type="http://schemas.openxmlformats.org/officeDocument/2006/relationships/hyperlink" Target="https://skills.emsidata.com/skills/KS441WZ6WFK58JSXL4TK" TargetMode="External"/><Relationship Id="rId456" Type="http://schemas.openxmlformats.org/officeDocument/2006/relationships/hyperlink" Target="https://lightcast.io/open-skills/skills" TargetMode="External"/><Relationship Id="rId451" Type="http://schemas.openxmlformats.org/officeDocument/2006/relationships/hyperlink" Target="https://skills.emsidata.com/skills/KS126CM78T30RTP4PBYM" TargetMode="External"/><Relationship Id="rId5640" Type="http://schemas.openxmlformats.org/officeDocument/2006/relationships/hyperlink" Target="https://lightcast.io/open-skills/skills" TargetMode="External"/><Relationship Id="rId6971" Type="http://schemas.openxmlformats.org/officeDocument/2006/relationships/hyperlink" Target="https://lightcast.io/open-skills/skills" TargetMode="External"/><Relationship Id="rId450" Type="http://schemas.openxmlformats.org/officeDocument/2006/relationships/hyperlink" Target="https://lightcast.io/open-skills/skills" TargetMode="External"/><Relationship Id="rId5641" Type="http://schemas.openxmlformats.org/officeDocument/2006/relationships/hyperlink" Target="https://skills.emsidata.com/skills/KS127ZK6MBRN29QBC755" TargetMode="External"/><Relationship Id="rId6972" Type="http://schemas.openxmlformats.org/officeDocument/2006/relationships/hyperlink" Target="https://skills.emsidata.com/skills/KS126TJ6VW92GC2L1J2D" TargetMode="External"/><Relationship Id="rId4310" Type="http://schemas.openxmlformats.org/officeDocument/2006/relationships/hyperlink" Target="https://lightcast.io/open-skills/skills" TargetMode="External"/><Relationship Id="rId6970" Type="http://schemas.openxmlformats.org/officeDocument/2006/relationships/hyperlink" Target="https://skills.emsidata.com/skills/KS7G5436K6V3N8C57XGX" TargetMode="External"/><Relationship Id="rId455" Type="http://schemas.openxmlformats.org/officeDocument/2006/relationships/hyperlink" Target="https://skills.emsidata.com/skills/KS7G6YG64JBBTX2X6KVB" TargetMode="External"/><Relationship Id="rId4312" Type="http://schemas.openxmlformats.org/officeDocument/2006/relationships/hyperlink" Target="https://lightcast.io/open-skills/skills" TargetMode="External"/><Relationship Id="rId5644" Type="http://schemas.openxmlformats.org/officeDocument/2006/relationships/hyperlink" Target="https://lightcast.io/open-skills/skills" TargetMode="External"/><Relationship Id="rId6975" Type="http://schemas.openxmlformats.org/officeDocument/2006/relationships/hyperlink" Target="https://lightcast.io/open-skills/skills" TargetMode="External"/><Relationship Id="rId454" Type="http://schemas.openxmlformats.org/officeDocument/2006/relationships/hyperlink" Target="https://lightcast.io/open-skills/skills" TargetMode="External"/><Relationship Id="rId4311" Type="http://schemas.openxmlformats.org/officeDocument/2006/relationships/hyperlink" Target="https://skills.emsidata.com/skills/KS1253H5Z1QZVY5T3DWX" TargetMode="External"/><Relationship Id="rId5645" Type="http://schemas.openxmlformats.org/officeDocument/2006/relationships/hyperlink" Target="https://skills.emsidata.com/skills/KS441RD6NRHRTH3K7RCB" TargetMode="External"/><Relationship Id="rId6976" Type="http://schemas.openxmlformats.org/officeDocument/2006/relationships/hyperlink" Target="https://skills.emsidata.com/skills/KS120RD6N382DC2HHJJ4" TargetMode="External"/><Relationship Id="rId453" Type="http://schemas.openxmlformats.org/officeDocument/2006/relationships/hyperlink" Target="https://skills.emsidata.com/skills/ESE1B279F38C73E025BD" TargetMode="External"/><Relationship Id="rId4314" Type="http://schemas.openxmlformats.org/officeDocument/2006/relationships/hyperlink" Target="https://lightcast.io/open-skills/skills" TargetMode="External"/><Relationship Id="rId5642" Type="http://schemas.openxmlformats.org/officeDocument/2006/relationships/hyperlink" Target="https://lightcast.io/open-skills/skills" TargetMode="External"/><Relationship Id="rId6973" Type="http://schemas.openxmlformats.org/officeDocument/2006/relationships/hyperlink" Target="https://lightcast.io/open-skills/skills" TargetMode="External"/><Relationship Id="rId452" Type="http://schemas.openxmlformats.org/officeDocument/2006/relationships/hyperlink" Target="https://lightcast.io/open-skills/skills" TargetMode="External"/><Relationship Id="rId4313" Type="http://schemas.openxmlformats.org/officeDocument/2006/relationships/hyperlink" Target="https://skills.emsidata.com/skills/ES9C0ADA3C9397DD6AED" TargetMode="External"/><Relationship Id="rId5643" Type="http://schemas.openxmlformats.org/officeDocument/2006/relationships/hyperlink" Target="https://skills.emsidata.com/skills/KS1200C76YN33ZYXH04X" TargetMode="External"/><Relationship Id="rId6974" Type="http://schemas.openxmlformats.org/officeDocument/2006/relationships/hyperlink" Target="https://skills.emsidata.com/skills/KS441ZH6QY43RBDM7YQG" TargetMode="External"/><Relationship Id="rId3018" Type="http://schemas.openxmlformats.org/officeDocument/2006/relationships/hyperlink" Target="https://lightcast.io/open-skills/skills" TargetMode="External"/><Relationship Id="rId4349" Type="http://schemas.openxmlformats.org/officeDocument/2006/relationships/hyperlink" Target="https://skills.emsidata.com/skills/KS124R06TNNPX60QDZFM" TargetMode="External"/><Relationship Id="rId3017" Type="http://schemas.openxmlformats.org/officeDocument/2006/relationships/hyperlink" Target="https://skills.emsidata.com/skills/KS441Z76FKFC2KYJH0BL" TargetMode="External"/><Relationship Id="rId4348" Type="http://schemas.openxmlformats.org/officeDocument/2006/relationships/hyperlink" Target="https://lightcast.io/open-skills/skills" TargetMode="External"/><Relationship Id="rId5679" Type="http://schemas.openxmlformats.org/officeDocument/2006/relationships/hyperlink" Target="https://skills.emsidata.com/skills/KS123QG660ZXSKRKK4JZ" TargetMode="External"/><Relationship Id="rId3019" Type="http://schemas.openxmlformats.org/officeDocument/2006/relationships/hyperlink" Target="https://skills.emsidata.com/skills/ESA89C89D22B96CAD68A" TargetMode="External"/><Relationship Id="rId491" Type="http://schemas.openxmlformats.org/officeDocument/2006/relationships/hyperlink" Target="https://skills.emsidata.com/skills/KS121JN70DB9VHC8T9GN" TargetMode="External"/><Relationship Id="rId490" Type="http://schemas.openxmlformats.org/officeDocument/2006/relationships/hyperlink" Target="https://lightcast.io/open-skills/skills" TargetMode="External"/><Relationship Id="rId489" Type="http://schemas.openxmlformats.org/officeDocument/2006/relationships/hyperlink" Target="https://skills.emsidata.com/skills/KS1200H6XYN1CR0G5NZ0" TargetMode="External"/><Relationship Id="rId5670" Type="http://schemas.openxmlformats.org/officeDocument/2006/relationships/hyperlink" Target="https://lightcast.io/open-skills/skills" TargetMode="External"/><Relationship Id="rId484" Type="http://schemas.openxmlformats.org/officeDocument/2006/relationships/hyperlink" Target="https://lightcast.io/open-skills/skills" TargetMode="External"/><Relationship Id="rId3010" Type="http://schemas.openxmlformats.org/officeDocument/2006/relationships/hyperlink" Target="https://lightcast.io/open-skills/skills" TargetMode="External"/><Relationship Id="rId4341" Type="http://schemas.openxmlformats.org/officeDocument/2006/relationships/hyperlink" Target="https://skills.emsidata.com/skills/KS120QQ6ZN003B8B7FK1" TargetMode="External"/><Relationship Id="rId5673" Type="http://schemas.openxmlformats.org/officeDocument/2006/relationships/hyperlink" Target="https://skills.emsidata.com/skills/KS124V771QLF5KJQWJBF" TargetMode="External"/><Relationship Id="rId483" Type="http://schemas.openxmlformats.org/officeDocument/2006/relationships/hyperlink" Target="https://skills.emsidata.com/skills/ES3394E4839769062BF9" TargetMode="External"/><Relationship Id="rId4340" Type="http://schemas.openxmlformats.org/officeDocument/2006/relationships/hyperlink" Target="https://lightcast.io/open-skills/skills" TargetMode="External"/><Relationship Id="rId5674" Type="http://schemas.openxmlformats.org/officeDocument/2006/relationships/hyperlink" Target="https://lightcast.io/open-skills/skills" TargetMode="External"/><Relationship Id="rId482" Type="http://schemas.openxmlformats.org/officeDocument/2006/relationships/hyperlink" Target="https://lightcast.io/open-skills/skills" TargetMode="External"/><Relationship Id="rId3012" Type="http://schemas.openxmlformats.org/officeDocument/2006/relationships/hyperlink" Target="https://lightcast.io/open-skills/skills" TargetMode="External"/><Relationship Id="rId4343" Type="http://schemas.openxmlformats.org/officeDocument/2006/relationships/hyperlink" Target="https://skills.emsidata.com/skills/KS1230N5Z09NWDLW6XVX" TargetMode="External"/><Relationship Id="rId5671" Type="http://schemas.openxmlformats.org/officeDocument/2006/relationships/hyperlink" Target="https://skills.emsidata.com/skills/KS1278M759V2K0W3SK8M" TargetMode="External"/><Relationship Id="rId481" Type="http://schemas.openxmlformats.org/officeDocument/2006/relationships/hyperlink" Target="https://skills.emsidata.com/skills/ESA76EB90559D4698CCD" TargetMode="External"/><Relationship Id="rId3011" Type="http://schemas.openxmlformats.org/officeDocument/2006/relationships/hyperlink" Target="https://skills.emsidata.com/skills/KS123L56N96MHHHZB2G6" TargetMode="External"/><Relationship Id="rId4342" Type="http://schemas.openxmlformats.org/officeDocument/2006/relationships/hyperlink" Target="https://lightcast.io/open-skills/skills" TargetMode="External"/><Relationship Id="rId5672" Type="http://schemas.openxmlformats.org/officeDocument/2006/relationships/hyperlink" Target="https://lightcast.io/open-skills/skills" TargetMode="External"/><Relationship Id="rId488" Type="http://schemas.openxmlformats.org/officeDocument/2006/relationships/hyperlink" Target="https://lightcast.io/open-skills/skills" TargetMode="External"/><Relationship Id="rId3014" Type="http://schemas.openxmlformats.org/officeDocument/2006/relationships/hyperlink" Target="https://lightcast.io/open-skills/skills" TargetMode="External"/><Relationship Id="rId4345" Type="http://schemas.openxmlformats.org/officeDocument/2006/relationships/hyperlink" Target="https://skills.emsidata.com/skills/KSMOUU6QNEXNA7CRZZTS" TargetMode="External"/><Relationship Id="rId5677" Type="http://schemas.openxmlformats.org/officeDocument/2006/relationships/hyperlink" Target="https://skills.emsidata.com/skills/KS123XH5ZL7HPG8XT3H9" TargetMode="External"/><Relationship Id="rId487" Type="http://schemas.openxmlformats.org/officeDocument/2006/relationships/hyperlink" Target="https://skills.emsidata.com/skills/KS126HS6R7MH1W08PMVR" TargetMode="External"/><Relationship Id="rId3013" Type="http://schemas.openxmlformats.org/officeDocument/2006/relationships/hyperlink" Target="https://skills.emsidata.com/skills/KS123L569RWQVSYWRM2F" TargetMode="External"/><Relationship Id="rId4344" Type="http://schemas.openxmlformats.org/officeDocument/2006/relationships/hyperlink" Target="https://lightcast.io/open-skills/skills" TargetMode="External"/><Relationship Id="rId5678" Type="http://schemas.openxmlformats.org/officeDocument/2006/relationships/hyperlink" Target="https://lightcast.io/open-skills/skills" TargetMode="External"/><Relationship Id="rId486" Type="http://schemas.openxmlformats.org/officeDocument/2006/relationships/hyperlink" Target="https://lightcast.io/open-skills/skills" TargetMode="External"/><Relationship Id="rId3016" Type="http://schemas.openxmlformats.org/officeDocument/2006/relationships/hyperlink" Target="https://lightcast.io/open-skills/skills" TargetMode="External"/><Relationship Id="rId4347" Type="http://schemas.openxmlformats.org/officeDocument/2006/relationships/hyperlink" Target="https://skills.emsidata.com/skills/KS126H15VQHJQ46XLX84" TargetMode="External"/><Relationship Id="rId5675" Type="http://schemas.openxmlformats.org/officeDocument/2006/relationships/hyperlink" Target="https://skills.emsidata.com/skills/KS440H66BML35BBRFCTK" TargetMode="External"/><Relationship Id="rId485" Type="http://schemas.openxmlformats.org/officeDocument/2006/relationships/hyperlink" Target="https://skills.emsidata.com/skills/KS125TH5X9H23N0137PS" TargetMode="External"/><Relationship Id="rId3015" Type="http://schemas.openxmlformats.org/officeDocument/2006/relationships/hyperlink" Target="https://skills.emsidata.com/skills/KS123L46V8HMTWP5CV46" TargetMode="External"/><Relationship Id="rId4346" Type="http://schemas.openxmlformats.org/officeDocument/2006/relationships/hyperlink" Target="https://lightcast.io/open-skills/skills" TargetMode="External"/><Relationship Id="rId5676" Type="http://schemas.openxmlformats.org/officeDocument/2006/relationships/hyperlink" Target="https://lightcast.io/open-skills/skills" TargetMode="External"/><Relationship Id="rId3007" Type="http://schemas.openxmlformats.org/officeDocument/2006/relationships/hyperlink" Target="https://skills.emsidata.com/skills/KS441Z15XKH0LHKV60X8" TargetMode="External"/><Relationship Id="rId4338" Type="http://schemas.openxmlformats.org/officeDocument/2006/relationships/hyperlink" Target="https://lightcast.io/open-skills/skills" TargetMode="External"/><Relationship Id="rId3006" Type="http://schemas.openxmlformats.org/officeDocument/2006/relationships/hyperlink" Target="https://lightcast.io/open-skills/skills" TargetMode="External"/><Relationship Id="rId4337" Type="http://schemas.openxmlformats.org/officeDocument/2006/relationships/hyperlink" Target="https://skills.emsidata.com/skills/KS7G8G66BTD4V8K3NCVF" TargetMode="External"/><Relationship Id="rId3009" Type="http://schemas.openxmlformats.org/officeDocument/2006/relationships/hyperlink" Target="https://skills.emsidata.com/skills/KS4413M6FXN7CQ6QF15D" TargetMode="External"/><Relationship Id="rId5668" Type="http://schemas.openxmlformats.org/officeDocument/2006/relationships/hyperlink" Target="https://lightcast.io/open-skills/skills" TargetMode="External"/><Relationship Id="rId6999" Type="http://schemas.openxmlformats.org/officeDocument/2006/relationships/hyperlink" Target="https://lightcast.io/open-skills/skills" TargetMode="External"/><Relationship Id="rId3008" Type="http://schemas.openxmlformats.org/officeDocument/2006/relationships/hyperlink" Target="https://lightcast.io/open-skills/skills" TargetMode="External"/><Relationship Id="rId4339" Type="http://schemas.openxmlformats.org/officeDocument/2006/relationships/hyperlink" Target="https://skills.emsidata.com/skills/ES5084E497CF6A499186" TargetMode="External"/><Relationship Id="rId5669" Type="http://schemas.openxmlformats.org/officeDocument/2006/relationships/hyperlink" Target="https://skills.emsidata.com/skills/KS126JK71DZNR1PY50NP" TargetMode="External"/><Relationship Id="rId480" Type="http://schemas.openxmlformats.org/officeDocument/2006/relationships/hyperlink" Target="https://lightcast.io/open-skills/skills" TargetMode="External"/><Relationship Id="rId479" Type="http://schemas.openxmlformats.org/officeDocument/2006/relationships/hyperlink" Target="https://skills.emsidata.com/skills/KS126HY6YLTB9R7XJC4Z" TargetMode="External"/><Relationship Id="rId478" Type="http://schemas.openxmlformats.org/officeDocument/2006/relationships/hyperlink" Target="https://lightcast.io/open-skills/skills" TargetMode="External"/><Relationship Id="rId6990" Type="http://schemas.openxmlformats.org/officeDocument/2006/relationships/hyperlink" Target="https://skills.emsidata.com/skills/KS122Y2690XG35MVZ4N1" TargetMode="External"/><Relationship Id="rId473" Type="http://schemas.openxmlformats.org/officeDocument/2006/relationships/hyperlink" Target="https://skills.emsidata.com/skills/KS441LG5Y8XGW9TP7B4W" TargetMode="External"/><Relationship Id="rId4330" Type="http://schemas.openxmlformats.org/officeDocument/2006/relationships/hyperlink" Target="https://lightcast.io/open-skills/skills" TargetMode="External"/><Relationship Id="rId5662" Type="http://schemas.openxmlformats.org/officeDocument/2006/relationships/hyperlink" Target="https://lightcast.io/open-skills/skills" TargetMode="External"/><Relationship Id="rId6993" Type="http://schemas.openxmlformats.org/officeDocument/2006/relationships/hyperlink" Target="https://lightcast.io/open-skills/skills" TargetMode="External"/><Relationship Id="rId472" Type="http://schemas.openxmlformats.org/officeDocument/2006/relationships/hyperlink" Target="https://lightcast.io/open-skills/skills" TargetMode="External"/><Relationship Id="rId5663" Type="http://schemas.openxmlformats.org/officeDocument/2006/relationships/hyperlink" Target="https://skills.emsidata.com/skills/KS124J05VR8T6WRZS9MT" TargetMode="External"/><Relationship Id="rId6994" Type="http://schemas.openxmlformats.org/officeDocument/2006/relationships/hyperlink" Target="https://skills.emsidata.com/skills/KS122BM5XDGQTZXSWWPX" TargetMode="External"/><Relationship Id="rId471" Type="http://schemas.openxmlformats.org/officeDocument/2006/relationships/hyperlink" Target="https://skills.emsidata.com/skills/KS123XL73F2L2R1ZXK0K" TargetMode="External"/><Relationship Id="rId3001" Type="http://schemas.openxmlformats.org/officeDocument/2006/relationships/hyperlink" Target="https://skills.emsidata.com/skills/KS123L86CQHLN9H2MF9Z" TargetMode="External"/><Relationship Id="rId4332" Type="http://schemas.openxmlformats.org/officeDocument/2006/relationships/hyperlink" Target="https://lightcast.io/open-skills/skills" TargetMode="External"/><Relationship Id="rId5660" Type="http://schemas.openxmlformats.org/officeDocument/2006/relationships/hyperlink" Target="https://lightcast.io/open-skills/skills" TargetMode="External"/><Relationship Id="rId6991" Type="http://schemas.openxmlformats.org/officeDocument/2006/relationships/hyperlink" Target="https://lightcast.io/open-skills/skills" TargetMode="External"/><Relationship Id="rId470" Type="http://schemas.openxmlformats.org/officeDocument/2006/relationships/hyperlink" Target="https://lightcast.io/open-skills/skills" TargetMode="External"/><Relationship Id="rId3000" Type="http://schemas.openxmlformats.org/officeDocument/2006/relationships/hyperlink" Target="https://lightcast.io/open-skills/skills" TargetMode="External"/><Relationship Id="rId4331" Type="http://schemas.openxmlformats.org/officeDocument/2006/relationships/hyperlink" Target="https://skills.emsidata.com/skills/KS120B877X78XJ03K8VX" TargetMode="External"/><Relationship Id="rId5661" Type="http://schemas.openxmlformats.org/officeDocument/2006/relationships/hyperlink" Target="https://skills.emsidata.com/skills/KS124YR6B9S3WZQK1M23" TargetMode="External"/><Relationship Id="rId6992" Type="http://schemas.openxmlformats.org/officeDocument/2006/relationships/hyperlink" Target="https://skills.emsidata.com/skills/KS122BM7899YNC6504SP" TargetMode="External"/><Relationship Id="rId477" Type="http://schemas.openxmlformats.org/officeDocument/2006/relationships/hyperlink" Target="https://skills.emsidata.com/skills/KS1244K68C6XP7VF1ZCX" TargetMode="External"/><Relationship Id="rId3003" Type="http://schemas.openxmlformats.org/officeDocument/2006/relationships/hyperlink" Target="https://skills.emsidata.com/skills/KS125PY5Y96JPH5HZ66C" TargetMode="External"/><Relationship Id="rId4334" Type="http://schemas.openxmlformats.org/officeDocument/2006/relationships/hyperlink" Target="https://lightcast.io/open-skills/skills" TargetMode="External"/><Relationship Id="rId5666" Type="http://schemas.openxmlformats.org/officeDocument/2006/relationships/hyperlink" Target="https://lightcast.io/open-skills/skills" TargetMode="External"/><Relationship Id="rId6997" Type="http://schemas.openxmlformats.org/officeDocument/2006/relationships/hyperlink" Target="https://lightcast.io/open-skills/skills" TargetMode="External"/><Relationship Id="rId476" Type="http://schemas.openxmlformats.org/officeDocument/2006/relationships/hyperlink" Target="https://lightcast.io/open-skills/skills" TargetMode="External"/><Relationship Id="rId3002" Type="http://schemas.openxmlformats.org/officeDocument/2006/relationships/hyperlink" Target="https://lightcast.io/open-skills/skills" TargetMode="External"/><Relationship Id="rId4333" Type="http://schemas.openxmlformats.org/officeDocument/2006/relationships/hyperlink" Target="https://skills.emsidata.com/skills/KS122C775KRX1DK8Q1RQ" TargetMode="External"/><Relationship Id="rId5667" Type="http://schemas.openxmlformats.org/officeDocument/2006/relationships/hyperlink" Target="https://skills.emsidata.com/skills/KSDSHS7G8BDM1G70G8BD" TargetMode="External"/><Relationship Id="rId6998" Type="http://schemas.openxmlformats.org/officeDocument/2006/relationships/hyperlink" Target="https://skills.emsidata.com/skills/KS125KK70GW74FHKWFVQ" TargetMode="External"/><Relationship Id="rId475" Type="http://schemas.openxmlformats.org/officeDocument/2006/relationships/hyperlink" Target="https://skills.emsidata.com/skills/KS1233L6BGZ6R7D2FX0H" TargetMode="External"/><Relationship Id="rId3005" Type="http://schemas.openxmlformats.org/officeDocument/2006/relationships/hyperlink" Target="https://skills.emsidata.com/skills/KS4413K71NZC1B6F29NJ" TargetMode="External"/><Relationship Id="rId4336" Type="http://schemas.openxmlformats.org/officeDocument/2006/relationships/hyperlink" Target="https://lightcast.io/open-skills/skills" TargetMode="External"/><Relationship Id="rId5664" Type="http://schemas.openxmlformats.org/officeDocument/2006/relationships/hyperlink" Target="https://lightcast.io/open-skills/skills" TargetMode="External"/><Relationship Id="rId6995" Type="http://schemas.openxmlformats.org/officeDocument/2006/relationships/hyperlink" Target="https://lightcast.io/open-skills/skills" TargetMode="External"/><Relationship Id="rId474" Type="http://schemas.openxmlformats.org/officeDocument/2006/relationships/hyperlink" Target="https://lightcast.io/open-skills/skills" TargetMode="External"/><Relationship Id="rId3004" Type="http://schemas.openxmlformats.org/officeDocument/2006/relationships/hyperlink" Target="https://lightcast.io/open-skills/skills" TargetMode="External"/><Relationship Id="rId4335" Type="http://schemas.openxmlformats.org/officeDocument/2006/relationships/hyperlink" Target="https://skills.emsidata.com/skills/ES57AC32F3207A1E9577" TargetMode="External"/><Relationship Id="rId5665" Type="http://schemas.openxmlformats.org/officeDocument/2006/relationships/hyperlink" Target="https://skills.emsidata.com/skills/KS120X767ZQ3210N2306" TargetMode="External"/><Relationship Id="rId6996" Type="http://schemas.openxmlformats.org/officeDocument/2006/relationships/hyperlink" Target="https://skills.emsidata.com/skills/KS122BL6107G2Z27JWJW" TargetMode="External"/><Relationship Id="rId5615" Type="http://schemas.openxmlformats.org/officeDocument/2006/relationships/hyperlink" Target="https://skills.emsidata.com/skills/KS122QR6MFLRQRX6MN12" TargetMode="External"/><Relationship Id="rId6946" Type="http://schemas.openxmlformats.org/officeDocument/2006/relationships/hyperlink" Target="https://skills.emsidata.com/skills/KS124FP642Q7P7TBPPZN" TargetMode="External"/><Relationship Id="rId5616" Type="http://schemas.openxmlformats.org/officeDocument/2006/relationships/hyperlink" Target="https://lightcast.io/open-skills/skills" TargetMode="External"/><Relationship Id="rId6947" Type="http://schemas.openxmlformats.org/officeDocument/2006/relationships/hyperlink" Target="https://lightcast.io/open-skills/skills" TargetMode="External"/><Relationship Id="rId5613" Type="http://schemas.openxmlformats.org/officeDocument/2006/relationships/hyperlink" Target="https://skills.emsidata.com/skills/KS1200C5XQWW78VQ5ZYL" TargetMode="External"/><Relationship Id="rId6944" Type="http://schemas.openxmlformats.org/officeDocument/2006/relationships/hyperlink" Target="https://skills.emsidata.com/skills/BGS9B0582008D280D2A6" TargetMode="External"/><Relationship Id="rId5614" Type="http://schemas.openxmlformats.org/officeDocument/2006/relationships/hyperlink" Target="https://lightcast.io/open-skills/skills" TargetMode="External"/><Relationship Id="rId6945" Type="http://schemas.openxmlformats.org/officeDocument/2006/relationships/hyperlink" Target="https://lightcast.io/open-skills/skills" TargetMode="External"/><Relationship Id="rId5619" Type="http://schemas.openxmlformats.org/officeDocument/2006/relationships/hyperlink" Target="https://skills.emsidata.com/skills/KSL85GN8CCV6PN3WJ7ZS" TargetMode="External"/><Relationship Id="rId5617" Type="http://schemas.openxmlformats.org/officeDocument/2006/relationships/hyperlink" Target="https://skills.emsidata.com/skills/KS441H25X1LXDV8C9R0W" TargetMode="External"/><Relationship Id="rId6948" Type="http://schemas.openxmlformats.org/officeDocument/2006/relationships/hyperlink" Target="https://skills.emsidata.com/skills/KS124FL74MHT8YG1P4X5" TargetMode="External"/><Relationship Id="rId5618" Type="http://schemas.openxmlformats.org/officeDocument/2006/relationships/hyperlink" Target="https://lightcast.io/open-skills/skills" TargetMode="External"/><Relationship Id="rId6949" Type="http://schemas.openxmlformats.org/officeDocument/2006/relationships/hyperlink" Target="https://lightcast.io/open-skills/skills" TargetMode="External"/><Relationship Id="rId426" Type="http://schemas.openxmlformats.org/officeDocument/2006/relationships/hyperlink" Target="https://lightcast.io/open-skills/skills" TargetMode="External"/><Relationship Id="rId425" Type="http://schemas.openxmlformats.org/officeDocument/2006/relationships/hyperlink" Target="https://lightcast.io/open-skills/skills" TargetMode="External"/><Relationship Id="rId424" Type="http://schemas.openxmlformats.org/officeDocument/2006/relationships/hyperlink" Target="https://lightcast.io/open-skills/skills" TargetMode="External"/><Relationship Id="rId423" Type="http://schemas.openxmlformats.org/officeDocument/2006/relationships/hyperlink" Target="https://lightcast.io/open-skills/skills" TargetMode="External"/><Relationship Id="rId429" Type="http://schemas.openxmlformats.org/officeDocument/2006/relationships/hyperlink" Target="https://lightcast.io/open-skills/skills" TargetMode="External"/><Relationship Id="rId428" Type="http://schemas.openxmlformats.org/officeDocument/2006/relationships/hyperlink" Target="https://lightcast.io/open-skills/skills" TargetMode="External"/><Relationship Id="rId427" Type="http://schemas.openxmlformats.org/officeDocument/2006/relationships/hyperlink" Target="https://lightcast.io/open-skills/skills" TargetMode="External"/><Relationship Id="rId422" Type="http://schemas.openxmlformats.org/officeDocument/2006/relationships/hyperlink" Target="https://lightcast.io/open-skills/skills" TargetMode="External"/><Relationship Id="rId5611" Type="http://schemas.openxmlformats.org/officeDocument/2006/relationships/hyperlink" Target="https://skills.emsidata.com/skills/ESF139240EAD62841F23" TargetMode="External"/><Relationship Id="rId6942" Type="http://schemas.openxmlformats.org/officeDocument/2006/relationships/hyperlink" Target="https://skills.emsidata.com/skills/KS440PW66NNLYJ09D6MC" TargetMode="External"/><Relationship Id="rId421" Type="http://schemas.openxmlformats.org/officeDocument/2006/relationships/hyperlink" Target="https://lightcast.io/open-skills/skills" TargetMode="External"/><Relationship Id="rId5612" Type="http://schemas.openxmlformats.org/officeDocument/2006/relationships/hyperlink" Target="https://lightcast.io/open-skills/skills" TargetMode="External"/><Relationship Id="rId6943" Type="http://schemas.openxmlformats.org/officeDocument/2006/relationships/hyperlink" Target="https://lightcast.io/open-skills/skills" TargetMode="External"/><Relationship Id="rId420" Type="http://schemas.openxmlformats.org/officeDocument/2006/relationships/hyperlink" Target="https://lightcast.io/open-skills/skills" TargetMode="External"/><Relationship Id="rId6940" Type="http://schemas.openxmlformats.org/officeDocument/2006/relationships/hyperlink" Target="https://skills.emsidata.com/skills/KS120S575BSGLDPB843S" TargetMode="External"/><Relationship Id="rId5610" Type="http://schemas.openxmlformats.org/officeDocument/2006/relationships/hyperlink" Target="https://lightcast.io/open-skills/skills" TargetMode="External"/><Relationship Id="rId6941" Type="http://schemas.openxmlformats.org/officeDocument/2006/relationships/hyperlink" Target="https://lightcast.io/open-skills/skills" TargetMode="External"/><Relationship Id="rId5604" Type="http://schemas.openxmlformats.org/officeDocument/2006/relationships/hyperlink" Target="https://lightcast.io/open-skills/skills" TargetMode="External"/><Relationship Id="rId6935" Type="http://schemas.openxmlformats.org/officeDocument/2006/relationships/hyperlink" Target="https://lightcast.io/open-skills/skills" TargetMode="External"/><Relationship Id="rId5605" Type="http://schemas.openxmlformats.org/officeDocument/2006/relationships/hyperlink" Target="https://skills.emsidata.com/skills/KS441ML6ZTK71MVYGP67" TargetMode="External"/><Relationship Id="rId6936" Type="http://schemas.openxmlformats.org/officeDocument/2006/relationships/hyperlink" Target="https://skills.emsidata.com/skills/KS440PV6KXTRX0L8XWSM" TargetMode="External"/><Relationship Id="rId5602" Type="http://schemas.openxmlformats.org/officeDocument/2006/relationships/hyperlink" Target="https://lightcast.io/open-skills/skills" TargetMode="External"/><Relationship Id="rId6933" Type="http://schemas.openxmlformats.org/officeDocument/2006/relationships/hyperlink" Target="https://lightcast.io/open-skills/skills" TargetMode="External"/><Relationship Id="rId5603" Type="http://schemas.openxmlformats.org/officeDocument/2006/relationships/hyperlink" Target="https://skills.emsidata.com/skills/KS1233M6Q271L5ZNBP86" TargetMode="External"/><Relationship Id="rId6934" Type="http://schemas.openxmlformats.org/officeDocument/2006/relationships/hyperlink" Target="https://skills.emsidata.com/skills/KS124F16ZN7PC6JP0G6P" TargetMode="External"/><Relationship Id="rId5608" Type="http://schemas.openxmlformats.org/officeDocument/2006/relationships/hyperlink" Target="https://lightcast.io/open-skills/skills" TargetMode="External"/><Relationship Id="rId6939" Type="http://schemas.openxmlformats.org/officeDocument/2006/relationships/hyperlink" Target="https://lightcast.io/open-skills/skills" TargetMode="External"/><Relationship Id="rId5609" Type="http://schemas.openxmlformats.org/officeDocument/2006/relationships/hyperlink" Target="https://skills.emsidata.com/skills/KS1220674MVJGTJPNJZS" TargetMode="External"/><Relationship Id="rId5606" Type="http://schemas.openxmlformats.org/officeDocument/2006/relationships/hyperlink" Target="https://lightcast.io/open-skills/skills" TargetMode="External"/><Relationship Id="rId6937" Type="http://schemas.openxmlformats.org/officeDocument/2006/relationships/hyperlink" Target="https://lightcast.io/open-skills/skills" TargetMode="External"/><Relationship Id="rId5607" Type="http://schemas.openxmlformats.org/officeDocument/2006/relationships/hyperlink" Target="https://skills.emsidata.com/skills/KS440B06L35CZZ8SMZJN" TargetMode="External"/><Relationship Id="rId6938" Type="http://schemas.openxmlformats.org/officeDocument/2006/relationships/hyperlink" Target="https://skills.emsidata.com/skills/ESC7ED06EEAC1B209A6C" TargetMode="External"/><Relationship Id="rId415" Type="http://schemas.openxmlformats.org/officeDocument/2006/relationships/hyperlink" Target="https://lightcast.io/open-skills/skills" TargetMode="External"/><Relationship Id="rId414" Type="http://schemas.openxmlformats.org/officeDocument/2006/relationships/hyperlink" Target="https://lightcast.io/open-skills/skills" TargetMode="External"/><Relationship Id="rId413" Type="http://schemas.openxmlformats.org/officeDocument/2006/relationships/hyperlink" Target="https://lightcast.io/open-skills/skills" TargetMode="External"/><Relationship Id="rId412" Type="http://schemas.openxmlformats.org/officeDocument/2006/relationships/hyperlink" Target="https://lightcast.io/open-skills/skills" TargetMode="External"/><Relationship Id="rId419" Type="http://schemas.openxmlformats.org/officeDocument/2006/relationships/hyperlink" Target="https://lightcast.io/open-skills/skills" TargetMode="External"/><Relationship Id="rId418" Type="http://schemas.openxmlformats.org/officeDocument/2006/relationships/hyperlink" Target="https://lightcast.io/open-skills/skills" TargetMode="External"/><Relationship Id="rId417" Type="http://schemas.openxmlformats.org/officeDocument/2006/relationships/hyperlink" Target="https://lightcast.io/open-skills/skills" TargetMode="External"/><Relationship Id="rId416" Type="http://schemas.openxmlformats.org/officeDocument/2006/relationships/hyperlink" Target="https://lightcast.io/open-skills/skills" TargetMode="External"/><Relationship Id="rId411" Type="http://schemas.openxmlformats.org/officeDocument/2006/relationships/hyperlink" Target="https://lightcast.io/open-skills/skills" TargetMode="External"/><Relationship Id="rId5600" Type="http://schemas.openxmlformats.org/officeDocument/2006/relationships/hyperlink" Target="https://lightcast.io/open-skills/skills" TargetMode="External"/><Relationship Id="rId6931" Type="http://schemas.openxmlformats.org/officeDocument/2006/relationships/hyperlink" Target="https://lightcast.io/open-skills/skills" TargetMode="External"/><Relationship Id="rId410" Type="http://schemas.openxmlformats.org/officeDocument/2006/relationships/hyperlink" Target="https://lightcast.io/open-skills/skills" TargetMode="External"/><Relationship Id="rId5601" Type="http://schemas.openxmlformats.org/officeDocument/2006/relationships/hyperlink" Target="https://skills.emsidata.com/skills/KS123SR6KJKNXQPXFDGW" TargetMode="External"/><Relationship Id="rId6932" Type="http://schemas.openxmlformats.org/officeDocument/2006/relationships/hyperlink" Target="https://skills.emsidata.com/skills/ESCB38C6B130340D9E34" TargetMode="External"/><Relationship Id="rId6930" Type="http://schemas.openxmlformats.org/officeDocument/2006/relationships/hyperlink" Target="https://skills.emsidata.com/skills/KS440PV6FRJ90X0QFNLY" TargetMode="External"/><Relationship Id="rId4305" Type="http://schemas.openxmlformats.org/officeDocument/2006/relationships/hyperlink" Target="https://skills.emsidata.com/skills/KSMR7JUMAR3WHRWW5087" TargetMode="External"/><Relationship Id="rId5637" Type="http://schemas.openxmlformats.org/officeDocument/2006/relationships/hyperlink" Target="https://skills.emsidata.com/skills/KS125WC70B13H7WVH2FC" TargetMode="External"/><Relationship Id="rId6968" Type="http://schemas.openxmlformats.org/officeDocument/2006/relationships/hyperlink" Target="https://skills.emsidata.com/skills/KS440SC6QY4P4V5XW4FP" TargetMode="External"/><Relationship Id="rId4304" Type="http://schemas.openxmlformats.org/officeDocument/2006/relationships/hyperlink" Target="https://lightcast.io/open-skills/skills" TargetMode="External"/><Relationship Id="rId5638" Type="http://schemas.openxmlformats.org/officeDocument/2006/relationships/hyperlink" Target="https://lightcast.io/open-skills/skills" TargetMode="External"/><Relationship Id="rId6969" Type="http://schemas.openxmlformats.org/officeDocument/2006/relationships/hyperlink" Target="https://lightcast.io/open-skills/skills" TargetMode="External"/><Relationship Id="rId4307" Type="http://schemas.openxmlformats.org/officeDocument/2006/relationships/hyperlink" Target="https://skills.emsidata.com/skills/KS121DS6GB09TFN7RLX0" TargetMode="External"/><Relationship Id="rId5635" Type="http://schemas.openxmlformats.org/officeDocument/2006/relationships/hyperlink" Target="https://skills.emsidata.com/skills/KS125W36S8V5XQYVS71H" TargetMode="External"/><Relationship Id="rId6966" Type="http://schemas.openxmlformats.org/officeDocument/2006/relationships/hyperlink" Target="https://skills.emsidata.com/skills/KS440YZ70JJDM03ND704" TargetMode="External"/><Relationship Id="rId4306" Type="http://schemas.openxmlformats.org/officeDocument/2006/relationships/hyperlink" Target="https://lightcast.io/open-skills/skills" TargetMode="External"/><Relationship Id="rId5636" Type="http://schemas.openxmlformats.org/officeDocument/2006/relationships/hyperlink" Target="https://lightcast.io/open-skills/skills" TargetMode="External"/><Relationship Id="rId6967" Type="http://schemas.openxmlformats.org/officeDocument/2006/relationships/hyperlink" Target="https://lightcast.io/open-skills/skills" TargetMode="External"/><Relationship Id="rId4309" Type="http://schemas.openxmlformats.org/officeDocument/2006/relationships/hyperlink" Target="https://skills.emsidata.com/skills/KS127JN6PW8M653Y85DV" TargetMode="External"/><Relationship Id="rId4308" Type="http://schemas.openxmlformats.org/officeDocument/2006/relationships/hyperlink" Target="https://lightcast.io/open-skills/skills" TargetMode="External"/><Relationship Id="rId5639" Type="http://schemas.openxmlformats.org/officeDocument/2006/relationships/hyperlink" Target="https://skills.emsidata.com/skills/KS125CK686CCTZXN86NX" TargetMode="External"/><Relationship Id="rId448" Type="http://schemas.openxmlformats.org/officeDocument/2006/relationships/hyperlink" Target="https://lightcast.io/open-skills/skills" TargetMode="External"/><Relationship Id="rId447" Type="http://schemas.openxmlformats.org/officeDocument/2006/relationships/hyperlink" Target="https://lightcast.io/open-skills/skills" TargetMode="External"/><Relationship Id="rId446" Type="http://schemas.openxmlformats.org/officeDocument/2006/relationships/hyperlink" Target="https://lightcast.io/open-skills/skills" TargetMode="External"/><Relationship Id="rId445" Type="http://schemas.openxmlformats.org/officeDocument/2006/relationships/hyperlink" Target="https://lightcast.io/open-skills/skills" TargetMode="External"/><Relationship Id="rId449" Type="http://schemas.openxmlformats.org/officeDocument/2006/relationships/hyperlink" Target="https://lightcast.io/open-skills/skills" TargetMode="External"/><Relationship Id="rId440" Type="http://schemas.openxmlformats.org/officeDocument/2006/relationships/hyperlink" Target="https://lightcast.io/open-skills/skills" TargetMode="External"/><Relationship Id="rId6960" Type="http://schemas.openxmlformats.org/officeDocument/2006/relationships/hyperlink" Target="https://skills.emsidata.com/skills/KS120R56M81FPGJSVQZT" TargetMode="External"/><Relationship Id="rId5630" Type="http://schemas.openxmlformats.org/officeDocument/2006/relationships/hyperlink" Target="https://lightcast.io/open-skills/skills" TargetMode="External"/><Relationship Id="rId6961" Type="http://schemas.openxmlformats.org/officeDocument/2006/relationships/hyperlink" Target="https://lightcast.io/open-skills/skills" TargetMode="External"/><Relationship Id="rId444" Type="http://schemas.openxmlformats.org/officeDocument/2006/relationships/hyperlink" Target="https://lightcast.io/open-skills/skills" TargetMode="External"/><Relationship Id="rId4301" Type="http://schemas.openxmlformats.org/officeDocument/2006/relationships/hyperlink" Target="https://skills.emsidata.com/skills/ES71C18378814E6740D6" TargetMode="External"/><Relationship Id="rId5633" Type="http://schemas.openxmlformats.org/officeDocument/2006/relationships/hyperlink" Target="https://skills.emsidata.com/skills/KS440JQ6CH2PLBZVTYLV" TargetMode="External"/><Relationship Id="rId6964" Type="http://schemas.openxmlformats.org/officeDocument/2006/relationships/hyperlink" Target="https://skills.emsidata.com/skills/KS126TH6LJKY71Z2FB2H" TargetMode="External"/><Relationship Id="rId443" Type="http://schemas.openxmlformats.org/officeDocument/2006/relationships/hyperlink" Target="https://lightcast.io/open-skills/skills" TargetMode="External"/><Relationship Id="rId4300" Type="http://schemas.openxmlformats.org/officeDocument/2006/relationships/hyperlink" Target="https://lightcast.io/open-skills/skills" TargetMode="External"/><Relationship Id="rId5634" Type="http://schemas.openxmlformats.org/officeDocument/2006/relationships/hyperlink" Target="https://lightcast.io/open-skills/skills" TargetMode="External"/><Relationship Id="rId6965" Type="http://schemas.openxmlformats.org/officeDocument/2006/relationships/hyperlink" Target="https://lightcast.io/open-skills/skills" TargetMode="External"/><Relationship Id="rId442" Type="http://schemas.openxmlformats.org/officeDocument/2006/relationships/hyperlink" Target="https://lightcast.io/open-skills/skills" TargetMode="External"/><Relationship Id="rId4303" Type="http://schemas.openxmlformats.org/officeDocument/2006/relationships/hyperlink" Target="https://skills.emsidata.com/skills/KS441HK6PSZJ031Y085G" TargetMode="External"/><Relationship Id="rId5631" Type="http://schemas.openxmlformats.org/officeDocument/2006/relationships/hyperlink" Target="https://skills.emsidata.com/skills/KS7G0C36YW29VS8KPC05" TargetMode="External"/><Relationship Id="rId6962" Type="http://schemas.openxmlformats.org/officeDocument/2006/relationships/hyperlink" Target="https://skills.emsidata.com/skills/KS122Y26XGYRLPYTN0Q4" TargetMode="External"/><Relationship Id="rId441" Type="http://schemas.openxmlformats.org/officeDocument/2006/relationships/hyperlink" Target="https://lightcast.io/open-skills/skills" TargetMode="External"/><Relationship Id="rId4302" Type="http://schemas.openxmlformats.org/officeDocument/2006/relationships/hyperlink" Target="https://lightcast.io/open-skills/skills" TargetMode="External"/><Relationship Id="rId5632" Type="http://schemas.openxmlformats.org/officeDocument/2006/relationships/hyperlink" Target="https://lightcast.io/open-skills/skills" TargetMode="External"/><Relationship Id="rId6963" Type="http://schemas.openxmlformats.org/officeDocument/2006/relationships/hyperlink" Target="https://lightcast.io/open-skills/skills" TargetMode="External"/><Relationship Id="rId5626" Type="http://schemas.openxmlformats.org/officeDocument/2006/relationships/hyperlink" Target="https://lightcast.io/open-skills/skills" TargetMode="External"/><Relationship Id="rId6957" Type="http://schemas.openxmlformats.org/officeDocument/2006/relationships/hyperlink" Target="https://lightcast.io/open-skills/skills" TargetMode="External"/><Relationship Id="rId5627" Type="http://schemas.openxmlformats.org/officeDocument/2006/relationships/hyperlink" Target="https://skills.emsidata.com/skills/KSYIJN0ID1F7P2HPDUCJ" TargetMode="External"/><Relationship Id="rId6958" Type="http://schemas.openxmlformats.org/officeDocument/2006/relationships/hyperlink" Target="https://skills.emsidata.com/skills/ES90B90BEA1081E51A95" TargetMode="External"/><Relationship Id="rId5624" Type="http://schemas.openxmlformats.org/officeDocument/2006/relationships/hyperlink" Target="https://lightcast.io/open-skills/skills" TargetMode="External"/><Relationship Id="rId6955" Type="http://schemas.openxmlformats.org/officeDocument/2006/relationships/hyperlink" Target="https://lightcast.io/open-skills/skills" TargetMode="External"/><Relationship Id="rId5625" Type="http://schemas.openxmlformats.org/officeDocument/2006/relationships/hyperlink" Target="https://skills.emsidata.com/skills/KS122JF6YNZJ3GR70WKD" TargetMode="External"/><Relationship Id="rId6956" Type="http://schemas.openxmlformats.org/officeDocument/2006/relationships/hyperlink" Target="https://skills.emsidata.com/skills/KS12594671XF3W1DVC6V" TargetMode="External"/><Relationship Id="rId5628" Type="http://schemas.openxmlformats.org/officeDocument/2006/relationships/hyperlink" Target="https://lightcast.io/open-skills/skills" TargetMode="External"/><Relationship Id="rId6959" Type="http://schemas.openxmlformats.org/officeDocument/2006/relationships/hyperlink" Target="https://lightcast.io/open-skills/skills" TargetMode="External"/><Relationship Id="rId5629" Type="http://schemas.openxmlformats.org/officeDocument/2006/relationships/hyperlink" Target="https://skills.emsidata.com/skills/KS121YY6NJNY2JVS9KQT" TargetMode="External"/><Relationship Id="rId437" Type="http://schemas.openxmlformats.org/officeDocument/2006/relationships/hyperlink" Target="https://lightcast.io/open-skills/skills" TargetMode="External"/><Relationship Id="rId436" Type="http://schemas.openxmlformats.org/officeDocument/2006/relationships/hyperlink" Target="https://lightcast.io/open-skills/skills" TargetMode="External"/><Relationship Id="rId435" Type="http://schemas.openxmlformats.org/officeDocument/2006/relationships/hyperlink" Target="https://lightcast.io/open-skills/skills" TargetMode="External"/><Relationship Id="rId434" Type="http://schemas.openxmlformats.org/officeDocument/2006/relationships/hyperlink" Target="https://lightcast.io/open-skills/skills" TargetMode="External"/><Relationship Id="rId439" Type="http://schemas.openxmlformats.org/officeDocument/2006/relationships/hyperlink" Target="https://lightcast.io/open-skills/skills" TargetMode="External"/><Relationship Id="rId438" Type="http://schemas.openxmlformats.org/officeDocument/2006/relationships/hyperlink" Target="https://lightcast.io/open-skills/skills" TargetMode="External"/><Relationship Id="rId6950" Type="http://schemas.openxmlformats.org/officeDocument/2006/relationships/hyperlink" Target="https://skills.emsidata.com/skills/KS441ZY6G3YT7CVHY3KY" TargetMode="External"/><Relationship Id="rId433" Type="http://schemas.openxmlformats.org/officeDocument/2006/relationships/hyperlink" Target="https://lightcast.io/open-skills/skills" TargetMode="External"/><Relationship Id="rId5622" Type="http://schemas.openxmlformats.org/officeDocument/2006/relationships/hyperlink" Target="https://lightcast.io/open-skills/skills" TargetMode="External"/><Relationship Id="rId6953" Type="http://schemas.openxmlformats.org/officeDocument/2006/relationships/hyperlink" Target="https://lightcast.io/open-skills/skills" TargetMode="External"/><Relationship Id="rId432" Type="http://schemas.openxmlformats.org/officeDocument/2006/relationships/hyperlink" Target="https://lightcast.io/open-skills/skills" TargetMode="External"/><Relationship Id="rId5623" Type="http://schemas.openxmlformats.org/officeDocument/2006/relationships/hyperlink" Target="https://skills.emsidata.com/skills/KS440W865GC4VRBW6LJP" TargetMode="External"/><Relationship Id="rId6954" Type="http://schemas.openxmlformats.org/officeDocument/2006/relationships/hyperlink" Target="https://skills.emsidata.com/skills/KS124F463KMJQGJ9DGGV" TargetMode="External"/><Relationship Id="rId431" Type="http://schemas.openxmlformats.org/officeDocument/2006/relationships/hyperlink" Target="https://lightcast.io/open-skills/skills" TargetMode="External"/><Relationship Id="rId5620" Type="http://schemas.openxmlformats.org/officeDocument/2006/relationships/hyperlink" Target="https://lightcast.io/open-skills/skills" TargetMode="External"/><Relationship Id="rId6951" Type="http://schemas.openxmlformats.org/officeDocument/2006/relationships/hyperlink" Target="https://lightcast.io/open-skills/skills" TargetMode="External"/><Relationship Id="rId430" Type="http://schemas.openxmlformats.org/officeDocument/2006/relationships/hyperlink" Target="https://lightcast.io/open-skills/skills" TargetMode="External"/><Relationship Id="rId5621" Type="http://schemas.openxmlformats.org/officeDocument/2006/relationships/hyperlink" Target="https://skills.emsidata.com/skills/KSOPDDN3W5WZ7TE785BL" TargetMode="External"/><Relationship Id="rId6952" Type="http://schemas.openxmlformats.org/officeDocument/2006/relationships/hyperlink" Target="https://skills.emsidata.com/skills/KS120276F2WTD1S8030J" TargetMode="External"/><Relationship Id="rId6108" Type="http://schemas.openxmlformats.org/officeDocument/2006/relationships/hyperlink" Target="https://lightcast.io/open-skills/skills" TargetMode="External"/><Relationship Id="rId6109" Type="http://schemas.openxmlformats.org/officeDocument/2006/relationships/hyperlink" Target="https://skills.emsidata.com/skills/KS125LJ6SDQF89N2J4ZP" TargetMode="External"/><Relationship Id="rId7439" Type="http://schemas.openxmlformats.org/officeDocument/2006/relationships/hyperlink" Target="https://lightcast.io/open-skills/skills" TargetMode="External"/><Relationship Id="rId7430" Type="http://schemas.openxmlformats.org/officeDocument/2006/relationships/hyperlink" Target="https://skills.emsidata.com/skills/KS442216KX06NQ2F1QWZ" TargetMode="External"/><Relationship Id="rId8761" Type="http://schemas.openxmlformats.org/officeDocument/2006/relationships/hyperlink" Target="https://lightcast.io/open-skills/skills" TargetMode="External"/><Relationship Id="rId8760" Type="http://schemas.openxmlformats.org/officeDocument/2006/relationships/hyperlink" Target="https://skills.emsidata.com/skills/BGS5BE0814994B20C2E8" TargetMode="External"/><Relationship Id="rId6102" Type="http://schemas.openxmlformats.org/officeDocument/2006/relationships/hyperlink" Target="https://lightcast.io/open-skills/skills" TargetMode="External"/><Relationship Id="rId7434" Type="http://schemas.openxmlformats.org/officeDocument/2006/relationships/hyperlink" Target="https://skills.emsidata.com/skills/KS7G4956GFZ2FR5Y8YBC" TargetMode="External"/><Relationship Id="rId8765" Type="http://schemas.openxmlformats.org/officeDocument/2006/relationships/hyperlink" Target="https://lightcast.io/open-skills/skills" TargetMode="External"/><Relationship Id="rId6103" Type="http://schemas.openxmlformats.org/officeDocument/2006/relationships/hyperlink" Target="https://skills.emsidata.com/skills/KSA7JI34DIK704E6L2IH" TargetMode="External"/><Relationship Id="rId7433" Type="http://schemas.openxmlformats.org/officeDocument/2006/relationships/hyperlink" Target="https://lightcast.io/open-skills/skills" TargetMode="External"/><Relationship Id="rId8764" Type="http://schemas.openxmlformats.org/officeDocument/2006/relationships/hyperlink" Target="https://skills.emsidata.com/skills/KS1254765S3B0MGNSJZP" TargetMode="External"/><Relationship Id="rId6100" Type="http://schemas.openxmlformats.org/officeDocument/2006/relationships/hyperlink" Target="https://lightcast.io/open-skills/skills" TargetMode="External"/><Relationship Id="rId7432" Type="http://schemas.openxmlformats.org/officeDocument/2006/relationships/hyperlink" Target="https://skills.emsidata.com/skills/KS120VC7108H86J50CYW" TargetMode="External"/><Relationship Id="rId8763" Type="http://schemas.openxmlformats.org/officeDocument/2006/relationships/hyperlink" Target="https://lightcast.io/open-skills/skills" TargetMode="External"/><Relationship Id="rId6101" Type="http://schemas.openxmlformats.org/officeDocument/2006/relationships/hyperlink" Target="https://skills.emsidata.com/skills/KS440FS71DJY51ZPZR0Q" TargetMode="External"/><Relationship Id="rId7431" Type="http://schemas.openxmlformats.org/officeDocument/2006/relationships/hyperlink" Target="https://lightcast.io/open-skills/skills" TargetMode="External"/><Relationship Id="rId8762" Type="http://schemas.openxmlformats.org/officeDocument/2006/relationships/hyperlink" Target="https://skills.emsidata.com/skills/ESBFE8BD405046C280C4" TargetMode="External"/><Relationship Id="rId6106" Type="http://schemas.openxmlformats.org/officeDocument/2006/relationships/hyperlink" Target="https://lightcast.io/open-skills/skills" TargetMode="External"/><Relationship Id="rId7438" Type="http://schemas.openxmlformats.org/officeDocument/2006/relationships/hyperlink" Target="https://skills.emsidata.com/skills/KSUN94G8CW4Q8EEUBMV5" TargetMode="External"/><Relationship Id="rId8769" Type="http://schemas.openxmlformats.org/officeDocument/2006/relationships/hyperlink" Target="https://lightcast.io/open-skills/skills" TargetMode="External"/><Relationship Id="rId6107" Type="http://schemas.openxmlformats.org/officeDocument/2006/relationships/hyperlink" Target="https://skills.emsidata.com/skills/KS1JWYC9WNEY3RSAPQE3" TargetMode="External"/><Relationship Id="rId7437" Type="http://schemas.openxmlformats.org/officeDocument/2006/relationships/hyperlink" Target="https://lightcast.io/open-skills/skills" TargetMode="External"/><Relationship Id="rId8768" Type="http://schemas.openxmlformats.org/officeDocument/2006/relationships/hyperlink" Target="https://skills.emsidata.com/skills/KS125446V6KJC45YF5WD" TargetMode="External"/><Relationship Id="rId6104" Type="http://schemas.openxmlformats.org/officeDocument/2006/relationships/hyperlink" Target="https://lightcast.io/open-skills/skills" TargetMode="External"/><Relationship Id="rId7436" Type="http://schemas.openxmlformats.org/officeDocument/2006/relationships/hyperlink" Target="https://skills.emsidata.com/skills/KS1238H659P08Z726BK8" TargetMode="External"/><Relationship Id="rId8767" Type="http://schemas.openxmlformats.org/officeDocument/2006/relationships/hyperlink" Target="https://lightcast.io/open-skills/skills" TargetMode="External"/><Relationship Id="rId6105" Type="http://schemas.openxmlformats.org/officeDocument/2006/relationships/hyperlink" Target="https://skills.emsidata.com/skills/KS120ST66K9HBSZ7MPS3" TargetMode="External"/><Relationship Id="rId7435" Type="http://schemas.openxmlformats.org/officeDocument/2006/relationships/hyperlink" Target="https://lightcast.io/open-skills/skills" TargetMode="External"/><Relationship Id="rId8766" Type="http://schemas.openxmlformats.org/officeDocument/2006/relationships/hyperlink" Target="https://skills.emsidata.com/skills/ES97A20B847203DF73EE" TargetMode="External"/><Relationship Id="rId7429" Type="http://schemas.openxmlformats.org/officeDocument/2006/relationships/hyperlink" Target="https://lightcast.io/open-skills/skills" TargetMode="External"/><Relationship Id="rId7428" Type="http://schemas.openxmlformats.org/officeDocument/2006/relationships/hyperlink" Target="https://skills.emsidata.com/skills/KS1203T6J7F2P3TG6Y6K" TargetMode="External"/><Relationship Id="rId8759" Type="http://schemas.openxmlformats.org/officeDocument/2006/relationships/hyperlink" Target="https://lightcast.io/open-skills/skills" TargetMode="External"/><Relationship Id="rId8750" Type="http://schemas.openxmlformats.org/officeDocument/2006/relationships/hyperlink" Target="https://skills.emsidata.com/skills/KS1281Z66Y9GHQ41GZPZ" TargetMode="External"/><Relationship Id="rId7423" Type="http://schemas.openxmlformats.org/officeDocument/2006/relationships/hyperlink" Target="https://lightcast.io/open-skills/skills" TargetMode="External"/><Relationship Id="rId8754" Type="http://schemas.openxmlformats.org/officeDocument/2006/relationships/hyperlink" Target="https://skills.emsidata.com/skills/KS123QX62QYTC4JF38H8" TargetMode="External"/><Relationship Id="rId7422" Type="http://schemas.openxmlformats.org/officeDocument/2006/relationships/hyperlink" Target="https://skills.emsidata.com/skills/KS127CY6XP0Z8TFMK8C2" TargetMode="External"/><Relationship Id="rId8753" Type="http://schemas.openxmlformats.org/officeDocument/2006/relationships/hyperlink" Target="https://lightcast.io/open-skills/skills" TargetMode="External"/><Relationship Id="rId7421" Type="http://schemas.openxmlformats.org/officeDocument/2006/relationships/hyperlink" Target="https://lightcast.io/open-skills/skills" TargetMode="External"/><Relationship Id="rId8752" Type="http://schemas.openxmlformats.org/officeDocument/2006/relationships/hyperlink" Target="https://skills.emsidata.com/skills/BGSEAA2ED952C6D9151C" TargetMode="External"/><Relationship Id="rId7420" Type="http://schemas.openxmlformats.org/officeDocument/2006/relationships/hyperlink" Target="https://skills.emsidata.com/skills/KS440F476G8SKQRTH4CY" TargetMode="External"/><Relationship Id="rId8751" Type="http://schemas.openxmlformats.org/officeDocument/2006/relationships/hyperlink" Target="https://lightcast.io/open-skills/skills" TargetMode="External"/><Relationship Id="rId7427" Type="http://schemas.openxmlformats.org/officeDocument/2006/relationships/hyperlink" Target="https://lightcast.io/open-skills/skills" TargetMode="External"/><Relationship Id="rId8758" Type="http://schemas.openxmlformats.org/officeDocument/2006/relationships/hyperlink" Target="https://skills.emsidata.com/skills/KS127X26G5YQBZRRLCMY" TargetMode="External"/><Relationship Id="rId7426" Type="http://schemas.openxmlformats.org/officeDocument/2006/relationships/hyperlink" Target="https://skills.emsidata.com/skills/KS687J575SCWVW3LR42K" TargetMode="External"/><Relationship Id="rId8757" Type="http://schemas.openxmlformats.org/officeDocument/2006/relationships/hyperlink" Target="https://lightcast.io/open-skills/skills" TargetMode="External"/><Relationship Id="rId7425" Type="http://schemas.openxmlformats.org/officeDocument/2006/relationships/hyperlink" Target="https://lightcast.io/open-skills/skills" TargetMode="External"/><Relationship Id="rId8756" Type="http://schemas.openxmlformats.org/officeDocument/2006/relationships/hyperlink" Target="https://skills.emsidata.com/skills/ESCD9067F9E7B7E188C9" TargetMode="External"/><Relationship Id="rId7424" Type="http://schemas.openxmlformats.org/officeDocument/2006/relationships/hyperlink" Target="https://skills.emsidata.com/skills/KS441YL6YK8WBZC1VMF7" TargetMode="External"/><Relationship Id="rId8755" Type="http://schemas.openxmlformats.org/officeDocument/2006/relationships/hyperlink" Target="https://lightcast.io/open-skills/skills" TargetMode="External"/><Relationship Id="rId6120" Type="http://schemas.openxmlformats.org/officeDocument/2006/relationships/hyperlink" Target="https://lightcast.io/open-skills/skills" TargetMode="External"/><Relationship Id="rId7452" Type="http://schemas.openxmlformats.org/officeDocument/2006/relationships/hyperlink" Target="https://skills.emsidata.com/skills/KS1248T6MC5L69MZ2L3R" TargetMode="External"/><Relationship Id="rId8783" Type="http://schemas.openxmlformats.org/officeDocument/2006/relationships/hyperlink" Target="https://lightcast.io/open-skills/skills" TargetMode="External"/><Relationship Id="rId6121" Type="http://schemas.openxmlformats.org/officeDocument/2006/relationships/hyperlink" Target="https://skills.emsidata.com/skills/ESA91D8112EB9ECA3570" TargetMode="External"/><Relationship Id="rId7451" Type="http://schemas.openxmlformats.org/officeDocument/2006/relationships/hyperlink" Target="https://lightcast.io/open-skills/skills" TargetMode="External"/><Relationship Id="rId8782" Type="http://schemas.openxmlformats.org/officeDocument/2006/relationships/hyperlink" Target="https://skills.emsidata.com/skills/KS122F373YF7LJSNXBL3" TargetMode="External"/><Relationship Id="rId7450" Type="http://schemas.openxmlformats.org/officeDocument/2006/relationships/hyperlink" Target="https://skills.emsidata.com/skills/KS4407F6YY6SBS730MJ8" TargetMode="External"/><Relationship Id="rId8781" Type="http://schemas.openxmlformats.org/officeDocument/2006/relationships/hyperlink" Target="https://lightcast.io/open-skills/skills" TargetMode="External"/><Relationship Id="rId8780" Type="http://schemas.openxmlformats.org/officeDocument/2006/relationships/hyperlink" Target="https://skills.emsidata.com/skills/BGS1314DE542C9A6E0CE" TargetMode="External"/><Relationship Id="rId6124" Type="http://schemas.openxmlformats.org/officeDocument/2006/relationships/hyperlink" Target="https://lightcast.io/open-skills/skills" TargetMode="External"/><Relationship Id="rId7456" Type="http://schemas.openxmlformats.org/officeDocument/2006/relationships/hyperlink" Target="https://skills.emsidata.com/skills/KS4407D6Q46FD48GQX3X" TargetMode="External"/><Relationship Id="rId8787" Type="http://schemas.openxmlformats.org/officeDocument/2006/relationships/hyperlink" Target="https://lightcast.io/open-skills/skills" TargetMode="External"/><Relationship Id="rId6125" Type="http://schemas.openxmlformats.org/officeDocument/2006/relationships/hyperlink" Target="https://skills.emsidata.com/skills/KSRDWW5JYTPQ27KUJNS6" TargetMode="External"/><Relationship Id="rId7455" Type="http://schemas.openxmlformats.org/officeDocument/2006/relationships/hyperlink" Target="https://lightcast.io/open-skills/skills" TargetMode="External"/><Relationship Id="rId8786" Type="http://schemas.openxmlformats.org/officeDocument/2006/relationships/hyperlink" Target="https://skills.emsidata.com/skills/ES4C039C261C048676A2" TargetMode="External"/><Relationship Id="rId6122" Type="http://schemas.openxmlformats.org/officeDocument/2006/relationships/hyperlink" Target="https://lightcast.io/open-skills/skills" TargetMode="External"/><Relationship Id="rId7454" Type="http://schemas.openxmlformats.org/officeDocument/2006/relationships/hyperlink" Target="https://skills.emsidata.com/skills/KS1282M5W0LX8GL33QBQ" TargetMode="External"/><Relationship Id="rId8785" Type="http://schemas.openxmlformats.org/officeDocument/2006/relationships/hyperlink" Target="https://lightcast.io/open-skills/skills" TargetMode="External"/><Relationship Id="rId6123" Type="http://schemas.openxmlformats.org/officeDocument/2006/relationships/hyperlink" Target="https://skills.emsidata.com/skills/KSIC6D5APMN237C81N8Z" TargetMode="External"/><Relationship Id="rId7453" Type="http://schemas.openxmlformats.org/officeDocument/2006/relationships/hyperlink" Target="https://lightcast.io/open-skills/skills" TargetMode="External"/><Relationship Id="rId8784" Type="http://schemas.openxmlformats.org/officeDocument/2006/relationships/hyperlink" Target="https://skills.emsidata.com/skills/ESB50FE8EAA354FA7DC7" TargetMode="External"/><Relationship Id="rId6128" Type="http://schemas.openxmlformats.org/officeDocument/2006/relationships/hyperlink" Target="https://lightcast.io/open-skills/skills" TargetMode="External"/><Relationship Id="rId6129" Type="http://schemas.openxmlformats.org/officeDocument/2006/relationships/hyperlink" Target="https://skills.emsidata.com/skills/KS4419H6F0CWT8VF8NFQ" TargetMode="External"/><Relationship Id="rId7459" Type="http://schemas.openxmlformats.org/officeDocument/2006/relationships/hyperlink" Target="https://lightcast.io/open-skills/skills" TargetMode="External"/><Relationship Id="rId6126" Type="http://schemas.openxmlformats.org/officeDocument/2006/relationships/hyperlink" Target="https://lightcast.io/open-skills/skills" TargetMode="External"/><Relationship Id="rId7458" Type="http://schemas.openxmlformats.org/officeDocument/2006/relationships/hyperlink" Target="https://skills.emsidata.com/skills/KS122ZY767SXP12641Q1" TargetMode="External"/><Relationship Id="rId8789" Type="http://schemas.openxmlformats.org/officeDocument/2006/relationships/hyperlink" Target="https://lightcast.io/open-skills/skills" TargetMode="External"/><Relationship Id="rId6127" Type="http://schemas.openxmlformats.org/officeDocument/2006/relationships/hyperlink" Target="https://skills.emsidata.com/skills/ESC30CE730D2C915B3D0" TargetMode="External"/><Relationship Id="rId7457" Type="http://schemas.openxmlformats.org/officeDocument/2006/relationships/hyperlink" Target="https://lightcast.io/open-skills/skills" TargetMode="External"/><Relationship Id="rId8788" Type="http://schemas.openxmlformats.org/officeDocument/2006/relationships/hyperlink" Target="https://skills.emsidata.com/skills/KS120SP5WZD8CMW4QPSY" TargetMode="External"/><Relationship Id="rId6119" Type="http://schemas.openxmlformats.org/officeDocument/2006/relationships/hyperlink" Target="https://skills.emsidata.com/skills/KS441S66KZY7LM20RKYN" TargetMode="External"/><Relationship Id="rId7441" Type="http://schemas.openxmlformats.org/officeDocument/2006/relationships/hyperlink" Target="https://lightcast.io/open-skills/skills" TargetMode="External"/><Relationship Id="rId8772" Type="http://schemas.openxmlformats.org/officeDocument/2006/relationships/hyperlink" Target="https://skills.emsidata.com/skills/KS440ZG6D0GFFD87GZT0" TargetMode="External"/><Relationship Id="rId6110" Type="http://schemas.openxmlformats.org/officeDocument/2006/relationships/hyperlink" Target="https://lightcast.io/open-skills/skills" TargetMode="External"/><Relationship Id="rId7440" Type="http://schemas.openxmlformats.org/officeDocument/2006/relationships/hyperlink" Target="https://skills.emsidata.com/skills/KS501WR013RBRIHWS9OD" TargetMode="External"/><Relationship Id="rId8771" Type="http://schemas.openxmlformats.org/officeDocument/2006/relationships/hyperlink" Target="https://lightcast.io/open-skills/skills" TargetMode="External"/><Relationship Id="rId8770" Type="http://schemas.openxmlformats.org/officeDocument/2006/relationships/hyperlink" Target="https://skills.emsidata.com/skills/KS123NJ76GJLK91JS75M" TargetMode="External"/><Relationship Id="rId6113" Type="http://schemas.openxmlformats.org/officeDocument/2006/relationships/hyperlink" Target="https://skills.emsidata.com/skills/KS120376KM9F1NBQ7F7K" TargetMode="External"/><Relationship Id="rId7445" Type="http://schemas.openxmlformats.org/officeDocument/2006/relationships/hyperlink" Target="https://lightcast.io/open-skills/skills" TargetMode="External"/><Relationship Id="rId8776" Type="http://schemas.openxmlformats.org/officeDocument/2006/relationships/hyperlink" Target="https://skills.emsidata.com/skills/KS123ZG656LLB8T8F84G" TargetMode="External"/><Relationship Id="rId6114" Type="http://schemas.openxmlformats.org/officeDocument/2006/relationships/hyperlink" Target="https://lightcast.io/open-skills/skills" TargetMode="External"/><Relationship Id="rId7444" Type="http://schemas.openxmlformats.org/officeDocument/2006/relationships/hyperlink" Target="https://skills.emsidata.com/skills/KS7G48560M3J3TR2XHDB" TargetMode="External"/><Relationship Id="rId8775" Type="http://schemas.openxmlformats.org/officeDocument/2006/relationships/hyperlink" Target="https://lightcast.io/open-skills/skills" TargetMode="External"/><Relationship Id="rId6111" Type="http://schemas.openxmlformats.org/officeDocument/2006/relationships/hyperlink" Target="https://skills.emsidata.com/skills/KS87FFW9YCOLV7GA5W5F" TargetMode="External"/><Relationship Id="rId7443" Type="http://schemas.openxmlformats.org/officeDocument/2006/relationships/hyperlink" Target="https://lightcast.io/open-skills/skills" TargetMode="External"/><Relationship Id="rId8774" Type="http://schemas.openxmlformats.org/officeDocument/2006/relationships/hyperlink" Target="https://skills.emsidata.com/skills/BGS63D60265F68916F07" TargetMode="External"/><Relationship Id="rId6112" Type="http://schemas.openxmlformats.org/officeDocument/2006/relationships/hyperlink" Target="https://lightcast.io/open-skills/skills" TargetMode="External"/><Relationship Id="rId7442" Type="http://schemas.openxmlformats.org/officeDocument/2006/relationships/hyperlink" Target="https://skills.emsidata.com/skills/ESD7FE1E7E11D09375E2" TargetMode="External"/><Relationship Id="rId8773" Type="http://schemas.openxmlformats.org/officeDocument/2006/relationships/hyperlink" Target="https://lightcast.io/open-skills/skills" TargetMode="External"/><Relationship Id="rId6117" Type="http://schemas.openxmlformats.org/officeDocument/2006/relationships/hyperlink" Target="https://skills.emsidata.com/skills/KSFX6JBNDFS27G78LHSA" TargetMode="External"/><Relationship Id="rId7449" Type="http://schemas.openxmlformats.org/officeDocument/2006/relationships/hyperlink" Target="https://lightcast.io/open-skills/skills" TargetMode="External"/><Relationship Id="rId6118" Type="http://schemas.openxmlformats.org/officeDocument/2006/relationships/hyperlink" Target="https://lightcast.io/open-skills/skills" TargetMode="External"/><Relationship Id="rId7448" Type="http://schemas.openxmlformats.org/officeDocument/2006/relationships/hyperlink" Target="https://skills.emsidata.com/skills/KS123X777H5WFNXQ6BPM" TargetMode="External"/><Relationship Id="rId8779" Type="http://schemas.openxmlformats.org/officeDocument/2006/relationships/hyperlink" Target="https://lightcast.io/open-skills/skills" TargetMode="External"/><Relationship Id="rId6115" Type="http://schemas.openxmlformats.org/officeDocument/2006/relationships/hyperlink" Target="https://skills.emsidata.com/skills/KS1222C6WKYWRKRXQCR0" TargetMode="External"/><Relationship Id="rId7447" Type="http://schemas.openxmlformats.org/officeDocument/2006/relationships/hyperlink" Target="https://lightcast.io/open-skills/skills" TargetMode="External"/><Relationship Id="rId8778" Type="http://schemas.openxmlformats.org/officeDocument/2006/relationships/hyperlink" Target="https://skills.emsidata.com/skills/KS124YD6YZ4PFRS48JV5" TargetMode="External"/><Relationship Id="rId6116" Type="http://schemas.openxmlformats.org/officeDocument/2006/relationships/hyperlink" Target="https://lightcast.io/open-skills/skills" TargetMode="External"/><Relationship Id="rId7446" Type="http://schemas.openxmlformats.org/officeDocument/2006/relationships/hyperlink" Target="https://skills.emsidata.com/skills/KS126X663B21NB77ZHSP" TargetMode="External"/><Relationship Id="rId8777" Type="http://schemas.openxmlformats.org/officeDocument/2006/relationships/hyperlink" Target="https://lightcast.io/open-skills/skills" TargetMode="External"/><Relationship Id="rId8729" Type="http://schemas.openxmlformats.org/officeDocument/2006/relationships/hyperlink" Target="https://lightcast.io/open-skills/skills" TargetMode="External"/><Relationship Id="rId8728" Type="http://schemas.openxmlformats.org/officeDocument/2006/relationships/hyperlink" Target="https://skills.emsidata.com/skills/ES35CBAE6EAE634A39EE" TargetMode="External"/><Relationship Id="rId8727" Type="http://schemas.openxmlformats.org/officeDocument/2006/relationships/hyperlink" Target="https://lightcast.io/open-skills/skills" TargetMode="External"/><Relationship Id="rId8726" Type="http://schemas.openxmlformats.org/officeDocument/2006/relationships/hyperlink" Target="https://skills.emsidata.com/skills/BGSA405C424CC50202DF" TargetMode="External"/><Relationship Id="rId1" Type="http://schemas.openxmlformats.org/officeDocument/2006/relationships/hyperlink" Target="https://lightcast.io/open-skills/skills" TargetMode="External"/><Relationship Id="rId2" Type="http://schemas.openxmlformats.org/officeDocument/2006/relationships/hyperlink" Target="https://lightcast.io/open-skills/skills" TargetMode="External"/><Relationship Id="rId3" Type="http://schemas.openxmlformats.org/officeDocument/2006/relationships/hyperlink" Target="https://lightcast.io/open-skills/skills" TargetMode="External"/><Relationship Id="rId4" Type="http://schemas.openxmlformats.org/officeDocument/2006/relationships/hyperlink" Target="https://lightcast.io/open-skills/skills" TargetMode="External"/><Relationship Id="rId9" Type="http://schemas.openxmlformats.org/officeDocument/2006/relationships/hyperlink" Target="https://lightcast.io/open-skills/skills" TargetMode="External"/><Relationship Id="rId8721" Type="http://schemas.openxmlformats.org/officeDocument/2006/relationships/hyperlink" Target="https://lightcast.io/open-skills/skills" TargetMode="External"/><Relationship Id="rId8720" Type="http://schemas.openxmlformats.org/officeDocument/2006/relationships/hyperlink" Target="https://skills.emsidata.com/skills/KS1266T6Q1NCYQYL5J2V" TargetMode="External"/><Relationship Id="rId5" Type="http://schemas.openxmlformats.org/officeDocument/2006/relationships/hyperlink" Target="https://lightcast.io/open-skills/skills" TargetMode="External"/><Relationship Id="rId8725" Type="http://schemas.openxmlformats.org/officeDocument/2006/relationships/hyperlink" Target="https://lightcast.io/open-skills/skills" TargetMode="External"/><Relationship Id="rId6" Type="http://schemas.openxmlformats.org/officeDocument/2006/relationships/hyperlink" Target="https://lightcast.io/open-skills/skills" TargetMode="External"/><Relationship Id="rId8724" Type="http://schemas.openxmlformats.org/officeDocument/2006/relationships/hyperlink" Target="https://skills.emsidata.com/skills/BGSEF062169F6F197323" TargetMode="External"/><Relationship Id="rId7" Type="http://schemas.openxmlformats.org/officeDocument/2006/relationships/hyperlink" Target="https://lightcast.io/open-skills/skills" TargetMode="External"/><Relationship Id="rId8723" Type="http://schemas.openxmlformats.org/officeDocument/2006/relationships/hyperlink" Target="https://lightcast.io/open-skills/skills" TargetMode="External"/><Relationship Id="rId8" Type="http://schemas.openxmlformats.org/officeDocument/2006/relationships/hyperlink" Target="https://lightcast.io/open-skills/skills" TargetMode="External"/><Relationship Id="rId8722" Type="http://schemas.openxmlformats.org/officeDocument/2006/relationships/hyperlink" Target="https://skills.emsidata.com/skills/BGS18A642702DFA6F745" TargetMode="External"/><Relationship Id="rId8718" Type="http://schemas.openxmlformats.org/officeDocument/2006/relationships/hyperlink" Target="https://skills.emsidata.com/skills/ESECEBB5415A8085CB4F" TargetMode="External"/><Relationship Id="rId8717" Type="http://schemas.openxmlformats.org/officeDocument/2006/relationships/hyperlink" Target="https://lightcast.io/open-skills/skills" TargetMode="External"/><Relationship Id="rId8716" Type="http://schemas.openxmlformats.org/officeDocument/2006/relationships/hyperlink" Target="https://skills.emsidata.com/skills/ES2D17FFD859C4709187" TargetMode="External"/><Relationship Id="rId8715" Type="http://schemas.openxmlformats.org/officeDocument/2006/relationships/hyperlink" Target="https://lightcast.io/open-skills/skills" TargetMode="External"/><Relationship Id="rId8719" Type="http://schemas.openxmlformats.org/officeDocument/2006/relationships/hyperlink" Target="https://lightcast.io/open-skills/skills" TargetMode="External"/><Relationship Id="rId8710" Type="http://schemas.openxmlformats.org/officeDocument/2006/relationships/hyperlink" Target="https://skills.emsidata.com/skills/KS4403M5Y22JW28G4BGP" TargetMode="External"/><Relationship Id="rId8714" Type="http://schemas.openxmlformats.org/officeDocument/2006/relationships/hyperlink" Target="https://skills.emsidata.com/skills/BGSF14FB9B2EC5663909" TargetMode="External"/><Relationship Id="rId8713" Type="http://schemas.openxmlformats.org/officeDocument/2006/relationships/hyperlink" Target="https://lightcast.io/open-skills/skills" TargetMode="External"/><Relationship Id="rId8712" Type="http://schemas.openxmlformats.org/officeDocument/2006/relationships/hyperlink" Target="https://skills.emsidata.com/skills/KS127S576S1RBYKTM0MN" TargetMode="External"/><Relationship Id="rId8711" Type="http://schemas.openxmlformats.org/officeDocument/2006/relationships/hyperlink" Target="https://lightcast.io/open-skills/skills" TargetMode="External"/><Relationship Id="rId7419" Type="http://schemas.openxmlformats.org/officeDocument/2006/relationships/hyperlink" Target="https://lightcast.io/open-skills/skills" TargetMode="External"/><Relationship Id="rId7418" Type="http://schemas.openxmlformats.org/officeDocument/2006/relationships/hyperlink" Target="https://skills.emsidata.com/skills/KS127TM77R0Q3WRTVT0T" TargetMode="External"/><Relationship Id="rId8749" Type="http://schemas.openxmlformats.org/officeDocument/2006/relationships/hyperlink" Target="https://lightcast.io/open-skills/skills" TargetMode="External"/><Relationship Id="rId7417" Type="http://schemas.openxmlformats.org/officeDocument/2006/relationships/hyperlink" Target="https://lightcast.io/open-skills/skills" TargetMode="External"/><Relationship Id="rId8748" Type="http://schemas.openxmlformats.org/officeDocument/2006/relationships/hyperlink" Target="https://skills.emsidata.com/skills/ESBB7265B3E685278562" TargetMode="External"/><Relationship Id="rId7412" Type="http://schemas.openxmlformats.org/officeDocument/2006/relationships/hyperlink" Target="https://skills.emsidata.com/skills/KS7G1036WXVYB5R8XQWG" TargetMode="External"/><Relationship Id="rId8743" Type="http://schemas.openxmlformats.org/officeDocument/2006/relationships/hyperlink" Target="https://lightcast.io/open-skills/skills" TargetMode="External"/><Relationship Id="rId7411" Type="http://schemas.openxmlformats.org/officeDocument/2006/relationships/hyperlink" Target="https://lightcast.io/open-skills/skills" TargetMode="External"/><Relationship Id="rId8742" Type="http://schemas.openxmlformats.org/officeDocument/2006/relationships/hyperlink" Target="https://skills.emsidata.com/skills/ES7F774162E2780F8ADB" TargetMode="External"/><Relationship Id="rId7410" Type="http://schemas.openxmlformats.org/officeDocument/2006/relationships/hyperlink" Target="https://skills.emsidata.com/skills/KS1274C6LQKFR9411810" TargetMode="External"/><Relationship Id="rId8741" Type="http://schemas.openxmlformats.org/officeDocument/2006/relationships/hyperlink" Target="https://lightcast.io/open-skills/skills" TargetMode="External"/><Relationship Id="rId8740" Type="http://schemas.openxmlformats.org/officeDocument/2006/relationships/hyperlink" Target="https://skills.emsidata.com/skills/ES5DDF1930ED865C432E" TargetMode="External"/><Relationship Id="rId7416" Type="http://schemas.openxmlformats.org/officeDocument/2006/relationships/hyperlink" Target="https://skills.emsidata.com/skills/ES457D640EEEB06BE7B7" TargetMode="External"/><Relationship Id="rId8747" Type="http://schemas.openxmlformats.org/officeDocument/2006/relationships/hyperlink" Target="https://lightcast.io/open-skills/skills" TargetMode="External"/><Relationship Id="rId7415" Type="http://schemas.openxmlformats.org/officeDocument/2006/relationships/hyperlink" Target="https://lightcast.io/open-skills/skills" TargetMode="External"/><Relationship Id="rId8746" Type="http://schemas.openxmlformats.org/officeDocument/2006/relationships/hyperlink" Target="https://skills.emsidata.com/skills/KS127PY6XCQSQ6R44N9K" TargetMode="External"/><Relationship Id="rId7414" Type="http://schemas.openxmlformats.org/officeDocument/2006/relationships/hyperlink" Target="https://skills.emsidata.com/skills/KS9Z1WWQFLWD9WVYJXTV" TargetMode="External"/><Relationship Id="rId8745" Type="http://schemas.openxmlformats.org/officeDocument/2006/relationships/hyperlink" Target="https://lightcast.io/open-skills/skills" TargetMode="External"/><Relationship Id="rId7413" Type="http://schemas.openxmlformats.org/officeDocument/2006/relationships/hyperlink" Target="https://lightcast.io/open-skills/skills" TargetMode="External"/><Relationship Id="rId8744" Type="http://schemas.openxmlformats.org/officeDocument/2006/relationships/hyperlink" Target="https://skills.emsidata.com/skills/KS7G61M5WS9H9H5NGNSY" TargetMode="External"/><Relationship Id="rId7409" Type="http://schemas.openxmlformats.org/officeDocument/2006/relationships/hyperlink" Target="https://lightcast.io/open-skills/skills" TargetMode="External"/><Relationship Id="rId7408" Type="http://schemas.openxmlformats.org/officeDocument/2006/relationships/hyperlink" Target="https://skills.emsidata.com/skills/KS1204Y6D5D8QYM6DRPD" TargetMode="External"/><Relationship Id="rId8739" Type="http://schemas.openxmlformats.org/officeDocument/2006/relationships/hyperlink" Target="https://lightcast.io/open-skills/skills" TargetMode="External"/><Relationship Id="rId7407" Type="http://schemas.openxmlformats.org/officeDocument/2006/relationships/hyperlink" Target="https://lightcast.io/open-skills/skills" TargetMode="External"/><Relationship Id="rId8738" Type="http://schemas.openxmlformats.org/officeDocument/2006/relationships/hyperlink" Target="https://skills.emsidata.com/skills/ES2B622E9BDD0AABB07E" TargetMode="External"/><Relationship Id="rId7406" Type="http://schemas.openxmlformats.org/officeDocument/2006/relationships/hyperlink" Target="https://skills.emsidata.com/skills/KS1257K6SYX3W95FSDWS" TargetMode="External"/><Relationship Id="rId8737" Type="http://schemas.openxmlformats.org/officeDocument/2006/relationships/hyperlink" Target="https://lightcast.io/open-skills/skills" TargetMode="External"/><Relationship Id="rId7401" Type="http://schemas.openxmlformats.org/officeDocument/2006/relationships/hyperlink" Target="https://lightcast.io/open-skills/skills" TargetMode="External"/><Relationship Id="rId8732" Type="http://schemas.openxmlformats.org/officeDocument/2006/relationships/hyperlink" Target="https://skills.emsidata.com/skills/BGS7DDD8B969E8795352" TargetMode="External"/><Relationship Id="rId7400" Type="http://schemas.openxmlformats.org/officeDocument/2006/relationships/hyperlink" Target="https://skills.emsidata.com/skills/KS1279N60JJ2YJ334887" TargetMode="External"/><Relationship Id="rId8731" Type="http://schemas.openxmlformats.org/officeDocument/2006/relationships/hyperlink" Target="https://lightcast.io/open-skills/skills" TargetMode="External"/><Relationship Id="rId8730" Type="http://schemas.openxmlformats.org/officeDocument/2006/relationships/hyperlink" Target="https://skills.emsidata.com/skills/ESB856D0E5C4EFC8D884" TargetMode="External"/><Relationship Id="rId7405" Type="http://schemas.openxmlformats.org/officeDocument/2006/relationships/hyperlink" Target="https://lightcast.io/open-skills/skills" TargetMode="External"/><Relationship Id="rId8736" Type="http://schemas.openxmlformats.org/officeDocument/2006/relationships/hyperlink" Target="https://skills.emsidata.com/skills/KS1267X747W6K2Y3TZL8" TargetMode="External"/><Relationship Id="rId7404" Type="http://schemas.openxmlformats.org/officeDocument/2006/relationships/hyperlink" Target="https://skills.emsidata.com/skills/KS128FT6R58BKG6NP7XY" TargetMode="External"/><Relationship Id="rId8735" Type="http://schemas.openxmlformats.org/officeDocument/2006/relationships/hyperlink" Target="https://lightcast.io/open-skills/skills" TargetMode="External"/><Relationship Id="rId7403" Type="http://schemas.openxmlformats.org/officeDocument/2006/relationships/hyperlink" Target="https://lightcast.io/open-skills/skills" TargetMode="External"/><Relationship Id="rId8734" Type="http://schemas.openxmlformats.org/officeDocument/2006/relationships/hyperlink" Target="https://skills.emsidata.com/skills/BGS957EBAA1B86EF43E5" TargetMode="External"/><Relationship Id="rId7402" Type="http://schemas.openxmlformats.org/officeDocument/2006/relationships/hyperlink" Target="https://skills.emsidata.com/skills/KSDSTOP9U6AQKFBH84OK" TargetMode="External"/><Relationship Id="rId8733" Type="http://schemas.openxmlformats.org/officeDocument/2006/relationships/hyperlink" Target="https://lightcast.io/open-skills/skills" TargetMode="External"/><Relationship Id="rId3911" Type="http://schemas.openxmlformats.org/officeDocument/2006/relationships/hyperlink" Target="https://skills.emsidata.com/skills/KS126DZ720TBNRTTC2NR" TargetMode="External"/><Relationship Id="rId3910" Type="http://schemas.openxmlformats.org/officeDocument/2006/relationships/hyperlink" Target="https://lightcast.io/open-skills/skills" TargetMode="External"/><Relationship Id="rId3913" Type="http://schemas.openxmlformats.org/officeDocument/2006/relationships/hyperlink" Target="https://skills.emsidata.com/skills/KS122326CB6T4TTGLX21" TargetMode="External"/><Relationship Id="rId3912" Type="http://schemas.openxmlformats.org/officeDocument/2006/relationships/hyperlink" Target="https://lightcast.io/open-skills/skills" TargetMode="External"/><Relationship Id="rId3915" Type="http://schemas.openxmlformats.org/officeDocument/2006/relationships/hyperlink" Target="https://skills.emsidata.com/skills/KS1286C60L57VDXXNHC4" TargetMode="External"/><Relationship Id="rId3914" Type="http://schemas.openxmlformats.org/officeDocument/2006/relationships/hyperlink" Target="https://lightcast.io/open-skills/skills" TargetMode="External"/><Relationship Id="rId3917" Type="http://schemas.openxmlformats.org/officeDocument/2006/relationships/hyperlink" Target="https://skills.emsidata.com/skills/KS127YF78R7Q2P2NX72Q" TargetMode="External"/><Relationship Id="rId3916" Type="http://schemas.openxmlformats.org/officeDocument/2006/relationships/hyperlink" Target="https://lightcast.io/open-skills/skills" TargetMode="External"/><Relationship Id="rId3919" Type="http://schemas.openxmlformats.org/officeDocument/2006/relationships/hyperlink" Target="https://skills.emsidata.com/skills/KS122177495K2R8RS2XY" TargetMode="External"/><Relationship Id="rId3918" Type="http://schemas.openxmlformats.org/officeDocument/2006/relationships/hyperlink" Target="https://lightcast.io/open-skills/skills" TargetMode="External"/><Relationship Id="rId6190" Type="http://schemas.openxmlformats.org/officeDocument/2006/relationships/hyperlink" Target="https://skills.emsidata.com/skills/KS121F45VPV8C9W3QFYH" TargetMode="External"/><Relationship Id="rId6182" Type="http://schemas.openxmlformats.org/officeDocument/2006/relationships/hyperlink" Target="https://lightcast.io/open-skills/skills" TargetMode="External"/><Relationship Id="rId6183" Type="http://schemas.openxmlformats.org/officeDocument/2006/relationships/hyperlink" Target="http://asp.net" TargetMode="External"/><Relationship Id="rId6180" Type="http://schemas.openxmlformats.org/officeDocument/2006/relationships/hyperlink" Target="https://lightcast.io/open-skills/skills" TargetMode="External"/><Relationship Id="rId6181" Type="http://schemas.openxmlformats.org/officeDocument/2006/relationships/hyperlink" Target="https://skills.emsidata.com/skills/KS128CK6XBWYWYT7T3HK" TargetMode="External"/><Relationship Id="rId6186" Type="http://schemas.openxmlformats.org/officeDocument/2006/relationships/hyperlink" Target="https://skills.emsidata.com/skills/KS122YY6MYF5CPT4FR4S" TargetMode="External"/><Relationship Id="rId6187" Type="http://schemas.openxmlformats.org/officeDocument/2006/relationships/hyperlink" Target="https://lightcast.io/open-skills/skills" TargetMode="External"/><Relationship Id="rId6184" Type="http://schemas.openxmlformats.org/officeDocument/2006/relationships/hyperlink" Target="https://skills.emsidata.com/skills/KS120026VL50QFWT2281" TargetMode="External"/><Relationship Id="rId6185" Type="http://schemas.openxmlformats.org/officeDocument/2006/relationships/hyperlink" Target="https://lightcast.io/open-skills/skills" TargetMode="External"/><Relationship Id="rId6188" Type="http://schemas.openxmlformats.org/officeDocument/2006/relationships/hyperlink" Target="https://skills.emsidata.com/skills/KS4420L6KYL45CVTHY1F" TargetMode="External"/><Relationship Id="rId6189" Type="http://schemas.openxmlformats.org/officeDocument/2006/relationships/hyperlink" Target="https://lightcast.io/open-skills/skills" TargetMode="External"/><Relationship Id="rId3900" Type="http://schemas.openxmlformats.org/officeDocument/2006/relationships/hyperlink" Target="https://lightcast.io/open-skills/skills" TargetMode="External"/><Relationship Id="rId3902" Type="http://schemas.openxmlformats.org/officeDocument/2006/relationships/hyperlink" Target="https://lightcast.io/open-skills/skills" TargetMode="External"/><Relationship Id="rId3901" Type="http://schemas.openxmlformats.org/officeDocument/2006/relationships/hyperlink" Target="https://skills.emsidata.com/skills/ESBFB4E35AF6D3D98647" TargetMode="External"/><Relationship Id="rId3904" Type="http://schemas.openxmlformats.org/officeDocument/2006/relationships/hyperlink" Target="https://lightcast.io/open-skills/skills" TargetMode="External"/><Relationship Id="rId3903" Type="http://schemas.openxmlformats.org/officeDocument/2006/relationships/hyperlink" Target="https://skills.emsidata.com/skills/ES9A4FA16F95EC0B6299" TargetMode="External"/><Relationship Id="rId3906" Type="http://schemas.openxmlformats.org/officeDocument/2006/relationships/hyperlink" Target="https://lightcast.io/open-skills/skills" TargetMode="External"/><Relationship Id="rId3905" Type="http://schemas.openxmlformats.org/officeDocument/2006/relationships/hyperlink" Target="https://skills.emsidata.com/skills/KS5RCHL8V0U9RHCD6YS2" TargetMode="External"/><Relationship Id="rId3908" Type="http://schemas.openxmlformats.org/officeDocument/2006/relationships/hyperlink" Target="https://lightcast.io/open-skills/skills" TargetMode="External"/><Relationship Id="rId3907" Type="http://schemas.openxmlformats.org/officeDocument/2006/relationships/hyperlink" Target="https://skills.emsidata.com/skills/ES47CBF3D374F86894E5" TargetMode="External"/><Relationship Id="rId3909" Type="http://schemas.openxmlformats.org/officeDocument/2006/relationships/hyperlink" Target="https://skills.emsidata.com/skills/KS123TF6WD0CYNW8RJGN" TargetMode="External"/><Relationship Id="rId6171" Type="http://schemas.openxmlformats.org/officeDocument/2006/relationships/hyperlink" Target="https://skills.emsidata.com/skills/KS1217278SZ35V5NJM37" TargetMode="External"/><Relationship Id="rId6172" Type="http://schemas.openxmlformats.org/officeDocument/2006/relationships/hyperlink" Target="https://lightcast.io/open-skills/skills" TargetMode="External"/><Relationship Id="rId6170" Type="http://schemas.openxmlformats.org/officeDocument/2006/relationships/hyperlink" Target="https://lightcast.io/open-skills/skills" TargetMode="External"/><Relationship Id="rId6175" Type="http://schemas.openxmlformats.org/officeDocument/2006/relationships/hyperlink" Target="https://skills.emsidata.com/skills/KSF0VVZRH8VDPI925TQU" TargetMode="External"/><Relationship Id="rId6176" Type="http://schemas.openxmlformats.org/officeDocument/2006/relationships/hyperlink" Target="https://lightcast.io/open-skills/skills" TargetMode="External"/><Relationship Id="rId6173" Type="http://schemas.openxmlformats.org/officeDocument/2006/relationships/hyperlink" Target="https://skills.emsidata.com/skills/ESE6B3EECE8D49449D5C" TargetMode="External"/><Relationship Id="rId6174" Type="http://schemas.openxmlformats.org/officeDocument/2006/relationships/hyperlink" Target="https://lightcast.io/open-skills/skills" TargetMode="External"/><Relationship Id="rId6179" Type="http://schemas.openxmlformats.org/officeDocument/2006/relationships/hyperlink" Target="https://skills.emsidata.com/skills/KS1203R6SRVKL378L4WD" TargetMode="External"/><Relationship Id="rId6177" Type="http://schemas.openxmlformats.org/officeDocument/2006/relationships/hyperlink" Target="https://skills.emsidata.com/skills/KSG8V19PB8K7PM95X4HW" TargetMode="External"/><Relationship Id="rId6178" Type="http://schemas.openxmlformats.org/officeDocument/2006/relationships/hyperlink" Target="https://lightcast.io/open-skills/skills" TargetMode="External"/><Relationship Id="rId3931" Type="http://schemas.openxmlformats.org/officeDocument/2006/relationships/hyperlink" Target="https://skills.emsidata.com/skills/KS1222X7026F6SYZ8XR4" TargetMode="External"/><Relationship Id="rId2600" Type="http://schemas.openxmlformats.org/officeDocument/2006/relationships/hyperlink" Target="https://lightcast.io/open-skills/skills" TargetMode="External"/><Relationship Id="rId3930" Type="http://schemas.openxmlformats.org/officeDocument/2006/relationships/hyperlink" Target="https://lightcast.io/open-skills/skills" TargetMode="External"/><Relationship Id="rId2601" Type="http://schemas.openxmlformats.org/officeDocument/2006/relationships/hyperlink" Target="https://skills.emsidata.com/skills/ES24F1C0E2B50CA860C1" TargetMode="External"/><Relationship Id="rId3933" Type="http://schemas.openxmlformats.org/officeDocument/2006/relationships/hyperlink" Target="https://skills.emsidata.com/skills/KS123RC6LJCRDNFM2VN4" TargetMode="External"/><Relationship Id="rId2602" Type="http://schemas.openxmlformats.org/officeDocument/2006/relationships/hyperlink" Target="https://lightcast.io/open-skills/skills" TargetMode="External"/><Relationship Id="rId3932" Type="http://schemas.openxmlformats.org/officeDocument/2006/relationships/hyperlink" Target="https://lightcast.io/open-skills/skills" TargetMode="External"/><Relationship Id="rId2603" Type="http://schemas.openxmlformats.org/officeDocument/2006/relationships/hyperlink" Target="https://skills.emsidata.com/skills/KS120GP613269KHPXZYW" TargetMode="External"/><Relationship Id="rId3935" Type="http://schemas.openxmlformats.org/officeDocument/2006/relationships/hyperlink" Target="https://skills.emsidata.com/skills/KS122315XN1X3JTSMMLB" TargetMode="External"/><Relationship Id="rId2604" Type="http://schemas.openxmlformats.org/officeDocument/2006/relationships/hyperlink" Target="https://lightcast.io/open-skills/skills" TargetMode="External"/><Relationship Id="rId3934" Type="http://schemas.openxmlformats.org/officeDocument/2006/relationships/hyperlink" Target="https://lightcast.io/open-skills/skills" TargetMode="External"/><Relationship Id="rId2605" Type="http://schemas.openxmlformats.org/officeDocument/2006/relationships/hyperlink" Target="https://skills.emsidata.com/skills/KS1288275NQB2VLD24ZN" TargetMode="External"/><Relationship Id="rId3937" Type="http://schemas.openxmlformats.org/officeDocument/2006/relationships/hyperlink" Target="https://skills.emsidata.com/skills/KS440PS5X9N45NZTNVXY" TargetMode="External"/><Relationship Id="rId2606" Type="http://schemas.openxmlformats.org/officeDocument/2006/relationships/hyperlink" Target="https://lightcast.io/open-skills/skills" TargetMode="External"/><Relationship Id="rId3936" Type="http://schemas.openxmlformats.org/officeDocument/2006/relationships/hyperlink" Target="https://lightcast.io/open-skills/skills" TargetMode="External"/><Relationship Id="rId808" Type="http://schemas.openxmlformats.org/officeDocument/2006/relationships/hyperlink" Target="https://lightcast.io/open-skills/skills" TargetMode="External"/><Relationship Id="rId2607" Type="http://schemas.openxmlformats.org/officeDocument/2006/relationships/hyperlink" Target="https://skills.emsidata.com/skills/KS440Y771VPHLT2VFX6J" TargetMode="External"/><Relationship Id="rId3939" Type="http://schemas.openxmlformats.org/officeDocument/2006/relationships/hyperlink" Target="https://skills.emsidata.com/skills/KS1206C5WMYP96Y8LPBC" TargetMode="External"/><Relationship Id="rId807" Type="http://schemas.openxmlformats.org/officeDocument/2006/relationships/hyperlink" Target="https://skills.emsidata.com/skills/KSSX35B8FAQRTCSXXNAH" TargetMode="External"/><Relationship Id="rId2608" Type="http://schemas.openxmlformats.org/officeDocument/2006/relationships/hyperlink" Target="https://lightcast.io/open-skills/skills" TargetMode="External"/><Relationship Id="rId3938" Type="http://schemas.openxmlformats.org/officeDocument/2006/relationships/hyperlink" Target="https://lightcast.io/open-skills/skills" TargetMode="External"/><Relationship Id="rId806" Type="http://schemas.openxmlformats.org/officeDocument/2006/relationships/hyperlink" Target="https://lightcast.io/open-skills/skills" TargetMode="External"/><Relationship Id="rId2609" Type="http://schemas.openxmlformats.org/officeDocument/2006/relationships/hyperlink" Target="https://skills.emsidata.com/skills/KS7G61V6YHDVQGC0XCBT" TargetMode="External"/><Relationship Id="rId805" Type="http://schemas.openxmlformats.org/officeDocument/2006/relationships/hyperlink" Target="https://skills.emsidata.com/skills/KS124QV6K3NV20QCFWNH" TargetMode="External"/><Relationship Id="rId809" Type="http://schemas.openxmlformats.org/officeDocument/2006/relationships/hyperlink" Target="https://skills.emsidata.com/skills/KS7G3J2670JX3RBP7Z6C" TargetMode="External"/><Relationship Id="rId800" Type="http://schemas.openxmlformats.org/officeDocument/2006/relationships/hyperlink" Target="https://lightcast.io/open-skills/skills" TargetMode="External"/><Relationship Id="rId804" Type="http://schemas.openxmlformats.org/officeDocument/2006/relationships/hyperlink" Target="https://lightcast.io/open-skills/skills" TargetMode="External"/><Relationship Id="rId803" Type="http://schemas.openxmlformats.org/officeDocument/2006/relationships/hyperlink" Target="https://skills.emsidata.com/skills/KS20O3C1F4M3YXHC09AX" TargetMode="External"/><Relationship Id="rId802" Type="http://schemas.openxmlformats.org/officeDocument/2006/relationships/hyperlink" Target="https://lightcast.io/open-skills/skills" TargetMode="External"/><Relationship Id="rId801" Type="http://schemas.openxmlformats.org/officeDocument/2006/relationships/hyperlink" Target="https://skills.emsidata.com/skills/KS124BW79LS2QVPP3R67" TargetMode="External"/><Relationship Id="rId3920" Type="http://schemas.openxmlformats.org/officeDocument/2006/relationships/hyperlink" Target="https://lightcast.io/open-skills/skills" TargetMode="External"/><Relationship Id="rId3922" Type="http://schemas.openxmlformats.org/officeDocument/2006/relationships/hyperlink" Target="https://lightcast.io/open-skills/skills" TargetMode="External"/><Relationship Id="rId3921" Type="http://schemas.openxmlformats.org/officeDocument/2006/relationships/hyperlink" Target="https://skills.emsidata.com/skills/KSWV23J5W4F1T2N7C0NR" TargetMode="External"/><Relationship Id="rId3924" Type="http://schemas.openxmlformats.org/officeDocument/2006/relationships/hyperlink" Target="https://lightcast.io/open-skills/skills" TargetMode="External"/><Relationship Id="rId3923" Type="http://schemas.openxmlformats.org/officeDocument/2006/relationships/hyperlink" Target="https://skills.emsidata.com/skills/KS120887040ZBRPXRMPS" TargetMode="External"/><Relationship Id="rId3926" Type="http://schemas.openxmlformats.org/officeDocument/2006/relationships/hyperlink" Target="https://lightcast.io/open-skills/skills" TargetMode="External"/><Relationship Id="rId3925" Type="http://schemas.openxmlformats.org/officeDocument/2006/relationships/hyperlink" Target="https://skills.emsidata.com/skills/KS1222X60X5L84FM5WF3" TargetMode="External"/><Relationship Id="rId3928" Type="http://schemas.openxmlformats.org/officeDocument/2006/relationships/hyperlink" Target="https://lightcast.io/open-skills/skills" TargetMode="External"/><Relationship Id="rId3927" Type="http://schemas.openxmlformats.org/officeDocument/2006/relationships/hyperlink" Target="https://skills.emsidata.com/skills/KS120Z46XGZW0XWJN3LY" TargetMode="External"/><Relationship Id="rId3929" Type="http://schemas.openxmlformats.org/officeDocument/2006/relationships/hyperlink" Target="https://skills.emsidata.com/skills/KS1286J6C67SMV4H408V" TargetMode="External"/><Relationship Id="rId6193" Type="http://schemas.openxmlformats.org/officeDocument/2006/relationships/hyperlink" Target="https://lightcast.io/open-skills/skills" TargetMode="External"/><Relationship Id="rId6194" Type="http://schemas.openxmlformats.org/officeDocument/2006/relationships/hyperlink" Target="https://skills.emsidata.com/skills/KS1214R5XG4X4PY7LGY6" TargetMode="External"/><Relationship Id="rId6191" Type="http://schemas.openxmlformats.org/officeDocument/2006/relationships/hyperlink" Target="https://lightcast.io/open-skills/skills" TargetMode="External"/><Relationship Id="rId6192" Type="http://schemas.openxmlformats.org/officeDocument/2006/relationships/hyperlink" Target="https://skills.emsidata.com/skills/KS441ZY71NJGKL537RVJ" TargetMode="External"/><Relationship Id="rId6197" Type="http://schemas.openxmlformats.org/officeDocument/2006/relationships/hyperlink" Target="https://lightcast.io/open-skills/skills" TargetMode="External"/><Relationship Id="rId6198" Type="http://schemas.openxmlformats.org/officeDocument/2006/relationships/hyperlink" Target="https://skills.emsidata.com/skills/KS122Z36QK3N5097B5JH" TargetMode="External"/><Relationship Id="rId6195" Type="http://schemas.openxmlformats.org/officeDocument/2006/relationships/hyperlink" Target="https://lightcast.io/open-skills/skills" TargetMode="External"/><Relationship Id="rId6196" Type="http://schemas.openxmlformats.org/officeDocument/2006/relationships/hyperlink" Target="https://skills.emsidata.com/skills/KS120RM619V18NJXTHV1" TargetMode="External"/><Relationship Id="rId6199" Type="http://schemas.openxmlformats.org/officeDocument/2006/relationships/hyperlink" Target="https://lightcast.io/open-skills/skills" TargetMode="External"/><Relationship Id="rId7470" Type="http://schemas.openxmlformats.org/officeDocument/2006/relationships/hyperlink" Target="https://skills.emsidata.com/skills/KS122LX5X0P7XXZJKFWY" TargetMode="External"/><Relationship Id="rId6142" Type="http://schemas.openxmlformats.org/officeDocument/2006/relationships/hyperlink" Target="https://lightcast.io/open-skills/skills" TargetMode="External"/><Relationship Id="rId7474" Type="http://schemas.openxmlformats.org/officeDocument/2006/relationships/hyperlink" Target="https://skills.emsidata.com/skills/KS1265161XH6ZSH9QX65" TargetMode="External"/><Relationship Id="rId6143" Type="http://schemas.openxmlformats.org/officeDocument/2006/relationships/hyperlink" Target="https://skills.emsidata.com/skills/KS125YX6C3R2X3VQ5HC2" TargetMode="External"/><Relationship Id="rId7473" Type="http://schemas.openxmlformats.org/officeDocument/2006/relationships/hyperlink" Target="https://lightcast.io/open-skills/skills" TargetMode="External"/><Relationship Id="rId6140" Type="http://schemas.openxmlformats.org/officeDocument/2006/relationships/hyperlink" Target="https://lightcast.io/open-skills/skills" TargetMode="External"/><Relationship Id="rId7472" Type="http://schemas.openxmlformats.org/officeDocument/2006/relationships/hyperlink" Target="https://skills.emsidata.com/skills/KS1264Z71VG2V3CF8KBK" TargetMode="External"/><Relationship Id="rId6141" Type="http://schemas.openxmlformats.org/officeDocument/2006/relationships/hyperlink" Target="https://skills.emsidata.com/skills/KS440H76CYVW2LLFT77P" TargetMode="External"/><Relationship Id="rId7471" Type="http://schemas.openxmlformats.org/officeDocument/2006/relationships/hyperlink" Target="https://lightcast.io/open-skills/skills" TargetMode="External"/><Relationship Id="rId6146" Type="http://schemas.openxmlformats.org/officeDocument/2006/relationships/hyperlink" Target="https://lightcast.io/open-skills/skills" TargetMode="External"/><Relationship Id="rId7478" Type="http://schemas.openxmlformats.org/officeDocument/2006/relationships/hyperlink" Target="https://skills.emsidata.com/skills/KS120VD5ZH331TPJQYHK" TargetMode="External"/><Relationship Id="rId6147" Type="http://schemas.openxmlformats.org/officeDocument/2006/relationships/hyperlink" Target="https://skills.emsidata.com/skills/KS441TQ74FJX8PPY8TFH" TargetMode="External"/><Relationship Id="rId7477" Type="http://schemas.openxmlformats.org/officeDocument/2006/relationships/hyperlink" Target="https://lightcast.io/open-skills/skills" TargetMode="External"/><Relationship Id="rId6144" Type="http://schemas.openxmlformats.org/officeDocument/2006/relationships/hyperlink" Target="https://lightcast.io/open-skills/skills" TargetMode="External"/><Relationship Id="rId7476" Type="http://schemas.openxmlformats.org/officeDocument/2006/relationships/hyperlink" Target="https://skills.emsidata.com/skills/KS4407H64CVBMTRQZRCF" TargetMode="External"/><Relationship Id="rId6145" Type="http://schemas.openxmlformats.org/officeDocument/2006/relationships/hyperlink" Target="https://skills.emsidata.com/skills/KSBRQVKEDLGTYLIFJBX7" TargetMode="External"/><Relationship Id="rId7475" Type="http://schemas.openxmlformats.org/officeDocument/2006/relationships/hyperlink" Target="https://lightcast.io/open-skills/skills" TargetMode="External"/><Relationship Id="rId6148" Type="http://schemas.openxmlformats.org/officeDocument/2006/relationships/hyperlink" Target="https://lightcast.io/open-skills/skills" TargetMode="External"/><Relationship Id="rId6149" Type="http://schemas.openxmlformats.org/officeDocument/2006/relationships/hyperlink" Target="https://skills.emsidata.com/skills/KS126ZX6W3NJDHQNH58C" TargetMode="External"/><Relationship Id="rId7479" Type="http://schemas.openxmlformats.org/officeDocument/2006/relationships/hyperlink" Target="https://lightcast.io/open-skills/skills" TargetMode="External"/><Relationship Id="rId8790" Type="http://schemas.openxmlformats.org/officeDocument/2006/relationships/hyperlink" Target="https://skills.emsidata.com/skills/KS121106P87TD8K5Q5SV" TargetMode="External"/><Relationship Id="rId6131" Type="http://schemas.openxmlformats.org/officeDocument/2006/relationships/hyperlink" Target="https://skills.emsidata.com/skills/KS440MH6JM6K2P1DJG9W" TargetMode="External"/><Relationship Id="rId7463" Type="http://schemas.openxmlformats.org/officeDocument/2006/relationships/hyperlink" Target="https://lightcast.io/open-skills/skills" TargetMode="External"/><Relationship Id="rId8794" Type="http://schemas.openxmlformats.org/officeDocument/2006/relationships/hyperlink" Target="https://skills.emsidata.com/skills/KS126256R04NWVG6Y5C0" TargetMode="External"/><Relationship Id="rId6132" Type="http://schemas.openxmlformats.org/officeDocument/2006/relationships/hyperlink" Target="https://lightcast.io/open-skills/skills" TargetMode="External"/><Relationship Id="rId7462" Type="http://schemas.openxmlformats.org/officeDocument/2006/relationships/hyperlink" Target="https://skills.emsidata.com/skills/KS126DB6T061MHD7RTGQ" TargetMode="External"/><Relationship Id="rId8793" Type="http://schemas.openxmlformats.org/officeDocument/2006/relationships/hyperlink" Target="https://lightcast.io/open-skills/skills" TargetMode="External"/><Relationship Id="rId7461" Type="http://schemas.openxmlformats.org/officeDocument/2006/relationships/hyperlink" Target="https://lightcast.io/open-skills/skills" TargetMode="External"/><Relationship Id="rId8792" Type="http://schemas.openxmlformats.org/officeDocument/2006/relationships/hyperlink" Target="https://skills.emsidata.com/skills/ES3B5F0EB7B5B917FD91" TargetMode="External"/><Relationship Id="rId6130" Type="http://schemas.openxmlformats.org/officeDocument/2006/relationships/hyperlink" Target="https://lightcast.io/open-skills/skills" TargetMode="External"/><Relationship Id="rId7460" Type="http://schemas.openxmlformats.org/officeDocument/2006/relationships/hyperlink" Target="https://skills.emsidata.com/skills/KS4407J75X4WDBY7RGLC" TargetMode="External"/><Relationship Id="rId8791" Type="http://schemas.openxmlformats.org/officeDocument/2006/relationships/hyperlink" Target="https://lightcast.io/open-skills/skills" TargetMode="External"/><Relationship Id="rId6135" Type="http://schemas.openxmlformats.org/officeDocument/2006/relationships/hyperlink" Target="https://skills.emsidata.com/skills/KS124FG6C9VS2MSTV337" TargetMode="External"/><Relationship Id="rId7467" Type="http://schemas.openxmlformats.org/officeDocument/2006/relationships/hyperlink" Target="https://lightcast.io/open-skills/skills" TargetMode="External"/><Relationship Id="rId8798" Type="http://schemas.openxmlformats.org/officeDocument/2006/relationships/hyperlink" Target="https://skills.emsidata.com/skills/KS120V670QP2G6NJMTQP" TargetMode="External"/><Relationship Id="rId6136" Type="http://schemas.openxmlformats.org/officeDocument/2006/relationships/hyperlink" Target="https://lightcast.io/open-skills/skills" TargetMode="External"/><Relationship Id="rId7466" Type="http://schemas.openxmlformats.org/officeDocument/2006/relationships/hyperlink" Target="https://skills.emsidata.com/skills/KS121Z062B812PLRSS3M" TargetMode="External"/><Relationship Id="rId8797" Type="http://schemas.openxmlformats.org/officeDocument/2006/relationships/hyperlink" Target="https://lightcast.io/open-skills/skills" TargetMode="External"/><Relationship Id="rId6133" Type="http://schemas.openxmlformats.org/officeDocument/2006/relationships/hyperlink" Target="https://skills.emsidata.com/skills/KS1258X6TN4MM1GP0SFK" TargetMode="External"/><Relationship Id="rId7465" Type="http://schemas.openxmlformats.org/officeDocument/2006/relationships/hyperlink" Target="https://lightcast.io/open-skills/skills" TargetMode="External"/><Relationship Id="rId8796" Type="http://schemas.openxmlformats.org/officeDocument/2006/relationships/hyperlink" Target="https://skills.emsidata.com/skills/KS7G7NW6T8CMXYZLF6QT" TargetMode="External"/><Relationship Id="rId6134" Type="http://schemas.openxmlformats.org/officeDocument/2006/relationships/hyperlink" Target="https://lightcast.io/open-skills/skills" TargetMode="External"/><Relationship Id="rId7464" Type="http://schemas.openxmlformats.org/officeDocument/2006/relationships/hyperlink" Target="https://skills.emsidata.com/skills/KS125RT75ZYS4TCFJ0H8" TargetMode="External"/><Relationship Id="rId8795" Type="http://schemas.openxmlformats.org/officeDocument/2006/relationships/hyperlink" Target="https://lightcast.io/open-skills/skills" TargetMode="External"/><Relationship Id="rId6139" Type="http://schemas.openxmlformats.org/officeDocument/2006/relationships/hyperlink" Target="https://skills.emsidata.com/skills/KS120FL70TL0M5THX6GK" TargetMode="External"/><Relationship Id="rId6137" Type="http://schemas.openxmlformats.org/officeDocument/2006/relationships/hyperlink" Target="https://skills.emsidata.com/skills/KS441V172NC4K6P5S6RN" TargetMode="External"/><Relationship Id="rId7469" Type="http://schemas.openxmlformats.org/officeDocument/2006/relationships/hyperlink" Target="https://lightcast.io/open-skills/skills" TargetMode="External"/><Relationship Id="rId6138" Type="http://schemas.openxmlformats.org/officeDocument/2006/relationships/hyperlink" Target="https://lightcast.io/open-skills/skills" TargetMode="External"/><Relationship Id="rId7468" Type="http://schemas.openxmlformats.org/officeDocument/2006/relationships/hyperlink" Target="https://skills.emsidata.com/skills/KS440235VJ8F2MHQK11R" TargetMode="External"/><Relationship Id="rId8799" Type="http://schemas.openxmlformats.org/officeDocument/2006/relationships/hyperlink" Target="https://lightcast.io/open-skills/skills" TargetMode="External"/><Relationship Id="rId6160" Type="http://schemas.openxmlformats.org/officeDocument/2006/relationships/hyperlink" Target="https://lightcast.io/open-skills/skills" TargetMode="External"/><Relationship Id="rId7492" Type="http://schemas.openxmlformats.org/officeDocument/2006/relationships/hyperlink" Target="https://skills.emsidata.com/skills/KS126P66MMK13CNWKZ85" TargetMode="External"/><Relationship Id="rId6161" Type="http://schemas.openxmlformats.org/officeDocument/2006/relationships/hyperlink" Target="https://skills.emsidata.com/skills/KS126JW5YQ43F84MGCH8" TargetMode="External"/><Relationship Id="rId7491" Type="http://schemas.openxmlformats.org/officeDocument/2006/relationships/hyperlink" Target="https://lightcast.io/open-skills/skills" TargetMode="External"/><Relationship Id="rId7490" Type="http://schemas.openxmlformats.org/officeDocument/2006/relationships/hyperlink" Target="https://skills.emsidata.com/skills/KS120D75VWSCTG85F3F0" TargetMode="External"/><Relationship Id="rId6164" Type="http://schemas.openxmlformats.org/officeDocument/2006/relationships/hyperlink" Target="https://lightcast.io/open-skills/skills" TargetMode="External"/><Relationship Id="rId7496" Type="http://schemas.openxmlformats.org/officeDocument/2006/relationships/hyperlink" Target="https://skills.emsidata.com/skills/KS1211B60F3W9JB751VQ" TargetMode="External"/><Relationship Id="rId6165" Type="http://schemas.openxmlformats.org/officeDocument/2006/relationships/hyperlink" Target="https://skills.emsidata.com/skills/KS441ZN5Y2HJQNZF6RWR" TargetMode="External"/><Relationship Id="rId7495" Type="http://schemas.openxmlformats.org/officeDocument/2006/relationships/hyperlink" Target="https://lightcast.io/open-skills/skills" TargetMode="External"/><Relationship Id="rId6162" Type="http://schemas.openxmlformats.org/officeDocument/2006/relationships/hyperlink" Target="https://lightcast.io/open-skills/skills" TargetMode="External"/><Relationship Id="rId7494" Type="http://schemas.openxmlformats.org/officeDocument/2006/relationships/hyperlink" Target="https://skills.emsidata.com/skills/ES52E81B4AF0DCBD8F32" TargetMode="External"/><Relationship Id="rId6163" Type="http://schemas.openxmlformats.org/officeDocument/2006/relationships/hyperlink" Target="https://skills.emsidata.com/skills/KSR89RCZ8FWAOLMU14FZ" TargetMode="External"/><Relationship Id="rId7493" Type="http://schemas.openxmlformats.org/officeDocument/2006/relationships/hyperlink" Target="https://lightcast.io/open-skills/skills" TargetMode="External"/><Relationship Id="rId6168" Type="http://schemas.openxmlformats.org/officeDocument/2006/relationships/hyperlink" Target="https://lightcast.io/open-skills/skills" TargetMode="External"/><Relationship Id="rId6169" Type="http://schemas.openxmlformats.org/officeDocument/2006/relationships/hyperlink" Target="https://skills.emsidata.com/skills/KSOVEQPKEQJ5T2X9R89J" TargetMode="External"/><Relationship Id="rId7499" Type="http://schemas.openxmlformats.org/officeDocument/2006/relationships/hyperlink" Target="https://lightcast.io/open-skills/skills" TargetMode="External"/><Relationship Id="rId6166" Type="http://schemas.openxmlformats.org/officeDocument/2006/relationships/hyperlink" Target="https://lightcast.io/open-skills/skills" TargetMode="External"/><Relationship Id="rId7498" Type="http://schemas.openxmlformats.org/officeDocument/2006/relationships/hyperlink" Target="https://skills.emsidata.com/skills/KS12272742SM1ZV7T0FJ" TargetMode="External"/><Relationship Id="rId6167" Type="http://schemas.openxmlformats.org/officeDocument/2006/relationships/hyperlink" Target="https://skills.emsidata.com/skills/KS4420H5X0GJCY6NMP4F" TargetMode="External"/><Relationship Id="rId7497" Type="http://schemas.openxmlformats.org/officeDocument/2006/relationships/hyperlink" Target="https://lightcast.io/open-skills/skills" TargetMode="External"/><Relationship Id="rId7481" Type="http://schemas.openxmlformats.org/officeDocument/2006/relationships/hyperlink" Target="https://lightcast.io/open-skills/skills" TargetMode="External"/><Relationship Id="rId6150" Type="http://schemas.openxmlformats.org/officeDocument/2006/relationships/hyperlink" Target="https://lightcast.io/open-skills/skills" TargetMode="External"/><Relationship Id="rId7480" Type="http://schemas.openxmlformats.org/officeDocument/2006/relationships/hyperlink" Target="https://skills.emsidata.com/skills/KS1210W5XPC41WJ1ZC91" TargetMode="External"/><Relationship Id="rId6153" Type="http://schemas.openxmlformats.org/officeDocument/2006/relationships/hyperlink" Target="https://skills.emsidata.com/skills/KS124WY5XMZ8T1N1QVK4" TargetMode="External"/><Relationship Id="rId7485" Type="http://schemas.openxmlformats.org/officeDocument/2006/relationships/hyperlink" Target="https://lightcast.io/open-skills/skills" TargetMode="External"/><Relationship Id="rId6154" Type="http://schemas.openxmlformats.org/officeDocument/2006/relationships/hyperlink" Target="https://lightcast.io/open-skills/skills" TargetMode="External"/><Relationship Id="rId7484" Type="http://schemas.openxmlformats.org/officeDocument/2006/relationships/hyperlink" Target="https://skills.emsidata.com/skills/KS1232X6PNJVZNFPP9RB" TargetMode="External"/><Relationship Id="rId6151" Type="http://schemas.openxmlformats.org/officeDocument/2006/relationships/hyperlink" Target="https://skills.emsidata.com/skills/KSE4ME2Z9GRO05SLM3CR" TargetMode="External"/><Relationship Id="rId7483" Type="http://schemas.openxmlformats.org/officeDocument/2006/relationships/hyperlink" Target="https://lightcast.io/open-skills/skills" TargetMode="External"/><Relationship Id="rId6152" Type="http://schemas.openxmlformats.org/officeDocument/2006/relationships/hyperlink" Target="https://lightcast.io/open-skills/skills" TargetMode="External"/><Relationship Id="rId7482" Type="http://schemas.openxmlformats.org/officeDocument/2006/relationships/hyperlink" Target="https://skills.emsidata.com/skills/KS1210L5VK2YCH3LSL8L" TargetMode="External"/><Relationship Id="rId6157" Type="http://schemas.openxmlformats.org/officeDocument/2006/relationships/hyperlink" Target="https://skills.emsidata.com/skills/KS121DV68XQ3HX9FLNCW" TargetMode="External"/><Relationship Id="rId7489" Type="http://schemas.openxmlformats.org/officeDocument/2006/relationships/hyperlink" Target="https://lightcast.io/open-skills/skills" TargetMode="External"/><Relationship Id="rId6158" Type="http://schemas.openxmlformats.org/officeDocument/2006/relationships/hyperlink" Target="https://lightcast.io/open-skills/skills" TargetMode="External"/><Relationship Id="rId7488" Type="http://schemas.openxmlformats.org/officeDocument/2006/relationships/hyperlink" Target="https://skills.emsidata.com/skills/KS125TY6XNY5YMY7S1NC" TargetMode="External"/><Relationship Id="rId6155" Type="http://schemas.openxmlformats.org/officeDocument/2006/relationships/hyperlink" Target="https://skills.emsidata.com/skills/KS124WG732M8CKGG55BK" TargetMode="External"/><Relationship Id="rId7487" Type="http://schemas.openxmlformats.org/officeDocument/2006/relationships/hyperlink" Target="https://lightcast.io/open-skills/skills" TargetMode="External"/><Relationship Id="rId6156" Type="http://schemas.openxmlformats.org/officeDocument/2006/relationships/hyperlink" Target="https://lightcast.io/open-skills/skills" TargetMode="External"/><Relationship Id="rId7486" Type="http://schemas.openxmlformats.org/officeDocument/2006/relationships/hyperlink" Target="https://skills.emsidata.com/skills/KS121546FFKF8624Z71K" TargetMode="External"/><Relationship Id="rId6159" Type="http://schemas.openxmlformats.org/officeDocument/2006/relationships/hyperlink" Target="https://skills.emsidata.com/skills/KS441V276PPDCWTPLVCZ" TargetMode="External"/><Relationship Id="rId1334" Type="http://schemas.openxmlformats.org/officeDocument/2006/relationships/hyperlink" Target="https://lightcast.io/open-skills/skills" TargetMode="External"/><Relationship Id="rId2665" Type="http://schemas.openxmlformats.org/officeDocument/2006/relationships/hyperlink" Target="https://skills.emsidata.com/skills/KS123JY6R6R7KBQYJ2Y5" TargetMode="External"/><Relationship Id="rId3997" Type="http://schemas.openxmlformats.org/officeDocument/2006/relationships/hyperlink" Target="https://skills.emsidata.com/skills/KS1260B5W94BVRHBS3SP" TargetMode="External"/><Relationship Id="rId1335" Type="http://schemas.openxmlformats.org/officeDocument/2006/relationships/hyperlink" Target="https://skills.emsidata.com/skills/ES84406857CBEEFACE95" TargetMode="External"/><Relationship Id="rId2666" Type="http://schemas.openxmlformats.org/officeDocument/2006/relationships/hyperlink" Target="https://lightcast.io/open-skills/skills" TargetMode="External"/><Relationship Id="rId3996" Type="http://schemas.openxmlformats.org/officeDocument/2006/relationships/hyperlink" Target="https://lightcast.io/open-skills/skills" TargetMode="External"/><Relationship Id="rId1336" Type="http://schemas.openxmlformats.org/officeDocument/2006/relationships/hyperlink" Target="https://lightcast.io/open-skills/skills" TargetMode="External"/><Relationship Id="rId2667" Type="http://schemas.openxmlformats.org/officeDocument/2006/relationships/hyperlink" Target="https://skills.emsidata.com/skills/ESA6EF2FD3872374BF62" TargetMode="External"/><Relationship Id="rId3999" Type="http://schemas.openxmlformats.org/officeDocument/2006/relationships/hyperlink" Target="https://skills.emsidata.com/skills/ES5947F5572CECE19BC5" TargetMode="External"/><Relationship Id="rId1337" Type="http://schemas.openxmlformats.org/officeDocument/2006/relationships/hyperlink" Target="https://skills.emsidata.com/skills/KS1218B62M9QRBY8WRSK" TargetMode="External"/><Relationship Id="rId2668" Type="http://schemas.openxmlformats.org/officeDocument/2006/relationships/hyperlink" Target="https://lightcast.io/open-skills/skills" TargetMode="External"/><Relationship Id="rId3998" Type="http://schemas.openxmlformats.org/officeDocument/2006/relationships/hyperlink" Target="https://lightcast.io/open-skills/skills" TargetMode="External"/><Relationship Id="rId1338" Type="http://schemas.openxmlformats.org/officeDocument/2006/relationships/hyperlink" Target="https://lightcast.io/open-skills/skills" TargetMode="External"/><Relationship Id="rId2669" Type="http://schemas.openxmlformats.org/officeDocument/2006/relationships/hyperlink" Target="https://skills.emsidata.com/skills/KS1228F5VWHJF56L4XJL" TargetMode="External"/><Relationship Id="rId1339" Type="http://schemas.openxmlformats.org/officeDocument/2006/relationships/hyperlink" Target="https://skills.emsidata.com/skills/KS4407J6Z571SVT9W1Z5" TargetMode="External"/><Relationship Id="rId745" Type="http://schemas.openxmlformats.org/officeDocument/2006/relationships/hyperlink" Target="https://skills.emsidata.com/skills/KS122NX79W5LSNS07C02" TargetMode="External"/><Relationship Id="rId744" Type="http://schemas.openxmlformats.org/officeDocument/2006/relationships/hyperlink" Target="https://lightcast.io/open-skills/skills" TargetMode="External"/><Relationship Id="rId743" Type="http://schemas.openxmlformats.org/officeDocument/2006/relationships/hyperlink" Target="https://skills.emsidata.com/skills/KS126PL77X9YSWDYZ2GY" TargetMode="External"/><Relationship Id="rId742" Type="http://schemas.openxmlformats.org/officeDocument/2006/relationships/hyperlink" Target="https://lightcast.io/open-skills/skills" TargetMode="External"/><Relationship Id="rId749" Type="http://schemas.openxmlformats.org/officeDocument/2006/relationships/hyperlink" Target="https://skills.emsidata.com/skills/KS4421N62QZJ2NZ9QJY7" TargetMode="External"/><Relationship Id="rId748" Type="http://schemas.openxmlformats.org/officeDocument/2006/relationships/hyperlink" Target="https://lightcast.io/open-skills/skills" TargetMode="External"/><Relationship Id="rId747" Type="http://schemas.openxmlformats.org/officeDocument/2006/relationships/hyperlink" Target="https://skills.emsidata.com/skills/KS1226G73KLG1KZ60NM6" TargetMode="External"/><Relationship Id="rId746" Type="http://schemas.openxmlformats.org/officeDocument/2006/relationships/hyperlink" Target="https://lightcast.io/open-skills/skills" TargetMode="External"/><Relationship Id="rId3991" Type="http://schemas.openxmlformats.org/officeDocument/2006/relationships/hyperlink" Target="https://skills.emsidata.com/skills/KS125TZ6G4GYLS2F300C" TargetMode="External"/><Relationship Id="rId2660" Type="http://schemas.openxmlformats.org/officeDocument/2006/relationships/hyperlink" Target="https://lightcast.io/open-skills/skills" TargetMode="External"/><Relationship Id="rId3990" Type="http://schemas.openxmlformats.org/officeDocument/2006/relationships/hyperlink" Target="https://lightcast.io/open-skills/skills" TargetMode="External"/><Relationship Id="rId741" Type="http://schemas.openxmlformats.org/officeDocument/2006/relationships/hyperlink" Target="https://skills.emsidata.com/skills/KS1272R6JRSN1VQ3T5QD" TargetMode="External"/><Relationship Id="rId1330" Type="http://schemas.openxmlformats.org/officeDocument/2006/relationships/hyperlink" Target="https://lightcast.io/open-skills/skills" TargetMode="External"/><Relationship Id="rId2661" Type="http://schemas.openxmlformats.org/officeDocument/2006/relationships/hyperlink" Target="https://skills.emsidata.com/skills/KS123F95Y4BFF41P3Z6C" TargetMode="External"/><Relationship Id="rId3993" Type="http://schemas.openxmlformats.org/officeDocument/2006/relationships/hyperlink" Target="https://skills.emsidata.com/skills/KS12752715S2P1XNBR43" TargetMode="External"/><Relationship Id="rId740" Type="http://schemas.openxmlformats.org/officeDocument/2006/relationships/hyperlink" Target="https://lightcast.io/open-skills/skills" TargetMode="External"/><Relationship Id="rId1331" Type="http://schemas.openxmlformats.org/officeDocument/2006/relationships/hyperlink" Target="https://skills.emsidata.com/skills/KS1218Y74WJ6YV4KH0DM" TargetMode="External"/><Relationship Id="rId2662" Type="http://schemas.openxmlformats.org/officeDocument/2006/relationships/hyperlink" Target="https://lightcast.io/open-skills/skills" TargetMode="External"/><Relationship Id="rId3992" Type="http://schemas.openxmlformats.org/officeDocument/2006/relationships/hyperlink" Target="https://lightcast.io/open-skills/skills" TargetMode="External"/><Relationship Id="rId1332" Type="http://schemas.openxmlformats.org/officeDocument/2006/relationships/hyperlink" Target="https://lightcast.io/open-skills/skills" TargetMode="External"/><Relationship Id="rId2663" Type="http://schemas.openxmlformats.org/officeDocument/2006/relationships/hyperlink" Target="https://skills.emsidata.com/skills/KS120GM76BZG9JHHD7VR" TargetMode="External"/><Relationship Id="rId3995" Type="http://schemas.openxmlformats.org/officeDocument/2006/relationships/hyperlink" Target="https://skills.emsidata.com/skills/KS122D76HZSF2F2SXJZD" TargetMode="External"/><Relationship Id="rId1333" Type="http://schemas.openxmlformats.org/officeDocument/2006/relationships/hyperlink" Target="https://skills.emsidata.com/skills/KS4407G612LZ97KBYB4N" TargetMode="External"/><Relationship Id="rId2664" Type="http://schemas.openxmlformats.org/officeDocument/2006/relationships/hyperlink" Target="https://lightcast.io/open-skills/skills" TargetMode="External"/><Relationship Id="rId3994" Type="http://schemas.openxmlformats.org/officeDocument/2006/relationships/hyperlink" Target="https://lightcast.io/open-skills/skills" TargetMode="External"/><Relationship Id="rId1323" Type="http://schemas.openxmlformats.org/officeDocument/2006/relationships/hyperlink" Target="https://skills.emsidata.com/skills/KS440HB7807HC77KVQN6" TargetMode="External"/><Relationship Id="rId2654" Type="http://schemas.openxmlformats.org/officeDocument/2006/relationships/hyperlink" Target="https://lightcast.io/open-skills/skills" TargetMode="External"/><Relationship Id="rId3986" Type="http://schemas.openxmlformats.org/officeDocument/2006/relationships/hyperlink" Target="https://lightcast.io/open-skills/skills" TargetMode="External"/><Relationship Id="rId1324" Type="http://schemas.openxmlformats.org/officeDocument/2006/relationships/hyperlink" Target="https://lightcast.io/open-skills/skills" TargetMode="External"/><Relationship Id="rId2655" Type="http://schemas.openxmlformats.org/officeDocument/2006/relationships/hyperlink" Target="https://skills.emsidata.com/skills/KS125SC657W4MSLD6DXV" TargetMode="External"/><Relationship Id="rId3985" Type="http://schemas.openxmlformats.org/officeDocument/2006/relationships/hyperlink" Target="https://skills.emsidata.com/skills/ES7496BBFE8AF575C659" TargetMode="External"/><Relationship Id="rId1325" Type="http://schemas.openxmlformats.org/officeDocument/2006/relationships/hyperlink" Target="https://skills.emsidata.com/skills/KS127CR6S5TQJVYMG3HB" TargetMode="External"/><Relationship Id="rId2656" Type="http://schemas.openxmlformats.org/officeDocument/2006/relationships/hyperlink" Target="https://lightcast.io/open-skills/skills" TargetMode="External"/><Relationship Id="rId3988" Type="http://schemas.openxmlformats.org/officeDocument/2006/relationships/hyperlink" Target="https://lightcast.io/open-skills/skills" TargetMode="External"/><Relationship Id="rId1326" Type="http://schemas.openxmlformats.org/officeDocument/2006/relationships/hyperlink" Target="https://lightcast.io/open-skills/skills" TargetMode="External"/><Relationship Id="rId2657" Type="http://schemas.openxmlformats.org/officeDocument/2006/relationships/hyperlink" Target="https://skills.emsidata.com/skills/KS123F86JNNVRNKLF0BM" TargetMode="External"/><Relationship Id="rId3987" Type="http://schemas.openxmlformats.org/officeDocument/2006/relationships/hyperlink" Target="https://skills.emsidata.com/skills/KS123H46X40T2JFS3HNP" TargetMode="External"/><Relationship Id="rId1327" Type="http://schemas.openxmlformats.org/officeDocument/2006/relationships/hyperlink" Target="https://skills.emsidata.com/skills/KS1238876MCF8RLBF7JP" TargetMode="External"/><Relationship Id="rId2658" Type="http://schemas.openxmlformats.org/officeDocument/2006/relationships/hyperlink" Target="https://lightcast.io/open-skills/skills" TargetMode="External"/><Relationship Id="rId1328" Type="http://schemas.openxmlformats.org/officeDocument/2006/relationships/hyperlink" Target="https://lightcast.io/open-skills/skills" TargetMode="External"/><Relationship Id="rId2659" Type="http://schemas.openxmlformats.org/officeDocument/2006/relationships/hyperlink" Target="https://skills.emsidata.com/skills/KS123FS6SM7YBY0BS2T7" TargetMode="External"/><Relationship Id="rId3989" Type="http://schemas.openxmlformats.org/officeDocument/2006/relationships/hyperlink" Target="https://skills.emsidata.com/skills/KS127JT79R8VT2J961DC" TargetMode="External"/><Relationship Id="rId1329" Type="http://schemas.openxmlformats.org/officeDocument/2006/relationships/hyperlink" Target="https://skills.emsidata.com/skills/KS127CT6RTV11PXCGTP4" TargetMode="External"/><Relationship Id="rId739" Type="http://schemas.openxmlformats.org/officeDocument/2006/relationships/hyperlink" Target="https://skills.emsidata.com/skills/KS121TN79MJ613Y45B5V" TargetMode="External"/><Relationship Id="rId734" Type="http://schemas.openxmlformats.org/officeDocument/2006/relationships/hyperlink" Target="https://lightcast.io/open-skills/skills" TargetMode="External"/><Relationship Id="rId733" Type="http://schemas.openxmlformats.org/officeDocument/2006/relationships/hyperlink" Target="https://skills.emsidata.com/skills/KSWR4RCZQM7RAQNUFC40" TargetMode="External"/><Relationship Id="rId732" Type="http://schemas.openxmlformats.org/officeDocument/2006/relationships/hyperlink" Target="https://lightcast.io/open-skills/skills" TargetMode="External"/><Relationship Id="rId731" Type="http://schemas.openxmlformats.org/officeDocument/2006/relationships/hyperlink" Target="https://skills.emsidata.com/skills/KS121FX68DQKBVQD8VR5" TargetMode="External"/><Relationship Id="rId738" Type="http://schemas.openxmlformats.org/officeDocument/2006/relationships/hyperlink" Target="https://lightcast.io/open-skills/skills" TargetMode="External"/><Relationship Id="rId737" Type="http://schemas.openxmlformats.org/officeDocument/2006/relationships/hyperlink" Target="https://skills.emsidata.com/skills/KS122D26D4PLF0BMSBQK" TargetMode="External"/><Relationship Id="rId736" Type="http://schemas.openxmlformats.org/officeDocument/2006/relationships/hyperlink" Target="https://lightcast.io/open-skills/skills" TargetMode="External"/><Relationship Id="rId735" Type="http://schemas.openxmlformats.org/officeDocument/2006/relationships/hyperlink" Target="https://skills.emsidata.com/skills/KSUNORYVQGTP6GEKWFIL" TargetMode="External"/><Relationship Id="rId3980" Type="http://schemas.openxmlformats.org/officeDocument/2006/relationships/hyperlink" Target="https://lightcast.io/open-skills/skills" TargetMode="External"/><Relationship Id="rId730" Type="http://schemas.openxmlformats.org/officeDocument/2006/relationships/hyperlink" Target="https://lightcast.io/open-skills/skills" TargetMode="External"/><Relationship Id="rId2650" Type="http://schemas.openxmlformats.org/officeDocument/2006/relationships/hyperlink" Target="https://lightcast.io/open-skills/skills" TargetMode="External"/><Relationship Id="rId3982" Type="http://schemas.openxmlformats.org/officeDocument/2006/relationships/hyperlink" Target="https://lightcast.io/open-skills/skills" TargetMode="External"/><Relationship Id="rId1320" Type="http://schemas.openxmlformats.org/officeDocument/2006/relationships/hyperlink" Target="https://lightcast.io/open-skills/skills" TargetMode="External"/><Relationship Id="rId2651" Type="http://schemas.openxmlformats.org/officeDocument/2006/relationships/hyperlink" Target="https://skills.emsidata.com/skills/KS1252X5X3PP1KBRSGW7" TargetMode="External"/><Relationship Id="rId3981" Type="http://schemas.openxmlformats.org/officeDocument/2006/relationships/hyperlink" Target="https://skills.emsidata.com/skills/KS126BB6TYW1RZRT39VN" TargetMode="External"/><Relationship Id="rId1321" Type="http://schemas.openxmlformats.org/officeDocument/2006/relationships/hyperlink" Target="https://skills.emsidata.com/skills/KS123KH77136Y0FWRNJY" TargetMode="External"/><Relationship Id="rId2652" Type="http://schemas.openxmlformats.org/officeDocument/2006/relationships/hyperlink" Target="https://lightcast.io/open-skills/skills" TargetMode="External"/><Relationship Id="rId3984" Type="http://schemas.openxmlformats.org/officeDocument/2006/relationships/hyperlink" Target="https://lightcast.io/open-skills/skills" TargetMode="External"/><Relationship Id="rId1322" Type="http://schemas.openxmlformats.org/officeDocument/2006/relationships/hyperlink" Target="https://lightcast.io/open-skills/skills" TargetMode="External"/><Relationship Id="rId2653" Type="http://schemas.openxmlformats.org/officeDocument/2006/relationships/hyperlink" Target="https://skills.emsidata.com/skills/KS122Y66MZYV07JBBFG3" TargetMode="External"/><Relationship Id="rId3983" Type="http://schemas.openxmlformats.org/officeDocument/2006/relationships/hyperlink" Target="https://skills.emsidata.com/skills/KS121DR6KN061R1WRWT0" TargetMode="External"/><Relationship Id="rId1356" Type="http://schemas.openxmlformats.org/officeDocument/2006/relationships/hyperlink" Target="https://lightcast.io/open-skills/skills" TargetMode="External"/><Relationship Id="rId2687" Type="http://schemas.openxmlformats.org/officeDocument/2006/relationships/hyperlink" Target="https://skills.emsidata.com/skills/KS123FD6BP1YLD3WG9FG" TargetMode="External"/><Relationship Id="rId1357" Type="http://schemas.openxmlformats.org/officeDocument/2006/relationships/hyperlink" Target="https://skills.emsidata.com/skills/KS1255H6VDF489PLVTND" TargetMode="External"/><Relationship Id="rId2688" Type="http://schemas.openxmlformats.org/officeDocument/2006/relationships/hyperlink" Target="https://lightcast.io/open-skills/skills" TargetMode="External"/><Relationship Id="rId1358" Type="http://schemas.openxmlformats.org/officeDocument/2006/relationships/hyperlink" Target="https://lightcast.io/open-skills/skills" TargetMode="External"/><Relationship Id="rId2689" Type="http://schemas.openxmlformats.org/officeDocument/2006/relationships/hyperlink" Target="https://skills.emsidata.com/skills/ESF5476DC33E756E90A5" TargetMode="External"/><Relationship Id="rId1359" Type="http://schemas.openxmlformats.org/officeDocument/2006/relationships/hyperlink" Target="https://skills.emsidata.com/skills/KS1218D6HBKJ37Q958C8" TargetMode="External"/><Relationship Id="rId767" Type="http://schemas.openxmlformats.org/officeDocument/2006/relationships/hyperlink" Target="https://skills.emsidata.com/skills/KS7G0PW6D0N7DHW3YXF6" TargetMode="External"/><Relationship Id="rId766" Type="http://schemas.openxmlformats.org/officeDocument/2006/relationships/hyperlink" Target="https://lightcast.io/open-skills/skills" TargetMode="External"/><Relationship Id="rId765" Type="http://schemas.openxmlformats.org/officeDocument/2006/relationships/hyperlink" Target="https://skills.emsidata.com/skills/KS7LO8P3MXB93R3C9RWL" TargetMode="External"/><Relationship Id="rId764" Type="http://schemas.openxmlformats.org/officeDocument/2006/relationships/hyperlink" Target="https://lightcast.io/open-skills/skills" TargetMode="External"/><Relationship Id="rId769" Type="http://schemas.openxmlformats.org/officeDocument/2006/relationships/hyperlink" Target="https://skills.emsidata.com/skills/KS124KT6K427LFSF9NQC" TargetMode="External"/><Relationship Id="rId768" Type="http://schemas.openxmlformats.org/officeDocument/2006/relationships/hyperlink" Target="https://lightcast.io/open-skills/skills" TargetMode="External"/><Relationship Id="rId2680" Type="http://schemas.openxmlformats.org/officeDocument/2006/relationships/hyperlink" Target="https://lightcast.io/open-skills/skills" TargetMode="External"/><Relationship Id="rId1350" Type="http://schemas.openxmlformats.org/officeDocument/2006/relationships/hyperlink" Target="https://lightcast.io/open-skills/skills" TargetMode="External"/><Relationship Id="rId2681" Type="http://schemas.openxmlformats.org/officeDocument/2006/relationships/hyperlink" Target="https://skills.emsidata.com/skills/KS1253T5WL6VFZSRQ2QN" TargetMode="External"/><Relationship Id="rId1351" Type="http://schemas.openxmlformats.org/officeDocument/2006/relationships/hyperlink" Target="https://skills.emsidata.com/skills/KS4418G73HVX8880R05Z" TargetMode="External"/><Relationship Id="rId2682" Type="http://schemas.openxmlformats.org/officeDocument/2006/relationships/hyperlink" Target="https://lightcast.io/open-skills/skills" TargetMode="External"/><Relationship Id="rId763" Type="http://schemas.openxmlformats.org/officeDocument/2006/relationships/hyperlink" Target="https://skills.emsidata.com/skills/KS120Y46KRD66D2SZNC6" TargetMode="External"/><Relationship Id="rId1352" Type="http://schemas.openxmlformats.org/officeDocument/2006/relationships/hyperlink" Target="https://lightcast.io/open-skills/skills" TargetMode="External"/><Relationship Id="rId2683" Type="http://schemas.openxmlformats.org/officeDocument/2006/relationships/hyperlink" Target="https://skills.emsidata.com/skills/KS1281Q6WJ60R2ZN194W" TargetMode="External"/><Relationship Id="rId762" Type="http://schemas.openxmlformats.org/officeDocument/2006/relationships/hyperlink" Target="https://lightcast.io/open-skills/skills" TargetMode="External"/><Relationship Id="rId1353" Type="http://schemas.openxmlformats.org/officeDocument/2006/relationships/hyperlink" Target="https://skills.emsidata.com/skills/KS1218R6TPVRN2C2VC0Q" TargetMode="External"/><Relationship Id="rId2684" Type="http://schemas.openxmlformats.org/officeDocument/2006/relationships/hyperlink" Target="https://lightcast.io/open-skills/skills" TargetMode="External"/><Relationship Id="rId761" Type="http://schemas.openxmlformats.org/officeDocument/2006/relationships/hyperlink" Target="https://skills.emsidata.com/skills/KSGWPO6DSN70GRY20JFT" TargetMode="External"/><Relationship Id="rId1354" Type="http://schemas.openxmlformats.org/officeDocument/2006/relationships/hyperlink" Target="https://lightcast.io/open-skills/skills" TargetMode="External"/><Relationship Id="rId2685" Type="http://schemas.openxmlformats.org/officeDocument/2006/relationships/hyperlink" Target="https://skills.emsidata.com/skills/KS1263661ZVXP7VZ4VT5" TargetMode="External"/><Relationship Id="rId760" Type="http://schemas.openxmlformats.org/officeDocument/2006/relationships/hyperlink" Target="https://lightcast.io/open-skills/skills" TargetMode="External"/><Relationship Id="rId1355" Type="http://schemas.openxmlformats.org/officeDocument/2006/relationships/hyperlink" Target="https://skills.emsidata.com/skills/KS440RW6M035NGGH4ZBC" TargetMode="External"/><Relationship Id="rId2686" Type="http://schemas.openxmlformats.org/officeDocument/2006/relationships/hyperlink" Target="https://lightcast.io/open-skills/skills" TargetMode="External"/><Relationship Id="rId1345" Type="http://schemas.openxmlformats.org/officeDocument/2006/relationships/hyperlink" Target="https://skills.emsidata.com/skills/KS127D361PF0FTXDZ7C4" TargetMode="External"/><Relationship Id="rId2676" Type="http://schemas.openxmlformats.org/officeDocument/2006/relationships/hyperlink" Target="https://lightcast.io/open-skills/skills" TargetMode="External"/><Relationship Id="rId1346" Type="http://schemas.openxmlformats.org/officeDocument/2006/relationships/hyperlink" Target="https://lightcast.io/open-skills/skills" TargetMode="External"/><Relationship Id="rId2677" Type="http://schemas.openxmlformats.org/officeDocument/2006/relationships/hyperlink" Target="https://skills.emsidata.com/skills/KS1267T6Q0H1JDZZ65R8" TargetMode="External"/><Relationship Id="rId1347" Type="http://schemas.openxmlformats.org/officeDocument/2006/relationships/hyperlink" Target="https://skills.emsidata.com/skills/KS1219977HCLGR8H96W8" TargetMode="External"/><Relationship Id="rId2678" Type="http://schemas.openxmlformats.org/officeDocument/2006/relationships/hyperlink" Target="https://lightcast.io/open-skills/skills" TargetMode="External"/><Relationship Id="rId1348" Type="http://schemas.openxmlformats.org/officeDocument/2006/relationships/hyperlink" Target="https://lightcast.io/open-skills/skills" TargetMode="External"/><Relationship Id="rId2679" Type="http://schemas.openxmlformats.org/officeDocument/2006/relationships/hyperlink" Target="https://skills.emsidata.com/skills/KS120MW6GYVGPT85K8L6" TargetMode="External"/><Relationship Id="rId1349" Type="http://schemas.openxmlformats.org/officeDocument/2006/relationships/hyperlink" Target="https://skills.emsidata.com/skills/KS127CS79GV081FMJYKZ" TargetMode="External"/><Relationship Id="rId756" Type="http://schemas.openxmlformats.org/officeDocument/2006/relationships/hyperlink" Target="https://lightcast.io/open-skills/skills" TargetMode="External"/><Relationship Id="rId755" Type="http://schemas.openxmlformats.org/officeDocument/2006/relationships/hyperlink" Target="https://skills.emsidata.com/skills/KS75SQSBCUGFF15L0DWN" TargetMode="External"/><Relationship Id="rId754" Type="http://schemas.openxmlformats.org/officeDocument/2006/relationships/hyperlink" Target="https://lightcast.io/open-skills/skills" TargetMode="External"/><Relationship Id="rId753" Type="http://schemas.openxmlformats.org/officeDocument/2006/relationships/hyperlink" Target="https://skills.emsidata.com/skills/KSY9OA2AL01Y3B7A7IM6" TargetMode="External"/><Relationship Id="rId759" Type="http://schemas.openxmlformats.org/officeDocument/2006/relationships/hyperlink" Target="https://skills.emsidata.com/skills/KS126F16DNB1WP0JWMHG" TargetMode="External"/><Relationship Id="rId758" Type="http://schemas.openxmlformats.org/officeDocument/2006/relationships/hyperlink" Target="https://lightcast.io/open-skills/skills" TargetMode="External"/><Relationship Id="rId757" Type="http://schemas.openxmlformats.org/officeDocument/2006/relationships/hyperlink" Target="https://skills.emsidata.com/skills/KSXP0ABTAF9E0XOQ1MTF" TargetMode="External"/><Relationship Id="rId2670" Type="http://schemas.openxmlformats.org/officeDocument/2006/relationships/hyperlink" Target="https://lightcast.io/open-skills/skills" TargetMode="External"/><Relationship Id="rId1340" Type="http://schemas.openxmlformats.org/officeDocument/2006/relationships/hyperlink" Target="https://lightcast.io/open-skills/skills" TargetMode="External"/><Relationship Id="rId2671" Type="http://schemas.openxmlformats.org/officeDocument/2006/relationships/hyperlink" Target="https://skills.emsidata.com/skills/KS123K168Q703FGMLLYB" TargetMode="External"/><Relationship Id="rId752" Type="http://schemas.openxmlformats.org/officeDocument/2006/relationships/hyperlink" Target="https://lightcast.io/open-skills/skills" TargetMode="External"/><Relationship Id="rId1341" Type="http://schemas.openxmlformats.org/officeDocument/2006/relationships/hyperlink" Target="https://skills.emsidata.com/skills/KS126H17066T3N1JC5N8" TargetMode="External"/><Relationship Id="rId2672" Type="http://schemas.openxmlformats.org/officeDocument/2006/relationships/hyperlink" Target="https://lightcast.io/open-skills/skills" TargetMode="External"/><Relationship Id="rId751" Type="http://schemas.openxmlformats.org/officeDocument/2006/relationships/hyperlink" Target="https://skills.emsidata.com/skills/KS6876V65CM936RTLKNS" TargetMode="External"/><Relationship Id="rId1342" Type="http://schemas.openxmlformats.org/officeDocument/2006/relationships/hyperlink" Target="https://lightcast.io/open-skills/skills" TargetMode="External"/><Relationship Id="rId2673" Type="http://schemas.openxmlformats.org/officeDocument/2006/relationships/hyperlink" Target="https://skills.emsidata.com/skills/KS4400W77QT7C4MG3PCS" TargetMode="External"/><Relationship Id="rId750" Type="http://schemas.openxmlformats.org/officeDocument/2006/relationships/hyperlink" Target="https://lightcast.io/open-skills/skills" TargetMode="External"/><Relationship Id="rId1343" Type="http://schemas.openxmlformats.org/officeDocument/2006/relationships/hyperlink" Target="https://skills.emsidata.com/skills/KS127D275NM6WYHG091C" TargetMode="External"/><Relationship Id="rId2674" Type="http://schemas.openxmlformats.org/officeDocument/2006/relationships/hyperlink" Target="https://lightcast.io/open-skills/skills" TargetMode="External"/><Relationship Id="rId1344" Type="http://schemas.openxmlformats.org/officeDocument/2006/relationships/hyperlink" Target="https://lightcast.io/open-skills/skills" TargetMode="External"/><Relationship Id="rId2675" Type="http://schemas.openxmlformats.org/officeDocument/2006/relationships/hyperlink" Target="https://skills.emsidata.com/skills/KS123V16TV0D8RYNHRZH" TargetMode="External"/><Relationship Id="rId2621" Type="http://schemas.openxmlformats.org/officeDocument/2006/relationships/hyperlink" Target="https://skills.emsidata.com/skills/KS123W36DC70XG4BP2HX" TargetMode="External"/><Relationship Id="rId3953" Type="http://schemas.openxmlformats.org/officeDocument/2006/relationships/hyperlink" Target="https://skills.emsidata.com/skills/KS440PX6C8T08B4S2R9Q" TargetMode="External"/><Relationship Id="rId2622" Type="http://schemas.openxmlformats.org/officeDocument/2006/relationships/hyperlink" Target="https://lightcast.io/open-skills/skills" TargetMode="External"/><Relationship Id="rId3952" Type="http://schemas.openxmlformats.org/officeDocument/2006/relationships/hyperlink" Target="https://lightcast.io/open-skills/skills" TargetMode="External"/><Relationship Id="rId2623" Type="http://schemas.openxmlformats.org/officeDocument/2006/relationships/hyperlink" Target="https://skills.emsidata.com/skills/KSHP2M2TJ76U3J4HCT5P" TargetMode="External"/><Relationship Id="rId3955" Type="http://schemas.openxmlformats.org/officeDocument/2006/relationships/hyperlink" Target="https://skills.emsidata.com/skills/KS1286K78QKMF4BQZVXZ" TargetMode="External"/><Relationship Id="rId2624" Type="http://schemas.openxmlformats.org/officeDocument/2006/relationships/hyperlink" Target="https://lightcast.io/open-skills/skills" TargetMode="External"/><Relationship Id="rId3954" Type="http://schemas.openxmlformats.org/officeDocument/2006/relationships/hyperlink" Target="https://lightcast.io/open-skills/skills" TargetMode="External"/><Relationship Id="rId2625" Type="http://schemas.openxmlformats.org/officeDocument/2006/relationships/hyperlink" Target="https://skills.emsidata.com/skills/KS440G464BV822N2KX78" TargetMode="External"/><Relationship Id="rId3957" Type="http://schemas.openxmlformats.org/officeDocument/2006/relationships/hyperlink" Target="https://skills.emsidata.com/skills/ES78D706A6A18746395D" TargetMode="External"/><Relationship Id="rId2626" Type="http://schemas.openxmlformats.org/officeDocument/2006/relationships/hyperlink" Target="https://lightcast.io/open-skills/skills" TargetMode="External"/><Relationship Id="rId3956" Type="http://schemas.openxmlformats.org/officeDocument/2006/relationships/hyperlink" Target="https://lightcast.io/open-skills/skills" TargetMode="External"/><Relationship Id="rId2627" Type="http://schemas.openxmlformats.org/officeDocument/2006/relationships/hyperlink" Target="https://skills.emsidata.com/skills/KS1278Y66FQQKP6T64DD" TargetMode="External"/><Relationship Id="rId3959" Type="http://schemas.openxmlformats.org/officeDocument/2006/relationships/hyperlink" Target="https://skills.emsidata.com/skills/KS120Z56XC3ZRCM4VMB4" TargetMode="External"/><Relationship Id="rId2628" Type="http://schemas.openxmlformats.org/officeDocument/2006/relationships/hyperlink" Target="https://lightcast.io/open-skills/skills" TargetMode="External"/><Relationship Id="rId3958" Type="http://schemas.openxmlformats.org/officeDocument/2006/relationships/hyperlink" Target="https://lightcast.io/open-skills/skills" TargetMode="External"/><Relationship Id="rId709" Type="http://schemas.openxmlformats.org/officeDocument/2006/relationships/hyperlink" Target="https://skills.emsidata.com/skills/KS128006SHHBNZBR2DQZ" TargetMode="External"/><Relationship Id="rId2629" Type="http://schemas.openxmlformats.org/officeDocument/2006/relationships/hyperlink" Target="https://skills.emsidata.com/skills/KS127Z661JCTV5MNPXD0" TargetMode="External"/><Relationship Id="rId708" Type="http://schemas.openxmlformats.org/officeDocument/2006/relationships/hyperlink" Target="https://lightcast.io/open-skills/skills" TargetMode="External"/><Relationship Id="rId707" Type="http://schemas.openxmlformats.org/officeDocument/2006/relationships/hyperlink" Target="https://skills.emsidata.com/skills/KS128BH6XR9FSL1C366C" TargetMode="External"/><Relationship Id="rId706" Type="http://schemas.openxmlformats.org/officeDocument/2006/relationships/hyperlink" Target="https://lightcast.io/open-skills/skills" TargetMode="External"/><Relationship Id="rId701" Type="http://schemas.openxmlformats.org/officeDocument/2006/relationships/hyperlink" Target="https://skills.emsidata.com/skills/KS122N466D55P3JZHW2F" TargetMode="External"/><Relationship Id="rId700" Type="http://schemas.openxmlformats.org/officeDocument/2006/relationships/hyperlink" Target="https://lightcast.io/open-skills/skills" TargetMode="External"/><Relationship Id="rId705" Type="http://schemas.openxmlformats.org/officeDocument/2006/relationships/hyperlink" Target="https://skills.emsidata.com/skills/KS127LW6D7WX0VCCSPVW" TargetMode="External"/><Relationship Id="rId704" Type="http://schemas.openxmlformats.org/officeDocument/2006/relationships/hyperlink" Target="https://lightcast.io/open-skills/skills" TargetMode="External"/><Relationship Id="rId703" Type="http://schemas.openxmlformats.org/officeDocument/2006/relationships/hyperlink" Target="https://skills.emsidata.com/skills/KS441BW6SPKJGQ31RGW7" TargetMode="External"/><Relationship Id="rId702" Type="http://schemas.openxmlformats.org/officeDocument/2006/relationships/hyperlink" Target="https://lightcast.io/open-skills/skills" TargetMode="External"/><Relationship Id="rId3951" Type="http://schemas.openxmlformats.org/officeDocument/2006/relationships/hyperlink" Target="https://skills.emsidata.com/skills/KS124VJ71BKMYXC1PP09" TargetMode="External"/><Relationship Id="rId2620" Type="http://schemas.openxmlformats.org/officeDocument/2006/relationships/hyperlink" Target="https://lightcast.io/open-skills/skills" TargetMode="External"/><Relationship Id="rId3950" Type="http://schemas.openxmlformats.org/officeDocument/2006/relationships/hyperlink" Target="https://lightcast.io/open-skills/skills" TargetMode="External"/><Relationship Id="rId2610" Type="http://schemas.openxmlformats.org/officeDocument/2006/relationships/hyperlink" Target="https://lightcast.io/open-skills/skills" TargetMode="External"/><Relationship Id="rId3942" Type="http://schemas.openxmlformats.org/officeDocument/2006/relationships/hyperlink" Target="https://lightcast.io/open-skills/skills" TargetMode="External"/><Relationship Id="rId2611" Type="http://schemas.openxmlformats.org/officeDocument/2006/relationships/hyperlink" Target="https://skills.emsidata.com/skills/KS122CN6BRVZ0SHTVYF9" TargetMode="External"/><Relationship Id="rId3941" Type="http://schemas.openxmlformats.org/officeDocument/2006/relationships/hyperlink" Target="https://skills.emsidata.com/skills/KS121TY6MQ0VY94W2FMW" TargetMode="External"/><Relationship Id="rId2612" Type="http://schemas.openxmlformats.org/officeDocument/2006/relationships/hyperlink" Target="https://lightcast.io/open-skills/skills" TargetMode="External"/><Relationship Id="rId3944" Type="http://schemas.openxmlformats.org/officeDocument/2006/relationships/hyperlink" Target="https://lightcast.io/open-skills/skills" TargetMode="External"/><Relationship Id="rId2613" Type="http://schemas.openxmlformats.org/officeDocument/2006/relationships/hyperlink" Target="https://skills.emsidata.com/skills/KS1245868MDX0DVTB6S6" TargetMode="External"/><Relationship Id="rId3943" Type="http://schemas.openxmlformats.org/officeDocument/2006/relationships/hyperlink" Target="https://skills.emsidata.com/skills/KS1222Z6LQDPG1GF4HNP" TargetMode="External"/><Relationship Id="rId2614" Type="http://schemas.openxmlformats.org/officeDocument/2006/relationships/hyperlink" Target="https://lightcast.io/open-skills/skills" TargetMode="External"/><Relationship Id="rId3946" Type="http://schemas.openxmlformats.org/officeDocument/2006/relationships/hyperlink" Target="https://lightcast.io/open-skills/skills" TargetMode="External"/><Relationship Id="rId2615" Type="http://schemas.openxmlformats.org/officeDocument/2006/relationships/hyperlink" Target="https://skills.emsidata.com/skills/KS122CS6VVDJ1FYVYVLJ" TargetMode="External"/><Relationship Id="rId3945" Type="http://schemas.openxmlformats.org/officeDocument/2006/relationships/hyperlink" Target="https://skills.emsidata.com/skills/KS124WY6P61HDPMV737C" TargetMode="External"/><Relationship Id="rId2616" Type="http://schemas.openxmlformats.org/officeDocument/2006/relationships/hyperlink" Target="https://lightcast.io/open-skills/skills" TargetMode="External"/><Relationship Id="rId3948" Type="http://schemas.openxmlformats.org/officeDocument/2006/relationships/hyperlink" Target="https://lightcast.io/open-skills/skills" TargetMode="External"/><Relationship Id="rId2617" Type="http://schemas.openxmlformats.org/officeDocument/2006/relationships/hyperlink" Target="https://skills.emsidata.com/skills/KS120126RP67ZXKSQM30" TargetMode="External"/><Relationship Id="rId3947" Type="http://schemas.openxmlformats.org/officeDocument/2006/relationships/hyperlink" Target="https://skills.emsidata.com/skills/KS124J8700R5TL9CL2TS" TargetMode="External"/><Relationship Id="rId2618" Type="http://schemas.openxmlformats.org/officeDocument/2006/relationships/hyperlink" Target="https://lightcast.io/open-skills/skills" TargetMode="External"/><Relationship Id="rId2619" Type="http://schemas.openxmlformats.org/officeDocument/2006/relationships/hyperlink" Target="https://skills.emsidata.com/skills/KS1216Q5WJM5DJ6SLCRK" TargetMode="External"/><Relationship Id="rId3949" Type="http://schemas.openxmlformats.org/officeDocument/2006/relationships/hyperlink" Target="https://skills.emsidata.com/skills/KS120Z66G2TFTTDB11W5" TargetMode="External"/><Relationship Id="rId3940" Type="http://schemas.openxmlformats.org/officeDocument/2006/relationships/hyperlink" Target="https://lightcast.io/open-skills/skills" TargetMode="External"/><Relationship Id="rId1312" Type="http://schemas.openxmlformats.org/officeDocument/2006/relationships/hyperlink" Target="https://lightcast.io/open-skills/skills" TargetMode="External"/><Relationship Id="rId2643" Type="http://schemas.openxmlformats.org/officeDocument/2006/relationships/hyperlink" Target="https://skills.emsidata.com/skills/KS123DZ63CL4S5D74XVG" TargetMode="External"/><Relationship Id="rId3975" Type="http://schemas.openxmlformats.org/officeDocument/2006/relationships/hyperlink" Target="https://skills.emsidata.com/skills/KS126XM5WZ451QBPLNLR" TargetMode="External"/><Relationship Id="rId1313" Type="http://schemas.openxmlformats.org/officeDocument/2006/relationships/hyperlink" Target="https://skills.emsidata.com/skills/KS121T569X502KJPS0F3" TargetMode="External"/><Relationship Id="rId2644" Type="http://schemas.openxmlformats.org/officeDocument/2006/relationships/hyperlink" Target="https://lightcast.io/open-skills/skills" TargetMode="External"/><Relationship Id="rId3974" Type="http://schemas.openxmlformats.org/officeDocument/2006/relationships/hyperlink" Target="https://lightcast.io/open-skills/skills" TargetMode="External"/><Relationship Id="rId1314" Type="http://schemas.openxmlformats.org/officeDocument/2006/relationships/hyperlink" Target="https://lightcast.io/open-skills/skills" TargetMode="External"/><Relationship Id="rId2645" Type="http://schemas.openxmlformats.org/officeDocument/2006/relationships/hyperlink" Target="https://skills.emsidata.com/skills/KS123F7746LGSS9XWQSD" TargetMode="External"/><Relationship Id="rId3977" Type="http://schemas.openxmlformats.org/officeDocument/2006/relationships/hyperlink" Target="https://skills.emsidata.com/skills/KS126SS5ZGP8D3MC48BQ" TargetMode="External"/><Relationship Id="rId1315" Type="http://schemas.openxmlformats.org/officeDocument/2006/relationships/hyperlink" Target="https://skills.emsidata.com/skills/KS125ND687ZNB659FK3Z" TargetMode="External"/><Relationship Id="rId2646" Type="http://schemas.openxmlformats.org/officeDocument/2006/relationships/hyperlink" Target="https://lightcast.io/open-skills/skills" TargetMode="External"/><Relationship Id="rId3976" Type="http://schemas.openxmlformats.org/officeDocument/2006/relationships/hyperlink" Target="https://lightcast.io/open-skills/skills" TargetMode="External"/><Relationship Id="rId1316" Type="http://schemas.openxmlformats.org/officeDocument/2006/relationships/hyperlink" Target="https://lightcast.io/open-skills/skills" TargetMode="External"/><Relationship Id="rId2647" Type="http://schemas.openxmlformats.org/officeDocument/2006/relationships/hyperlink" Target="https://skills.emsidata.com/skills/KS1230W79VHJQSFBXW2G" TargetMode="External"/><Relationship Id="rId3979" Type="http://schemas.openxmlformats.org/officeDocument/2006/relationships/hyperlink" Target="https://skills.emsidata.com/skills/KS123C65WWYV541M67KQ" TargetMode="External"/><Relationship Id="rId1317" Type="http://schemas.openxmlformats.org/officeDocument/2006/relationships/hyperlink" Target="https://skills.emsidata.com/skills/KS1276T5ZVB4Q66TM92D" TargetMode="External"/><Relationship Id="rId2648" Type="http://schemas.openxmlformats.org/officeDocument/2006/relationships/hyperlink" Target="https://lightcast.io/open-skills/skills" TargetMode="External"/><Relationship Id="rId3978" Type="http://schemas.openxmlformats.org/officeDocument/2006/relationships/hyperlink" Target="https://lightcast.io/open-skills/skills" TargetMode="External"/><Relationship Id="rId1318" Type="http://schemas.openxmlformats.org/officeDocument/2006/relationships/hyperlink" Target="https://lightcast.io/open-skills/skills" TargetMode="External"/><Relationship Id="rId2649" Type="http://schemas.openxmlformats.org/officeDocument/2006/relationships/hyperlink" Target="https://skills.emsidata.com/skills/KS126GX6ZLKW1TMVYHXM" TargetMode="External"/><Relationship Id="rId1319" Type="http://schemas.openxmlformats.org/officeDocument/2006/relationships/hyperlink" Target="https://skills.emsidata.com/skills/KS123B265CFH0RN8JB93" TargetMode="External"/><Relationship Id="rId729" Type="http://schemas.openxmlformats.org/officeDocument/2006/relationships/hyperlink" Target="https://skills.emsidata.com/skills/KS1254K62MTNV5G4P1J0" TargetMode="External"/><Relationship Id="rId728" Type="http://schemas.openxmlformats.org/officeDocument/2006/relationships/hyperlink" Target="https://lightcast.io/open-skills/skills" TargetMode="External"/><Relationship Id="rId723" Type="http://schemas.openxmlformats.org/officeDocument/2006/relationships/hyperlink" Target="https://skills.emsidata.com/skills/KSGOILKL5WA84P3BNTUO" TargetMode="External"/><Relationship Id="rId722" Type="http://schemas.openxmlformats.org/officeDocument/2006/relationships/hyperlink" Target="https://lightcast.io/open-skills/skills" TargetMode="External"/><Relationship Id="rId721" Type="http://schemas.openxmlformats.org/officeDocument/2006/relationships/hyperlink" Target="https://skills.emsidata.com/skills/ESC62426E0D4503DA9ED" TargetMode="External"/><Relationship Id="rId720" Type="http://schemas.openxmlformats.org/officeDocument/2006/relationships/hyperlink" Target="https://lightcast.io/open-skills/skills" TargetMode="External"/><Relationship Id="rId727" Type="http://schemas.openxmlformats.org/officeDocument/2006/relationships/hyperlink" Target="https://skills.emsidata.com/skills/KS1218L7105YV55726XR" TargetMode="External"/><Relationship Id="rId726" Type="http://schemas.openxmlformats.org/officeDocument/2006/relationships/hyperlink" Target="https://lightcast.io/open-skills/skills" TargetMode="External"/><Relationship Id="rId725" Type="http://schemas.openxmlformats.org/officeDocument/2006/relationships/hyperlink" Target="https://skills.emsidata.com/skills/ESB1E3302B6D45BCE6A6" TargetMode="External"/><Relationship Id="rId724" Type="http://schemas.openxmlformats.org/officeDocument/2006/relationships/hyperlink" Target="https://lightcast.io/open-skills/skills" TargetMode="External"/><Relationship Id="rId3971" Type="http://schemas.openxmlformats.org/officeDocument/2006/relationships/hyperlink" Target="https://skills.emsidata.com/skills/KS1223077VCYH2NDCW2Z" TargetMode="External"/><Relationship Id="rId2640" Type="http://schemas.openxmlformats.org/officeDocument/2006/relationships/hyperlink" Target="https://lightcast.io/open-skills/skills" TargetMode="External"/><Relationship Id="rId3970" Type="http://schemas.openxmlformats.org/officeDocument/2006/relationships/hyperlink" Target="https://lightcast.io/open-skills/skills" TargetMode="External"/><Relationship Id="rId1310" Type="http://schemas.openxmlformats.org/officeDocument/2006/relationships/hyperlink" Target="https://lightcast.io/open-skills/skills" TargetMode="External"/><Relationship Id="rId2641" Type="http://schemas.openxmlformats.org/officeDocument/2006/relationships/hyperlink" Target="https://skills.emsidata.com/skills/KS128G26XR8KJSWLMMCB" TargetMode="External"/><Relationship Id="rId3973" Type="http://schemas.openxmlformats.org/officeDocument/2006/relationships/hyperlink" Target="https://skills.emsidata.com/skills/KS12276704C395R62LC7" TargetMode="External"/><Relationship Id="rId1311" Type="http://schemas.openxmlformats.org/officeDocument/2006/relationships/hyperlink" Target="https://skills.emsidata.com/skills/KS125KC6WBFJFHX7DH12" TargetMode="External"/><Relationship Id="rId2642" Type="http://schemas.openxmlformats.org/officeDocument/2006/relationships/hyperlink" Target="https://lightcast.io/open-skills/skills" TargetMode="External"/><Relationship Id="rId3972" Type="http://schemas.openxmlformats.org/officeDocument/2006/relationships/hyperlink" Target="https://lightcast.io/open-skills/skills" TargetMode="External"/><Relationship Id="rId1301" Type="http://schemas.openxmlformats.org/officeDocument/2006/relationships/hyperlink" Target="https://skills.emsidata.com/skills/ESB36899DD89C978A447" TargetMode="External"/><Relationship Id="rId2632" Type="http://schemas.openxmlformats.org/officeDocument/2006/relationships/hyperlink" Target="https://lightcast.io/open-skills/skills" TargetMode="External"/><Relationship Id="rId3964" Type="http://schemas.openxmlformats.org/officeDocument/2006/relationships/hyperlink" Target="https://lightcast.io/open-skills/skills" TargetMode="External"/><Relationship Id="rId1302" Type="http://schemas.openxmlformats.org/officeDocument/2006/relationships/hyperlink" Target="https://lightcast.io/open-skills/skills" TargetMode="External"/><Relationship Id="rId2633" Type="http://schemas.openxmlformats.org/officeDocument/2006/relationships/hyperlink" Target="https://skills.emsidata.com/skills/KSSHV35JS8ALRTU4TALI" TargetMode="External"/><Relationship Id="rId3963" Type="http://schemas.openxmlformats.org/officeDocument/2006/relationships/hyperlink" Target="https://skills.emsidata.com/skills/KS441P760N6NZVM5FWVK" TargetMode="External"/><Relationship Id="rId1303" Type="http://schemas.openxmlformats.org/officeDocument/2006/relationships/hyperlink" Target="https://skills.emsidata.com/skills/KS440JG6G5M5XQSS6KH2" TargetMode="External"/><Relationship Id="rId2634" Type="http://schemas.openxmlformats.org/officeDocument/2006/relationships/hyperlink" Target="https://lightcast.io/open-skills/skills" TargetMode="External"/><Relationship Id="rId3966" Type="http://schemas.openxmlformats.org/officeDocument/2006/relationships/hyperlink" Target="https://lightcast.io/open-skills/skills" TargetMode="External"/><Relationship Id="rId1304" Type="http://schemas.openxmlformats.org/officeDocument/2006/relationships/hyperlink" Target="https://lightcast.io/open-skills/skills" TargetMode="External"/><Relationship Id="rId2635" Type="http://schemas.openxmlformats.org/officeDocument/2006/relationships/hyperlink" Target="https://skills.emsidata.com/skills/KS123DC76QYJH2CP00M3" TargetMode="External"/><Relationship Id="rId3965" Type="http://schemas.openxmlformats.org/officeDocument/2006/relationships/hyperlink" Target="https://skills.emsidata.com/skills/KS126XF6CS730Y3D3KFF" TargetMode="External"/><Relationship Id="rId1305" Type="http://schemas.openxmlformats.org/officeDocument/2006/relationships/hyperlink" Target="https://skills.emsidata.com/skills/KS7G7VR6YH8GPD094D20" TargetMode="External"/><Relationship Id="rId2636" Type="http://schemas.openxmlformats.org/officeDocument/2006/relationships/hyperlink" Target="https://lightcast.io/open-skills/skills" TargetMode="External"/><Relationship Id="rId3968" Type="http://schemas.openxmlformats.org/officeDocument/2006/relationships/hyperlink" Target="https://lightcast.io/open-skills/skills" TargetMode="External"/><Relationship Id="rId1306" Type="http://schemas.openxmlformats.org/officeDocument/2006/relationships/hyperlink" Target="https://lightcast.io/open-skills/skills" TargetMode="External"/><Relationship Id="rId2637" Type="http://schemas.openxmlformats.org/officeDocument/2006/relationships/hyperlink" Target="https://skills.emsidata.com/skills/KS123F06Q41W58ZLNZ55" TargetMode="External"/><Relationship Id="rId3967" Type="http://schemas.openxmlformats.org/officeDocument/2006/relationships/hyperlink" Target="https://skills.emsidata.com/skills/KS125MT689KQTY4WPJH9" TargetMode="External"/><Relationship Id="rId1307" Type="http://schemas.openxmlformats.org/officeDocument/2006/relationships/hyperlink" Target="https://skills.emsidata.com/skills/KS124G66QWSYM012SWS5" TargetMode="External"/><Relationship Id="rId2638" Type="http://schemas.openxmlformats.org/officeDocument/2006/relationships/hyperlink" Target="https://lightcast.io/open-skills/skills" TargetMode="External"/><Relationship Id="rId1308" Type="http://schemas.openxmlformats.org/officeDocument/2006/relationships/hyperlink" Target="https://lightcast.io/open-skills/skills" TargetMode="External"/><Relationship Id="rId2639" Type="http://schemas.openxmlformats.org/officeDocument/2006/relationships/hyperlink" Target="https://skills.emsidata.com/skills/KS1242Z6HN38W2R9QL04" TargetMode="External"/><Relationship Id="rId3969" Type="http://schemas.openxmlformats.org/officeDocument/2006/relationships/hyperlink" Target="https://skills.emsidata.com/skills/KS1270B6ZM2TMYPKYRH1" TargetMode="External"/><Relationship Id="rId1309" Type="http://schemas.openxmlformats.org/officeDocument/2006/relationships/hyperlink" Target="https://skills.emsidata.com/skills/KS126426FTNZMXV5LMPB" TargetMode="External"/><Relationship Id="rId719" Type="http://schemas.openxmlformats.org/officeDocument/2006/relationships/hyperlink" Target="https://skills.emsidata.com/skills/KS1265T6LCNLNYVBSCVY" TargetMode="External"/><Relationship Id="rId718" Type="http://schemas.openxmlformats.org/officeDocument/2006/relationships/hyperlink" Target="https://lightcast.io/open-skills/skills" TargetMode="External"/><Relationship Id="rId717" Type="http://schemas.openxmlformats.org/officeDocument/2006/relationships/hyperlink" Target="https://skills.emsidata.com/skills/KS1254G65YTR6FD5YFLT" TargetMode="External"/><Relationship Id="rId712" Type="http://schemas.openxmlformats.org/officeDocument/2006/relationships/hyperlink" Target="https://lightcast.io/open-skills/skills" TargetMode="External"/><Relationship Id="rId711" Type="http://schemas.openxmlformats.org/officeDocument/2006/relationships/hyperlink" Target="https://skills.emsidata.com/skills/KS7XETJMZTTE8HS4J7SL" TargetMode="External"/><Relationship Id="rId710" Type="http://schemas.openxmlformats.org/officeDocument/2006/relationships/hyperlink" Target="https://lightcast.io/open-skills/skills" TargetMode="External"/><Relationship Id="rId716" Type="http://schemas.openxmlformats.org/officeDocument/2006/relationships/hyperlink" Target="https://lightcast.io/open-skills/skills" TargetMode="External"/><Relationship Id="rId715" Type="http://schemas.openxmlformats.org/officeDocument/2006/relationships/hyperlink" Target="https://skills.emsidata.com/skills/KS122PW6BP01NZ6QBX7G" TargetMode="External"/><Relationship Id="rId714" Type="http://schemas.openxmlformats.org/officeDocument/2006/relationships/hyperlink" Target="https://lightcast.io/open-skills/skills" TargetMode="External"/><Relationship Id="rId713" Type="http://schemas.openxmlformats.org/officeDocument/2006/relationships/hyperlink" Target="https://skills.emsidata.com/skills/ESB13BB516A3E8D58B7A" TargetMode="External"/><Relationship Id="rId3960" Type="http://schemas.openxmlformats.org/officeDocument/2006/relationships/hyperlink" Target="https://lightcast.io/open-skills/skills" TargetMode="External"/><Relationship Id="rId2630" Type="http://schemas.openxmlformats.org/officeDocument/2006/relationships/hyperlink" Target="https://lightcast.io/open-skills/skills" TargetMode="External"/><Relationship Id="rId3962" Type="http://schemas.openxmlformats.org/officeDocument/2006/relationships/hyperlink" Target="https://lightcast.io/open-skills/skills" TargetMode="External"/><Relationship Id="rId1300" Type="http://schemas.openxmlformats.org/officeDocument/2006/relationships/hyperlink" Target="https://lightcast.io/open-skills/skills" TargetMode="External"/><Relationship Id="rId2631" Type="http://schemas.openxmlformats.org/officeDocument/2006/relationships/hyperlink" Target="https://skills.emsidata.com/skills/KS1227K6DGHN5PZTCDD0" TargetMode="External"/><Relationship Id="rId3961" Type="http://schemas.openxmlformats.org/officeDocument/2006/relationships/hyperlink" Target="https://skills.emsidata.com/skills/KS122WB6K8QM8JWQ1TBQ" TargetMode="External"/><Relationship Id="rId8806" Type="http://schemas.openxmlformats.org/officeDocument/2006/relationships/hyperlink" Target="https://skills.emsidata.com/skills/ES66B3B3512051FCC838" TargetMode="External"/><Relationship Id="rId8805" Type="http://schemas.openxmlformats.org/officeDocument/2006/relationships/hyperlink" Target="https://lightcast.io/open-skills/skills" TargetMode="External"/><Relationship Id="rId8804" Type="http://schemas.openxmlformats.org/officeDocument/2006/relationships/hyperlink" Target="https://skills.emsidata.com/skills/ES962277805FF207EC3F" TargetMode="External"/><Relationship Id="rId8803" Type="http://schemas.openxmlformats.org/officeDocument/2006/relationships/hyperlink" Target="https://lightcast.io/open-skills/skills" TargetMode="External"/><Relationship Id="rId8809" Type="http://schemas.openxmlformats.org/officeDocument/2006/relationships/hyperlink" Target="https://lightcast.io/open-skills/skills" TargetMode="External"/><Relationship Id="rId8808" Type="http://schemas.openxmlformats.org/officeDocument/2006/relationships/hyperlink" Target="https://skills.emsidata.com/skills/ESDE88522D5CAB41E894" TargetMode="External"/><Relationship Id="rId8807" Type="http://schemas.openxmlformats.org/officeDocument/2006/relationships/hyperlink" Target="https://lightcast.io/open-skills/skills" TargetMode="External"/><Relationship Id="rId8802" Type="http://schemas.openxmlformats.org/officeDocument/2006/relationships/hyperlink" Target="https://skills.emsidata.com/skills/ES56A8DAD4E61AF87F52" TargetMode="External"/><Relationship Id="rId8801" Type="http://schemas.openxmlformats.org/officeDocument/2006/relationships/hyperlink" Target="https://lightcast.io/open-skills/skills" TargetMode="External"/><Relationship Id="rId8800" Type="http://schemas.openxmlformats.org/officeDocument/2006/relationships/hyperlink" Target="https://skills.emsidata.com/skills/ES316C395BF4FE1A7F97" TargetMode="External"/><Relationship Id="rId8828" Type="http://schemas.openxmlformats.org/officeDocument/2006/relationships/hyperlink" Target="https://skills.emsidata.com/skills/KS1228X6S4WJBGMMYL68" TargetMode="External"/><Relationship Id="rId8827" Type="http://schemas.openxmlformats.org/officeDocument/2006/relationships/hyperlink" Target="https://lightcast.io/open-skills/skills" TargetMode="External"/><Relationship Id="rId8826" Type="http://schemas.openxmlformats.org/officeDocument/2006/relationships/hyperlink" Target="https://skills.emsidata.com/skills/KS4427P5ZKBWGNPGSSSM" TargetMode="External"/><Relationship Id="rId8825" Type="http://schemas.openxmlformats.org/officeDocument/2006/relationships/hyperlink" Target="https://lightcast.io/open-skills/skills" TargetMode="External"/><Relationship Id="rId8829" Type="http://schemas.openxmlformats.org/officeDocument/2006/relationships/hyperlink" Target="https://lightcast.io/open-skills/skills" TargetMode="External"/><Relationship Id="rId8820" Type="http://schemas.openxmlformats.org/officeDocument/2006/relationships/hyperlink" Target="https://skills.emsidata.com/skills/KS7G3NL69CQ9025JM5KP" TargetMode="External"/><Relationship Id="rId8824" Type="http://schemas.openxmlformats.org/officeDocument/2006/relationships/hyperlink" Target="https://skills.emsidata.com/skills/ESA86AC09339B33AB769" TargetMode="External"/><Relationship Id="rId8823" Type="http://schemas.openxmlformats.org/officeDocument/2006/relationships/hyperlink" Target="https://lightcast.io/open-skills/skills" TargetMode="External"/><Relationship Id="rId8822" Type="http://schemas.openxmlformats.org/officeDocument/2006/relationships/hyperlink" Target="https://skills.emsidata.com/skills/BGSAE1811A82CFFA5033" TargetMode="External"/><Relationship Id="rId8821" Type="http://schemas.openxmlformats.org/officeDocument/2006/relationships/hyperlink" Target="https://lightcast.io/open-skills/skills" TargetMode="External"/><Relationship Id="rId8817" Type="http://schemas.openxmlformats.org/officeDocument/2006/relationships/hyperlink" Target="https://lightcast.io/open-skills/skills" TargetMode="External"/><Relationship Id="rId8816" Type="http://schemas.openxmlformats.org/officeDocument/2006/relationships/hyperlink" Target="https://skills.emsidata.com/skills/BGSC85F32846A1BFE55D" TargetMode="External"/><Relationship Id="rId8815" Type="http://schemas.openxmlformats.org/officeDocument/2006/relationships/hyperlink" Target="https://lightcast.io/open-skills/skills" TargetMode="External"/><Relationship Id="rId8814" Type="http://schemas.openxmlformats.org/officeDocument/2006/relationships/hyperlink" Target="https://skills.emsidata.com/skills/BGSE4E2B6D82A671BA44" TargetMode="External"/><Relationship Id="rId8819" Type="http://schemas.openxmlformats.org/officeDocument/2006/relationships/hyperlink" Target="https://lightcast.io/open-skills/skills" TargetMode="External"/><Relationship Id="rId8818" Type="http://schemas.openxmlformats.org/officeDocument/2006/relationships/hyperlink" Target="https://skills.emsidata.com/skills/KSO3VCL6GPFSIBFMM3JK" TargetMode="External"/><Relationship Id="rId8813" Type="http://schemas.openxmlformats.org/officeDocument/2006/relationships/hyperlink" Target="https://lightcast.io/open-skills/skills" TargetMode="External"/><Relationship Id="rId8812" Type="http://schemas.openxmlformats.org/officeDocument/2006/relationships/hyperlink" Target="https://skills.emsidata.com/skills/KS442536ZKXTLHZRT6C9" TargetMode="External"/><Relationship Id="rId8811" Type="http://schemas.openxmlformats.org/officeDocument/2006/relationships/hyperlink" Target="https://lightcast.io/open-skills/skills" TargetMode="External"/><Relationship Id="rId8810" Type="http://schemas.openxmlformats.org/officeDocument/2006/relationships/hyperlink" Target="https://skills.emsidata.com/skills/KS124086VDXNJQHZPJ8L" TargetMode="External"/><Relationship Id="rId1378" Type="http://schemas.openxmlformats.org/officeDocument/2006/relationships/hyperlink" Target="https://lightcast.io/open-skills/skills" TargetMode="External"/><Relationship Id="rId1379" Type="http://schemas.openxmlformats.org/officeDocument/2006/relationships/hyperlink" Target="https://skills.emsidata.com/skills/ES1770DEB77FAD2C20D3" TargetMode="External"/><Relationship Id="rId789" Type="http://schemas.openxmlformats.org/officeDocument/2006/relationships/hyperlink" Target="https://skills.emsidata.com/skills/KS126796RG0M9JRLKDQY" TargetMode="External"/><Relationship Id="rId788" Type="http://schemas.openxmlformats.org/officeDocument/2006/relationships/hyperlink" Target="https://lightcast.io/open-skills/skills" TargetMode="External"/><Relationship Id="rId787" Type="http://schemas.openxmlformats.org/officeDocument/2006/relationships/hyperlink" Target="https://skills.emsidata.com/skills/KS1212X6VGTL1B326HV0" TargetMode="External"/><Relationship Id="rId786" Type="http://schemas.openxmlformats.org/officeDocument/2006/relationships/hyperlink" Target="https://lightcast.io/open-skills/skills" TargetMode="External"/><Relationship Id="rId781" Type="http://schemas.openxmlformats.org/officeDocument/2006/relationships/hyperlink" Target="https://skills.emsidata.com/skills/KS440WF6T3L5BVDS78XZ" TargetMode="External"/><Relationship Id="rId1370" Type="http://schemas.openxmlformats.org/officeDocument/2006/relationships/hyperlink" Target="https://lightcast.io/open-skills/skills" TargetMode="External"/><Relationship Id="rId780" Type="http://schemas.openxmlformats.org/officeDocument/2006/relationships/hyperlink" Target="https://lightcast.io/open-skills/skills" TargetMode="External"/><Relationship Id="rId1371" Type="http://schemas.openxmlformats.org/officeDocument/2006/relationships/hyperlink" Target="https://skills.emsidata.com/skills/ESCE52FF07209D532142" TargetMode="External"/><Relationship Id="rId1372" Type="http://schemas.openxmlformats.org/officeDocument/2006/relationships/hyperlink" Target="https://lightcast.io/open-skills/skills" TargetMode="External"/><Relationship Id="rId1373" Type="http://schemas.openxmlformats.org/officeDocument/2006/relationships/hyperlink" Target="https://skills.emsidata.com/skills/ES914BAFAAEDF1A17A87" TargetMode="External"/><Relationship Id="rId785" Type="http://schemas.openxmlformats.org/officeDocument/2006/relationships/hyperlink" Target="https://skills.emsidata.com/skills/ESA2D07F5CDAB775EED2" TargetMode="External"/><Relationship Id="rId1374" Type="http://schemas.openxmlformats.org/officeDocument/2006/relationships/hyperlink" Target="https://lightcast.io/open-skills/skills" TargetMode="External"/><Relationship Id="rId784" Type="http://schemas.openxmlformats.org/officeDocument/2006/relationships/hyperlink" Target="https://lightcast.io/open-skills/skills" TargetMode="External"/><Relationship Id="rId1375" Type="http://schemas.openxmlformats.org/officeDocument/2006/relationships/hyperlink" Target="https://skills.emsidata.com/skills/KS120LG6GX6R03G1PB9Z" TargetMode="External"/><Relationship Id="rId783" Type="http://schemas.openxmlformats.org/officeDocument/2006/relationships/hyperlink" Target="https://skills.emsidata.com/skills/KSN6O84XLTXKKM98WFC1" TargetMode="External"/><Relationship Id="rId1376" Type="http://schemas.openxmlformats.org/officeDocument/2006/relationships/hyperlink" Target="https://lightcast.io/open-skills/skills" TargetMode="External"/><Relationship Id="rId782" Type="http://schemas.openxmlformats.org/officeDocument/2006/relationships/hyperlink" Target="https://lightcast.io/open-skills/skills" TargetMode="External"/><Relationship Id="rId1377" Type="http://schemas.openxmlformats.org/officeDocument/2006/relationships/hyperlink" Target="https://skills.emsidata.com/skills/KSM8TP2N6HPK1X9MFVRB" TargetMode="External"/><Relationship Id="rId1367" Type="http://schemas.openxmlformats.org/officeDocument/2006/relationships/hyperlink" Target="https://skills.emsidata.com/skills/KS1218D6Q96XWYJL7BSX" TargetMode="External"/><Relationship Id="rId2698" Type="http://schemas.openxmlformats.org/officeDocument/2006/relationships/hyperlink" Target="https://lightcast.io/open-skills/skills" TargetMode="External"/><Relationship Id="rId1368" Type="http://schemas.openxmlformats.org/officeDocument/2006/relationships/hyperlink" Target="https://lightcast.io/open-skills/skills" TargetMode="External"/><Relationship Id="rId2699" Type="http://schemas.openxmlformats.org/officeDocument/2006/relationships/hyperlink" Target="https://skills.emsidata.com/skills/KS441Z26TL4WJ45K6MHZ" TargetMode="External"/><Relationship Id="rId1369" Type="http://schemas.openxmlformats.org/officeDocument/2006/relationships/hyperlink" Target="https://skills.emsidata.com/skills/ESB92020333F27589A43" TargetMode="External"/><Relationship Id="rId778" Type="http://schemas.openxmlformats.org/officeDocument/2006/relationships/hyperlink" Target="https://lightcast.io/open-skills/skills" TargetMode="External"/><Relationship Id="rId777" Type="http://schemas.openxmlformats.org/officeDocument/2006/relationships/hyperlink" Target="https://skills.emsidata.com/skills/KS1265T75J356PTTS55P" TargetMode="External"/><Relationship Id="rId776" Type="http://schemas.openxmlformats.org/officeDocument/2006/relationships/hyperlink" Target="https://lightcast.io/open-skills/skills" TargetMode="External"/><Relationship Id="rId775" Type="http://schemas.openxmlformats.org/officeDocument/2006/relationships/hyperlink" Target="https://skills.emsidata.com/skills/KSIJUG1D2NW7T16XO96D" TargetMode="External"/><Relationship Id="rId779" Type="http://schemas.openxmlformats.org/officeDocument/2006/relationships/hyperlink" Target="https://skills.emsidata.com/skills/KSZKSUGF2Y5ZLMK0R2MF" TargetMode="External"/><Relationship Id="rId770" Type="http://schemas.openxmlformats.org/officeDocument/2006/relationships/hyperlink" Target="https://lightcast.io/open-skills/skills" TargetMode="External"/><Relationship Id="rId2690" Type="http://schemas.openxmlformats.org/officeDocument/2006/relationships/hyperlink" Target="https://lightcast.io/open-skills/skills" TargetMode="External"/><Relationship Id="rId1360" Type="http://schemas.openxmlformats.org/officeDocument/2006/relationships/hyperlink" Target="https://lightcast.io/open-skills/skills" TargetMode="External"/><Relationship Id="rId2691" Type="http://schemas.openxmlformats.org/officeDocument/2006/relationships/hyperlink" Target="https://skills.emsidata.com/skills/KS4410R6ZC80DR0WRXV9" TargetMode="External"/><Relationship Id="rId1361" Type="http://schemas.openxmlformats.org/officeDocument/2006/relationships/hyperlink" Target="https://skills.emsidata.com/skills/KS127FD68FN8LGGXD378" TargetMode="External"/><Relationship Id="rId2692" Type="http://schemas.openxmlformats.org/officeDocument/2006/relationships/hyperlink" Target="https://lightcast.io/open-skills/skills" TargetMode="External"/><Relationship Id="rId1362" Type="http://schemas.openxmlformats.org/officeDocument/2006/relationships/hyperlink" Target="https://lightcast.io/open-skills/skills" TargetMode="External"/><Relationship Id="rId2693" Type="http://schemas.openxmlformats.org/officeDocument/2006/relationships/hyperlink" Target="https://skills.emsidata.com/skills/KS123K16RR5PRRN1S5LH" TargetMode="External"/><Relationship Id="rId774" Type="http://schemas.openxmlformats.org/officeDocument/2006/relationships/hyperlink" Target="https://lightcast.io/open-skills/skills" TargetMode="External"/><Relationship Id="rId1363" Type="http://schemas.openxmlformats.org/officeDocument/2006/relationships/hyperlink" Target="https://skills.emsidata.com/skills/KS127H05WDKJ5BPKWVH2" TargetMode="External"/><Relationship Id="rId2694" Type="http://schemas.openxmlformats.org/officeDocument/2006/relationships/hyperlink" Target="https://lightcast.io/open-skills/skills" TargetMode="External"/><Relationship Id="rId773" Type="http://schemas.openxmlformats.org/officeDocument/2006/relationships/hyperlink" Target="https://skills.emsidata.com/skills/KS1254M61BGY7J0JY7RW" TargetMode="External"/><Relationship Id="rId1364" Type="http://schemas.openxmlformats.org/officeDocument/2006/relationships/hyperlink" Target="https://lightcast.io/open-skills/skills" TargetMode="External"/><Relationship Id="rId2695" Type="http://schemas.openxmlformats.org/officeDocument/2006/relationships/hyperlink" Target="https://skills.emsidata.com/skills/KS1230469Q3H7ZQ2K8XK" TargetMode="External"/><Relationship Id="rId772" Type="http://schemas.openxmlformats.org/officeDocument/2006/relationships/hyperlink" Target="https://lightcast.io/open-skills/skills" TargetMode="External"/><Relationship Id="rId1365" Type="http://schemas.openxmlformats.org/officeDocument/2006/relationships/hyperlink" Target="https://skills.emsidata.com/skills/KS120L969LSXG0WKH1TT" TargetMode="External"/><Relationship Id="rId2696" Type="http://schemas.openxmlformats.org/officeDocument/2006/relationships/hyperlink" Target="https://lightcast.io/open-skills/skills" TargetMode="External"/><Relationship Id="rId771" Type="http://schemas.openxmlformats.org/officeDocument/2006/relationships/hyperlink" Target="https://skills.emsidata.com/skills/KS120M16W9H9VLR0QC02" TargetMode="External"/><Relationship Id="rId1366" Type="http://schemas.openxmlformats.org/officeDocument/2006/relationships/hyperlink" Target="https://lightcast.io/open-skills/skills" TargetMode="External"/><Relationship Id="rId2697" Type="http://schemas.openxmlformats.org/officeDocument/2006/relationships/hyperlink" Target="https://skills.emsidata.com/skills/KS7G0Q470K9C72104F52" TargetMode="External"/><Relationship Id="rId1390" Type="http://schemas.openxmlformats.org/officeDocument/2006/relationships/hyperlink" Target="https://lightcast.io/open-skills/skills" TargetMode="External"/><Relationship Id="rId1391" Type="http://schemas.openxmlformats.org/officeDocument/2006/relationships/hyperlink" Target="https://skills.emsidata.com/skills/KS1265F6HQJ2KFBS4F95" TargetMode="External"/><Relationship Id="rId1392" Type="http://schemas.openxmlformats.org/officeDocument/2006/relationships/hyperlink" Target="https://lightcast.io/open-skills/skills" TargetMode="External"/><Relationship Id="rId1393" Type="http://schemas.openxmlformats.org/officeDocument/2006/relationships/hyperlink" Target="https://skills.emsidata.com/skills/KS441QM68WKQ9Z1VS0RY" TargetMode="External"/><Relationship Id="rId1394" Type="http://schemas.openxmlformats.org/officeDocument/2006/relationships/hyperlink" Target="https://lightcast.io/open-skills/skills" TargetMode="External"/><Relationship Id="rId1395" Type="http://schemas.openxmlformats.org/officeDocument/2006/relationships/hyperlink" Target="https://skills.emsidata.com/skills/KS4402175903S3CYQ6CK" TargetMode="External"/><Relationship Id="rId1396" Type="http://schemas.openxmlformats.org/officeDocument/2006/relationships/hyperlink" Target="https://lightcast.io/open-skills/skills" TargetMode="External"/><Relationship Id="rId1397" Type="http://schemas.openxmlformats.org/officeDocument/2006/relationships/hyperlink" Target="https://skills.emsidata.com/skills/ES4E81D4E042F468C897" TargetMode="External"/><Relationship Id="rId1398" Type="http://schemas.openxmlformats.org/officeDocument/2006/relationships/hyperlink" Target="https://lightcast.io/open-skills/skills" TargetMode="External"/><Relationship Id="rId1399" Type="http://schemas.openxmlformats.org/officeDocument/2006/relationships/hyperlink" Target="https://skills.emsidata.com/skills/ES6D509E2EEF4C312414" TargetMode="External"/><Relationship Id="rId1389" Type="http://schemas.openxmlformats.org/officeDocument/2006/relationships/hyperlink" Target="https://skills.emsidata.com/skills/KS122LQ6RXJYLR4XGJS7" TargetMode="External"/><Relationship Id="rId799" Type="http://schemas.openxmlformats.org/officeDocument/2006/relationships/hyperlink" Target="https://skills.emsidata.com/skills/KS120KN74FBCJ41SSCZ4" TargetMode="External"/><Relationship Id="rId798" Type="http://schemas.openxmlformats.org/officeDocument/2006/relationships/hyperlink" Target="https://lightcast.io/open-skills/skills" TargetMode="External"/><Relationship Id="rId797" Type="http://schemas.openxmlformats.org/officeDocument/2006/relationships/hyperlink" Target="https://skills.emsidata.com/skills/KS440BW5WQXXH6WHRG50" TargetMode="External"/><Relationship Id="rId1380" Type="http://schemas.openxmlformats.org/officeDocument/2006/relationships/hyperlink" Target="https://lightcast.io/open-skills/skills" TargetMode="External"/><Relationship Id="rId792" Type="http://schemas.openxmlformats.org/officeDocument/2006/relationships/hyperlink" Target="https://lightcast.io/open-skills/skills" TargetMode="External"/><Relationship Id="rId1381" Type="http://schemas.openxmlformats.org/officeDocument/2006/relationships/hyperlink" Target="https://skills.emsidata.com/skills/KS1265L70H9YLN04L9JX" TargetMode="External"/><Relationship Id="rId791" Type="http://schemas.openxmlformats.org/officeDocument/2006/relationships/hyperlink" Target="https://skills.emsidata.com/skills/ES1F14881F9BAB441220" TargetMode="External"/><Relationship Id="rId1382" Type="http://schemas.openxmlformats.org/officeDocument/2006/relationships/hyperlink" Target="https://lightcast.io/open-skills/skills" TargetMode="External"/><Relationship Id="rId790" Type="http://schemas.openxmlformats.org/officeDocument/2006/relationships/hyperlink" Target="https://lightcast.io/open-skills/skills" TargetMode="External"/><Relationship Id="rId1383" Type="http://schemas.openxmlformats.org/officeDocument/2006/relationships/hyperlink" Target="https://skills.emsidata.com/skills/KS440ZZ6HJGY92HPTWCV" TargetMode="External"/><Relationship Id="rId1384" Type="http://schemas.openxmlformats.org/officeDocument/2006/relationships/hyperlink" Target="https://lightcast.io/open-skills/skills" TargetMode="External"/><Relationship Id="rId796" Type="http://schemas.openxmlformats.org/officeDocument/2006/relationships/hyperlink" Target="https://lightcast.io/open-skills/skills" TargetMode="External"/><Relationship Id="rId1385" Type="http://schemas.openxmlformats.org/officeDocument/2006/relationships/hyperlink" Target="https://skills.emsidata.com/skills/KS440PS6G33LYVZRTNLM" TargetMode="External"/><Relationship Id="rId795" Type="http://schemas.openxmlformats.org/officeDocument/2006/relationships/hyperlink" Target="https://skills.emsidata.com/skills/KS122Q960QYMW3YH0YWF" TargetMode="External"/><Relationship Id="rId1386" Type="http://schemas.openxmlformats.org/officeDocument/2006/relationships/hyperlink" Target="https://lightcast.io/open-skills/skills" TargetMode="External"/><Relationship Id="rId794" Type="http://schemas.openxmlformats.org/officeDocument/2006/relationships/hyperlink" Target="https://lightcast.io/open-skills/skills" TargetMode="External"/><Relationship Id="rId1387" Type="http://schemas.openxmlformats.org/officeDocument/2006/relationships/hyperlink" Target="https://skills.emsidata.com/skills/KS440B96PK7BNG2889HK" TargetMode="External"/><Relationship Id="rId793" Type="http://schemas.openxmlformats.org/officeDocument/2006/relationships/hyperlink" Target="https://skills.emsidata.com/skills/ES982FDA4CA23E7A3D3F" TargetMode="External"/><Relationship Id="rId1388" Type="http://schemas.openxmlformats.org/officeDocument/2006/relationships/hyperlink" Target="https://lightcast.io/open-skills/skills" TargetMode="External"/><Relationship Id="rId6229" Type="http://schemas.openxmlformats.org/officeDocument/2006/relationships/hyperlink" Target="https://lightcast.io/open-skills/skills" TargetMode="External"/><Relationship Id="rId7551" Type="http://schemas.openxmlformats.org/officeDocument/2006/relationships/hyperlink" Target="https://lightcast.io/open-skills/skills" TargetMode="External"/><Relationship Id="rId8882" Type="http://schemas.openxmlformats.org/officeDocument/2006/relationships/hyperlink" Target="https://skills.emsidata.com/skills/KS440ZR6SKTCHXMWJZW0" TargetMode="External"/><Relationship Id="rId6220" Type="http://schemas.openxmlformats.org/officeDocument/2006/relationships/hyperlink" Target="https://skills.emsidata.com/skills/KS441ZY75ZBD54BWPKN4" TargetMode="External"/><Relationship Id="rId7550" Type="http://schemas.openxmlformats.org/officeDocument/2006/relationships/hyperlink" Target="https://skills.emsidata.com/skills/KS12668634JVTGH0N0D3" TargetMode="External"/><Relationship Id="rId8881" Type="http://schemas.openxmlformats.org/officeDocument/2006/relationships/hyperlink" Target="https://lightcast.io/open-skills/skills" TargetMode="External"/><Relationship Id="rId8880" Type="http://schemas.openxmlformats.org/officeDocument/2006/relationships/hyperlink" Target="https://skills.emsidata.com/skills/BGS31FB78015E5A77DBA" TargetMode="External"/><Relationship Id="rId6223" Type="http://schemas.openxmlformats.org/officeDocument/2006/relationships/hyperlink" Target="https://lightcast.io/open-skills/skills" TargetMode="External"/><Relationship Id="rId7555" Type="http://schemas.openxmlformats.org/officeDocument/2006/relationships/hyperlink" Target="https://lightcast.io/open-skills/skills" TargetMode="External"/><Relationship Id="rId8886" Type="http://schemas.openxmlformats.org/officeDocument/2006/relationships/hyperlink" Target="https://skills.emsidata.com/skills/KSAUZKR5A4H0LVTZ7YPF" TargetMode="External"/><Relationship Id="rId6224" Type="http://schemas.openxmlformats.org/officeDocument/2006/relationships/hyperlink" Target="https://skills.emsidata.com/skills/KS4KJ4EOEZN3NUBVMT8O" TargetMode="External"/><Relationship Id="rId7554" Type="http://schemas.openxmlformats.org/officeDocument/2006/relationships/hyperlink" Target="https://skills.emsidata.com/skills/KS1240K6NSJGKZ1K5DQ4" TargetMode="External"/><Relationship Id="rId8885" Type="http://schemas.openxmlformats.org/officeDocument/2006/relationships/hyperlink" Target="https://lightcast.io/open-skills/skills" TargetMode="External"/><Relationship Id="rId6221" Type="http://schemas.openxmlformats.org/officeDocument/2006/relationships/hyperlink" Target="https://lightcast.io/open-skills/skills" TargetMode="External"/><Relationship Id="rId7553" Type="http://schemas.openxmlformats.org/officeDocument/2006/relationships/hyperlink" Target="https://lightcast.io/open-skills/skills" TargetMode="External"/><Relationship Id="rId8884" Type="http://schemas.openxmlformats.org/officeDocument/2006/relationships/hyperlink" Target="https://skills.emsidata.com/skills/ES886DC4BF78A82A76E6" TargetMode="External"/><Relationship Id="rId6222" Type="http://schemas.openxmlformats.org/officeDocument/2006/relationships/hyperlink" Target="https://skills.emsidata.com/skills/KS124TX612FBDFB0BG81" TargetMode="External"/><Relationship Id="rId7552" Type="http://schemas.openxmlformats.org/officeDocument/2006/relationships/hyperlink" Target="https://skills.emsidata.com/skills/KS441G96ZBRGGNSLG5MT" TargetMode="External"/><Relationship Id="rId8883" Type="http://schemas.openxmlformats.org/officeDocument/2006/relationships/hyperlink" Target="https://lightcast.io/open-skills/skills" TargetMode="External"/><Relationship Id="rId6227" Type="http://schemas.openxmlformats.org/officeDocument/2006/relationships/hyperlink" Target="https://lightcast.io/open-skills/skills" TargetMode="External"/><Relationship Id="rId7559" Type="http://schemas.openxmlformats.org/officeDocument/2006/relationships/hyperlink" Target="https://lightcast.io/open-skills/skills" TargetMode="External"/><Relationship Id="rId6228" Type="http://schemas.openxmlformats.org/officeDocument/2006/relationships/hyperlink" Target="https://skills.emsidata.com/skills/KS441ZY6P0PDB5DWTRB8" TargetMode="External"/><Relationship Id="rId7558" Type="http://schemas.openxmlformats.org/officeDocument/2006/relationships/hyperlink" Target="https://skills.emsidata.com/skills/KS121V173S7GNC39X3W7" TargetMode="External"/><Relationship Id="rId8889" Type="http://schemas.openxmlformats.org/officeDocument/2006/relationships/hyperlink" Target="https://lightcast.io/open-skills/skills" TargetMode="External"/><Relationship Id="rId6225" Type="http://schemas.openxmlformats.org/officeDocument/2006/relationships/hyperlink" Target="https://lightcast.io/open-skills/skills" TargetMode="External"/><Relationship Id="rId7557" Type="http://schemas.openxmlformats.org/officeDocument/2006/relationships/hyperlink" Target="https://lightcast.io/open-skills/skills" TargetMode="External"/><Relationship Id="rId8888" Type="http://schemas.openxmlformats.org/officeDocument/2006/relationships/hyperlink" Target="https://skills.emsidata.com/skills/KSNKKMTPUS9OZWVETPI6" TargetMode="External"/><Relationship Id="rId6226" Type="http://schemas.openxmlformats.org/officeDocument/2006/relationships/hyperlink" Target="https://skills.emsidata.com/skills/KS442066KVRQP1K641DZ" TargetMode="External"/><Relationship Id="rId7556" Type="http://schemas.openxmlformats.org/officeDocument/2006/relationships/hyperlink" Target="https://skills.emsidata.com/skills/KS1240D74ZNJFHN8SJSR" TargetMode="External"/><Relationship Id="rId8887" Type="http://schemas.openxmlformats.org/officeDocument/2006/relationships/hyperlink" Target="https://lightcast.io/open-skills/skills" TargetMode="External"/><Relationship Id="rId6218" Type="http://schemas.openxmlformats.org/officeDocument/2006/relationships/hyperlink" Target="https://skills.emsidata.com/skills/KS1200578T5QCYT0Z98G" TargetMode="External"/><Relationship Id="rId6219" Type="http://schemas.openxmlformats.org/officeDocument/2006/relationships/hyperlink" Target="https://lightcast.io/open-skills/skills" TargetMode="External"/><Relationship Id="rId7549" Type="http://schemas.openxmlformats.org/officeDocument/2006/relationships/hyperlink" Target="https://lightcast.io/open-skills/skills" TargetMode="External"/><Relationship Id="rId7540" Type="http://schemas.openxmlformats.org/officeDocument/2006/relationships/hyperlink" Target="https://skills.emsidata.com/skills/KS1204V6WQ2PJQYPNBP7" TargetMode="External"/><Relationship Id="rId8871" Type="http://schemas.openxmlformats.org/officeDocument/2006/relationships/hyperlink" Target="https://lightcast.io/open-skills/skills" TargetMode="External"/><Relationship Id="rId8870" Type="http://schemas.openxmlformats.org/officeDocument/2006/relationships/hyperlink" Target="https://skills.emsidata.com/skills/BGS55DD800570B755A71" TargetMode="External"/><Relationship Id="rId6212" Type="http://schemas.openxmlformats.org/officeDocument/2006/relationships/hyperlink" Target="https://skills.emsidata.com/skills/ESA10CDDE14540B7C454" TargetMode="External"/><Relationship Id="rId7544" Type="http://schemas.openxmlformats.org/officeDocument/2006/relationships/hyperlink" Target="https://skills.emsidata.com/skills/ESC75802F530F4918A41" TargetMode="External"/><Relationship Id="rId8875" Type="http://schemas.openxmlformats.org/officeDocument/2006/relationships/hyperlink" Target="https://lightcast.io/open-skills/skills" TargetMode="External"/><Relationship Id="rId6213" Type="http://schemas.openxmlformats.org/officeDocument/2006/relationships/hyperlink" Target="https://lightcast.io/open-skills/skills" TargetMode="External"/><Relationship Id="rId7543" Type="http://schemas.openxmlformats.org/officeDocument/2006/relationships/hyperlink" Target="https://lightcast.io/open-skills/skills" TargetMode="External"/><Relationship Id="rId8874" Type="http://schemas.openxmlformats.org/officeDocument/2006/relationships/hyperlink" Target="https://skills.emsidata.com/skills/KS1256H72WBCJ62DQH1W" TargetMode="External"/><Relationship Id="rId6210" Type="http://schemas.openxmlformats.org/officeDocument/2006/relationships/hyperlink" Target="https://skills.emsidata.com/skills/ES46B2FBE34B5D3E45D5" TargetMode="External"/><Relationship Id="rId7542" Type="http://schemas.openxmlformats.org/officeDocument/2006/relationships/hyperlink" Target="https://skills.emsidata.com/skills/KS127HL6H0CG1TWH3S3L" TargetMode="External"/><Relationship Id="rId8873" Type="http://schemas.openxmlformats.org/officeDocument/2006/relationships/hyperlink" Target="https://lightcast.io/open-skills/skills" TargetMode="External"/><Relationship Id="rId6211" Type="http://schemas.openxmlformats.org/officeDocument/2006/relationships/hyperlink" Target="https://lightcast.io/open-skills/skills" TargetMode="External"/><Relationship Id="rId7541" Type="http://schemas.openxmlformats.org/officeDocument/2006/relationships/hyperlink" Target="https://lightcast.io/open-skills/skills" TargetMode="External"/><Relationship Id="rId8872" Type="http://schemas.openxmlformats.org/officeDocument/2006/relationships/hyperlink" Target="https://skills.emsidata.com/skills/BGS5363C9FF585447FFA" TargetMode="External"/><Relationship Id="rId6216" Type="http://schemas.openxmlformats.org/officeDocument/2006/relationships/hyperlink" Target="https://skills.emsidata.com/skills/KS1232D6PH6SBVWWPQWC" TargetMode="External"/><Relationship Id="rId7548" Type="http://schemas.openxmlformats.org/officeDocument/2006/relationships/hyperlink" Target="https://skills.emsidata.com/skills/KS128DW76568WQC3818F" TargetMode="External"/><Relationship Id="rId8879" Type="http://schemas.openxmlformats.org/officeDocument/2006/relationships/hyperlink" Target="https://lightcast.io/open-skills/skills" TargetMode="External"/><Relationship Id="rId6217" Type="http://schemas.openxmlformats.org/officeDocument/2006/relationships/hyperlink" Target="https://lightcast.io/open-skills/skills" TargetMode="External"/><Relationship Id="rId7547" Type="http://schemas.openxmlformats.org/officeDocument/2006/relationships/hyperlink" Target="https://lightcast.io/open-skills/skills" TargetMode="External"/><Relationship Id="rId8878" Type="http://schemas.openxmlformats.org/officeDocument/2006/relationships/hyperlink" Target="https://skills.emsidata.com/skills/KS7G4G66WPNT3LLXKDW9" TargetMode="External"/><Relationship Id="rId6214" Type="http://schemas.openxmlformats.org/officeDocument/2006/relationships/hyperlink" Target="https://skills.emsidata.com/skills/KS441Y96H9FLSDZ31TVM" TargetMode="External"/><Relationship Id="rId7546" Type="http://schemas.openxmlformats.org/officeDocument/2006/relationships/hyperlink" Target="https://skills.emsidata.com/skills/ES5A08A6DAB83D9ADFAD" TargetMode="External"/><Relationship Id="rId8877" Type="http://schemas.openxmlformats.org/officeDocument/2006/relationships/hyperlink" Target="https://lightcast.io/open-skills/skills" TargetMode="External"/><Relationship Id="rId6215" Type="http://schemas.openxmlformats.org/officeDocument/2006/relationships/hyperlink" Target="https://lightcast.io/open-skills/skills" TargetMode="External"/><Relationship Id="rId7545" Type="http://schemas.openxmlformats.org/officeDocument/2006/relationships/hyperlink" Target="https://lightcast.io/open-skills/skills" TargetMode="External"/><Relationship Id="rId8876" Type="http://schemas.openxmlformats.org/officeDocument/2006/relationships/hyperlink" Target="https://skills.emsidata.com/skills/ES886154C56DD7EB0AFF" TargetMode="External"/><Relationship Id="rId6241" Type="http://schemas.openxmlformats.org/officeDocument/2006/relationships/hyperlink" Target="https://lightcast.io/open-skills/skills" TargetMode="External"/><Relationship Id="rId7573" Type="http://schemas.openxmlformats.org/officeDocument/2006/relationships/hyperlink" Target="https://lightcast.io/open-skills/skills" TargetMode="External"/><Relationship Id="rId6242" Type="http://schemas.openxmlformats.org/officeDocument/2006/relationships/hyperlink" Target="https://skills.emsidata.com/skills/KS4420P5ZHWM72YCTQQD" TargetMode="External"/><Relationship Id="rId7572" Type="http://schemas.openxmlformats.org/officeDocument/2006/relationships/hyperlink" Target="https://skills.emsidata.com/skills/KS123L16H60WKYWTJP6M" TargetMode="External"/><Relationship Id="rId7571" Type="http://schemas.openxmlformats.org/officeDocument/2006/relationships/hyperlink" Target="https://lightcast.io/open-skills/skills" TargetMode="External"/><Relationship Id="rId6240" Type="http://schemas.openxmlformats.org/officeDocument/2006/relationships/hyperlink" Target="https://skills.emsidata.com/skills/KS4420F638JZ4L3BDT29" TargetMode="External"/><Relationship Id="rId7570" Type="http://schemas.openxmlformats.org/officeDocument/2006/relationships/hyperlink" Target="https://skills.emsidata.com/skills/ESD20B573C58124F08EB" TargetMode="External"/><Relationship Id="rId6245" Type="http://schemas.openxmlformats.org/officeDocument/2006/relationships/hyperlink" Target="https://lightcast.io/open-skills/skills" TargetMode="External"/><Relationship Id="rId7577" Type="http://schemas.openxmlformats.org/officeDocument/2006/relationships/hyperlink" Target="https://lightcast.io/open-skills/skills" TargetMode="External"/><Relationship Id="rId6246" Type="http://schemas.openxmlformats.org/officeDocument/2006/relationships/hyperlink" Target="https://skills.emsidata.com/skills/KS120FR6VV1H0BRWF8ZF" TargetMode="External"/><Relationship Id="rId7576" Type="http://schemas.openxmlformats.org/officeDocument/2006/relationships/hyperlink" Target="https://skills.emsidata.com/skills/KS120LH5W508G8HMY9GG" TargetMode="External"/><Relationship Id="rId6243" Type="http://schemas.openxmlformats.org/officeDocument/2006/relationships/hyperlink" Target="https://lightcast.io/open-skills/skills" TargetMode="External"/><Relationship Id="rId7575" Type="http://schemas.openxmlformats.org/officeDocument/2006/relationships/hyperlink" Target="https://lightcast.io/open-skills/skills" TargetMode="External"/><Relationship Id="rId6244" Type="http://schemas.openxmlformats.org/officeDocument/2006/relationships/hyperlink" Target="https://skills.emsidata.com/skills/KS124S55WW3B76GB1F16" TargetMode="External"/><Relationship Id="rId7574" Type="http://schemas.openxmlformats.org/officeDocument/2006/relationships/hyperlink" Target="https://skills.emsidata.com/skills/KS441GC6DG092P4G6SQ6" TargetMode="External"/><Relationship Id="rId6249" Type="http://schemas.openxmlformats.org/officeDocument/2006/relationships/hyperlink" Target="https://lightcast.io/open-skills/skills" TargetMode="External"/><Relationship Id="rId6247" Type="http://schemas.openxmlformats.org/officeDocument/2006/relationships/hyperlink" Target="https://lightcast.io/open-skills/skills" TargetMode="External"/><Relationship Id="rId7579" Type="http://schemas.openxmlformats.org/officeDocument/2006/relationships/hyperlink" Target="https://lightcast.io/open-skills/skills" TargetMode="External"/><Relationship Id="rId6248" Type="http://schemas.openxmlformats.org/officeDocument/2006/relationships/hyperlink" Target="https://skills.emsidata.com/skills/KS4420H75G906GRK0QJZ" TargetMode="External"/><Relationship Id="rId7578" Type="http://schemas.openxmlformats.org/officeDocument/2006/relationships/hyperlink" Target="https://skills.emsidata.com/skills/KS121VB5YTNCP87L505B" TargetMode="External"/><Relationship Id="rId6230" Type="http://schemas.openxmlformats.org/officeDocument/2006/relationships/hyperlink" Target="https://skills.emsidata.com/skills/KS4401Q6TM90DBQSF645" TargetMode="External"/><Relationship Id="rId7562" Type="http://schemas.openxmlformats.org/officeDocument/2006/relationships/hyperlink" Target="https://skills.emsidata.com/skills/ESFFB98FF4476BA12A96" TargetMode="External"/><Relationship Id="rId8893" Type="http://schemas.openxmlformats.org/officeDocument/2006/relationships/hyperlink" Target="https://lightcast.io/open-skills/skills" TargetMode="External"/><Relationship Id="rId6231" Type="http://schemas.openxmlformats.org/officeDocument/2006/relationships/hyperlink" Target="https://lightcast.io/open-skills/skills" TargetMode="External"/><Relationship Id="rId7561" Type="http://schemas.openxmlformats.org/officeDocument/2006/relationships/hyperlink" Target="https://lightcast.io/open-skills/skills" TargetMode="External"/><Relationship Id="rId8892" Type="http://schemas.openxmlformats.org/officeDocument/2006/relationships/hyperlink" Target="https://skills.emsidata.com/skills/BGS7E622DFD2028615BF" TargetMode="External"/><Relationship Id="rId7560" Type="http://schemas.openxmlformats.org/officeDocument/2006/relationships/hyperlink" Target="https://skills.emsidata.com/skills/KS125QX6DXHHMFB364RQ" TargetMode="External"/><Relationship Id="rId8891" Type="http://schemas.openxmlformats.org/officeDocument/2006/relationships/hyperlink" Target="https://lightcast.io/open-skills/skills" TargetMode="External"/><Relationship Id="rId8890" Type="http://schemas.openxmlformats.org/officeDocument/2006/relationships/hyperlink" Target="https://skills.emsidata.com/skills/ES9BB49F079A57E443CC" TargetMode="External"/><Relationship Id="rId6234" Type="http://schemas.openxmlformats.org/officeDocument/2006/relationships/hyperlink" Target="https://skills.emsidata.com/skills/KSD9Z9YAZHT0I55COV7R" TargetMode="External"/><Relationship Id="rId7566" Type="http://schemas.openxmlformats.org/officeDocument/2006/relationships/hyperlink" Target="https://skills.emsidata.com/skills/KS1217Z7390Q483T5RYZ" TargetMode="External"/><Relationship Id="rId8897" Type="http://schemas.openxmlformats.org/officeDocument/2006/relationships/hyperlink" Target="https://lightcast.io/open-skills/skills" TargetMode="External"/><Relationship Id="rId6235" Type="http://schemas.openxmlformats.org/officeDocument/2006/relationships/hyperlink" Target="https://lightcast.io/open-skills/skills" TargetMode="External"/><Relationship Id="rId7565" Type="http://schemas.openxmlformats.org/officeDocument/2006/relationships/hyperlink" Target="https://lightcast.io/open-skills/skills" TargetMode="External"/><Relationship Id="rId8896" Type="http://schemas.openxmlformats.org/officeDocument/2006/relationships/hyperlink" Target="https://skills.emsidata.com/skills/KS441H36PS2Z34C79T4J" TargetMode="External"/><Relationship Id="rId6232" Type="http://schemas.openxmlformats.org/officeDocument/2006/relationships/hyperlink" Target="https://skills.emsidata.com/skills/KSHEW8PAOGGFQG2FB3SQ" TargetMode="External"/><Relationship Id="rId7564" Type="http://schemas.openxmlformats.org/officeDocument/2006/relationships/hyperlink" Target="https://skills.emsidata.com/skills/KS1210K6DP0XRTSCWMTP" TargetMode="External"/><Relationship Id="rId8895" Type="http://schemas.openxmlformats.org/officeDocument/2006/relationships/hyperlink" Target="https://lightcast.io/open-skills/skills" TargetMode="External"/><Relationship Id="rId6233" Type="http://schemas.openxmlformats.org/officeDocument/2006/relationships/hyperlink" Target="https://lightcast.io/open-skills/skills" TargetMode="External"/><Relationship Id="rId7563" Type="http://schemas.openxmlformats.org/officeDocument/2006/relationships/hyperlink" Target="https://lightcast.io/open-skills/skills" TargetMode="External"/><Relationship Id="rId8894" Type="http://schemas.openxmlformats.org/officeDocument/2006/relationships/hyperlink" Target="https://skills.emsidata.com/skills/ES7BE2AE9C9CE72AE2E1" TargetMode="External"/><Relationship Id="rId6238" Type="http://schemas.openxmlformats.org/officeDocument/2006/relationships/hyperlink" Target="https://skills.emsidata.com/skills/KS1278K73G73L31PWNK5" TargetMode="External"/><Relationship Id="rId6239" Type="http://schemas.openxmlformats.org/officeDocument/2006/relationships/hyperlink" Target="https://lightcast.io/open-skills/skills" TargetMode="External"/><Relationship Id="rId7569" Type="http://schemas.openxmlformats.org/officeDocument/2006/relationships/hyperlink" Target="https://lightcast.io/open-skills/skills" TargetMode="External"/><Relationship Id="rId6236" Type="http://schemas.openxmlformats.org/officeDocument/2006/relationships/hyperlink" Target="https://skills.emsidata.com/skills/KS1259878L4HP9Z4JWKY" TargetMode="External"/><Relationship Id="rId7568" Type="http://schemas.openxmlformats.org/officeDocument/2006/relationships/hyperlink" Target="https://skills.emsidata.com/skills/ES73707B401E3298BB9D" TargetMode="External"/><Relationship Id="rId8899" Type="http://schemas.openxmlformats.org/officeDocument/2006/relationships/hyperlink" Target="https://lightcast.io/open-skills/skills" TargetMode="External"/><Relationship Id="rId6237" Type="http://schemas.openxmlformats.org/officeDocument/2006/relationships/hyperlink" Target="https://lightcast.io/open-skills/skills" TargetMode="External"/><Relationship Id="rId7567" Type="http://schemas.openxmlformats.org/officeDocument/2006/relationships/hyperlink" Target="https://lightcast.io/open-skills/skills" TargetMode="External"/><Relationship Id="rId8898" Type="http://schemas.openxmlformats.org/officeDocument/2006/relationships/hyperlink" Target="https://skills.emsidata.com/skills/ESCB7B8151FDB89A3E3C" TargetMode="External"/><Relationship Id="rId7519" Type="http://schemas.openxmlformats.org/officeDocument/2006/relationships/hyperlink" Target="https://lightcast.io/open-skills/skills" TargetMode="External"/><Relationship Id="rId7518" Type="http://schemas.openxmlformats.org/officeDocument/2006/relationships/hyperlink" Target="https://skills.emsidata.com/skills/KS124VF70V3ZSDNLQGF7" TargetMode="External"/><Relationship Id="rId8849" Type="http://schemas.openxmlformats.org/officeDocument/2006/relationships/hyperlink" Target="https://lightcast.io/open-skills/skills" TargetMode="External"/><Relationship Id="rId7517" Type="http://schemas.openxmlformats.org/officeDocument/2006/relationships/hyperlink" Target="https://lightcast.io/open-skills/skills" TargetMode="External"/><Relationship Id="rId8848" Type="http://schemas.openxmlformats.org/officeDocument/2006/relationships/hyperlink" Target="https://skills.emsidata.com/skills/ESA8BCD0C9989DF26B7B" TargetMode="External"/><Relationship Id="rId7516" Type="http://schemas.openxmlformats.org/officeDocument/2006/relationships/hyperlink" Target="https://skills.emsidata.com/skills/KS1211C5VVN5T189VH59" TargetMode="External"/><Relationship Id="rId8847" Type="http://schemas.openxmlformats.org/officeDocument/2006/relationships/hyperlink" Target="https://lightcast.io/open-skills/skills" TargetMode="External"/><Relationship Id="rId7511" Type="http://schemas.openxmlformats.org/officeDocument/2006/relationships/hyperlink" Target="https://lightcast.io/open-skills/skills" TargetMode="External"/><Relationship Id="rId8842" Type="http://schemas.openxmlformats.org/officeDocument/2006/relationships/hyperlink" Target="https://skills.emsidata.com/skills/KSG1XH5O7H6V8MZ9Q7QF" TargetMode="External"/><Relationship Id="rId7510" Type="http://schemas.openxmlformats.org/officeDocument/2006/relationships/hyperlink" Target="https://skills.emsidata.com/skills/KS1210V78N14NDRL2KJ1" TargetMode="External"/><Relationship Id="rId8841" Type="http://schemas.openxmlformats.org/officeDocument/2006/relationships/hyperlink" Target="https://lightcast.io/open-skills/skills" TargetMode="External"/><Relationship Id="rId8840" Type="http://schemas.openxmlformats.org/officeDocument/2006/relationships/hyperlink" Target="https://skills.emsidata.com/skills/KS44086772RVPJQ1SVW6" TargetMode="External"/><Relationship Id="rId7515" Type="http://schemas.openxmlformats.org/officeDocument/2006/relationships/hyperlink" Target="https://lightcast.io/open-skills/skills" TargetMode="External"/><Relationship Id="rId8846" Type="http://schemas.openxmlformats.org/officeDocument/2006/relationships/hyperlink" Target="https://skills.emsidata.com/skills/ES124F0C4B744CCAF4D9" TargetMode="External"/><Relationship Id="rId7514" Type="http://schemas.openxmlformats.org/officeDocument/2006/relationships/hyperlink" Target="https://skills.emsidata.com/skills/KS121166ZTSL5011K9Q3" TargetMode="External"/><Relationship Id="rId8845" Type="http://schemas.openxmlformats.org/officeDocument/2006/relationships/hyperlink" Target="https://lightcast.io/open-skills/skills" TargetMode="External"/><Relationship Id="rId7513" Type="http://schemas.openxmlformats.org/officeDocument/2006/relationships/hyperlink" Target="https://lightcast.io/open-skills/skills" TargetMode="External"/><Relationship Id="rId8844" Type="http://schemas.openxmlformats.org/officeDocument/2006/relationships/hyperlink" Target="https://skills.emsidata.com/skills/KS440QQ68K981SJ3G68W" TargetMode="External"/><Relationship Id="rId7512" Type="http://schemas.openxmlformats.org/officeDocument/2006/relationships/hyperlink" Target="https://skills.emsidata.com/skills/ESD1F152BA72B3240A73" TargetMode="External"/><Relationship Id="rId8843" Type="http://schemas.openxmlformats.org/officeDocument/2006/relationships/hyperlink" Target="https://lightcast.io/open-skills/skills" TargetMode="External"/><Relationship Id="rId7508" Type="http://schemas.openxmlformats.org/officeDocument/2006/relationships/hyperlink" Target="https://skills.emsidata.com/skills/KS4429P66HMHY76BJCSS" TargetMode="External"/><Relationship Id="rId8839" Type="http://schemas.openxmlformats.org/officeDocument/2006/relationships/hyperlink" Target="https://lightcast.io/open-skills/skills" TargetMode="External"/><Relationship Id="rId7507" Type="http://schemas.openxmlformats.org/officeDocument/2006/relationships/hyperlink" Target="https://lightcast.io/open-skills/skills" TargetMode="External"/><Relationship Id="rId8838" Type="http://schemas.openxmlformats.org/officeDocument/2006/relationships/hyperlink" Target="https://skills.emsidata.com/skills/KS124QF6HYWWF075M21Z" TargetMode="External"/><Relationship Id="rId7506" Type="http://schemas.openxmlformats.org/officeDocument/2006/relationships/hyperlink" Target="https://skills.emsidata.com/skills/ES9FF08F737FD9912FA8" TargetMode="External"/><Relationship Id="rId8837" Type="http://schemas.openxmlformats.org/officeDocument/2006/relationships/hyperlink" Target="https://lightcast.io/open-skills/skills" TargetMode="External"/><Relationship Id="rId7505" Type="http://schemas.openxmlformats.org/officeDocument/2006/relationships/hyperlink" Target="https://lightcast.io/open-skills/skills" TargetMode="External"/><Relationship Id="rId8836" Type="http://schemas.openxmlformats.org/officeDocument/2006/relationships/hyperlink" Target="https://skills.emsidata.com/skills/KS1217262MLD4N2L91XQ" TargetMode="External"/><Relationship Id="rId7509" Type="http://schemas.openxmlformats.org/officeDocument/2006/relationships/hyperlink" Target="https://lightcast.io/open-skills/skills" TargetMode="External"/><Relationship Id="rId7500" Type="http://schemas.openxmlformats.org/officeDocument/2006/relationships/hyperlink" Target="https://skills.emsidata.com/skills/KS4414Y6J5XFWBWXTMTQ" TargetMode="External"/><Relationship Id="rId8831" Type="http://schemas.openxmlformats.org/officeDocument/2006/relationships/hyperlink" Target="https://lightcast.io/open-skills/skills" TargetMode="External"/><Relationship Id="rId8830" Type="http://schemas.openxmlformats.org/officeDocument/2006/relationships/hyperlink" Target="https://skills.emsidata.com/skills/ESCB26E04BE5222E82C6" TargetMode="External"/><Relationship Id="rId7504" Type="http://schemas.openxmlformats.org/officeDocument/2006/relationships/hyperlink" Target="https://skills.emsidata.com/skills/ESF1D79EAFD20D7B7E69" TargetMode="External"/><Relationship Id="rId8835" Type="http://schemas.openxmlformats.org/officeDocument/2006/relationships/hyperlink" Target="https://lightcast.io/open-skills/skills" TargetMode="External"/><Relationship Id="rId7503" Type="http://schemas.openxmlformats.org/officeDocument/2006/relationships/hyperlink" Target="https://lightcast.io/open-skills/skills" TargetMode="External"/><Relationship Id="rId8834" Type="http://schemas.openxmlformats.org/officeDocument/2006/relationships/hyperlink" Target="https://skills.emsidata.com/skills/BGS5369125974EE29364" TargetMode="External"/><Relationship Id="rId7502" Type="http://schemas.openxmlformats.org/officeDocument/2006/relationships/hyperlink" Target="https://skills.emsidata.com/skills/ES3EA733E9EF36CF6339" TargetMode="External"/><Relationship Id="rId8833" Type="http://schemas.openxmlformats.org/officeDocument/2006/relationships/hyperlink" Target="https://lightcast.io/open-skills/skills" TargetMode="External"/><Relationship Id="rId7501" Type="http://schemas.openxmlformats.org/officeDocument/2006/relationships/hyperlink" Target="https://lightcast.io/open-skills/skills" TargetMode="External"/><Relationship Id="rId8832" Type="http://schemas.openxmlformats.org/officeDocument/2006/relationships/hyperlink" Target="https://skills.emsidata.com/skills/KS1226574XG6SC93RGYM" TargetMode="External"/><Relationship Id="rId6209" Type="http://schemas.openxmlformats.org/officeDocument/2006/relationships/hyperlink" Target="https://lightcast.io/open-skills/skills" TargetMode="External"/><Relationship Id="rId6207" Type="http://schemas.openxmlformats.org/officeDocument/2006/relationships/hyperlink" Target="https://lightcast.io/open-skills/skills" TargetMode="External"/><Relationship Id="rId7539" Type="http://schemas.openxmlformats.org/officeDocument/2006/relationships/hyperlink" Target="https://lightcast.io/open-skills/skills" TargetMode="External"/><Relationship Id="rId6208" Type="http://schemas.openxmlformats.org/officeDocument/2006/relationships/hyperlink" Target="https://skills.emsidata.com/skills/KS4420D71YWJJ5Y4Q45N" TargetMode="External"/><Relationship Id="rId7538" Type="http://schemas.openxmlformats.org/officeDocument/2006/relationships/hyperlink" Target="https://skills.emsidata.com/skills/KS127QV5ZMNL5CBVSWHX" TargetMode="External"/><Relationship Id="rId8869" Type="http://schemas.openxmlformats.org/officeDocument/2006/relationships/hyperlink" Target="https://lightcast.io/open-skills/skills" TargetMode="External"/><Relationship Id="rId8860" Type="http://schemas.openxmlformats.org/officeDocument/2006/relationships/hyperlink" Target="https://skills.emsidata.com/skills/ES70711512BEABCE4DC0" TargetMode="External"/><Relationship Id="rId6201" Type="http://schemas.openxmlformats.org/officeDocument/2006/relationships/hyperlink" Target="https://lightcast.io/open-skills/skills" TargetMode="External"/><Relationship Id="rId7533" Type="http://schemas.openxmlformats.org/officeDocument/2006/relationships/hyperlink" Target="https://lightcast.io/open-skills/skills" TargetMode="External"/><Relationship Id="rId8864" Type="http://schemas.openxmlformats.org/officeDocument/2006/relationships/hyperlink" Target="https://skills.emsidata.com/skills/ES897EA220DC6CE8111D" TargetMode="External"/><Relationship Id="rId6202" Type="http://schemas.openxmlformats.org/officeDocument/2006/relationships/hyperlink" Target="https://skills.emsidata.com/skills/ESE1206224D87D966D6F" TargetMode="External"/><Relationship Id="rId7532" Type="http://schemas.openxmlformats.org/officeDocument/2006/relationships/hyperlink" Target="https://skills.emsidata.com/skills/KS4407N6F006LXBD4XN3" TargetMode="External"/><Relationship Id="rId8863" Type="http://schemas.openxmlformats.org/officeDocument/2006/relationships/hyperlink" Target="https://lightcast.io/open-skills/skills" TargetMode="External"/><Relationship Id="rId7531" Type="http://schemas.openxmlformats.org/officeDocument/2006/relationships/hyperlink" Target="https://lightcast.io/open-skills/skills" TargetMode="External"/><Relationship Id="rId8862" Type="http://schemas.openxmlformats.org/officeDocument/2006/relationships/hyperlink" Target="https://skills.emsidata.com/skills/KS122HL71G58HYGP2712" TargetMode="External"/><Relationship Id="rId6200" Type="http://schemas.openxmlformats.org/officeDocument/2006/relationships/hyperlink" Target="https://skills.emsidata.com/skills/KS441ZX6SQFRKYQ2R9PF" TargetMode="External"/><Relationship Id="rId7530" Type="http://schemas.openxmlformats.org/officeDocument/2006/relationships/hyperlink" Target="https://skills.emsidata.com/skills/KS441HM6SS0ZH1TLDXKG" TargetMode="External"/><Relationship Id="rId8861" Type="http://schemas.openxmlformats.org/officeDocument/2006/relationships/hyperlink" Target="https://lightcast.io/open-skills/skills" TargetMode="External"/><Relationship Id="rId6205" Type="http://schemas.openxmlformats.org/officeDocument/2006/relationships/hyperlink" Target="https://lightcast.io/open-skills/skills" TargetMode="External"/><Relationship Id="rId7537" Type="http://schemas.openxmlformats.org/officeDocument/2006/relationships/hyperlink" Target="https://lightcast.io/open-skills/skills" TargetMode="External"/><Relationship Id="rId8868" Type="http://schemas.openxmlformats.org/officeDocument/2006/relationships/hyperlink" Target="https://skills.emsidata.com/skills/KS4415L792L4Q9C0027N" TargetMode="External"/><Relationship Id="rId6206" Type="http://schemas.openxmlformats.org/officeDocument/2006/relationships/hyperlink" Target="https://skills.emsidata.com/skills/KSL37L34MKPYFKMDGSQZ" TargetMode="External"/><Relationship Id="rId7536" Type="http://schemas.openxmlformats.org/officeDocument/2006/relationships/hyperlink" Target="https://skills.emsidata.com/skills/KS121V65XW68RHJQNX11" TargetMode="External"/><Relationship Id="rId8867" Type="http://schemas.openxmlformats.org/officeDocument/2006/relationships/hyperlink" Target="https://lightcast.io/open-skills/skills" TargetMode="External"/><Relationship Id="rId6203" Type="http://schemas.openxmlformats.org/officeDocument/2006/relationships/hyperlink" Target="https://lightcast.io/open-skills/skills" TargetMode="External"/><Relationship Id="rId7535" Type="http://schemas.openxmlformats.org/officeDocument/2006/relationships/hyperlink" Target="https://lightcast.io/open-skills/skills" TargetMode="External"/><Relationship Id="rId8866" Type="http://schemas.openxmlformats.org/officeDocument/2006/relationships/hyperlink" Target="https://skills.emsidata.com/skills/BGSE1BDB50069AC17D56" TargetMode="External"/><Relationship Id="rId6204" Type="http://schemas.openxmlformats.org/officeDocument/2006/relationships/hyperlink" Target="https://skills.emsidata.com/skills/KS122VP5W9LZ8TRNFJY0" TargetMode="External"/><Relationship Id="rId7534" Type="http://schemas.openxmlformats.org/officeDocument/2006/relationships/hyperlink" Target="https://skills.emsidata.com/skills/KS121BX6P1L9J981F25H" TargetMode="External"/><Relationship Id="rId8865" Type="http://schemas.openxmlformats.org/officeDocument/2006/relationships/hyperlink" Target="https://lightcast.io/open-skills/skills" TargetMode="External"/><Relationship Id="rId7529" Type="http://schemas.openxmlformats.org/officeDocument/2006/relationships/hyperlink" Target="https://lightcast.io/open-skills/skills" TargetMode="External"/><Relationship Id="rId7528" Type="http://schemas.openxmlformats.org/officeDocument/2006/relationships/hyperlink" Target="https://skills.emsidata.com/skills/KS1211F6HR84LX91R5V1" TargetMode="External"/><Relationship Id="rId8859" Type="http://schemas.openxmlformats.org/officeDocument/2006/relationships/hyperlink" Target="https://lightcast.io/open-skills/skills" TargetMode="External"/><Relationship Id="rId7527" Type="http://schemas.openxmlformats.org/officeDocument/2006/relationships/hyperlink" Target="https://lightcast.io/open-skills/skills" TargetMode="External"/><Relationship Id="rId8858" Type="http://schemas.openxmlformats.org/officeDocument/2006/relationships/hyperlink" Target="https://skills.emsidata.com/skills/KS124PC78CPTJRN5280F" TargetMode="External"/><Relationship Id="rId7522" Type="http://schemas.openxmlformats.org/officeDocument/2006/relationships/hyperlink" Target="https://skills.emsidata.com/skills/KS126BK6P0G4WSWZQ70Q" TargetMode="External"/><Relationship Id="rId8853" Type="http://schemas.openxmlformats.org/officeDocument/2006/relationships/hyperlink" Target="https://lightcast.io/open-skills/skills" TargetMode="External"/><Relationship Id="rId7521" Type="http://schemas.openxmlformats.org/officeDocument/2006/relationships/hyperlink" Target="https://lightcast.io/open-skills/skills" TargetMode="External"/><Relationship Id="rId8852" Type="http://schemas.openxmlformats.org/officeDocument/2006/relationships/hyperlink" Target="https://skills.emsidata.com/skills/BGSD21CF2746CB8B2ECD" TargetMode="External"/><Relationship Id="rId7520" Type="http://schemas.openxmlformats.org/officeDocument/2006/relationships/hyperlink" Target="https://skills.emsidata.com/skills/KS1231N69X8XY22P47PD" TargetMode="External"/><Relationship Id="rId8851" Type="http://schemas.openxmlformats.org/officeDocument/2006/relationships/hyperlink" Target="https://lightcast.io/open-skills/skills" TargetMode="External"/><Relationship Id="rId8850" Type="http://schemas.openxmlformats.org/officeDocument/2006/relationships/hyperlink" Target="https://skills.emsidata.com/skills/KS121FR79PTXS7XGZWH5" TargetMode="External"/><Relationship Id="rId7526" Type="http://schemas.openxmlformats.org/officeDocument/2006/relationships/hyperlink" Target="https://skills.emsidata.com/skills/KS1210M6L42L5M4YPFMV" TargetMode="External"/><Relationship Id="rId8857" Type="http://schemas.openxmlformats.org/officeDocument/2006/relationships/hyperlink" Target="https://lightcast.io/open-skills/skills" TargetMode="External"/><Relationship Id="rId7525" Type="http://schemas.openxmlformats.org/officeDocument/2006/relationships/hyperlink" Target="https://lightcast.io/open-skills/skills" TargetMode="External"/><Relationship Id="rId8856" Type="http://schemas.openxmlformats.org/officeDocument/2006/relationships/hyperlink" Target="https://skills.emsidata.com/skills/ES7DB79B8D8E30056109" TargetMode="External"/><Relationship Id="rId7524" Type="http://schemas.openxmlformats.org/officeDocument/2006/relationships/hyperlink" Target="https://skills.emsidata.com/skills/ES8464C95A9E11513D59" TargetMode="External"/><Relationship Id="rId8855" Type="http://schemas.openxmlformats.org/officeDocument/2006/relationships/hyperlink" Target="https://lightcast.io/open-skills/skills" TargetMode="External"/><Relationship Id="rId7523" Type="http://schemas.openxmlformats.org/officeDocument/2006/relationships/hyperlink" Target="https://lightcast.io/open-skills/skills" TargetMode="External"/><Relationship Id="rId8854" Type="http://schemas.openxmlformats.org/officeDocument/2006/relationships/hyperlink" Target="https://skills.emsidata.com/skills/ES136F14B8A9CC784298" TargetMode="External"/><Relationship Id="rId2700" Type="http://schemas.openxmlformats.org/officeDocument/2006/relationships/hyperlink" Target="https://lightcast.io/open-skills/skills" TargetMode="External"/><Relationship Id="rId2701" Type="http://schemas.openxmlformats.org/officeDocument/2006/relationships/hyperlink" Target="https://skills.emsidata.com/skills/KS123MR6P5RW0012RLVC" TargetMode="External"/><Relationship Id="rId2702" Type="http://schemas.openxmlformats.org/officeDocument/2006/relationships/hyperlink" Target="https://lightcast.io/open-skills/skills" TargetMode="External"/><Relationship Id="rId2703" Type="http://schemas.openxmlformats.org/officeDocument/2006/relationships/hyperlink" Target="https://skills.emsidata.com/skills/KS1249Y70QBW38L986K5" TargetMode="External"/><Relationship Id="rId2704" Type="http://schemas.openxmlformats.org/officeDocument/2006/relationships/hyperlink" Target="https://lightcast.io/open-skills/skills" TargetMode="External"/><Relationship Id="rId2705" Type="http://schemas.openxmlformats.org/officeDocument/2006/relationships/hyperlink" Target="https://skills.emsidata.com/skills/KS441MV6QP8YLV2Z0NZQ" TargetMode="External"/><Relationship Id="rId2706" Type="http://schemas.openxmlformats.org/officeDocument/2006/relationships/hyperlink" Target="https://lightcast.io/open-skills/skills" TargetMode="External"/><Relationship Id="rId2707" Type="http://schemas.openxmlformats.org/officeDocument/2006/relationships/hyperlink" Target="https://skills.emsidata.com/skills/ESB25C528BD71058C585" TargetMode="External"/><Relationship Id="rId2708" Type="http://schemas.openxmlformats.org/officeDocument/2006/relationships/hyperlink" Target="https://lightcast.io/open-skills/skills" TargetMode="External"/><Relationship Id="rId2709" Type="http://schemas.openxmlformats.org/officeDocument/2006/relationships/hyperlink" Target="https://skills.emsidata.com/skills/KS440R5680FXBLM3RVJJ" TargetMode="External"/><Relationship Id="rId6292" Type="http://schemas.openxmlformats.org/officeDocument/2006/relationships/hyperlink" Target="https://skills.emsidata.com/skills/KS122S376PFTXNQHGQTY" TargetMode="External"/><Relationship Id="rId6293" Type="http://schemas.openxmlformats.org/officeDocument/2006/relationships/hyperlink" Target="https://lightcast.io/open-skills/skills" TargetMode="External"/><Relationship Id="rId6290" Type="http://schemas.openxmlformats.org/officeDocument/2006/relationships/hyperlink" Target="https://skills.emsidata.com/skills/ESFF2EE62AC1EC64DDAF" TargetMode="External"/><Relationship Id="rId6291" Type="http://schemas.openxmlformats.org/officeDocument/2006/relationships/hyperlink" Target="https://lightcast.io/open-skills/skills" TargetMode="External"/><Relationship Id="rId6296" Type="http://schemas.openxmlformats.org/officeDocument/2006/relationships/hyperlink" Target="https://skills.emsidata.com/skills/KS121YH6WJ1YRBDSBSXF" TargetMode="External"/><Relationship Id="rId6297" Type="http://schemas.openxmlformats.org/officeDocument/2006/relationships/hyperlink" Target="https://lightcast.io/open-skills/skills" TargetMode="External"/><Relationship Id="rId6294" Type="http://schemas.openxmlformats.org/officeDocument/2006/relationships/hyperlink" Target="https://skills.emsidata.com/skills/ES6D4F5379D1F10ABCC2" TargetMode="External"/><Relationship Id="rId6295" Type="http://schemas.openxmlformats.org/officeDocument/2006/relationships/hyperlink" Target="https://lightcast.io/open-skills/skills" TargetMode="External"/><Relationship Id="rId6298" Type="http://schemas.openxmlformats.org/officeDocument/2006/relationships/hyperlink" Target="https://skills.emsidata.com/skills/ES738E52CA162DBD95F8" TargetMode="External"/><Relationship Id="rId6299" Type="http://schemas.openxmlformats.org/officeDocument/2006/relationships/hyperlink" Target="https://lightcast.io/open-skills/skills" TargetMode="External"/><Relationship Id="rId2720" Type="http://schemas.openxmlformats.org/officeDocument/2006/relationships/hyperlink" Target="https://lightcast.io/open-skills/skills" TargetMode="External"/><Relationship Id="rId2721" Type="http://schemas.openxmlformats.org/officeDocument/2006/relationships/hyperlink" Target="https://skills.emsidata.com/skills/KS126NL79BRK2D9FQPC1" TargetMode="External"/><Relationship Id="rId2722" Type="http://schemas.openxmlformats.org/officeDocument/2006/relationships/hyperlink" Target="https://lightcast.io/open-skills/skills" TargetMode="External"/><Relationship Id="rId2723" Type="http://schemas.openxmlformats.org/officeDocument/2006/relationships/hyperlink" Target="https://skills.emsidata.com/skills/KS125SW6V9SKXJFMC61J" TargetMode="External"/><Relationship Id="rId2724" Type="http://schemas.openxmlformats.org/officeDocument/2006/relationships/hyperlink" Target="https://lightcast.io/open-skills/skills" TargetMode="External"/><Relationship Id="rId2725" Type="http://schemas.openxmlformats.org/officeDocument/2006/relationships/hyperlink" Target="https://skills.emsidata.com/skills/KS441S270X2PHDN26DRR" TargetMode="External"/><Relationship Id="rId2726" Type="http://schemas.openxmlformats.org/officeDocument/2006/relationships/hyperlink" Target="https://lightcast.io/open-skills/skills" TargetMode="External"/><Relationship Id="rId2727" Type="http://schemas.openxmlformats.org/officeDocument/2006/relationships/hyperlink" Target="https://skills.emsidata.com/skills/KS124LP60VZ1BNJNP26R" TargetMode="External"/><Relationship Id="rId2728" Type="http://schemas.openxmlformats.org/officeDocument/2006/relationships/hyperlink" Target="https://lightcast.io/open-skills/skills" TargetMode="External"/><Relationship Id="rId2729" Type="http://schemas.openxmlformats.org/officeDocument/2006/relationships/hyperlink" Target="https://skills.emsidata.com/skills/KS4400375M36V958GWK6" TargetMode="External"/><Relationship Id="rId2710" Type="http://schemas.openxmlformats.org/officeDocument/2006/relationships/hyperlink" Target="https://lightcast.io/open-skills/skills" TargetMode="External"/><Relationship Id="rId2711" Type="http://schemas.openxmlformats.org/officeDocument/2006/relationships/hyperlink" Target="https://skills.emsidata.com/skills/KS440RC62R3H7NV8FM9D" TargetMode="External"/><Relationship Id="rId2712" Type="http://schemas.openxmlformats.org/officeDocument/2006/relationships/hyperlink" Target="https://lightcast.io/open-skills/skills" TargetMode="External"/><Relationship Id="rId2713" Type="http://schemas.openxmlformats.org/officeDocument/2006/relationships/hyperlink" Target="https://skills.emsidata.com/skills/KS124B06Q3XNRDX727TC" TargetMode="External"/><Relationship Id="rId2714" Type="http://schemas.openxmlformats.org/officeDocument/2006/relationships/hyperlink" Target="https://lightcast.io/open-skills/skills" TargetMode="External"/><Relationship Id="rId2715" Type="http://schemas.openxmlformats.org/officeDocument/2006/relationships/hyperlink" Target="https://skills.emsidata.com/skills/KS122WL6FR8WPHPZ3X18" TargetMode="External"/><Relationship Id="rId2716" Type="http://schemas.openxmlformats.org/officeDocument/2006/relationships/hyperlink" Target="https://lightcast.io/open-skills/skills" TargetMode="External"/><Relationship Id="rId2717" Type="http://schemas.openxmlformats.org/officeDocument/2006/relationships/hyperlink" Target="https://skills.emsidata.com/skills/KS127QV6FWSP1ZV7QJ31" TargetMode="External"/><Relationship Id="rId2718" Type="http://schemas.openxmlformats.org/officeDocument/2006/relationships/hyperlink" Target="https://lightcast.io/open-skills/skills" TargetMode="External"/><Relationship Id="rId2719" Type="http://schemas.openxmlformats.org/officeDocument/2006/relationships/hyperlink" Target="https://skills.emsidata.com/skills/KS440FK71FB9FG86QCRS" TargetMode="External"/><Relationship Id="rId7591" Type="http://schemas.openxmlformats.org/officeDocument/2006/relationships/hyperlink" Target="https://lightcast.io/open-skills/skills" TargetMode="External"/><Relationship Id="rId6260" Type="http://schemas.openxmlformats.org/officeDocument/2006/relationships/hyperlink" Target="https://skills.emsidata.com/skills/KS1275N74XZ574T7N47D" TargetMode="External"/><Relationship Id="rId7590" Type="http://schemas.openxmlformats.org/officeDocument/2006/relationships/hyperlink" Target="https://skills.emsidata.com/skills/KS127HK64L6T9F9Q9M5Z" TargetMode="External"/><Relationship Id="rId6263" Type="http://schemas.openxmlformats.org/officeDocument/2006/relationships/hyperlink" Target="https://lightcast.io/open-skills/skills" TargetMode="External"/><Relationship Id="rId7595" Type="http://schemas.openxmlformats.org/officeDocument/2006/relationships/hyperlink" Target="https://lightcast.io/open-skills/skills" TargetMode="External"/><Relationship Id="rId6264" Type="http://schemas.openxmlformats.org/officeDocument/2006/relationships/hyperlink" Target="https://skills.emsidata.com/skills/KS120P172WGDPFDFJ5C3" TargetMode="External"/><Relationship Id="rId7594" Type="http://schemas.openxmlformats.org/officeDocument/2006/relationships/hyperlink" Target="https://skills.emsidata.com/skills/KS1248J5VMD9FLTFH8BB" TargetMode="External"/><Relationship Id="rId6261" Type="http://schemas.openxmlformats.org/officeDocument/2006/relationships/hyperlink" Target="https://lightcast.io/open-skills/skills" TargetMode="External"/><Relationship Id="rId7593" Type="http://schemas.openxmlformats.org/officeDocument/2006/relationships/hyperlink" Target="https://lightcast.io/open-skills/skills" TargetMode="External"/><Relationship Id="rId6262" Type="http://schemas.openxmlformats.org/officeDocument/2006/relationships/hyperlink" Target="https://skills.emsidata.com/skills/KS124206N7YNCH0D379T" TargetMode="External"/><Relationship Id="rId7592" Type="http://schemas.openxmlformats.org/officeDocument/2006/relationships/hyperlink" Target="https://skills.emsidata.com/skills/KS120Q66YYF7LM636HSV" TargetMode="External"/><Relationship Id="rId6267" Type="http://schemas.openxmlformats.org/officeDocument/2006/relationships/hyperlink" Target="https://lightcast.io/open-skills/skills" TargetMode="External"/><Relationship Id="rId7599" Type="http://schemas.openxmlformats.org/officeDocument/2006/relationships/hyperlink" Target="https://lightcast.io/open-skills/skills" TargetMode="External"/><Relationship Id="rId6268" Type="http://schemas.openxmlformats.org/officeDocument/2006/relationships/hyperlink" Target="https://skills.emsidata.com/skills/ESAB6ED38CE1A5A0B5A4" TargetMode="External"/><Relationship Id="rId7598" Type="http://schemas.openxmlformats.org/officeDocument/2006/relationships/hyperlink" Target="https://skills.emsidata.com/skills/KS126B372ZDNLXC4YCQW" TargetMode="External"/><Relationship Id="rId6265" Type="http://schemas.openxmlformats.org/officeDocument/2006/relationships/hyperlink" Target="https://lightcast.io/open-skills/skills" TargetMode="External"/><Relationship Id="rId7597" Type="http://schemas.openxmlformats.org/officeDocument/2006/relationships/hyperlink" Target="https://lightcast.io/open-skills/skills" TargetMode="External"/><Relationship Id="rId6266" Type="http://schemas.openxmlformats.org/officeDocument/2006/relationships/hyperlink" Target="https://skills.emsidata.com/skills/KS7G54P624F5TR06YLVH" TargetMode="External"/><Relationship Id="rId7596" Type="http://schemas.openxmlformats.org/officeDocument/2006/relationships/hyperlink" Target="https://skills.emsidata.com/skills/KS127TH5X9C7F3583XK5" TargetMode="External"/><Relationship Id="rId6269" Type="http://schemas.openxmlformats.org/officeDocument/2006/relationships/hyperlink" Target="https://lightcast.io/open-skills/skills" TargetMode="External"/><Relationship Id="rId7580" Type="http://schemas.openxmlformats.org/officeDocument/2006/relationships/hyperlink" Target="https://skills.emsidata.com/skills/KS120GR6CJ9CSDVFWQYZ" TargetMode="External"/><Relationship Id="rId6252" Type="http://schemas.openxmlformats.org/officeDocument/2006/relationships/hyperlink" Target="https://skills.emsidata.com/skills/ESD81F441EA69C0AF32E" TargetMode="External"/><Relationship Id="rId7584" Type="http://schemas.openxmlformats.org/officeDocument/2006/relationships/hyperlink" Target="https://skills.emsidata.com/skills/KS127FL794WT5M1B4629" TargetMode="External"/><Relationship Id="rId6253" Type="http://schemas.openxmlformats.org/officeDocument/2006/relationships/hyperlink" Target="https://lightcast.io/open-skills/skills" TargetMode="External"/><Relationship Id="rId7583" Type="http://schemas.openxmlformats.org/officeDocument/2006/relationships/hyperlink" Target="https://lightcast.io/open-skills/skills" TargetMode="External"/><Relationship Id="rId6250" Type="http://schemas.openxmlformats.org/officeDocument/2006/relationships/hyperlink" Target="https://skills.emsidata.com/skills/KS120FG6YP8PQYYNQY9B" TargetMode="External"/><Relationship Id="rId7582" Type="http://schemas.openxmlformats.org/officeDocument/2006/relationships/hyperlink" Target="https://skills.emsidata.com/skills/KS1255J76Q8Z1051YZTP" TargetMode="External"/><Relationship Id="rId6251" Type="http://schemas.openxmlformats.org/officeDocument/2006/relationships/hyperlink" Target="https://lightcast.io/open-skills/skills" TargetMode="External"/><Relationship Id="rId7581" Type="http://schemas.openxmlformats.org/officeDocument/2006/relationships/hyperlink" Target="https://lightcast.io/open-skills/skills" TargetMode="External"/><Relationship Id="rId6256" Type="http://schemas.openxmlformats.org/officeDocument/2006/relationships/hyperlink" Target="https://skills.emsidata.com/skills/KS120KT71H7QN93P89J9" TargetMode="External"/><Relationship Id="rId7588" Type="http://schemas.openxmlformats.org/officeDocument/2006/relationships/hyperlink" Target="https://skills.emsidata.com/skills/ESF89D570EA28E60D7D1" TargetMode="External"/><Relationship Id="rId6257" Type="http://schemas.openxmlformats.org/officeDocument/2006/relationships/hyperlink" Target="https://lightcast.io/open-skills/skills" TargetMode="External"/><Relationship Id="rId7587" Type="http://schemas.openxmlformats.org/officeDocument/2006/relationships/hyperlink" Target="https://lightcast.io/open-skills/skills" TargetMode="External"/><Relationship Id="rId6254" Type="http://schemas.openxmlformats.org/officeDocument/2006/relationships/hyperlink" Target="https://skills.emsidata.com/skills/KS120LP6CBTTJSY8HRC8" TargetMode="External"/><Relationship Id="rId7586" Type="http://schemas.openxmlformats.org/officeDocument/2006/relationships/hyperlink" Target="https://skills.emsidata.com/skills/KS1285D68QTS6ZC62WH9" TargetMode="External"/><Relationship Id="rId6255" Type="http://schemas.openxmlformats.org/officeDocument/2006/relationships/hyperlink" Target="https://lightcast.io/open-skills/skills" TargetMode="External"/><Relationship Id="rId7585" Type="http://schemas.openxmlformats.org/officeDocument/2006/relationships/hyperlink" Target="https://lightcast.io/open-skills/skills" TargetMode="External"/><Relationship Id="rId6258" Type="http://schemas.openxmlformats.org/officeDocument/2006/relationships/hyperlink" Target="https://skills.emsidata.com/skills/KS120KG6WHGRLKG6DFS3" TargetMode="External"/><Relationship Id="rId6259" Type="http://schemas.openxmlformats.org/officeDocument/2006/relationships/hyperlink" Target="https://lightcast.io/open-skills/skills" TargetMode="External"/><Relationship Id="rId7589" Type="http://schemas.openxmlformats.org/officeDocument/2006/relationships/hyperlink" Target="https://lightcast.io/open-skills/skills" TargetMode="External"/><Relationship Id="rId6281" Type="http://schemas.openxmlformats.org/officeDocument/2006/relationships/hyperlink" Target="https://lightcast.io/open-skills/skills" TargetMode="External"/><Relationship Id="rId6282" Type="http://schemas.openxmlformats.org/officeDocument/2006/relationships/hyperlink" Target="https://skills.emsidata.com/skills/KS123N6726N4C5J0PGW1" TargetMode="External"/><Relationship Id="rId6280" Type="http://schemas.openxmlformats.org/officeDocument/2006/relationships/hyperlink" Target="https://skills.emsidata.com/skills/KS120886PW26CKLQ11T1" TargetMode="External"/><Relationship Id="rId6285" Type="http://schemas.openxmlformats.org/officeDocument/2006/relationships/hyperlink" Target="https://lightcast.io/open-skills/skills" TargetMode="External"/><Relationship Id="rId6286" Type="http://schemas.openxmlformats.org/officeDocument/2006/relationships/hyperlink" Target="https://skills.emsidata.com/skills/ES8895996371A2ECE232" TargetMode="External"/><Relationship Id="rId6283" Type="http://schemas.openxmlformats.org/officeDocument/2006/relationships/hyperlink" Target="https://lightcast.io/open-skills/skills" TargetMode="External"/><Relationship Id="rId6284" Type="http://schemas.openxmlformats.org/officeDocument/2006/relationships/hyperlink" Target="https://skills.emsidata.com/skills/KS441P46N6FKY9H5Q9Q7" TargetMode="External"/><Relationship Id="rId6289" Type="http://schemas.openxmlformats.org/officeDocument/2006/relationships/hyperlink" Target="https://lightcast.io/open-skills/skills" TargetMode="External"/><Relationship Id="rId6287" Type="http://schemas.openxmlformats.org/officeDocument/2006/relationships/hyperlink" Target="https://lightcast.io/open-skills/skills" TargetMode="External"/><Relationship Id="rId6288" Type="http://schemas.openxmlformats.org/officeDocument/2006/relationships/hyperlink" Target="https://skills.emsidata.com/skills/KS441M26959GKTJ5YY29" TargetMode="External"/><Relationship Id="rId6270" Type="http://schemas.openxmlformats.org/officeDocument/2006/relationships/hyperlink" Target="https://skills.emsidata.com/skills/ES6FA055263AB5A79CF7" TargetMode="External"/><Relationship Id="rId6271" Type="http://schemas.openxmlformats.org/officeDocument/2006/relationships/hyperlink" Target="https://lightcast.io/open-skills/skills" TargetMode="External"/><Relationship Id="rId6274" Type="http://schemas.openxmlformats.org/officeDocument/2006/relationships/hyperlink" Target="https://skills.emsidata.com/skills/KS123K75YYK8VGH90NCS" TargetMode="External"/><Relationship Id="rId6275" Type="http://schemas.openxmlformats.org/officeDocument/2006/relationships/hyperlink" Target="https://lightcast.io/open-skills/skills" TargetMode="External"/><Relationship Id="rId6272" Type="http://schemas.openxmlformats.org/officeDocument/2006/relationships/hyperlink" Target="https://skills.emsidata.com/skills/KS124BK6VD8Y1F11PD2Q" TargetMode="External"/><Relationship Id="rId6273" Type="http://schemas.openxmlformats.org/officeDocument/2006/relationships/hyperlink" Target="https://lightcast.io/open-skills/skills" TargetMode="External"/><Relationship Id="rId6278" Type="http://schemas.openxmlformats.org/officeDocument/2006/relationships/hyperlink" Target="https://skills.emsidata.com/skills/KS120M16XCSQRBQ5ZH6D" TargetMode="External"/><Relationship Id="rId6279" Type="http://schemas.openxmlformats.org/officeDocument/2006/relationships/hyperlink" Target="https://lightcast.io/open-skills/skills" TargetMode="External"/><Relationship Id="rId6276" Type="http://schemas.openxmlformats.org/officeDocument/2006/relationships/hyperlink" Target="https://skills.emsidata.com/skills/ESD9586DAE537548103C" TargetMode="External"/><Relationship Id="rId6277" Type="http://schemas.openxmlformats.org/officeDocument/2006/relationships/hyperlink" Target="https://lightcast.io/open-skills/skills" TargetMode="External"/><Relationship Id="rId1455" Type="http://schemas.openxmlformats.org/officeDocument/2006/relationships/hyperlink" Target="https://skills.emsidata.com/skills/KS2MF0PKLNOMTDBZ0S7Q" TargetMode="External"/><Relationship Id="rId2786" Type="http://schemas.openxmlformats.org/officeDocument/2006/relationships/hyperlink" Target="https://lightcast.io/open-skills/skills" TargetMode="External"/><Relationship Id="rId1456" Type="http://schemas.openxmlformats.org/officeDocument/2006/relationships/hyperlink" Target="https://lightcast.io/open-skills/skills" TargetMode="External"/><Relationship Id="rId2787" Type="http://schemas.openxmlformats.org/officeDocument/2006/relationships/hyperlink" Target="https://skills.emsidata.com/skills/KS128GG6NK6Y2K073W8R" TargetMode="External"/><Relationship Id="rId1457" Type="http://schemas.openxmlformats.org/officeDocument/2006/relationships/hyperlink" Target="https://skills.emsidata.com/skills/ES192DCB6EF143DC9DCC" TargetMode="External"/><Relationship Id="rId2788" Type="http://schemas.openxmlformats.org/officeDocument/2006/relationships/hyperlink" Target="https://lightcast.io/open-skills/skills" TargetMode="External"/><Relationship Id="rId1458" Type="http://schemas.openxmlformats.org/officeDocument/2006/relationships/hyperlink" Target="https://lightcast.io/open-skills/skills" TargetMode="External"/><Relationship Id="rId2789" Type="http://schemas.openxmlformats.org/officeDocument/2006/relationships/hyperlink" Target="https://skills.emsidata.com/skills/KS126VH5ZJBP6RQYK508" TargetMode="External"/><Relationship Id="rId1459" Type="http://schemas.openxmlformats.org/officeDocument/2006/relationships/hyperlink" Target="https://skills.emsidata.com/skills/KS4410173TZ609WJBC60" TargetMode="External"/><Relationship Id="rId629" Type="http://schemas.openxmlformats.org/officeDocument/2006/relationships/hyperlink" Target="https://skills.emsidata.com/skills/KS441H278FKL6W7160MY" TargetMode="External"/><Relationship Id="rId624" Type="http://schemas.openxmlformats.org/officeDocument/2006/relationships/hyperlink" Target="https://lightcast.io/open-skills/skills" TargetMode="External"/><Relationship Id="rId623" Type="http://schemas.openxmlformats.org/officeDocument/2006/relationships/hyperlink" Target="https://skills.emsidata.com/skills/KS123RH5XSDNMXJPM4KR" TargetMode="External"/><Relationship Id="rId622" Type="http://schemas.openxmlformats.org/officeDocument/2006/relationships/hyperlink" Target="https://lightcast.io/open-skills/skills" TargetMode="External"/><Relationship Id="rId621" Type="http://schemas.openxmlformats.org/officeDocument/2006/relationships/hyperlink" Target="https://skills.emsidata.com/skills/KS123QD780L8N96VD1RM" TargetMode="External"/><Relationship Id="rId628" Type="http://schemas.openxmlformats.org/officeDocument/2006/relationships/hyperlink" Target="https://lightcast.io/open-skills/skills" TargetMode="External"/><Relationship Id="rId627" Type="http://schemas.openxmlformats.org/officeDocument/2006/relationships/hyperlink" Target="https://skills.emsidata.com/skills/KS120GV5ZXR64CJLL1J4" TargetMode="External"/><Relationship Id="rId626" Type="http://schemas.openxmlformats.org/officeDocument/2006/relationships/hyperlink" Target="https://lightcast.io/open-skills/skills" TargetMode="External"/><Relationship Id="rId625" Type="http://schemas.openxmlformats.org/officeDocument/2006/relationships/hyperlink" Target="https://skills.emsidata.com/skills/KS125VR795DS56F5Q80L" TargetMode="External"/><Relationship Id="rId2780" Type="http://schemas.openxmlformats.org/officeDocument/2006/relationships/hyperlink" Target="https://lightcast.io/open-skills/skills" TargetMode="External"/><Relationship Id="rId1450" Type="http://schemas.openxmlformats.org/officeDocument/2006/relationships/hyperlink" Target="https://lightcast.io/open-skills/skills" TargetMode="External"/><Relationship Id="rId2781" Type="http://schemas.openxmlformats.org/officeDocument/2006/relationships/hyperlink" Target="https://skills.emsidata.com/skills/KS440G562MWJ88HK2Y72" TargetMode="External"/><Relationship Id="rId620" Type="http://schemas.openxmlformats.org/officeDocument/2006/relationships/hyperlink" Target="https://lightcast.io/open-skills/skills" TargetMode="External"/><Relationship Id="rId1451" Type="http://schemas.openxmlformats.org/officeDocument/2006/relationships/hyperlink" Target="https://skills.emsidata.com/skills/KS122SK639RBDQTTXVCM" TargetMode="External"/><Relationship Id="rId2782" Type="http://schemas.openxmlformats.org/officeDocument/2006/relationships/hyperlink" Target="https://lightcast.io/open-skills/skills" TargetMode="External"/><Relationship Id="rId1452" Type="http://schemas.openxmlformats.org/officeDocument/2006/relationships/hyperlink" Target="https://lightcast.io/open-skills/skills" TargetMode="External"/><Relationship Id="rId2783" Type="http://schemas.openxmlformats.org/officeDocument/2006/relationships/hyperlink" Target="https://skills.emsidata.com/skills/ESBDDCF98E350408B753" TargetMode="External"/><Relationship Id="rId1453" Type="http://schemas.openxmlformats.org/officeDocument/2006/relationships/hyperlink" Target="https://skills.emsidata.com/skills/KS127FR6MXZ3PY4173DX" TargetMode="External"/><Relationship Id="rId2784" Type="http://schemas.openxmlformats.org/officeDocument/2006/relationships/hyperlink" Target="https://lightcast.io/open-skills/skills" TargetMode="External"/><Relationship Id="rId1454" Type="http://schemas.openxmlformats.org/officeDocument/2006/relationships/hyperlink" Target="https://lightcast.io/open-skills/skills" TargetMode="External"/><Relationship Id="rId2785" Type="http://schemas.openxmlformats.org/officeDocument/2006/relationships/hyperlink" Target="https://skills.emsidata.com/skills/ESF5D67CB6574E53633E" TargetMode="External"/><Relationship Id="rId1444" Type="http://schemas.openxmlformats.org/officeDocument/2006/relationships/hyperlink" Target="https://lightcast.io/open-skills/skills" TargetMode="External"/><Relationship Id="rId2775" Type="http://schemas.openxmlformats.org/officeDocument/2006/relationships/hyperlink" Target="https://skills.emsidata.com/skills/KS1266Y6FVVB9G2S1MPB" TargetMode="External"/><Relationship Id="rId1445" Type="http://schemas.openxmlformats.org/officeDocument/2006/relationships/hyperlink" Target="https://skills.emsidata.com/skills/KS4418P79Q3NL6VNN2YL" TargetMode="External"/><Relationship Id="rId2776" Type="http://schemas.openxmlformats.org/officeDocument/2006/relationships/hyperlink" Target="https://lightcast.io/open-skills/skills" TargetMode="External"/><Relationship Id="rId1446" Type="http://schemas.openxmlformats.org/officeDocument/2006/relationships/hyperlink" Target="https://lightcast.io/open-skills/skills" TargetMode="External"/><Relationship Id="rId2777" Type="http://schemas.openxmlformats.org/officeDocument/2006/relationships/hyperlink" Target="https://skills.emsidata.com/skills/KS1226Q6FC1975LJWZ4D" TargetMode="External"/><Relationship Id="rId1447" Type="http://schemas.openxmlformats.org/officeDocument/2006/relationships/hyperlink" Target="https://skills.emsidata.com/skills/KS12716743FT165MSMFZ" TargetMode="External"/><Relationship Id="rId2778" Type="http://schemas.openxmlformats.org/officeDocument/2006/relationships/hyperlink" Target="https://lightcast.io/open-skills/skills" TargetMode="External"/><Relationship Id="rId1448" Type="http://schemas.openxmlformats.org/officeDocument/2006/relationships/hyperlink" Target="https://lightcast.io/open-skills/skills" TargetMode="External"/><Relationship Id="rId2779" Type="http://schemas.openxmlformats.org/officeDocument/2006/relationships/hyperlink" Target="https://skills.emsidata.com/skills/KS7G2FS6RYH5Q1JMSJ3S" TargetMode="External"/><Relationship Id="rId1449" Type="http://schemas.openxmlformats.org/officeDocument/2006/relationships/hyperlink" Target="https://skills.emsidata.com/skills/ES62B5A80843B9EF4CCC" TargetMode="External"/><Relationship Id="rId619" Type="http://schemas.openxmlformats.org/officeDocument/2006/relationships/hyperlink" Target="https://skills.emsidata.com/skills/ES48F14D9F2F58F9336F" TargetMode="External"/><Relationship Id="rId618" Type="http://schemas.openxmlformats.org/officeDocument/2006/relationships/hyperlink" Target="https://lightcast.io/open-skills/skills" TargetMode="External"/><Relationship Id="rId613" Type="http://schemas.openxmlformats.org/officeDocument/2006/relationships/hyperlink" Target="https://skills.emsidata.com/skills/KS127LX709PL7N1BS5K4" TargetMode="External"/><Relationship Id="rId612" Type="http://schemas.openxmlformats.org/officeDocument/2006/relationships/hyperlink" Target="https://lightcast.io/open-skills/skills" TargetMode="External"/><Relationship Id="rId611" Type="http://schemas.openxmlformats.org/officeDocument/2006/relationships/hyperlink" Target="https://skills.emsidata.com/skills/KSW2GDPDKIAOZ8ZMQTYA" TargetMode="External"/><Relationship Id="rId610" Type="http://schemas.openxmlformats.org/officeDocument/2006/relationships/hyperlink" Target="https://lightcast.io/open-skills/skills" TargetMode="External"/><Relationship Id="rId617" Type="http://schemas.openxmlformats.org/officeDocument/2006/relationships/hyperlink" Target="https://skills.emsidata.com/skills/KSMTFNFETVWSHU2K5X07" TargetMode="External"/><Relationship Id="rId616" Type="http://schemas.openxmlformats.org/officeDocument/2006/relationships/hyperlink" Target="https://lightcast.io/open-skills/skills" TargetMode="External"/><Relationship Id="rId615" Type="http://schemas.openxmlformats.org/officeDocument/2006/relationships/hyperlink" Target="https://skills.emsidata.com/skills/KS122NQ78JV15M7TG886" TargetMode="External"/><Relationship Id="rId614" Type="http://schemas.openxmlformats.org/officeDocument/2006/relationships/hyperlink" Target="https://lightcast.io/open-skills/skills" TargetMode="External"/><Relationship Id="rId2770" Type="http://schemas.openxmlformats.org/officeDocument/2006/relationships/hyperlink" Target="https://lightcast.io/open-skills/skills" TargetMode="External"/><Relationship Id="rId1440" Type="http://schemas.openxmlformats.org/officeDocument/2006/relationships/hyperlink" Target="https://lightcast.io/open-skills/skills" TargetMode="External"/><Relationship Id="rId2771" Type="http://schemas.openxmlformats.org/officeDocument/2006/relationships/hyperlink" Target="https://skills.emsidata.com/skills/KS1266T6LJVN3GDTQ9HQ" TargetMode="External"/><Relationship Id="rId1441" Type="http://schemas.openxmlformats.org/officeDocument/2006/relationships/hyperlink" Target="https://skills.emsidata.com/skills/ESAD2F0A169A8BDC2BAE" TargetMode="External"/><Relationship Id="rId2772" Type="http://schemas.openxmlformats.org/officeDocument/2006/relationships/hyperlink" Target="https://lightcast.io/open-skills/skills" TargetMode="External"/><Relationship Id="rId1442" Type="http://schemas.openxmlformats.org/officeDocument/2006/relationships/hyperlink" Target="https://lightcast.io/open-skills/skills" TargetMode="External"/><Relationship Id="rId2773" Type="http://schemas.openxmlformats.org/officeDocument/2006/relationships/hyperlink" Target="https://skills.emsidata.com/skills/KS1211F67DBTRF06Q71S" TargetMode="External"/><Relationship Id="rId1443" Type="http://schemas.openxmlformats.org/officeDocument/2006/relationships/hyperlink" Target="https://skills.emsidata.com/skills/KS441075WGFJJ4GRFG2Q" TargetMode="External"/><Relationship Id="rId2774" Type="http://schemas.openxmlformats.org/officeDocument/2006/relationships/hyperlink" Target="https://lightcast.io/open-skills/skills" TargetMode="External"/><Relationship Id="rId1477" Type="http://schemas.openxmlformats.org/officeDocument/2006/relationships/hyperlink" Target="https://skills.emsidata.com/skills/KS121017533VB8TBLQ9L" TargetMode="External"/><Relationship Id="rId1478" Type="http://schemas.openxmlformats.org/officeDocument/2006/relationships/hyperlink" Target="https://lightcast.io/open-skills/skills" TargetMode="External"/><Relationship Id="rId1479" Type="http://schemas.openxmlformats.org/officeDocument/2006/relationships/hyperlink" Target="https://skills.emsidata.com/skills/KS440HG7396B99Z1F5D4" TargetMode="External"/><Relationship Id="rId646" Type="http://schemas.openxmlformats.org/officeDocument/2006/relationships/hyperlink" Target="https://lightcast.io/open-skills/skills" TargetMode="External"/><Relationship Id="rId645" Type="http://schemas.openxmlformats.org/officeDocument/2006/relationships/hyperlink" Target="https://skills.emsidata.com/skills/KS120GV6C72JMSZKMTD7" TargetMode="External"/><Relationship Id="rId644" Type="http://schemas.openxmlformats.org/officeDocument/2006/relationships/hyperlink" Target="https://lightcast.io/open-skills/skills" TargetMode="External"/><Relationship Id="rId643" Type="http://schemas.openxmlformats.org/officeDocument/2006/relationships/hyperlink" Target="https://skills.emsidata.com/skills/KS122PM76DCYL9WC89Y7" TargetMode="External"/><Relationship Id="rId649" Type="http://schemas.openxmlformats.org/officeDocument/2006/relationships/hyperlink" Target="https://skills.emsidata.com/skills/KS1228B60V757M0PVDJ6" TargetMode="External"/><Relationship Id="rId648" Type="http://schemas.openxmlformats.org/officeDocument/2006/relationships/hyperlink" Target="https://lightcast.io/open-skills/skills" TargetMode="External"/><Relationship Id="rId647" Type="http://schemas.openxmlformats.org/officeDocument/2006/relationships/hyperlink" Target="https://skills.emsidata.com/skills/KS1241P6PXRCKTDSWHTV" TargetMode="External"/><Relationship Id="rId1470" Type="http://schemas.openxmlformats.org/officeDocument/2006/relationships/hyperlink" Target="https://lightcast.io/open-skills/skills" TargetMode="External"/><Relationship Id="rId1471" Type="http://schemas.openxmlformats.org/officeDocument/2006/relationships/hyperlink" Target="https://skills.emsidata.com/skills/KS127FR602L0NHNBGD5L" TargetMode="External"/><Relationship Id="rId1472" Type="http://schemas.openxmlformats.org/officeDocument/2006/relationships/hyperlink" Target="https://lightcast.io/open-skills/skills" TargetMode="External"/><Relationship Id="rId642" Type="http://schemas.openxmlformats.org/officeDocument/2006/relationships/hyperlink" Target="https://lightcast.io/open-skills/skills" TargetMode="External"/><Relationship Id="rId1473" Type="http://schemas.openxmlformats.org/officeDocument/2006/relationships/hyperlink" Target="https://skills.emsidata.com/skills/KS127FN627W262Q720L4" TargetMode="External"/><Relationship Id="rId641" Type="http://schemas.openxmlformats.org/officeDocument/2006/relationships/hyperlink" Target="https://skills.emsidata.com/skills/KS122NV76966P55MV6WD" TargetMode="External"/><Relationship Id="rId1474" Type="http://schemas.openxmlformats.org/officeDocument/2006/relationships/hyperlink" Target="https://lightcast.io/open-skills/skills" TargetMode="External"/><Relationship Id="rId640" Type="http://schemas.openxmlformats.org/officeDocument/2006/relationships/hyperlink" Target="https://lightcast.io/open-skills/skills" TargetMode="External"/><Relationship Id="rId1475" Type="http://schemas.openxmlformats.org/officeDocument/2006/relationships/hyperlink" Target="https://skills.emsidata.com/skills/KS440216KGVWB92YCJRK" TargetMode="External"/><Relationship Id="rId1476" Type="http://schemas.openxmlformats.org/officeDocument/2006/relationships/hyperlink" Target="https://lightcast.io/open-skills/skills" TargetMode="External"/><Relationship Id="rId1466" Type="http://schemas.openxmlformats.org/officeDocument/2006/relationships/hyperlink" Target="https://lightcast.io/open-skills/skills" TargetMode="External"/><Relationship Id="rId2797" Type="http://schemas.openxmlformats.org/officeDocument/2006/relationships/hyperlink" Target="https://skills.emsidata.com/skills/KS126966H39MX8JKF9TX" TargetMode="External"/><Relationship Id="rId1467" Type="http://schemas.openxmlformats.org/officeDocument/2006/relationships/hyperlink" Target="https://skills.emsidata.com/skills/KS4403M719YNXLXBSCH9" TargetMode="External"/><Relationship Id="rId2798" Type="http://schemas.openxmlformats.org/officeDocument/2006/relationships/hyperlink" Target="https://lightcast.io/open-skills/skills" TargetMode="External"/><Relationship Id="rId1468" Type="http://schemas.openxmlformats.org/officeDocument/2006/relationships/hyperlink" Target="https://lightcast.io/open-skills/skills" TargetMode="External"/><Relationship Id="rId2799" Type="http://schemas.openxmlformats.org/officeDocument/2006/relationships/hyperlink" Target="https://skills.emsidata.com/skills/KS1240N5WVX725TR4LW6" TargetMode="External"/><Relationship Id="rId1469" Type="http://schemas.openxmlformats.org/officeDocument/2006/relationships/hyperlink" Target="https://skills.emsidata.com/skills/KS1219D6XC15QN4LWQDK" TargetMode="External"/><Relationship Id="rId635" Type="http://schemas.openxmlformats.org/officeDocument/2006/relationships/hyperlink" Target="https://skills.emsidata.com/skills/KSQXCGHI0NABY4TXXPCO" TargetMode="External"/><Relationship Id="rId634" Type="http://schemas.openxmlformats.org/officeDocument/2006/relationships/hyperlink" Target="https://lightcast.io/open-skills/skills" TargetMode="External"/><Relationship Id="rId633" Type="http://schemas.openxmlformats.org/officeDocument/2006/relationships/hyperlink" Target="https://skills.emsidata.com/skills/KS122CN61BGR14CT2VZF" TargetMode="External"/><Relationship Id="rId632" Type="http://schemas.openxmlformats.org/officeDocument/2006/relationships/hyperlink" Target="https://lightcast.io/open-skills/skills" TargetMode="External"/><Relationship Id="rId639" Type="http://schemas.openxmlformats.org/officeDocument/2006/relationships/hyperlink" Target="https://skills.emsidata.com/skills/KS441VK66YJV4G78XS1N" TargetMode="External"/><Relationship Id="rId638" Type="http://schemas.openxmlformats.org/officeDocument/2006/relationships/hyperlink" Target="https://lightcast.io/open-skills/skills" TargetMode="External"/><Relationship Id="rId637" Type="http://schemas.openxmlformats.org/officeDocument/2006/relationships/hyperlink" Target="https://skills.emsidata.com/skills/KS1240K70J5662ZSVRYH" TargetMode="External"/><Relationship Id="rId636" Type="http://schemas.openxmlformats.org/officeDocument/2006/relationships/hyperlink" Target="https://lightcast.io/open-skills/skills" TargetMode="External"/><Relationship Id="rId2790" Type="http://schemas.openxmlformats.org/officeDocument/2006/relationships/hyperlink" Target="https://lightcast.io/open-skills/skills" TargetMode="External"/><Relationship Id="rId1460" Type="http://schemas.openxmlformats.org/officeDocument/2006/relationships/hyperlink" Target="https://lightcast.io/open-skills/skills" TargetMode="External"/><Relationship Id="rId2791" Type="http://schemas.openxmlformats.org/officeDocument/2006/relationships/hyperlink" Target="https://skills.emsidata.com/skills/KS126966B855ZD18V48R" TargetMode="External"/><Relationship Id="rId1461" Type="http://schemas.openxmlformats.org/officeDocument/2006/relationships/hyperlink" Target="https://skills.emsidata.com/skills/KS1218Z5ZY0SPNMNSX4H" TargetMode="External"/><Relationship Id="rId2792" Type="http://schemas.openxmlformats.org/officeDocument/2006/relationships/hyperlink" Target="https://lightcast.io/open-skills/skills" TargetMode="External"/><Relationship Id="rId631" Type="http://schemas.openxmlformats.org/officeDocument/2006/relationships/hyperlink" Target="https://skills.emsidata.com/skills/KS127DQ68Y40ZGV1ZS17" TargetMode="External"/><Relationship Id="rId1462" Type="http://schemas.openxmlformats.org/officeDocument/2006/relationships/hyperlink" Target="https://lightcast.io/open-skills/skills" TargetMode="External"/><Relationship Id="rId2793" Type="http://schemas.openxmlformats.org/officeDocument/2006/relationships/hyperlink" Target="https://skills.emsidata.com/skills/KS1240V680B25PSB7Q3K" TargetMode="External"/><Relationship Id="rId630" Type="http://schemas.openxmlformats.org/officeDocument/2006/relationships/hyperlink" Target="https://lightcast.io/open-skills/skills" TargetMode="External"/><Relationship Id="rId1463" Type="http://schemas.openxmlformats.org/officeDocument/2006/relationships/hyperlink" Target="https://skills.emsidata.com/skills/KS127FQ6L0G5SBYPYZ26" TargetMode="External"/><Relationship Id="rId2794" Type="http://schemas.openxmlformats.org/officeDocument/2006/relationships/hyperlink" Target="https://lightcast.io/open-skills/skills" TargetMode="External"/><Relationship Id="rId1464" Type="http://schemas.openxmlformats.org/officeDocument/2006/relationships/hyperlink" Target="https://lightcast.io/open-skills/skills" TargetMode="External"/><Relationship Id="rId2795" Type="http://schemas.openxmlformats.org/officeDocument/2006/relationships/hyperlink" Target="https://skills.emsidata.com/skills/KS1261X77TRV7K8RYLL8" TargetMode="External"/><Relationship Id="rId1465" Type="http://schemas.openxmlformats.org/officeDocument/2006/relationships/hyperlink" Target="https://skills.emsidata.com/skills/KS1219D66K4ND82B243C" TargetMode="External"/><Relationship Id="rId2796" Type="http://schemas.openxmlformats.org/officeDocument/2006/relationships/hyperlink" Target="https://lightcast.io/open-skills/skills" TargetMode="External"/><Relationship Id="rId1411" Type="http://schemas.openxmlformats.org/officeDocument/2006/relationships/hyperlink" Target="https://skills.emsidata.com/skills/KS124JC6CHGJ6YGD3JJ7" TargetMode="External"/><Relationship Id="rId2742" Type="http://schemas.openxmlformats.org/officeDocument/2006/relationships/hyperlink" Target="https://lightcast.io/open-skills/skills" TargetMode="External"/><Relationship Id="rId1412" Type="http://schemas.openxmlformats.org/officeDocument/2006/relationships/hyperlink" Target="https://lightcast.io/open-skills/skills" TargetMode="External"/><Relationship Id="rId2743" Type="http://schemas.openxmlformats.org/officeDocument/2006/relationships/hyperlink" Target="https://skills.emsidata.com/skills/KS1253Q6BT7MP2XWL90M" TargetMode="External"/><Relationship Id="rId1413" Type="http://schemas.openxmlformats.org/officeDocument/2006/relationships/hyperlink" Target="https://skills.emsidata.com/skills/KS122F8737HP891MG887" TargetMode="External"/><Relationship Id="rId2744" Type="http://schemas.openxmlformats.org/officeDocument/2006/relationships/hyperlink" Target="https://lightcast.io/open-skills/skills" TargetMode="External"/><Relationship Id="rId1414" Type="http://schemas.openxmlformats.org/officeDocument/2006/relationships/hyperlink" Target="https://lightcast.io/open-skills/skills" TargetMode="External"/><Relationship Id="rId2745" Type="http://schemas.openxmlformats.org/officeDocument/2006/relationships/hyperlink" Target="https://skills.emsidata.com/skills/KS1281W75W47W0HY5QKT" TargetMode="External"/><Relationship Id="rId1415" Type="http://schemas.openxmlformats.org/officeDocument/2006/relationships/hyperlink" Target="https://skills.emsidata.com/skills/KS1258F6VFFDYRTK8L0Y" TargetMode="External"/><Relationship Id="rId2746" Type="http://schemas.openxmlformats.org/officeDocument/2006/relationships/hyperlink" Target="https://lightcast.io/open-skills/skills" TargetMode="External"/><Relationship Id="rId1416" Type="http://schemas.openxmlformats.org/officeDocument/2006/relationships/hyperlink" Target="https://lightcast.io/open-skills/skills" TargetMode="External"/><Relationship Id="rId2747" Type="http://schemas.openxmlformats.org/officeDocument/2006/relationships/hyperlink" Target="https://skills.emsidata.com/skills/ES56A56220C5AB1DC996" TargetMode="External"/><Relationship Id="rId1417" Type="http://schemas.openxmlformats.org/officeDocument/2006/relationships/hyperlink" Target="https://skills.emsidata.com/skills/KS1219261TYVPMGX8KVQ" TargetMode="External"/><Relationship Id="rId2748" Type="http://schemas.openxmlformats.org/officeDocument/2006/relationships/hyperlink" Target="https://lightcast.io/open-skills/skills" TargetMode="External"/><Relationship Id="rId1418" Type="http://schemas.openxmlformats.org/officeDocument/2006/relationships/hyperlink" Target="https://lightcast.io/open-skills/skills" TargetMode="External"/><Relationship Id="rId2749" Type="http://schemas.openxmlformats.org/officeDocument/2006/relationships/hyperlink" Target="https://skills.emsidata.com/skills/KS1253Q66NQSNHM7JR49" TargetMode="External"/><Relationship Id="rId1419" Type="http://schemas.openxmlformats.org/officeDocument/2006/relationships/hyperlink" Target="https://skills.emsidata.com/skills/KS127FR6DHHFKW0NVCM0" TargetMode="External"/><Relationship Id="rId2740" Type="http://schemas.openxmlformats.org/officeDocument/2006/relationships/hyperlink" Target="https://lightcast.io/open-skills/skills" TargetMode="External"/><Relationship Id="rId1410" Type="http://schemas.openxmlformats.org/officeDocument/2006/relationships/hyperlink" Target="https://lightcast.io/open-skills/skills" TargetMode="External"/><Relationship Id="rId2741" Type="http://schemas.openxmlformats.org/officeDocument/2006/relationships/hyperlink" Target="https://skills.emsidata.com/skills/KS123K46SJHKWW7BM31D" TargetMode="External"/><Relationship Id="rId1400" Type="http://schemas.openxmlformats.org/officeDocument/2006/relationships/hyperlink" Target="https://lightcast.io/open-skills/skills" TargetMode="External"/><Relationship Id="rId2731" Type="http://schemas.openxmlformats.org/officeDocument/2006/relationships/hyperlink" Target="https://skills.emsidata.com/skills/KS122YJ60L8M5M9N4QN8" TargetMode="External"/><Relationship Id="rId1401" Type="http://schemas.openxmlformats.org/officeDocument/2006/relationships/hyperlink" Target="https://skills.emsidata.com/skills/ES55DEDB12DF54F219F3" TargetMode="External"/><Relationship Id="rId2732" Type="http://schemas.openxmlformats.org/officeDocument/2006/relationships/hyperlink" Target="https://lightcast.io/open-skills/skills" TargetMode="External"/><Relationship Id="rId1402" Type="http://schemas.openxmlformats.org/officeDocument/2006/relationships/hyperlink" Target="https://lightcast.io/open-skills/skills" TargetMode="External"/><Relationship Id="rId2733" Type="http://schemas.openxmlformats.org/officeDocument/2006/relationships/hyperlink" Target="https://skills.emsidata.com/skills/KS441VB6M0QX9QS0TWHT" TargetMode="External"/><Relationship Id="rId1403" Type="http://schemas.openxmlformats.org/officeDocument/2006/relationships/hyperlink" Target="https://skills.emsidata.com/skills/KS4403G6XNX5KJSD906W" TargetMode="External"/><Relationship Id="rId2734" Type="http://schemas.openxmlformats.org/officeDocument/2006/relationships/hyperlink" Target="https://lightcast.io/open-skills/skills" TargetMode="External"/><Relationship Id="rId1404" Type="http://schemas.openxmlformats.org/officeDocument/2006/relationships/hyperlink" Target="https://lightcast.io/open-skills/skills" TargetMode="External"/><Relationship Id="rId2735" Type="http://schemas.openxmlformats.org/officeDocument/2006/relationships/hyperlink" Target="https://skills.emsidata.com/skills/KS125QX63FML66NYHP9H" TargetMode="External"/><Relationship Id="rId1405" Type="http://schemas.openxmlformats.org/officeDocument/2006/relationships/hyperlink" Target="https://skills.emsidata.com/skills/KS440ZY6X5LXH6SBYBF4" TargetMode="External"/><Relationship Id="rId2736" Type="http://schemas.openxmlformats.org/officeDocument/2006/relationships/hyperlink" Target="https://lightcast.io/open-skills/skills" TargetMode="External"/><Relationship Id="rId1406" Type="http://schemas.openxmlformats.org/officeDocument/2006/relationships/hyperlink" Target="https://lightcast.io/open-skills/skills" TargetMode="External"/><Relationship Id="rId2737" Type="http://schemas.openxmlformats.org/officeDocument/2006/relationships/hyperlink" Target="https://skills.emsidata.com/skills/KSWHBVFESEZYURPCV7CJ" TargetMode="External"/><Relationship Id="rId1407" Type="http://schemas.openxmlformats.org/officeDocument/2006/relationships/hyperlink" Target="https://skills.emsidata.com/skills/KS125ZB6BWF5RY40BH1B" TargetMode="External"/><Relationship Id="rId2738" Type="http://schemas.openxmlformats.org/officeDocument/2006/relationships/hyperlink" Target="https://lightcast.io/open-skills/skills" TargetMode="External"/><Relationship Id="rId1408" Type="http://schemas.openxmlformats.org/officeDocument/2006/relationships/hyperlink" Target="https://lightcast.io/open-skills/skills" TargetMode="External"/><Relationship Id="rId2739" Type="http://schemas.openxmlformats.org/officeDocument/2006/relationships/hyperlink" Target="https://skills.emsidata.com/skills/KS125255X8P1NNF7T5Z5" TargetMode="External"/><Relationship Id="rId1409" Type="http://schemas.openxmlformats.org/officeDocument/2006/relationships/hyperlink" Target="https://skills.emsidata.com/skills/KS440ZY6GKB1KW3HR5FS" TargetMode="External"/><Relationship Id="rId2730" Type="http://schemas.openxmlformats.org/officeDocument/2006/relationships/hyperlink" Target="https://lightcast.io/open-skills/skills" TargetMode="External"/><Relationship Id="rId1433" Type="http://schemas.openxmlformats.org/officeDocument/2006/relationships/hyperlink" Target="https://skills.emsidata.com/skills/KS120ZD60D0C13NZ0W00" TargetMode="External"/><Relationship Id="rId2764" Type="http://schemas.openxmlformats.org/officeDocument/2006/relationships/hyperlink" Target="https://lightcast.io/open-skills/skills" TargetMode="External"/><Relationship Id="rId1434" Type="http://schemas.openxmlformats.org/officeDocument/2006/relationships/hyperlink" Target="https://lightcast.io/open-skills/skills" TargetMode="External"/><Relationship Id="rId2765" Type="http://schemas.openxmlformats.org/officeDocument/2006/relationships/hyperlink" Target="https://skills.emsidata.com/skills/KS122W072SGKNR1MQDK1" TargetMode="External"/><Relationship Id="rId1435" Type="http://schemas.openxmlformats.org/officeDocument/2006/relationships/hyperlink" Target="https://skills.emsidata.com/skills/ESFD1390CCF5D838CB25" TargetMode="External"/><Relationship Id="rId2766" Type="http://schemas.openxmlformats.org/officeDocument/2006/relationships/hyperlink" Target="https://lightcast.io/open-skills/skills" TargetMode="External"/><Relationship Id="rId1436" Type="http://schemas.openxmlformats.org/officeDocument/2006/relationships/hyperlink" Target="https://lightcast.io/open-skills/skills" TargetMode="External"/><Relationship Id="rId2767" Type="http://schemas.openxmlformats.org/officeDocument/2006/relationships/hyperlink" Target="https://skills.emsidata.com/skills/KS7G2446L7N6XHHD0564" TargetMode="External"/><Relationship Id="rId1437" Type="http://schemas.openxmlformats.org/officeDocument/2006/relationships/hyperlink" Target="https://skills.emsidata.com/skills/KS126X66JWSPRBZJSZZ8" TargetMode="External"/><Relationship Id="rId2768" Type="http://schemas.openxmlformats.org/officeDocument/2006/relationships/hyperlink" Target="https://lightcast.io/open-skills/skills" TargetMode="External"/><Relationship Id="rId1438" Type="http://schemas.openxmlformats.org/officeDocument/2006/relationships/hyperlink" Target="https://lightcast.io/open-skills/skills" TargetMode="External"/><Relationship Id="rId2769" Type="http://schemas.openxmlformats.org/officeDocument/2006/relationships/hyperlink" Target="https://skills.emsidata.com/skills/ES32C0E94AFC9C08A0E0" TargetMode="External"/><Relationship Id="rId1439" Type="http://schemas.openxmlformats.org/officeDocument/2006/relationships/hyperlink" Target="https://skills.emsidata.com/skills/KSWQERN2UL44BYZN2VF2" TargetMode="External"/><Relationship Id="rId609" Type="http://schemas.openxmlformats.org/officeDocument/2006/relationships/hyperlink" Target="https://skills.emsidata.com/skills/KS125YQ73CSNZ17XDJ9J" TargetMode="External"/><Relationship Id="rId608" Type="http://schemas.openxmlformats.org/officeDocument/2006/relationships/hyperlink" Target="https://lightcast.io/open-skills/skills" TargetMode="External"/><Relationship Id="rId607" Type="http://schemas.openxmlformats.org/officeDocument/2006/relationships/hyperlink" Target="https://skills.emsidata.com/skills/KS440FV6YG4KVBZY5RKT" TargetMode="External"/><Relationship Id="rId602" Type="http://schemas.openxmlformats.org/officeDocument/2006/relationships/hyperlink" Target="https://lightcast.io/open-skills/skills" TargetMode="External"/><Relationship Id="rId601" Type="http://schemas.openxmlformats.org/officeDocument/2006/relationships/hyperlink" Target="https://skills.emsidata.com/skills/KS123RL60WHDTYVLQRSL" TargetMode="External"/><Relationship Id="rId600" Type="http://schemas.openxmlformats.org/officeDocument/2006/relationships/hyperlink" Target="https://lightcast.io/open-skills/skills" TargetMode="External"/><Relationship Id="rId606" Type="http://schemas.openxmlformats.org/officeDocument/2006/relationships/hyperlink" Target="https://lightcast.io/open-skills/skills" TargetMode="External"/><Relationship Id="rId605" Type="http://schemas.openxmlformats.org/officeDocument/2006/relationships/hyperlink" Target="https://skills.emsidata.com/skills/KS7G5ZH5ZMDTZ1V8QC75" TargetMode="External"/><Relationship Id="rId604" Type="http://schemas.openxmlformats.org/officeDocument/2006/relationships/hyperlink" Target="https://lightcast.io/open-skills/skills" TargetMode="External"/><Relationship Id="rId603" Type="http://schemas.openxmlformats.org/officeDocument/2006/relationships/hyperlink" Target="https://skills.emsidata.com/skills/KS441DK70RM6XLJ3P36X" TargetMode="External"/><Relationship Id="rId2760" Type="http://schemas.openxmlformats.org/officeDocument/2006/relationships/hyperlink" Target="https://lightcast.io/open-skills/skills" TargetMode="External"/><Relationship Id="rId1430" Type="http://schemas.openxmlformats.org/officeDocument/2006/relationships/hyperlink" Target="https://lightcast.io/open-skills/skills" TargetMode="External"/><Relationship Id="rId2761" Type="http://schemas.openxmlformats.org/officeDocument/2006/relationships/hyperlink" Target="https://skills.emsidata.com/skills/KS126VG615L21VND0QGM" TargetMode="External"/><Relationship Id="rId1431" Type="http://schemas.openxmlformats.org/officeDocument/2006/relationships/hyperlink" Target="https://skills.emsidata.com/skills/KS440MX6GYZ2J5539V01" TargetMode="External"/><Relationship Id="rId2762" Type="http://schemas.openxmlformats.org/officeDocument/2006/relationships/hyperlink" Target="https://lightcast.io/open-skills/skills" TargetMode="External"/><Relationship Id="rId1432" Type="http://schemas.openxmlformats.org/officeDocument/2006/relationships/hyperlink" Target="https://lightcast.io/open-skills/skills" TargetMode="External"/><Relationship Id="rId2763" Type="http://schemas.openxmlformats.org/officeDocument/2006/relationships/hyperlink" Target="https://skills.emsidata.com/skills/KS120JM794Q6X3C6TXXF" TargetMode="External"/><Relationship Id="rId1422" Type="http://schemas.openxmlformats.org/officeDocument/2006/relationships/hyperlink" Target="https://lightcast.io/open-skills/skills" TargetMode="External"/><Relationship Id="rId2753" Type="http://schemas.openxmlformats.org/officeDocument/2006/relationships/hyperlink" Target="https://skills.emsidata.com/skills/KS127XT603LK4XYKM9DR" TargetMode="External"/><Relationship Id="rId1423" Type="http://schemas.openxmlformats.org/officeDocument/2006/relationships/hyperlink" Target="https://skills.emsidata.com/skills/KS1212B6QR5SK1LSD4S4" TargetMode="External"/><Relationship Id="rId2754" Type="http://schemas.openxmlformats.org/officeDocument/2006/relationships/hyperlink" Target="https://lightcast.io/open-skills/skills" TargetMode="External"/><Relationship Id="rId1424" Type="http://schemas.openxmlformats.org/officeDocument/2006/relationships/hyperlink" Target="https://lightcast.io/open-skills/skills" TargetMode="External"/><Relationship Id="rId2755" Type="http://schemas.openxmlformats.org/officeDocument/2006/relationships/hyperlink" Target="https://skills.emsidata.com/skills/KS1226S78RCSJ8NQPKHN" TargetMode="External"/><Relationship Id="rId1425" Type="http://schemas.openxmlformats.org/officeDocument/2006/relationships/hyperlink" Target="https://skills.emsidata.com/skills/KS121996C1P31W0YZVNF" TargetMode="External"/><Relationship Id="rId2756" Type="http://schemas.openxmlformats.org/officeDocument/2006/relationships/hyperlink" Target="https://lightcast.io/open-skills/skills" TargetMode="External"/><Relationship Id="rId1426" Type="http://schemas.openxmlformats.org/officeDocument/2006/relationships/hyperlink" Target="https://lightcast.io/open-skills/skills" TargetMode="External"/><Relationship Id="rId2757" Type="http://schemas.openxmlformats.org/officeDocument/2006/relationships/hyperlink" Target="https://skills.emsidata.com/skills/KS441MF692T5CFJMMX9D" TargetMode="External"/><Relationship Id="rId1427" Type="http://schemas.openxmlformats.org/officeDocument/2006/relationships/hyperlink" Target="https://skills.emsidata.com/skills/KS1219570C4LCP9ND4FH" TargetMode="External"/><Relationship Id="rId2758" Type="http://schemas.openxmlformats.org/officeDocument/2006/relationships/hyperlink" Target="https://lightcast.io/open-skills/skills" TargetMode="External"/><Relationship Id="rId1428" Type="http://schemas.openxmlformats.org/officeDocument/2006/relationships/hyperlink" Target="https://lightcast.io/open-skills/skills" TargetMode="External"/><Relationship Id="rId2759" Type="http://schemas.openxmlformats.org/officeDocument/2006/relationships/hyperlink" Target="https://skills.emsidata.com/skills/KS441306TD3QBV8SXTHK" TargetMode="External"/><Relationship Id="rId1429" Type="http://schemas.openxmlformats.org/officeDocument/2006/relationships/hyperlink" Target="https://skills.emsidata.com/skills/KS120PK64X26NMF2YK67" TargetMode="External"/><Relationship Id="rId2750" Type="http://schemas.openxmlformats.org/officeDocument/2006/relationships/hyperlink" Target="https://lightcast.io/open-skills/skills" TargetMode="External"/><Relationship Id="rId1420" Type="http://schemas.openxmlformats.org/officeDocument/2006/relationships/hyperlink" Target="https://lightcast.io/open-skills/skills" TargetMode="External"/><Relationship Id="rId2751" Type="http://schemas.openxmlformats.org/officeDocument/2006/relationships/hyperlink" Target="https://skills.emsidata.com/skills/KS120TB782MDDQKCYGB1" TargetMode="External"/><Relationship Id="rId1421" Type="http://schemas.openxmlformats.org/officeDocument/2006/relationships/hyperlink" Target="https://skills.emsidata.com/skills/KS125WS5YYN3JHZ0W5JH" TargetMode="External"/><Relationship Id="rId2752" Type="http://schemas.openxmlformats.org/officeDocument/2006/relationships/hyperlink" Target="https://lightcast.io/open-skills/skills" TargetMode="External"/><Relationship Id="rId8927" Type="http://schemas.openxmlformats.org/officeDocument/2006/relationships/hyperlink" Target="https://lightcast.io/open-skills/skills" TargetMode="External"/><Relationship Id="rId8926" Type="http://schemas.openxmlformats.org/officeDocument/2006/relationships/hyperlink" Target="https://skills.emsidata.com/skills/KS122H26MG0D9X0XDWN3" TargetMode="External"/><Relationship Id="rId8925" Type="http://schemas.openxmlformats.org/officeDocument/2006/relationships/hyperlink" Target="https://lightcast.io/open-skills/skills" TargetMode="External"/><Relationship Id="rId8924" Type="http://schemas.openxmlformats.org/officeDocument/2006/relationships/hyperlink" Target="https://skills.emsidata.com/skills/ES43DB1E2DEC412F3A26" TargetMode="External"/><Relationship Id="rId8929" Type="http://schemas.openxmlformats.org/officeDocument/2006/relationships/hyperlink" Target="https://lightcast.io/open-skills/skills" TargetMode="External"/><Relationship Id="rId8928" Type="http://schemas.openxmlformats.org/officeDocument/2006/relationships/hyperlink" Target="https://skills.emsidata.com/skills/BGS17965D11BE6626144" TargetMode="External"/><Relationship Id="rId8923" Type="http://schemas.openxmlformats.org/officeDocument/2006/relationships/hyperlink" Target="https://lightcast.io/open-skills/skills" TargetMode="External"/><Relationship Id="rId8922" Type="http://schemas.openxmlformats.org/officeDocument/2006/relationships/hyperlink" Target="https://skills.emsidata.com/skills/KS441W96J7YS06FMS7P4" TargetMode="External"/><Relationship Id="rId8921" Type="http://schemas.openxmlformats.org/officeDocument/2006/relationships/hyperlink" Target="https://lightcast.io/open-skills/skills" TargetMode="External"/><Relationship Id="rId8920" Type="http://schemas.openxmlformats.org/officeDocument/2006/relationships/hyperlink" Target="https://skills.emsidata.com/skills/KS12195734TLQBG7XL90" TargetMode="External"/><Relationship Id="rId8916" Type="http://schemas.openxmlformats.org/officeDocument/2006/relationships/hyperlink" Target="https://skills.emsidata.com/skills/KS1213G5XHBTS73WTDM1" TargetMode="External"/><Relationship Id="rId8915" Type="http://schemas.openxmlformats.org/officeDocument/2006/relationships/hyperlink" Target="https://lightcast.io/open-skills/skills" TargetMode="External"/><Relationship Id="rId8914" Type="http://schemas.openxmlformats.org/officeDocument/2006/relationships/hyperlink" Target="https://skills.emsidata.com/skills/KS120PL63HT8CXQ6LPDR" TargetMode="External"/><Relationship Id="rId8913" Type="http://schemas.openxmlformats.org/officeDocument/2006/relationships/hyperlink" Target="https://lightcast.io/open-skills/skills" TargetMode="External"/><Relationship Id="rId8919" Type="http://schemas.openxmlformats.org/officeDocument/2006/relationships/hyperlink" Target="https://lightcast.io/open-skills/skills" TargetMode="External"/><Relationship Id="rId8918" Type="http://schemas.openxmlformats.org/officeDocument/2006/relationships/hyperlink" Target="https://skills.emsidata.com/skills/ESA074D8F4B4114B744D" TargetMode="External"/><Relationship Id="rId8917" Type="http://schemas.openxmlformats.org/officeDocument/2006/relationships/hyperlink" Target="https://lightcast.io/open-skills/skills" TargetMode="External"/><Relationship Id="rId699" Type="http://schemas.openxmlformats.org/officeDocument/2006/relationships/hyperlink" Target="https://skills.emsidata.com/skills/KS123RH6J10KLB7SWHZM" TargetMode="External"/><Relationship Id="rId698" Type="http://schemas.openxmlformats.org/officeDocument/2006/relationships/hyperlink" Target="https://lightcast.io/open-skills/skills" TargetMode="External"/><Relationship Id="rId693" Type="http://schemas.openxmlformats.org/officeDocument/2006/relationships/hyperlink" Target="https://skills.emsidata.com/skills/KS128006L3V0HM2B26N5" TargetMode="External"/><Relationship Id="rId692" Type="http://schemas.openxmlformats.org/officeDocument/2006/relationships/hyperlink" Target="https://lightcast.io/open-skills/skills" TargetMode="External"/><Relationship Id="rId691" Type="http://schemas.openxmlformats.org/officeDocument/2006/relationships/hyperlink" Target="https://skills.emsidata.com/skills/KS124GX72D77Z1VDJ28D" TargetMode="External"/><Relationship Id="rId690" Type="http://schemas.openxmlformats.org/officeDocument/2006/relationships/hyperlink" Target="https://lightcast.io/open-skills/skills" TargetMode="External"/><Relationship Id="rId697" Type="http://schemas.openxmlformats.org/officeDocument/2006/relationships/hyperlink" Target="https://skills.emsidata.com/skills/KS121YL65WGC33FY3HZQ" TargetMode="External"/><Relationship Id="rId8912" Type="http://schemas.openxmlformats.org/officeDocument/2006/relationships/hyperlink" Target="https://skills.emsidata.com/skills/KSE6RPHSC26WGH3OA4FW" TargetMode="External"/><Relationship Id="rId696" Type="http://schemas.openxmlformats.org/officeDocument/2006/relationships/hyperlink" Target="https://lightcast.io/open-skills/skills" TargetMode="External"/><Relationship Id="rId8911" Type="http://schemas.openxmlformats.org/officeDocument/2006/relationships/hyperlink" Target="https://lightcast.io/open-skills/skills" TargetMode="External"/><Relationship Id="rId695" Type="http://schemas.openxmlformats.org/officeDocument/2006/relationships/hyperlink" Target="https://skills.emsidata.com/skills/KS122PG79GBGKLPG9WNK" TargetMode="External"/><Relationship Id="rId8910" Type="http://schemas.openxmlformats.org/officeDocument/2006/relationships/hyperlink" Target="https://skills.emsidata.com/skills/KS125PD6W9XB0S99PZ1L" TargetMode="External"/><Relationship Id="rId694" Type="http://schemas.openxmlformats.org/officeDocument/2006/relationships/hyperlink" Target="https://lightcast.io/open-skills/skills" TargetMode="External"/><Relationship Id="rId7618" Type="http://schemas.openxmlformats.org/officeDocument/2006/relationships/hyperlink" Target="https://skills.emsidata.com/skills/KS121ZZ77NBG04MNWNQQ" TargetMode="External"/><Relationship Id="rId8949" Type="http://schemas.openxmlformats.org/officeDocument/2006/relationships/hyperlink" Target="https://lightcast.io/open-skills/skills" TargetMode="External"/><Relationship Id="rId7617" Type="http://schemas.openxmlformats.org/officeDocument/2006/relationships/hyperlink" Target="https://lightcast.io/open-skills/skills" TargetMode="External"/><Relationship Id="rId8948" Type="http://schemas.openxmlformats.org/officeDocument/2006/relationships/hyperlink" Target="https://skills.emsidata.com/skills/KS1252N652HQF28Y4K78" TargetMode="External"/><Relationship Id="rId7616" Type="http://schemas.openxmlformats.org/officeDocument/2006/relationships/hyperlink" Target="https://skills.emsidata.com/skills/KS128CX61FKDGD9DVVLQ" TargetMode="External"/><Relationship Id="rId8947" Type="http://schemas.openxmlformats.org/officeDocument/2006/relationships/hyperlink" Target="https://lightcast.io/open-skills/skills" TargetMode="External"/><Relationship Id="rId7615" Type="http://schemas.openxmlformats.org/officeDocument/2006/relationships/hyperlink" Target="https://lightcast.io/open-skills/skills" TargetMode="External"/><Relationship Id="rId8946" Type="http://schemas.openxmlformats.org/officeDocument/2006/relationships/hyperlink" Target="https://skills.emsidata.com/skills/KS122MK7712JYRBBQY0G" TargetMode="External"/><Relationship Id="rId7619" Type="http://schemas.openxmlformats.org/officeDocument/2006/relationships/hyperlink" Target="https://lightcast.io/open-skills/skills" TargetMode="External"/><Relationship Id="rId7610" Type="http://schemas.openxmlformats.org/officeDocument/2006/relationships/hyperlink" Target="https://skills.emsidata.com/skills/KS121VB6VCWKGL8K7HM5" TargetMode="External"/><Relationship Id="rId8941" Type="http://schemas.openxmlformats.org/officeDocument/2006/relationships/hyperlink" Target="https://lightcast.io/open-skills/skills" TargetMode="External"/><Relationship Id="rId8940" Type="http://schemas.openxmlformats.org/officeDocument/2006/relationships/hyperlink" Target="https://skills.emsidata.com/skills/ES6EC835C59039E88125" TargetMode="External"/><Relationship Id="rId7614" Type="http://schemas.openxmlformats.org/officeDocument/2006/relationships/hyperlink" Target="https://skills.emsidata.com/skills/KS121ZZ72H24DRC50WNL" TargetMode="External"/><Relationship Id="rId8945" Type="http://schemas.openxmlformats.org/officeDocument/2006/relationships/hyperlink" Target="https://lightcast.io/open-skills/skills" TargetMode="External"/><Relationship Id="rId7613" Type="http://schemas.openxmlformats.org/officeDocument/2006/relationships/hyperlink" Target="https://lightcast.io/open-skills/skills" TargetMode="External"/><Relationship Id="rId8944" Type="http://schemas.openxmlformats.org/officeDocument/2006/relationships/hyperlink" Target="https://skills.emsidata.com/skills/KS122F16SHSGPXSZCZ7M" TargetMode="External"/><Relationship Id="rId7612" Type="http://schemas.openxmlformats.org/officeDocument/2006/relationships/hyperlink" Target="https://skills.emsidata.com/skills/KS121ZT69B93MMXHS2N8" TargetMode="External"/><Relationship Id="rId8943" Type="http://schemas.openxmlformats.org/officeDocument/2006/relationships/hyperlink" Target="https://lightcast.io/open-skills/skills" TargetMode="External"/><Relationship Id="rId7611" Type="http://schemas.openxmlformats.org/officeDocument/2006/relationships/hyperlink" Target="https://lightcast.io/open-skills/skills" TargetMode="External"/><Relationship Id="rId8942" Type="http://schemas.openxmlformats.org/officeDocument/2006/relationships/hyperlink" Target="https://skills.emsidata.com/skills/ES39A0A16CDFBA2513AE" TargetMode="External"/><Relationship Id="rId7607" Type="http://schemas.openxmlformats.org/officeDocument/2006/relationships/hyperlink" Target="https://lightcast.io/open-skills/skills" TargetMode="External"/><Relationship Id="rId8938" Type="http://schemas.openxmlformats.org/officeDocument/2006/relationships/hyperlink" Target="https://skills.emsidata.com/skills/ES25B656F7753BA857F4" TargetMode="External"/><Relationship Id="rId7606" Type="http://schemas.openxmlformats.org/officeDocument/2006/relationships/hyperlink" Target="https://skills.emsidata.com/skills/KS4407Q5Z676WM9G2VTW" TargetMode="External"/><Relationship Id="rId8937" Type="http://schemas.openxmlformats.org/officeDocument/2006/relationships/hyperlink" Target="https://lightcast.io/open-skills/skills" TargetMode="External"/><Relationship Id="rId7605" Type="http://schemas.openxmlformats.org/officeDocument/2006/relationships/hyperlink" Target="https://lightcast.io/open-skills/skills" TargetMode="External"/><Relationship Id="rId8936" Type="http://schemas.openxmlformats.org/officeDocument/2006/relationships/hyperlink" Target="https://skills.emsidata.com/skills/KS120LB6L380TH8XDXBT" TargetMode="External"/><Relationship Id="rId7604" Type="http://schemas.openxmlformats.org/officeDocument/2006/relationships/hyperlink" Target="https://skills.emsidata.com/skills/KS128C56F7JGYQCDQ17Z" TargetMode="External"/><Relationship Id="rId8935" Type="http://schemas.openxmlformats.org/officeDocument/2006/relationships/hyperlink" Target="https://lightcast.io/open-skills/skills" TargetMode="External"/><Relationship Id="rId7609" Type="http://schemas.openxmlformats.org/officeDocument/2006/relationships/hyperlink" Target="https://lightcast.io/open-skills/skills" TargetMode="External"/><Relationship Id="rId7608" Type="http://schemas.openxmlformats.org/officeDocument/2006/relationships/hyperlink" Target="https://skills.emsidata.com/skills/KS122K36CR0GXH7VZVHF" TargetMode="External"/><Relationship Id="rId8939" Type="http://schemas.openxmlformats.org/officeDocument/2006/relationships/hyperlink" Target="https://lightcast.io/open-skills/skills" TargetMode="External"/><Relationship Id="rId8930" Type="http://schemas.openxmlformats.org/officeDocument/2006/relationships/hyperlink" Target="https://skills.emsidata.com/skills/KS125K46LHBFVS4N4FCZ" TargetMode="External"/><Relationship Id="rId7603" Type="http://schemas.openxmlformats.org/officeDocument/2006/relationships/hyperlink" Target="https://lightcast.io/open-skills/skills" TargetMode="External"/><Relationship Id="rId8934" Type="http://schemas.openxmlformats.org/officeDocument/2006/relationships/hyperlink" Target="https://skills.emsidata.com/skills/KS7G0DQ6JDZQMK1MFRVL" TargetMode="External"/><Relationship Id="rId7602" Type="http://schemas.openxmlformats.org/officeDocument/2006/relationships/hyperlink" Target="https://skills.emsidata.com/skills/KS126DY662RHQLRV3FS8" TargetMode="External"/><Relationship Id="rId8933" Type="http://schemas.openxmlformats.org/officeDocument/2006/relationships/hyperlink" Target="https://lightcast.io/open-skills/skills" TargetMode="External"/><Relationship Id="rId7601" Type="http://schemas.openxmlformats.org/officeDocument/2006/relationships/hyperlink" Target="https://lightcast.io/open-skills/skills" TargetMode="External"/><Relationship Id="rId8932" Type="http://schemas.openxmlformats.org/officeDocument/2006/relationships/hyperlink" Target="https://skills.emsidata.com/skills/KS127J76TWGV0KJY254M" TargetMode="External"/><Relationship Id="rId7600" Type="http://schemas.openxmlformats.org/officeDocument/2006/relationships/hyperlink" Target="https://skills.emsidata.com/skills/KS1289K6Y0VX3XPFYNJC" TargetMode="External"/><Relationship Id="rId8931" Type="http://schemas.openxmlformats.org/officeDocument/2006/relationships/hyperlink" Target="https://lightcast.io/open-skills/skills" TargetMode="External"/><Relationship Id="rId1499" Type="http://schemas.openxmlformats.org/officeDocument/2006/relationships/hyperlink" Target="https://skills.emsidata.com/skills/KS1217P66NK6BW72M9FH" TargetMode="External"/><Relationship Id="rId668" Type="http://schemas.openxmlformats.org/officeDocument/2006/relationships/hyperlink" Target="https://lightcast.io/open-skills/skills" TargetMode="External"/><Relationship Id="rId667" Type="http://schemas.openxmlformats.org/officeDocument/2006/relationships/hyperlink" Target="https://skills.emsidata.com/skills/KS1278N6G5S9YYGB8SMR" TargetMode="External"/><Relationship Id="rId666" Type="http://schemas.openxmlformats.org/officeDocument/2006/relationships/hyperlink" Target="https://lightcast.io/open-skills/skills" TargetMode="External"/><Relationship Id="rId665" Type="http://schemas.openxmlformats.org/officeDocument/2006/relationships/hyperlink" Target="https://skills.emsidata.com/skills/KS442036FRLJZJ98HGYK" TargetMode="External"/><Relationship Id="rId669" Type="http://schemas.openxmlformats.org/officeDocument/2006/relationships/hyperlink" Target="https://skills.emsidata.com/skills/KS128D367HP9RPXPGSM7" TargetMode="External"/><Relationship Id="rId1490" Type="http://schemas.openxmlformats.org/officeDocument/2006/relationships/hyperlink" Target="https://lightcast.io/open-skills/skills" TargetMode="External"/><Relationship Id="rId660" Type="http://schemas.openxmlformats.org/officeDocument/2006/relationships/hyperlink" Target="https://lightcast.io/open-skills/skills" TargetMode="External"/><Relationship Id="rId1491" Type="http://schemas.openxmlformats.org/officeDocument/2006/relationships/hyperlink" Target="https://skills.emsidata.com/skills/KS127CH71PR64GVX338R" TargetMode="External"/><Relationship Id="rId1492" Type="http://schemas.openxmlformats.org/officeDocument/2006/relationships/hyperlink" Target="https://lightcast.io/open-skills/skills" TargetMode="External"/><Relationship Id="rId1493" Type="http://schemas.openxmlformats.org/officeDocument/2006/relationships/hyperlink" Target="https://skills.emsidata.com/skills/KS4407N6CMTCYT0NYSVM" TargetMode="External"/><Relationship Id="rId1494" Type="http://schemas.openxmlformats.org/officeDocument/2006/relationships/hyperlink" Target="https://lightcast.io/open-skills/skills" TargetMode="External"/><Relationship Id="rId664" Type="http://schemas.openxmlformats.org/officeDocument/2006/relationships/hyperlink" Target="https://lightcast.io/open-skills/skills" TargetMode="External"/><Relationship Id="rId1495" Type="http://schemas.openxmlformats.org/officeDocument/2006/relationships/hyperlink" Target="https://skills.emsidata.com/skills/KS122LP63R02H2Y6M04S" TargetMode="External"/><Relationship Id="rId663" Type="http://schemas.openxmlformats.org/officeDocument/2006/relationships/hyperlink" Target="https://skills.emsidata.com/skills/KS122PL70D99VRWMFM2T" TargetMode="External"/><Relationship Id="rId1496" Type="http://schemas.openxmlformats.org/officeDocument/2006/relationships/hyperlink" Target="https://lightcast.io/open-skills/skills" TargetMode="External"/><Relationship Id="rId662" Type="http://schemas.openxmlformats.org/officeDocument/2006/relationships/hyperlink" Target="https://lightcast.io/open-skills/skills" TargetMode="External"/><Relationship Id="rId1497" Type="http://schemas.openxmlformats.org/officeDocument/2006/relationships/hyperlink" Target="https://skills.emsidata.com/skills/KS122LW6WGWQF373VWC8" TargetMode="External"/><Relationship Id="rId661" Type="http://schemas.openxmlformats.org/officeDocument/2006/relationships/hyperlink" Target="https://skills.emsidata.com/skills/KS122105W5GD519MZVDQ" TargetMode="External"/><Relationship Id="rId1498" Type="http://schemas.openxmlformats.org/officeDocument/2006/relationships/hyperlink" Target="https://lightcast.io/open-skills/skills" TargetMode="External"/><Relationship Id="rId1488" Type="http://schemas.openxmlformats.org/officeDocument/2006/relationships/hyperlink" Target="https://lightcast.io/open-skills/skills" TargetMode="External"/><Relationship Id="rId1489" Type="http://schemas.openxmlformats.org/officeDocument/2006/relationships/hyperlink" Target="https://skills.emsidata.com/skills/KS122CH79G2KSBRRJHTN" TargetMode="External"/><Relationship Id="rId657" Type="http://schemas.openxmlformats.org/officeDocument/2006/relationships/hyperlink" Target="https://skills.emsidata.com/skills/ES4490C922F8F5F308E0" TargetMode="External"/><Relationship Id="rId656" Type="http://schemas.openxmlformats.org/officeDocument/2006/relationships/hyperlink" Target="https://lightcast.io/open-skills/skills" TargetMode="External"/><Relationship Id="rId655" Type="http://schemas.openxmlformats.org/officeDocument/2006/relationships/hyperlink" Target="https://skills.emsidata.com/skills/KS126M55WF33T676G3RX" TargetMode="External"/><Relationship Id="rId654" Type="http://schemas.openxmlformats.org/officeDocument/2006/relationships/hyperlink" Target="https://lightcast.io/open-skills/skills" TargetMode="External"/><Relationship Id="rId659" Type="http://schemas.openxmlformats.org/officeDocument/2006/relationships/hyperlink" Target="https://skills.emsidata.com/skills/KS128CW6XM6WTPWC04JT" TargetMode="External"/><Relationship Id="rId658" Type="http://schemas.openxmlformats.org/officeDocument/2006/relationships/hyperlink" Target="https://lightcast.io/open-skills/skills" TargetMode="External"/><Relationship Id="rId1480" Type="http://schemas.openxmlformats.org/officeDocument/2006/relationships/hyperlink" Target="https://lightcast.io/open-skills/skills" TargetMode="External"/><Relationship Id="rId1481" Type="http://schemas.openxmlformats.org/officeDocument/2006/relationships/hyperlink" Target="https://skills.emsidata.com/skills/KS440HG71DHMZX7FDNH9" TargetMode="External"/><Relationship Id="rId1482" Type="http://schemas.openxmlformats.org/officeDocument/2006/relationships/hyperlink" Target="https://lightcast.io/open-skills/skills" TargetMode="External"/><Relationship Id="rId1483" Type="http://schemas.openxmlformats.org/officeDocument/2006/relationships/hyperlink" Target="https://skills.emsidata.com/skills/KS122CJ6ZVCCTTDGYB6B" TargetMode="External"/><Relationship Id="rId653" Type="http://schemas.openxmlformats.org/officeDocument/2006/relationships/hyperlink" Target="https://skills.emsidata.com/skills/KS1218L60PDVZX16NZT1" TargetMode="External"/><Relationship Id="rId1484" Type="http://schemas.openxmlformats.org/officeDocument/2006/relationships/hyperlink" Target="https://lightcast.io/open-skills/skills" TargetMode="External"/><Relationship Id="rId652" Type="http://schemas.openxmlformats.org/officeDocument/2006/relationships/hyperlink" Target="https://lightcast.io/open-skills/skills" TargetMode="External"/><Relationship Id="rId1485" Type="http://schemas.openxmlformats.org/officeDocument/2006/relationships/hyperlink" Target="https://skills.emsidata.com/skills/KS1237L6PKFC8187JKW5" TargetMode="External"/><Relationship Id="rId651" Type="http://schemas.openxmlformats.org/officeDocument/2006/relationships/hyperlink" Target="https://skills.emsidata.com/skills/KS123QD6HB3JNZ4P1LW9" TargetMode="External"/><Relationship Id="rId1486" Type="http://schemas.openxmlformats.org/officeDocument/2006/relationships/hyperlink" Target="https://lightcast.io/open-skills/skills" TargetMode="External"/><Relationship Id="rId650" Type="http://schemas.openxmlformats.org/officeDocument/2006/relationships/hyperlink" Target="https://lightcast.io/open-skills/skills" TargetMode="External"/><Relationship Id="rId1487" Type="http://schemas.openxmlformats.org/officeDocument/2006/relationships/hyperlink" Target="https://skills.emsidata.com/skills/KS4411H6DM87QLDT97JT" TargetMode="External"/><Relationship Id="rId8905" Type="http://schemas.openxmlformats.org/officeDocument/2006/relationships/hyperlink" Target="https://lightcast.io/open-skills/skills" TargetMode="External"/><Relationship Id="rId8904" Type="http://schemas.openxmlformats.org/officeDocument/2006/relationships/hyperlink" Target="https://skills.emsidata.com/skills/KS128GF6F8H9L3J8FVQ0" TargetMode="External"/><Relationship Id="rId8903" Type="http://schemas.openxmlformats.org/officeDocument/2006/relationships/hyperlink" Target="https://lightcast.io/open-skills/skills" TargetMode="External"/><Relationship Id="rId8902" Type="http://schemas.openxmlformats.org/officeDocument/2006/relationships/hyperlink" Target="https://skills.emsidata.com/skills/ES9B78F71AABE6DB73F6" TargetMode="External"/><Relationship Id="rId8909" Type="http://schemas.openxmlformats.org/officeDocument/2006/relationships/hyperlink" Target="https://lightcast.io/open-skills/skills" TargetMode="External"/><Relationship Id="rId8908" Type="http://schemas.openxmlformats.org/officeDocument/2006/relationships/hyperlink" Target="https://skills.emsidata.com/skills/ESCABD1AEA54C9B89C4C" TargetMode="External"/><Relationship Id="rId8907" Type="http://schemas.openxmlformats.org/officeDocument/2006/relationships/hyperlink" Target="https://lightcast.io/open-skills/skills" TargetMode="External"/><Relationship Id="rId8906" Type="http://schemas.openxmlformats.org/officeDocument/2006/relationships/hyperlink" Target="https://skills.emsidata.com/skills/BGS16A488DB7FC0A5372" TargetMode="External"/><Relationship Id="rId689" Type="http://schemas.openxmlformats.org/officeDocument/2006/relationships/hyperlink" Target="https://skills.emsidata.com/skills/KS1210269P78D7GH8LWY" TargetMode="External"/><Relationship Id="rId688" Type="http://schemas.openxmlformats.org/officeDocument/2006/relationships/hyperlink" Target="https://lightcast.io/open-skills/skills" TargetMode="External"/><Relationship Id="rId687" Type="http://schemas.openxmlformats.org/officeDocument/2006/relationships/hyperlink" Target="https://skills.emsidata.com/skills/KSHO7Q2UPW94XDD1VO9C" TargetMode="External"/><Relationship Id="rId682" Type="http://schemas.openxmlformats.org/officeDocument/2006/relationships/hyperlink" Target="https://lightcast.io/open-skills/skills" TargetMode="External"/><Relationship Id="rId681" Type="http://schemas.openxmlformats.org/officeDocument/2006/relationships/hyperlink" Target="https://skills.emsidata.com/skills/KS440K56C0V6ZW2BYYY4" TargetMode="External"/><Relationship Id="rId680" Type="http://schemas.openxmlformats.org/officeDocument/2006/relationships/hyperlink" Target="https://lightcast.io/open-skills/skills" TargetMode="External"/><Relationship Id="rId686" Type="http://schemas.openxmlformats.org/officeDocument/2006/relationships/hyperlink" Target="https://lightcast.io/open-skills/skills" TargetMode="External"/><Relationship Id="rId8901" Type="http://schemas.openxmlformats.org/officeDocument/2006/relationships/hyperlink" Target="https://lightcast.io/open-skills/skills" TargetMode="External"/><Relationship Id="rId685" Type="http://schemas.openxmlformats.org/officeDocument/2006/relationships/hyperlink" Target="https://skills.emsidata.com/skills/KSFDBQT68SA9R0I0SAVH" TargetMode="External"/><Relationship Id="rId8900" Type="http://schemas.openxmlformats.org/officeDocument/2006/relationships/hyperlink" Target="https://skills.emsidata.com/skills/KS122W55X0T3G7SWYX26" TargetMode="External"/><Relationship Id="rId684" Type="http://schemas.openxmlformats.org/officeDocument/2006/relationships/hyperlink" Target="https://lightcast.io/open-skills/skills" TargetMode="External"/><Relationship Id="rId683" Type="http://schemas.openxmlformats.org/officeDocument/2006/relationships/hyperlink" Target="https://skills.emsidata.com/skills/KS441BX68PZ1VXQBY0SG" TargetMode="External"/><Relationship Id="rId679" Type="http://schemas.openxmlformats.org/officeDocument/2006/relationships/hyperlink" Target="https://skills.emsidata.com/skills/KSLWI3LW4VK1J37WXY6A" TargetMode="External"/><Relationship Id="rId678" Type="http://schemas.openxmlformats.org/officeDocument/2006/relationships/hyperlink" Target="https://lightcast.io/open-skills/skills" TargetMode="External"/><Relationship Id="rId677" Type="http://schemas.openxmlformats.org/officeDocument/2006/relationships/hyperlink" Target="https://skills.emsidata.com/skills/KS122NR5WBK04FGMP0HD" TargetMode="External"/><Relationship Id="rId676" Type="http://schemas.openxmlformats.org/officeDocument/2006/relationships/hyperlink" Target="https://lightcast.io/open-skills/skills" TargetMode="External"/><Relationship Id="rId671" Type="http://schemas.openxmlformats.org/officeDocument/2006/relationships/hyperlink" Target="https://skills.emsidata.com/skills/KSR2XV9DT02ZQWHSAGEQ" TargetMode="External"/><Relationship Id="rId670" Type="http://schemas.openxmlformats.org/officeDocument/2006/relationships/hyperlink" Target="https://lightcast.io/open-skills/skills" TargetMode="External"/><Relationship Id="rId675" Type="http://schemas.openxmlformats.org/officeDocument/2006/relationships/hyperlink" Target="https://skills.emsidata.com/skills/KSYCVNF7JZ2WR6LZUF9O" TargetMode="External"/><Relationship Id="rId674" Type="http://schemas.openxmlformats.org/officeDocument/2006/relationships/hyperlink" Target="https://lightcast.io/open-skills/skills" TargetMode="External"/><Relationship Id="rId673" Type="http://schemas.openxmlformats.org/officeDocument/2006/relationships/hyperlink" Target="https://skills.emsidata.com/skills/KS1280Y78Z7S6RND0SL6" TargetMode="External"/><Relationship Id="rId672" Type="http://schemas.openxmlformats.org/officeDocument/2006/relationships/hyperlink" Target="https://lightcast.io/open-skills/skills" TargetMode="External"/><Relationship Id="rId5019" Type="http://schemas.openxmlformats.org/officeDocument/2006/relationships/hyperlink" Target="https://skills.emsidata.com/skills/KS122Q96S1LT3253TW3H" TargetMode="External"/><Relationship Id="rId6340" Type="http://schemas.openxmlformats.org/officeDocument/2006/relationships/hyperlink" Target="https://skills.emsidata.com/skills/KS440FZ66QFPWRRTYF6J" TargetMode="External"/><Relationship Id="rId7672" Type="http://schemas.openxmlformats.org/officeDocument/2006/relationships/hyperlink" Target="https://skills.emsidata.com/skills/KS1210X6J1FXPJSKBY9X" TargetMode="External"/><Relationship Id="rId5010" Type="http://schemas.openxmlformats.org/officeDocument/2006/relationships/hyperlink" Target="https://lightcast.io/open-skills/skills" TargetMode="External"/><Relationship Id="rId6341" Type="http://schemas.openxmlformats.org/officeDocument/2006/relationships/hyperlink" Target="https://lightcast.io/open-skills/skills" TargetMode="External"/><Relationship Id="rId7671" Type="http://schemas.openxmlformats.org/officeDocument/2006/relationships/hyperlink" Target="https://lightcast.io/open-skills/skills" TargetMode="External"/><Relationship Id="rId7670" Type="http://schemas.openxmlformats.org/officeDocument/2006/relationships/hyperlink" Target="https://skills.emsidata.com/skills/KS121Z66BTQ049WJ04PF" TargetMode="External"/><Relationship Id="rId5013" Type="http://schemas.openxmlformats.org/officeDocument/2006/relationships/hyperlink" Target="https://skills.emsidata.com/skills/KS440ZL74BB3MH72VLKX" TargetMode="External"/><Relationship Id="rId6344" Type="http://schemas.openxmlformats.org/officeDocument/2006/relationships/hyperlink" Target="https://skills.emsidata.com/skills/KS127RY6R92TRKV2ZFDJ" TargetMode="External"/><Relationship Id="rId7676" Type="http://schemas.openxmlformats.org/officeDocument/2006/relationships/hyperlink" Target="https://skills.emsidata.com/skills/KS1249Y66VV2FSWMKZHH" TargetMode="External"/><Relationship Id="rId5014" Type="http://schemas.openxmlformats.org/officeDocument/2006/relationships/hyperlink" Target="https://lightcast.io/open-skills/skills" TargetMode="External"/><Relationship Id="rId6345" Type="http://schemas.openxmlformats.org/officeDocument/2006/relationships/hyperlink" Target="https://lightcast.io/open-skills/skills" TargetMode="External"/><Relationship Id="rId7675" Type="http://schemas.openxmlformats.org/officeDocument/2006/relationships/hyperlink" Target="https://lightcast.io/open-skills/skills" TargetMode="External"/><Relationship Id="rId5011" Type="http://schemas.openxmlformats.org/officeDocument/2006/relationships/hyperlink" Target="https://skills.emsidata.com/skills/KS441TZ67JH4XSVGG5ZT" TargetMode="External"/><Relationship Id="rId6342" Type="http://schemas.openxmlformats.org/officeDocument/2006/relationships/hyperlink" Target="https://skills.emsidata.com/skills/KSB5YB5OI3HIHTFY2ZF9" TargetMode="External"/><Relationship Id="rId7674" Type="http://schemas.openxmlformats.org/officeDocument/2006/relationships/hyperlink" Target="https://skills.emsidata.com/skills/KS1276F61NJ5Q0RZT50C" TargetMode="External"/><Relationship Id="rId5012" Type="http://schemas.openxmlformats.org/officeDocument/2006/relationships/hyperlink" Target="https://lightcast.io/open-skills/skills" TargetMode="External"/><Relationship Id="rId6343" Type="http://schemas.openxmlformats.org/officeDocument/2006/relationships/hyperlink" Target="https://lightcast.io/open-skills/skills" TargetMode="External"/><Relationship Id="rId7673" Type="http://schemas.openxmlformats.org/officeDocument/2006/relationships/hyperlink" Target="https://lightcast.io/open-skills/skills" TargetMode="External"/><Relationship Id="rId5017" Type="http://schemas.openxmlformats.org/officeDocument/2006/relationships/hyperlink" Target="https://skills.emsidata.com/skills/KS122Q26TJ5KVY3WKP8P" TargetMode="External"/><Relationship Id="rId6348" Type="http://schemas.openxmlformats.org/officeDocument/2006/relationships/hyperlink" Target="https://skills.emsidata.com/skills/KS125QB5ZFH3DNS84BMQ" TargetMode="External"/><Relationship Id="rId5018" Type="http://schemas.openxmlformats.org/officeDocument/2006/relationships/hyperlink" Target="https://lightcast.io/open-skills/skills" TargetMode="External"/><Relationship Id="rId6349" Type="http://schemas.openxmlformats.org/officeDocument/2006/relationships/hyperlink" Target="https://lightcast.io/open-skills/skills" TargetMode="External"/><Relationship Id="rId7679" Type="http://schemas.openxmlformats.org/officeDocument/2006/relationships/hyperlink" Target="https://lightcast.io/open-skills/skills" TargetMode="External"/><Relationship Id="rId5015" Type="http://schemas.openxmlformats.org/officeDocument/2006/relationships/hyperlink" Target="https://skills.emsidata.com/skills/KS1226W6L3HK20VBL2KX" TargetMode="External"/><Relationship Id="rId6346" Type="http://schemas.openxmlformats.org/officeDocument/2006/relationships/hyperlink" Target="https://skills.emsidata.com/skills/KS125T06J255QYJNTRPM" TargetMode="External"/><Relationship Id="rId7678" Type="http://schemas.openxmlformats.org/officeDocument/2006/relationships/hyperlink" Target="https://skills.emsidata.com/skills/ES4ADABC5FB1DBF682B0" TargetMode="External"/><Relationship Id="rId5016" Type="http://schemas.openxmlformats.org/officeDocument/2006/relationships/hyperlink" Target="https://lightcast.io/open-skills/skills" TargetMode="External"/><Relationship Id="rId6347" Type="http://schemas.openxmlformats.org/officeDocument/2006/relationships/hyperlink" Target="https://lightcast.io/open-skills/skills" TargetMode="External"/><Relationship Id="rId7677" Type="http://schemas.openxmlformats.org/officeDocument/2006/relationships/hyperlink" Target="https://lightcast.io/open-skills/skills" TargetMode="External"/><Relationship Id="rId5008" Type="http://schemas.openxmlformats.org/officeDocument/2006/relationships/hyperlink" Target="https://lightcast.io/open-skills/skills" TargetMode="External"/><Relationship Id="rId6339" Type="http://schemas.openxmlformats.org/officeDocument/2006/relationships/hyperlink" Target="https://lightcast.io/open-skills/skills" TargetMode="External"/><Relationship Id="rId5009" Type="http://schemas.openxmlformats.org/officeDocument/2006/relationships/hyperlink" Target="https://skills.emsidata.com/skills/KS1230K72LD09D0F5S74" TargetMode="External"/><Relationship Id="rId7661" Type="http://schemas.openxmlformats.org/officeDocument/2006/relationships/hyperlink" Target="https://lightcast.io/open-skills/skills" TargetMode="External"/><Relationship Id="rId8992" Type="http://schemas.openxmlformats.org/officeDocument/2006/relationships/hyperlink" Target="https://skills.emsidata.com/skills/ES47E53AE0C2065DA872" TargetMode="External"/><Relationship Id="rId6330" Type="http://schemas.openxmlformats.org/officeDocument/2006/relationships/hyperlink" Target="https://skills.emsidata.com/skills/KS1IHS4BGW56Y38GTOKU" TargetMode="External"/><Relationship Id="rId7660" Type="http://schemas.openxmlformats.org/officeDocument/2006/relationships/hyperlink" Target="https://skills.emsidata.com/skills/KS1249V67N9XBTZB28T8" TargetMode="External"/><Relationship Id="rId8991" Type="http://schemas.openxmlformats.org/officeDocument/2006/relationships/hyperlink" Target="https://lightcast.io/open-skills/skills" TargetMode="External"/><Relationship Id="rId8990" Type="http://schemas.openxmlformats.org/officeDocument/2006/relationships/hyperlink" Target="https://skills.emsidata.com/skills/ESDA056F9325F3556654" TargetMode="External"/><Relationship Id="rId5002" Type="http://schemas.openxmlformats.org/officeDocument/2006/relationships/hyperlink" Target="https://lightcast.io/open-skills/skills" TargetMode="External"/><Relationship Id="rId6333" Type="http://schemas.openxmlformats.org/officeDocument/2006/relationships/hyperlink" Target="https://lightcast.io/open-skills/skills" TargetMode="External"/><Relationship Id="rId7665" Type="http://schemas.openxmlformats.org/officeDocument/2006/relationships/hyperlink" Target="https://lightcast.io/open-skills/skills" TargetMode="External"/><Relationship Id="rId8996" Type="http://schemas.openxmlformats.org/officeDocument/2006/relationships/hyperlink" Target="https://skills.emsidata.com/skills/BGS329167CF95217BF63" TargetMode="External"/><Relationship Id="rId5003" Type="http://schemas.openxmlformats.org/officeDocument/2006/relationships/hyperlink" Target="https://skills.emsidata.com/skills/KS122PY6WKXV0858S71L" TargetMode="External"/><Relationship Id="rId6334" Type="http://schemas.openxmlformats.org/officeDocument/2006/relationships/hyperlink" Target="https://skills.emsidata.com/skills/KS1230Q63P8PZ4C6YT3K" TargetMode="External"/><Relationship Id="rId7664" Type="http://schemas.openxmlformats.org/officeDocument/2006/relationships/hyperlink" Target="https://skills.emsidata.com/skills/KS120QW5X1CF3HBG4NKX" TargetMode="External"/><Relationship Id="rId8995" Type="http://schemas.openxmlformats.org/officeDocument/2006/relationships/hyperlink" Target="https://lightcast.io/open-skills/skills" TargetMode="External"/><Relationship Id="rId5000" Type="http://schemas.openxmlformats.org/officeDocument/2006/relationships/hyperlink" Target="https://lightcast.io/open-skills/skills" TargetMode="External"/><Relationship Id="rId6331" Type="http://schemas.openxmlformats.org/officeDocument/2006/relationships/hyperlink" Target="https://lightcast.io/open-skills/skills" TargetMode="External"/><Relationship Id="rId7663" Type="http://schemas.openxmlformats.org/officeDocument/2006/relationships/hyperlink" Target="https://lightcast.io/open-skills/skills" TargetMode="External"/><Relationship Id="rId8994" Type="http://schemas.openxmlformats.org/officeDocument/2006/relationships/hyperlink" Target="https://skills.emsidata.com/skills/KS121CY71YX96KGXT6F1" TargetMode="External"/><Relationship Id="rId5001" Type="http://schemas.openxmlformats.org/officeDocument/2006/relationships/hyperlink" Target="https://skills.emsidata.com/skills/KSKTUYXH8ST5BV1AJN76" TargetMode="External"/><Relationship Id="rId6332" Type="http://schemas.openxmlformats.org/officeDocument/2006/relationships/hyperlink" Target="https://skills.emsidata.com/skills/KS4414Y63W010ZY9XS8H" TargetMode="External"/><Relationship Id="rId7662" Type="http://schemas.openxmlformats.org/officeDocument/2006/relationships/hyperlink" Target="https://skills.emsidata.com/skills/KS126FL6NW4RWPV0HV2B" TargetMode="External"/><Relationship Id="rId8993" Type="http://schemas.openxmlformats.org/officeDocument/2006/relationships/hyperlink" Target="https://lightcast.io/open-skills/skills" TargetMode="External"/><Relationship Id="rId5006" Type="http://schemas.openxmlformats.org/officeDocument/2006/relationships/hyperlink" Target="https://lightcast.io/open-skills/skills" TargetMode="External"/><Relationship Id="rId6337" Type="http://schemas.openxmlformats.org/officeDocument/2006/relationships/hyperlink" Target="https://lightcast.io/open-skills/skills" TargetMode="External"/><Relationship Id="rId7669" Type="http://schemas.openxmlformats.org/officeDocument/2006/relationships/hyperlink" Target="https://lightcast.io/open-skills/skills" TargetMode="External"/><Relationship Id="rId5007" Type="http://schemas.openxmlformats.org/officeDocument/2006/relationships/hyperlink" Target="https://skills.emsidata.com/skills/KS1230L5ZWK36CD2ZJR9" TargetMode="External"/><Relationship Id="rId6338" Type="http://schemas.openxmlformats.org/officeDocument/2006/relationships/hyperlink" Target="https://skills.emsidata.com/skills/KS125VQ7947BCH0SW9YT" TargetMode="External"/><Relationship Id="rId7668" Type="http://schemas.openxmlformats.org/officeDocument/2006/relationships/hyperlink" Target="https://skills.emsidata.com/skills/ESBD2B01B83A2C580413" TargetMode="External"/><Relationship Id="rId8999" Type="http://schemas.openxmlformats.org/officeDocument/2006/relationships/hyperlink" Target="https://lightcast.io/open-skills/skills" TargetMode="External"/><Relationship Id="rId5004" Type="http://schemas.openxmlformats.org/officeDocument/2006/relationships/hyperlink" Target="https://lightcast.io/open-skills/skills" TargetMode="External"/><Relationship Id="rId6335" Type="http://schemas.openxmlformats.org/officeDocument/2006/relationships/hyperlink" Target="https://lightcast.io/open-skills/skills" TargetMode="External"/><Relationship Id="rId7667" Type="http://schemas.openxmlformats.org/officeDocument/2006/relationships/hyperlink" Target="https://lightcast.io/open-skills/skills" TargetMode="External"/><Relationship Id="rId8998" Type="http://schemas.openxmlformats.org/officeDocument/2006/relationships/hyperlink" Target="https://skills.emsidata.com/skills/ES4674DE166DC12DDCD1" TargetMode="External"/><Relationship Id="rId5005" Type="http://schemas.openxmlformats.org/officeDocument/2006/relationships/hyperlink" Target="https://skills.emsidata.com/skills/KS126336T1WD69HP2GSV" TargetMode="External"/><Relationship Id="rId6336" Type="http://schemas.openxmlformats.org/officeDocument/2006/relationships/hyperlink" Target="https://skills.emsidata.com/skills/KS1242J775PRWB5FFKY7" TargetMode="External"/><Relationship Id="rId7666" Type="http://schemas.openxmlformats.org/officeDocument/2006/relationships/hyperlink" Target="https://skills.emsidata.com/skills/KS122K36FZRTDP8Y937Z" TargetMode="External"/><Relationship Id="rId8997" Type="http://schemas.openxmlformats.org/officeDocument/2006/relationships/hyperlink" Target="https://lightcast.io/open-skills/skills" TargetMode="External"/><Relationship Id="rId7690" Type="http://schemas.openxmlformats.org/officeDocument/2006/relationships/hyperlink" Target="https://skills.emsidata.com/skills/ESBF172D8AE3A484F6ED" TargetMode="External"/><Relationship Id="rId5031" Type="http://schemas.openxmlformats.org/officeDocument/2006/relationships/hyperlink" Target="https://skills.emsidata.com/skills/BGS44B0B6FBF1324A81D" TargetMode="External"/><Relationship Id="rId6362" Type="http://schemas.openxmlformats.org/officeDocument/2006/relationships/hyperlink" Target="https://skills.emsidata.com/skills/KS125R467HSMPWMRXWNB" TargetMode="External"/><Relationship Id="rId7694" Type="http://schemas.openxmlformats.org/officeDocument/2006/relationships/hyperlink" Target="https://skills.emsidata.com/skills/ESE7E185F01368DEB994" TargetMode="External"/><Relationship Id="rId5032" Type="http://schemas.openxmlformats.org/officeDocument/2006/relationships/hyperlink" Target="https://lightcast.io/open-skills/skills" TargetMode="External"/><Relationship Id="rId6363" Type="http://schemas.openxmlformats.org/officeDocument/2006/relationships/hyperlink" Target="https://lightcast.io/open-skills/skills" TargetMode="External"/><Relationship Id="rId7693" Type="http://schemas.openxmlformats.org/officeDocument/2006/relationships/hyperlink" Target="https://lightcast.io/open-skills/skills" TargetMode="External"/><Relationship Id="rId6360" Type="http://schemas.openxmlformats.org/officeDocument/2006/relationships/hyperlink" Target="https://skills.emsidata.com/skills/KS122J35YCB1LN4BY67Y" TargetMode="External"/><Relationship Id="rId7692" Type="http://schemas.openxmlformats.org/officeDocument/2006/relationships/hyperlink" Target="https://skills.emsidata.com/skills/KS126R26FC9GYXN8B56V" TargetMode="External"/><Relationship Id="rId5030" Type="http://schemas.openxmlformats.org/officeDocument/2006/relationships/hyperlink" Target="https://lightcast.io/open-skills/skills" TargetMode="External"/><Relationship Id="rId6361" Type="http://schemas.openxmlformats.org/officeDocument/2006/relationships/hyperlink" Target="https://lightcast.io/open-skills/skills" TargetMode="External"/><Relationship Id="rId7691" Type="http://schemas.openxmlformats.org/officeDocument/2006/relationships/hyperlink" Target="https://lightcast.io/open-skills/skills" TargetMode="External"/><Relationship Id="rId5035" Type="http://schemas.openxmlformats.org/officeDocument/2006/relationships/hyperlink" Target="https://skills.emsidata.com/skills/KS122QL6V59Q04FF16H4" TargetMode="External"/><Relationship Id="rId6366" Type="http://schemas.openxmlformats.org/officeDocument/2006/relationships/hyperlink" Target="https://skills.emsidata.com/skills/KS122J17682FG0YZBH69" TargetMode="External"/><Relationship Id="rId7698" Type="http://schemas.openxmlformats.org/officeDocument/2006/relationships/hyperlink" Target="https://skills.emsidata.com/skills/KS7G5X35XQ77L4SWZQ67" TargetMode="External"/><Relationship Id="rId5036" Type="http://schemas.openxmlformats.org/officeDocument/2006/relationships/hyperlink" Target="https://lightcast.io/open-skills/skills" TargetMode="External"/><Relationship Id="rId6367" Type="http://schemas.openxmlformats.org/officeDocument/2006/relationships/hyperlink" Target="https://lightcast.io/open-skills/skills" TargetMode="External"/><Relationship Id="rId7697" Type="http://schemas.openxmlformats.org/officeDocument/2006/relationships/hyperlink" Target="https://lightcast.io/open-skills/skills" TargetMode="External"/><Relationship Id="rId5033" Type="http://schemas.openxmlformats.org/officeDocument/2006/relationships/hyperlink" Target="https://skills.emsidata.com/skills/KS122QS6KJ569XHB35P3" TargetMode="External"/><Relationship Id="rId6364" Type="http://schemas.openxmlformats.org/officeDocument/2006/relationships/hyperlink" Target="https://skills.emsidata.com/skills/KS1259J64Q5QMQTFCH7C" TargetMode="External"/><Relationship Id="rId7696" Type="http://schemas.openxmlformats.org/officeDocument/2006/relationships/hyperlink" Target="https://skills.emsidata.com/skills/KS1232Z5X81P5X3FKTDY" TargetMode="External"/><Relationship Id="rId5034" Type="http://schemas.openxmlformats.org/officeDocument/2006/relationships/hyperlink" Target="https://lightcast.io/open-skills/skills" TargetMode="External"/><Relationship Id="rId6365" Type="http://schemas.openxmlformats.org/officeDocument/2006/relationships/hyperlink" Target="https://lightcast.io/open-skills/skills" TargetMode="External"/><Relationship Id="rId7695" Type="http://schemas.openxmlformats.org/officeDocument/2006/relationships/hyperlink" Target="https://lightcast.io/open-skills/skills" TargetMode="External"/><Relationship Id="rId5039" Type="http://schemas.openxmlformats.org/officeDocument/2006/relationships/hyperlink" Target="https://skills.emsidata.com/skills/KS122QS605532V3N3VR6" TargetMode="External"/><Relationship Id="rId5037" Type="http://schemas.openxmlformats.org/officeDocument/2006/relationships/hyperlink" Target="https://skills.emsidata.com/skills/KS122QL6NN356RRJT6RV" TargetMode="External"/><Relationship Id="rId6368" Type="http://schemas.openxmlformats.org/officeDocument/2006/relationships/hyperlink" Target="https://skills.emsidata.com/skills/KS120JZ70YBB7DWH3SGT" TargetMode="External"/><Relationship Id="rId5038" Type="http://schemas.openxmlformats.org/officeDocument/2006/relationships/hyperlink" Target="https://lightcast.io/open-skills/skills" TargetMode="External"/><Relationship Id="rId6369" Type="http://schemas.openxmlformats.org/officeDocument/2006/relationships/hyperlink" Target="https://lightcast.io/open-skills/skills" TargetMode="External"/><Relationship Id="rId7699" Type="http://schemas.openxmlformats.org/officeDocument/2006/relationships/hyperlink" Target="https://lightcast.io/open-skills/skills" TargetMode="External"/><Relationship Id="rId5020" Type="http://schemas.openxmlformats.org/officeDocument/2006/relationships/hyperlink" Target="https://lightcast.io/open-skills/skills" TargetMode="External"/><Relationship Id="rId6351" Type="http://schemas.openxmlformats.org/officeDocument/2006/relationships/hyperlink" Target="https://lightcast.io/open-skills/skills" TargetMode="External"/><Relationship Id="rId7683" Type="http://schemas.openxmlformats.org/officeDocument/2006/relationships/hyperlink" Target="https://lightcast.io/open-skills/skills" TargetMode="External"/><Relationship Id="rId5021" Type="http://schemas.openxmlformats.org/officeDocument/2006/relationships/hyperlink" Target="https://skills.emsidata.com/skills/KS123S564WKVL8MHXFFG" TargetMode="External"/><Relationship Id="rId6352" Type="http://schemas.openxmlformats.org/officeDocument/2006/relationships/hyperlink" Target="https://skills.emsidata.com/skills/KS441B96M9G28S6N632Q" TargetMode="External"/><Relationship Id="rId7682" Type="http://schemas.openxmlformats.org/officeDocument/2006/relationships/hyperlink" Target="https://skills.emsidata.com/skills/KS7G6TX6G03FFWCMNS9K" TargetMode="External"/><Relationship Id="rId7681" Type="http://schemas.openxmlformats.org/officeDocument/2006/relationships/hyperlink" Target="https://lightcast.io/open-skills/skills" TargetMode="External"/><Relationship Id="rId6350" Type="http://schemas.openxmlformats.org/officeDocument/2006/relationships/hyperlink" Target="https://skills.emsidata.com/skills/KS441FC634BLLWZT4QXF" TargetMode="External"/><Relationship Id="rId7680" Type="http://schemas.openxmlformats.org/officeDocument/2006/relationships/hyperlink" Target="https://skills.emsidata.com/skills/KS124886D1CD9PCYC0YV" TargetMode="External"/><Relationship Id="rId5024" Type="http://schemas.openxmlformats.org/officeDocument/2006/relationships/hyperlink" Target="https://lightcast.io/open-skills/skills" TargetMode="External"/><Relationship Id="rId6355" Type="http://schemas.openxmlformats.org/officeDocument/2006/relationships/hyperlink" Target="https://lightcast.io/open-skills/skills" TargetMode="External"/><Relationship Id="rId7687" Type="http://schemas.openxmlformats.org/officeDocument/2006/relationships/hyperlink" Target="https://lightcast.io/open-skills/skills" TargetMode="External"/><Relationship Id="rId5025" Type="http://schemas.openxmlformats.org/officeDocument/2006/relationships/hyperlink" Target="https://skills.emsidata.com/skills/KS7G6T670B96369Z7759" TargetMode="External"/><Relationship Id="rId6356" Type="http://schemas.openxmlformats.org/officeDocument/2006/relationships/hyperlink" Target="https://skills.emsidata.com/skills/KS122J074GKGZX9XJWHJ" TargetMode="External"/><Relationship Id="rId7686" Type="http://schemas.openxmlformats.org/officeDocument/2006/relationships/hyperlink" Target="https://skills.emsidata.com/skills/KS1249G6DK1V6XQGM843" TargetMode="External"/><Relationship Id="rId5022" Type="http://schemas.openxmlformats.org/officeDocument/2006/relationships/hyperlink" Target="https://lightcast.io/open-skills/skills" TargetMode="External"/><Relationship Id="rId6353" Type="http://schemas.openxmlformats.org/officeDocument/2006/relationships/hyperlink" Target="https://lightcast.io/open-skills/skills" TargetMode="External"/><Relationship Id="rId7685" Type="http://schemas.openxmlformats.org/officeDocument/2006/relationships/hyperlink" Target="https://lightcast.io/open-skills/skills" TargetMode="External"/><Relationship Id="rId5023" Type="http://schemas.openxmlformats.org/officeDocument/2006/relationships/hyperlink" Target="https://skills.emsidata.com/skills/KS1220L6TV4XHT856MBZ" TargetMode="External"/><Relationship Id="rId6354" Type="http://schemas.openxmlformats.org/officeDocument/2006/relationships/hyperlink" Target="https://skills.emsidata.com/skills/ESC8D1BB5D784F1E5F33" TargetMode="External"/><Relationship Id="rId7684" Type="http://schemas.openxmlformats.org/officeDocument/2006/relationships/hyperlink" Target="https://skills.emsidata.com/skills/ESA9660ACF4D6EF9CF89" TargetMode="External"/><Relationship Id="rId5028" Type="http://schemas.openxmlformats.org/officeDocument/2006/relationships/hyperlink" Target="https://lightcast.io/open-skills/skills" TargetMode="External"/><Relationship Id="rId6359" Type="http://schemas.openxmlformats.org/officeDocument/2006/relationships/hyperlink" Target="https://lightcast.io/open-skills/skills" TargetMode="External"/><Relationship Id="rId5029" Type="http://schemas.openxmlformats.org/officeDocument/2006/relationships/hyperlink" Target="https://skills.emsidata.com/skills/KS122QH61M1MNJ0BP4XZ" TargetMode="External"/><Relationship Id="rId5026" Type="http://schemas.openxmlformats.org/officeDocument/2006/relationships/hyperlink" Target="https://lightcast.io/open-skills/skills" TargetMode="External"/><Relationship Id="rId6357" Type="http://schemas.openxmlformats.org/officeDocument/2006/relationships/hyperlink" Target="https://lightcast.io/open-skills/skills" TargetMode="External"/><Relationship Id="rId7689" Type="http://schemas.openxmlformats.org/officeDocument/2006/relationships/hyperlink" Target="https://lightcast.io/open-skills/skills" TargetMode="External"/><Relationship Id="rId5027" Type="http://schemas.openxmlformats.org/officeDocument/2006/relationships/hyperlink" Target="https://skills.emsidata.com/skills/KS7G0PK5YF5GV85CXJSX" TargetMode="External"/><Relationship Id="rId6358" Type="http://schemas.openxmlformats.org/officeDocument/2006/relationships/hyperlink" Target="https://skills.emsidata.com/skills/KS123J36CN950KHKWC4T" TargetMode="External"/><Relationship Id="rId7688" Type="http://schemas.openxmlformats.org/officeDocument/2006/relationships/hyperlink" Target="https://skills.emsidata.com/skills/KS120SR6X8P2VV5NSCXH" TargetMode="External"/><Relationship Id="rId6308" Type="http://schemas.openxmlformats.org/officeDocument/2006/relationships/hyperlink" Target="https://skills.emsidata.com/skills/KS120XG6RWBS98B78F9Y" TargetMode="External"/><Relationship Id="rId6309" Type="http://schemas.openxmlformats.org/officeDocument/2006/relationships/hyperlink" Target="https://lightcast.io/open-skills/skills" TargetMode="External"/><Relationship Id="rId7639" Type="http://schemas.openxmlformats.org/officeDocument/2006/relationships/hyperlink" Target="https://lightcast.io/open-skills/skills" TargetMode="External"/><Relationship Id="rId6306" Type="http://schemas.openxmlformats.org/officeDocument/2006/relationships/hyperlink" Target="https://skills.emsidata.com/skills/KS125NM66SXCYFHQBWNT" TargetMode="External"/><Relationship Id="rId7638" Type="http://schemas.openxmlformats.org/officeDocument/2006/relationships/hyperlink" Target="https://skills.emsidata.com/skills/KS124B474DK2HJ45BG27" TargetMode="External"/><Relationship Id="rId8969" Type="http://schemas.openxmlformats.org/officeDocument/2006/relationships/hyperlink" Target="https://lightcast.io/open-skills/skills" TargetMode="External"/><Relationship Id="rId6307" Type="http://schemas.openxmlformats.org/officeDocument/2006/relationships/hyperlink" Target="https://lightcast.io/open-skills/skills" TargetMode="External"/><Relationship Id="rId7637" Type="http://schemas.openxmlformats.org/officeDocument/2006/relationships/hyperlink" Target="https://lightcast.io/open-skills/skills" TargetMode="External"/><Relationship Id="rId8968" Type="http://schemas.openxmlformats.org/officeDocument/2006/relationships/hyperlink" Target="https://skills.emsidata.com/skills/ES7AB1456346F8CC8FBD" TargetMode="External"/><Relationship Id="rId6300" Type="http://schemas.openxmlformats.org/officeDocument/2006/relationships/hyperlink" Target="https://skills.emsidata.com/skills/KS7G3ZZ6DXCC8H51TBF6" TargetMode="External"/><Relationship Id="rId7632" Type="http://schemas.openxmlformats.org/officeDocument/2006/relationships/hyperlink" Target="https://skills.emsidata.com/skills/KS1264P61XQRRF418G50" TargetMode="External"/><Relationship Id="rId8963" Type="http://schemas.openxmlformats.org/officeDocument/2006/relationships/hyperlink" Target="https://lightcast.io/open-skills/skills" TargetMode="External"/><Relationship Id="rId6301" Type="http://schemas.openxmlformats.org/officeDocument/2006/relationships/hyperlink" Target="https://lightcast.io/open-skills/skills" TargetMode="External"/><Relationship Id="rId7631" Type="http://schemas.openxmlformats.org/officeDocument/2006/relationships/hyperlink" Target="https://lightcast.io/open-skills/skills" TargetMode="External"/><Relationship Id="rId8962" Type="http://schemas.openxmlformats.org/officeDocument/2006/relationships/hyperlink" Target="https://skills.emsidata.com/skills/KS440MC61Q7HPDQR5YHT" TargetMode="External"/><Relationship Id="rId7630" Type="http://schemas.openxmlformats.org/officeDocument/2006/relationships/hyperlink" Target="https://skills.emsidata.com/skills/KS124W561QMDWM19XK40" TargetMode="External"/><Relationship Id="rId8961" Type="http://schemas.openxmlformats.org/officeDocument/2006/relationships/hyperlink" Target="https://lightcast.io/open-skills/skills" TargetMode="External"/><Relationship Id="rId8960" Type="http://schemas.openxmlformats.org/officeDocument/2006/relationships/hyperlink" Target="https://skills.emsidata.com/skills/ES382A6D1FF1EB3C59D4" TargetMode="External"/><Relationship Id="rId6304" Type="http://schemas.openxmlformats.org/officeDocument/2006/relationships/hyperlink" Target="https://skills.emsidata.com/skills/ES1820DD3344258617FF" TargetMode="External"/><Relationship Id="rId7636" Type="http://schemas.openxmlformats.org/officeDocument/2006/relationships/hyperlink" Target="https://skills.emsidata.com/skills/KS1249Y6L7Y6Y0Y0TNCZ" TargetMode="External"/><Relationship Id="rId8967" Type="http://schemas.openxmlformats.org/officeDocument/2006/relationships/hyperlink" Target="https://lightcast.io/open-skills/skills" TargetMode="External"/><Relationship Id="rId6305" Type="http://schemas.openxmlformats.org/officeDocument/2006/relationships/hyperlink" Target="https://lightcast.io/open-skills/skills" TargetMode="External"/><Relationship Id="rId7635" Type="http://schemas.openxmlformats.org/officeDocument/2006/relationships/hyperlink" Target="https://lightcast.io/open-skills/skills" TargetMode="External"/><Relationship Id="rId8966" Type="http://schemas.openxmlformats.org/officeDocument/2006/relationships/hyperlink" Target="https://skills.emsidata.com/skills/ES4137657B2719AD7446" TargetMode="External"/><Relationship Id="rId6302" Type="http://schemas.openxmlformats.org/officeDocument/2006/relationships/hyperlink" Target="https://skills.emsidata.com/skills/KS121036PZ6CXV9MM4LT" TargetMode="External"/><Relationship Id="rId7634" Type="http://schemas.openxmlformats.org/officeDocument/2006/relationships/hyperlink" Target="https://skills.emsidata.com/skills/ES5FEC2566BD7E320E36" TargetMode="External"/><Relationship Id="rId8965" Type="http://schemas.openxmlformats.org/officeDocument/2006/relationships/hyperlink" Target="https://lightcast.io/open-skills/skills" TargetMode="External"/><Relationship Id="rId6303" Type="http://schemas.openxmlformats.org/officeDocument/2006/relationships/hyperlink" Target="https://lightcast.io/open-skills/skills" TargetMode="External"/><Relationship Id="rId7633" Type="http://schemas.openxmlformats.org/officeDocument/2006/relationships/hyperlink" Target="https://lightcast.io/open-skills/skills" TargetMode="External"/><Relationship Id="rId8964" Type="http://schemas.openxmlformats.org/officeDocument/2006/relationships/hyperlink" Target="https://skills.emsidata.com/skills/KS127CX6YNNQ8B53V4H7" TargetMode="External"/><Relationship Id="rId7629" Type="http://schemas.openxmlformats.org/officeDocument/2006/relationships/hyperlink" Target="https://lightcast.io/open-skills/skills" TargetMode="External"/><Relationship Id="rId7628" Type="http://schemas.openxmlformats.org/officeDocument/2006/relationships/hyperlink" Target="https://skills.emsidata.com/skills/KS1249W5XCGQDS6DV3R1" TargetMode="External"/><Relationship Id="rId8959" Type="http://schemas.openxmlformats.org/officeDocument/2006/relationships/hyperlink" Target="https://lightcast.io/open-skills/skills" TargetMode="External"/><Relationship Id="rId7627" Type="http://schemas.openxmlformats.org/officeDocument/2006/relationships/hyperlink" Target="https://lightcast.io/open-skills/skills" TargetMode="External"/><Relationship Id="rId8958" Type="http://schemas.openxmlformats.org/officeDocument/2006/relationships/hyperlink" Target="https://skills.emsidata.com/skills/ESF74CD1D2BA79E6D289" TargetMode="External"/><Relationship Id="rId7626" Type="http://schemas.openxmlformats.org/officeDocument/2006/relationships/hyperlink" Target="https://skills.emsidata.com/skills/KS1249Z6KWMJHHYKPYL7" TargetMode="External"/><Relationship Id="rId8957" Type="http://schemas.openxmlformats.org/officeDocument/2006/relationships/hyperlink" Target="https://lightcast.io/open-skills/skills" TargetMode="External"/><Relationship Id="rId7621" Type="http://schemas.openxmlformats.org/officeDocument/2006/relationships/hyperlink" Target="https://lightcast.io/open-skills/skills" TargetMode="External"/><Relationship Id="rId8952" Type="http://schemas.openxmlformats.org/officeDocument/2006/relationships/hyperlink" Target="https://skills.emsidata.com/skills/ES3A20CD0BA5D9B63B69" TargetMode="External"/><Relationship Id="rId7620" Type="http://schemas.openxmlformats.org/officeDocument/2006/relationships/hyperlink" Target="https://skills.emsidata.com/skills/ES3D9CDFDBEA7E538871" TargetMode="External"/><Relationship Id="rId8951" Type="http://schemas.openxmlformats.org/officeDocument/2006/relationships/hyperlink" Target="https://lightcast.io/open-skills/skills" TargetMode="External"/><Relationship Id="rId8950" Type="http://schemas.openxmlformats.org/officeDocument/2006/relationships/hyperlink" Target="https://skills.emsidata.com/skills/ES9D57895C5987C7FF78" TargetMode="External"/><Relationship Id="rId7625" Type="http://schemas.openxmlformats.org/officeDocument/2006/relationships/hyperlink" Target="https://lightcast.io/open-skills/skills" TargetMode="External"/><Relationship Id="rId8956" Type="http://schemas.openxmlformats.org/officeDocument/2006/relationships/hyperlink" Target="https://skills.emsidata.com/skills/KS6Z9S3SF7JXINEPS6PG" TargetMode="External"/><Relationship Id="rId7624" Type="http://schemas.openxmlformats.org/officeDocument/2006/relationships/hyperlink" Target="https://skills.emsidata.com/skills/KS1249M6HJQN825S5TZQ" TargetMode="External"/><Relationship Id="rId8955" Type="http://schemas.openxmlformats.org/officeDocument/2006/relationships/hyperlink" Target="https://lightcast.io/open-skills/skills" TargetMode="External"/><Relationship Id="rId7623" Type="http://schemas.openxmlformats.org/officeDocument/2006/relationships/hyperlink" Target="https://lightcast.io/open-skills/skills" TargetMode="External"/><Relationship Id="rId8954" Type="http://schemas.openxmlformats.org/officeDocument/2006/relationships/hyperlink" Target="https://skills.emsidata.com/skills/BGSC012740F7D9251FC7" TargetMode="External"/><Relationship Id="rId7622" Type="http://schemas.openxmlformats.org/officeDocument/2006/relationships/hyperlink" Target="https://skills.emsidata.com/skills/ESDF8B5F1DC8B468F06D" TargetMode="External"/><Relationship Id="rId8953" Type="http://schemas.openxmlformats.org/officeDocument/2006/relationships/hyperlink" Target="https://lightcast.io/open-skills/skills" TargetMode="External"/><Relationship Id="rId6328" Type="http://schemas.openxmlformats.org/officeDocument/2006/relationships/hyperlink" Target="https://skills.emsidata.com/skills/KS1227C73CZ4XQHZ2XTZ" TargetMode="External"/><Relationship Id="rId6329" Type="http://schemas.openxmlformats.org/officeDocument/2006/relationships/hyperlink" Target="https://lightcast.io/open-skills/skills" TargetMode="External"/><Relationship Id="rId7659" Type="http://schemas.openxmlformats.org/officeDocument/2006/relationships/hyperlink" Target="https://lightcast.io/open-skills/skills" TargetMode="External"/><Relationship Id="rId7650" Type="http://schemas.openxmlformats.org/officeDocument/2006/relationships/hyperlink" Target="https://skills.emsidata.com/skills/KS440FL74QTFQ73J7TS0" TargetMode="External"/><Relationship Id="rId8981" Type="http://schemas.openxmlformats.org/officeDocument/2006/relationships/hyperlink" Target="https://lightcast.io/open-skills/skills" TargetMode="External"/><Relationship Id="rId8980" Type="http://schemas.openxmlformats.org/officeDocument/2006/relationships/hyperlink" Target="https://skills.emsidata.com/skills/KS441BP76NKDXTXRW4ZQ" TargetMode="External"/><Relationship Id="rId6322" Type="http://schemas.openxmlformats.org/officeDocument/2006/relationships/hyperlink" Target="https://skills.emsidata.com/skills/KS125GK6R679H0RMLZJT" TargetMode="External"/><Relationship Id="rId7654" Type="http://schemas.openxmlformats.org/officeDocument/2006/relationships/hyperlink" Target="https://skills.emsidata.com/skills/KS124BC6791JVB27C3SF" TargetMode="External"/><Relationship Id="rId8985" Type="http://schemas.openxmlformats.org/officeDocument/2006/relationships/hyperlink" Target="https://lightcast.io/open-skills/skills" TargetMode="External"/><Relationship Id="rId6323" Type="http://schemas.openxmlformats.org/officeDocument/2006/relationships/hyperlink" Target="https://lightcast.io/open-skills/skills" TargetMode="External"/><Relationship Id="rId7653" Type="http://schemas.openxmlformats.org/officeDocument/2006/relationships/hyperlink" Target="https://lightcast.io/open-skills/skills" TargetMode="External"/><Relationship Id="rId8984" Type="http://schemas.openxmlformats.org/officeDocument/2006/relationships/hyperlink" Target="https://skills.emsidata.com/skills/BGSCB1CCB9CBFFAA0CCE" TargetMode="External"/><Relationship Id="rId6320" Type="http://schemas.openxmlformats.org/officeDocument/2006/relationships/hyperlink" Target="https://skills.emsidata.com/skills/KS121VZ6GVLJQKQQS4YB" TargetMode="External"/><Relationship Id="rId7652" Type="http://schemas.openxmlformats.org/officeDocument/2006/relationships/hyperlink" Target="https://skills.emsidata.com/skills/ES7052F52765AB3182FD" TargetMode="External"/><Relationship Id="rId8983" Type="http://schemas.openxmlformats.org/officeDocument/2006/relationships/hyperlink" Target="https://lightcast.io/open-skills/skills" TargetMode="External"/><Relationship Id="rId6321" Type="http://schemas.openxmlformats.org/officeDocument/2006/relationships/hyperlink" Target="https://lightcast.io/open-skills/skills" TargetMode="External"/><Relationship Id="rId7651" Type="http://schemas.openxmlformats.org/officeDocument/2006/relationships/hyperlink" Target="https://lightcast.io/open-skills/skills" TargetMode="External"/><Relationship Id="rId8982" Type="http://schemas.openxmlformats.org/officeDocument/2006/relationships/hyperlink" Target="https://skills.emsidata.com/skills/KS1230J5ZTKDT1CK51GV" TargetMode="External"/><Relationship Id="rId6326" Type="http://schemas.openxmlformats.org/officeDocument/2006/relationships/hyperlink" Target="https://skills.emsidata.com/skills/KS125QD6CX29H8YCS9XR" TargetMode="External"/><Relationship Id="rId7658" Type="http://schemas.openxmlformats.org/officeDocument/2006/relationships/hyperlink" Target="https://skills.emsidata.com/skills/KS127JS5XSY9Q31VP0TN" TargetMode="External"/><Relationship Id="rId8989" Type="http://schemas.openxmlformats.org/officeDocument/2006/relationships/hyperlink" Target="https://lightcast.io/open-skills/skills" TargetMode="External"/><Relationship Id="rId6327" Type="http://schemas.openxmlformats.org/officeDocument/2006/relationships/hyperlink" Target="https://lightcast.io/open-skills/skills" TargetMode="External"/><Relationship Id="rId7657" Type="http://schemas.openxmlformats.org/officeDocument/2006/relationships/hyperlink" Target="https://lightcast.io/open-skills/skills" TargetMode="External"/><Relationship Id="rId8988" Type="http://schemas.openxmlformats.org/officeDocument/2006/relationships/hyperlink" Target="https://skills.emsidata.com/skills/KS7G2CM734X3QGWGM875" TargetMode="External"/><Relationship Id="rId6324" Type="http://schemas.openxmlformats.org/officeDocument/2006/relationships/hyperlink" Target="https://skills.emsidata.com/skills/KS122996RRJZCQF3XK7Y" TargetMode="External"/><Relationship Id="rId7656" Type="http://schemas.openxmlformats.org/officeDocument/2006/relationships/hyperlink" Target="https://skills.emsidata.com/skills/KS126W0795QSLZ0QZVW3" TargetMode="External"/><Relationship Id="rId8987" Type="http://schemas.openxmlformats.org/officeDocument/2006/relationships/hyperlink" Target="https://lightcast.io/open-skills/skills" TargetMode="External"/><Relationship Id="rId6325" Type="http://schemas.openxmlformats.org/officeDocument/2006/relationships/hyperlink" Target="https://lightcast.io/open-skills/skills" TargetMode="External"/><Relationship Id="rId7655" Type="http://schemas.openxmlformats.org/officeDocument/2006/relationships/hyperlink" Target="https://lightcast.io/open-skills/skills" TargetMode="External"/><Relationship Id="rId8986" Type="http://schemas.openxmlformats.org/officeDocument/2006/relationships/hyperlink" Target="https://skills.emsidata.com/skills/KS1258473YH2PSFC8S7H" TargetMode="External"/><Relationship Id="rId6319" Type="http://schemas.openxmlformats.org/officeDocument/2006/relationships/hyperlink" Target="https://lightcast.io/open-skills/skills" TargetMode="External"/><Relationship Id="rId6317" Type="http://schemas.openxmlformats.org/officeDocument/2006/relationships/hyperlink" Target="https://lightcast.io/open-skills/skills" TargetMode="External"/><Relationship Id="rId7649" Type="http://schemas.openxmlformats.org/officeDocument/2006/relationships/hyperlink" Target="https://lightcast.io/open-skills/skills" TargetMode="External"/><Relationship Id="rId6318" Type="http://schemas.openxmlformats.org/officeDocument/2006/relationships/hyperlink" Target="https://skills.emsidata.com/skills/KS7G2CG76M0XWC7CLBT6" TargetMode="External"/><Relationship Id="rId7648" Type="http://schemas.openxmlformats.org/officeDocument/2006/relationships/hyperlink" Target="https://skills.emsidata.com/skills/ES6473D7AC1BC9E81385" TargetMode="External"/><Relationship Id="rId8979" Type="http://schemas.openxmlformats.org/officeDocument/2006/relationships/hyperlink" Target="https://lightcast.io/open-skills/skills" TargetMode="External"/><Relationship Id="rId8970" Type="http://schemas.openxmlformats.org/officeDocument/2006/relationships/hyperlink" Target="https://skills.emsidata.com/skills/ES23CF0778C7AA9ECAF1" TargetMode="External"/><Relationship Id="rId6311" Type="http://schemas.openxmlformats.org/officeDocument/2006/relationships/hyperlink" Target="https://lightcast.io/open-skills/skills" TargetMode="External"/><Relationship Id="rId7643" Type="http://schemas.openxmlformats.org/officeDocument/2006/relationships/hyperlink" Target="https://lightcast.io/open-skills/skills" TargetMode="External"/><Relationship Id="rId8974" Type="http://schemas.openxmlformats.org/officeDocument/2006/relationships/hyperlink" Target="https://skills.emsidata.com/skills/ES5EAE4C2A9C87147627" TargetMode="External"/><Relationship Id="rId6312" Type="http://schemas.openxmlformats.org/officeDocument/2006/relationships/hyperlink" Target="https://skills.emsidata.com/skills/KS1243976G466GV63ZBY" TargetMode="External"/><Relationship Id="rId7642" Type="http://schemas.openxmlformats.org/officeDocument/2006/relationships/hyperlink" Target="https://skills.emsidata.com/skills/KS441ZT72MHGZFC0BKQ5" TargetMode="External"/><Relationship Id="rId8973" Type="http://schemas.openxmlformats.org/officeDocument/2006/relationships/hyperlink" Target="https://lightcast.io/open-skills/skills" TargetMode="External"/><Relationship Id="rId7641" Type="http://schemas.openxmlformats.org/officeDocument/2006/relationships/hyperlink" Target="https://lightcast.io/open-skills/skills" TargetMode="External"/><Relationship Id="rId8972" Type="http://schemas.openxmlformats.org/officeDocument/2006/relationships/hyperlink" Target="https://skills.emsidata.com/skills/ES2933FAEF72CE4E2840" TargetMode="External"/><Relationship Id="rId6310" Type="http://schemas.openxmlformats.org/officeDocument/2006/relationships/hyperlink" Target="https://skills.emsidata.com/skills/KS124QG6H2GY1Z86R903" TargetMode="External"/><Relationship Id="rId7640" Type="http://schemas.openxmlformats.org/officeDocument/2006/relationships/hyperlink" Target="https://skills.emsidata.com/skills/ESD6C44FA66E7C148F0F" TargetMode="External"/><Relationship Id="rId8971" Type="http://schemas.openxmlformats.org/officeDocument/2006/relationships/hyperlink" Target="https://lightcast.io/open-skills/skills" TargetMode="External"/><Relationship Id="rId6315" Type="http://schemas.openxmlformats.org/officeDocument/2006/relationships/hyperlink" Target="https://lightcast.io/open-skills/skills" TargetMode="External"/><Relationship Id="rId7647" Type="http://schemas.openxmlformats.org/officeDocument/2006/relationships/hyperlink" Target="https://lightcast.io/open-skills/skills" TargetMode="External"/><Relationship Id="rId8978" Type="http://schemas.openxmlformats.org/officeDocument/2006/relationships/hyperlink" Target="https://skills.emsidata.com/skills/ESBEFC4FA15083D346AF" TargetMode="External"/><Relationship Id="rId6316" Type="http://schemas.openxmlformats.org/officeDocument/2006/relationships/hyperlink" Target="https://skills.emsidata.com/skills/ES6F35D2C3787802A2E0" TargetMode="External"/><Relationship Id="rId7646" Type="http://schemas.openxmlformats.org/officeDocument/2006/relationships/hyperlink" Target="https://skills.emsidata.com/skills/KS124J772WQNF0G89HF0" TargetMode="External"/><Relationship Id="rId8977" Type="http://schemas.openxmlformats.org/officeDocument/2006/relationships/hyperlink" Target="https://lightcast.io/open-skills/skills" TargetMode="External"/><Relationship Id="rId6313" Type="http://schemas.openxmlformats.org/officeDocument/2006/relationships/hyperlink" Target="https://lightcast.io/open-skills/skills" TargetMode="External"/><Relationship Id="rId7645" Type="http://schemas.openxmlformats.org/officeDocument/2006/relationships/hyperlink" Target="https://lightcast.io/open-skills/skills" TargetMode="External"/><Relationship Id="rId8976" Type="http://schemas.openxmlformats.org/officeDocument/2006/relationships/hyperlink" Target="https://skills.emsidata.com/skills/KSQ99JKTZ4VRBARWNW2X" TargetMode="External"/><Relationship Id="rId6314" Type="http://schemas.openxmlformats.org/officeDocument/2006/relationships/hyperlink" Target="https://skills.emsidata.com/skills/KS127L46LDS85Z7DDXNJ" TargetMode="External"/><Relationship Id="rId7644" Type="http://schemas.openxmlformats.org/officeDocument/2006/relationships/hyperlink" Target="https://skills.emsidata.com/skills/KS120Q45WG1FGTWK1CN8" TargetMode="External"/><Relationship Id="rId8975" Type="http://schemas.openxmlformats.org/officeDocument/2006/relationships/hyperlink" Target="https://lightcast.io/open-skills/skills" TargetMode="External"/><Relationship Id="rId2820" Type="http://schemas.openxmlformats.org/officeDocument/2006/relationships/hyperlink" Target="https://lightcast.io/open-skills/skills" TargetMode="External"/><Relationship Id="rId2821" Type="http://schemas.openxmlformats.org/officeDocument/2006/relationships/hyperlink" Target="https://skills.emsidata.com/skills/KS121SC5Y7B49GMW65T6" TargetMode="External"/><Relationship Id="rId2822" Type="http://schemas.openxmlformats.org/officeDocument/2006/relationships/hyperlink" Target="https://lightcast.io/open-skills/skills" TargetMode="External"/><Relationship Id="rId2823" Type="http://schemas.openxmlformats.org/officeDocument/2006/relationships/hyperlink" Target="https://skills.emsidata.com/skills/KS441CB61RR1L906QWZ3" TargetMode="External"/><Relationship Id="rId2824" Type="http://schemas.openxmlformats.org/officeDocument/2006/relationships/hyperlink" Target="https://lightcast.io/open-skills/skills" TargetMode="External"/><Relationship Id="rId2825" Type="http://schemas.openxmlformats.org/officeDocument/2006/relationships/hyperlink" Target="https://skills.emsidata.com/skills/KS124VR68PRNLVLWXYZ1" TargetMode="External"/><Relationship Id="rId2826" Type="http://schemas.openxmlformats.org/officeDocument/2006/relationships/hyperlink" Target="https://lightcast.io/open-skills/skills" TargetMode="External"/><Relationship Id="rId2827" Type="http://schemas.openxmlformats.org/officeDocument/2006/relationships/hyperlink" Target="https://skills.emsidata.com/skills/KS440RQ742TXMJ3V4658" TargetMode="External"/><Relationship Id="rId2828" Type="http://schemas.openxmlformats.org/officeDocument/2006/relationships/hyperlink" Target="https://lightcast.io/open-skills/skills" TargetMode="External"/><Relationship Id="rId2829" Type="http://schemas.openxmlformats.org/officeDocument/2006/relationships/hyperlink" Target="https://skills.emsidata.com/skills/KS125VK6MFWQR8GL81X6" TargetMode="External"/><Relationship Id="rId5093" Type="http://schemas.openxmlformats.org/officeDocument/2006/relationships/hyperlink" Target="https://skills.emsidata.com/skills/KS122NP6Q1WTCX2CYC2J" TargetMode="External"/><Relationship Id="rId5094" Type="http://schemas.openxmlformats.org/officeDocument/2006/relationships/hyperlink" Target="https://lightcast.io/open-skills/skills" TargetMode="External"/><Relationship Id="rId5091" Type="http://schemas.openxmlformats.org/officeDocument/2006/relationships/hyperlink" Target="https://skills.emsidata.com/skills/KS126QY605N7YVHFYCTW" TargetMode="External"/><Relationship Id="rId5092" Type="http://schemas.openxmlformats.org/officeDocument/2006/relationships/hyperlink" Target="https://lightcast.io/open-skills/skills" TargetMode="External"/><Relationship Id="rId5097" Type="http://schemas.openxmlformats.org/officeDocument/2006/relationships/hyperlink" Target="https://skills.emsidata.com/skills/KS128DP6PNFCR9FZ7B8R" TargetMode="External"/><Relationship Id="rId5098" Type="http://schemas.openxmlformats.org/officeDocument/2006/relationships/hyperlink" Target="https://lightcast.io/open-skills/skills" TargetMode="External"/><Relationship Id="rId5095" Type="http://schemas.openxmlformats.org/officeDocument/2006/relationships/hyperlink" Target="https://skills.emsidata.com/skills/KS4416675WHM1B8MX738" TargetMode="External"/><Relationship Id="rId5096" Type="http://schemas.openxmlformats.org/officeDocument/2006/relationships/hyperlink" Target="https://lightcast.io/open-skills/skills" TargetMode="External"/><Relationship Id="rId5099" Type="http://schemas.openxmlformats.org/officeDocument/2006/relationships/hyperlink" Target="https://skills.emsidata.com/skills/KS1233L645QDKLXSG1XY" TargetMode="External"/><Relationship Id="rId2810" Type="http://schemas.openxmlformats.org/officeDocument/2006/relationships/hyperlink" Target="https://lightcast.io/open-skills/skills" TargetMode="External"/><Relationship Id="rId2811" Type="http://schemas.openxmlformats.org/officeDocument/2006/relationships/hyperlink" Target="https://skills.emsidata.com/skills/KS1240T6D3D4P4QPLGXZ" TargetMode="External"/><Relationship Id="rId2812" Type="http://schemas.openxmlformats.org/officeDocument/2006/relationships/hyperlink" Target="https://lightcast.io/open-skills/skills" TargetMode="External"/><Relationship Id="rId2813" Type="http://schemas.openxmlformats.org/officeDocument/2006/relationships/hyperlink" Target="https://skills.emsidata.com/skills/KS6855G68F03JW3Y9FDL" TargetMode="External"/><Relationship Id="rId2814" Type="http://schemas.openxmlformats.org/officeDocument/2006/relationships/hyperlink" Target="https://lightcast.io/open-skills/skills" TargetMode="External"/><Relationship Id="rId2815" Type="http://schemas.openxmlformats.org/officeDocument/2006/relationships/hyperlink" Target="https://skills.emsidata.com/skills/KS441CB614PYJLGC8MBF" TargetMode="External"/><Relationship Id="rId2816" Type="http://schemas.openxmlformats.org/officeDocument/2006/relationships/hyperlink" Target="https://lightcast.io/open-skills/skills" TargetMode="External"/><Relationship Id="rId2817" Type="http://schemas.openxmlformats.org/officeDocument/2006/relationships/hyperlink" Target="https://skills.emsidata.com/skills/KS1280D6WW0KLRNRMWTC" TargetMode="External"/><Relationship Id="rId2818" Type="http://schemas.openxmlformats.org/officeDocument/2006/relationships/hyperlink" Target="https://lightcast.io/open-skills/skills" TargetMode="External"/><Relationship Id="rId2819" Type="http://schemas.openxmlformats.org/officeDocument/2006/relationships/hyperlink" Target="https://skills.emsidata.com/skills/KS120CL6GLTHX4GPL4LB" TargetMode="External"/><Relationship Id="rId5090" Type="http://schemas.openxmlformats.org/officeDocument/2006/relationships/hyperlink" Target="https://lightcast.io/open-skills/skills" TargetMode="External"/><Relationship Id="rId5082" Type="http://schemas.openxmlformats.org/officeDocument/2006/relationships/hyperlink" Target="https://lightcast.io/open-skills/skills" TargetMode="External"/><Relationship Id="rId5083" Type="http://schemas.openxmlformats.org/officeDocument/2006/relationships/hyperlink" Target="https://skills.emsidata.com/skills/KS440VY6ND0ZPW2DXDSP" TargetMode="External"/><Relationship Id="rId5080" Type="http://schemas.openxmlformats.org/officeDocument/2006/relationships/hyperlink" Target="https://lightcast.io/open-skills/skills" TargetMode="External"/><Relationship Id="rId5081" Type="http://schemas.openxmlformats.org/officeDocument/2006/relationships/hyperlink" Target="https://skills.emsidata.com/skills/ES58B589F1D2D5363714" TargetMode="External"/><Relationship Id="rId5086" Type="http://schemas.openxmlformats.org/officeDocument/2006/relationships/hyperlink" Target="https://lightcast.io/open-skills/skills" TargetMode="External"/><Relationship Id="rId5087" Type="http://schemas.openxmlformats.org/officeDocument/2006/relationships/hyperlink" Target="https://skills.emsidata.com/skills/KSPV16QR785NRO6R0MOA" TargetMode="External"/><Relationship Id="rId5084" Type="http://schemas.openxmlformats.org/officeDocument/2006/relationships/hyperlink" Target="https://lightcast.io/open-skills/skills" TargetMode="External"/><Relationship Id="rId5085" Type="http://schemas.openxmlformats.org/officeDocument/2006/relationships/hyperlink" Target="https://skills.emsidata.com/skills/KS122QJ64VGLBYPMNM11" TargetMode="External"/><Relationship Id="rId5088" Type="http://schemas.openxmlformats.org/officeDocument/2006/relationships/hyperlink" Target="https://lightcast.io/open-skills/skills" TargetMode="External"/><Relationship Id="rId5089" Type="http://schemas.openxmlformats.org/officeDocument/2006/relationships/hyperlink" Target="https://skills.emsidata.com/skills/KS440W76J3DH5DJCNPQ7" TargetMode="External"/><Relationship Id="rId1510" Type="http://schemas.openxmlformats.org/officeDocument/2006/relationships/hyperlink" Target="https://lightcast.io/open-skills/skills" TargetMode="External"/><Relationship Id="rId2841" Type="http://schemas.openxmlformats.org/officeDocument/2006/relationships/hyperlink" Target="https://skills.emsidata.com/skills/KS125MX79K7SC61YV8Q7" TargetMode="External"/><Relationship Id="rId1511" Type="http://schemas.openxmlformats.org/officeDocument/2006/relationships/hyperlink" Target="https://skills.emsidata.com/skills/KS1249V6KP7DGN5W2X0W" TargetMode="External"/><Relationship Id="rId2842" Type="http://schemas.openxmlformats.org/officeDocument/2006/relationships/hyperlink" Target="https://lightcast.io/open-skills/skills" TargetMode="External"/><Relationship Id="rId1512" Type="http://schemas.openxmlformats.org/officeDocument/2006/relationships/hyperlink" Target="https://lightcast.io/open-skills/skills" TargetMode="External"/><Relationship Id="rId2843" Type="http://schemas.openxmlformats.org/officeDocument/2006/relationships/hyperlink" Target="https://skills.emsidata.com/skills/KS122H17187QH7VC1L51" TargetMode="External"/><Relationship Id="rId1513" Type="http://schemas.openxmlformats.org/officeDocument/2006/relationships/hyperlink" Target="https://skills.emsidata.com/skills/ES70CD6E89F6DAD8F319" TargetMode="External"/><Relationship Id="rId2844" Type="http://schemas.openxmlformats.org/officeDocument/2006/relationships/hyperlink" Target="https://lightcast.io/open-skills/skills" TargetMode="External"/><Relationship Id="rId1514" Type="http://schemas.openxmlformats.org/officeDocument/2006/relationships/hyperlink" Target="https://lightcast.io/open-skills/skills" TargetMode="External"/><Relationship Id="rId2845" Type="http://schemas.openxmlformats.org/officeDocument/2006/relationships/hyperlink" Target="https://skills.emsidata.com/skills/KS124DX73HLWTVKFXF0B" TargetMode="External"/><Relationship Id="rId1515" Type="http://schemas.openxmlformats.org/officeDocument/2006/relationships/hyperlink" Target="https://skills.emsidata.com/skills/KS441846K903WT1RYDKJ" TargetMode="External"/><Relationship Id="rId2846" Type="http://schemas.openxmlformats.org/officeDocument/2006/relationships/hyperlink" Target="https://lightcast.io/open-skills/skills" TargetMode="External"/><Relationship Id="rId1516" Type="http://schemas.openxmlformats.org/officeDocument/2006/relationships/hyperlink" Target="https://lightcast.io/open-skills/skills" TargetMode="External"/><Relationship Id="rId2847" Type="http://schemas.openxmlformats.org/officeDocument/2006/relationships/hyperlink" Target="https://skills.emsidata.com/skills/KSGO3PKO4X5WLPOZYPKF" TargetMode="External"/><Relationship Id="rId1517" Type="http://schemas.openxmlformats.org/officeDocument/2006/relationships/hyperlink" Target="https://skills.emsidata.com/skills/ESC132D27482A2341C48" TargetMode="External"/><Relationship Id="rId2848" Type="http://schemas.openxmlformats.org/officeDocument/2006/relationships/hyperlink" Target="https://lightcast.io/open-skills/skills" TargetMode="External"/><Relationship Id="rId1518" Type="http://schemas.openxmlformats.org/officeDocument/2006/relationships/hyperlink" Target="https://lightcast.io/open-skills/skills" TargetMode="External"/><Relationship Id="rId2849" Type="http://schemas.openxmlformats.org/officeDocument/2006/relationships/hyperlink" Target="https://skills.emsidata.com/skills/KS127DK6TSSB08HQKZKP" TargetMode="External"/><Relationship Id="rId1519" Type="http://schemas.openxmlformats.org/officeDocument/2006/relationships/hyperlink" Target="https://skills.emsidata.com/skills/KS125PC6TT5XZ48QLB75" TargetMode="External"/><Relationship Id="rId2840" Type="http://schemas.openxmlformats.org/officeDocument/2006/relationships/hyperlink" Target="https://lightcast.io/open-skills/skills" TargetMode="External"/><Relationship Id="rId2830" Type="http://schemas.openxmlformats.org/officeDocument/2006/relationships/hyperlink" Target="https://lightcast.io/open-skills/skills" TargetMode="External"/><Relationship Id="rId1500" Type="http://schemas.openxmlformats.org/officeDocument/2006/relationships/hyperlink" Target="https://lightcast.io/open-skills/skills" TargetMode="External"/><Relationship Id="rId2831" Type="http://schemas.openxmlformats.org/officeDocument/2006/relationships/hyperlink" Target="https://skills.emsidata.com/skills/KS1261W6S12LL9NC21GQ" TargetMode="External"/><Relationship Id="rId1501" Type="http://schemas.openxmlformats.org/officeDocument/2006/relationships/hyperlink" Target="https://skills.emsidata.com/skills/KS4418371TN1X41T1P3G" TargetMode="External"/><Relationship Id="rId2832" Type="http://schemas.openxmlformats.org/officeDocument/2006/relationships/hyperlink" Target="https://lightcast.io/open-skills/skills" TargetMode="External"/><Relationship Id="rId1502" Type="http://schemas.openxmlformats.org/officeDocument/2006/relationships/hyperlink" Target="https://lightcast.io/open-skills/skills" TargetMode="External"/><Relationship Id="rId2833" Type="http://schemas.openxmlformats.org/officeDocument/2006/relationships/hyperlink" Target="https://skills.emsidata.com/skills/ES96F7D1469F52C480F0" TargetMode="External"/><Relationship Id="rId1503" Type="http://schemas.openxmlformats.org/officeDocument/2006/relationships/hyperlink" Target="https://skills.emsidata.com/skills/KS123B25WWFY25Z5S42X" TargetMode="External"/><Relationship Id="rId2834" Type="http://schemas.openxmlformats.org/officeDocument/2006/relationships/hyperlink" Target="https://lightcast.io/open-skills/skills" TargetMode="External"/><Relationship Id="rId1504" Type="http://schemas.openxmlformats.org/officeDocument/2006/relationships/hyperlink" Target="https://lightcast.io/open-skills/skills" TargetMode="External"/><Relationship Id="rId2835" Type="http://schemas.openxmlformats.org/officeDocument/2006/relationships/hyperlink" Target="https://skills.emsidata.com/skills/KS1246W6FDR5DT5LYD2F" TargetMode="External"/><Relationship Id="rId1505" Type="http://schemas.openxmlformats.org/officeDocument/2006/relationships/hyperlink" Target="https://skills.emsidata.com/skills/ESC3B4D235CC57F3594C" TargetMode="External"/><Relationship Id="rId2836" Type="http://schemas.openxmlformats.org/officeDocument/2006/relationships/hyperlink" Target="https://lightcast.io/open-skills/skills" TargetMode="External"/><Relationship Id="rId1506" Type="http://schemas.openxmlformats.org/officeDocument/2006/relationships/hyperlink" Target="https://lightcast.io/open-skills/skills" TargetMode="External"/><Relationship Id="rId2837" Type="http://schemas.openxmlformats.org/officeDocument/2006/relationships/hyperlink" Target="https://skills.emsidata.com/skills/ESFB393AC89ED73A7CE6" TargetMode="External"/><Relationship Id="rId1507" Type="http://schemas.openxmlformats.org/officeDocument/2006/relationships/hyperlink" Target="https://skills.emsidata.com/skills/KS4418462TTGKL3CWJHT" TargetMode="External"/><Relationship Id="rId2838" Type="http://schemas.openxmlformats.org/officeDocument/2006/relationships/hyperlink" Target="https://lightcast.io/open-skills/skills" TargetMode="External"/><Relationship Id="rId1508" Type="http://schemas.openxmlformats.org/officeDocument/2006/relationships/hyperlink" Target="https://lightcast.io/open-skills/skills" TargetMode="External"/><Relationship Id="rId2839" Type="http://schemas.openxmlformats.org/officeDocument/2006/relationships/hyperlink" Target="https://skills.emsidata.com/skills/ES169507DEF4AA84FB49" TargetMode="External"/><Relationship Id="rId1509" Type="http://schemas.openxmlformats.org/officeDocument/2006/relationships/hyperlink" Target="https://skills.emsidata.com/skills/KS1228S6XKXWJ8SR7JYX" TargetMode="External"/><Relationship Id="rId6380" Type="http://schemas.openxmlformats.org/officeDocument/2006/relationships/hyperlink" Target="https://skills.emsidata.com/skills/ES3C82C4833E29443ACA" TargetMode="External"/><Relationship Id="rId5050" Type="http://schemas.openxmlformats.org/officeDocument/2006/relationships/hyperlink" Target="https://lightcast.io/open-skills/skills" TargetMode="External"/><Relationship Id="rId6381" Type="http://schemas.openxmlformats.org/officeDocument/2006/relationships/hyperlink" Target="https://lightcast.io/open-skills/skills" TargetMode="External"/><Relationship Id="rId5053" Type="http://schemas.openxmlformats.org/officeDocument/2006/relationships/hyperlink" Target="https://skills.emsidata.com/skills/KS126F1767ZRV752PS04" TargetMode="External"/><Relationship Id="rId6384" Type="http://schemas.openxmlformats.org/officeDocument/2006/relationships/hyperlink" Target="https://skills.emsidata.com/skills/KS121XV72NK1F5DDJKLK" TargetMode="External"/><Relationship Id="rId5054" Type="http://schemas.openxmlformats.org/officeDocument/2006/relationships/hyperlink" Target="https://lightcast.io/open-skills/skills" TargetMode="External"/><Relationship Id="rId6385" Type="http://schemas.openxmlformats.org/officeDocument/2006/relationships/hyperlink" Target="https://lightcast.io/open-skills/skills" TargetMode="External"/><Relationship Id="rId5051" Type="http://schemas.openxmlformats.org/officeDocument/2006/relationships/hyperlink" Target="https://skills.emsidata.com/skills/KS123KP6BJQFPT9Y4QD7" TargetMode="External"/><Relationship Id="rId6382" Type="http://schemas.openxmlformats.org/officeDocument/2006/relationships/hyperlink" Target="https://skills.emsidata.com/skills/KS121XX660DWPDPRLVW2" TargetMode="External"/><Relationship Id="rId5052" Type="http://schemas.openxmlformats.org/officeDocument/2006/relationships/hyperlink" Target="https://lightcast.io/open-skills/skills" TargetMode="External"/><Relationship Id="rId6383" Type="http://schemas.openxmlformats.org/officeDocument/2006/relationships/hyperlink" Target="https://lightcast.io/open-skills/skills" TargetMode="External"/><Relationship Id="rId5057" Type="http://schemas.openxmlformats.org/officeDocument/2006/relationships/hyperlink" Target="https://skills.emsidata.com/skills/KS1238D6SC8NVDVCSMRB" TargetMode="External"/><Relationship Id="rId6388" Type="http://schemas.openxmlformats.org/officeDocument/2006/relationships/hyperlink" Target="https://skills.emsidata.com/skills/KS120M66NZ5TCZHDHYDQ" TargetMode="External"/><Relationship Id="rId5058" Type="http://schemas.openxmlformats.org/officeDocument/2006/relationships/hyperlink" Target="https://lightcast.io/open-skills/skills" TargetMode="External"/><Relationship Id="rId6389" Type="http://schemas.openxmlformats.org/officeDocument/2006/relationships/hyperlink" Target="https://lightcast.io/open-skills/skills" TargetMode="External"/><Relationship Id="rId5055" Type="http://schemas.openxmlformats.org/officeDocument/2006/relationships/hyperlink" Target="https://skills.emsidata.com/skills/KS122QQ6C07PY860HWBF" TargetMode="External"/><Relationship Id="rId6386" Type="http://schemas.openxmlformats.org/officeDocument/2006/relationships/hyperlink" Target="https://skills.emsidata.com/skills/KS123TG6QNY4DT6HTVQ0" TargetMode="External"/><Relationship Id="rId5056" Type="http://schemas.openxmlformats.org/officeDocument/2006/relationships/hyperlink" Target="https://lightcast.io/open-skills/skills" TargetMode="External"/><Relationship Id="rId6387" Type="http://schemas.openxmlformats.org/officeDocument/2006/relationships/hyperlink" Target="https://lightcast.io/open-skills/skills" TargetMode="External"/><Relationship Id="rId5059" Type="http://schemas.openxmlformats.org/officeDocument/2006/relationships/hyperlink" Target="https://skills.emsidata.com/skills/KS122NT6MJF4C6VC74WC" TargetMode="External"/><Relationship Id="rId6370" Type="http://schemas.openxmlformats.org/officeDocument/2006/relationships/hyperlink" Target="https://skills.emsidata.com/skills/ES32966BEA118E4E7E2B" TargetMode="External"/><Relationship Id="rId5042" Type="http://schemas.openxmlformats.org/officeDocument/2006/relationships/hyperlink" Target="https://lightcast.io/open-skills/skills" TargetMode="External"/><Relationship Id="rId6373" Type="http://schemas.openxmlformats.org/officeDocument/2006/relationships/hyperlink" Target="https://lightcast.io/open-skills/skills" TargetMode="External"/><Relationship Id="rId5043" Type="http://schemas.openxmlformats.org/officeDocument/2006/relationships/hyperlink" Target="https://skills.emsidata.com/skills/KSXSX8J6S8V1GTDSTNX3" TargetMode="External"/><Relationship Id="rId6374" Type="http://schemas.openxmlformats.org/officeDocument/2006/relationships/hyperlink" Target="https://skills.emsidata.com/skills/KS125LC6CFC41FKNZLG0" TargetMode="External"/><Relationship Id="rId5040" Type="http://schemas.openxmlformats.org/officeDocument/2006/relationships/hyperlink" Target="https://lightcast.io/open-skills/skills" TargetMode="External"/><Relationship Id="rId6371" Type="http://schemas.openxmlformats.org/officeDocument/2006/relationships/hyperlink" Target="https://lightcast.io/open-skills/skills" TargetMode="External"/><Relationship Id="rId5041" Type="http://schemas.openxmlformats.org/officeDocument/2006/relationships/hyperlink" Target="https://skills.emsidata.com/skills/KS122QR67M3DQDNP937T" TargetMode="External"/><Relationship Id="rId6372" Type="http://schemas.openxmlformats.org/officeDocument/2006/relationships/hyperlink" Target="https://skills.emsidata.com/skills/ES40DF64C755049F2A42" TargetMode="External"/><Relationship Id="rId5046" Type="http://schemas.openxmlformats.org/officeDocument/2006/relationships/hyperlink" Target="https://lightcast.io/open-skills/skills" TargetMode="External"/><Relationship Id="rId6377" Type="http://schemas.openxmlformats.org/officeDocument/2006/relationships/hyperlink" Target="https://lightcast.io/open-skills/skills" TargetMode="External"/><Relationship Id="rId5047" Type="http://schemas.openxmlformats.org/officeDocument/2006/relationships/hyperlink" Target="https://skills.emsidata.com/skills/KS440ZL6RMLFTWP346LK" TargetMode="External"/><Relationship Id="rId6378" Type="http://schemas.openxmlformats.org/officeDocument/2006/relationships/hyperlink" Target="https://skills.emsidata.com/skills/KS1238H6B8TZ6MF53D8M" TargetMode="External"/><Relationship Id="rId5044" Type="http://schemas.openxmlformats.org/officeDocument/2006/relationships/hyperlink" Target="https://lightcast.io/open-skills/skills" TargetMode="External"/><Relationship Id="rId6375" Type="http://schemas.openxmlformats.org/officeDocument/2006/relationships/hyperlink" Target="https://lightcast.io/open-skills/skills" TargetMode="External"/><Relationship Id="rId5045" Type="http://schemas.openxmlformats.org/officeDocument/2006/relationships/hyperlink" Target="https://skills.emsidata.com/skills/KS1266X6YHFL7MWX98DM" TargetMode="External"/><Relationship Id="rId6376" Type="http://schemas.openxmlformats.org/officeDocument/2006/relationships/hyperlink" Target="https://skills.emsidata.com/skills/KS125LB6VQS39W9Z22PH" TargetMode="External"/><Relationship Id="rId5048" Type="http://schemas.openxmlformats.org/officeDocument/2006/relationships/hyperlink" Target="https://lightcast.io/open-skills/skills" TargetMode="External"/><Relationship Id="rId6379" Type="http://schemas.openxmlformats.org/officeDocument/2006/relationships/hyperlink" Target="https://lightcast.io/open-skills/skills" TargetMode="External"/><Relationship Id="rId5049" Type="http://schemas.openxmlformats.org/officeDocument/2006/relationships/hyperlink" Target="https://skills.emsidata.com/skills/KS125TB6YR6236RKM563" TargetMode="External"/><Relationship Id="rId2800" Type="http://schemas.openxmlformats.org/officeDocument/2006/relationships/hyperlink" Target="https://lightcast.io/open-skills/skills" TargetMode="External"/><Relationship Id="rId2801" Type="http://schemas.openxmlformats.org/officeDocument/2006/relationships/hyperlink" Target="https://skills.emsidata.com/skills/KS126N972L8GXBQQ4H9L" TargetMode="External"/><Relationship Id="rId2802" Type="http://schemas.openxmlformats.org/officeDocument/2006/relationships/hyperlink" Target="https://lightcast.io/open-skills/skills" TargetMode="External"/><Relationship Id="rId2803" Type="http://schemas.openxmlformats.org/officeDocument/2006/relationships/hyperlink" Target="https://skills.emsidata.com/skills/KS122N76D3H1KZTM7ML7" TargetMode="External"/><Relationship Id="rId2804" Type="http://schemas.openxmlformats.org/officeDocument/2006/relationships/hyperlink" Target="https://lightcast.io/open-skills/skills" TargetMode="External"/><Relationship Id="rId2805" Type="http://schemas.openxmlformats.org/officeDocument/2006/relationships/hyperlink" Target="https://skills.emsidata.com/skills/KS127WH6ZTL4QLJ5VKTW" TargetMode="External"/><Relationship Id="rId2806" Type="http://schemas.openxmlformats.org/officeDocument/2006/relationships/hyperlink" Target="https://lightcast.io/open-skills/skills" TargetMode="External"/><Relationship Id="rId2807" Type="http://schemas.openxmlformats.org/officeDocument/2006/relationships/hyperlink" Target="https://skills.emsidata.com/skills/KS124NC6WLH77728R3RB" TargetMode="External"/><Relationship Id="rId2808" Type="http://schemas.openxmlformats.org/officeDocument/2006/relationships/hyperlink" Target="https://lightcast.io/open-skills/skills" TargetMode="External"/><Relationship Id="rId2809" Type="http://schemas.openxmlformats.org/officeDocument/2006/relationships/hyperlink" Target="https://skills.emsidata.com/skills/KS123W673LXFQ1L2PSXW" TargetMode="External"/><Relationship Id="rId5071" Type="http://schemas.openxmlformats.org/officeDocument/2006/relationships/hyperlink" Target="https://skills.emsidata.com/skills/KS122QG6F0WSF1GQQ6XT" TargetMode="External"/><Relationship Id="rId5072" Type="http://schemas.openxmlformats.org/officeDocument/2006/relationships/hyperlink" Target="https://lightcast.io/open-skills/skills" TargetMode="External"/><Relationship Id="rId5070" Type="http://schemas.openxmlformats.org/officeDocument/2006/relationships/hyperlink" Target="https://lightcast.io/open-skills/skills" TargetMode="External"/><Relationship Id="rId5075" Type="http://schemas.openxmlformats.org/officeDocument/2006/relationships/hyperlink" Target="https://skills.emsidata.com/skills/KS1249N615J2PKTR83N7" TargetMode="External"/><Relationship Id="rId5076" Type="http://schemas.openxmlformats.org/officeDocument/2006/relationships/hyperlink" Target="https://lightcast.io/open-skills/skills" TargetMode="External"/><Relationship Id="rId5073" Type="http://schemas.openxmlformats.org/officeDocument/2006/relationships/hyperlink" Target="https://skills.emsidata.com/skills/KS126JR77DBJ9FCVD3N7" TargetMode="External"/><Relationship Id="rId5074" Type="http://schemas.openxmlformats.org/officeDocument/2006/relationships/hyperlink" Target="https://lightcast.io/open-skills/skills" TargetMode="External"/><Relationship Id="rId5079" Type="http://schemas.openxmlformats.org/officeDocument/2006/relationships/hyperlink" Target="https://skills.emsidata.com/skills/KS126PF6PJY1N0ZX5R0P" TargetMode="External"/><Relationship Id="rId5077" Type="http://schemas.openxmlformats.org/officeDocument/2006/relationships/hyperlink" Target="https://skills.emsidata.com/skills/KS122QK6TH01FWQ9X8CH" TargetMode="External"/><Relationship Id="rId5078" Type="http://schemas.openxmlformats.org/officeDocument/2006/relationships/hyperlink" Target="https://lightcast.io/open-skills/skills" TargetMode="External"/><Relationship Id="rId5060" Type="http://schemas.openxmlformats.org/officeDocument/2006/relationships/hyperlink" Target="https://lightcast.io/open-skills/skills" TargetMode="External"/><Relationship Id="rId6391" Type="http://schemas.openxmlformats.org/officeDocument/2006/relationships/hyperlink" Target="https://lightcast.io/open-skills/skills" TargetMode="External"/><Relationship Id="rId5061" Type="http://schemas.openxmlformats.org/officeDocument/2006/relationships/hyperlink" Target="https://skills.emsidata.com/skills/KS126RT6DLPKGK0QM8R6" TargetMode="External"/><Relationship Id="rId6392" Type="http://schemas.openxmlformats.org/officeDocument/2006/relationships/hyperlink" Target="https://skills.emsidata.com/skills/KS1269W6ZF8J5YJDDVN9" TargetMode="External"/><Relationship Id="rId6390" Type="http://schemas.openxmlformats.org/officeDocument/2006/relationships/hyperlink" Target="https://skills.emsidata.com/skills/KS1231M6M7DML5NQCX8V" TargetMode="External"/><Relationship Id="rId5064" Type="http://schemas.openxmlformats.org/officeDocument/2006/relationships/hyperlink" Target="https://lightcast.io/open-skills/skills" TargetMode="External"/><Relationship Id="rId6395" Type="http://schemas.openxmlformats.org/officeDocument/2006/relationships/hyperlink" Target="https://lightcast.io/open-skills/skills" TargetMode="External"/><Relationship Id="rId5065" Type="http://schemas.openxmlformats.org/officeDocument/2006/relationships/hyperlink" Target="https://skills.emsidata.com/skills/KS1264Y6FZC3R4TPFMN6" TargetMode="External"/><Relationship Id="rId6396" Type="http://schemas.openxmlformats.org/officeDocument/2006/relationships/hyperlink" Target="https://skills.emsidata.com/skills/KS1228S6YKWXMH4M4DL7" TargetMode="External"/><Relationship Id="rId5062" Type="http://schemas.openxmlformats.org/officeDocument/2006/relationships/hyperlink" Target="https://lightcast.io/open-skills/skills" TargetMode="External"/><Relationship Id="rId6393" Type="http://schemas.openxmlformats.org/officeDocument/2006/relationships/hyperlink" Target="https://lightcast.io/open-skills/skills" TargetMode="External"/><Relationship Id="rId5063" Type="http://schemas.openxmlformats.org/officeDocument/2006/relationships/hyperlink" Target="https://skills.emsidata.com/skills/KS127F567D6W0VPKRSPS" TargetMode="External"/><Relationship Id="rId6394" Type="http://schemas.openxmlformats.org/officeDocument/2006/relationships/hyperlink" Target="https://skills.emsidata.com/skills/KS123YM600CLQQD1GP56" TargetMode="External"/><Relationship Id="rId5068" Type="http://schemas.openxmlformats.org/officeDocument/2006/relationships/hyperlink" Target="https://lightcast.io/open-skills/skills" TargetMode="External"/><Relationship Id="rId6399" Type="http://schemas.openxmlformats.org/officeDocument/2006/relationships/hyperlink" Target="https://lightcast.io/open-skills/skills" TargetMode="External"/><Relationship Id="rId5069" Type="http://schemas.openxmlformats.org/officeDocument/2006/relationships/hyperlink" Target="https://skills.emsidata.com/skills/KS440W86BCX0F0Y96HVJ" TargetMode="External"/><Relationship Id="rId5066" Type="http://schemas.openxmlformats.org/officeDocument/2006/relationships/hyperlink" Target="https://lightcast.io/open-skills/skills" TargetMode="External"/><Relationship Id="rId6397" Type="http://schemas.openxmlformats.org/officeDocument/2006/relationships/hyperlink" Target="https://lightcast.io/open-skills/skills" TargetMode="External"/><Relationship Id="rId5067" Type="http://schemas.openxmlformats.org/officeDocument/2006/relationships/hyperlink" Target="https://skills.emsidata.com/skills/KS1272Y6RFNZKNGWDWMB" TargetMode="External"/><Relationship Id="rId6398" Type="http://schemas.openxmlformats.org/officeDocument/2006/relationships/hyperlink" Target="https://skills.emsidata.com/skills/KS123MN77Q0WTZ3GVLRV" TargetMode="External"/><Relationship Id="rId1576" Type="http://schemas.openxmlformats.org/officeDocument/2006/relationships/hyperlink" Target="https://lightcast.io/open-skills/skills" TargetMode="External"/><Relationship Id="rId1577" Type="http://schemas.openxmlformats.org/officeDocument/2006/relationships/hyperlink" Target="https://skills.emsidata.com/skills/KS1282F6WLW3C4CKVYDR" TargetMode="External"/><Relationship Id="rId1578" Type="http://schemas.openxmlformats.org/officeDocument/2006/relationships/hyperlink" Target="https://lightcast.io/open-skills/skills" TargetMode="External"/><Relationship Id="rId1579" Type="http://schemas.openxmlformats.org/officeDocument/2006/relationships/hyperlink" Target="https://skills.emsidata.com/skills/ES6C7324B9377A38E0D5" TargetMode="External"/><Relationship Id="rId987" Type="http://schemas.openxmlformats.org/officeDocument/2006/relationships/hyperlink" Target="https://skills.emsidata.com/skills/KS441WZ6SHN10VW7Q4MZ" TargetMode="External"/><Relationship Id="rId986" Type="http://schemas.openxmlformats.org/officeDocument/2006/relationships/hyperlink" Target="https://lightcast.io/open-skills/skills" TargetMode="External"/><Relationship Id="rId985" Type="http://schemas.openxmlformats.org/officeDocument/2006/relationships/hyperlink" Target="https://skills.emsidata.com/skills/ESD2E015633809B06EA7" TargetMode="External"/><Relationship Id="rId984" Type="http://schemas.openxmlformats.org/officeDocument/2006/relationships/hyperlink" Target="https://lightcast.io/open-skills/skills" TargetMode="External"/><Relationship Id="rId989" Type="http://schemas.openxmlformats.org/officeDocument/2006/relationships/hyperlink" Target="https://skills.emsidata.com/skills/KS440XV5Z9HQNLK1BNW3" TargetMode="External"/><Relationship Id="rId988" Type="http://schemas.openxmlformats.org/officeDocument/2006/relationships/hyperlink" Target="https://lightcast.io/open-skills/skills" TargetMode="External"/><Relationship Id="rId1570" Type="http://schemas.openxmlformats.org/officeDocument/2006/relationships/hyperlink" Target="https://lightcast.io/open-skills/skills" TargetMode="External"/><Relationship Id="rId1571" Type="http://schemas.openxmlformats.org/officeDocument/2006/relationships/hyperlink" Target="https://skills.emsidata.com/skills/KS127FV6NMYSL9H3DBH1" TargetMode="External"/><Relationship Id="rId983" Type="http://schemas.openxmlformats.org/officeDocument/2006/relationships/hyperlink" Target="https://skills.emsidata.com/skills/ESA0975524BD1E6C40FA" TargetMode="External"/><Relationship Id="rId1572" Type="http://schemas.openxmlformats.org/officeDocument/2006/relationships/hyperlink" Target="https://lightcast.io/open-skills/skills" TargetMode="External"/><Relationship Id="rId982" Type="http://schemas.openxmlformats.org/officeDocument/2006/relationships/hyperlink" Target="https://lightcast.io/open-skills/skills" TargetMode="External"/><Relationship Id="rId1573" Type="http://schemas.openxmlformats.org/officeDocument/2006/relationships/hyperlink" Target="https://skills.emsidata.com/skills/ESDF44DC766ED1E22E32" TargetMode="External"/><Relationship Id="rId981" Type="http://schemas.openxmlformats.org/officeDocument/2006/relationships/hyperlink" Target="https://skills.emsidata.com/skills/ESBD03499053871E7AD9" TargetMode="External"/><Relationship Id="rId1574" Type="http://schemas.openxmlformats.org/officeDocument/2006/relationships/hyperlink" Target="https://lightcast.io/open-skills/skills" TargetMode="External"/><Relationship Id="rId980" Type="http://schemas.openxmlformats.org/officeDocument/2006/relationships/hyperlink" Target="https://lightcast.io/open-skills/skills" TargetMode="External"/><Relationship Id="rId1575" Type="http://schemas.openxmlformats.org/officeDocument/2006/relationships/hyperlink" Target="https://skills.emsidata.com/skills/KS1282M68WL9T4YH3SLF" TargetMode="External"/><Relationship Id="rId1565" Type="http://schemas.openxmlformats.org/officeDocument/2006/relationships/hyperlink" Target="https://skills.emsidata.com/skills/KS440BD5WPRCNQ6SX3J1" TargetMode="External"/><Relationship Id="rId2896" Type="http://schemas.openxmlformats.org/officeDocument/2006/relationships/hyperlink" Target="https://lightcast.io/open-skills/skills" TargetMode="External"/><Relationship Id="rId1566" Type="http://schemas.openxmlformats.org/officeDocument/2006/relationships/hyperlink" Target="https://lightcast.io/open-skills/skills" TargetMode="External"/><Relationship Id="rId2897" Type="http://schemas.openxmlformats.org/officeDocument/2006/relationships/hyperlink" Target="https://skills.emsidata.com/skills/KS440446CLVJYFGF0X6D" TargetMode="External"/><Relationship Id="rId1567" Type="http://schemas.openxmlformats.org/officeDocument/2006/relationships/hyperlink" Target="https://skills.emsidata.com/skills/KS440HB6R9M0RQZFFWYZ" TargetMode="External"/><Relationship Id="rId2898" Type="http://schemas.openxmlformats.org/officeDocument/2006/relationships/hyperlink" Target="https://lightcast.io/open-skills/skills" TargetMode="External"/><Relationship Id="rId1568" Type="http://schemas.openxmlformats.org/officeDocument/2006/relationships/hyperlink" Target="https://lightcast.io/open-skills/skills" TargetMode="External"/><Relationship Id="rId2899" Type="http://schemas.openxmlformats.org/officeDocument/2006/relationships/hyperlink" Target="https://skills.emsidata.com/skills/KS125B671DWS78T2HFPD" TargetMode="External"/><Relationship Id="rId1569" Type="http://schemas.openxmlformats.org/officeDocument/2006/relationships/hyperlink" Target="https://skills.emsidata.com/skills/KS125MK6L8XN70ZS40ZY" TargetMode="External"/><Relationship Id="rId976" Type="http://schemas.openxmlformats.org/officeDocument/2006/relationships/hyperlink" Target="https://lightcast.io/open-skills/skills" TargetMode="External"/><Relationship Id="rId975" Type="http://schemas.openxmlformats.org/officeDocument/2006/relationships/hyperlink" Target="https://skills.emsidata.com/skills/KS440GH5YRZFQDHSFKVC" TargetMode="External"/><Relationship Id="rId974" Type="http://schemas.openxmlformats.org/officeDocument/2006/relationships/hyperlink" Target="https://lightcast.io/open-skills/skills" TargetMode="External"/><Relationship Id="rId973" Type="http://schemas.openxmlformats.org/officeDocument/2006/relationships/hyperlink" Target="https://skills.emsidata.com/skills/KS1227561W39N14BY3LB" TargetMode="External"/><Relationship Id="rId979" Type="http://schemas.openxmlformats.org/officeDocument/2006/relationships/hyperlink" Target="https://skills.emsidata.com/skills/KS126237283GZN8NX5P6" TargetMode="External"/><Relationship Id="rId978" Type="http://schemas.openxmlformats.org/officeDocument/2006/relationships/hyperlink" Target="https://lightcast.io/open-skills/skills" TargetMode="External"/><Relationship Id="rId977" Type="http://schemas.openxmlformats.org/officeDocument/2006/relationships/hyperlink" Target="https://skills.emsidata.com/skills/ES1FE5CA327A138504B5" TargetMode="External"/><Relationship Id="rId2890" Type="http://schemas.openxmlformats.org/officeDocument/2006/relationships/hyperlink" Target="https://lightcast.io/open-skills/skills" TargetMode="External"/><Relationship Id="rId1560" Type="http://schemas.openxmlformats.org/officeDocument/2006/relationships/hyperlink" Target="https://lightcast.io/open-skills/skills" TargetMode="External"/><Relationship Id="rId2891" Type="http://schemas.openxmlformats.org/officeDocument/2006/relationships/hyperlink" Target="https://skills.emsidata.com/skills/ES33A81352FD98757293" TargetMode="External"/><Relationship Id="rId972" Type="http://schemas.openxmlformats.org/officeDocument/2006/relationships/hyperlink" Target="https://lightcast.io/open-skills/skills" TargetMode="External"/><Relationship Id="rId1561" Type="http://schemas.openxmlformats.org/officeDocument/2006/relationships/hyperlink" Target="https://skills.emsidata.com/skills/KS1206R6J3HDQV8PPC87" TargetMode="External"/><Relationship Id="rId2892" Type="http://schemas.openxmlformats.org/officeDocument/2006/relationships/hyperlink" Target="https://lightcast.io/open-skills/skills" TargetMode="External"/><Relationship Id="rId971" Type="http://schemas.openxmlformats.org/officeDocument/2006/relationships/hyperlink" Target="https://skills.emsidata.com/skills/KS126VY6DLPDWFZD5VB8" TargetMode="External"/><Relationship Id="rId1562" Type="http://schemas.openxmlformats.org/officeDocument/2006/relationships/hyperlink" Target="https://lightcast.io/open-skills/skills" TargetMode="External"/><Relationship Id="rId2893" Type="http://schemas.openxmlformats.org/officeDocument/2006/relationships/hyperlink" Target="https://skills.emsidata.com/skills/KS124Q768CBHW8N151WY" TargetMode="External"/><Relationship Id="rId970" Type="http://schemas.openxmlformats.org/officeDocument/2006/relationships/hyperlink" Target="https://lightcast.io/open-skills/skills" TargetMode="External"/><Relationship Id="rId1563" Type="http://schemas.openxmlformats.org/officeDocument/2006/relationships/hyperlink" Target="https://skills.emsidata.com/skills/KS1218N78MN3G6HV5BK7" TargetMode="External"/><Relationship Id="rId2894" Type="http://schemas.openxmlformats.org/officeDocument/2006/relationships/hyperlink" Target="https://lightcast.io/open-skills/skills" TargetMode="External"/><Relationship Id="rId1564" Type="http://schemas.openxmlformats.org/officeDocument/2006/relationships/hyperlink" Target="https://lightcast.io/open-skills/skills" TargetMode="External"/><Relationship Id="rId2895" Type="http://schemas.openxmlformats.org/officeDocument/2006/relationships/hyperlink" Target="https://skills.emsidata.com/skills/KS126Q3766LR2GSDF375" TargetMode="External"/><Relationship Id="rId1598" Type="http://schemas.openxmlformats.org/officeDocument/2006/relationships/hyperlink" Target="https://lightcast.io/open-skills/skills" TargetMode="External"/><Relationship Id="rId1599" Type="http://schemas.openxmlformats.org/officeDocument/2006/relationships/hyperlink" Target="https://skills.emsidata.com/skills/KSBW6VY1LTP97IYOKVZX" TargetMode="External"/><Relationship Id="rId1590" Type="http://schemas.openxmlformats.org/officeDocument/2006/relationships/hyperlink" Target="https://lightcast.io/open-skills/skills" TargetMode="External"/><Relationship Id="rId1591" Type="http://schemas.openxmlformats.org/officeDocument/2006/relationships/hyperlink" Target="https://skills.emsidata.com/skills/ESA57D1ACED4A47FE3C5" TargetMode="External"/><Relationship Id="rId1592" Type="http://schemas.openxmlformats.org/officeDocument/2006/relationships/hyperlink" Target="https://lightcast.io/open-skills/skills" TargetMode="External"/><Relationship Id="rId1593" Type="http://schemas.openxmlformats.org/officeDocument/2006/relationships/hyperlink" Target="https://skills.emsidata.com/skills/KSIRH2MDNR85TXTQF10X" TargetMode="External"/><Relationship Id="rId1594" Type="http://schemas.openxmlformats.org/officeDocument/2006/relationships/hyperlink" Target="https://lightcast.io/open-skills/skills" TargetMode="External"/><Relationship Id="rId1595" Type="http://schemas.openxmlformats.org/officeDocument/2006/relationships/hyperlink" Target="https://skills.emsidata.com/skills/KS441DK5ZDF8Q8FWL19R" TargetMode="External"/><Relationship Id="rId1596" Type="http://schemas.openxmlformats.org/officeDocument/2006/relationships/hyperlink" Target="https://lightcast.io/open-skills/skills" TargetMode="External"/><Relationship Id="rId1597" Type="http://schemas.openxmlformats.org/officeDocument/2006/relationships/hyperlink" Target="https://skills.emsidata.com/skills/ES2DC2C514D5A45F3CC2" TargetMode="External"/><Relationship Id="rId1587" Type="http://schemas.openxmlformats.org/officeDocument/2006/relationships/hyperlink" Target="https://skills.emsidata.com/skills/KS441PQ64HT13P34T8T5" TargetMode="External"/><Relationship Id="rId1588" Type="http://schemas.openxmlformats.org/officeDocument/2006/relationships/hyperlink" Target="https://lightcast.io/open-skills/skills" TargetMode="External"/><Relationship Id="rId1589" Type="http://schemas.openxmlformats.org/officeDocument/2006/relationships/hyperlink" Target="https://skills.emsidata.com/skills/KS1282K5ZT9JLWWFMNW7" TargetMode="External"/><Relationship Id="rId998" Type="http://schemas.openxmlformats.org/officeDocument/2006/relationships/hyperlink" Target="https://lightcast.io/open-skills/skills" TargetMode="External"/><Relationship Id="rId997" Type="http://schemas.openxmlformats.org/officeDocument/2006/relationships/hyperlink" Target="https://skills.emsidata.com/skills/KS440Y868SJN67TTMF18" TargetMode="External"/><Relationship Id="rId996" Type="http://schemas.openxmlformats.org/officeDocument/2006/relationships/hyperlink" Target="https://lightcast.io/open-skills/skills" TargetMode="External"/><Relationship Id="rId995" Type="http://schemas.openxmlformats.org/officeDocument/2006/relationships/hyperlink" Target="https://skills.emsidata.com/skills/KS440Y26P8XKMWDLM82R" TargetMode="External"/><Relationship Id="rId999" Type="http://schemas.openxmlformats.org/officeDocument/2006/relationships/hyperlink" Target="https://skills.emsidata.com/skills/KS122ZH71HN3JMGYNBS7" TargetMode="External"/><Relationship Id="rId990" Type="http://schemas.openxmlformats.org/officeDocument/2006/relationships/hyperlink" Target="https://lightcast.io/open-skills/skills" TargetMode="External"/><Relationship Id="rId1580" Type="http://schemas.openxmlformats.org/officeDocument/2006/relationships/hyperlink" Target="https://lightcast.io/open-skills/skills" TargetMode="External"/><Relationship Id="rId1581" Type="http://schemas.openxmlformats.org/officeDocument/2006/relationships/hyperlink" Target="https://skills.emsidata.com/skills/ESBD232625E05A1D9F64" TargetMode="External"/><Relationship Id="rId1582" Type="http://schemas.openxmlformats.org/officeDocument/2006/relationships/hyperlink" Target="https://lightcast.io/open-skills/skills" TargetMode="External"/><Relationship Id="rId994" Type="http://schemas.openxmlformats.org/officeDocument/2006/relationships/hyperlink" Target="https://lightcast.io/open-skills/skills" TargetMode="External"/><Relationship Id="rId1583" Type="http://schemas.openxmlformats.org/officeDocument/2006/relationships/hyperlink" Target="https://skills.emsidata.com/skills/KS1224W5XSXCJBNSLLVX" TargetMode="External"/><Relationship Id="rId993" Type="http://schemas.openxmlformats.org/officeDocument/2006/relationships/hyperlink" Target="https://skills.emsidata.com/skills/KS440Y75ZWQSRZ5R9DGC" TargetMode="External"/><Relationship Id="rId1584" Type="http://schemas.openxmlformats.org/officeDocument/2006/relationships/hyperlink" Target="https://lightcast.io/open-skills/skills" TargetMode="External"/><Relationship Id="rId992" Type="http://schemas.openxmlformats.org/officeDocument/2006/relationships/hyperlink" Target="https://lightcast.io/open-skills/skills" TargetMode="External"/><Relationship Id="rId1585" Type="http://schemas.openxmlformats.org/officeDocument/2006/relationships/hyperlink" Target="https://skills.emsidata.com/skills/KS7G24169Z487XMD80CY" TargetMode="External"/><Relationship Id="rId991" Type="http://schemas.openxmlformats.org/officeDocument/2006/relationships/hyperlink" Target="https://skills.emsidata.com/skills/KS124YX5YBPVSNLBN7WN" TargetMode="External"/><Relationship Id="rId1586" Type="http://schemas.openxmlformats.org/officeDocument/2006/relationships/hyperlink" Target="https://lightcast.io/open-skills/skills" TargetMode="External"/><Relationship Id="rId1532" Type="http://schemas.openxmlformats.org/officeDocument/2006/relationships/hyperlink" Target="https://lightcast.io/open-skills/skills" TargetMode="External"/><Relationship Id="rId2863" Type="http://schemas.openxmlformats.org/officeDocument/2006/relationships/hyperlink" Target="https://skills.emsidata.com/skills/KS123WS71JW5Z260BWRT" TargetMode="External"/><Relationship Id="rId1533" Type="http://schemas.openxmlformats.org/officeDocument/2006/relationships/hyperlink" Target="https://skills.emsidata.com/skills/KS127PD6HS17M78HDZHH" TargetMode="External"/><Relationship Id="rId2864" Type="http://schemas.openxmlformats.org/officeDocument/2006/relationships/hyperlink" Target="https://lightcast.io/open-skills/skills" TargetMode="External"/><Relationship Id="rId1534" Type="http://schemas.openxmlformats.org/officeDocument/2006/relationships/hyperlink" Target="https://lightcast.io/open-skills/skills" TargetMode="External"/><Relationship Id="rId2865" Type="http://schemas.openxmlformats.org/officeDocument/2006/relationships/hyperlink" Target="https://skills.emsidata.com/skills/KS127SN723CCFQJKG8GK" TargetMode="External"/><Relationship Id="rId1535" Type="http://schemas.openxmlformats.org/officeDocument/2006/relationships/hyperlink" Target="https://skills.emsidata.com/skills/BGS72A654BDAAABB12C3" TargetMode="External"/><Relationship Id="rId2866" Type="http://schemas.openxmlformats.org/officeDocument/2006/relationships/hyperlink" Target="https://lightcast.io/open-skills/skills" TargetMode="External"/><Relationship Id="rId1536" Type="http://schemas.openxmlformats.org/officeDocument/2006/relationships/hyperlink" Target="https://lightcast.io/open-skills/skills" TargetMode="External"/><Relationship Id="rId2867" Type="http://schemas.openxmlformats.org/officeDocument/2006/relationships/hyperlink" Target="https://skills.emsidata.com/skills/KS123K35XW0ZY6YB2QTW" TargetMode="External"/><Relationship Id="rId1537" Type="http://schemas.openxmlformats.org/officeDocument/2006/relationships/hyperlink" Target="https://skills.emsidata.com/skills/KS1280N6G0RXMWQ29JCS" TargetMode="External"/><Relationship Id="rId2868" Type="http://schemas.openxmlformats.org/officeDocument/2006/relationships/hyperlink" Target="https://lightcast.io/open-skills/skills" TargetMode="External"/><Relationship Id="rId1538" Type="http://schemas.openxmlformats.org/officeDocument/2006/relationships/hyperlink" Target="https://lightcast.io/open-skills/skills" TargetMode="External"/><Relationship Id="rId2869" Type="http://schemas.openxmlformats.org/officeDocument/2006/relationships/hyperlink" Target="https://skills.emsidata.com/skills/KS1281Y6YGNRX3STZXTW" TargetMode="External"/><Relationship Id="rId1539" Type="http://schemas.openxmlformats.org/officeDocument/2006/relationships/hyperlink" Target="https://skills.emsidata.com/skills/KST71ITFIZYDOGER5ST6" TargetMode="External"/><Relationship Id="rId949" Type="http://schemas.openxmlformats.org/officeDocument/2006/relationships/hyperlink" Target="https://skills.emsidata.com/skills/KS440Z971Y0BNVVWS08H" TargetMode="External"/><Relationship Id="rId948" Type="http://schemas.openxmlformats.org/officeDocument/2006/relationships/hyperlink" Target="https://lightcast.io/open-skills/skills" TargetMode="External"/><Relationship Id="rId943" Type="http://schemas.openxmlformats.org/officeDocument/2006/relationships/hyperlink" Target="https://skills.emsidata.com/skills/KS120GR6PJNCB52Q4N8F" TargetMode="External"/><Relationship Id="rId942" Type="http://schemas.openxmlformats.org/officeDocument/2006/relationships/hyperlink" Target="https://lightcast.io/open-skills/skills" TargetMode="External"/><Relationship Id="rId941" Type="http://schemas.openxmlformats.org/officeDocument/2006/relationships/hyperlink" Target="https://skills.emsidata.com/skills/KS1238C6LBP1L6FMXQ5J" TargetMode="External"/><Relationship Id="rId940" Type="http://schemas.openxmlformats.org/officeDocument/2006/relationships/hyperlink" Target="https://lightcast.io/open-skills/skills" TargetMode="External"/><Relationship Id="rId947" Type="http://schemas.openxmlformats.org/officeDocument/2006/relationships/hyperlink" Target="https://skills.emsidata.com/skills/KS125VH73CW012NZH06Z" TargetMode="External"/><Relationship Id="rId946" Type="http://schemas.openxmlformats.org/officeDocument/2006/relationships/hyperlink" Target="https://lightcast.io/open-skills/skills" TargetMode="External"/><Relationship Id="rId945" Type="http://schemas.openxmlformats.org/officeDocument/2006/relationships/hyperlink" Target="https://skills.emsidata.com/skills/KS126746SDNSZ1SRYGQG" TargetMode="External"/><Relationship Id="rId944" Type="http://schemas.openxmlformats.org/officeDocument/2006/relationships/hyperlink" Target="https://lightcast.io/open-skills/skills" TargetMode="External"/><Relationship Id="rId2860" Type="http://schemas.openxmlformats.org/officeDocument/2006/relationships/hyperlink" Target="https://lightcast.io/open-skills/skills" TargetMode="External"/><Relationship Id="rId1530" Type="http://schemas.openxmlformats.org/officeDocument/2006/relationships/hyperlink" Target="https://lightcast.io/open-skills/skills" TargetMode="External"/><Relationship Id="rId2861" Type="http://schemas.openxmlformats.org/officeDocument/2006/relationships/hyperlink" Target="https://skills.emsidata.com/skills/KS127TK6TR36MV6NTN4M" TargetMode="External"/><Relationship Id="rId1531" Type="http://schemas.openxmlformats.org/officeDocument/2006/relationships/hyperlink" Target="https://skills.emsidata.com/skills/ESDFA25A5C1E94B79381" TargetMode="External"/><Relationship Id="rId2862" Type="http://schemas.openxmlformats.org/officeDocument/2006/relationships/hyperlink" Target="https://lightcast.io/open-skills/skills" TargetMode="External"/><Relationship Id="rId1521" Type="http://schemas.openxmlformats.org/officeDocument/2006/relationships/hyperlink" Target="https://skills.emsidata.com/skills/KS123HX69V95SC2NJZYZ" TargetMode="External"/><Relationship Id="rId2852" Type="http://schemas.openxmlformats.org/officeDocument/2006/relationships/hyperlink" Target="https://lightcast.io/open-skills/skills" TargetMode="External"/><Relationship Id="rId1522" Type="http://schemas.openxmlformats.org/officeDocument/2006/relationships/hyperlink" Target="https://lightcast.io/open-skills/skills" TargetMode="External"/><Relationship Id="rId2853" Type="http://schemas.openxmlformats.org/officeDocument/2006/relationships/hyperlink" Target="https://skills.emsidata.com/skills/KS127DD6ZHR3T8689H12" TargetMode="External"/><Relationship Id="rId1523" Type="http://schemas.openxmlformats.org/officeDocument/2006/relationships/hyperlink" Target="https://skills.emsidata.com/skills/KS441846Q382NVKJSSC7" TargetMode="External"/><Relationship Id="rId2854" Type="http://schemas.openxmlformats.org/officeDocument/2006/relationships/hyperlink" Target="https://lightcast.io/open-skills/skills" TargetMode="External"/><Relationship Id="rId1524" Type="http://schemas.openxmlformats.org/officeDocument/2006/relationships/hyperlink" Target="https://lightcast.io/open-skills/skills" TargetMode="External"/><Relationship Id="rId2855" Type="http://schemas.openxmlformats.org/officeDocument/2006/relationships/hyperlink" Target="https://skills.emsidata.com/skills/KS127DK61CL4L25ZKFM5" TargetMode="External"/><Relationship Id="rId1525" Type="http://schemas.openxmlformats.org/officeDocument/2006/relationships/hyperlink" Target="https://skills.emsidata.com/skills/KS123HX6YG0PPBXV3922" TargetMode="External"/><Relationship Id="rId2856" Type="http://schemas.openxmlformats.org/officeDocument/2006/relationships/hyperlink" Target="https://lightcast.io/open-skills/skills" TargetMode="External"/><Relationship Id="rId1526" Type="http://schemas.openxmlformats.org/officeDocument/2006/relationships/hyperlink" Target="https://lightcast.io/open-skills/skills" TargetMode="External"/><Relationship Id="rId2857" Type="http://schemas.openxmlformats.org/officeDocument/2006/relationships/hyperlink" Target="https://skills.emsidata.com/skills/KS127DJ6WM31L3FMT01S" TargetMode="External"/><Relationship Id="rId1527" Type="http://schemas.openxmlformats.org/officeDocument/2006/relationships/hyperlink" Target="https://skills.emsidata.com/skills/ES9C4BA42EEF41C08D62" TargetMode="External"/><Relationship Id="rId2858" Type="http://schemas.openxmlformats.org/officeDocument/2006/relationships/hyperlink" Target="https://lightcast.io/open-skills/skills" TargetMode="External"/><Relationship Id="rId1528" Type="http://schemas.openxmlformats.org/officeDocument/2006/relationships/hyperlink" Target="https://lightcast.io/open-skills/skills" TargetMode="External"/><Relationship Id="rId2859" Type="http://schemas.openxmlformats.org/officeDocument/2006/relationships/hyperlink" Target="https://skills.emsidata.com/skills/KS120QD64Z8Z6TXQF418" TargetMode="External"/><Relationship Id="rId1529" Type="http://schemas.openxmlformats.org/officeDocument/2006/relationships/hyperlink" Target="https://skills.emsidata.com/skills/KS124VJ6XQHT93TR5J8Q" TargetMode="External"/><Relationship Id="rId939" Type="http://schemas.openxmlformats.org/officeDocument/2006/relationships/hyperlink" Target="https://skills.emsidata.com/skills/KS122LG74JP9KNFY6BQJ" TargetMode="External"/><Relationship Id="rId938" Type="http://schemas.openxmlformats.org/officeDocument/2006/relationships/hyperlink" Target="https://lightcast.io/open-skills/skills" TargetMode="External"/><Relationship Id="rId937" Type="http://schemas.openxmlformats.org/officeDocument/2006/relationships/hyperlink" Target="https://skills.emsidata.com/skills/ES665E24CD3C689EAD3D" TargetMode="External"/><Relationship Id="rId932" Type="http://schemas.openxmlformats.org/officeDocument/2006/relationships/hyperlink" Target="https://lightcast.io/open-skills/skills" TargetMode="External"/><Relationship Id="rId931" Type="http://schemas.openxmlformats.org/officeDocument/2006/relationships/hyperlink" Target="https://skills.emsidata.com/skills/KS125VP6C2NXV0WZL6LV" TargetMode="External"/><Relationship Id="rId930" Type="http://schemas.openxmlformats.org/officeDocument/2006/relationships/hyperlink" Target="https://lightcast.io/open-skills/skills" TargetMode="External"/><Relationship Id="rId936" Type="http://schemas.openxmlformats.org/officeDocument/2006/relationships/hyperlink" Target="https://lightcast.io/open-skills/skills" TargetMode="External"/><Relationship Id="rId935" Type="http://schemas.openxmlformats.org/officeDocument/2006/relationships/hyperlink" Target="https://skills.emsidata.com/skills/KS1267B714K9JKJ169TJ" TargetMode="External"/><Relationship Id="rId934" Type="http://schemas.openxmlformats.org/officeDocument/2006/relationships/hyperlink" Target="https://lightcast.io/open-skills/skills" TargetMode="External"/><Relationship Id="rId933" Type="http://schemas.openxmlformats.org/officeDocument/2006/relationships/hyperlink" Target="https://skills.emsidata.com/skills/KS1272J6Q86PR0NGV6S0" TargetMode="External"/><Relationship Id="rId2850" Type="http://schemas.openxmlformats.org/officeDocument/2006/relationships/hyperlink" Target="https://lightcast.io/open-skills/skills" TargetMode="External"/><Relationship Id="rId1520" Type="http://schemas.openxmlformats.org/officeDocument/2006/relationships/hyperlink" Target="https://lightcast.io/open-skills/skills" TargetMode="External"/><Relationship Id="rId2851" Type="http://schemas.openxmlformats.org/officeDocument/2006/relationships/hyperlink" Target="https://skills.emsidata.com/skills/KS124B2691JRVMBSB00H" TargetMode="External"/><Relationship Id="rId1554" Type="http://schemas.openxmlformats.org/officeDocument/2006/relationships/hyperlink" Target="https://lightcast.io/open-skills/skills" TargetMode="External"/><Relationship Id="rId2885" Type="http://schemas.openxmlformats.org/officeDocument/2006/relationships/hyperlink" Target="https://skills.emsidata.com/skills/KS127L66WP0Z6ZPGCH65" TargetMode="External"/><Relationship Id="rId1555" Type="http://schemas.openxmlformats.org/officeDocument/2006/relationships/hyperlink" Target="https://skills.emsidata.com/skills/KS441DL693Z3G5P36DCV" TargetMode="External"/><Relationship Id="rId2886" Type="http://schemas.openxmlformats.org/officeDocument/2006/relationships/hyperlink" Target="https://lightcast.io/open-skills/skills" TargetMode="External"/><Relationship Id="rId1556" Type="http://schemas.openxmlformats.org/officeDocument/2006/relationships/hyperlink" Target="https://lightcast.io/open-skills/skills" TargetMode="External"/><Relationship Id="rId2887" Type="http://schemas.openxmlformats.org/officeDocument/2006/relationships/hyperlink" Target="https://skills.emsidata.com/skills/KS126KM6B6MSWNZDVR14" TargetMode="External"/><Relationship Id="rId1557" Type="http://schemas.openxmlformats.org/officeDocument/2006/relationships/hyperlink" Target="https://skills.emsidata.com/skills/KS128266WGXGXQX9Y051" TargetMode="External"/><Relationship Id="rId2888" Type="http://schemas.openxmlformats.org/officeDocument/2006/relationships/hyperlink" Target="https://lightcast.io/open-skills/skills" TargetMode="External"/><Relationship Id="rId1558" Type="http://schemas.openxmlformats.org/officeDocument/2006/relationships/hyperlink" Target="https://lightcast.io/open-skills/skills" TargetMode="External"/><Relationship Id="rId2889" Type="http://schemas.openxmlformats.org/officeDocument/2006/relationships/hyperlink" Target="https://skills.emsidata.com/skills/KS128BX6GWS9P27Z6TS2" TargetMode="External"/><Relationship Id="rId1559" Type="http://schemas.openxmlformats.org/officeDocument/2006/relationships/hyperlink" Target="https://skills.emsidata.com/skills/KS1281V75M07F0WYZVZZ" TargetMode="External"/><Relationship Id="rId965" Type="http://schemas.openxmlformats.org/officeDocument/2006/relationships/hyperlink" Target="https://skills.emsidata.com/skills/KS122746B1BWHLCKFKMC" TargetMode="External"/><Relationship Id="rId964" Type="http://schemas.openxmlformats.org/officeDocument/2006/relationships/hyperlink" Target="https://lightcast.io/open-skills/skills" TargetMode="External"/><Relationship Id="rId963" Type="http://schemas.openxmlformats.org/officeDocument/2006/relationships/hyperlink" Target="https://skills.emsidata.com/skills/KS123YR6HKB2CL7JVN8V" TargetMode="External"/><Relationship Id="rId962" Type="http://schemas.openxmlformats.org/officeDocument/2006/relationships/hyperlink" Target="https://lightcast.io/open-skills/skills" TargetMode="External"/><Relationship Id="rId969" Type="http://schemas.openxmlformats.org/officeDocument/2006/relationships/hyperlink" Target="https://skills.emsidata.com/skills/KS125VL6MR6RWXFVL5HX" TargetMode="External"/><Relationship Id="rId968" Type="http://schemas.openxmlformats.org/officeDocument/2006/relationships/hyperlink" Target="https://lightcast.io/open-skills/skills" TargetMode="External"/><Relationship Id="rId967" Type="http://schemas.openxmlformats.org/officeDocument/2006/relationships/hyperlink" Target="https://skills.emsidata.com/skills/KS1230Y6PSY2D8J0YG3S" TargetMode="External"/><Relationship Id="rId966" Type="http://schemas.openxmlformats.org/officeDocument/2006/relationships/hyperlink" Target="https://lightcast.io/open-skills/skills" TargetMode="External"/><Relationship Id="rId2880" Type="http://schemas.openxmlformats.org/officeDocument/2006/relationships/hyperlink" Target="https://lightcast.io/open-skills/skills" TargetMode="External"/><Relationship Id="rId961" Type="http://schemas.openxmlformats.org/officeDocument/2006/relationships/hyperlink" Target="https://skills.emsidata.com/skills/KS1224B720W7RF6H74DW" TargetMode="External"/><Relationship Id="rId1550" Type="http://schemas.openxmlformats.org/officeDocument/2006/relationships/hyperlink" Target="https://lightcast.io/open-skills/skills" TargetMode="External"/><Relationship Id="rId2881" Type="http://schemas.openxmlformats.org/officeDocument/2006/relationships/hyperlink" Target="https://skills.emsidata.com/skills/KS120HW6J91L2BHXHRKP" TargetMode="External"/><Relationship Id="rId960" Type="http://schemas.openxmlformats.org/officeDocument/2006/relationships/hyperlink" Target="https://lightcast.io/open-skills/skills" TargetMode="External"/><Relationship Id="rId1551" Type="http://schemas.openxmlformats.org/officeDocument/2006/relationships/hyperlink" Target="https://skills.emsidata.com/skills/ES899BA440FA3441F22A" TargetMode="External"/><Relationship Id="rId2882" Type="http://schemas.openxmlformats.org/officeDocument/2006/relationships/hyperlink" Target="https://lightcast.io/open-skills/skills" TargetMode="External"/><Relationship Id="rId1552" Type="http://schemas.openxmlformats.org/officeDocument/2006/relationships/hyperlink" Target="https://lightcast.io/open-skills/skills" TargetMode="External"/><Relationship Id="rId2883" Type="http://schemas.openxmlformats.org/officeDocument/2006/relationships/hyperlink" Target="https://skills.emsidata.com/skills/KS124476440BWFGMM7BV" TargetMode="External"/><Relationship Id="rId1553" Type="http://schemas.openxmlformats.org/officeDocument/2006/relationships/hyperlink" Target="https://skills.emsidata.com/skills/KS1281Z6YSCYDNCG1D8T" TargetMode="External"/><Relationship Id="rId2884" Type="http://schemas.openxmlformats.org/officeDocument/2006/relationships/hyperlink" Target="https://lightcast.io/open-skills/skills" TargetMode="External"/><Relationship Id="rId1543" Type="http://schemas.openxmlformats.org/officeDocument/2006/relationships/hyperlink" Target="https://skills.emsidata.com/skills/KS1282077S8NZPGMNQ9B" TargetMode="External"/><Relationship Id="rId2874" Type="http://schemas.openxmlformats.org/officeDocument/2006/relationships/hyperlink" Target="https://lightcast.io/open-skills/skills" TargetMode="External"/><Relationship Id="rId1544" Type="http://schemas.openxmlformats.org/officeDocument/2006/relationships/hyperlink" Target="https://lightcast.io/open-skills/skills" TargetMode="External"/><Relationship Id="rId2875" Type="http://schemas.openxmlformats.org/officeDocument/2006/relationships/hyperlink" Target="https://skills.emsidata.com/skills/KS128227056JR6YW8TKZ" TargetMode="External"/><Relationship Id="rId1545" Type="http://schemas.openxmlformats.org/officeDocument/2006/relationships/hyperlink" Target="https://skills.emsidata.com/skills/KS122BQ68QFBGLYV8HVB" TargetMode="External"/><Relationship Id="rId2876" Type="http://schemas.openxmlformats.org/officeDocument/2006/relationships/hyperlink" Target="https://lightcast.io/open-skills/skills" TargetMode="External"/><Relationship Id="rId1546" Type="http://schemas.openxmlformats.org/officeDocument/2006/relationships/hyperlink" Target="https://lightcast.io/open-skills/skills" TargetMode="External"/><Relationship Id="rId2877" Type="http://schemas.openxmlformats.org/officeDocument/2006/relationships/hyperlink" Target="https://skills.emsidata.com/skills/KS440TB6786R7HHQ2Z7D" TargetMode="External"/><Relationship Id="rId1547" Type="http://schemas.openxmlformats.org/officeDocument/2006/relationships/hyperlink" Target="https://skills.emsidata.com/skills/ES8D234AFC96946A898E" TargetMode="External"/><Relationship Id="rId2878" Type="http://schemas.openxmlformats.org/officeDocument/2006/relationships/hyperlink" Target="https://lightcast.io/open-skills/skills" TargetMode="External"/><Relationship Id="rId1548" Type="http://schemas.openxmlformats.org/officeDocument/2006/relationships/hyperlink" Target="https://lightcast.io/open-skills/skills" TargetMode="External"/><Relationship Id="rId2879" Type="http://schemas.openxmlformats.org/officeDocument/2006/relationships/hyperlink" Target="https://skills.emsidata.com/skills/KS123P15VJSF7LGWHQYK" TargetMode="External"/><Relationship Id="rId1549" Type="http://schemas.openxmlformats.org/officeDocument/2006/relationships/hyperlink" Target="https://skills.emsidata.com/skills/KS127PD6XH0GQ380FJ3N" TargetMode="External"/><Relationship Id="rId959" Type="http://schemas.openxmlformats.org/officeDocument/2006/relationships/hyperlink" Target="https://skills.emsidata.com/skills/KS122ZJ6KP9F60DVDSV0" TargetMode="External"/><Relationship Id="rId954" Type="http://schemas.openxmlformats.org/officeDocument/2006/relationships/hyperlink" Target="https://lightcast.io/open-skills/skills" TargetMode="External"/><Relationship Id="rId953" Type="http://schemas.openxmlformats.org/officeDocument/2006/relationships/hyperlink" Target="https://skills.emsidata.com/skills/KSWDPGY5KBCQD704ORQ4" TargetMode="External"/><Relationship Id="rId952" Type="http://schemas.openxmlformats.org/officeDocument/2006/relationships/hyperlink" Target="https://lightcast.io/open-skills/skills" TargetMode="External"/><Relationship Id="rId951" Type="http://schemas.openxmlformats.org/officeDocument/2006/relationships/hyperlink" Target="https://skills.emsidata.com/skills/KS1281N6YRB0FN640PH8" TargetMode="External"/><Relationship Id="rId958" Type="http://schemas.openxmlformats.org/officeDocument/2006/relationships/hyperlink" Target="https://lightcast.io/open-skills/skills" TargetMode="External"/><Relationship Id="rId957" Type="http://schemas.openxmlformats.org/officeDocument/2006/relationships/hyperlink" Target="https://skills.emsidata.com/skills/KSJI18EH4O7QJ8AVA074" TargetMode="External"/><Relationship Id="rId956" Type="http://schemas.openxmlformats.org/officeDocument/2006/relationships/hyperlink" Target="https://lightcast.io/open-skills/skills" TargetMode="External"/><Relationship Id="rId955" Type="http://schemas.openxmlformats.org/officeDocument/2006/relationships/hyperlink" Target="https://skills.emsidata.com/skills/KS1289Z6VVK80KB1XH5J" TargetMode="External"/><Relationship Id="rId950" Type="http://schemas.openxmlformats.org/officeDocument/2006/relationships/hyperlink" Target="https://lightcast.io/open-skills/skills" TargetMode="External"/><Relationship Id="rId2870" Type="http://schemas.openxmlformats.org/officeDocument/2006/relationships/hyperlink" Target="https://lightcast.io/open-skills/skills" TargetMode="External"/><Relationship Id="rId1540" Type="http://schemas.openxmlformats.org/officeDocument/2006/relationships/hyperlink" Target="https://lightcast.io/open-skills/skills" TargetMode="External"/><Relationship Id="rId2871" Type="http://schemas.openxmlformats.org/officeDocument/2006/relationships/hyperlink" Target="https://skills.emsidata.com/skills/KS1281Y6QHJ8PQLHTZ6R" TargetMode="External"/><Relationship Id="rId1541" Type="http://schemas.openxmlformats.org/officeDocument/2006/relationships/hyperlink" Target="https://skills.emsidata.com/skills/KS128275ZSJDZ37SNG87" TargetMode="External"/><Relationship Id="rId2872" Type="http://schemas.openxmlformats.org/officeDocument/2006/relationships/hyperlink" Target="https://lightcast.io/open-skills/skills" TargetMode="External"/><Relationship Id="rId1542" Type="http://schemas.openxmlformats.org/officeDocument/2006/relationships/hyperlink" Target="https://lightcast.io/open-skills/skills" TargetMode="External"/><Relationship Id="rId2873" Type="http://schemas.openxmlformats.org/officeDocument/2006/relationships/hyperlink" Target="https://skills.emsidata.com/skills/KS128286L623CC643TL6" TargetMode="External"/><Relationship Id="rId7717" Type="http://schemas.openxmlformats.org/officeDocument/2006/relationships/hyperlink" Target="https://lightcast.io/open-skills/skills" TargetMode="External"/><Relationship Id="rId7716" Type="http://schemas.openxmlformats.org/officeDocument/2006/relationships/hyperlink" Target="https://skills.emsidata.com/skills/KS124586VP2QZDVLNXMC" TargetMode="External"/><Relationship Id="rId7715" Type="http://schemas.openxmlformats.org/officeDocument/2006/relationships/hyperlink" Target="https://lightcast.io/open-skills/skills" TargetMode="External"/><Relationship Id="rId7714" Type="http://schemas.openxmlformats.org/officeDocument/2006/relationships/hyperlink" Target="https://skills.emsidata.com/skills/KS120LH6RBWCYWXN3DFY" TargetMode="External"/><Relationship Id="rId7719" Type="http://schemas.openxmlformats.org/officeDocument/2006/relationships/hyperlink" Target="https://lightcast.io/open-skills/skills" TargetMode="External"/><Relationship Id="rId7718" Type="http://schemas.openxmlformats.org/officeDocument/2006/relationships/hyperlink" Target="https://skills.emsidata.com/skills/KS1249D6KYNRC4XCWVHG" TargetMode="External"/><Relationship Id="rId7713" Type="http://schemas.openxmlformats.org/officeDocument/2006/relationships/hyperlink" Target="https://lightcast.io/open-skills/skills" TargetMode="External"/><Relationship Id="rId7712" Type="http://schemas.openxmlformats.org/officeDocument/2006/relationships/hyperlink" Target="https://skills.emsidata.com/skills/KS127Y36WKHB58GCJ8KH" TargetMode="External"/><Relationship Id="rId7711" Type="http://schemas.openxmlformats.org/officeDocument/2006/relationships/hyperlink" Target="https://lightcast.io/open-skills/skills" TargetMode="External"/><Relationship Id="rId7710" Type="http://schemas.openxmlformats.org/officeDocument/2006/relationships/hyperlink" Target="https://skills.emsidata.com/skills/BGS247306631331007D5" TargetMode="External"/><Relationship Id="rId7706" Type="http://schemas.openxmlformats.org/officeDocument/2006/relationships/hyperlink" Target="https://skills.emsidata.com/skills/KSPM4K4CLKNQP5ZXN12K" TargetMode="External"/><Relationship Id="rId7705" Type="http://schemas.openxmlformats.org/officeDocument/2006/relationships/hyperlink" Target="https://lightcast.io/open-skills/skills" TargetMode="External"/><Relationship Id="rId7704" Type="http://schemas.openxmlformats.org/officeDocument/2006/relationships/hyperlink" Target="https://skills.emsidata.com/skills/ESCCA4591B23864AA9F8" TargetMode="External"/><Relationship Id="rId7703" Type="http://schemas.openxmlformats.org/officeDocument/2006/relationships/hyperlink" Target="https://lightcast.io/open-skills/skills" TargetMode="External"/><Relationship Id="rId7709" Type="http://schemas.openxmlformats.org/officeDocument/2006/relationships/hyperlink" Target="https://lightcast.io/open-skills/skills" TargetMode="External"/><Relationship Id="rId7708" Type="http://schemas.openxmlformats.org/officeDocument/2006/relationships/hyperlink" Target="https://skills.emsidata.com/skills/KS126P36HJZ8R8MBJBS5" TargetMode="External"/><Relationship Id="rId7707" Type="http://schemas.openxmlformats.org/officeDocument/2006/relationships/hyperlink" Target="https://lightcast.io/open-skills/skills" TargetMode="External"/><Relationship Id="rId7702" Type="http://schemas.openxmlformats.org/officeDocument/2006/relationships/hyperlink" Target="https://skills.emsidata.com/skills/KS1248564W6C33VPNJB8" TargetMode="External"/><Relationship Id="rId7701" Type="http://schemas.openxmlformats.org/officeDocument/2006/relationships/hyperlink" Target="https://lightcast.io/open-skills/skills" TargetMode="External"/><Relationship Id="rId7700" Type="http://schemas.openxmlformats.org/officeDocument/2006/relationships/hyperlink" Target="https://skills.emsidata.com/skills/KS7G84C6F1CNZM6R5C16" TargetMode="External"/><Relationship Id="rId6407" Type="http://schemas.openxmlformats.org/officeDocument/2006/relationships/hyperlink" Target="https://lightcast.io/open-skills/skills" TargetMode="External"/><Relationship Id="rId7739" Type="http://schemas.openxmlformats.org/officeDocument/2006/relationships/hyperlink" Target="https://lightcast.io/open-skills/skills" TargetMode="External"/><Relationship Id="rId6408" Type="http://schemas.openxmlformats.org/officeDocument/2006/relationships/hyperlink" Target="https://skills.emsidata.com/skills/KS1266X65GWXF4XZHS30" TargetMode="External"/><Relationship Id="rId7738" Type="http://schemas.openxmlformats.org/officeDocument/2006/relationships/hyperlink" Target="https://skills.emsidata.com/skills/KS127DP5Y2FGPLBJC0PR" TargetMode="External"/><Relationship Id="rId6405" Type="http://schemas.openxmlformats.org/officeDocument/2006/relationships/hyperlink" Target="https://lightcast.io/open-skills/skills" TargetMode="External"/><Relationship Id="rId7737" Type="http://schemas.openxmlformats.org/officeDocument/2006/relationships/hyperlink" Target="https://lightcast.io/open-skills/skills" TargetMode="External"/><Relationship Id="rId6406" Type="http://schemas.openxmlformats.org/officeDocument/2006/relationships/hyperlink" Target="https://skills.emsidata.com/skills/KS7G16D61SMNKDQZLKSV" TargetMode="External"/><Relationship Id="rId7736" Type="http://schemas.openxmlformats.org/officeDocument/2006/relationships/hyperlink" Target="https://skills.emsidata.com/skills/KS1228T5YNM0X19MM3WB" TargetMode="External"/><Relationship Id="rId6409" Type="http://schemas.openxmlformats.org/officeDocument/2006/relationships/hyperlink" Target="https://lightcast.io/open-skills/skills" TargetMode="External"/><Relationship Id="rId7731" Type="http://schemas.openxmlformats.org/officeDocument/2006/relationships/hyperlink" Target="https://lightcast.io/open-skills/skills" TargetMode="External"/><Relationship Id="rId6400" Type="http://schemas.openxmlformats.org/officeDocument/2006/relationships/hyperlink" Target="https://skills.emsidata.com/skills/KS121YT721BY2F3M5YDR" TargetMode="External"/><Relationship Id="rId7730" Type="http://schemas.openxmlformats.org/officeDocument/2006/relationships/hyperlink" Target="https://skills.emsidata.com/skills/KS440B46NCP31P9QWGY1" TargetMode="External"/><Relationship Id="rId6403" Type="http://schemas.openxmlformats.org/officeDocument/2006/relationships/hyperlink" Target="https://lightcast.io/open-skills/skills" TargetMode="External"/><Relationship Id="rId7735" Type="http://schemas.openxmlformats.org/officeDocument/2006/relationships/hyperlink" Target="https://lightcast.io/open-skills/skills" TargetMode="External"/><Relationship Id="rId6404" Type="http://schemas.openxmlformats.org/officeDocument/2006/relationships/hyperlink" Target="https://skills.emsidata.com/skills/KS7G8J66SM52PLHCBTZ5" TargetMode="External"/><Relationship Id="rId7734" Type="http://schemas.openxmlformats.org/officeDocument/2006/relationships/hyperlink" Target="https://skills.emsidata.com/skills/KS121ZF70KR735KKY3WD" TargetMode="External"/><Relationship Id="rId6401" Type="http://schemas.openxmlformats.org/officeDocument/2006/relationships/hyperlink" Target="https://lightcast.io/open-skills/skills" TargetMode="External"/><Relationship Id="rId7733" Type="http://schemas.openxmlformats.org/officeDocument/2006/relationships/hyperlink" Target="https://lightcast.io/open-skills/skills" TargetMode="External"/><Relationship Id="rId6402" Type="http://schemas.openxmlformats.org/officeDocument/2006/relationships/hyperlink" Target="https://skills.emsidata.com/skills/KS127Q56J10XVNDFQ3K1" TargetMode="External"/><Relationship Id="rId7732" Type="http://schemas.openxmlformats.org/officeDocument/2006/relationships/hyperlink" Target="https://skills.emsidata.com/skills/KS122TT79HGTV41ZFT9T" TargetMode="External"/><Relationship Id="rId7728" Type="http://schemas.openxmlformats.org/officeDocument/2006/relationships/hyperlink" Target="https://skills.emsidata.com/skills/KS126VG60ZH5G108K41Z" TargetMode="External"/><Relationship Id="rId7727" Type="http://schemas.openxmlformats.org/officeDocument/2006/relationships/hyperlink" Target="https://lightcast.io/open-skills/skills" TargetMode="External"/><Relationship Id="rId7726" Type="http://schemas.openxmlformats.org/officeDocument/2006/relationships/hyperlink" Target="https://skills.emsidata.com/skills/KS1211461Q6F0MDW6V93" TargetMode="External"/><Relationship Id="rId7725" Type="http://schemas.openxmlformats.org/officeDocument/2006/relationships/hyperlink" Target="https://lightcast.io/open-skills/skills" TargetMode="External"/><Relationship Id="rId7729" Type="http://schemas.openxmlformats.org/officeDocument/2006/relationships/hyperlink" Target="https://lightcast.io/open-skills/skills" TargetMode="External"/><Relationship Id="rId7720" Type="http://schemas.openxmlformats.org/officeDocument/2006/relationships/hyperlink" Target="https://skills.emsidata.com/skills/KS124986R0H6NGX3SQP3" TargetMode="External"/><Relationship Id="rId7724" Type="http://schemas.openxmlformats.org/officeDocument/2006/relationships/hyperlink" Target="https://skills.emsidata.com/skills/KS120PB5WS1JRTZCL4M4" TargetMode="External"/><Relationship Id="rId7723" Type="http://schemas.openxmlformats.org/officeDocument/2006/relationships/hyperlink" Target="https://lightcast.io/open-skills/skills" TargetMode="External"/><Relationship Id="rId7722" Type="http://schemas.openxmlformats.org/officeDocument/2006/relationships/hyperlink" Target="https://skills.emsidata.com/skills/KS1223960XBTSSD6LPSB" TargetMode="External"/><Relationship Id="rId7721" Type="http://schemas.openxmlformats.org/officeDocument/2006/relationships/hyperlink" Target="https://lightcast.io/open-skills/skills" TargetMode="External"/><Relationship Id="rId5130" Type="http://schemas.openxmlformats.org/officeDocument/2006/relationships/hyperlink" Target="https://lightcast.io/open-skills/skills" TargetMode="External"/><Relationship Id="rId6461" Type="http://schemas.openxmlformats.org/officeDocument/2006/relationships/hyperlink" Target="https://lightcast.io/open-skills/skills" TargetMode="External"/><Relationship Id="rId7793" Type="http://schemas.openxmlformats.org/officeDocument/2006/relationships/hyperlink" Target="https://lightcast.io/open-skills/skills" TargetMode="External"/><Relationship Id="rId5131" Type="http://schemas.openxmlformats.org/officeDocument/2006/relationships/hyperlink" Target="https://skills.emsidata.com/skills/KS127HV79TKXNPC1DSQ2" TargetMode="External"/><Relationship Id="rId6462" Type="http://schemas.openxmlformats.org/officeDocument/2006/relationships/hyperlink" Target="https://skills.emsidata.com/skills/KSKG9OA3NDST6929VROF" TargetMode="External"/><Relationship Id="rId7792" Type="http://schemas.openxmlformats.org/officeDocument/2006/relationships/hyperlink" Target="https://skills.emsidata.com/skills/ESA79EEFF926F9F5FC41" TargetMode="External"/><Relationship Id="rId7791" Type="http://schemas.openxmlformats.org/officeDocument/2006/relationships/hyperlink" Target="https://lightcast.io/open-skills/skills" TargetMode="External"/><Relationship Id="rId6460" Type="http://schemas.openxmlformats.org/officeDocument/2006/relationships/hyperlink" Target="https://skills.emsidata.com/skills/KS123TB76B86XYQWN0F1" TargetMode="External"/><Relationship Id="rId7790" Type="http://schemas.openxmlformats.org/officeDocument/2006/relationships/hyperlink" Target="https://skills.emsidata.com/skills/KS1252P6ZLJX8N9RCR2P" TargetMode="External"/><Relationship Id="rId5134" Type="http://schemas.openxmlformats.org/officeDocument/2006/relationships/hyperlink" Target="https://lightcast.io/open-skills/skills" TargetMode="External"/><Relationship Id="rId6465" Type="http://schemas.openxmlformats.org/officeDocument/2006/relationships/hyperlink" Target="https://lightcast.io/open-skills/skills" TargetMode="External"/><Relationship Id="rId7797" Type="http://schemas.openxmlformats.org/officeDocument/2006/relationships/hyperlink" Target="https://lightcast.io/open-skills/skills" TargetMode="External"/><Relationship Id="rId5135" Type="http://schemas.openxmlformats.org/officeDocument/2006/relationships/hyperlink" Target="https://skills.emsidata.com/skills/KS1231R70MKTVVGHC6TZ" TargetMode="External"/><Relationship Id="rId6466" Type="http://schemas.openxmlformats.org/officeDocument/2006/relationships/hyperlink" Target="https://skills.emsidata.com/skills/KS121CM5YYWQM2077BF3" TargetMode="External"/><Relationship Id="rId7796" Type="http://schemas.openxmlformats.org/officeDocument/2006/relationships/hyperlink" Target="https://skills.emsidata.com/skills/KS120G36N2ZJ0FDVBCMJ" TargetMode="External"/><Relationship Id="rId5132" Type="http://schemas.openxmlformats.org/officeDocument/2006/relationships/hyperlink" Target="https://lightcast.io/open-skills/skills" TargetMode="External"/><Relationship Id="rId6463" Type="http://schemas.openxmlformats.org/officeDocument/2006/relationships/hyperlink" Target="https://lightcast.io/open-skills/skills" TargetMode="External"/><Relationship Id="rId7795" Type="http://schemas.openxmlformats.org/officeDocument/2006/relationships/hyperlink" Target="https://lightcast.io/open-skills/skills" TargetMode="External"/><Relationship Id="rId5133" Type="http://schemas.openxmlformats.org/officeDocument/2006/relationships/hyperlink" Target="https://skills.emsidata.com/skills/KS125BW74QLLYL9MMFR3" TargetMode="External"/><Relationship Id="rId6464" Type="http://schemas.openxmlformats.org/officeDocument/2006/relationships/hyperlink" Target="https://skills.emsidata.com/skills/KS686RZ6M19R2T9BJK73" TargetMode="External"/><Relationship Id="rId7794" Type="http://schemas.openxmlformats.org/officeDocument/2006/relationships/hyperlink" Target="https://skills.emsidata.com/skills/ES5E634B894C27241D35" TargetMode="External"/><Relationship Id="rId5138" Type="http://schemas.openxmlformats.org/officeDocument/2006/relationships/hyperlink" Target="https://lightcast.io/open-skills/skills" TargetMode="External"/><Relationship Id="rId6469" Type="http://schemas.openxmlformats.org/officeDocument/2006/relationships/hyperlink" Target="https://lightcast.io/open-skills/skills" TargetMode="External"/><Relationship Id="rId5139" Type="http://schemas.openxmlformats.org/officeDocument/2006/relationships/hyperlink" Target="https://skills.emsidata.com/skills/ESF0F40205B3463E8E31" TargetMode="External"/><Relationship Id="rId5136" Type="http://schemas.openxmlformats.org/officeDocument/2006/relationships/hyperlink" Target="https://lightcast.io/open-skills/skills" TargetMode="External"/><Relationship Id="rId6467" Type="http://schemas.openxmlformats.org/officeDocument/2006/relationships/hyperlink" Target="https://lightcast.io/open-skills/skills" TargetMode="External"/><Relationship Id="rId7799" Type="http://schemas.openxmlformats.org/officeDocument/2006/relationships/hyperlink" Target="https://lightcast.io/open-skills/skills" TargetMode="External"/><Relationship Id="rId5137" Type="http://schemas.openxmlformats.org/officeDocument/2006/relationships/hyperlink" Target="https://skills.emsidata.com/skills/KS126Z96VGCWNC1XK643" TargetMode="External"/><Relationship Id="rId6468" Type="http://schemas.openxmlformats.org/officeDocument/2006/relationships/hyperlink" Target="https://skills.emsidata.com/skills/KS127P8798Q169DNXBQF" TargetMode="External"/><Relationship Id="rId7798" Type="http://schemas.openxmlformats.org/officeDocument/2006/relationships/hyperlink" Target="https://skills.emsidata.com/skills/KS120J2780C9RJYQYPPR" TargetMode="External"/><Relationship Id="rId5129" Type="http://schemas.openxmlformats.org/officeDocument/2006/relationships/hyperlink" Target="https://skills.emsidata.com/skills/KS1228D64QGWWH1WN4FD" TargetMode="External"/><Relationship Id="rId6450" Type="http://schemas.openxmlformats.org/officeDocument/2006/relationships/hyperlink" Target="https://skills.emsidata.com/skills/KS123MV6WY5DR1MCQBP7" TargetMode="External"/><Relationship Id="rId7782" Type="http://schemas.openxmlformats.org/officeDocument/2006/relationships/hyperlink" Target="https://skills.emsidata.com/skills/KS123FS77F9BXK1X9GL3" TargetMode="External"/><Relationship Id="rId5120" Type="http://schemas.openxmlformats.org/officeDocument/2006/relationships/hyperlink" Target="https://lightcast.io/open-skills/skills" TargetMode="External"/><Relationship Id="rId6451" Type="http://schemas.openxmlformats.org/officeDocument/2006/relationships/hyperlink" Target="https://lightcast.io/open-skills/skills" TargetMode="External"/><Relationship Id="rId7781" Type="http://schemas.openxmlformats.org/officeDocument/2006/relationships/hyperlink" Target="https://lightcast.io/open-skills/skills" TargetMode="External"/><Relationship Id="rId7780" Type="http://schemas.openxmlformats.org/officeDocument/2006/relationships/hyperlink" Target="https://skills.emsidata.com/skills/KS120H872MQZYXB4LW0C" TargetMode="External"/><Relationship Id="rId5123" Type="http://schemas.openxmlformats.org/officeDocument/2006/relationships/hyperlink" Target="https://skills.emsidata.com/skills/ESAC4E2EB765CF130F71" TargetMode="External"/><Relationship Id="rId6454" Type="http://schemas.openxmlformats.org/officeDocument/2006/relationships/hyperlink" Target="https://skills.emsidata.com/skills/KS1289C6QS0TSSB4PNGG" TargetMode="External"/><Relationship Id="rId7786" Type="http://schemas.openxmlformats.org/officeDocument/2006/relationships/hyperlink" Target="https://skills.emsidata.com/skills/KS440R96B62VT0JB0BKS" TargetMode="External"/><Relationship Id="rId5124" Type="http://schemas.openxmlformats.org/officeDocument/2006/relationships/hyperlink" Target="https://lightcast.io/open-skills/skills" TargetMode="External"/><Relationship Id="rId6455" Type="http://schemas.openxmlformats.org/officeDocument/2006/relationships/hyperlink" Target="https://lightcast.io/open-skills/skills" TargetMode="External"/><Relationship Id="rId7785" Type="http://schemas.openxmlformats.org/officeDocument/2006/relationships/hyperlink" Target="https://lightcast.io/open-skills/skills" TargetMode="External"/><Relationship Id="rId5121" Type="http://schemas.openxmlformats.org/officeDocument/2006/relationships/hyperlink" Target="https://skills.emsidata.com/skills/KS124KT63GC904KZ0K4W" TargetMode="External"/><Relationship Id="rId6452" Type="http://schemas.openxmlformats.org/officeDocument/2006/relationships/hyperlink" Target="https://skills.emsidata.com/skills/KS440726NL4QJRHCMR43" TargetMode="External"/><Relationship Id="rId7784" Type="http://schemas.openxmlformats.org/officeDocument/2006/relationships/hyperlink" Target="https://skills.emsidata.com/skills/KS122MX6Z22WRCVFXRDP" TargetMode="External"/><Relationship Id="rId5122" Type="http://schemas.openxmlformats.org/officeDocument/2006/relationships/hyperlink" Target="https://lightcast.io/open-skills/skills" TargetMode="External"/><Relationship Id="rId6453" Type="http://schemas.openxmlformats.org/officeDocument/2006/relationships/hyperlink" Target="https://lightcast.io/open-skills/skills" TargetMode="External"/><Relationship Id="rId7783" Type="http://schemas.openxmlformats.org/officeDocument/2006/relationships/hyperlink" Target="https://lightcast.io/open-skills/skills" TargetMode="External"/><Relationship Id="rId5127" Type="http://schemas.openxmlformats.org/officeDocument/2006/relationships/hyperlink" Target="https://skills.emsidata.com/skills/KS12320732STS9N7XT64" TargetMode="External"/><Relationship Id="rId6458" Type="http://schemas.openxmlformats.org/officeDocument/2006/relationships/hyperlink" Target="https://skills.emsidata.com/skills/KS128866SHL94J005TTG" TargetMode="External"/><Relationship Id="rId5128" Type="http://schemas.openxmlformats.org/officeDocument/2006/relationships/hyperlink" Target="https://lightcast.io/open-skills/skills" TargetMode="External"/><Relationship Id="rId6459" Type="http://schemas.openxmlformats.org/officeDocument/2006/relationships/hyperlink" Target="https://lightcast.io/open-skills/skills" TargetMode="External"/><Relationship Id="rId7789" Type="http://schemas.openxmlformats.org/officeDocument/2006/relationships/hyperlink" Target="https://lightcast.io/open-skills/skills" TargetMode="External"/><Relationship Id="rId5125" Type="http://schemas.openxmlformats.org/officeDocument/2006/relationships/hyperlink" Target="https://skills.emsidata.com/skills/KS122WR65W0M1GFHCW9W" TargetMode="External"/><Relationship Id="rId6456" Type="http://schemas.openxmlformats.org/officeDocument/2006/relationships/hyperlink" Target="https://skills.emsidata.com/skills/KS123V474VZ7GZLDN11M" TargetMode="External"/><Relationship Id="rId7788" Type="http://schemas.openxmlformats.org/officeDocument/2006/relationships/hyperlink" Target="https://skills.emsidata.com/skills/KS123PC6G55Q5M527K95" TargetMode="External"/><Relationship Id="rId5126" Type="http://schemas.openxmlformats.org/officeDocument/2006/relationships/hyperlink" Target="https://lightcast.io/open-skills/skills" TargetMode="External"/><Relationship Id="rId6457" Type="http://schemas.openxmlformats.org/officeDocument/2006/relationships/hyperlink" Target="https://lightcast.io/open-skills/skills" TargetMode="External"/><Relationship Id="rId7787" Type="http://schemas.openxmlformats.org/officeDocument/2006/relationships/hyperlink" Target="https://lightcast.io/open-skills/skills" TargetMode="External"/><Relationship Id="rId6480" Type="http://schemas.openxmlformats.org/officeDocument/2006/relationships/hyperlink" Target="https://skills.emsidata.com/skills/KS6HI9NLN0IAVXGJ47AQ" TargetMode="External"/><Relationship Id="rId5152" Type="http://schemas.openxmlformats.org/officeDocument/2006/relationships/hyperlink" Target="https://lightcast.io/open-skills/skills" TargetMode="External"/><Relationship Id="rId6483" Type="http://schemas.openxmlformats.org/officeDocument/2006/relationships/hyperlink" Target="https://lightcast.io/open-skills/skills" TargetMode="External"/><Relationship Id="rId5153" Type="http://schemas.openxmlformats.org/officeDocument/2006/relationships/hyperlink" Target="https://skills.emsidata.com/skills/KS123RZ7150574VY314Y" TargetMode="External"/><Relationship Id="rId6484" Type="http://schemas.openxmlformats.org/officeDocument/2006/relationships/hyperlink" Target="https://skills.emsidata.com/skills/KSF06UBFPFNNQ84TD43Y" TargetMode="External"/><Relationship Id="rId5150" Type="http://schemas.openxmlformats.org/officeDocument/2006/relationships/hyperlink" Target="https://lightcast.io/open-skills/skills" TargetMode="External"/><Relationship Id="rId6481" Type="http://schemas.openxmlformats.org/officeDocument/2006/relationships/hyperlink" Target="https://lightcast.io/open-skills/skills" TargetMode="External"/><Relationship Id="rId5151" Type="http://schemas.openxmlformats.org/officeDocument/2006/relationships/hyperlink" Target="https://skills.emsidata.com/skills/KS4427M6NG7B2SKY3ZGF" TargetMode="External"/><Relationship Id="rId6482" Type="http://schemas.openxmlformats.org/officeDocument/2006/relationships/hyperlink" Target="https://skills.emsidata.com/skills/KS1206R5X9WMPKSN0T9T" TargetMode="External"/><Relationship Id="rId5156" Type="http://schemas.openxmlformats.org/officeDocument/2006/relationships/hyperlink" Target="https://lightcast.io/open-skills/skills" TargetMode="External"/><Relationship Id="rId6487" Type="http://schemas.openxmlformats.org/officeDocument/2006/relationships/hyperlink" Target="https://lightcast.io/open-skills/skills" TargetMode="External"/><Relationship Id="rId5157" Type="http://schemas.openxmlformats.org/officeDocument/2006/relationships/hyperlink" Target="https://skills.emsidata.com/skills/KS123GG6CBGST8FDPNZ8" TargetMode="External"/><Relationship Id="rId6488" Type="http://schemas.openxmlformats.org/officeDocument/2006/relationships/hyperlink" Target="https://skills.emsidata.com/skills/KS123HH70BZGD96C3B5F" TargetMode="External"/><Relationship Id="rId5154" Type="http://schemas.openxmlformats.org/officeDocument/2006/relationships/hyperlink" Target="https://lightcast.io/open-skills/skills" TargetMode="External"/><Relationship Id="rId6485" Type="http://schemas.openxmlformats.org/officeDocument/2006/relationships/hyperlink" Target="https://lightcast.io/open-skills/skills" TargetMode="External"/><Relationship Id="rId5155" Type="http://schemas.openxmlformats.org/officeDocument/2006/relationships/hyperlink" Target="https://skills.emsidata.com/skills/KS4427C77PRBT3948VNB" TargetMode="External"/><Relationship Id="rId6486" Type="http://schemas.openxmlformats.org/officeDocument/2006/relationships/hyperlink" Target="https://skills.emsidata.com/skills/KS1258T726SRJLTWL70J" TargetMode="External"/><Relationship Id="rId5158" Type="http://schemas.openxmlformats.org/officeDocument/2006/relationships/hyperlink" Target="https://lightcast.io/open-skills/skills" TargetMode="External"/><Relationship Id="rId6489" Type="http://schemas.openxmlformats.org/officeDocument/2006/relationships/hyperlink" Target="https://lightcast.io/open-skills/skills" TargetMode="External"/><Relationship Id="rId5159" Type="http://schemas.openxmlformats.org/officeDocument/2006/relationships/hyperlink" Target="https://skills.emsidata.com/skills/KS121Z46KCZJ3YXNKC60" TargetMode="External"/><Relationship Id="rId5141" Type="http://schemas.openxmlformats.org/officeDocument/2006/relationships/hyperlink" Target="https://skills.emsidata.com/skills/KS6MBICW33QBM1KAPCWI" TargetMode="External"/><Relationship Id="rId6472" Type="http://schemas.openxmlformats.org/officeDocument/2006/relationships/hyperlink" Target="https://skills.emsidata.com/skills/KSDIARKQPEEP4SOX11YY" TargetMode="External"/><Relationship Id="rId5142" Type="http://schemas.openxmlformats.org/officeDocument/2006/relationships/hyperlink" Target="https://lightcast.io/open-skills/skills" TargetMode="External"/><Relationship Id="rId6473" Type="http://schemas.openxmlformats.org/officeDocument/2006/relationships/hyperlink" Target="https://lightcast.io/open-skills/skills" TargetMode="External"/><Relationship Id="rId6470" Type="http://schemas.openxmlformats.org/officeDocument/2006/relationships/hyperlink" Target="https://skills.emsidata.com/skills/KS4418N6FQRBLKJM791N" TargetMode="External"/><Relationship Id="rId5140" Type="http://schemas.openxmlformats.org/officeDocument/2006/relationships/hyperlink" Target="https://lightcast.io/open-skills/skills" TargetMode="External"/><Relationship Id="rId6471" Type="http://schemas.openxmlformats.org/officeDocument/2006/relationships/hyperlink" Target="https://lightcast.io/open-skills/skills" TargetMode="External"/><Relationship Id="rId5145" Type="http://schemas.openxmlformats.org/officeDocument/2006/relationships/hyperlink" Target="https://skills.emsidata.com/skills/KS1254R6D2Y03RHKCVHR" TargetMode="External"/><Relationship Id="rId6476" Type="http://schemas.openxmlformats.org/officeDocument/2006/relationships/hyperlink" Target="https://skills.emsidata.com/skills/KS122B6668K2J1M6WF3V" TargetMode="External"/><Relationship Id="rId5146" Type="http://schemas.openxmlformats.org/officeDocument/2006/relationships/hyperlink" Target="https://lightcast.io/open-skills/skills" TargetMode="External"/><Relationship Id="rId6477" Type="http://schemas.openxmlformats.org/officeDocument/2006/relationships/hyperlink" Target="https://lightcast.io/open-skills/skills" TargetMode="External"/><Relationship Id="rId5143" Type="http://schemas.openxmlformats.org/officeDocument/2006/relationships/hyperlink" Target="https://skills.emsidata.com/skills/KS123205XFD994GSX8MQ" TargetMode="External"/><Relationship Id="rId6474" Type="http://schemas.openxmlformats.org/officeDocument/2006/relationships/hyperlink" Target="https://skills.emsidata.com/skills/ES54343B1591CD2D0C27" TargetMode="External"/><Relationship Id="rId5144" Type="http://schemas.openxmlformats.org/officeDocument/2006/relationships/hyperlink" Target="https://lightcast.io/open-skills/skills" TargetMode="External"/><Relationship Id="rId6475" Type="http://schemas.openxmlformats.org/officeDocument/2006/relationships/hyperlink" Target="https://lightcast.io/open-skills/skills" TargetMode="External"/><Relationship Id="rId5149" Type="http://schemas.openxmlformats.org/officeDocument/2006/relationships/hyperlink" Target="https://skills.emsidata.com/skills/KS7G6RB795N9NR2443S1" TargetMode="External"/><Relationship Id="rId5147" Type="http://schemas.openxmlformats.org/officeDocument/2006/relationships/hyperlink" Target="https://skills.emsidata.com/skills/KS122F26PVGKFLVRY8RS" TargetMode="External"/><Relationship Id="rId6478" Type="http://schemas.openxmlformats.org/officeDocument/2006/relationships/hyperlink" Target="https://skills.emsidata.com/skills/KS123KJ6GLFGGXQSCT36" TargetMode="External"/><Relationship Id="rId5148" Type="http://schemas.openxmlformats.org/officeDocument/2006/relationships/hyperlink" Target="https://lightcast.io/open-skills/skills" TargetMode="External"/><Relationship Id="rId6479" Type="http://schemas.openxmlformats.org/officeDocument/2006/relationships/hyperlink" Target="https://lightcast.io/open-skills/skills" TargetMode="External"/><Relationship Id="rId6429" Type="http://schemas.openxmlformats.org/officeDocument/2006/relationships/hyperlink" Target="https://lightcast.io/open-skills/skills" TargetMode="External"/><Relationship Id="rId6427" Type="http://schemas.openxmlformats.org/officeDocument/2006/relationships/hyperlink" Target="https://lightcast.io/open-skills/skills" TargetMode="External"/><Relationship Id="rId7759" Type="http://schemas.openxmlformats.org/officeDocument/2006/relationships/hyperlink" Target="https://lightcast.io/open-skills/skills" TargetMode="External"/><Relationship Id="rId6428" Type="http://schemas.openxmlformats.org/officeDocument/2006/relationships/hyperlink" Target="https://skills.emsidata.com/skills/KS1284Z6HPTVL2F65V7R" TargetMode="External"/><Relationship Id="rId7758" Type="http://schemas.openxmlformats.org/officeDocument/2006/relationships/hyperlink" Target="https://skills.emsidata.com/skills/KS124N16LZSPTKQM4627" TargetMode="External"/><Relationship Id="rId6421" Type="http://schemas.openxmlformats.org/officeDocument/2006/relationships/hyperlink" Target="https://lightcast.io/open-skills/skills" TargetMode="External"/><Relationship Id="rId7753" Type="http://schemas.openxmlformats.org/officeDocument/2006/relationships/hyperlink" Target="https://lightcast.io/open-skills/skills" TargetMode="External"/><Relationship Id="rId6422" Type="http://schemas.openxmlformats.org/officeDocument/2006/relationships/hyperlink" Target="https://skills.emsidata.com/skills/KS125Q36PBT7H9G2VK9V" TargetMode="External"/><Relationship Id="rId7752" Type="http://schemas.openxmlformats.org/officeDocument/2006/relationships/hyperlink" Target="https://skills.emsidata.com/skills/KS440BR710QVJ4TD04XG" TargetMode="External"/><Relationship Id="rId7751" Type="http://schemas.openxmlformats.org/officeDocument/2006/relationships/hyperlink" Target="https://lightcast.io/open-skills/skills" TargetMode="External"/><Relationship Id="rId6420" Type="http://schemas.openxmlformats.org/officeDocument/2006/relationships/hyperlink" Target="https://skills.emsidata.com/skills/KS1282R607CFYF1FWJ74" TargetMode="External"/><Relationship Id="rId7750" Type="http://schemas.openxmlformats.org/officeDocument/2006/relationships/hyperlink" Target="https://skills.emsidata.com/skills/ES3056D75258AF081F67" TargetMode="External"/><Relationship Id="rId6425" Type="http://schemas.openxmlformats.org/officeDocument/2006/relationships/hyperlink" Target="https://lightcast.io/open-skills/skills" TargetMode="External"/><Relationship Id="rId7757" Type="http://schemas.openxmlformats.org/officeDocument/2006/relationships/hyperlink" Target="https://lightcast.io/open-skills/skills" TargetMode="External"/><Relationship Id="rId6426" Type="http://schemas.openxmlformats.org/officeDocument/2006/relationships/hyperlink" Target="https://skills.emsidata.com/skills/KS1281B6JYRFQ307N4P2" TargetMode="External"/><Relationship Id="rId7756" Type="http://schemas.openxmlformats.org/officeDocument/2006/relationships/hyperlink" Target="https://skills.emsidata.com/skills/KS120GW6MQV89ZGTQ4GF" TargetMode="External"/><Relationship Id="rId6423" Type="http://schemas.openxmlformats.org/officeDocument/2006/relationships/hyperlink" Target="https://lightcast.io/open-skills/skills" TargetMode="External"/><Relationship Id="rId7755" Type="http://schemas.openxmlformats.org/officeDocument/2006/relationships/hyperlink" Target="https://lightcast.io/open-skills/skills" TargetMode="External"/><Relationship Id="rId6424" Type="http://schemas.openxmlformats.org/officeDocument/2006/relationships/hyperlink" Target="https://skills.emsidata.com/skills/KS125PT6Y09SDG1CD8HL" TargetMode="External"/><Relationship Id="rId7754" Type="http://schemas.openxmlformats.org/officeDocument/2006/relationships/hyperlink" Target="https://skills.emsidata.com/skills/KSJG8LP0ASFBODFEMNVC" TargetMode="External"/><Relationship Id="rId6418" Type="http://schemas.openxmlformats.org/officeDocument/2006/relationships/hyperlink" Target="https://skills.emsidata.com/skills/KS122ZF6P56SVRDXW5P7" TargetMode="External"/><Relationship Id="rId6419" Type="http://schemas.openxmlformats.org/officeDocument/2006/relationships/hyperlink" Target="https://lightcast.io/open-skills/skills" TargetMode="External"/><Relationship Id="rId7749" Type="http://schemas.openxmlformats.org/officeDocument/2006/relationships/hyperlink" Target="https://lightcast.io/open-skills/skills" TargetMode="External"/><Relationship Id="rId6416" Type="http://schemas.openxmlformats.org/officeDocument/2006/relationships/hyperlink" Target="https://skills.emsidata.com/skills/KS1203S63CGLXTS4X8H5" TargetMode="External"/><Relationship Id="rId7748" Type="http://schemas.openxmlformats.org/officeDocument/2006/relationships/hyperlink" Target="https://skills.emsidata.com/skills/KS120J26T032M9FD0SV0" TargetMode="External"/><Relationship Id="rId6417" Type="http://schemas.openxmlformats.org/officeDocument/2006/relationships/hyperlink" Target="https://lightcast.io/open-skills/skills" TargetMode="External"/><Relationship Id="rId7747" Type="http://schemas.openxmlformats.org/officeDocument/2006/relationships/hyperlink" Target="https://lightcast.io/open-skills/skills" TargetMode="External"/><Relationship Id="rId6410" Type="http://schemas.openxmlformats.org/officeDocument/2006/relationships/hyperlink" Target="https://skills.emsidata.com/skills/KS4407565LF7NGXMDBVF" TargetMode="External"/><Relationship Id="rId7742" Type="http://schemas.openxmlformats.org/officeDocument/2006/relationships/hyperlink" Target="https://skills.emsidata.com/skills/KS126KJ612QX15W0KGT3" TargetMode="External"/><Relationship Id="rId6411" Type="http://schemas.openxmlformats.org/officeDocument/2006/relationships/hyperlink" Target="https://lightcast.io/open-skills/skills" TargetMode="External"/><Relationship Id="rId7741" Type="http://schemas.openxmlformats.org/officeDocument/2006/relationships/hyperlink" Target="https://lightcast.io/open-skills/skills" TargetMode="External"/><Relationship Id="rId7740" Type="http://schemas.openxmlformats.org/officeDocument/2006/relationships/hyperlink" Target="https://skills.emsidata.com/skills/KS125PD6JP324BRZXLTN" TargetMode="External"/><Relationship Id="rId6414" Type="http://schemas.openxmlformats.org/officeDocument/2006/relationships/hyperlink" Target="https://skills.emsidata.com/skills/KS128716HL1C1Y0ZS84Q" TargetMode="External"/><Relationship Id="rId7746" Type="http://schemas.openxmlformats.org/officeDocument/2006/relationships/hyperlink" Target="https://skills.emsidata.com/skills/KS120GT66PV132ZQJPXX" TargetMode="External"/><Relationship Id="rId6415" Type="http://schemas.openxmlformats.org/officeDocument/2006/relationships/hyperlink" Target="https://lightcast.io/open-skills/skills" TargetMode="External"/><Relationship Id="rId7745" Type="http://schemas.openxmlformats.org/officeDocument/2006/relationships/hyperlink" Target="https://lightcast.io/open-skills/skills" TargetMode="External"/><Relationship Id="rId6412" Type="http://schemas.openxmlformats.org/officeDocument/2006/relationships/hyperlink" Target="https://skills.emsidata.com/skills/KS123J07373VSJ0QY7BN" TargetMode="External"/><Relationship Id="rId7744" Type="http://schemas.openxmlformats.org/officeDocument/2006/relationships/hyperlink" Target="https://skills.emsidata.com/skills/KS123G471DSYSS0YDXWT" TargetMode="External"/><Relationship Id="rId6413" Type="http://schemas.openxmlformats.org/officeDocument/2006/relationships/hyperlink" Target="https://lightcast.io/open-skills/skills" TargetMode="External"/><Relationship Id="rId7743" Type="http://schemas.openxmlformats.org/officeDocument/2006/relationships/hyperlink" Target="https://lightcast.io/open-skills/skills" TargetMode="External"/><Relationship Id="rId5118" Type="http://schemas.openxmlformats.org/officeDocument/2006/relationships/hyperlink" Target="https://lightcast.io/open-skills/skills" TargetMode="External"/><Relationship Id="rId6449" Type="http://schemas.openxmlformats.org/officeDocument/2006/relationships/hyperlink" Target="https://lightcast.io/open-skills/skills" TargetMode="External"/><Relationship Id="rId5119" Type="http://schemas.openxmlformats.org/officeDocument/2006/relationships/hyperlink" Target="https://skills.emsidata.com/skills/KS124GX79GX5DT17X6R1" TargetMode="External"/><Relationship Id="rId7771" Type="http://schemas.openxmlformats.org/officeDocument/2006/relationships/hyperlink" Target="https://lightcast.io/open-skills/skills" TargetMode="External"/><Relationship Id="rId6440" Type="http://schemas.openxmlformats.org/officeDocument/2006/relationships/hyperlink" Target="https://skills.emsidata.com/skills/KS441GL694BVNXYQJCTL" TargetMode="External"/><Relationship Id="rId7770" Type="http://schemas.openxmlformats.org/officeDocument/2006/relationships/hyperlink" Target="https://skills.emsidata.com/skills/KS441HS6S3WQWKP28K5M" TargetMode="External"/><Relationship Id="rId5112" Type="http://schemas.openxmlformats.org/officeDocument/2006/relationships/hyperlink" Target="https://lightcast.io/open-skills/skills" TargetMode="External"/><Relationship Id="rId6443" Type="http://schemas.openxmlformats.org/officeDocument/2006/relationships/hyperlink" Target="https://lightcast.io/open-skills/skills" TargetMode="External"/><Relationship Id="rId7775" Type="http://schemas.openxmlformats.org/officeDocument/2006/relationships/hyperlink" Target="https://lightcast.io/open-skills/skills" TargetMode="External"/><Relationship Id="rId5113" Type="http://schemas.openxmlformats.org/officeDocument/2006/relationships/hyperlink" Target="https://skills.emsidata.com/skills/KS07GLHR55JPN7L16I5R" TargetMode="External"/><Relationship Id="rId6444" Type="http://schemas.openxmlformats.org/officeDocument/2006/relationships/hyperlink" Target="https://skills.emsidata.com/skills/KS441GM6SMVVFVLPTV1Z" TargetMode="External"/><Relationship Id="rId7774" Type="http://schemas.openxmlformats.org/officeDocument/2006/relationships/hyperlink" Target="https://skills.emsidata.com/skills/KS126DW6QXTQTVLWM6TC" TargetMode="External"/><Relationship Id="rId5110" Type="http://schemas.openxmlformats.org/officeDocument/2006/relationships/hyperlink" Target="https://lightcast.io/open-skills/skills" TargetMode="External"/><Relationship Id="rId6441" Type="http://schemas.openxmlformats.org/officeDocument/2006/relationships/hyperlink" Target="https://lightcast.io/open-skills/skills" TargetMode="External"/><Relationship Id="rId7773" Type="http://schemas.openxmlformats.org/officeDocument/2006/relationships/hyperlink" Target="https://lightcast.io/open-skills/skills" TargetMode="External"/><Relationship Id="rId5111" Type="http://schemas.openxmlformats.org/officeDocument/2006/relationships/hyperlink" Target="https://skills.emsidata.com/skills/KS440WB6JXXD43XXP1GJ" TargetMode="External"/><Relationship Id="rId6442" Type="http://schemas.openxmlformats.org/officeDocument/2006/relationships/hyperlink" Target="https://skills.emsidata.com/skills/KS127LF67KVM0BHLK1CB" TargetMode="External"/><Relationship Id="rId7772" Type="http://schemas.openxmlformats.org/officeDocument/2006/relationships/hyperlink" Target="https://skills.emsidata.com/skills/KS1211B66F0GS64SP4WT" TargetMode="External"/><Relationship Id="rId5116" Type="http://schemas.openxmlformats.org/officeDocument/2006/relationships/hyperlink" Target="https://lightcast.io/open-skills/skills" TargetMode="External"/><Relationship Id="rId6447" Type="http://schemas.openxmlformats.org/officeDocument/2006/relationships/hyperlink" Target="https://lightcast.io/open-skills/skills" TargetMode="External"/><Relationship Id="rId7779" Type="http://schemas.openxmlformats.org/officeDocument/2006/relationships/hyperlink" Target="https://lightcast.io/open-skills/skills" TargetMode="External"/><Relationship Id="rId5117" Type="http://schemas.openxmlformats.org/officeDocument/2006/relationships/hyperlink" Target="https://skills.emsidata.com/skills/KS123CZ6V1JC5FBNXX42" TargetMode="External"/><Relationship Id="rId6448" Type="http://schemas.openxmlformats.org/officeDocument/2006/relationships/hyperlink" Target="https://skills.emsidata.com/skills/KS441BB67SS3KWM4VZ90" TargetMode="External"/><Relationship Id="rId7778" Type="http://schemas.openxmlformats.org/officeDocument/2006/relationships/hyperlink" Target="https://skills.emsidata.com/skills/ESFC9E9B0B26C26C2E7F" TargetMode="External"/><Relationship Id="rId5114" Type="http://schemas.openxmlformats.org/officeDocument/2006/relationships/hyperlink" Target="https://lightcast.io/open-skills/skills" TargetMode="External"/><Relationship Id="rId6445" Type="http://schemas.openxmlformats.org/officeDocument/2006/relationships/hyperlink" Target="https://lightcast.io/open-skills/skills" TargetMode="External"/><Relationship Id="rId7777" Type="http://schemas.openxmlformats.org/officeDocument/2006/relationships/hyperlink" Target="https://lightcast.io/open-skills/skills" TargetMode="External"/><Relationship Id="rId5115" Type="http://schemas.openxmlformats.org/officeDocument/2006/relationships/hyperlink" Target="https://skills.emsidata.com/skills/KSBX3V1GK6YT5P55E03O" TargetMode="External"/><Relationship Id="rId6446" Type="http://schemas.openxmlformats.org/officeDocument/2006/relationships/hyperlink" Target="https://skills.emsidata.com/skills/KS1257G62V8N1RFHMNLL" TargetMode="External"/><Relationship Id="rId7776" Type="http://schemas.openxmlformats.org/officeDocument/2006/relationships/hyperlink" Target="https://skills.emsidata.com/skills/KS1210R6L3FYYVTNNS8S" TargetMode="External"/><Relationship Id="rId5109" Type="http://schemas.openxmlformats.org/officeDocument/2006/relationships/hyperlink" Target="https://skills.emsidata.com/skills/ESB376E9EFC518310EC1" TargetMode="External"/><Relationship Id="rId5107" Type="http://schemas.openxmlformats.org/officeDocument/2006/relationships/hyperlink" Target="https://skills.emsidata.com/skills/KS126JR6F5V2TRCLB1H5" TargetMode="External"/><Relationship Id="rId6438" Type="http://schemas.openxmlformats.org/officeDocument/2006/relationships/hyperlink" Target="https://skills.emsidata.com/skills/KS123NH64B7ZKYRJTSY4" TargetMode="External"/><Relationship Id="rId5108" Type="http://schemas.openxmlformats.org/officeDocument/2006/relationships/hyperlink" Target="https://lightcast.io/open-skills/skills" TargetMode="External"/><Relationship Id="rId6439" Type="http://schemas.openxmlformats.org/officeDocument/2006/relationships/hyperlink" Target="https://lightcast.io/open-skills/skills" TargetMode="External"/><Relationship Id="rId7769" Type="http://schemas.openxmlformats.org/officeDocument/2006/relationships/hyperlink" Target="https://lightcast.io/open-skills/skills" TargetMode="External"/><Relationship Id="rId7760" Type="http://schemas.openxmlformats.org/officeDocument/2006/relationships/hyperlink" Target="https://skills.emsidata.com/skills/KS124N379LGJFBGL6PPQ" TargetMode="External"/><Relationship Id="rId5101" Type="http://schemas.openxmlformats.org/officeDocument/2006/relationships/hyperlink" Target="https://skills.emsidata.com/skills/ESF91B25CF9205D0E8E0" TargetMode="External"/><Relationship Id="rId6432" Type="http://schemas.openxmlformats.org/officeDocument/2006/relationships/hyperlink" Target="https://skills.emsidata.com/skills/ES40804B30203AFB57E1" TargetMode="External"/><Relationship Id="rId7764" Type="http://schemas.openxmlformats.org/officeDocument/2006/relationships/hyperlink" Target="https://skills.emsidata.com/skills/KS121ZK72969ZMWZX55X" TargetMode="External"/><Relationship Id="rId5102" Type="http://schemas.openxmlformats.org/officeDocument/2006/relationships/hyperlink" Target="https://lightcast.io/open-skills/skills" TargetMode="External"/><Relationship Id="rId6433" Type="http://schemas.openxmlformats.org/officeDocument/2006/relationships/hyperlink" Target="https://lightcast.io/open-skills/skills" TargetMode="External"/><Relationship Id="rId7763" Type="http://schemas.openxmlformats.org/officeDocument/2006/relationships/hyperlink" Target="https://lightcast.io/open-skills/skills" TargetMode="External"/><Relationship Id="rId6430" Type="http://schemas.openxmlformats.org/officeDocument/2006/relationships/hyperlink" Target="https://skills.emsidata.com/skills/KS1238V79BW37S2VFHXL" TargetMode="External"/><Relationship Id="rId7762" Type="http://schemas.openxmlformats.org/officeDocument/2006/relationships/hyperlink" Target="https://skills.emsidata.com/skills/KS1211J6MKR5576YFWP1" TargetMode="External"/><Relationship Id="rId5100" Type="http://schemas.openxmlformats.org/officeDocument/2006/relationships/hyperlink" Target="https://lightcast.io/open-skills/skills" TargetMode="External"/><Relationship Id="rId6431" Type="http://schemas.openxmlformats.org/officeDocument/2006/relationships/hyperlink" Target="https://lightcast.io/open-skills/skills" TargetMode="External"/><Relationship Id="rId7761" Type="http://schemas.openxmlformats.org/officeDocument/2006/relationships/hyperlink" Target="https://lightcast.io/open-skills/skills" TargetMode="External"/><Relationship Id="rId5105" Type="http://schemas.openxmlformats.org/officeDocument/2006/relationships/hyperlink" Target="https://skills.emsidata.com/skills/KS1278F79SB34DZ9D3BJ" TargetMode="External"/><Relationship Id="rId6436" Type="http://schemas.openxmlformats.org/officeDocument/2006/relationships/hyperlink" Target="https://skills.emsidata.com/skills/ESDDDF0172EBE3A18F56" TargetMode="External"/><Relationship Id="rId7768" Type="http://schemas.openxmlformats.org/officeDocument/2006/relationships/hyperlink" Target="https://skills.emsidata.com/skills/KS120XJ66LV1RMPCJ74M" TargetMode="External"/><Relationship Id="rId5106" Type="http://schemas.openxmlformats.org/officeDocument/2006/relationships/hyperlink" Target="https://lightcast.io/open-skills/skills" TargetMode="External"/><Relationship Id="rId6437" Type="http://schemas.openxmlformats.org/officeDocument/2006/relationships/hyperlink" Target="https://lightcast.io/open-skills/skills" TargetMode="External"/><Relationship Id="rId7767" Type="http://schemas.openxmlformats.org/officeDocument/2006/relationships/hyperlink" Target="https://lightcast.io/open-skills/skills" TargetMode="External"/><Relationship Id="rId5103" Type="http://schemas.openxmlformats.org/officeDocument/2006/relationships/hyperlink" Target="https://skills.emsidata.com/skills/KSM06U4GA3OOUZMBWLD7" TargetMode="External"/><Relationship Id="rId6434" Type="http://schemas.openxmlformats.org/officeDocument/2006/relationships/hyperlink" Target="https://skills.emsidata.com/skills/KS1257G6QSJKF4QHGK1R" TargetMode="External"/><Relationship Id="rId7766" Type="http://schemas.openxmlformats.org/officeDocument/2006/relationships/hyperlink" Target="https://skills.emsidata.com/skills/KS124N25XCM21768Z4PJ" TargetMode="External"/><Relationship Id="rId5104" Type="http://schemas.openxmlformats.org/officeDocument/2006/relationships/hyperlink" Target="https://lightcast.io/open-skills/skills" TargetMode="External"/><Relationship Id="rId6435" Type="http://schemas.openxmlformats.org/officeDocument/2006/relationships/hyperlink" Target="https://lightcast.io/open-skills/skills" TargetMode="External"/><Relationship Id="rId7765" Type="http://schemas.openxmlformats.org/officeDocument/2006/relationships/hyperlink" Target="https://lightcast.io/open-skills/skills" TargetMode="External"/><Relationship Id="rId2940" Type="http://schemas.openxmlformats.org/officeDocument/2006/relationships/hyperlink" Target="https://lightcast.io/open-skills/skills" TargetMode="External"/><Relationship Id="rId1610" Type="http://schemas.openxmlformats.org/officeDocument/2006/relationships/hyperlink" Target="https://lightcast.io/open-skills/skills" TargetMode="External"/><Relationship Id="rId2941" Type="http://schemas.openxmlformats.org/officeDocument/2006/relationships/hyperlink" Target="https://skills.emsidata.com/skills/KS120CC6CSHSXNVW82TX" TargetMode="External"/><Relationship Id="rId1611" Type="http://schemas.openxmlformats.org/officeDocument/2006/relationships/hyperlink" Target="https://skills.emsidata.com/skills/ESAEEF5760144B8210FD" TargetMode="External"/><Relationship Id="rId2942" Type="http://schemas.openxmlformats.org/officeDocument/2006/relationships/hyperlink" Target="https://lightcast.io/open-skills/skills" TargetMode="External"/><Relationship Id="rId1612" Type="http://schemas.openxmlformats.org/officeDocument/2006/relationships/hyperlink" Target="https://lightcast.io/open-skills/skills" TargetMode="External"/><Relationship Id="rId2943" Type="http://schemas.openxmlformats.org/officeDocument/2006/relationships/hyperlink" Target="https://skills.emsidata.com/skills/KS124BZ70Q9RVWZ56HLZ" TargetMode="External"/><Relationship Id="rId1613" Type="http://schemas.openxmlformats.org/officeDocument/2006/relationships/hyperlink" Target="https://skills.emsidata.com/skills/KS122W26SKGLZJ2KLF5M" TargetMode="External"/><Relationship Id="rId2944" Type="http://schemas.openxmlformats.org/officeDocument/2006/relationships/hyperlink" Target="https://lightcast.io/open-skills/skills" TargetMode="External"/><Relationship Id="rId1614" Type="http://schemas.openxmlformats.org/officeDocument/2006/relationships/hyperlink" Target="https://lightcast.io/open-skills/skills" TargetMode="External"/><Relationship Id="rId2945" Type="http://schemas.openxmlformats.org/officeDocument/2006/relationships/hyperlink" Target="https://skills.emsidata.com/skills/ES6DBB51045D6B212C2E" TargetMode="External"/><Relationship Id="rId1615" Type="http://schemas.openxmlformats.org/officeDocument/2006/relationships/hyperlink" Target="https://skills.emsidata.com/skills/KS1284D6DPR42RSQDKG2" TargetMode="External"/><Relationship Id="rId2946" Type="http://schemas.openxmlformats.org/officeDocument/2006/relationships/hyperlink" Target="https://lightcast.io/open-skills/skills" TargetMode="External"/><Relationship Id="rId1616" Type="http://schemas.openxmlformats.org/officeDocument/2006/relationships/hyperlink" Target="https://lightcast.io/open-skills/skills" TargetMode="External"/><Relationship Id="rId2947" Type="http://schemas.openxmlformats.org/officeDocument/2006/relationships/hyperlink" Target="https://skills.emsidata.com/skills/ES9C62516C4AD9435635" TargetMode="External"/><Relationship Id="rId907" Type="http://schemas.openxmlformats.org/officeDocument/2006/relationships/hyperlink" Target="https://skills.emsidata.com/skills/KS1242W6WZHT2P32ZPPS" TargetMode="External"/><Relationship Id="rId1617" Type="http://schemas.openxmlformats.org/officeDocument/2006/relationships/hyperlink" Target="https://skills.emsidata.com/skills/KS1282P5XDYF7DJK8L9Y" TargetMode="External"/><Relationship Id="rId2948" Type="http://schemas.openxmlformats.org/officeDocument/2006/relationships/hyperlink" Target="https://lightcast.io/open-skills/skills" TargetMode="External"/><Relationship Id="rId906" Type="http://schemas.openxmlformats.org/officeDocument/2006/relationships/hyperlink" Target="https://lightcast.io/open-skills/skills" TargetMode="External"/><Relationship Id="rId1618" Type="http://schemas.openxmlformats.org/officeDocument/2006/relationships/hyperlink" Target="https://lightcast.io/open-skills/skills" TargetMode="External"/><Relationship Id="rId2949" Type="http://schemas.openxmlformats.org/officeDocument/2006/relationships/hyperlink" Target="https://skills.emsidata.com/skills/ESF2DD89AA4D400EA426" TargetMode="External"/><Relationship Id="rId905" Type="http://schemas.openxmlformats.org/officeDocument/2006/relationships/hyperlink" Target="https://skills.emsidata.com/skills/KS122XS690STDCCR4Y2N" TargetMode="External"/><Relationship Id="rId1619" Type="http://schemas.openxmlformats.org/officeDocument/2006/relationships/hyperlink" Target="https://skills.emsidata.com/skills/KS4401B66G71ZN5LBP44" TargetMode="External"/><Relationship Id="rId904" Type="http://schemas.openxmlformats.org/officeDocument/2006/relationships/hyperlink" Target="https://lightcast.io/open-skills/skills" TargetMode="External"/><Relationship Id="rId909" Type="http://schemas.openxmlformats.org/officeDocument/2006/relationships/hyperlink" Target="https://skills.emsidata.com/skills/KS441FY5W02XK1J43Y2L" TargetMode="External"/><Relationship Id="rId908" Type="http://schemas.openxmlformats.org/officeDocument/2006/relationships/hyperlink" Target="https://lightcast.io/open-skills/skills" TargetMode="External"/><Relationship Id="rId903" Type="http://schemas.openxmlformats.org/officeDocument/2006/relationships/hyperlink" Target="https://skills.emsidata.com/skills/KS1267577CJ31KMMQ169" TargetMode="External"/><Relationship Id="rId902" Type="http://schemas.openxmlformats.org/officeDocument/2006/relationships/hyperlink" Target="https://lightcast.io/open-skills/skills" TargetMode="External"/><Relationship Id="rId901" Type="http://schemas.openxmlformats.org/officeDocument/2006/relationships/hyperlink" Target="https://skills.emsidata.com/skills/KS120D860H0P77RH6GND" TargetMode="External"/><Relationship Id="rId900" Type="http://schemas.openxmlformats.org/officeDocument/2006/relationships/hyperlink" Target="https://lightcast.io/open-skills/skills" TargetMode="External"/><Relationship Id="rId2930" Type="http://schemas.openxmlformats.org/officeDocument/2006/relationships/hyperlink" Target="https://lightcast.io/open-skills/skills" TargetMode="External"/><Relationship Id="rId1600" Type="http://schemas.openxmlformats.org/officeDocument/2006/relationships/hyperlink" Target="https://lightcast.io/open-skills/skills" TargetMode="External"/><Relationship Id="rId2931" Type="http://schemas.openxmlformats.org/officeDocument/2006/relationships/hyperlink" Target="https://skills.emsidata.com/skills/KS1201477MH4F3DJK1RC" TargetMode="External"/><Relationship Id="rId1601" Type="http://schemas.openxmlformats.org/officeDocument/2006/relationships/hyperlink" Target="https://skills.emsidata.com/skills/ES1FB08A257DDD5C0625" TargetMode="External"/><Relationship Id="rId2932" Type="http://schemas.openxmlformats.org/officeDocument/2006/relationships/hyperlink" Target="https://lightcast.io/open-skills/skills" TargetMode="External"/><Relationship Id="rId1602" Type="http://schemas.openxmlformats.org/officeDocument/2006/relationships/hyperlink" Target="https://lightcast.io/open-skills/skills" TargetMode="External"/><Relationship Id="rId2933" Type="http://schemas.openxmlformats.org/officeDocument/2006/relationships/hyperlink" Target="https://skills.emsidata.com/skills/KS440LQ79T8B07MJDYQ0" TargetMode="External"/><Relationship Id="rId1603" Type="http://schemas.openxmlformats.org/officeDocument/2006/relationships/hyperlink" Target="https://skills.emsidata.com/skills/KS1238Q73V596JPH7NBG" TargetMode="External"/><Relationship Id="rId2934" Type="http://schemas.openxmlformats.org/officeDocument/2006/relationships/hyperlink" Target="https://lightcast.io/open-skills/skills" TargetMode="External"/><Relationship Id="rId1604" Type="http://schemas.openxmlformats.org/officeDocument/2006/relationships/hyperlink" Target="https://lightcast.io/open-skills/skills" TargetMode="External"/><Relationship Id="rId2935" Type="http://schemas.openxmlformats.org/officeDocument/2006/relationships/hyperlink" Target="https://skills.emsidata.com/skills/KS123X86LJ32YJTK8Q7H" TargetMode="External"/><Relationship Id="rId1605" Type="http://schemas.openxmlformats.org/officeDocument/2006/relationships/hyperlink" Target="https://skills.emsidata.com/skills/KS1284M622VT3F77037Q" TargetMode="External"/><Relationship Id="rId2936" Type="http://schemas.openxmlformats.org/officeDocument/2006/relationships/hyperlink" Target="https://lightcast.io/open-skills/skills" TargetMode="External"/><Relationship Id="rId1606" Type="http://schemas.openxmlformats.org/officeDocument/2006/relationships/hyperlink" Target="https://lightcast.io/open-skills/skills" TargetMode="External"/><Relationship Id="rId2937" Type="http://schemas.openxmlformats.org/officeDocument/2006/relationships/hyperlink" Target="https://skills.emsidata.com/skills/KS125Q164VVZ10LN2FBN" TargetMode="External"/><Relationship Id="rId1607" Type="http://schemas.openxmlformats.org/officeDocument/2006/relationships/hyperlink" Target="https://skills.emsidata.com/skills/KS120ZF633P3C7YBWY21" TargetMode="External"/><Relationship Id="rId2938" Type="http://schemas.openxmlformats.org/officeDocument/2006/relationships/hyperlink" Target="https://lightcast.io/open-skills/skills" TargetMode="External"/><Relationship Id="rId1608" Type="http://schemas.openxmlformats.org/officeDocument/2006/relationships/hyperlink" Target="https://lightcast.io/open-skills/skills" TargetMode="External"/><Relationship Id="rId2939" Type="http://schemas.openxmlformats.org/officeDocument/2006/relationships/hyperlink" Target="https://skills.emsidata.com/skills/KS121F26RYXLVSVB0D48" TargetMode="External"/><Relationship Id="rId1609" Type="http://schemas.openxmlformats.org/officeDocument/2006/relationships/hyperlink" Target="https://skills.emsidata.com/skills/ES2884E132F1A422AC8F" TargetMode="External"/><Relationship Id="rId1631" Type="http://schemas.openxmlformats.org/officeDocument/2006/relationships/hyperlink" Target="https://skills.emsidata.com/skills/KS1283Z5XFZ85WT42H7L" TargetMode="External"/><Relationship Id="rId2962" Type="http://schemas.openxmlformats.org/officeDocument/2006/relationships/hyperlink" Target="https://lightcast.io/open-skills/skills" TargetMode="External"/><Relationship Id="rId1632" Type="http://schemas.openxmlformats.org/officeDocument/2006/relationships/hyperlink" Target="https://lightcast.io/open-skills/skills" TargetMode="External"/><Relationship Id="rId2963" Type="http://schemas.openxmlformats.org/officeDocument/2006/relationships/hyperlink" Target="https://skills.emsidata.com/skills/ES837C581C29C236781D" TargetMode="External"/><Relationship Id="rId1633" Type="http://schemas.openxmlformats.org/officeDocument/2006/relationships/hyperlink" Target="https://skills.emsidata.com/skills/KS122W95Y16LJBNFCP2D" TargetMode="External"/><Relationship Id="rId2964" Type="http://schemas.openxmlformats.org/officeDocument/2006/relationships/hyperlink" Target="https://lightcast.io/open-skills/skills" TargetMode="External"/><Relationship Id="rId1634" Type="http://schemas.openxmlformats.org/officeDocument/2006/relationships/hyperlink" Target="https://lightcast.io/open-skills/skills" TargetMode="External"/><Relationship Id="rId2965" Type="http://schemas.openxmlformats.org/officeDocument/2006/relationships/hyperlink" Target="https://skills.emsidata.com/skills/KS441P265F4GYMY1K16N" TargetMode="External"/><Relationship Id="rId1635" Type="http://schemas.openxmlformats.org/officeDocument/2006/relationships/hyperlink" Target="https://skills.emsidata.com/skills/KS440XG6F9DTD3VG7JTV" TargetMode="External"/><Relationship Id="rId2966" Type="http://schemas.openxmlformats.org/officeDocument/2006/relationships/hyperlink" Target="https://lightcast.io/open-skills/skills" TargetMode="External"/><Relationship Id="rId1636" Type="http://schemas.openxmlformats.org/officeDocument/2006/relationships/hyperlink" Target="https://lightcast.io/open-skills/skills" TargetMode="External"/><Relationship Id="rId2967" Type="http://schemas.openxmlformats.org/officeDocument/2006/relationships/hyperlink" Target="https://skills.emsidata.com/skills/ES3851692AD6EE8A4925" TargetMode="External"/><Relationship Id="rId1637" Type="http://schemas.openxmlformats.org/officeDocument/2006/relationships/hyperlink" Target="https://skills.emsidata.com/skills/KS1284G5VLGL0YWY4CXQ" TargetMode="External"/><Relationship Id="rId2968" Type="http://schemas.openxmlformats.org/officeDocument/2006/relationships/hyperlink" Target="https://lightcast.io/open-skills/skills" TargetMode="External"/><Relationship Id="rId1638" Type="http://schemas.openxmlformats.org/officeDocument/2006/relationships/hyperlink" Target="https://lightcast.io/open-skills/skills" TargetMode="External"/><Relationship Id="rId2969" Type="http://schemas.openxmlformats.org/officeDocument/2006/relationships/hyperlink" Target="https://skills.emsidata.com/skills/ESD6C276BC65C8793CA1" TargetMode="External"/><Relationship Id="rId929" Type="http://schemas.openxmlformats.org/officeDocument/2006/relationships/hyperlink" Target="https://skills.emsidata.com/skills/KS126SS5YDNKPGB51LY1" TargetMode="External"/><Relationship Id="rId1639" Type="http://schemas.openxmlformats.org/officeDocument/2006/relationships/hyperlink" Target="https://skills.emsidata.com/skills/KS126J46GGVZB8BGGXSY" TargetMode="External"/><Relationship Id="rId928" Type="http://schemas.openxmlformats.org/officeDocument/2006/relationships/hyperlink" Target="https://lightcast.io/open-skills/skills" TargetMode="External"/><Relationship Id="rId927" Type="http://schemas.openxmlformats.org/officeDocument/2006/relationships/hyperlink" Target="https://skills.emsidata.com/skills/KS440Z96ZHF1WN882HKC" TargetMode="External"/><Relationship Id="rId926" Type="http://schemas.openxmlformats.org/officeDocument/2006/relationships/hyperlink" Target="https://lightcast.io/open-skills/skills" TargetMode="External"/><Relationship Id="rId921" Type="http://schemas.openxmlformats.org/officeDocument/2006/relationships/hyperlink" Target="https://skills.emsidata.com/skills/KS124GY6NTR3LHSVW3WZ" TargetMode="External"/><Relationship Id="rId920" Type="http://schemas.openxmlformats.org/officeDocument/2006/relationships/hyperlink" Target="https://lightcast.io/open-skills/skills" TargetMode="External"/><Relationship Id="rId925" Type="http://schemas.openxmlformats.org/officeDocument/2006/relationships/hyperlink" Target="https://skills.emsidata.com/skills/KS122757240ZK4SJHH6G" TargetMode="External"/><Relationship Id="rId924" Type="http://schemas.openxmlformats.org/officeDocument/2006/relationships/hyperlink" Target="https://lightcast.io/open-skills/skills" TargetMode="External"/><Relationship Id="rId923" Type="http://schemas.openxmlformats.org/officeDocument/2006/relationships/hyperlink" Target="https://skills.emsidata.com/skills/KS127DP6R1GB16HDC8F2" TargetMode="External"/><Relationship Id="rId922" Type="http://schemas.openxmlformats.org/officeDocument/2006/relationships/hyperlink" Target="https://lightcast.io/open-skills/skills" TargetMode="External"/><Relationship Id="rId2960" Type="http://schemas.openxmlformats.org/officeDocument/2006/relationships/hyperlink" Target="https://lightcast.io/open-skills/skills" TargetMode="External"/><Relationship Id="rId1630" Type="http://schemas.openxmlformats.org/officeDocument/2006/relationships/hyperlink" Target="https://lightcast.io/open-skills/skills" TargetMode="External"/><Relationship Id="rId2961" Type="http://schemas.openxmlformats.org/officeDocument/2006/relationships/hyperlink" Target="https://skills.emsidata.com/skills/KS128CL6YK4PDP1QKF62" TargetMode="External"/><Relationship Id="rId1620" Type="http://schemas.openxmlformats.org/officeDocument/2006/relationships/hyperlink" Target="https://lightcast.io/open-skills/skills" TargetMode="External"/><Relationship Id="rId2951" Type="http://schemas.openxmlformats.org/officeDocument/2006/relationships/hyperlink" Target="https://skills.emsidata.com/skills/ESA1DB84792711EC067E" TargetMode="External"/><Relationship Id="rId1621" Type="http://schemas.openxmlformats.org/officeDocument/2006/relationships/hyperlink" Target="https://skills.emsidata.com/skills/ES832D5A4A82C0C5C93D" TargetMode="External"/><Relationship Id="rId2952" Type="http://schemas.openxmlformats.org/officeDocument/2006/relationships/hyperlink" Target="https://lightcast.io/open-skills/skills" TargetMode="External"/><Relationship Id="rId1622" Type="http://schemas.openxmlformats.org/officeDocument/2006/relationships/hyperlink" Target="https://lightcast.io/open-skills/skills" TargetMode="External"/><Relationship Id="rId2953" Type="http://schemas.openxmlformats.org/officeDocument/2006/relationships/hyperlink" Target="https://skills.emsidata.com/skills/ES5114F37609BD55C9AF" TargetMode="External"/><Relationship Id="rId1623" Type="http://schemas.openxmlformats.org/officeDocument/2006/relationships/hyperlink" Target="https://skills.emsidata.com/skills/KSAJ9BHUP0ONIDN2ABOI" TargetMode="External"/><Relationship Id="rId2954" Type="http://schemas.openxmlformats.org/officeDocument/2006/relationships/hyperlink" Target="https://lightcast.io/open-skills/skills" TargetMode="External"/><Relationship Id="rId1624" Type="http://schemas.openxmlformats.org/officeDocument/2006/relationships/hyperlink" Target="https://lightcast.io/open-skills/skills" TargetMode="External"/><Relationship Id="rId2955" Type="http://schemas.openxmlformats.org/officeDocument/2006/relationships/hyperlink" Target="https://skills.emsidata.com/skills/ES98D131BC469DC4F714" TargetMode="External"/><Relationship Id="rId1625" Type="http://schemas.openxmlformats.org/officeDocument/2006/relationships/hyperlink" Target="https://skills.emsidata.com/skills/KS4401967TXYW7DXV8QX" TargetMode="External"/><Relationship Id="rId2956" Type="http://schemas.openxmlformats.org/officeDocument/2006/relationships/hyperlink" Target="https://lightcast.io/open-skills/skills" TargetMode="External"/><Relationship Id="rId1626" Type="http://schemas.openxmlformats.org/officeDocument/2006/relationships/hyperlink" Target="https://lightcast.io/open-skills/skills" TargetMode="External"/><Relationship Id="rId2957" Type="http://schemas.openxmlformats.org/officeDocument/2006/relationships/hyperlink" Target="https://skills.emsidata.com/skills/KS123KW6BLTZTBTQZ4TR" TargetMode="External"/><Relationship Id="rId1627" Type="http://schemas.openxmlformats.org/officeDocument/2006/relationships/hyperlink" Target="https://skills.emsidata.com/skills/ES3B9371D9D17C664383" TargetMode="External"/><Relationship Id="rId2958" Type="http://schemas.openxmlformats.org/officeDocument/2006/relationships/hyperlink" Target="https://lightcast.io/open-skills/skills" TargetMode="External"/><Relationship Id="rId918" Type="http://schemas.openxmlformats.org/officeDocument/2006/relationships/hyperlink" Target="https://lightcast.io/open-skills/skills" TargetMode="External"/><Relationship Id="rId1628" Type="http://schemas.openxmlformats.org/officeDocument/2006/relationships/hyperlink" Target="https://lightcast.io/open-skills/skills" TargetMode="External"/><Relationship Id="rId2959" Type="http://schemas.openxmlformats.org/officeDocument/2006/relationships/hyperlink" Target="https://skills.emsidata.com/skills/KS123KY62M122MG19DKT" TargetMode="External"/><Relationship Id="rId917" Type="http://schemas.openxmlformats.org/officeDocument/2006/relationships/hyperlink" Target="https://skills.emsidata.com/skills/KS1246K69P3CV66QHX0W" TargetMode="External"/><Relationship Id="rId1629" Type="http://schemas.openxmlformats.org/officeDocument/2006/relationships/hyperlink" Target="https://skills.emsidata.com/skills/ESE0AE7E64D88AC649DF" TargetMode="External"/><Relationship Id="rId916" Type="http://schemas.openxmlformats.org/officeDocument/2006/relationships/hyperlink" Target="https://lightcast.io/open-skills/skills" TargetMode="External"/><Relationship Id="rId915" Type="http://schemas.openxmlformats.org/officeDocument/2006/relationships/hyperlink" Target="https://skills.emsidata.com/skills/KS1214K683LRJT3NJCQ5" TargetMode="External"/><Relationship Id="rId919" Type="http://schemas.openxmlformats.org/officeDocument/2006/relationships/hyperlink" Target="https://skills.emsidata.com/skills/KS126SZ5ZCL02HQ64VC6" TargetMode="External"/><Relationship Id="rId910" Type="http://schemas.openxmlformats.org/officeDocument/2006/relationships/hyperlink" Target="https://lightcast.io/open-skills/skills" TargetMode="External"/><Relationship Id="rId914" Type="http://schemas.openxmlformats.org/officeDocument/2006/relationships/hyperlink" Target="https://lightcast.io/open-skills/skills" TargetMode="External"/><Relationship Id="rId913" Type="http://schemas.openxmlformats.org/officeDocument/2006/relationships/hyperlink" Target="https://skills.emsidata.com/skills/KS7G5876WMTZFDKF519T" TargetMode="External"/><Relationship Id="rId912" Type="http://schemas.openxmlformats.org/officeDocument/2006/relationships/hyperlink" Target="https://lightcast.io/open-skills/skills" TargetMode="External"/><Relationship Id="rId911" Type="http://schemas.openxmlformats.org/officeDocument/2006/relationships/hyperlink" Target="https://skills.emsidata.com/skills/KS125VF76P4FXDVFFBPJ" TargetMode="External"/><Relationship Id="rId2950" Type="http://schemas.openxmlformats.org/officeDocument/2006/relationships/hyperlink" Target="https://lightcast.io/open-skills/skills" TargetMode="External"/><Relationship Id="rId2900" Type="http://schemas.openxmlformats.org/officeDocument/2006/relationships/hyperlink" Target="https://lightcast.io/open-skills/skills" TargetMode="External"/><Relationship Id="rId2901" Type="http://schemas.openxmlformats.org/officeDocument/2006/relationships/hyperlink" Target="https://skills.emsidata.com/skills/ES7AD4A0EBFCD3B3F38F" TargetMode="External"/><Relationship Id="rId2902" Type="http://schemas.openxmlformats.org/officeDocument/2006/relationships/hyperlink" Target="https://lightcast.io/open-skills/skills" TargetMode="External"/><Relationship Id="rId2903" Type="http://schemas.openxmlformats.org/officeDocument/2006/relationships/hyperlink" Target="https://skills.emsidata.com/skills/KS12766719BG8DWZSBFW" TargetMode="External"/><Relationship Id="rId2904" Type="http://schemas.openxmlformats.org/officeDocument/2006/relationships/hyperlink" Target="https://lightcast.io/open-skills/skills" TargetMode="External"/><Relationship Id="rId2905" Type="http://schemas.openxmlformats.org/officeDocument/2006/relationships/hyperlink" Target="https://skills.emsidata.com/skills/KS4404475JBQ0GSP7CX1" TargetMode="External"/><Relationship Id="rId2906" Type="http://schemas.openxmlformats.org/officeDocument/2006/relationships/hyperlink" Target="https://lightcast.io/open-skills/skills" TargetMode="External"/><Relationship Id="rId2907" Type="http://schemas.openxmlformats.org/officeDocument/2006/relationships/hyperlink" Target="https://skills.emsidata.com/skills/KS127G85YL1GC25BWMGX" TargetMode="External"/><Relationship Id="rId2908" Type="http://schemas.openxmlformats.org/officeDocument/2006/relationships/hyperlink" Target="https://lightcast.io/open-skills/skills" TargetMode="External"/><Relationship Id="rId2909" Type="http://schemas.openxmlformats.org/officeDocument/2006/relationships/hyperlink" Target="https://skills.emsidata.com/skills/KS123XV6M32ZF5X54DL3" TargetMode="External"/><Relationship Id="rId5170" Type="http://schemas.openxmlformats.org/officeDocument/2006/relationships/hyperlink" Target="https://lightcast.io/open-skills/skills" TargetMode="External"/><Relationship Id="rId5171" Type="http://schemas.openxmlformats.org/officeDocument/2006/relationships/hyperlink" Target="https://skills.emsidata.com/skills/KS124VQ6ZCMSRJTF4PM7" TargetMode="External"/><Relationship Id="rId5174" Type="http://schemas.openxmlformats.org/officeDocument/2006/relationships/hyperlink" Target="https://lightcast.io/open-skills/skills" TargetMode="External"/><Relationship Id="rId5175" Type="http://schemas.openxmlformats.org/officeDocument/2006/relationships/hyperlink" Target="https://skills.emsidata.com/skills/KS125PT6MTXZ1JWXX79M" TargetMode="External"/><Relationship Id="rId5172" Type="http://schemas.openxmlformats.org/officeDocument/2006/relationships/hyperlink" Target="https://lightcast.io/open-skills/skills" TargetMode="External"/><Relationship Id="rId5173" Type="http://schemas.openxmlformats.org/officeDocument/2006/relationships/hyperlink" Target="https://skills.emsidata.com/skills/KS441TM6SPMC9Q7PQ8FK" TargetMode="External"/><Relationship Id="rId5178" Type="http://schemas.openxmlformats.org/officeDocument/2006/relationships/hyperlink" Target="https://lightcast.io/open-skills/skills" TargetMode="External"/><Relationship Id="rId5179" Type="http://schemas.openxmlformats.org/officeDocument/2006/relationships/hyperlink" Target="https://skills.emsidata.com/skills/KS126HX6LRCLSM7NR0WV" TargetMode="External"/><Relationship Id="rId5176" Type="http://schemas.openxmlformats.org/officeDocument/2006/relationships/hyperlink" Target="https://lightcast.io/open-skills/skills" TargetMode="External"/><Relationship Id="rId5177" Type="http://schemas.openxmlformats.org/officeDocument/2006/relationships/hyperlink" Target="https://skills.emsidata.com/skills/KS1266064YVS89HLHHVB" TargetMode="External"/><Relationship Id="rId6490" Type="http://schemas.openxmlformats.org/officeDocument/2006/relationships/hyperlink" Target="https://skills.emsidata.com/skills/KS123406566G7S7ZNG7T" TargetMode="External"/><Relationship Id="rId5160" Type="http://schemas.openxmlformats.org/officeDocument/2006/relationships/hyperlink" Target="https://lightcast.io/open-skills/skills" TargetMode="External"/><Relationship Id="rId6491" Type="http://schemas.openxmlformats.org/officeDocument/2006/relationships/hyperlink" Target="https://lightcast.io/open-skills/skills" TargetMode="External"/><Relationship Id="rId5163" Type="http://schemas.openxmlformats.org/officeDocument/2006/relationships/hyperlink" Target="https://skills.emsidata.com/skills/KS126FS6WM2GMTG6BFTW" TargetMode="External"/><Relationship Id="rId6494" Type="http://schemas.openxmlformats.org/officeDocument/2006/relationships/hyperlink" Target="https://skills.emsidata.com/skills/KS7G53T7341DGNP2PY2P" TargetMode="External"/><Relationship Id="rId5164" Type="http://schemas.openxmlformats.org/officeDocument/2006/relationships/hyperlink" Target="https://lightcast.io/open-skills/skills" TargetMode="External"/><Relationship Id="rId6495" Type="http://schemas.openxmlformats.org/officeDocument/2006/relationships/hyperlink" Target="https://lightcast.io/open-skills/skills" TargetMode="External"/><Relationship Id="rId5161" Type="http://schemas.openxmlformats.org/officeDocument/2006/relationships/hyperlink" Target="https://skills.emsidata.com/skills/KS014HYY1YCDHKPSUBQ9" TargetMode="External"/><Relationship Id="rId6492" Type="http://schemas.openxmlformats.org/officeDocument/2006/relationships/hyperlink" Target="https://skills.emsidata.com/skills/KS1276W6SY3KHRBP3514" TargetMode="External"/><Relationship Id="rId5162" Type="http://schemas.openxmlformats.org/officeDocument/2006/relationships/hyperlink" Target="https://lightcast.io/open-skills/skills" TargetMode="External"/><Relationship Id="rId6493" Type="http://schemas.openxmlformats.org/officeDocument/2006/relationships/hyperlink" Target="https://lightcast.io/open-skills/skills" TargetMode="External"/><Relationship Id="rId5167" Type="http://schemas.openxmlformats.org/officeDocument/2006/relationships/hyperlink" Target="https://skills.emsidata.com/skills/KS1216H66PSL45LKSBXM" TargetMode="External"/><Relationship Id="rId6498" Type="http://schemas.openxmlformats.org/officeDocument/2006/relationships/hyperlink" Target="https://skills.emsidata.com/skills/ES335691142D65A7FCD8" TargetMode="External"/><Relationship Id="rId5168" Type="http://schemas.openxmlformats.org/officeDocument/2006/relationships/hyperlink" Target="https://lightcast.io/open-skills/skills" TargetMode="External"/><Relationship Id="rId6499" Type="http://schemas.openxmlformats.org/officeDocument/2006/relationships/hyperlink" Target="https://lightcast.io/open-skills/skills" TargetMode="External"/><Relationship Id="rId5165" Type="http://schemas.openxmlformats.org/officeDocument/2006/relationships/hyperlink" Target="https://skills.emsidata.com/skills/KS1227F76Q36LXJTZTK1" TargetMode="External"/><Relationship Id="rId6496" Type="http://schemas.openxmlformats.org/officeDocument/2006/relationships/hyperlink" Target="https://skills.emsidata.com/skills/KS125SJ6J3FPRPLTSD7J" TargetMode="External"/><Relationship Id="rId5166" Type="http://schemas.openxmlformats.org/officeDocument/2006/relationships/hyperlink" Target="https://lightcast.io/open-skills/skills" TargetMode="External"/><Relationship Id="rId6497" Type="http://schemas.openxmlformats.org/officeDocument/2006/relationships/hyperlink" Target="https://lightcast.io/open-skills/skills" TargetMode="External"/><Relationship Id="rId5169" Type="http://schemas.openxmlformats.org/officeDocument/2006/relationships/hyperlink" Target="https://skills.emsidata.com/skills/KS126ZK60X10ZQ7DRFLR" TargetMode="External"/><Relationship Id="rId2920" Type="http://schemas.openxmlformats.org/officeDocument/2006/relationships/hyperlink" Target="https://lightcast.io/open-skills/skills" TargetMode="External"/><Relationship Id="rId2921" Type="http://schemas.openxmlformats.org/officeDocument/2006/relationships/hyperlink" Target="https://skills.emsidata.com/skills/ES2711D80D1B951659DD" TargetMode="External"/><Relationship Id="rId2922" Type="http://schemas.openxmlformats.org/officeDocument/2006/relationships/hyperlink" Target="https://lightcast.io/open-skills/skills" TargetMode="External"/><Relationship Id="rId2923" Type="http://schemas.openxmlformats.org/officeDocument/2006/relationships/hyperlink" Target="https://skills.emsidata.com/skills/KS126P361WP1P5C9TDTL" TargetMode="External"/><Relationship Id="rId2924" Type="http://schemas.openxmlformats.org/officeDocument/2006/relationships/hyperlink" Target="https://lightcast.io/open-skills/skills" TargetMode="External"/><Relationship Id="rId2925" Type="http://schemas.openxmlformats.org/officeDocument/2006/relationships/hyperlink" Target="https://skills.emsidata.com/skills/KS122766S47D3902HBBN" TargetMode="External"/><Relationship Id="rId2926" Type="http://schemas.openxmlformats.org/officeDocument/2006/relationships/hyperlink" Target="https://lightcast.io/open-skills/skills" TargetMode="External"/><Relationship Id="rId2927" Type="http://schemas.openxmlformats.org/officeDocument/2006/relationships/hyperlink" Target="https://skills.emsidata.com/skills/KS440LQ6G9FXYT6C7SWN" TargetMode="External"/><Relationship Id="rId2928" Type="http://schemas.openxmlformats.org/officeDocument/2006/relationships/hyperlink" Target="https://lightcast.io/open-skills/skills" TargetMode="External"/><Relationship Id="rId2929" Type="http://schemas.openxmlformats.org/officeDocument/2006/relationships/hyperlink" Target="https://skills.emsidata.com/skills/KS126NN60S2N00WZ44K5" TargetMode="External"/><Relationship Id="rId5192" Type="http://schemas.openxmlformats.org/officeDocument/2006/relationships/hyperlink" Target="https://lightcast.io/open-skills/skills" TargetMode="External"/><Relationship Id="rId5193" Type="http://schemas.openxmlformats.org/officeDocument/2006/relationships/hyperlink" Target="https://skills.emsidata.com/skills/KS1226F6RY96930BJR9W" TargetMode="External"/><Relationship Id="rId5190" Type="http://schemas.openxmlformats.org/officeDocument/2006/relationships/hyperlink" Target="https://lightcast.io/open-skills/skills" TargetMode="External"/><Relationship Id="rId5191" Type="http://schemas.openxmlformats.org/officeDocument/2006/relationships/hyperlink" Target="https://skills.emsidata.com/skills/KS1200T78B9FLGC6TVY4" TargetMode="External"/><Relationship Id="rId5196" Type="http://schemas.openxmlformats.org/officeDocument/2006/relationships/hyperlink" Target="https://lightcast.io/open-skills/skills" TargetMode="External"/><Relationship Id="rId5197" Type="http://schemas.openxmlformats.org/officeDocument/2006/relationships/hyperlink" Target="https://skills.emsidata.com/skills/KS1258V6DQN98LBHNWP7" TargetMode="External"/><Relationship Id="rId5194" Type="http://schemas.openxmlformats.org/officeDocument/2006/relationships/hyperlink" Target="https://lightcast.io/open-skills/skills" TargetMode="External"/><Relationship Id="rId5195" Type="http://schemas.openxmlformats.org/officeDocument/2006/relationships/hyperlink" Target="https://skills.emsidata.com/skills/KS126FR77T2DBDYXSH11" TargetMode="External"/><Relationship Id="rId5198" Type="http://schemas.openxmlformats.org/officeDocument/2006/relationships/hyperlink" Target="https://lightcast.io/open-skills/skills" TargetMode="External"/><Relationship Id="rId5199" Type="http://schemas.openxmlformats.org/officeDocument/2006/relationships/hyperlink" Target="https://skills.emsidata.com/skills/KS126YY6Z6275377PH9F" TargetMode="External"/><Relationship Id="rId2910" Type="http://schemas.openxmlformats.org/officeDocument/2006/relationships/hyperlink" Target="https://lightcast.io/open-skills/skills" TargetMode="External"/><Relationship Id="rId2911" Type="http://schemas.openxmlformats.org/officeDocument/2006/relationships/hyperlink" Target="https://skills.emsidata.com/skills/KS122YY5WBP7GQPNRFG3" TargetMode="External"/><Relationship Id="rId2912" Type="http://schemas.openxmlformats.org/officeDocument/2006/relationships/hyperlink" Target="https://lightcast.io/open-skills/skills" TargetMode="External"/><Relationship Id="rId2913" Type="http://schemas.openxmlformats.org/officeDocument/2006/relationships/hyperlink" Target="https://skills.emsidata.com/skills/KS440KZ6ZGVFN5F5VNY3" TargetMode="External"/><Relationship Id="rId2914" Type="http://schemas.openxmlformats.org/officeDocument/2006/relationships/hyperlink" Target="https://lightcast.io/open-skills/skills" TargetMode="External"/><Relationship Id="rId2915" Type="http://schemas.openxmlformats.org/officeDocument/2006/relationships/hyperlink" Target="https://skills.emsidata.com/skills/KS440V16DV2M3P2X7WWH" TargetMode="External"/><Relationship Id="rId2916" Type="http://schemas.openxmlformats.org/officeDocument/2006/relationships/hyperlink" Target="https://lightcast.io/open-skills/skills" TargetMode="External"/><Relationship Id="rId2917" Type="http://schemas.openxmlformats.org/officeDocument/2006/relationships/hyperlink" Target="https://skills.emsidata.com/skills/KS440LR6NSB33SPP5H4P" TargetMode="External"/><Relationship Id="rId2918" Type="http://schemas.openxmlformats.org/officeDocument/2006/relationships/hyperlink" Target="https://lightcast.io/open-skills/skills" TargetMode="External"/><Relationship Id="rId2919" Type="http://schemas.openxmlformats.org/officeDocument/2006/relationships/hyperlink" Target="https://skills.emsidata.com/skills/KS122TT722LQWMLRJMYR" TargetMode="External"/><Relationship Id="rId5181" Type="http://schemas.openxmlformats.org/officeDocument/2006/relationships/hyperlink" Target="https://skills.emsidata.com/skills/KS6833T66CBZHBTRQG5Q" TargetMode="External"/><Relationship Id="rId5182" Type="http://schemas.openxmlformats.org/officeDocument/2006/relationships/hyperlink" Target="https://lightcast.io/open-skills/skills" TargetMode="External"/><Relationship Id="rId5180" Type="http://schemas.openxmlformats.org/officeDocument/2006/relationships/hyperlink" Target="https://lightcast.io/open-skills/skills" TargetMode="External"/><Relationship Id="rId5185" Type="http://schemas.openxmlformats.org/officeDocument/2006/relationships/hyperlink" Target="https://skills.emsidata.com/skills/KS1205G5ZKS8ZZWVPM9Y" TargetMode="External"/><Relationship Id="rId5186" Type="http://schemas.openxmlformats.org/officeDocument/2006/relationships/hyperlink" Target="https://lightcast.io/open-skills/skills" TargetMode="External"/><Relationship Id="rId5183" Type="http://schemas.openxmlformats.org/officeDocument/2006/relationships/hyperlink" Target="https://skills.emsidata.com/skills/KS126Z16TCTSGFDXT56P" TargetMode="External"/><Relationship Id="rId5184" Type="http://schemas.openxmlformats.org/officeDocument/2006/relationships/hyperlink" Target="https://lightcast.io/open-skills/skills" TargetMode="External"/><Relationship Id="rId5189" Type="http://schemas.openxmlformats.org/officeDocument/2006/relationships/hyperlink" Target="https://skills.emsidata.com/skills/KS441P063CCYPHTWYLKF" TargetMode="External"/><Relationship Id="rId5187" Type="http://schemas.openxmlformats.org/officeDocument/2006/relationships/hyperlink" Target="https://skills.emsidata.com/skills/KSK4DR360GY525L76R7K" TargetMode="External"/><Relationship Id="rId5188" Type="http://schemas.openxmlformats.org/officeDocument/2006/relationships/hyperlink" Target="https://lightcast.io/open-skills/skills" TargetMode="External"/><Relationship Id="rId1697" Type="http://schemas.openxmlformats.org/officeDocument/2006/relationships/hyperlink" Target="https://skills.emsidata.com/skills/KS441SV6C1M3JH9T67QC" TargetMode="External"/><Relationship Id="rId1698" Type="http://schemas.openxmlformats.org/officeDocument/2006/relationships/hyperlink" Target="https://lightcast.io/open-skills/skills" TargetMode="External"/><Relationship Id="rId1699" Type="http://schemas.openxmlformats.org/officeDocument/2006/relationships/hyperlink" Target="https://skills.emsidata.com/skills/KS127TP69WVQSPQ45W6F" TargetMode="External"/><Relationship Id="rId866" Type="http://schemas.openxmlformats.org/officeDocument/2006/relationships/hyperlink" Target="https://lightcast.io/open-skills/skills" TargetMode="External"/><Relationship Id="rId865" Type="http://schemas.openxmlformats.org/officeDocument/2006/relationships/hyperlink" Target="https://skills.emsidata.com/skills/KS1256M6Y8CT90Q2BHMX" TargetMode="External"/><Relationship Id="rId864" Type="http://schemas.openxmlformats.org/officeDocument/2006/relationships/hyperlink" Target="https://lightcast.io/open-skills/skills" TargetMode="External"/><Relationship Id="rId863" Type="http://schemas.openxmlformats.org/officeDocument/2006/relationships/hyperlink" Target="https://skills.emsidata.com/skills/KS121BM6VGMJPK7X7938" TargetMode="External"/><Relationship Id="rId869" Type="http://schemas.openxmlformats.org/officeDocument/2006/relationships/hyperlink" Target="https://skills.emsidata.com/skills/KS128CV6TPJ5SX2BHB34" TargetMode="External"/><Relationship Id="rId868" Type="http://schemas.openxmlformats.org/officeDocument/2006/relationships/hyperlink" Target="https://lightcast.io/open-skills/skills" TargetMode="External"/><Relationship Id="rId867" Type="http://schemas.openxmlformats.org/officeDocument/2006/relationships/hyperlink" Target="https://skills.emsidata.com/skills/KS1256M78N8Z48MGCYPP" TargetMode="External"/><Relationship Id="rId1690" Type="http://schemas.openxmlformats.org/officeDocument/2006/relationships/hyperlink" Target="https://lightcast.io/open-skills/skills" TargetMode="External"/><Relationship Id="rId1691" Type="http://schemas.openxmlformats.org/officeDocument/2006/relationships/hyperlink" Target="https://skills.emsidata.com/skills/KS121416HBR475Q80WCF" TargetMode="External"/><Relationship Id="rId1692" Type="http://schemas.openxmlformats.org/officeDocument/2006/relationships/hyperlink" Target="https://lightcast.io/open-skills/skills" TargetMode="External"/><Relationship Id="rId862" Type="http://schemas.openxmlformats.org/officeDocument/2006/relationships/hyperlink" Target="https://lightcast.io/open-skills/skills" TargetMode="External"/><Relationship Id="rId1693" Type="http://schemas.openxmlformats.org/officeDocument/2006/relationships/hyperlink" Target="https://skills.emsidata.com/skills/KS121TB5Y0K3Y2QNY08V" TargetMode="External"/><Relationship Id="rId861" Type="http://schemas.openxmlformats.org/officeDocument/2006/relationships/hyperlink" Target="https://skills.emsidata.com/skills/KS1274M6JXHBLBGCGFFR" TargetMode="External"/><Relationship Id="rId1694" Type="http://schemas.openxmlformats.org/officeDocument/2006/relationships/hyperlink" Target="https://lightcast.io/open-skills/skills" TargetMode="External"/><Relationship Id="rId860" Type="http://schemas.openxmlformats.org/officeDocument/2006/relationships/hyperlink" Target="https://lightcast.io/open-skills/skills" TargetMode="External"/><Relationship Id="rId1695" Type="http://schemas.openxmlformats.org/officeDocument/2006/relationships/hyperlink" Target="https://skills.emsidata.com/skills/KS0OX58VDQ5P1TCYANAN" TargetMode="External"/><Relationship Id="rId1696" Type="http://schemas.openxmlformats.org/officeDocument/2006/relationships/hyperlink" Target="https://lightcast.io/open-skills/skills" TargetMode="External"/><Relationship Id="rId1686" Type="http://schemas.openxmlformats.org/officeDocument/2006/relationships/hyperlink" Target="https://lightcast.io/open-skills/skills" TargetMode="External"/><Relationship Id="rId1687" Type="http://schemas.openxmlformats.org/officeDocument/2006/relationships/hyperlink" Target="https://skills.emsidata.com/skills/KS120146NT1FXP61MW7L" TargetMode="External"/><Relationship Id="rId1688" Type="http://schemas.openxmlformats.org/officeDocument/2006/relationships/hyperlink" Target="https://lightcast.io/open-skills/skills" TargetMode="External"/><Relationship Id="rId1689" Type="http://schemas.openxmlformats.org/officeDocument/2006/relationships/hyperlink" Target="https://skills.emsidata.com/skills/KS127KV6TLRT7GCGHLYP" TargetMode="External"/><Relationship Id="rId855" Type="http://schemas.openxmlformats.org/officeDocument/2006/relationships/hyperlink" Target="https://skills.emsidata.com/skills/KSEORFQZS47N2SVTRSI6" TargetMode="External"/><Relationship Id="rId854" Type="http://schemas.openxmlformats.org/officeDocument/2006/relationships/hyperlink" Target="https://lightcast.io/open-skills/skills" TargetMode="External"/><Relationship Id="rId853" Type="http://schemas.openxmlformats.org/officeDocument/2006/relationships/hyperlink" Target="https://skills.emsidata.com/skills/KS1230V729CKK733KB6L" TargetMode="External"/><Relationship Id="rId852" Type="http://schemas.openxmlformats.org/officeDocument/2006/relationships/hyperlink" Target="https://lightcast.io/open-skills/skills" TargetMode="External"/><Relationship Id="rId859" Type="http://schemas.openxmlformats.org/officeDocument/2006/relationships/hyperlink" Target="https://skills.emsidata.com/skills/KS128956FG5M1ZX5QPN6" TargetMode="External"/><Relationship Id="rId858" Type="http://schemas.openxmlformats.org/officeDocument/2006/relationships/hyperlink" Target="https://lightcast.io/open-skills/skills" TargetMode="External"/><Relationship Id="rId857" Type="http://schemas.openxmlformats.org/officeDocument/2006/relationships/hyperlink" Target="https://skills.emsidata.com/skills/KS8BEQTZC350RBPS03RB" TargetMode="External"/><Relationship Id="rId856" Type="http://schemas.openxmlformats.org/officeDocument/2006/relationships/hyperlink" Target="https://lightcast.io/open-skills/skills" TargetMode="External"/><Relationship Id="rId1680" Type="http://schemas.openxmlformats.org/officeDocument/2006/relationships/hyperlink" Target="https://lightcast.io/open-skills/skills" TargetMode="External"/><Relationship Id="rId1681" Type="http://schemas.openxmlformats.org/officeDocument/2006/relationships/hyperlink" Target="https://skills.emsidata.com/skills/KS121JM6QL5CGM2LSDS9" TargetMode="External"/><Relationship Id="rId851" Type="http://schemas.openxmlformats.org/officeDocument/2006/relationships/hyperlink" Target="https://skills.emsidata.com/skills/KS1274J6HY2NX5ZNS9WY" TargetMode="External"/><Relationship Id="rId1682" Type="http://schemas.openxmlformats.org/officeDocument/2006/relationships/hyperlink" Target="https://lightcast.io/open-skills/skills" TargetMode="External"/><Relationship Id="rId850" Type="http://schemas.openxmlformats.org/officeDocument/2006/relationships/hyperlink" Target="https://lightcast.io/open-skills/skills" TargetMode="External"/><Relationship Id="rId1683" Type="http://schemas.openxmlformats.org/officeDocument/2006/relationships/hyperlink" Target="https://skills.emsidata.com/skills/KS7G4YT72YHJ3BVJ4P56" TargetMode="External"/><Relationship Id="rId1684" Type="http://schemas.openxmlformats.org/officeDocument/2006/relationships/hyperlink" Target="https://lightcast.io/open-skills/skills" TargetMode="External"/><Relationship Id="rId1685" Type="http://schemas.openxmlformats.org/officeDocument/2006/relationships/hyperlink" Target="https://skills.emsidata.com/skills/KS127M06S0L9QJBRQKQ8" TargetMode="External"/><Relationship Id="rId888" Type="http://schemas.openxmlformats.org/officeDocument/2006/relationships/hyperlink" Target="https://lightcast.io/open-skills/skills" TargetMode="External"/><Relationship Id="rId887" Type="http://schemas.openxmlformats.org/officeDocument/2006/relationships/hyperlink" Target="https://skills.emsidata.com/skills/KS124B2711V3TJPKZ0KK" TargetMode="External"/><Relationship Id="rId886" Type="http://schemas.openxmlformats.org/officeDocument/2006/relationships/hyperlink" Target="https://lightcast.io/open-skills/skills" TargetMode="External"/><Relationship Id="rId885" Type="http://schemas.openxmlformats.org/officeDocument/2006/relationships/hyperlink" Target="https://skills.emsidata.com/skills/KS12675774P3MHMSFHT9" TargetMode="External"/><Relationship Id="rId889" Type="http://schemas.openxmlformats.org/officeDocument/2006/relationships/hyperlink" Target="https://skills.emsidata.com/skills/KS127KS6670V0QDV0BBD" TargetMode="External"/><Relationship Id="rId880" Type="http://schemas.openxmlformats.org/officeDocument/2006/relationships/hyperlink" Target="https://lightcast.io/open-skills/skills" TargetMode="External"/><Relationship Id="rId884" Type="http://schemas.openxmlformats.org/officeDocument/2006/relationships/hyperlink" Target="https://lightcast.io/open-skills/skills" TargetMode="External"/><Relationship Id="rId883" Type="http://schemas.openxmlformats.org/officeDocument/2006/relationships/hyperlink" Target="https://skills.emsidata.com/skills/KS121586W33XL5RWNRSX" TargetMode="External"/><Relationship Id="rId882" Type="http://schemas.openxmlformats.org/officeDocument/2006/relationships/hyperlink" Target="https://lightcast.io/open-skills/skills" TargetMode="External"/><Relationship Id="rId881" Type="http://schemas.openxmlformats.org/officeDocument/2006/relationships/hyperlink" Target="https://skills.emsidata.com/skills/KS122726Y7C8RXPHN17Q" TargetMode="External"/><Relationship Id="rId877" Type="http://schemas.openxmlformats.org/officeDocument/2006/relationships/hyperlink" Target="https://skills.emsidata.com/skills/KS126776FXDTLRYB0CV2" TargetMode="External"/><Relationship Id="rId876" Type="http://schemas.openxmlformats.org/officeDocument/2006/relationships/hyperlink" Target="https://lightcast.io/open-skills/skills" TargetMode="External"/><Relationship Id="rId875" Type="http://schemas.openxmlformats.org/officeDocument/2006/relationships/hyperlink" Target="https://skills.emsidata.com/skills/KS441RQ6D78VY8B6TVK1" TargetMode="External"/><Relationship Id="rId874" Type="http://schemas.openxmlformats.org/officeDocument/2006/relationships/hyperlink" Target="https://lightcast.io/open-skills/skills" TargetMode="External"/><Relationship Id="rId879" Type="http://schemas.openxmlformats.org/officeDocument/2006/relationships/hyperlink" Target="https://skills.emsidata.com/skills/KS121BN5YN02RH41JHC7" TargetMode="External"/><Relationship Id="rId878" Type="http://schemas.openxmlformats.org/officeDocument/2006/relationships/hyperlink" Target="https://lightcast.io/open-skills/skills" TargetMode="External"/><Relationship Id="rId873" Type="http://schemas.openxmlformats.org/officeDocument/2006/relationships/hyperlink" Target="https://skills.emsidata.com/skills/KS126945VK4C7FJ60X4G" TargetMode="External"/><Relationship Id="rId872" Type="http://schemas.openxmlformats.org/officeDocument/2006/relationships/hyperlink" Target="https://lightcast.io/open-skills/skills" TargetMode="External"/><Relationship Id="rId871" Type="http://schemas.openxmlformats.org/officeDocument/2006/relationships/hyperlink" Target="https://skills.emsidata.com/skills/KS120LJ622LFWG8DCSDG" TargetMode="External"/><Relationship Id="rId870" Type="http://schemas.openxmlformats.org/officeDocument/2006/relationships/hyperlink" Target="https://lightcast.io/open-skills/skills" TargetMode="External"/><Relationship Id="rId1653" Type="http://schemas.openxmlformats.org/officeDocument/2006/relationships/hyperlink" Target="https://skills.emsidata.com/skills/KS122J96Z72S4MNP021Z" TargetMode="External"/><Relationship Id="rId2984" Type="http://schemas.openxmlformats.org/officeDocument/2006/relationships/hyperlink" Target="https://lightcast.io/open-skills/skills" TargetMode="External"/><Relationship Id="rId1654" Type="http://schemas.openxmlformats.org/officeDocument/2006/relationships/hyperlink" Target="https://lightcast.io/open-skills/skills" TargetMode="External"/><Relationship Id="rId2985" Type="http://schemas.openxmlformats.org/officeDocument/2006/relationships/hyperlink" Target="https://skills.emsidata.com/skills/KS123KV5XCDSJW5YWGYQ" TargetMode="External"/><Relationship Id="rId1655" Type="http://schemas.openxmlformats.org/officeDocument/2006/relationships/hyperlink" Target="https://skills.emsidata.com/skills/KS4424T6DJM4SGHQMBS1" TargetMode="External"/><Relationship Id="rId2986" Type="http://schemas.openxmlformats.org/officeDocument/2006/relationships/hyperlink" Target="https://lightcast.io/open-skills/skills" TargetMode="External"/><Relationship Id="rId1656" Type="http://schemas.openxmlformats.org/officeDocument/2006/relationships/hyperlink" Target="https://lightcast.io/open-skills/skills" TargetMode="External"/><Relationship Id="rId2987" Type="http://schemas.openxmlformats.org/officeDocument/2006/relationships/hyperlink" Target="https://skills.emsidata.com/skills/KS4413L6J00P8SXXFLJ0" TargetMode="External"/><Relationship Id="rId1657" Type="http://schemas.openxmlformats.org/officeDocument/2006/relationships/hyperlink" Target="https://skills.emsidata.com/skills/KS1284G6K3M5B6ZT8ZBQ" TargetMode="External"/><Relationship Id="rId2988" Type="http://schemas.openxmlformats.org/officeDocument/2006/relationships/hyperlink" Target="https://lightcast.io/open-skills/skills" TargetMode="External"/><Relationship Id="rId1658" Type="http://schemas.openxmlformats.org/officeDocument/2006/relationships/hyperlink" Target="https://lightcast.io/open-skills/skills" TargetMode="External"/><Relationship Id="rId2989" Type="http://schemas.openxmlformats.org/officeDocument/2006/relationships/hyperlink" Target="https://skills.emsidata.com/skills/KS123KY6VPPS4N70LT6B" TargetMode="External"/><Relationship Id="rId1659" Type="http://schemas.openxmlformats.org/officeDocument/2006/relationships/hyperlink" Target="https://skills.emsidata.com/skills/KS4417576B7WXT8G221H" TargetMode="External"/><Relationship Id="rId829" Type="http://schemas.openxmlformats.org/officeDocument/2006/relationships/hyperlink" Target="https://skills.emsidata.com/skills/KS1224C5ZTJSF3CWT23G" TargetMode="External"/><Relationship Id="rId828" Type="http://schemas.openxmlformats.org/officeDocument/2006/relationships/hyperlink" Target="https://lightcast.io/open-skills/skills" TargetMode="External"/><Relationship Id="rId827" Type="http://schemas.openxmlformats.org/officeDocument/2006/relationships/hyperlink" Target="https://skills.emsidata.com/skills/KSGB8AQCSJPX7XFPOUML" TargetMode="External"/><Relationship Id="rId822" Type="http://schemas.openxmlformats.org/officeDocument/2006/relationships/hyperlink" Target="https://lightcast.io/open-skills/skills" TargetMode="External"/><Relationship Id="rId821" Type="http://schemas.openxmlformats.org/officeDocument/2006/relationships/hyperlink" Target="https://skills.emsidata.com/skills/ES8BB8220C2EEB4EC629" TargetMode="External"/><Relationship Id="rId820" Type="http://schemas.openxmlformats.org/officeDocument/2006/relationships/hyperlink" Target="https://lightcast.io/open-skills/skills" TargetMode="External"/><Relationship Id="rId826" Type="http://schemas.openxmlformats.org/officeDocument/2006/relationships/hyperlink" Target="https://lightcast.io/open-skills/skills" TargetMode="External"/><Relationship Id="rId825" Type="http://schemas.openxmlformats.org/officeDocument/2006/relationships/hyperlink" Target="https://skills.emsidata.com/skills/KS1274P66LZKSR1F2YCT" TargetMode="External"/><Relationship Id="rId824" Type="http://schemas.openxmlformats.org/officeDocument/2006/relationships/hyperlink" Target="https://lightcast.io/open-skills/skills" TargetMode="External"/><Relationship Id="rId823" Type="http://schemas.openxmlformats.org/officeDocument/2006/relationships/hyperlink" Target="https://skills.emsidata.com/skills/KS1261G6FLXL70JW7G42" TargetMode="External"/><Relationship Id="rId2980" Type="http://schemas.openxmlformats.org/officeDocument/2006/relationships/hyperlink" Target="https://lightcast.io/open-skills/skills" TargetMode="External"/><Relationship Id="rId1650" Type="http://schemas.openxmlformats.org/officeDocument/2006/relationships/hyperlink" Target="https://lightcast.io/open-skills/skills" TargetMode="External"/><Relationship Id="rId2981" Type="http://schemas.openxmlformats.org/officeDocument/2006/relationships/hyperlink" Target="https://skills.emsidata.com/skills/KS123LB6XZYR844HMWHH" TargetMode="External"/><Relationship Id="rId1651" Type="http://schemas.openxmlformats.org/officeDocument/2006/relationships/hyperlink" Target="https://skills.emsidata.com/skills/KS1284G77CJNY040QM7B" TargetMode="External"/><Relationship Id="rId2982" Type="http://schemas.openxmlformats.org/officeDocument/2006/relationships/hyperlink" Target="https://lightcast.io/open-skills/skills" TargetMode="External"/><Relationship Id="rId1652" Type="http://schemas.openxmlformats.org/officeDocument/2006/relationships/hyperlink" Target="https://lightcast.io/open-skills/skills" TargetMode="External"/><Relationship Id="rId2983" Type="http://schemas.openxmlformats.org/officeDocument/2006/relationships/hyperlink" Target="https://skills.emsidata.com/skills/KS123L178TH7FGJ5Q1NZ" TargetMode="External"/><Relationship Id="rId1642" Type="http://schemas.openxmlformats.org/officeDocument/2006/relationships/hyperlink" Target="https://lightcast.io/open-skills/skills" TargetMode="External"/><Relationship Id="rId2973" Type="http://schemas.openxmlformats.org/officeDocument/2006/relationships/hyperlink" Target="https://skills.emsidata.com/skills/KS125Q6621P5NN8SZG21" TargetMode="External"/><Relationship Id="rId1643" Type="http://schemas.openxmlformats.org/officeDocument/2006/relationships/hyperlink" Target="https://skills.emsidata.com/skills/KS1240N6HTXCDTDNX6WD" TargetMode="External"/><Relationship Id="rId2974" Type="http://schemas.openxmlformats.org/officeDocument/2006/relationships/hyperlink" Target="https://lightcast.io/open-skills/skills" TargetMode="External"/><Relationship Id="rId1644" Type="http://schemas.openxmlformats.org/officeDocument/2006/relationships/hyperlink" Target="https://lightcast.io/open-skills/skills" TargetMode="External"/><Relationship Id="rId2975" Type="http://schemas.openxmlformats.org/officeDocument/2006/relationships/hyperlink" Target="https://skills.emsidata.com/skills/KS123B964BZ7P4HXDN1Q" TargetMode="External"/><Relationship Id="rId1645" Type="http://schemas.openxmlformats.org/officeDocument/2006/relationships/hyperlink" Target="https://skills.emsidata.com/skills/KS440QV5XFLXCJGYZZZG" TargetMode="External"/><Relationship Id="rId2976" Type="http://schemas.openxmlformats.org/officeDocument/2006/relationships/hyperlink" Target="https://lightcast.io/open-skills/skills" TargetMode="External"/><Relationship Id="rId1646" Type="http://schemas.openxmlformats.org/officeDocument/2006/relationships/hyperlink" Target="https://lightcast.io/open-skills/skills" TargetMode="External"/><Relationship Id="rId2977" Type="http://schemas.openxmlformats.org/officeDocument/2006/relationships/hyperlink" Target="https://skills.emsidata.com/skills/KS1239T79CX8F0MNH5CS" TargetMode="External"/><Relationship Id="rId1647" Type="http://schemas.openxmlformats.org/officeDocument/2006/relationships/hyperlink" Target="https://skills.emsidata.com/skills/KS1267F6MSPN366LX7ST" TargetMode="External"/><Relationship Id="rId2978" Type="http://schemas.openxmlformats.org/officeDocument/2006/relationships/hyperlink" Target="https://lightcast.io/open-skills/skills" TargetMode="External"/><Relationship Id="rId1648" Type="http://schemas.openxmlformats.org/officeDocument/2006/relationships/hyperlink" Target="https://lightcast.io/open-skills/skills" TargetMode="External"/><Relationship Id="rId2979" Type="http://schemas.openxmlformats.org/officeDocument/2006/relationships/hyperlink" Target="https://skills.emsidata.com/skills/KS123LC64BSHVGZ7YPBJ" TargetMode="External"/><Relationship Id="rId1649" Type="http://schemas.openxmlformats.org/officeDocument/2006/relationships/hyperlink" Target="https://skills.emsidata.com/skills/KS126456773GS63NCY8F" TargetMode="External"/><Relationship Id="rId819" Type="http://schemas.openxmlformats.org/officeDocument/2006/relationships/hyperlink" Target="https://skills.emsidata.com/skills/KSOM85GACJSU6JA5EACJ" TargetMode="External"/><Relationship Id="rId818" Type="http://schemas.openxmlformats.org/officeDocument/2006/relationships/hyperlink" Target="https://lightcast.io/open-skills/skills" TargetMode="External"/><Relationship Id="rId817" Type="http://schemas.openxmlformats.org/officeDocument/2006/relationships/hyperlink" Target="https://skills.emsidata.com/skills/KS1275V6DZ2L59VVKR17" TargetMode="External"/><Relationship Id="rId816" Type="http://schemas.openxmlformats.org/officeDocument/2006/relationships/hyperlink" Target="https://lightcast.io/open-skills/skills" TargetMode="External"/><Relationship Id="rId811" Type="http://schemas.openxmlformats.org/officeDocument/2006/relationships/hyperlink" Target="https://skills.emsidata.com/skills/KS440B66PS40GSKJ2SLV" TargetMode="External"/><Relationship Id="rId810" Type="http://schemas.openxmlformats.org/officeDocument/2006/relationships/hyperlink" Target="https://lightcast.io/open-skills/skills" TargetMode="External"/><Relationship Id="rId815" Type="http://schemas.openxmlformats.org/officeDocument/2006/relationships/hyperlink" Target="https://skills.emsidata.com/skills/KS1251W5YWWBQML40R1V" TargetMode="External"/><Relationship Id="rId814" Type="http://schemas.openxmlformats.org/officeDocument/2006/relationships/hyperlink" Target="https://lightcast.io/open-skills/skills" TargetMode="External"/><Relationship Id="rId813" Type="http://schemas.openxmlformats.org/officeDocument/2006/relationships/hyperlink" Target="https://skills.emsidata.com/skills/KS1227Q6JV6422C87ZWJ" TargetMode="External"/><Relationship Id="rId812" Type="http://schemas.openxmlformats.org/officeDocument/2006/relationships/hyperlink" Target="https://lightcast.io/open-skills/skills" TargetMode="External"/><Relationship Id="rId2970" Type="http://schemas.openxmlformats.org/officeDocument/2006/relationships/hyperlink" Target="https://lightcast.io/open-skills/skills" TargetMode="External"/><Relationship Id="rId1640" Type="http://schemas.openxmlformats.org/officeDocument/2006/relationships/hyperlink" Target="https://lightcast.io/open-skills/skills" TargetMode="External"/><Relationship Id="rId2971" Type="http://schemas.openxmlformats.org/officeDocument/2006/relationships/hyperlink" Target="https://skills.emsidata.com/skills/KS1239V5ZB04BPP8DY79" TargetMode="External"/><Relationship Id="rId1641" Type="http://schemas.openxmlformats.org/officeDocument/2006/relationships/hyperlink" Target="https://skills.emsidata.com/skills/KS1284N6XYZVG8YV3SSB" TargetMode="External"/><Relationship Id="rId2972" Type="http://schemas.openxmlformats.org/officeDocument/2006/relationships/hyperlink" Target="https://lightcast.io/open-skills/skills" TargetMode="External"/><Relationship Id="rId1675" Type="http://schemas.openxmlformats.org/officeDocument/2006/relationships/hyperlink" Target="https://skills.emsidata.com/skills/KS121Z26S4VJLQ1WXN21" TargetMode="External"/><Relationship Id="rId1676" Type="http://schemas.openxmlformats.org/officeDocument/2006/relationships/hyperlink" Target="https://lightcast.io/open-skills/skills" TargetMode="External"/><Relationship Id="rId1677" Type="http://schemas.openxmlformats.org/officeDocument/2006/relationships/hyperlink" Target="https://skills.emsidata.com/skills/KS122LN6CLX3P61KWSP2" TargetMode="External"/><Relationship Id="rId1678" Type="http://schemas.openxmlformats.org/officeDocument/2006/relationships/hyperlink" Target="https://lightcast.io/open-skills/skills" TargetMode="External"/><Relationship Id="rId1679" Type="http://schemas.openxmlformats.org/officeDocument/2006/relationships/hyperlink" Target="https://skills.emsidata.com/skills/ESEE2FE3695A215DC6DC" TargetMode="External"/><Relationship Id="rId849" Type="http://schemas.openxmlformats.org/officeDocument/2006/relationships/hyperlink" Target="https://skills.emsidata.com/skills/KS2B8SNCNEC5J09WLFP7" TargetMode="External"/><Relationship Id="rId844" Type="http://schemas.openxmlformats.org/officeDocument/2006/relationships/hyperlink" Target="https://lightcast.io/open-skills/skills" TargetMode="External"/><Relationship Id="rId843" Type="http://schemas.openxmlformats.org/officeDocument/2006/relationships/hyperlink" Target="https://skills.emsidata.com/skills/KS126715Z9S8GQS26C32" TargetMode="External"/><Relationship Id="rId842" Type="http://schemas.openxmlformats.org/officeDocument/2006/relationships/hyperlink" Target="https://lightcast.io/open-skills/skills" TargetMode="External"/><Relationship Id="rId841" Type="http://schemas.openxmlformats.org/officeDocument/2006/relationships/hyperlink" Target="https://skills.emsidata.com/skills/KS122JH75LDGFS814MYM" TargetMode="External"/><Relationship Id="rId848" Type="http://schemas.openxmlformats.org/officeDocument/2006/relationships/hyperlink" Target="https://lightcast.io/open-skills/skills" TargetMode="External"/><Relationship Id="rId847" Type="http://schemas.openxmlformats.org/officeDocument/2006/relationships/hyperlink" Target="https://skills.emsidata.com/skills/KS1218Y5XKTT45XG74D7" TargetMode="External"/><Relationship Id="rId846" Type="http://schemas.openxmlformats.org/officeDocument/2006/relationships/hyperlink" Target="https://lightcast.io/open-skills/skills" TargetMode="External"/><Relationship Id="rId845" Type="http://schemas.openxmlformats.org/officeDocument/2006/relationships/hyperlink" Target="https://skills.emsidata.com/skills/KS440476M9NP0L8CYX8D" TargetMode="External"/><Relationship Id="rId1670" Type="http://schemas.openxmlformats.org/officeDocument/2006/relationships/hyperlink" Target="https://lightcast.io/open-skills/skills" TargetMode="External"/><Relationship Id="rId840" Type="http://schemas.openxmlformats.org/officeDocument/2006/relationships/hyperlink" Target="https://lightcast.io/open-skills/skills" TargetMode="External"/><Relationship Id="rId1671" Type="http://schemas.openxmlformats.org/officeDocument/2006/relationships/hyperlink" Target="https://skills.emsidata.com/skills/KS440HG69X94JJ0SV77G" TargetMode="External"/><Relationship Id="rId1672" Type="http://schemas.openxmlformats.org/officeDocument/2006/relationships/hyperlink" Target="https://lightcast.io/open-skills/skills" TargetMode="External"/><Relationship Id="rId1673" Type="http://schemas.openxmlformats.org/officeDocument/2006/relationships/hyperlink" Target="https://skills.emsidata.com/skills/KS440HJ6FYQ188FVPN3F" TargetMode="External"/><Relationship Id="rId1674" Type="http://schemas.openxmlformats.org/officeDocument/2006/relationships/hyperlink" Target="https://lightcast.io/open-skills/skills" TargetMode="External"/><Relationship Id="rId1664" Type="http://schemas.openxmlformats.org/officeDocument/2006/relationships/hyperlink" Target="https://lightcast.io/open-skills/skills" TargetMode="External"/><Relationship Id="rId2995" Type="http://schemas.openxmlformats.org/officeDocument/2006/relationships/hyperlink" Target="https://skills.emsidata.com/skills/KS1225H6XJQCQMMZ5HCK" TargetMode="External"/><Relationship Id="rId1665" Type="http://schemas.openxmlformats.org/officeDocument/2006/relationships/hyperlink" Target="https://skills.emsidata.com/skills/ES51980193663083AED5" TargetMode="External"/><Relationship Id="rId2996" Type="http://schemas.openxmlformats.org/officeDocument/2006/relationships/hyperlink" Target="https://lightcast.io/open-skills/skills" TargetMode="External"/><Relationship Id="rId1666" Type="http://schemas.openxmlformats.org/officeDocument/2006/relationships/hyperlink" Target="https://lightcast.io/open-skills/skills" TargetMode="External"/><Relationship Id="rId2997" Type="http://schemas.openxmlformats.org/officeDocument/2006/relationships/hyperlink" Target="https://skills.emsidata.com/skills/KS123LD606C8CD3FHR36" TargetMode="External"/><Relationship Id="rId1667" Type="http://schemas.openxmlformats.org/officeDocument/2006/relationships/hyperlink" Target="https://skills.emsidata.com/skills/KS121BS6QFLZVY39PMHD" TargetMode="External"/><Relationship Id="rId2998" Type="http://schemas.openxmlformats.org/officeDocument/2006/relationships/hyperlink" Target="https://lightcast.io/open-skills/skills" TargetMode="External"/><Relationship Id="rId1668" Type="http://schemas.openxmlformats.org/officeDocument/2006/relationships/hyperlink" Target="https://lightcast.io/open-skills/skills" TargetMode="External"/><Relationship Id="rId2999" Type="http://schemas.openxmlformats.org/officeDocument/2006/relationships/hyperlink" Target="https://skills.emsidata.com/skills/KS7G2ZM64RD6FRWS5NHD" TargetMode="External"/><Relationship Id="rId1669" Type="http://schemas.openxmlformats.org/officeDocument/2006/relationships/hyperlink" Target="https://skills.emsidata.com/skills/KS120SR6WD1FP76Z6GC2" TargetMode="External"/><Relationship Id="rId839" Type="http://schemas.openxmlformats.org/officeDocument/2006/relationships/hyperlink" Target="https://skills.emsidata.com/skills/ES9A5EB473BC86F9FA36" TargetMode="External"/><Relationship Id="rId838" Type="http://schemas.openxmlformats.org/officeDocument/2006/relationships/hyperlink" Target="https://lightcast.io/open-skills/skills" TargetMode="External"/><Relationship Id="rId833" Type="http://schemas.openxmlformats.org/officeDocument/2006/relationships/hyperlink" Target="https://skills.emsidata.com/skills/KS441MT5ZYPPFK3GC968" TargetMode="External"/><Relationship Id="rId832" Type="http://schemas.openxmlformats.org/officeDocument/2006/relationships/hyperlink" Target="https://lightcast.io/open-skills/skills" TargetMode="External"/><Relationship Id="rId831" Type="http://schemas.openxmlformats.org/officeDocument/2006/relationships/hyperlink" Target="https://skills.emsidata.com/skills/KS1274R5ZC8TN46HJ776" TargetMode="External"/><Relationship Id="rId830" Type="http://schemas.openxmlformats.org/officeDocument/2006/relationships/hyperlink" Target="https://lightcast.io/open-skills/skills" TargetMode="External"/><Relationship Id="rId837" Type="http://schemas.openxmlformats.org/officeDocument/2006/relationships/hyperlink" Target="https://skills.emsidata.com/skills/KS441D876MFVCH7NZ7LR" TargetMode="External"/><Relationship Id="rId836" Type="http://schemas.openxmlformats.org/officeDocument/2006/relationships/hyperlink" Target="https://lightcast.io/open-skills/skills" TargetMode="External"/><Relationship Id="rId835" Type="http://schemas.openxmlformats.org/officeDocument/2006/relationships/hyperlink" Target="https://skills.emsidata.com/skills/KSREJPW2KNFOJHF6CN8Q" TargetMode="External"/><Relationship Id="rId834" Type="http://schemas.openxmlformats.org/officeDocument/2006/relationships/hyperlink" Target="https://lightcast.io/open-skills/skills" TargetMode="External"/><Relationship Id="rId2990" Type="http://schemas.openxmlformats.org/officeDocument/2006/relationships/hyperlink" Target="https://lightcast.io/open-skills/skills" TargetMode="External"/><Relationship Id="rId1660" Type="http://schemas.openxmlformats.org/officeDocument/2006/relationships/hyperlink" Target="https://lightcast.io/open-skills/skills" TargetMode="External"/><Relationship Id="rId2991" Type="http://schemas.openxmlformats.org/officeDocument/2006/relationships/hyperlink" Target="https://skills.emsidata.com/skills/KS4413K63WHNNK9CQJJW" TargetMode="External"/><Relationship Id="rId1661" Type="http://schemas.openxmlformats.org/officeDocument/2006/relationships/hyperlink" Target="https://skills.emsidata.com/skills/KSO3ARKM8HRKKU9XXAO7" TargetMode="External"/><Relationship Id="rId2992" Type="http://schemas.openxmlformats.org/officeDocument/2006/relationships/hyperlink" Target="https://lightcast.io/open-skills/skills" TargetMode="External"/><Relationship Id="rId1662" Type="http://schemas.openxmlformats.org/officeDocument/2006/relationships/hyperlink" Target="https://lightcast.io/open-skills/skills" TargetMode="External"/><Relationship Id="rId2993" Type="http://schemas.openxmlformats.org/officeDocument/2006/relationships/hyperlink" Target="https://skills.emsidata.com/skills/KS123L95Y41DFK8BWZXF" TargetMode="External"/><Relationship Id="rId1663" Type="http://schemas.openxmlformats.org/officeDocument/2006/relationships/hyperlink" Target="https://skills.emsidata.com/skills/KS127YF631YF6JYZNX9P" TargetMode="External"/><Relationship Id="rId2994" Type="http://schemas.openxmlformats.org/officeDocument/2006/relationships/hyperlink" Target="https://lightcast.io/open-skills/skills" TargetMode="External"/><Relationship Id="rId6506" Type="http://schemas.openxmlformats.org/officeDocument/2006/relationships/hyperlink" Target="https://skills.emsidata.com/skills/KS1225T78D0DRPVFYRC6" TargetMode="External"/><Relationship Id="rId7838" Type="http://schemas.openxmlformats.org/officeDocument/2006/relationships/hyperlink" Target="https://skills.emsidata.com/skills/KS127216YXGCXK2QBZCY" TargetMode="External"/><Relationship Id="rId6507" Type="http://schemas.openxmlformats.org/officeDocument/2006/relationships/hyperlink" Target="https://lightcast.io/open-skills/skills" TargetMode="External"/><Relationship Id="rId7837" Type="http://schemas.openxmlformats.org/officeDocument/2006/relationships/hyperlink" Target="https://lightcast.io/open-skills/skills" TargetMode="External"/><Relationship Id="rId6504" Type="http://schemas.openxmlformats.org/officeDocument/2006/relationships/hyperlink" Target="https://skills.emsidata.com/skills/KS12814760BBRD0B0061" TargetMode="External"/><Relationship Id="rId7836" Type="http://schemas.openxmlformats.org/officeDocument/2006/relationships/hyperlink" Target="https://skills.emsidata.com/skills/KS120LK75R3GCYN79DVC" TargetMode="External"/><Relationship Id="rId6505" Type="http://schemas.openxmlformats.org/officeDocument/2006/relationships/hyperlink" Target="https://lightcast.io/open-skills/skills" TargetMode="External"/><Relationship Id="rId7835" Type="http://schemas.openxmlformats.org/officeDocument/2006/relationships/hyperlink" Target="https://lightcast.io/open-skills/skills" TargetMode="External"/><Relationship Id="rId6508" Type="http://schemas.openxmlformats.org/officeDocument/2006/relationships/hyperlink" Target="https://skills.emsidata.com/skills/KS1258Q68HT2CQNBZ89B" TargetMode="External"/><Relationship Id="rId6509" Type="http://schemas.openxmlformats.org/officeDocument/2006/relationships/hyperlink" Target="https://lightcast.io/open-skills/skills" TargetMode="External"/><Relationship Id="rId7839" Type="http://schemas.openxmlformats.org/officeDocument/2006/relationships/hyperlink" Target="https://lightcast.io/open-skills/skills" TargetMode="External"/><Relationship Id="rId7830" Type="http://schemas.openxmlformats.org/officeDocument/2006/relationships/hyperlink" Target="https://skills.emsidata.com/skills/KS127RB6CYMM8HSBGP86" TargetMode="External"/><Relationship Id="rId6502" Type="http://schemas.openxmlformats.org/officeDocument/2006/relationships/hyperlink" Target="https://skills.emsidata.com/skills/KS34FQC4ZOIDHK2HWRVW" TargetMode="External"/><Relationship Id="rId7834" Type="http://schemas.openxmlformats.org/officeDocument/2006/relationships/hyperlink" Target="https://skills.emsidata.com/skills/KS127TD6X5C909DYQ765" TargetMode="External"/><Relationship Id="rId6503" Type="http://schemas.openxmlformats.org/officeDocument/2006/relationships/hyperlink" Target="https://lightcast.io/open-skills/skills" TargetMode="External"/><Relationship Id="rId7833" Type="http://schemas.openxmlformats.org/officeDocument/2006/relationships/hyperlink" Target="https://lightcast.io/open-skills/skills" TargetMode="External"/><Relationship Id="rId6500" Type="http://schemas.openxmlformats.org/officeDocument/2006/relationships/hyperlink" Target="https://skills.emsidata.com/skills/ESF303C7C951E6B04A46" TargetMode="External"/><Relationship Id="rId7832" Type="http://schemas.openxmlformats.org/officeDocument/2006/relationships/hyperlink" Target="https://skills.emsidata.com/skills/KS127R76WGNGBXSSNT7B" TargetMode="External"/><Relationship Id="rId6501" Type="http://schemas.openxmlformats.org/officeDocument/2006/relationships/hyperlink" Target="https://lightcast.io/open-skills/skills" TargetMode="External"/><Relationship Id="rId7831" Type="http://schemas.openxmlformats.org/officeDocument/2006/relationships/hyperlink" Target="https://lightcast.io/open-skills/skills" TargetMode="External"/><Relationship Id="rId7827" Type="http://schemas.openxmlformats.org/officeDocument/2006/relationships/hyperlink" Target="https://lightcast.io/open-skills/skills" TargetMode="External"/><Relationship Id="rId7826" Type="http://schemas.openxmlformats.org/officeDocument/2006/relationships/hyperlink" Target="https://skills.emsidata.com/skills/KS127R477Q6ZY0BQLMD5" TargetMode="External"/><Relationship Id="rId7825" Type="http://schemas.openxmlformats.org/officeDocument/2006/relationships/hyperlink" Target="https://lightcast.io/open-skills/skills" TargetMode="External"/><Relationship Id="rId7824" Type="http://schemas.openxmlformats.org/officeDocument/2006/relationships/hyperlink" Target="https://skills.emsidata.com/skills/KS1211C628WCDFN2S2KJ" TargetMode="External"/><Relationship Id="rId7829" Type="http://schemas.openxmlformats.org/officeDocument/2006/relationships/hyperlink" Target="https://lightcast.io/open-skills/skills" TargetMode="External"/><Relationship Id="rId7828" Type="http://schemas.openxmlformats.org/officeDocument/2006/relationships/hyperlink" Target="https://skills.emsidata.com/skills/KS12361686MYH1PBKFFH" TargetMode="External"/><Relationship Id="rId7823" Type="http://schemas.openxmlformats.org/officeDocument/2006/relationships/hyperlink" Target="https://lightcast.io/open-skills/skills" TargetMode="External"/><Relationship Id="rId7822" Type="http://schemas.openxmlformats.org/officeDocument/2006/relationships/hyperlink" Target="https://skills.emsidata.com/skills/KS1236170NK4PC0BYFSG" TargetMode="External"/><Relationship Id="rId7821" Type="http://schemas.openxmlformats.org/officeDocument/2006/relationships/hyperlink" Target="https://lightcast.io/open-skills/skills" TargetMode="External"/><Relationship Id="rId7820" Type="http://schemas.openxmlformats.org/officeDocument/2006/relationships/hyperlink" Target="https://skills.emsidata.com/skills/ESE8DAF65797A667FCB0" TargetMode="External"/><Relationship Id="rId6528" Type="http://schemas.openxmlformats.org/officeDocument/2006/relationships/hyperlink" Target="https://skills.emsidata.com/skills/KS1226L6XYT1N27WRYJM" TargetMode="External"/><Relationship Id="rId6529" Type="http://schemas.openxmlformats.org/officeDocument/2006/relationships/hyperlink" Target="https://lightcast.io/open-skills/skills" TargetMode="External"/><Relationship Id="rId7859" Type="http://schemas.openxmlformats.org/officeDocument/2006/relationships/hyperlink" Target="https://lightcast.io/open-skills/skills" TargetMode="External"/><Relationship Id="rId6526" Type="http://schemas.openxmlformats.org/officeDocument/2006/relationships/hyperlink" Target="https://skills.emsidata.com/skills/KS122B862CK9X0C57F2G" TargetMode="External"/><Relationship Id="rId7858" Type="http://schemas.openxmlformats.org/officeDocument/2006/relationships/hyperlink" Target="https://skills.emsidata.com/skills/KS123DK6T2YM4QPTH3W6" TargetMode="External"/><Relationship Id="rId6527" Type="http://schemas.openxmlformats.org/officeDocument/2006/relationships/hyperlink" Target="https://lightcast.io/open-skills/skills" TargetMode="External"/><Relationship Id="rId7857" Type="http://schemas.openxmlformats.org/officeDocument/2006/relationships/hyperlink" Target="https://lightcast.io/open-skills/skills" TargetMode="External"/><Relationship Id="rId6520" Type="http://schemas.openxmlformats.org/officeDocument/2006/relationships/hyperlink" Target="https://skills.emsidata.com/skills/KS7G8656N4LXGLH4B4FS" TargetMode="External"/><Relationship Id="rId7852" Type="http://schemas.openxmlformats.org/officeDocument/2006/relationships/hyperlink" Target="https://skills.emsidata.com/skills/KS127KW6124TY4ZL1BMS" TargetMode="External"/><Relationship Id="rId6521" Type="http://schemas.openxmlformats.org/officeDocument/2006/relationships/hyperlink" Target="https://lightcast.io/open-skills/skills" TargetMode="External"/><Relationship Id="rId7851" Type="http://schemas.openxmlformats.org/officeDocument/2006/relationships/hyperlink" Target="https://lightcast.io/open-skills/skills" TargetMode="External"/><Relationship Id="rId7850" Type="http://schemas.openxmlformats.org/officeDocument/2006/relationships/hyperlink" Target="https://skills.emsidata.com/skills/KS127RF6PX6ZS76H8TQ6" TargetMode="External"/><Relationship Id="rId6524" Type="http://schemas.openxmlformats.org/officeDocument/2006/relationships/hyperlink" Target="https://skills.emsidata.com/skills/ESBCA066AAF76F97F072" TargetMode="External"/><Relationship Id="rId7856" Type="http://schemas.openxmlformats.org/officeDocument/2006/relationships/hyperlink" Target="https://skills.emsidata.com/skills/KS6801Z622S0STJ4BDFL" TargetMode="External"/><Relationship Id="rId6525" Type="http://schemas.openxmlformats.org/officeDocument/2006/relationships/hyperlink" Target="https://lightcast.io/open-skills/skills" TargetMode="External"/><Relationship Id="rId7855" Type="http://schemas.openxmlformats.org/officeDocument/2006/relationships/hyperlink" Target="https://lightcast.io/open-skills/skills" TargetMode="External"/><Relationship Id="rId6522" Type="http://schemas.openxmlformats.org/officeDocument/2006/relationships/hyperlink" Target="https://skills.emsidata.com/skills/BGSA09D67D5649D8559E" TargetMode="External"/><Relationship Id="rId7854" Type="http://schemas.openxmlformats.org/officeDocument/2006/relationships/hyperlink" Target="https://skills.emsidata.com/skills/KS120LJ752YRDT606F62" TargetMode="External"/><Relationship Id="rId6523" Type="http://schemas.openxmlformats.org/officeDocument/2006/relationships/hyperlink" Target="https://lightcast.io/open-skills/skills" TargetMode="External"/><Relationship Id="rId7853" Type="http://schemas.openxmlformats.org/officeDocument/2006/relationships/hyperlink" Target="https://lightcast.io/open-skills/skills" TargetMode="External"/><Relationship Id="rId6517" Type="http://schemas.openxmlformats.org/officeDocument/2006/relationships/hyperlink" Target="https://lightcast.io/open-skills/skills" TargetMode="External"/><Relationship Id="rId7849" Type="http://schemas.openxmlformats.org/officeDocument/2006/relationships/hyperlink" Target="https://lightcast.io/open-skills/skills" TargetMode="External"/><Relationship Id="rId6518" Type="http://schemas.openxmlformats.org/officeDocument/2006/relationships/hyperlink" Target="https://skills.emsidata.com/skills/KS124MR6CN8DF80WZV72" TargetMode="External"/><Relationship Id="rId7848" Type="http://schemas.openxmlformats.org/officeDocument/2006/relationships/hyperlink" Target="https://skills.emsidata.com/skills/KS120Q568SGTQ25D9W3V" TargetMode="External"/><Relationship Id="rId6515" Type="http://schemas.openxmlformats.org/officeDocument/2006/relationships/hyperlink" Target="https://lightcast.io/open-skills/skills" TargetMode="External"/><Relationship Id="rId7847" Type="http://schemas.openxmlformats.org/officeDocument/2006/relationships/hyperlink" Target="https://lightcast.io/open-skills/skills" TargetMode="External"/><Relationship Id="rId6516" Type="http://schemas.openxmlformats.org/officeDocument/2006/relationships/hyperlink" Target="https://skills.emsidata.com/skills/KS440JZ70B5XLQQCXKGR" TargetMode="External"/><Relationship Id="rId7846" Type="http://schemas.openxmlformats.org/officeDocument/2006/relationships/hyperlink" Target="https://skills.emsidata.com/skills/KS120R063YPSX6PVJM1S" TargetMode="External"/><Relationship Id="rId6519" Type="http://schemas.openxmlformats.org/officeDocument/2006/relationships/hyperlink" Target="https://lightcast.io/open-skills/skills" TargetMode="External"/><Relationship Id="rId7841" Type="http://schemas.openxmlformats.org/officeDocument/2006/relationships/hyperlink" Target="https://lightcast.io/open-skills/skills" TargetMode="External"/><Relationship Id="rId6510" Type="http://schemas.openxmlformats.org/officeDocument/2006/relationships/hyperlink" Target="https://skills.emsidata.com/skills/KS122F377FV66S5LZS9T" TargetMode="External"/><Relationship Id="rId7840" Type="http://schemas.openxmlformats.org/officeDocument/2006/relationships/hyperlink" Target="https://skills.emsidata.com/skills/ES1E04CBF6CB939CF2D7" TargetMode="External"/><Relationship Id="rId6513" Type="http://schemas.openxmlformats.org/officeDocument/2006/relationships/hyperlink" Target="https://lightcast.io/open-skills/skills" TargetMode="External"/><Relationship Id="rId7845" Type="http://schemas.openxmlformats.org/officeDocument/2006/relationships/hyperlink" Target="https://lightcast.io/open-skills/skills" TargetMode="External"/><Relationship Id="rId6514" Type="http://schemas.openxmlformats.org/officeDocument/2006/relationships/hyperlink" Target="https://skills.emsidata.com/skills/KS122F164HPDT3CWVW24" TargetMode="External"/><Relationship Id="rId7844" Type="http://schemas.openxmlformats.org/officeDocument/2006/relationships/hyperlink" Target="https://skills.emsidata.com/skills/KSB4X96XTUVZRJSIJD2N" TargetMode="External"/><Relationship Id="rId6511" Type="http://schemas.openxmlformats.org/officeDocument/2006/relationships/hyperlink" Target="https://lightcast.io/open-skills/skills" TargetMode="External"/><Relationship Id="rId7843" Type="http://schemas.openxmlformats.org/officeDocument/2006/relationships/hyperlink" Target="https://lightcast.io/open-skills/skills" TargetMode="External"/><Relationship Id="rId6512" Type="http://schemas.openxmlformats.org/officeDocument/2006/relationships/hyperlink" Target="https://skills.emsidata.com/skills/KS1229N67DZZQ4K34LWL" TargetMode="External"/><Relationship Id="rId7842" Type="http://schemas.openxmlformats.org/officeDocument/2006/relationships/hyperlink" Target="https://skills.emsidata.com/skills/ES4027C8FB7B030AD2B8" TargetMode="External"/><Relationship Id="rId899" Type="http://schemas.openxmlformats.org/officeDocument/2006/relationships/hyperlink" Target="https://skills.emsidata.com/skills/KS120HJ6BW4HMRJ213F1" TargetMode="External"/><Relationship Id="rId898" Type="http://schemas.openxmlformats.org/officeDocument/2006/relationships/hyperlink" Target="https://lightcast.io/open-skills/skills" TargetMode="External"/><Relationship Id="rId897" Type="http://schemas.openxmlformats.org/officeDocument/2006/relationships/hyperlink" Target="https://skills.emsidata.com/skills/KS1267472X5L5ZPZKKGP" TargetMode="External"/><Relationship Id="rId896" Type="http://schemas.openxmlformats.org/officeDocument/2006/relationships/hyperlink" Target="https://lightcast.io/open-skills/skills" TargetMode="External"/><Relationship Id="rId891" Type="http://schemas.openxmlformats.org/officeDocument/2006/relationships/hyperlink" Target="https://skills.emsidata.com/skills/KS126755XK9S0D0BK899" TargetMode="External"/><Relationship Id="rId890" Type="http://schemas.openxmlformats.org/officeDocument/2006/relationships/hyperlink" Target="https://lightcast.io/open-skills/skills" TargetMode="External"/><Relationship Id="rId895" Type="http://schemas.openxmlformats.org/officeDocument/2006/relationships/hyperlink" Target="https://skills.emsidata.com/skills/KS122XS5VLN9BX32LJCL" TargetMode="External"/><Relationship Id="rId894" Type="http://schemas.openxmlformats.org/officeDocument/2006/relationships/hyperlink" Target="https://lightcast.io/open-skills/skills" TargetMode="External"/><Relationship Id="rId893" Type="http://schemas.openxmlformats.org/officeDocument/2006/relationships/hyperlink" Target="https://skills.emsidata.com/skills/ESE7447EB832822BCEF7" TargetMode="External"/><Relationship Id="rId892" Type="http://schemas.openxmlformats.org/officeDocument/2006/relationships/hyperlink" Target="https://lightcast.io/open-skills/skills" TargetMode="External"/><Relationship Id="rId7816" Type="http://schemas.openxmlformats.org/officeDocument/2006/relationships/hyperlink" Target="https://skills.emsidata.com/skills/KS122335X3ZX9F3J65K0" TargetMode="External"/><Relationship Id="rId7815" Type="http://schemas.openxmlformats.org/officeDocument/2006/relationships/hyperlink" Target="https://lightcast.io/open-skills/skills" TargetMode="External"/><Relationship Id="rId7814" Type="http://schemas.openxmlformats.org/officeDocument/2006/relationships/hyperlink" Target="https://skills.emsidata.com/skills/ESE6F2DD40659BBA0432" TargetMode="External"/><Relationship Id="rId7813" Type="http://schemas.openxmlformats.org/officeDocument/2006/relationships/hyperlink" Target="https://lightcast.io/open-skills/skills" TargetMode="External"/><Relationship Id="rId7819" Type="http://schemas.openxmlformats.org/officeDocument/2006/relationships/hyperlink" Target="https://lightcast.io/open-skills/skills" TargetMode="External"/><Relationship Id="rId7818" Type="http://schemas.openxmlformats.org/officeDocument/2006/relationships/hyperlink" Target="https://skills.emsidata.com/skills/KS127046M10VBJWGMPT7" TargetMode="External"/><Relationship Id="rId7817" Type="http://schemas.openxmlformats.org/officeDocument/2006/relationships/hyperlink" Target="https://lightcast.io/open-skills/skills" TargetMode="External"/><Relationship Id="rId7812" Type="http://schemas.openxmlformats.org/officeDocument/2006/relationships/hyperlink" Target="https://skills.emsidata.com/skills/KS126P46TNK1WV6081PT" TargetMode="External"/><Relationship Id="rId7811" Type="http://schemas.openxmlformats.org/officeDocument/2006/relationships/hyperlink" Target="https://lightcast.io/open-skills/skills" TargetMode="External"/><Relationship Id="rId7810" Type="http://schemas.openxmlformats.org/officeDocument/2006/relationships/hyperlink" Target="https://skills.emsidata.com/skills/KSXFDM4R9Z7SQXYYZZQO" TargetMode="External"/><Relationship Id="rId7805" Type="http://schemas.openxmlformats.org/officeDocument/2006/relationships/hyperlink" Target="https://lightcast.io/open-skills/skills" TargetMode="External"/><Relationship Id="rId7804" Type="http://schemas.openxmlformats.org/officeDocument/2006/relationships/hyperlink" Target="https://skills.emsidata.com/skills/KS121JX6TFZQH4VS5P89" TargetMode="External"/><Relationship Id="rId7803" Type="http://schemas.openxmlformats.org/officeDocument/2006/relationships/hyperlink" Target="https://lightcast.io/open-skills/skills" TargetMode="External"/><Relationship Id="rId7802" Type="http://schemas.openxmlformats.org/officeDocument/2006/relationships/hyperlink" Target="https://skills.emsidata.com/skills/KS121136GK3K9BPLZVKR" TargetMode="External"/><Relationship Id="rId7809" Type="http://schemas.openxmlformats.org/officeDocument/2006/relationships/hyperlink" Target="https://lightcast.io/open-skills/skills" TargetMode="External"/><Relationship Id="rId7808" Type="http://schemas.openxmlformats.org/officeDocument/2006/relationships/hyperlink" Target="https://skills.emsidata.com/skills/KS126G76RCMD7LSXHZC0" TargetMode="External"/><Relationship Id="rId7807" Type="http://schemas.openxmlformats.org/officeDocument/2006/relationships/hyperlink" Target="https://lightcast.io/open-skills/skills" TargetMode="External"/><Relationship Id="rId7806" Type="http://schemas.openxmlformats.org/officeDocument/2006/relationships/hyperlink" Target="https://skills.emsidata.com/skills/KS1285H6DX6YGTQ1HD2Y" TargetMode="External"/><Relationship Id="rId7801" Type="http://schemas.openxmlformats.org/officeDocument/2006/relationships/hyperlink" Target="https://lightcast.io/open-skills/skills" TargetMode="External"/><Relationship Id="rId7800" Type="http://schemas.openxmlformats.org/officeDocument/2006/relationships/hyperlink" Target="https://skills.emsidata.com/skills/KS441DZ5YVQG5CLFL84F"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180" Type="http://schemas.openxmlformats.org/officeDocument/2006/relationships/hyperlink" Target="https://skills.emsidata.com/skills/ES5A792CE88222A39B0D" TargetMode="External"/><Relationship Id="rId2181" Type="http://schemas.openxmlformats.org/officeDocument/2006/relationships/hyperlink" Target="https://skills.emsidata.com/skills/KS440F763Z9F5J9LWYZ2" TargetMode="External"/><Relationship Id="rId2182" Type="http://schemas.openxmlformats.org/officeDocument/2006/relationships/hyperlink" Target="https://skills.emsidata.com/skills/ESA07914D9F3E9C3BE7F" TargetMode="External"/><Relationship Id="rId2183" Type="http://schemas.openxmlformats.org/officeDocument/2006/relationships/hyperlink" Target="https://skills.emsidata.com/skills/KS441XY6MSD48HBJTM78" TargetMode="External"/><Relationship Id="rId2184" Type="http://schemas.openxmlformats.org/officeDocument/2006/relationships/hyperlink" Target="https://skills.emsidata.com/skills/KS1203L5ZBS8NR0T5XN2" TargetMode="External"/><Relationship Id="rId2185" Type="http://schemas.openxmlformats.org/officeDocument/2006/relationships/hyperlink" Target="https://skills.emsidata.com/skills/KS122JY6L949K25JM9B7" TargetMode="External"/><Relationship Id="rId2186" Type="http://schemas.openxmlformats.org/officeDocument/2006/relationships/hyperlink" Target="https://skills.emsidata.com/skills/KS124296011QWR6GSGG4" TargetMode="External"/><Relationship Id="rId2187" Type="http://schemas.openxmlformats.org/officeDocument/2006/relationships/hyperlink" Target="https://skills.emsidata.com/skills/ESCAB1982ABE40163B85" TargetMode="External"/><Relationship Id="rId2188" Type="http://schemas.openxmlformats.org/officeDocument/2006/relationships/hyperlink" Target="https://skills.emsidata.com/skills/ES8229A232AED1A6EEF8" TargetMode="External"/><Relationship Id="rId2189" Type="http://schemas.openxmlformats.org/officeDocument/2006/relationships/hyperlink" Target="https://skills.emsidata.com/skills/KS125PR73HNP7LH485XT" TargetMode="External"/><Relationship Id="rId2170" Type="http://schemas.openxmlformats.org/officeDocument/2006/relationships/hyperlink" Target="https://skills.emsidata.com/skills/KS441XY74SZ56LVN45B8" TargetMode="External"/><Relationship Id="rId2171" Type="http://schemas.openxmlformats.org/officeDocument/2006/relationships/hyperlink" Target="https://skills.emsidata.com/skills/ES7A7F0A164BD77077CB" TargetMode="External"/><Relationship Id="rId2172" Type="http://schemas.openxmlformats.org/officeDocument/2006/relationships/hyperlink" Target="https://skills.emsidata.com/skills/KS440N86447ZRXJDVLR7" TargetMode="External"/><Relationship Id="rId2173" Type="http://schemas.openxmlformats.org/officeDocument/2006/relationships/hyperlink" Target="https://skills.emsidata.com/skills/KS122KM604167265P3SD" TargetMode="External"/><Relationship Id="rId2174" Type="http://schemas.openxmlformats.org/officeDocument/2006/relationships/hyperlink" Target="https://skills.emsidata.com/skills/KS121WY6GKT1CKKTCLXP" TargetMode="External"/><Relationship Id="rId2175" Type="http://schemas.openxmlformats.org/officeDocument/2006/relationships/hyperlink" Target="https://skills.emsidata.com/skills/KS440PS623SPKPGH1XSN" TargetMode="External"/><Relationship Id="rId2176" Type="http://schemas.openxmlformats.org/officeDocument/2006/relationships/hyperlink" Target="https://skills.emsidata.com/skills/KS122716P0Q9TPWQFJH3" TargetMode="External"/><Relationship Id="rId2177" Type="http://schemas.openxmlformats.org/officeDocument/2006/relationships/hyperlink" Target="https://skills.emsidata.com/skills/KS1254H6LK23C72T2TX0" TargetMode="External"/><Relationship Id="rId2178" Type="http://schemas.openxmlformats.org/officeDocument/2006/relationships/hyperlink" Target="https://skills.emsidata.com/skills/ES7CE467DCFE4B022C97" TargetMode="External"/><Relationship Id="rId2179" Type="http://schemas.openxmlformats.org/officeDocument/2006/relationships/hyperlink" Target="https://skills.emsidata.com/skills/KS440F95Z4WF75BYRW44" TargetMode="External"/><Relationship Id="rId2190" Type="http://schemas.openxmlformats.org/officeDocument/2006/relationships/hyperlink" Target="https://skills.emsidata.com/skills/KS122Z15WTY702GDZ3RC" TargetMode="External"/><Relationship Id="rId2191" Type="http://schemas.openxmlformats.org/officeDocument/2006/relationships/hyperlink" Target="https://skills.emsidata.com/skills/KS126ZN706TQT20JSTTT" TargetMode="External"/><Relationship Id="rId2192" Type="http://schemas.openxmlformats.org/officeDocument/2006/relationships/hyperlink" Target="https://skills.emsidata.com/skills/KS122ST5X31W4TVGPN0B" TargetMode="External"/><Relationship Id="rId2193" Type="http://schemas.openxmlformats.org/officeDocument/2006/relationships/hyperlink" Target="https://skills.emsidata.com/skills/KS2NX4D6V9DI3RLCH9J5" TargetMode="External"/><Relationship Id="rId2194" Type="http://schemas.openxmlformats.org/officeDocument/2006/relationships/hyperlink" Target="https://skills.emsidata.com/skills/KS440DS63MQMXYLJ74JW" TargetMode="External"/><Relationship Id="rId2195" Type="http://schemas.openxmlformats.org/officeDocument/2006/relationships/hyperlink" Target="https://skills.emsidata.com/skills/KS120HN74DS7P7PZF5YG" TargetMode="External"/><Relationship Id="rId2196" Type="http://schemas.openxmlformats.org/officeDocument/2006/relationships/hyperlink" Target="https://skills.emsidata.com/skills/ES55E5FD5C857EE6C8E7" TargetMode="External"/><Relationship Id="rId2197" Type="http://schemas.openxmlformats.org/officeDocument/2006/relationships/hyperlink" Target="https://skills.emsidata.com/skills/KS125MK618HHHSBH1F1M" TargetMode="External"/><Relationship Id="rId2198" Type="http://schemas.openxmlformats.org/officeDocument/2006/relationships/hyperlink" Target="https://skills.emsidata.com/skills/ESEF3A92A6DB99CA448D" TargetMode="External"/><Relationship Id="rId2199" Type="http://schemas.openxmlformats.org/officeDocument/2006/relationships/hyperlink" Target="https://skills.emsidata.com/skills/KS122YG760DVCXPRHHJ6" TargetMode="External"/><Relationship Id="rId3513" Type="http://schemas.openxmlformats.org/officeDocument/2006/relationships/hyperlink" Target="https://skills.emsidata.com/skills/KS1265161XH6ZSH9QX65" TargetMode="External"/><Relationship Id="rId4844" Type="http://schemas.openxmlformats.org/officeDocument/2006/relationships/hyperlink" Target="https://skills.emsidata.com/skills/KS44078734P6G9Q8HJF8" TargetMode="External"/><Relationship Id="rId3512" Type="http://schemas.openxmlformats.org/officeDocument/2006/relationships/hyperlink" Target="https://skills.emsidata.com/skills/KS1264Z71VG2V3CF8KBK" TargetMode="External"/><Relationship Id="rId4843" Type="http://schemas.openxmlformats.org/officeDocument/2006/relationships/hyperlink" Target="https://skills.emsidata.com/skills/KS1214L6G9KT0NVYLCTV" TargetMode="External"/><Relationship Id="rId3515" Type="http://schemas.openxmlformats.org/officeDocument/2006/relationships/hyperlink" Target="https://skills.emsidata.com/skills/KS120VD5ZH331TPJQYHK" TargetMode="External"/><Relationship Id="rId4846" Type="http://schemas.openxmlformats.org/officeDocument/2006/relationships/hyperlink" Target="https://skills.emsidata.com/skills/ES465E674798E5DA49D2" TargetMode="External"/><Relationship Id="rId3514" Type="http://schemas.openxmlformats.org/officeDocument/2006/relationships/hyperlink" Target="https://skills.emsidata.com/skills/KS4407H64CVBMTRQZRCF" TargetMode="External"/><Relationship Id="rId4845" Type="http://schemas.openxmlformats.org/officeDocument/2006/relationships/hyperlink" Target="https://skills.emsidata.com/skills/KS125YY5VPFQJPPM5PHJ" TargetMode="External"/><Relationship Id="rId3517" Type="http://schemas.openxmlformats.org/officeDocument/2006/relationships/hyperlink" Target="https://skills.emsidata.com/skills/KS1210L5VK2YCH3LSL8L" TargetMode="External"/><Relationship Id="rId4848" Type="http://schemas.openxmlformats.org/officeDocument/2006/relationships/hyperlink" Target="https://skills.emsidata.com/skills/KS127CJ62V6QJ0RVM5YK" TargetMode="External"/><Relationship Id="rId3516" Type="http://schemas.openxmlformats.org/officeDocument/2006/relationships/hyperlink" Target="https://skills.emsidata.com/skills/KS1210W5XPC41WJ1ZC91" TargetMode="External"/><Relationship Id="rId4847" Type="http://schemas.openxmlformats.org/officeDocument/2006/relationships/hyperlink" Target="https://skills.emsidata.com/skills/ES39E5C01E1593CE9E72" TargetMode="External"/><Relationship Id="rId3519" Type="http://schemas.openxmlformats.org/officeDocument/2006/relationships/hyperlink" Target="https://skills.emsidata.com/skills/KS121546FFKF8624Z71K" TargetMode="External"/><Relationship Id="rId3518" Type="http://schemas.openxmlformats.org/officeDocument/2006/relationships/hyperlink" Target="https://skills.emsidata.com/skills/KS1232X6PNJVZNFPP9RB" TargetMode="External"/><Relationship Id="rId4849" Type="http://schemas.openxmlformats.org/officeDocument/2006/relationships/hyperlink" Target="https://skills.emsidata.com/skills/KS124QM6G2G824WRK8DZ" TargetMode="External"/><Relationship Id="rId4840" Type="http://schemas.openxmlformats.org/officeDocument/2006/relationships/hyperlink" Target="https://skills.emsidata.com/skills/KS1226V63GM50C778H13" TargetMode="External"/><Relationship Id="rId3511" Type="http://schemas.openxmlformats.org/officeDocument/2006/relationships/hyperlink" Target="https://skills.emsidata.com/skills/KS122LX5X0P7XXZJKFWY" TargetMode="External"/><Relationship Id="rId4842" Type="http://schemas.openxmlformats.org/officeDocument/2006/relationships/hyperlink" Target="https://skills.emsidata.com/skills/ESD2467DAD164796FCE1" TargetMode="External"/><Relationship Id="rId3510" Type="http://schemas.openxmlformats.org/officeDocument/2006/relationships/hyperlink" Target="https://skills.emsidata.com/skills/KS440235VJ8F2MHQK11R" TargetMode="External"/><Relationship Id="rId4841" Type="http://schemas.openxmlformats.org/officeDocument/2006/relationships/hyperlink" Target="https://skills.emsidata.com/skills/KS1261360Z7Q4VQYT63R" TargetMode="External"/><Relationship Id="rId3502" Type="http://schemas.openxmlformats.org/officeDocument/2006/relationships/hyperlink" Target="https://skills.emsidata.com/skills/KS1248T6MC5L69MZ2L3R" TargetMode="External"/><Relationship Id="rId4833" Type="http://schemas.openxmlformats.org/officeDocument/2006/relationships/hyperlink" Target="https://skills.emsidata.com/skills/BGS8D785ECEB4E882401" TargetMode="External"/><Relationship Id="rId3501" Type="http://schemas.openxmlformats.org/officeDocument/2006/relationships/hyperlink" Target="https://skills.emsidata.com/skills/KS4407F6YY6SBS730MJ8" TargetMode="External"/><Relationship Id="rId4832" Type="http://schemas.openxmlformats.org/officeDocument/2006/relationships/hyperlink" Target="https://skills.emsidata.com/skills/ESE42E3FF8801370EDAC" TargetMode="External"/><Relationship Id="rId3504" Type="http://schemas.openxmlformats.org/officeDocument/2006/relationships/hyperlink" Target="https://skills.emsidata.com/skills/KS4407D6Q46FD48GQX3X" TargetMode="External"/><Relationship Id="rId4835" Type="http://schemas.openxmlformats.org/officeDocument/2006/relationships/hyperlink" Target="https://skills.emsidata.com/skills/KS124HM6JL9V5G2GMRNP" TargetMode="External"/><Relationship Id="rId3503" Type="http://schemas.openxmlformats.org/officeDocument/2006/relationships/hyperlink" Target="https://skills.emsidata.com/skills/KS1282M5W0LX8GL33QBQ" TargetMode="External"/><Relationship Id="rId4834" Type="http://schemas.openxmlformats.org/officeDocument/2006/relationships/hyperlink" Target="https://skills.emsidata.com/skills/ESD020B052E485B421A3" TargetMode="External"/><Relationship Id="rId3506" Type="http://schemas.openxmlformats.org/officeDocument/2006/relationships/hyperlink" Target="https://skills.emsidata.com/skills/KS4407J75X4WDBY7RGLC" TargetMode="External"/><Relationship Id="rId4837" Type="http://schemas.openxmlformats.org/officeDocument/2006/relationships/hyperlink" Target="https://skills.emsidata.com/skills/KS7G29W5ZT5Q4HZJZ1J1" TargetMode="External"/><Relationship Id="rId3505" Type="http://schemas.openxmlformats.org/officeDocument/2006/relationships/hyperlink" Target="https://skills.emsidata.com/skills/KS122ZY767SXP12641Q1" TargetMode="External"/><Relationship Id="rId4836" Type="http://schemas.openxmlformats.org/officeDocument/2006/relationships/hyperlink" Target="https://skills.emsidata.com/skills/ESF5108E377D3D25BEBC" TargetMode="External"/><Relationship Id="rId3508" Type="http://schemas.openxmlformats.org/officeDocument/2006/relationships/hyperlink" Target="https://skills.emsidata.com/skills/KS125RT75ZYS4TCFJ0H8" TargetMode="External"/><Relationship Id="rId4839" Type="http://schemas.openxmlformats.org/officeDocument/2006/relationships/hyperlink" Target="https://skills.emsidata.com/skills/ES641D429E9FB0A44DD2" TargetMode="External"/><Relationship Id="rId3507" Type="http://schemas.openxmlformats.org/officeDocument/2006/relationships/hyperlink" Target="https://skills.emsidata.com/skills/KS126DB6T061MHD7RTGQ" TargetMode="External"/><Relationship Id="rId4838" Type="http://schemas.openxmlformats.org/officeDocument/2006/relationships/hyperlink" Target="https://skills.emsidata.com/skills/ES1EEBA6D37E247410F9" TargetMode="External"/><Relationship Id="rId3509" Type="http://schemas.openxmlformats.org/officeDocument/2006/relationships/hyperlink" Target="https://skills.emsidata.com/skills/KS121Z062B812PLRSS3M" TargetMode="External"/><Relationship Id="rId3500" Type="http://schemas.openxmlformats.org/officeDocument/2006/relationships/hyperlink" Target="https://skills.emsidata.com/skills/KS123X777H5WFNXQ6BPM" TargetMode="External"/><Relationship Id="rId4831" Type="http://schemas.openxmlformats.org/officeDocument/2006/relationships/hyperlink" Target="https://skills.emsidata.com/skills/BGS9424F77F7FFE0E87D" TargetMode="External"/><Relationship Id="rId4830" Type="http://schemas.openxmlformats.org/officeDocument/2006/relationships/hyperlink" Target="https://skills.emsidata.com/skills/ESC1869858F9F7D67F26" TargetMode="External"/><Relationship Id="rId2203" Type="http://schemas.openxmlformats.org/officeDocument/2006/relationships/hyperlink" Target="https://skills.emsidata.com/skills/KS125LW5W8VF853BHFNN" TargetMode="External"/><Relationship Id="rId3535" Type="http://schemas.openxmlformats.org/officeDocument/2006/relationships/hyperlink" Target="https://skills.emsidata.com/skills/KS124VF70V3ZSDNLQGF7" TargetMode="External"/><Relationship Id="rId4866" Type="http://schemas.openxmlformats.org/officeDocument/2006/relationships/hyperlink" Target="https://skills.emsidata.com/skills/KS12837722N0G8QV5ZKH" TargetMode="External"/><Relationship Id="rId2204" Type="http://schemas.openxmlformats.org/officeDocument/2006/relationships/hyperlink" Target="https://skills.emsidata.com/skills/KS123KJ6CDYTS4W5K76C" TargetMode="External"/><Relationship Id="rId3534" Type="http://schemas.openxmlformats.org/officeDocument/2006/relationships/hyperlink" Target="https://skills.emsidata.com/skills/KS1211C5VVN5T189VH59" TargetMode="External"/><Relationship Id="rId4865" Type="http://schemas.openxmlformats.org/officeDocument/2006/relationships/hyperlink" Target="https://skills.emsidata.com/skills/KS120356T1XXC7HZSYP2" TargetMode="External"/><Relationship Id="rId2205" Type="http://schemas.openxmlformats.org/officeDocument/2006/relationships/hyperlink" Target="https://skills.emsidata.com/skills/KS1289M701SG7T8SX78L" TargetMode="External"/><Relationship Id="rId3537" Type="http://schemas.openxmlformats.org/officeDocument/2006/relationships/hyperlink" Target="https://skills.emsidata.com/skills/KS126BK6P0G4WSWZQ70Q" TargetMode="External"/><Relationship Id="rId4868" Type="http://schemas.openxmlformats.org/officeDocument/2006/relationships/hyperlink" Target="https://skills.emsidata.com/skills/KS127CQ6401HPFFQ4P6Y" TargetMode="External"/><Relationship Id="rId2206" Type="http://schemas.openxmlformats.org/officeDocument/2006/relationships/hyperlink" Target="https://skills.emsidata.com/skills/KS120L66RV21DTVBSWX3" TargetMode="External"/><Relationship Id="rId3536" Type="http://schemas.openxmlformats.org/officeDocument/2006/relationships/hyperlink" Target="https://skills.emsidata.com/skills/KS1231N69X8XY22P47PD" TargetMode="External"/><Relationship Id="rId4867" Type="http://schemas.openxmlformats.org/officeDocument/2006/relationships/hyperlink" Target="https://skills.emsidata.com/skills/KS1285371NFM3KH5RT1P" TargetMode="External"/><Relationship Id="rId2207" Type="http://schemas.openxmlformats.org/officeDocument/2006/relationships/hyperlink" Target="https://skills.emsidata.com/skills/KS122PZ6PCZ9JYT0Y5WH" TargetMode="External"/><Relationship Id="rId3539" Type="http://schemas.openxmlformats.org/officeDocument/2006/relationships/hyperlink" Target="https://skills.emsidata.com/skills/KS1210M6L42L5M4YPFMV" TargetMode="External"/><Relationship Id="rId2208" Type="http://schemas.openxmlformats.org/officeDocument/2006/relationships/hyperlink" Target="https://skills.emsidata.com/skills/KS125CS6MGSWWVSM86FW" TargetMode="External"/><Relationship Id="rId3538" Type="http://schemas.openxmlformats.org/officeDocument/2006/relationships/hyperlink" Target="https://skills.emsidata.com/skills/ES8464C95A9E11513D59" TargetMode="External"/><Relationship Id="rId4869" Type="http://schemas.openxmlformats.org/officeDocument/2006/relationships/hyperlink" Target="https://skills.emsidata.com/skills/KS122WF6P9ZMN6N7KHXL" TargetMode="External"/><Relationship Id="rId2209" Type="http://schemas.openxmlformats.org/officeDocument/2006/relationships/hyperlink" Target="https://skills.emsidata.com/skills/KS1275J6Z37CB9HL67TC" TargetMode="External"/><Relationship Id="rId4860" Type="http://schemas.openxmlformats.org/officeDocument/2006/relationships/hyperlink" Target="https://skills.emsidata.com/skills/KS1242W6RVV31T40SL01" TargetMode="External"/><Relationship Id="rId3531" Type="http://schemas.openxmlformats.org/officeDocument/2006/relationships/hyperlink" Target="https://skills.emsidata.com/skills/KS1210V78N14NDRL2KJ1" TargetMode="External"/><Relationship Id="rId4862" Type="http://schemas.openxmlformats.org/officeDocument/2006/relationships/hyperlink" Target="https://skills.emsidata.com/skills/KS127HD60DK3M5TMF5Z2" TargetMode="External"/><Relationship Id="rId2200" Type="http://schemas.openxmlformats.org/officeDocument/2006/relationships/hyperlink" Target="https://skills.emsidata.com/skills/KS4418C73KJ073RJ6PKR" TargetMode="External"/><Relationship Id="rId3530" Type="http://schemas.openxmlformats.org/officeDocument/2006/relationships/hyperlink" Target="https://skills.emsidata.com/skills/KS4429P66HMHY76BJCSS" TargetMode="External"/><Relationship Id="rId4861" Type="http://schemas.openxmlformats.org/officeDocument/2006/relationships/hyperlink" Target="https://skills.emsidata.com/skills/BGS3A9918446203012B2" TargetMode="External"/><Relationship Id="rId2201" Type="http://schemas.openxmlformats.org/officeDocument/2006/relationships/hyperlink" Target="https://skills.emsidata.com/skills/KS127C26YRNTX11N1VWD" TargetMode="External"/><Relationship Id="rId3533" Type="http://schemas.openxmlformats.org/officeDocument/2006/relationships/hyperlink" Target="https://skills.emsidata.com/skills/KS121166ZTSL5011K9Q3" TargetMode="External"/><Relationship Id="rId4864" Type="http://schemas.openxmlformats.org/officeDocument/2006/relationships/hyperlink" Target="https://skills.emsidata.com/skills/ESFE436104607462E35F" TargetMode="External"/><Relationship Id="rId2202" Type="http://schemas.openxmlformats.org/officeDocument/2006/relationships/hyperlink" Target="https://skills.emsidata.com/skills/ES6B35D286E07DE57345" TargetMode="External"/><Relationship Id="rId3532" Type="http://schemas.openxmlformats.org/officeDocument/2006/relationships/hyperlink" Target="https://skills.emsidata.com/skills/ESD1F152BA72B3240A73" TargetMode="External"/><Relationship Id="rId4863" Type="http://schemas.openxmlformats.org/officeDocument/2006/relationships/hyperlink" Target="https://skills.emsidata.com/skills/KS120355X46082Y8TL73" TargetMode="External"/><Relationship Id="rId3524" Type="http://schemas.openxmlformats.org/officeDocument/2006/relationships/hyperlink" Target="https://skills.emsidata.com/skills/KS1211B60F3W9JB751VQ" TargetMode="External"/><Relationship Id="rId4855" Type="http://schemas.openxmlformats.org/officeDocument/2006/relationships/hyperlink" Target="https://skills.emsidata.com/skills/ES3F3E75AB798AA25172" TargetMode="External"/><Relationship Id="rId3523" Type="http://schemas.openxmlformats.org/officeDocument/2006/relationships/hyperlink" Target="https://skills.emsidata.com/skills/ES52E81B4AF0DCBD8F32" TargetMode="External"/><Relationship Id="rId4854" Type="http://schemas.openxmlformats.org/officeDocument/2006/relationships/hyperlink" Target="https://skills.emsidata.com/skills/KS12616670PMKJLZY3Y6" TargetMode="External"/><Relationship Id="rId3526" Type="http://schemas.openxmlformats.org/officeDocument/2006/relationships/hyperlink" Target="https://skills.emsidata.com/skills/KS4414Y6J5XFWBWXTMTQ" TargetMode="External"/><Relationship Id="rId4857" Type="http://schemas.openxmlformats.org/officeDocument/2006/relationships/hyperlink" Target="https://skills.emsidata.com/skills/KS1286Z676M8QT4VF18Q" TargetMode="External"/><Relationship Id="rId3525" Type="http://schemas.openxmlformats.org/officeDocument/2006/relationships/hyperlink" Target="https://skills.emsidata.com/skills/KS12272742SM1ZV7T0FJ" TargetMode="External"/><Relationship Id="rId4856" Type="http://schemas.openxmlformats.org/officeDocument/2006/relationships/hyperlink" Target="https://skills.emsidata.com/skills/ES247E73D0513B602714" TargetMode="External"/><Relationship Id="rId3528" Type="http://schemas.openxmlformats.org/officeDocument/2006/relationships/hyperlink" Target="https://skills.emsidata.com/skills/ESF1D79EAFD20D7B7E69" TargetMode="External"/><Relationship Id="rId4859" Type="http://schemas.openxmlformats.org/officeDocument/2006/relationships/hyperlink" Target="https://skills.emsidata.com/skills/BGSC2CDBD52E78A5FC8F" TargetMode="External"/><Relationship Id="rId3527" Type="http://schemas.openxmlformats.org/officeDocument/2006/relationships/hyperlink" Target="https://skills.emsidata.com/skills/ES3EA733E9EF36CF6339" TargetMode="External"/><Relationship Id="rId4858" Type="http://schemas.openxmlformats.org/officeDocument/2006/relationships/hyperlink" Target="https://skills.emsidata.com/skills/KS121K86SHMK9X46YPWT" TargetMode="External"/><Relationship Id="rId3529" Type="http://schemas.openxmlformats.org/officeDocument/2006/relationships/hyperlink" Target="https://skills.emsidata.com/skills/ES9FF08F737FD9912FA8" TargetMode="External"/><Relationship Id="rId3520" Type="http://schemas.openxmlformats.org/officeDocument/2006/relationships/hyperlink" Target="https://skills.emsidata.com/skills/KS125TY6XNY5YMY7S1NC" TargetMode="External"/><Relationship Id="rId4851" Type="http://schemas.openxmlformats.org/officeDocument/2006/relationships/hyperlink" Target="https://skills.emsidata.com/skills/KS126P860L6NC9ZNGTH3" TargetMode="External"/><Relationship Id="rId4850" Type="http://schemas.openxmlformats.org/officeDocument/2006/relationships/hyperlink" Target="https://skills.emsidata.com/skills/KSN64UK0Y12HKNZI2JD7" TargetMode="External"/><Relationship Id="rId3522" Type="http://schemas.openxmlformats.org/officeDocument/2006/relationships/hyperlink" Target="https://skills.emsidata.com/skills/KS126P66MMK13CNWKZ85" TargetMode="External"/><Relationship Id="rId4853" Type="http://schemas.openxmlformats.org/officeDocument/2006/relationships/hyperlink" Target="https://skills.emsidata.com/skills/ESFF6FC6EEE083A0AF63" TargetMode="External"/><Relationship Id="rId3521" Type="http://schemas.openxmlformats.org/officeDocument/2006/relationships/hyperlink" Target="https://skills.emsidata.com/skills/KS120D75VWSCTG85F3F0" TargetMode="External"/><Relationship Id="rId4852" Type="http://schemas.openxmlformats.org/officeDocument/2006/relationships/hyperlink" Target="https://skills.emsidata.com/skills/BGS92CC7D155E4961B8F" TargetMode="External"/><Relationship Id="rId4800" Type="http://schemas.openxmlformats.org/officeDocument/2006/relationships/hyperlink" Target="https://skills.emsidata.com/skills/KS124CC6CW0P722B35W3" TargetMode="External"/><Relationship Id="rId4802" Type="http://schemas.openxmlformats.org/officeDocument/2006/relationships/hyperlink" Target="https://skills.emsidata.com/skills/ESEE4BACE72E5E8B166C" TargetMode="External"/><Relationship Id="rId4801" Type="http://schemas.openxmlformats.org/officeDocument/2006/relationships/hyperlink" Target="https://skills.emsidata.com/skills/KS121V362FM21C8F1SVF" TargetMode="External"/><Relationship Id="rId4804" Type="http://schemas.openxmlformats.org/officeDocument/2006/relationships/hyperlink" Target="https://skills.emsidata.com/skills/KS127726HRBBP0F2LTDG" TargetMode="External"/><Relationship Id="rId4803" Type="http://schemas.openxmlformats.org/officeDocument/2006/relationships/hyperlink" Target="https://skills.emsidata.com/skills/BGSDC8C48FE1AFE3956B" TargetMode="External"/><Relationship Id="rId4806" Type="http://schemas.openxmlformats.org/officeDocument/2006/relationships/hyperlink" Target="https://skills.emsidata.com/skills/KS1225Z61Y3Q1QS84MSK" TargetMode="External"/><Relationship Id="rId4805" Type="http://schemas.openxmlformats.org/officeDocument/2006/relationships/hyperlink" Target="https://skills.emsidata.com/skills/BGS5084DA962E71124BC" TargetMode="External"/><Relationship Id="rId4808" Type="http://schemas.openxmlformats.org/officeDocument/2006/relationships/hyperlink" Target="https://skills.emsidata.com/skills/ES38335637F135E74D9F" TargetMode="External"/><Relationship Id="rId4807" Type="http://schemas.openxmlformats.org/officeDocument/2006/relationships/hyperlink" Target="https://skills.emsidata.com/skills/KS441KX5XM58GMK6Y0J6" TargetMode="External"/><Relationship Id="rId4809" Type="http://schemas.openxmlformats.org/officeDocument/2006/relationships/hyperlink" Target="https://skills.emsidata.com/skills/KS122CC695PTDLBV4FJK" TargetMode="External"/><Relationship Id="rId4822" Type="http://schemas.openxmlformats.org/officeDocument/2006/relationships/hyperlink" Target="https://skills.emsidata.com/skills/KSDTG7CF5H38V5XDC26C" TargetMode="External"/><Relationship Id="rId4821" Type="http://schemas.openxmlformats.org/officeDocument/2006/relationships/hyperlink" Target="https://skills.emsidata.com/skills/KS7G02L5ZH1JSPVY93W6" TargetMode="External"/><Relationship Id="rId4824" Type="http://schemas.openxmlformats.org/officeDocument/2006/relationships/hyperlink" Target="https://skills.emsidata.com/skills/KS1204T64RK0LCDR3SJM" TargetMode="External"/><Relationship Id="rId4823" Type="http://schemas.openxmlformats.org/officeDocument/2006/relationships/hyperlink" Target="https://skills.emsidata.com/skills/BGSAB66B5EFFE81476EB" TargetMode="External"/><Relationship Id="rId4826" Type="http://schemas.openxmlformats.org/officeDocument/2006/relationships/hyperlink" Target="https://skills.emsidata.com/skills/KS120T65VHWH4Z8YBWZZ" TargetMode="External"/><Relationship Id="rId4825" Type="http://schemas.openxmlformats.org/officeDocument/2006/relationships/hyperlink" Target="https://skills.emsidata.com/skills/ESCB7F3991CFA8413418" TargetMode="External"/><Relationship Id="rId4828" Type="http://schemas.openxmlformats.org/officeDocument/2006/relationships/hyperlink" Target="https://skills.emsidata.com/skills/KS128HT66NYF105NG84T" TargetMode="External"/><Relationship Id="rId4827" Type="http://schemas.openxmlformats.org/officeDocument/2006/relationships/hyperlink" Target="https://skills.emsidata.com/skills/KS4421M6HXZMB98FQ4X1" TargetMode="External"/><Relationship Id="rId4829" Type="http://schemas.openxmlformats.org/officeDocument/2006/relationships/hyperlink" Target="https://skills.emsidata.com/skills/KS125VM692ZCNGPD9XQW" TargetMode="External"/><Relationship Id="rId4820" Type="http://schemas.openxmlformats.org/officeDocument/2006/relationships/hyperlink" Target="https://skills.emsidata.com/skills/ESA71EB0E0260C496B2E" TargetMode="External"/><Relationship Id="rId4811" Type="http://schemas.openxmlformats.org/officeDocument/2006/relationships/hyperlink" Target="https://skills.emsidata.com/skills/KS1218W6ML0F1XYMV5NR" TargetMode="External"/><Relationship Id="rId4810" Type="http://schemas.openxmlformats.org/officeDocument/2006/relationships/hyperlink" Target="https://skills.emsidata.com/skills/KS123J36Z1MTW6Z0HD51" TargetMode="External"/><Relationship Id="rId4813" Type="http://schemas.openxmlformats.org/officeDocument/2006/relationships/hyperlink" Target="https://skills.emsidata.com/skills/ES6C84FF059A9F04F65E" TargetMode="External"/><Relationship Id="rId4812" Type="http://schemas.openxmlformats.org/officeDocument/2006/relationships/hyperlink" Target="https://skills.emsidata.com/skills/ES5898668CF10C2DF619" TargetMode="External"/><Relationship Id="rId4815" Type="http://schemas.openxmlformats.org/officeDocument/2006/relationships/hyperlink" Target="https://skills.emsidata.com/skills/KS127TY6K407G3K47WQP" TargetMode="External"/><Relationship Id="rId4814" Type="http://schemas.openxmlformats.org/officeDocument/2006/relationships/hyperlink" Target="https://skills.emsidata.com/skills/ES411B83E96EB4FCD851" TargetMode="External"/><Relationship Id="rId4817" Type="http://schemas.openxmlformats.org/officeDocument/2006/relationships/hyperlink" Target="https://skills.emsidata.com/skills/BGS8D6FBE63584D298C7" TargetMode="External"/><Relationship Id="rId4816" Type="http://schemas.openxmlformats.org/officeDocument/2006/relationships/hyperlink" Target="https://skills.emsidata.com/skills/ES444F7110B700C46A8C" TargetMode="External"/><Relationship Id="rId4819" Type="http://schemas.openxmlformats.org/officeDocument/2006/relationships/hyperlink" Target="https://skills.emsidata.com/skills/KSN9VJL0XNMWCDSVBRD9" TargetMode="External"/><Relationship Id="rId4818" Type="http://schemas.openxmlformats.org/officeDocument/2006/relationships/hyperlink" Target="https://skills.emsidata.com/skills/ES946804BFFB534316BB" TargetMode="External"/><Relationship Id="rId2269" Type="http://schemas.openxmlformats.org/officeDocument/2006/relationships/hyperlink" Target="https://skills.emsidata.com/skills/KS125Z96CVLGLN8GXF5B" TargetMode="External"/><Relationship Id="rId3591" Type="http://schemas.openxmlformats.org/officeDocument/2006/relationships/hyperlink" Target="https://skills.emsidata.com/skills/KS124W561QMDWM19XK40" TargetMode="External"/><Relationship Id="rId2260" Type="http://schemas.openxmlformats.org/officeDocument/2006/relationships/hyperlink" Target="https://skills.emsidata.com/skills/KS122PF6FZS3609GDG0V" TargetMode="External"/><Relationship Id="rId3590" Type="http://schemas.openxmlformats.org/officeDocument/2006/relationships/hyperlink" Target="https://skills.emsidata.com/skills/KS1249W5XCGQDS6DV3R1" TargetMode="External"/><Relationship Id="rId2261" Type="http://schemas.openxmlformats.org/officeDocument/2006/relationships/hyperlink" Target="https://skills.emsidata.com/skills/KSIF64ADSNL8EWGKPF0O" TargetMode="External"/><Relationship Id="rId3593" Type="http://schemas.openxmlformats.org/officeDocument/2006/relationships/hyperlink" Target="https://skills.emsidata.com/skills/ES5FEC2566BD7E320E36" TargetMode="External"/><Relationship Id="rId2262" Type="http://schemas.openxmlformats.org/officeDocument/2006/relationships/hyperlink" Target="https://skills.emsidata.com/skills/KS124MD728RCP9M9PL4T" TargetMode="External"/><Relationship Id="rId3592" Type="http://schemas.openxmlformats.org/officeDocument/2006/relationships/hyperlink" Target="https://skills.emsidata.com/skills/KS1264P61XQRRF418G50" TargetMode="External"/><Relationship Id="rId2263" Type="http://schemas.openxmlformats.org/officeDocument/2006/relationships/hyperlink" Target="https://skills.emsidata.com/skills/KSMX22VT3LI9MU8GL46J" TargetMode="External"/><Relationship Id="rId3595" Type="http://schemas.openxmlformats.org/officeDocument/2006/relationships/hyperlink" Target="https://skills.emsidata.com/skills/KS124B474DK2HJ45BG27" TargetMode="External"/><Relationship Id="rId2264" Type="http://schemas.openxmlformats.org/officeDocument/2006/relationships/hyperlink" Target="https://skills.emsidata.com/skills/KS122PL6RMYT57L8M73B" TargetMode="External"/><Relationship Id="rId3594" Type="http://schemas.openxmlformats.org/officeDocument/2006/relationships/hyperlink" Target="https://skills.emsidata.com/skills/KS1249Y6L7Y6Y0Y0TNCZ" TargetMode="External"/><Relationship Id="rId2265" Type="http://schemas.openxmlformats.org/officeDocument/2006/relationships/hyperlink" Target="https://skills.emsidata.com/skills/KS3OOTPOI6UCHLWS1PUW" TargetMode="External"/><Relationship Id="rId3597" Type="http://schemas.openxmlformats.org/officeDocument/2006/relationships/hyperlink" Target="https://skills.emsidata.com/skills/KS441ZT72MHGZFC0BKQ5" TargetMode="External"/><Relationship Id="rId2266" Type="http://schemas.openxmlformats.org/officeDocument/2006/relationships/hyperlink" Target="https://skills.emsidata.com/skills/KS6803V7011CK8CG13XF" TargetMode="External"/><Relationship Id="rId3596" Type="http://schemas.openxmlformats.org/officeDocument/2006/relationships/hyperlink" Target="https://skills.emsidata.com/skills/ESD6C44FA66E7C148F0F" TargetMode="External"/><Relationship Id="rId2267" Type="http://schemas.openxmlformats.org/officeDocument/2006/relationships/hyperlink" Target="https://skills.emsidata.com/skills/ES688C7DC5E9F6F678E7" TargetMode="External"/><Relationship Id="rId3599" Type="http://schemas.openxmlformats.org/officeDocument/2006/relationships/hyperlink" Target="https://skills.emsidata.com/skills/KS124J772WQNF0G89HF0" TargetMode="External"/><Relationship Id="rId2268" Type="http://schemas.openxmlformats.org/officeDocument/2006/relationships/hyperlink" Target="https://skills.emsidata.com/skills/KS122PG64BT2BT6X15HF" TargetMode="External"/><Relationship Id="rId3598" Type="http://schemas.openxmlformats.org/officeDocument/2006/relationships/hyperlink" Target="https://skills.emsidata.com/skills/KS120Q45WG1FGTWK1CN8" TargetMode="External"/><Relationship Id="rId2258" Type="http://schemas.openxmlformats.org/officeDocument/2006/relationships/hyperlink" Target="https://skills.emsidata.com/skills/KS123196V19HLL2MP68M" TargetMode="External"/><Relationship Id="rId2259" Type="http://schemas.openxmlformats.org/officeDocument/2006/relationships/hyperlink" Target="https://skills.emsidata.com/skills/KS122P767ZWK429HNC22" TargetMode="External"/><Relationship Id="rId3589" Type="http://schemas.openxmlformats.org/officeDocument/2006/relationships/hyperlink" Target="https://skills.emsidata.com/skills/KS1249Z6KWMJHHYKPYL7" TargetMode="External"/><Relationship Id="rId3580" Type="http://schemas.openxmlformats.org/officeDocument/2006/relationships/hyperlink" Target="https://skills.emsidata.com/skills/KS122K36CR0GXH7VZVHF" TargetMode="External"/><Relationship Id="rId2250" Type="http://schemas.openxmlformats.org/officeDocument/2006/relationships/hyperlink" Target="https://skills.emsidata.com/skills/KS126CP6WZVG6CL3K415" TargetMode="External"/><Relationship Id="rId3582" Type="http://schemas.openxmlformats.org/officeDocument/2006/relationships/hyperlink" Target="https://skills.emsidata.com/skills/KS121ZT69B93MMXHS2N8" TargetMode="External"/><Relationship Id="rId2251" Type="http://schemas.openxmlformats.org/officeDocument/2006/relationships/hyperlink" Target="https://skills.emsidata.com/skills/KS122P378DGNVX4NKQKN" TargetMode="External"/><Relationship Id="rId3581" Type="http://schemas.openxmlformats.org/officeDocument/2006/relationships/hyperlink" Target="https://skills.emsidata.com/skills/KS121VB6VCWKGL8K7HM5" TargetMode="External"/><Relationship Id="rId2252" Type="http://schemas.openxmlformats.org/officeDocument/2006/relationships/hyperlink" Target="https://skills.emsidata.com/skills/KST8RAW2GMV1KOYZVFNC" TargetMode="External"/><Relationship Id="rId3584" Type="http://schemas.openxmlformats.org/officeDocument/2006/relationships/hyperlink" Target="https://skills.emsidata.com/skills/KS128CX61FKDGD9DVVLQ" TargetMode="External"/><Relationship Id="rId2253" Type="http://schemas.openxmlformats.org/officeDocument/2006/relationships/hyperlink" Target="https://skills.emsidata.com/skills/KSP2WYQX6GAC6IJILEDJ" TargetMode="External"/><Relationship Id="rId3583" Type="http://schemas.openxmlformats.org/officeDocument/2006/relationships/hyperlink" Target="https://skills.emsidata.com/skills/KS121ZZ72H24DRC50WNL" TargetMode="External"/><Relationship Id="rId2254" Type="http://schemas.openxmlformats.org/officeDocument/2006/relationships/hyperlink" Target="https://skills.emsidata.com/skills/ESDF754A5FF02AD3E93A" TargetMode="External"/><Relationship Id="rId3586" Type="http://schemas.openxmlformats.org/officeDocument/2006/relationships/hyperlink" Target="https://skills.emsidata.com/skills/ES3D9CDFDBEA7E538871" TargetMode="External"/><Relationship Id="rId2255" Type="http://schemas.openxmlformats.org/officeDocument/2006/relationships/hyperlink" Target="https://skills.emsidata.com/skills/KS122PC66HKZ3JB45X61" TargetMode="External"/><Relationship Id="rId3585" Type="http://schemas.openxmlformats.org/officeDocument/2006/relationships/hyperlink" Target="https://skills.emsidata.com/skills/KS121ZZ77NBG04MNWNQQ" TargetMode="External"/><Relationship Id="rId2256" Type="http://schemas.openxmlformats.org/officeDocument/2006/relationships/hyperlink" Target="https://skills.emsidata.com/skills/KS122PH6C46BDXV2VL74" TargetMode="External"/><Relationship Id="rId3588" Type="http://schemas.openxmlformats.org/officeDocument/2006/relationships/hyperlink" Target="https://skills.emsidata.com/skills/KS1249M6HJQN825S5TZQ" TargetMode="External"/><Relationship Id="rId2257" Type="http://schemas.openxmlformats.org/officeDocument/2006/relationships/hyperlink" Target="https://skills.emsidata.com/skills/KS7G7PW66DSP5F1XZFCB" TargetMode="External"/><Relationship Id="rId3587" Type="http://schemas.openxmlformats.org/officeDocument/2006/relationships/hyperlink" Target="https://skills.emsidata.com/skills/ESDF8B5F1DC8B468F06D" TargetMode="External"/><Relationship Id="rId2280" Type="http://schemas.openxmlformats.org/officeDocument/2006/relationships/hyperlink" Target="https://skills.emsidata.com/skills/KS1230K72LD09D0F5S74" TargetMode="External"/><Relationship Id="rId2281" Type="http://schemas.openxmlformats.org/officeDocument/2006/relationships/hyperlink" Target="https://skills.emsidata.com/skills/KS441TZ67JH4XSVGG5ZT" TargetMode="External"/><Relationship Id="rId2282" Type="http://schemas.openxmlformats.org/officeDocument/2006/relationships/hyperlink" Target="https://skills.emsidata.com/skills/KS440ZL74BB3MH72VLKX" TargetMode="External"/><Relationship Id="rId2283" Type="http://schemas.openxmlformats.org/officeDocument/2006/relationships/hyperlink" Target="https://skills.emsidata.com/skills/KS1226W6L3HK20VBL2KX" TargetMode="External"/><Relationship Id="rId2284" Type="http://schemas.openxmlformats.org/officeDocument/2006/relationships/hyperlink" Target="https://skills.emsidata.com/skills/KS122Q26TJ5KVY3WKP8P" TargetMode="External"/><Relationship Id="rId2285" Type="http://schemas.openxmlformats.org/officeDocument/2006/relationships/hyperlink" Target="https://skills.emsidata.com/skills/KS122Q96S1LT3253TW3H" TargetMode="External"/><Relationship Id="rId2286" Type="http://schemas.openxmlformats.org/officeDocument/2006/relationships/hyperlink" Target="https://skills.emsidata.com/skills/KS123S564WKVL8MHXFFG" TargetMode="External"/><Relationship Id="rId2287" Type="http://schemas.openxmlformats.org/officeDocument/2006/relationships/hyperlink" Target="https://skills.emsidata.com/skills/KS1220L6TV4XHT856MBZ" TargetMode="External"/><Relationship Id="rId2288" Type="http://schemas.openxmlformats.org/officeDocument/2006/relationships/hyperlink" Target="https://skills.emsidata.com/skills/KS7G6T670B96369Z7759" TargetMode="External"/><Relationship Id="rId2289" Type="http://schemas.openxmlformats.org/officeDocument/2006/relationships/hyperlink" Target="https://skills.emsidata.com/skills/KS7G0PK5YF5GV85CXJSX" TargetMode="External"/><Relationship Id="rId2270" Type="http://schemas.openxmlformats.org/officeDocument/2006/relationships/hyperlink" Target="https://skills.emsidata.com/skills/KS122NT62NHD89135PZ3" TargetMode="External"/><Relationship Id="rId2271" Type="http://schemas.openxmlformats.org/officeDocument/2006/relationships/hyperlink" Target="https://skills.emsidata.com/skills/KS7G6NM63QTRRT2VRJQV" TargetMode="External"/><Relationship Id="rId2272" Type="http://schemas.openxmlformats.org/officeDocument/2006/relationships/hyperlink" Target="https://skills.emsidata.com/skills/KS122QD710S58LJDYRNT" TargetMode="External"/><Relationship Id="rId2273" Type="http://schemas.openxmlformats.org/officeDocument/2006/relationships/hyperlink" Target="https://skills.emsidata.com/skills/ES1AE014948D7C1AD5AD" TargetMode="External"/><Relationship Id="rId2274" Type="http://schemas.openxmlformats.org/officeDocument/2006/relationships/hyperlink" Target="https://skills.emsidata.com/skills/KS123186K1W8X2B58H8M" TargetMode="External"/><Relationship Id="rId2275" Type="http://schemas.openxmlformats.org/officeDocument/2006/relationships/hyperlink" Target="https://skills.emsidata.com/skills/KSW527LTY6ISSGQ3PKOE" TargetMode="External"/><Relationship Id="rId2276" Type="http://schemas.openxmlformats.org/officeDocument/2006/relationships/hyperlink" Target="https://skills.emsidata.com/skills/KSKTUYXH8ST5BV1AJN76" TargetMode="External"/><Relationship Id="rId2277" Type="http://schemas.openxmlformats.org/officeDocument/2006/relationships/hyperlink" Target="https://skills.emsidata.com/skills/KS122PY6WKXV0858S71L" TargetMode="External"/><Relationship Id="rId2278" Type="http://schemas.openxmlformats.org/officeDocument/2006/relationships/hyperlink" Target="https://skills.emsidata.com/skills/KS126336T1WD69HP2GSV" TargetMode="External"/><Relationship Id="rId2279" Type="http://schemas.openxmlformats.org/officeDocument/2006/relationships/hyperlink" Target="https://skills.emsidata.com/skills/KS1230L5ZWK36CD2ZJR9" TargetMode="External"/><Relationship Id="rId2225" Type="http://schemas.openxmlformats.org/officeDocument/2006/relationships/hyperlink" Target="https://skills.emsidata.com/skills/ES3CB5C2E6A34C936737" TargetMode="External"/><Relationship Id="rId3557" Type="http://schemas.openxmlformats.org/officeDocument/2006/relationships/hyperlink" Target="https://skills.emsidata.com/skills/ESFFB98FF4476BA12A96" TargetMode="External"/><Relationship Id="rId4888" Type="http://schemas.openxmlformats.org/officeDocument/2006/relationships/hyperlink" Target="https://skills.emsidata.com/skills/ES76885391843027C724" TargetMode="External"/><Relationship Id="rId2226" Type="http://schemas.openxmlformats.org/officeDocument/2006/relationships/hyperlink" Target="https://skills.emsidata.com/skills/KS122P46PRC96YRQJ90R" TargetMode="External"/><Relationship Id="rId3556" Type="http://schemas.openxmlformats.org/officeDocument/2006/relationships/hyperlink" Target="https://skills.emsidata.com/skills/KS125QX6DXHHMFB364RQ" TargetMode="External"/><Relationship Id="rId4887" Type="http://schemas.openxmlformats.org/officeDocument/2006/relationships/hyperlink" Target="https://skills.emsidata.com/skills/BGS5232CE75C82EF97D3" TargetMode="External"/><Relationship Id="rId2227" Type="http://schemas.openxmlformats.org/officeDocument/2006/relationships/hyperlink" Target="https://skills.emsidata.com/skills/ESAF97D5150F64F29FAD" TargetMode="External"/><Relationship Id="rId3559" Type="http://schemas.openxmlformats.org/officeDocument/2006/relationships/hyperlink" Target="https://skills.emsidata.com/skills/KS1217Z7390Q483T5RYZ" TargetMode="External"/><Relationship Id="rId2228" Type="http://schemas.openxmlformats.org/officeDocument/2006/relationships/hyperlink" Target="https://skills.emsidata.com/skills/KS122NR6NY1KB0TD40G4" TargetMode="External"/><Relationship Id="rId3558" Type="http://schemas.openxmlformats.org/officeDocument/2006/relationships/hyperlink" Target="https://skills.emsidata.com/skills/KS1210K6DP0XRTSCWMTP" TargetMode="External"/><Relationship Id="rId4889" Type="http://schemas.openxmlformats.org/officeDocument/2006/relationships/hyperlink" Target="https://skills.emsidata.com/skills/KS1210L7001WYHT99332" TargetMode="External"/><Relationship Id="rId2229" Type="http://schemas.openxmlformats.org/officeDocument/2006/relationships/hyperlink" Target="https://skills.emsidata.com/skills/KS122NM65DYTMH9TJC8Q" TargetMode="External"/><Relationship Id="rId4880" Type="http://schemas.openxmlformats.org/officeDocument/2006/relationships/hyperlink" Target="https://skills.emsidata.com/skills/KS122695ZV4W8NFKCN34" TargetMode="External"/><Relationship Id="rId3551" Type="http://schemas.openxmlformats.org/officeDocument/2006/relationships/hyperlink" Target="https://skills.emsidata.com/skills/KS12668634JVTGH0N0D3" TargetMode="External"/><Relationship Id="rId4882" Type="http://schemas.openxmlformats.org/officeDocument/2006/relationships/hyperlink" Target="https://skills.emsidata.com/skills/ES283C495870146C865C" TargetMode="External"/><Relationship Id="rId2220" Type="http://schemas.openxmlformats.org/officeDocument/2006/relationships/hyperlink" Target="https://skills.emsidata.com/skills/ESD2382F603410DC8CB5" TargetMode="External"/><Relationship Id="rId3550" Type="http://schemas.openxmlformats.org/officeDocument/2006/relationships/hyperlink" Target="https://skills.emsidata.com/skills/KS128DW76568WQC3818F" TargetMode="External"/><Relationship Id="rId4881" Type="http://schemas.openxmlformats.org/officeDocument/2006/relationships/hyperlink" Target="https://skills.emsidata.com/skills/BGS52C227DE2F4111103" TargetMode="External"/><Relationship Id="rId2221" Type="http://schemas.openxmlformats.org/officeDocument/2006/relationships/hyperlink" Target="https://skills.emsidata.com/skills/KS123P25Z286W83KZ3M0" TargetMode="External"/><Relationship Id="rId3553" Type="http://schemas.openxmlformats.org/officeDocument/2006/relationships/hyperlink" Target="https://skills.emsidata.com/skills/KS1240K6NSJGKZ1K5DQ4" TargetMode="External"/><Relationship Id="rId4884" Type="http://schemas.openxmlformats.org/officeDocument/2006/relationships/hyperlink" Target="https://skills.emsidata.com/skills/BGS1623D898807BA8991" TargetMode="External"/><Relationship Id="rId2222" Type="http://schemas.openxmlformats.org/officeDocument/2006/relationships/hyperlink" Target="https://skills.emsidata.com/skills/KS7G7GK6K3ZQ6N1Q1560" TargetMode="External"/><Relationship Id="rId3552" Type="http://schemas.openxmlformats.org/officeDocument/2006/relationships/hyperlink" Target="https://skills.emsidata.com/skills/KS441G96ZBRGGNSLG5MT" TargetMode="External"/><Relationship Id="rId4883" Type="http://schemas.openxmlformats.org/officeDocument/2006/relationships/hyperlink" Target="https://skills.emsidata.com/skills/ES9AC7252FF349B58F27" TargetMode="External"/><Relationship Id="rId2223" Type="http://schemas.openxmlformats.org/officeDocument/2006/relationships/hyperlink" Target="https://skills.emsidata.com/skills/KS1217K6WV3Q6D35FGQF" TargetMode="External"/><Relationship Id="rId3555" Type="http://schemas.openxmlformats.org/officeDocument/2006/relationships/hyperlink" Target="https://skills.emsidata.com/skills/KS121V173S7GNC39X3W7" TargetMode="External"/><Relationship Id="rId4886" Type="http://schemas.openxmlformats.org/officeDocument/2006/relationships/hyperlink" Target="https://skills.emsidata.com/skills/KS441G46D0P4WR5C1YJY" TargetMode="External"/><Relationship Id="rId2224" Type="http://schemas.openxmlformats.org/officeDocument/2006/relationships/hyperlink" Target="https://skills.emsidata.com/skills/KS440DW606CXSDLH6WPV" TargetMode="External"/><Relationship Id="rId3554" Type="http://schemas.openxmlformats.org/officeDocument/2006/relationships/hyperlink" Target="https://skills.emsidata.com/skills/KS1240D74ZNJFHN8SJSR" TargetMode="External"/><Relationship Id="rId4885" Type="http://schemas.openxmlformats.org/officeDocument/2006/relationships/hyperlink" Target="https://skills.emsidata.com/skills/KS121KW5XYM7JQL0J4L7" TargetMode="External"/><Relationship Id="rId2214" Type="http://schemas.openxmlformats.org/officeDocument/2006/relationships/hyperlink" Target="https://skills.emsidata.com/skills/KS441K968FMXP1TWV6VJ" TargetMode="External"/><Relationship Id="rId3546" Type="http://schemas.openxmlformats.org/officeDocument/2006/relationships/hyperlink" Target="https://skills.emsidata.com/skills/KS1204V6WQ2PJQYPNBP7" TargetMode="External"/><Relationship Id="rId4877" Type="http://schemas.openxmlformats.org/officeDocument/2006/relationships/hyperlink" Target="https://skills.emsidata.com/skills/KS440BZ74QCKGSWF5W3P" TargetMode="External"/><Relationship Id="rId2215" Type="http://schemas.openxmlformats.org/officeDocument/2006/relationships/hyperlink" Target="https://skills.emsidata.com/skills/KS122MK65TBR6RDBZL1P" TargetMode="External"/><Relationship Id="rId3545" Type="http://schemas.openxmlformats.org/officeDocument/2006/relationships/hyperlink" Target="https://skills.emsidata.com/skills/KS127QV5ZMNL5CBVSWHX" TargetMode="External"/><Relationship Id="rId4876" Type="http://schemas.openxmlformats.org/officeDocument/2006/relationships/hyperlink" Target="https://skills.emsidata.com/skills/KS125WQ61MC7SNVKN25C" TargetMode="External"/><Relationship Id="rId2216" Type="http://schemas.openxmlformats.org/officeDocument/2006/relationships/hyperlink" Target="https://skills.emsidata.com/skills/KS440DP6VB7S8QLNV6YT" TargetMode="External"/><Relationship Id="rId3548" Type="http://schemas.openxmlformats.org/officeDocument/2006/relationships/hyperlink" Target="https://skills.emsidata.com/skills/ESC75802F530F4918A41" TargetMode="External"/><Relationship Id="rId4879" Type="http://schemas.openxmlformats.org/officeDocument/2006/relationships/hyperlink" Target="https://skills.emsidata.com/skills/ES49C374BFB0904D777E" TargetMode="External"/><Relationship Id="rId2217" Type="http://schemas.openxmlformats.org/officeDocument/2006/relationships/hyperlink" Target="https://skills.emsidata.com/skills/KSJQNJEJYLPNCZQ4JREN" TargetMode="External"/><Relationship Id="rId3547" Type="http://schemas.openxmlformats.org/officeDocument/2006/relationships/hyperlink" Target="https://skills.emsidata.com/skills/KS127HL6H0CG1TWH3S3L" TargetMode="External"/><Relationship Id="rId4878" Type="http://schemas.openxmlformats.org/officeDocument/2006/relationships/hyperlink" Target="https://skills.emsidata.com/skills/ES29C56D2465C253FC1D" TargetMode="External"/><Relationship Id="rId2218" Type="http://schemas.openxmlformats.org/officeDocument/2006/relationships/hyperlink" Target="https://skills.emsidata.com/skills/ESFD78E44C463297B830" TargetMode="External"/><Relationship Id="rId2219" Type="http://schemas.openxmlformats.org/officeDocument/2006/relationships/hyperlink" Target="https://skills.emsidata.com/skills/KS440W76H2X2FXJY1HC9" TargetMode="External"/><Relationship Id="rId3549" Type="http://schemas.openxmlformats.org/officeDocument/2006/relationships/hyperlink" Target="https://skills.emsidata.com/skills/ES5A08A6DAB83D9ADFAD" TargetMode="External"/><Relationship Id="rId3540" Type="http://schemas.openxmlformats.org/officeDocument/2006/relationships/hyperlink" Target="https://skills.emsidata.com/skills/KS1211F6HR84LX91R5V1" TargetMode="External"/><Relationship Id="rId4871" Type="http://schemas.openxmlformats.org/officeDocument/2006/relationships/hyperlink" Target="https://skills.emsidata.com/skills/KS121PX639BPQ1S9Z6N1" TargetMode="External"/><Relationship Id="rId4870" Type="http://schemas.openxmlformats.org/officeDocument/2006/relationships/hyperlink" Target="https://skills.emsidata.com/skills/KS1245S60KL0MRQKXFSG" TargetMode="External"/><Relationship Id="rId2210" Type="http://schemas.openxmlformats.org/officeDocument/2006/relationships/hyperlink" Target="https://skills.emsidata.com/skills/KS5HXB215C5EQH29MI5Z" TargetMode="External"/><Relationship Id="rId3542" Type="http://schemas.openxmlformats.org/officeDocument/2006/relationships/hyperlink" Target="https://skills.emsidata.com/skills/KS4407N6F006LXBD4XN3" TargetMode="External"/><Relationship Id="rId4873" Type="http://schemas.openxmlformats.org/officeDocument/2006/relationships/hyperlink" Target="https://skills.emsidata.com/skills/KSC293HOHNRGC3SHFW40" TargetMode="External"/><Relationship Id="rId2211" Type="http://schemas.openxmlformats.org/officeDocument/2006/relationships/hyperlink" Target="https://skills.emsidata.com/skills/KS1225C5XKX5XQ73FCP8" TargetMode="External"/><Relationship Id="rId3541" Type="http://schemas.openxmlformats.org/officeDocument/2006/relationships/hyperlink" Target="https://skills.emsidata.com/skills/KS441HM6SS0ZH1TLDXKG" TargetMode="External"/><Relationship Id="rId4872" Type="http://schemas.openxmlformats.org/officeDocument/2006/relationships/hyperlink" Target="https://skills.emsidata.com/skills/KSHS4XRDCACUGEP4S6XD" TargetMode="External"/><Relationship Id="rId2212" Type="http://schemas.openxmlformats.org/officeDocument/2006/relationships/hyperlink" Target="https://skills.emsidata.com/skills/KS44130650YQ0H95D7H1" TargetMode="External"/><Relationship Id="rId3544" Type="http://schemas.openxmlformats.org/officeDocument/2006/relationships/hyperlink" Target="https://skills.emsidata.com/skills/KS121V65XW68RHJQNX11" TargetMode="External"/><Relationship Id="rId4875" Type="http://schemas.openxmlformats.org/officeDocument/2006/relationships/hyperlink" Target="https://skills.emsidata.com/skills/ES6ADBA3C6231F4173DD" TargetMode="External"/><Relationship Id="rId2213" Type="http://schemas.openxmlformats.org/officeDocument/2006/relationships/hyperlink" Target="https://skills.emsidata.com/skills/KS120Q667V5K4LRNXLN7" TargetMode="External"/><Relationship Id="rId3543" Type="http://schemas.openxmlformats.org/officeDocument/2006/relationships/hyperlink" Target="https://skills.emsidata.com/skills/KS121BX6P1L9J981F25H" TargetMode="External"/><Relationship Id="rId4874" Type="http://schemas.openxmlformats.org/officeDocument/2006/relationships/hyperlink" Target="https://skills.emsidata.com/skills/KS1280S771DDR7GYNBJH" TargetMode="External"/><Relationship Id="rId2247" Type="http://schemas.openxmlformats.org/officeDocument/2006/relationships/hyperlink" Target="https://skills.emsidata.com/skills/KS122P76RK0FDFPLR32K" TargetMode="External"/><Relationship Id="rId3579" Type="http://schemas.openxmlformats.org/officeDocument/2006/relationships/hyperlink" Target="https://skills.emsidata.com/skills/KS4407Q5Z676WM9G2VTW" TargetMode="External"/><Relationship Id="rId2248" Type="http://schemas.openxmlformats.org/officeDocument/2006/relationships/hyperlink" Target="https://skills.emsidata.com/skills/KS122YL5X84CP8GS6DRQ" TargetMode="External"/><Relationship Id="rId3578" Type="http://schemas.openxmlformats.org/officeDocument/2006/relationships/hyperlink" Target="https://skills.emsidata.com/skills/KS128C56F7JGYQCDQ17Z" TargetMode="External"/><Relationship Id="rId2249" Type="http://schemas.openxmlformats.org/officeDocument/2006/relationships/hyperlink" Target="https://skills.emsidata.com/skills/ES348D084D8A4B676598" TargetMode="External"/><Relationship Id="rId3571" Type="http://schemas.openxmlformats.org/officeDocument/2006/relationships/hyperlink" Target="https://skills.emsidata.com/skills/KS127HK64L6T9F9Q9M5Z" TargetMode="External"/><Relationship Id="rId2240" Type="http://schemas.openxmlformats.org/officeDocument/2006/relationships/hyperlink" Target="https://skills.emsidata.com/skills/KS441NV70T1YBCZ3ZY0G" TargetMode="External"/><Relationship Id="rId3570" Type="http://schemas.openxmlformats.org/officeDocument/2006/relationships/hyperlink" Target="https://skills.emsidata.com/skills/ESF89D570EA28E60D7D1" TargetMode="External"/><Relationship Id="rId2241" Type="http://schemas.openxmlformats.org/officeDocument/2006/relationships/hyperlink" Target="https://skills.emsidata.com/skills/KS122P86NZFH1GP38G15" TargetMode="External"/><Relationship Id="rId3573" Type="http://schemas.openxmlformats.org/officeDocument/2006/relationships/hyperlink" Target="https://skills.emsidata.com/skills/KS1248J5VMD9FLTFH8BB" TargetMode="External"/><Relationship Id="rId2242" Type="http://schemas.openxmlformats.org/officeDocument/2006/relationships/hyperlink" Target="https://skills.emsidata.com/skills/KS1227G66P02RR405S78" TargetMode="External"/><Relationship Id="rId3572" Type="http://schemas.openxmlformats.org/officeDocument/2006/relationships/hyperlink" Target="https://skills.emsidata.com/skills/KS120Q66YYF7LM636HSV" TargetMode="External"/><Relationship Id="rId2243" Type="http://schemas.openxmlformats.org/officeDocument/2006/relationships/hyperlink" Target="https://skills.emsidata.com/skills/KS122PT6RKPQ5KLM3XYH" TargetMode="External"/><Relationship Id="rId3575" Type="http://schemas.openxmlformats.org/officeDocument/2006/relationships/hyperlink" Target="https://skills.emsidata.com/skills/KS126B372ZDNLXC4YCQW" TargetMode="External"/><Relationship Id="rId2244" Type="http://schemas.openxmlformats.org/officeDocument/2006/relationships/hyperlink" Target="https://skills.emsidata.com/skills/ESBA1EF907B46E8CD773" TargetMode="External"/><Relationship Id="rId3574" Type="http://schemas.openxmlformats.org/officeDocument/2006/relationships/hyperlink" Target="https://skills.emsidata.com/skills/KS127TH5X9C7F3583XK5" TargetMode="External"/><Relationship Id="rId2245" Type="http://schemas.openxmlformats.org/officeDocument/2006/relationships/hyperlink" Target="https://skills.emsidata.com/skills/KS687JB785CB1L2S8H27" TargetMode="External"/><Relationship Id="rId3577" Type="http://schemas.openxmlformats.org/officeDocument/2006/relationships/hyperlink" Target="https://skills.emsidata.com/skills/KS126DY662RHQLRV3FS8" TargetMode="External"/><Relationship Id="rId2246" Type="http://schemas.openxmlformats.org/officeDocument/2006/relationships/hyperlink" Target="https://skills.emsidata.com/skills/KS1B9SM0VBAADAUP1A98" TargetMode="External"/><Relationship Id="rId3576" Type="http://schemas.openxmlformats.org/officeDocument/2006/relationships/hyperlink" Target="https://skills.emsidata.com/skills/KS1289K6Y0VX3XPFYNJC" TargetMode="External"/><Relationship Id="rId2236" Type="http://schemas.openxmlformats.org/officeDocument/2006/relationships/hyperlink" Target="https://skills.emsidata.com/skills/KS126F16TJ69NXFL839V" TargetMode="External"/><Relationship Id="rId3568" Type="http://schemas.openxmlformats.org/officeDocument/2006/relationships/hyperlink" Target="https://skills.emsidata.com/skills/KS127FL794WT5M1B4629" TargetMode="External"/><Relationship Id="rId4899" Type="http://schemas.openxmlformats.org/officeDocument/2006/relationships/hyperlink" Target="https://skills.emsidata.com/skills/ESD4CF4AF48BF82697C8" TargetMode="External"/><Relationship Id="rId2237" Type="http://schemas.openxmlformats.org/officeDocument/2006/relationships/hyperlink" Target="https://skills.emsidata.com/skills/KS1226B6N54XJ43HGGJ2" TargetMode="External"/><Relationship Id="rId3567" Type="http://schemas.openxmlformats.org/officeDocument/2006/relationships/hyperlink" Target="https://skills.emsidata.com/skills/KS1255J76Q8Z1051YZTP" TargetMode="External"/><Relationship Id="rId4898" Type="http://schemas.openxmlformats.org/officeDocument/2006/relationships/hyperlink" Target="https://skills.emsidata.com/skills/BGS29987A7234F67999A" TargetMode="External"/><Relationship Id="rId2238" Type="http://schemas.openxmlformats.org/officeDocument/2006/relationships/hyperlink" Target="https://skills.emsidata.com/skills/ESF6E4B693E3BDEFE86D" TargetMode="External"/><Relationship Id="rId2239" Type="http://schemas.openxmlformats.org/officeDocument/2006/relationships/hyperlink" Target="https://skills.emsidata.com/skills/KS7G1P76W2FRM88BQFJN" TargetMode="External"/><Relationship Id="rId3569" Type="http://schemas.openxmlformats.org/officeDocument/2006/relationships/hyperlink" Target="https://skills.emsidata.com/skills/KS1285D68QTS6ZC62WH9" TargetMode="External"/><Relationship Id="rId3560" Type="http://schemas.openxmlformats.org/officeDocument/2006/relationships/hyperlink" Target="https://skills.emsidata.com/skills/ES73707B401E3298BB9D" TargetMode="External"/><Relationship Id="rId4891" Type="http://schemas.openxmlformats.org/officeDocument/2006/relationships/hyperlink" Target="https://skills.emsidata.com/skills/KS122PN64K8HJDDS3VNN" TargetMode="External"/><Relationship Id="rId4890" Type="http://schemas.openxmlformats.org/officeDocument/2006/relationships/hyperlink" Target="https://skills.emsidata.com/skills/KS124W9665F88313SMJR" TargetMode="External"/><Relationship Id="rId2230" Type="http://schemas.openxmlformats.org/officeDocument/2006/relationships/hyperlink" Target="https://skills.emsidata.com/skills/KS122P063X6NGMHLP002" TargetMode="External"/><Relationship Id="rId3562" Type="http://schemas.openxmlformats.org/officeDocument/2006/relationships/hyperlink" Target="https://skills.emsidata.com/skills/KS123L16H60WKYWTJP6M" TargetMode="External"/><Relationship Id="rId4893" Type="http://schemas.openxmlformats.org/officeDocument/2006/relationships/hyperlink" Target="https://skills.emsidata.com/skills/ESE96CA4F9A3FA40CB13" TargetMode="External"/><Relationship Id="rId2231" Type="http://schemas.openxmlformats.org/officeDocument/2006/relationships/hyperlink" Target="https://skills.emsidata.com/skills/KS440GD6P1YQJXPMT0W2" TargetMode="External"/><Relationship Id="rId3561" Type="http://schemas.openxmlformats.org/officeDocument/2006/relationships/hyperlink" Target="https://skills.emsidata.com/skills/ESD20B573C58124F08EB" TargetMode="External"/><Relationship Id="rId4892" Type="http://schemas.openxmlformats.org/officeDocument/2006/relationships/hyperlink" Target="https://skills.emsidata.com/skills/KS122S8606ZY2MRCQG5R" TargetMode="External"/><Relationship Id="rId2232" Type="http://schemas.openxmlformats.org/officeDocument/2006/relationships/hyperlink" Target="https://skills.emsidata.com/skills/KS1254G739VBXHP430DV" TargetMode="External"/><Relationship Id="rId3564" Type="http://schemas.openxmlformats.org/officeDocument/2006/relationships/hyperlink" Target="https://skills.emsidata.com/skills/KS120LH5W508G8HMY9GG" TargetMode="External"/><Relationship Id="rId4895" Type="http://schemas.openxmlformats.org/officeDocument/2006/relationships/hyperlink" Target="https://skills.emsidata.com/skills/BGSAF80830E6EE82B6A1" TargetMode="External"/><Relationship Id="rId2233" Type="http://schemas.openxmlformats.org/officeDocument/2006/relationships/hyperlink" Target="https://skills.emsidata.com/skills/KS1MWPN05T5QC79NVBQL" TargetMode="External"/><Relationship Id="rId3563" Type="http://schemas.openxmlformats.org/officeDocument/2006/relationships/hyperlink" Target="https://skills.emsidata.com/skills/KS441GC6DG092P4G6SQ6" TargetMode="External"/><Relationship Id="rId4894" Type="http://schemas.openxmlformats.org/officeDocument/2006/relationships/hyperlink" Target="https://skills.emsidata.com/skills/KS127WF6JT67355BYG37" TargetMode="External"/><Relationship Id="rId2234" Type="http://schemas.openxmlformats.org/officeDocument/2006/relationships/hyperlink" Target="https://skills.emsidata.com/skills/ES476D9219E938F5CB96" TargetMode="External"/><Relationship Id="rId3566" Type="http://schemas.openxmlformats.org/officeDocument/2006/relationships/hyperlink" Target="https://skills.emsidata.com/skills/KS120GR6CJ9CSDVFWQYZ" TargetMode="External"/><Relationship Id="rId4897" Type="http://schemas.openxmlformats.org/officeDocument/2006/relationships/hyperlink" Target="https://skills.emsidata.com/skills/ES2F712D74818EF2888E" TargetMode="External"/><Relationship Id="rId2235" Type="http://schemas.openxmlformats.org/officeDocument/2006/relationships/hyperlink" Target="https://skills.emsidata.com/skills/KS122PZ78FKG9GL2NL9Q" TargetMode="External"/><Relationship Id="rId3565" Type="http://schemas.openxmlformats.org/officeDocument/2006/relationships/hyperlink" Target="https://skills.emsidata.com/skills/KS121VB5YTNCP87L505B" TargetMode="External"/><Relationship Id="rId4896" Type="http://schemas.openxmlformats.org/officeDocument/2006/relationships/hyperlink" Target="https://skills.emsidata.com/skills/ESDB88498CA6E530BC64" TargetMode="External"/><Relationship Id="rId2290" Type="http://schemas.openxmlformats.org/officeDocument/2006/relationships/hyperlink" Target="https://skills.emsidata.com/skills/KS122QH61M1MNJ0BP4XZ" TargetMode="External"/><Relationship Id="rId2291" Type="http://schemas.openxmlformats.org/officeDocument/2006/relationships/hyperlink" Target="https://skills.emsidata.com/skills/BGS44B0B6FBF1324A81D" TargetMode="External"/><Relationship Id="rId2292" Type="http://schemas.openxmlformats.org/officeDocument/2006/relationships/hyperlink" Target="https://skills.emsidata.com/skills/KS122QS6KJ569XHB35P3" TargetMode="External"/><Relationship Id="rId2293" Type="http://schemas.openxmlformats.org/officeDocument/2006/relationships/hyperlink" Target="https://skills.emsidata.com/skills/KS122QL6V59Q04FF16H4" TargetMode="External"/><Relationship Id="rId2294" Type="http://schemas.openxmlformats.org/officeDocument/2006/relationships/hyperlink" Target="https://skills.emsidata.com/skills/KS122QL6NN356RRJT6RV" TargetMode="External"/><Relationship Id="rId2295" Type="http://schemas.openxmlformats.org/officeDocument/2006/relationships/hyperlink" Target="https://skills.emsidata.com/skills/KS122QS605532V3N3VR6" TargetMode="External"/><Relationship Id="rId2296" Type="http://schemas.openxmlformats.org/officeDocument/2006/relationships/hyperlink" Target="https://skills.emsidata.com/skills/KS122QR67M3DQDNP937T" TargetMode="External"/><Relationship Id="rId2297" Type="http://schemas.openxmlformats.org/officeDocument/2006/relationships/hyperlink" Target="https://skills.emsidata.com/skills/KSXSX8J6S8V1GTDSTNX3" TargetMode="External"/><Relationship Id="rId2298" Type="http://schemas.openxmlformats.org/officeDocument/2006/relationships/hyperlink" Target="https://skills.emsidata.com/skills/KS1266X6YHFL7MWX98DM" TargetMode="External"/><Relationship Id="rId2299" Type="http://schemas.openxmlformats.org/officeDocument/2006/relationships/hyperlink" Target="https://skills.emsidata.com/skills/KS440ZL6RMLFTWP346LK" TargetMode="External"/><Relationship Id="rId4901" Type="http://schemas.openxmlformats.org/officeDocument/2006/relationships/hyperlink" Target="https://skills.emsidata.com/skills/BGSCDC0F18E2D921188F" TargetMode="External"/><Relationship Id="rId4900" Type="http://schemas.openxmlformats.org/officeDocument/2006/relationships/hyperlink" Target="https://skills.emsidata.com/skills/KS122M86P8JNLQ9BLYLM" TargetMode="External"/><Relationship Id="rId4903" Type="http://schemas.openxmlformats.org/officeDocument/2006/relationships/hyperlink" Target="https://skills.emsidata.com/skills/ES8797C79149DD14945B" TargetMode="External"/><Relationship Id="rId4902" Type="http://schemas.openxmlformats.org/officeDocument/2006/relationships/hyperlink" Target="https://skills.emsidata.com/skills/KS1204Z64LQNMBXNJ10M" TargetMode="External"/><Relationship Id="rId4905" Type="http://schemas.openxmlformats.org/officeDocument/2006/relationships/hyperlink" Target="https://skills.emsidata.com/skills/KSA9UMOT1CEZJFVNP3YI" TargetMode="External"/><Relationship Id="rId4904" Type="http://schemas.openxmlformats.org/officeDocument/2006/relationships/hyperlink" Target="https://skills.emsidata.com/skills/KS12647653C7ZTNV1CRR" TargetMode="External"/><Relationship Id="rId4907" Type="http://schemas.openxmlformats.org/officeDocument/2006/relationships/hyperlink" Target="https://skills.emsidata.com/skills/BGSB2C7C74C5E2DCF9B6" TargetMode="External"/><Relationship Id="rId4906" Type="http://schemas.openxmlformats.org/officeDocument/2006/relationships/hyperlink" Target="https://skills.emsidata.com/skills/KS128196C639MTJWX73K" TargetMode="External"/><Relationship Id="rId4909" Type="http://schemas.openxmlformats.org/officeDocument/2006/relationships/hyperlink" Target="https://skills.emsidata.com/skills/ES3658B65BF812FB2D56" TargetMode="External"/><Relationship Id="rId4908" Type="http://schemas.openxmlformats.org/officeDocument/2006/relationships/hyperlink" Target="https://skills.emsidata.com/skills/ES7E3496FA807BD70067" TargetMode="External"/><Relationship Id="rId2302" Type="http://schemas.openxmlformats.org/officeDocument/2006/relationships/hyperlink" Target="https://skills.emsidata.com/skills/KS126F1767ZRV752PS04" TargetMode="External"/><Relationship Id="rId3634" Type="http://schemas.openxmlformats.org/officeDocument/2006/relationships/hyperlink" Target="https://skills.emsidata.com/skills/KS124586VP2QZDVLNXMC" TargetMode="External"/><Relationship Id="rId4965" Type="http://schemas.openxmlformats.org/officeDocument/2006/relationships/hyperlink" Target="https://skills.emsidata.com/skills/ESFDE67275ADC35B67A1" TargetMode="External"/><Relationship Id="rId2303" Type="http://schemas.openxmlformats.org/officeDocument/2006/relationships/hyperlink" Target="https://skills.emsidata.com/skills/KS122QQ6C07PY860HWBF" TargetMode="External"/><Relationship Id="rId3633" Type="http://schemas.openxmlformats.org/officeDocument/2006/relationships/hyperlink" Target="https://skills.emsidata.com/skills/KS120LH6RBWCYWXN3DFY" TargetMode="External"/><Relationship Id="rId4964" Type="http://schemas.openxmlformats.org/officeDocument/2006/relationships/hyperlink" Target="https://skills.emsidata.com/skills/KS126L563YF9YNQQQ832" TargetMode="External"/><Relationship Id="rId2304" Type="http://schemas.openxmlformats.org/officeDocument/2006/relationships/hyperlink" Target="https://skills.emsidata.com/skills/KS1238D6SC8NVDVCSMRB" TargetMode="External"/><Relationship Id="rId3636" Type="http://schemas.openxmlformats.org/officeDocument/2006/relationships/hyperlink" Target="https://skills.emsidata.com/skills/KS124986R0H6NGX3SQP3" TargetMode="External"/><Relationship Id="rId4967" Type="http://schemas.openxmlformats.org/officeDocument/2006/relationships/hyperlink" Target="https://skills.emsidata.com/skills/BGS3F683BB6BAAB4897F" TargetMode="External"/><Relationship Id="rId2305" Type="http://schemas.openxmlformats.org/officeDocument/2006/relationships/hyperlink" Target="https://skills.emsidata.com/skills/KS122NT6MJF4C6VC74WC" TargetMode="External"/><Relationship Id="rId3635" Type="http://schemas.openxmlformats.org/officeDocument/2006/relationships/hyperlink" Target="https://skills.emsidata.com/skills/KS1249D6KYNRC4XCWVHG" TargetMode="External"/><Relationship Id="rId4966" Type="http://schemas.openxmlformats.org/officeDocument/2006/relationships/hyperlink" Target="https://skills.emsidata.com/skills/KS122NT5VNJL2KLD2YM9" TargetMode="External"/><Relationship Id="rId2306" Type="http://schemas.openxmlformats.org/officeDocument/2006/relationships/hyperlink" Target="https://skills.emsidata.com/skills/KS126RT6DLPKGK0QM8R6" TargetMode="External"/><Relationship Id="rId3638" Type="http://schemas.openxmlformats.org/officeDocument/2006/relationships/hyperlink" Target="https://skills.emsidata.com/skills/KS120PB5WS1JRTZCL4M4" TargetMode="External"/><Relationship Id="rId4969" Type="http://schemas.openxmlformats.org/officeDocument/2006/relationships/hyperlink" Target="https://skills.emsidata.com/skills/ESB8A22E9837D763256C" TargetMode="External"/><Relationship Id="rId2307" Type="http://schemas.openxmlformats.org/officeDocument/2006/relationships/hyperlink" Target="https://skills.emsidata.com/skills/KS127F567D6W0VPKRSPS" TargetMode="External"/><Relationship Id="rId3637" Type="http://schemas.openxmlformats.org/officeDocument/2006/relationships/hyperlink" Target="https://skills.emsidata.com/skills/KS1223960XBTSSD6LPSB" TargetMode="External"/><Relationship Id="rId4968" Type="http://schemas.openxmlformats.org/officeDocument/2006/relationships/hyperlink" Target="https://skills.emsidata.com/skills/BGSCB843D7A2D54D14AC" TargetMode="External"/><Relationship Id="rId2308" Type="http://schemas.openxmlformats.org/officeDocument/2006/relationships/hyperlink" Target="https://skills.emsidata.com/skills/KS1264Y6FZC3R4TPFMN6" TargetMode="External"/><Relationship Id="rId2309" Type="http://schemas.openxmlformats.org/officeDocument/2006/relationships/hyperlink" Target="https://skills.emsidata.com/skills/KS1272Y6RFNZKNGWDWMB" TargetMode="External"/><Relationship Id="rId3639" Type="http://schemas.openxmlformats.org/officeDocument/2006/relationships/hyperlink" Target="https://skills.emsidata.com/skills/KS1211461Q6F0MDW6V93" TargetMode="External"/><Relationship Id="rId3630" Type="http://schemas.openxmlformats.org/officeDocument/2006/relationships/hyperlink" Target="https://skills.emsidata.com/skills/KS126P36HJZ8R8MBJBS5" TargetMode="External"/><Relationship Id="rId4961" Type="http://schemas.openxmlformats.org/officeDocument/2006/relationships/hyperlink" Target="https://skills.emsidata.com/skills/ESDADAA6F2B49D44BA23" TargetMode="External"/><Relationship Id="rId4960" Type="http://schemas.openxmlformats.org/officeDocument/2006/relationships/hyperlink" Target="https://skills.emsidata.com/skills/ES38151BF0E7183686D1" TargetMode="External"/><Relationship Id="rId2300" Type="http://schemas.openxmlformats.org/officeDocument/2006/relationships/hyperlink" Target="https://skills.emsidata.com/skills/KS125TB6YR6236RKM563" TargetMode="External"/><Relationship Id="rId3632" Type="http://schemas.openxmlformats.org/officeDocument/2006/relationships/hyperlink" Target="https://skills.emsidata.com/skills/KS127Y36WKHB58GCJ8KH" TargetMode="External"/><Relationship Id="rId4963" Type="http://schemas.openxmlformats.org/officeDocument/2006/relationships/hyperlink" Target="https://skills.emsidata.com/skills/KS440PX620Q3Q6L9S5FF" TargetMode="External"/><Relationship Id="rId2301" Type="http://schemas.openxmlformats.org/officeDocument/2006/relationships/hyperlink" Target="https://skills.emsidata.com/skills/KS123KP6BJQFPT9Y4QD7" TargetMode="External"/><Relationship Id="rId3631" Type="http://schemas.openxmlformats.org/officeDocument/2006/relationships/hyperlink" Target="https://skills.emsidata.com/skills/BGS247306631331007D5" TargetMode="External"/><Relationship Id="rId4962" Type="http://schemas.openxmlformats.org/officeDocument/2006/relationships/hyperlink" Target="https://skills.emsidata.com/skills/KS122LN62P1F4BSYRJBG" TargetMode="External"/><Relationship Id="rId3623" Type="http://schemas.openxmlformats.org/officeDocument/2006/relationships/hyperlink" Target="https://skills.emsidata.com/skills/ESE7E185F01368DEB994" TargetMode="External"/><Relationship Id="rId4954" Type="http://schemas.openxmlformats.org/officeDocument/2006/relationships/hyperlink" Target="https://skills.emsidata.com/skills/ES5E3AEFDA22D595C046" TargetMode="External"/><Relationship Id="rId3622" Type="http://schemas.openxmlformats.org/officeDocument/2006/relationships/hyperlink" Target="https://skills.emsidata.com/skills/KS126R26FC9GYXN8B56V" TargetMode="External"/><Relationship Id="rId4953" Type="http://schemas.openxmlformats.org/officeDocument/2006/relationships/hyperlink" Target="https://skills.emsidata.com/skills/KS123JJ66QG1KPQWWRLL" TargetMode="External"/><Relationship Id="rId3625" Type="http://schemas.openxmlformats.org/officeDocument/2006/relationships/hyperlink" Target="https://skills.emsidata.com/skills/KS7G5X35XQ77L4SWZQ67" TargetMode="External"/><Relationship Id="rId4956" Type="http://schemas.openxmlformats.org/officeDocument/2006/relationships/hyperlink" Target="https://skills.emsidata.com/skills/KS440436F1RG64YYMPY4" TargetMode="External"/><Relationship Id="rId3624" Type="http://schemas.openxmlformats.org/officeDocument/2006/relationships/hyperlink" Target="https://skills.emsidata.com/skills/KS1232Z5X81P5X3FKTDY" TargetMode="External"/><Relationship Id="rId4955" Type="http://schemas.openxmlformats.org/officeDocument/2006/relationships/hyperlink" Target="https://skills.emsidata.com/skills/KS121JX668FJ1QZ643XB" TargetMode="External"/><Relationship Id="rId3627" Type="http://schemas.openxmlformats.org/officeDocument/2006/relationships/hyperlink" Target="https://skills.emsidata.com/skills/KS1248564W6C33VPNJB8" TargetMode="External"/><Relationship Id="rId4958" Type="http://schemas.openxmlformats.org/officeDocument/2006/relationships/hyperlink" Target="https://skills.emsidata.com/skills/KS441X5650NQ6VFJT1WC" TargetMode="External"/><Relationship Id="rId3626" Type="http://schemas.openxmlformats.org/officeDocument/2006/relationships/hyperlink" Target="https://skills.emsidata.com/skills/KS7G84C6F1CNZM6R5C16" TargetMode="External"/><Relationship Id="rId4957" Type="http://schemas.openxmlformats.org/officeDocument/2006/relationships/hyperlink" Target="https://skills.emsidata.com/skills/ES563C336FA93B370E1A" TargetMode="External"/><Relationship Id="rId3629" Type="http://schemas.openxmlformats.org/officeDocument/2006/relationships/hyperlink" Target="https://skills.emsidata.com/skills/KSPM4K4CLKNQP5ZXN12K" TargetMode="External"/><Relationship Id="rId3628" Type="http://schemas.openxmlformats.org/officeDocument/2006/relationships/hyperlink" Target="https://skills.emsidata.com/skills/ESCCA4591B23864AA9F8" TargetMode="External"/><Relationship Id="rId4959" Type="http://schemas.openxmlformats.org/officeDocument/2006/relationships/hyperlink" Target="https://skills.emsidata.com/skills/KS123KS6SVW0CPF9G27Q" TargetMode="External"/><Relationship Id="rId4950" Type="http://schemas.openxmlformats.org/officeDocument/2006/relationships/hyperlink" Target="https://skills.emsidata.com/skills/KS1220G603NZRYS2DG84" TargetMode="External"/><Relationship Id="rId3621" Type="http://schemas.openxmlformats.org/officeDocument/2006/relationships/hyperlink" Target="https://skills.emsidata.com/skills/ESBF172D8AE3A484F6ED" TargetMode="External"/><Relationship Id="rId4952" Type="http://schemas.openxmlformats.org/officeDocument/2006/relationships/hyperlink" Target="https://skills.emsidata.com/skills/ESA9E408BB9DC98FB873" TargetMode="External"/><Relationship Id="rId3620" Type="http://schemas.openxmlformats.org/officeDocument/2006/relationships/hyperlink" Target="https://skills.emsidata.com/skills/KS120SR6X8P2VV5NSCXH" TargetMode="External"/><Relationship Id="rId4951" Type="http://schemas.openxmlformats.org/officeDocument/2006/relationships/hyperlink" Target="https://skills.emsidata.com/skills/BGS4CB8E2CDA540F62D4" TargetMode="External"/><Relationship Id="rId2324" Type="http://schemas.openxmlformats.org/officeDocument/2006/relationships/hyperlink" Target="https://skills.emsidata.com/skills/KS128DP6PNFCR9FZ7B8R" TargetMode="External"/><Relationship Id="rId3656" Type="http://schemas.openxmlformats.org/officeDocument/2006/relationships/hyperlink" Target="https://skills.emsidata.com/skills/KS124N379LGJFBGL6PPQ" TargetMode="External"/><Relationship Id="rId4987" Type="http://schemas.openxmlformats.org/officeDocument/2006/relationships/hyperlink" Target="https://skills.emsidata.com/skills/ES6B1FCAC3346DEBA971" TargetMode="External"/><Relationship Id="rId2325" Type="http://schemas.openxmlformats.org/officeDocument/2006/relationships/hyperlink" Target="https://skills.emsidata.com/skills/KS1233L645QDKLXSG1XY" TargetMode="External"/><Relationship Id="rId3655" Type="http://schemas.openxmlformats.org/officeDocument/2006/relationships/hyperlink" Target="https://skills.emsidata.com/skills/KS124N16LZSPTKQM4627" TargetMode="External"/><Relationship Id="rId4986" Type="http://schemas.openxmlformats.org/officeDocument/2006/relationships/hyperlink" Target="https://skills.emsidata.com/skills/KS126BM74VLHGCD1P8Z1" TargetMode="External"/><Relationship Id="rId2326" Type="http://schemas.openxmlformats.org/officeDocument/2006/relationships/hyperlink" Target="https://skills.emsidata.com/skills/ESF91B25CF9205D0E8E0" TargetMode="External"/><Relationship Id="rId3658" Type="http://schemas.openxmlformats.org/officeDocument/2006/relationships/hyperlink" Target="https://skills.emsidata.com/skills/KS121ZK72969ZMWZX55X" TargetMode="External"/><Relationship Id="rId4989" Type="http://schemas.openxmlformats.org/officeDocument/2006/relationships/hyperlink" Target="https://skills.emsidata.com/skills/KS1265L61XR6NN08GW7Z" TargetMode="External"/><Relationship Id="rId2327" Type="http://schemas.openxmlformats.org/officeDocument/2006/relationships/hyperlink" Target="https://skills.emsidata.com/skills/KSM06U4GA3OOUZMBWLD7" TargetMode="External"/><Relationship Id="rId3657" Type="http://schemas.openxmlformats.org/officeDocument/2006/relationships/hyperlink" Target="https://skills.emsidata.com/skills/KS1211J6MKR5576YFWP1" TargetMode="External"/><Relationship Id="rId4988" Type="http://schemas.openxmlformats.org/officeDocument/2006/relationships/hyperlink" Target="https://skills.emsidata.com/skills/ESBB3B89AF25C61CDBB9" TargetMode="External"/><Relationship Id="rId2328" Type="http://schemas.openxmlformats.org/officeDocument/2006/relationships/hyperlink" Target="https://skills.emsidata.com/skills/KS1278F79SB34DZ9D3BJ" TargetMode="External"/><Relationship Id="rId2329" Type="http://schemas.openxmlformats.org/officeDocument/2006/relationships/hyperlink" Target="https://skills.emsidata.com/skills/KS126JR6F5V2TRCLB1H5" TargetMode="External"/><Relationship Id="rId3659" Type="http://schemas.openxmlformats.org/officeDocument/2006/relationships/hyperlink" Target="https://skills.emsidata.com/skills/KS124N25XCM21768Z4PJ" TargetMode="External"/><Relationship Id="rId3650" Type="http://schemas.openxmlformats.org/officeDocument/2006/relationships/hyperlink" Target="https://skills.emsidata.com/skills/KS120J26T032M9FD0SV0" TargetMode="External"/><Relationship Id="rId4981" Type="http://schemas.openxmlformats.org/officeDocument/2006/relationships/hyperlink" Target="https://skills.emsidata.com/skills/KS1246K5WQQH5HYBM55C" TargetMode="External"/><Relationship Id="rId4980" Type="http://schemas.openxmlformats.org/officeDocument/2006/relationships/hyperlink" Target="https://skills.emsidata.com/skills/KS120WQ677W47TWMCBB2" TargetMode="External"/><Relationship Id="rId2320" Type="http://schemas.openxmlformats.org/officeDocument/2006/relationships/hyperlink" Target="https://skills.emsidata.com/skills/KS440W76J3DH5DJCNPQ7" TargetMode="External"/><Relationship Id="rId3652" Type="http://schemas.openxmlformats.org/officeDocument/2006/relationships/hyperlink" Target="https://skills.emsidata.com/skills/KS440BR710QVJ4TD04XG" TargetMode="External"/><Relationship Id="rId4983" Type="http://schemas.openxmlformats.org/officeDocument/2006/relationships/hyperlink" Target="https://skills.emsidata.com/skills/KSVWD0GLP4WYXAA0ONLF" TargetMode="External"/><Relationship Id="rId2321" Type="http://schemas.openxmlformats.org/officeDocument/2006/relationships/hyperlink" Target="https://skills.emsidata.com/skills/KS126QY605N7YVHFYCTW" TargetMode="External"/><Relationship Id="rId3651" Type="http://schemas.openxmlformats.org/officeDocument/2006/relationships/hyperlink" Target="https://skills.emsidata.com/skills/ES3056D75258AF081F67" TargetMode="External"/><Relationship Id="rId4982" Type="http://schemas.openxmlformats.org/officeDocument/2006/relationships/hyperlink" Target="https://skills.emsidata.com/skills/BGS17D60C39889EFBEB9" TargetMode="External"/><Relationship Id="rId2322" Type="http://schemas.openxmlformats.org/officeDocument/2006/relationships/hyperlink" Target="https://skills.emsidata.com/skills/KS122NP6Q1WTCX2CYC2J" TargetMode="External"/><Relationship Id="rId3654" Type="http://schemas.openxmlformats.org/officeDocument/2006/relationships/hyperlink" Target="https://skills.emsidata.com/skills/KS120GW6MQV89ZGTQ4GF" TargetMode="External"/><Relationship Id="rId4985" Type="http://schemas.openxmlformats.org/officeDocument/2006/relationships/hyperlink" Target="https://skills.emsidata.com/skills/KS12030712HLR96L8W57" TargetMode="External"/><Relationship Id="rId2323" Type="http://schemas.openxmlformats.org/officeDocument/2006/relationships/hyperlink" Target="https://skills.emsidata.com/skills/KS4416675WHM1B8MX738" TargetMode="External"/><Relationship Id="rId3653" Type="http://schemas.openxmlformats.org/officeDocument/2006/relationships/hyperlink" Target="https://skills.emsidata.com/skills/KSJG8LP0ASFBODFEMNVC" TargetMode="External"/><Relationship Id="rId4984" Type="http://schemas.openxmlformats.org/officeDocument/2006/relationships/hyperlink" Target="https://skills.emsidata.com/skills/ES6D7BE8721F25F66AF4" TargetMode="External"/><Relationship Id="rId2313" Type="http://schemas.openxmlformats.org/officeDocument/2006/relationships/hyperlink" Target="https://skills.emsidata.com/skills/KS1249N615J2PKTR83N7" TargetMode="External"/><Relationship Id="rId3645" Type="http://schemas.openxmlformats.org/officeDocument/2006/relationships/hyperlink" Target="https://skills.emsidata.com/skills/KS127DP5Y2FGPLBJC0PR" TargetMode="External"/><Relationship Id="rId4976" Type="http://schemas.openxmlformats.org/officeDocument/2006/relationships/hyperlink" Target="https://skills.emsidata.com/skills/ES83751CFD9EDD48D373" TargetMode="External"/><Relationship Id="rId2314" Type="http://schemas.openxmlformats.org/officeDocument/2006/relationships/hyperlink" Target="https://skills.emsidata.com/skills/KS122QK6TH01FWQ9X8CH" TargetMode="External"/><Relationship Id="rId3644" Type="http://schemas.openxmlformats.org/officeDocument/2006/relationships/hyperlink" Target="https://skills.emsidata.com/skills/KS1228T5YNM0X19MM3WB" TargetMode="External"/><Relationship Id="rId4975" Type="http://schemas.openxmlformats.org/officeDocument/2006/relationships/hyperlink" Target="https://skills.emsidata.com/skills/KS125TQ71KC2TZMRFGSR" TargetMode="External"/><Relationship Id="rId2315" Type="http://schemas.openxmlformats.org/officeDocument/2006/relationships/hyperlink" Target="https://skills.emsidata.com/skills/KS126PF6PJY1N0ZX5R0P" TargetMode="External"/><Relationship Id="rId3647" Type="http://schemas.openxmlformats.org/officeDocument/2006/relationships/hyperlink" Target="https://skills.emsidata.com/skills/KS126KJ612QX15W0KGT3" TargetMode="External"/><Relationship Id="rId4978" Type="http://schemas.openxmlformats.org/officeDocument/2006/relationships/hyperlink" Target="https://skills.emsidata.com/skills/KS1243N6GLQ3P3V34XLZ" TargetMode="External"/><Relationship Id="rId2316" Type="http://schemas.openxmlformats.org/officeDocument/2006/relationships/hyperlink" Target="https://skills.emsidata.com/skills/ES58B589F1D2D5363714" TargetMode="External"/><Relationship Id="rId3646" Type="http://schemas.openxmlformats.org/officeDocument/2006/relationships/hyperlink" Target="https://skills.emsidata.com/skills/KS125PD6JP324BRZXLTN" TargetMode="External"/><Relationship Id="rId4977" Type="http://schemas.openxmlformats.org/officeDocument/2006/relationships/hyperlink" Target="https://skills.emsidata.com/skills/KS121WH6S7GVMTDV4XQ9" TargetMode="External"/><Relationship Id="rId2317" Type="http://schemas.openxmlformats.org/officeDocument/2006/relationships/hyperlink" Target="https://skills.emsidata.com/skills/KS440VY6ND0ZPW2DXDSP" TargetMode="External"/><Relationship Id="rId3649" Type="http://schemas.openxmlformats.org/officeDocument/2006/relationships/hyperlink" Target="https://skills.emsidata.com/skills/KS120GT66PV132ZQJPXX" TargetMode="External"/><Relationship Id="rId2318" Type="http://schemas.openxmlformats.org/officeDocument/2006/relationships/hyperlink" Target="https://skills.emsidata.com/skills/KS122QJ64VGLBYPMNM11" TargetMode="External"/><Relationship Id="rId3648" Type="http://schemas.openxmlformats.org/officeDocument/2006/relationships/hyperlink" Target="https://skills.emsidata.com/skills/KS123G471DSYSS0YDXWT" TargetMode="External"/><Relationship Id="rId4979" Type="http://schemas.openxmlformats.org/officeDocument/2006/relationships/hyperlink" Target="https://skills.emsidata.com/skills/KS127HK6ZZ1JMC6R8J8K" TargetMode="External"/><Relationship Id="rId2319" Type="http://schemas.openxmlformats.org/officeDocument/2006/relationships/hyperlink" Target="https://skills.emsidata.com/skills/KSPV16QR785NRO6R0MOA" TargetMode="External"/><Relationship Id="rId4970" Type="http://schemas.openxmlformats.org/officeDocument/2006/relationships/hyperlink" Target="https://skills.emsidata.com/skills/BGS7126229C7C8CB2556" TargetMode="External"/><Relationship Id="rId3641" Type="http://schemas.openxmlformats.org/officeDocument/2006/relationships/hyperlink" Target="https://skills.emsidata.com/skills/KS440B46NCP31P9QWGY1" TargetMode="External"/><Relationship Id="rId4972" Type="http://schemas.openxmlformats.org/officeDocument/2006/relationships/hyperlink" Target="https://skills.emsidata.com/skills/ESCA261D1D1DC8A1623D" TargetMode="External"/><Relationship Id="rId2310" Type="http://schemas.openxmlformats.org/officeDocument/2006/relationships/hyperlink" Target="https://skills.emsidata.com/skills/KS440W86BCX0F0Y96HVJ" TargetMode="External"/><Relationship Id="rId3640" Type="http://schemas.openxmlformats.org/officeDocument/2006/relationships/hyperlink" Target="https://skills.emsidata.com/skills/KS126VG60ZH5G108K41Z" TargetMode="External"/><Relationship Id="rId4971" Type="http://schemas.openxmlformats.org/officeDocument/2006/relationships/hyperlink" Target="https://skills.emsidata.com/skills/KS1218F6BBP93B6NJNYL" TargetMode="External"/><Relationship Id="rId2311" Type="http://schemas.openxmlformats.org/officeDocument/2006/relationships/hyperlink" Target="https://skills.emsidata.com/skills/KS122QG6F0WSF1GQQ6XT" TargetMode="External"/><Relationship Id="rId3643" Type="http://schemas.openxmlformats.org/officeDocument/2006/relationships/hyperlink" Target="https://skills.emsidata.com/skills/KS121ZF70KR735KKY3WD" TargetMode="External"/><Relationship Id="rId4974" Type="http://schemas.openxmlformats.org/officeDocument/2006/relationships/hyperlink" Target="https://skills.emsidata.com/skills/KS7G59Z709GSKLBCMVG9" TargetMode="External"/><Relationship Id="rId2312" Type="http://schemas.openxmlformats.org/officeDocument/2006/relationships/hyperlink" Target="https://skills.emsidata.com/skills/KS126JR77DBJ9FCVD3N7" TargetMode="External"/><Relationship Id="rId3642" Type="http://schemas.openxmlformats.org/officeDocument/2006/relationships/hyperlink" Target="https://skills.emsidata.com/skills/KS122TT79HGTV41ZFT9T" TargetMode="External"/><Relationship Id="rId4973" Type="http://schemas.openxmlformats.org/officeDocument/2006/relationships/hyperlink" Target="https://skills.emsidata.com/skills/ES576324C14021E9F476" TargetMode="External"/><Relationship Id="rId4921" Type="http://schemas.openxmlformats.org/officeDocument/2006/relationships/hyperlink" Target="https://skills.emsidata.com/skills/KS7G4BM6L4F7TD38NLC1" TargetMode="External"/><Relationship Id="rId4920" Type="http://schemas.openxmlformats.org/officeDocument/2006/relationships/hyperlink" Target="https://skills.emsidata.com/skills/BGS8C11CE3DBEB1B77CE" TargetMode="External"/><Relationship Id="rId4923" Type="http://schemas.openxmlformats.org/officeDocument/2006/relationships/hyperlink" Target="https://skills.emsidata.com/skills/KS126PD74B1MBY2VTFH3" TargetMode="External"/><Relationship Id="rId4922" Type="http://schemas.openxmlformats.org/officeDocument/2006/relationships/hyperlink" Target="https://skills.emsidata.com/skills/KS124BJ6N4SWN0T9R3PW" TargetMode="External"/><Relationship Id="rId4925" Type="http://schemas.openxmlformats.org/officeDocument/2006/relationships/hyperlink" Target="https://skills.emsidata.com/skills/ESBA26BD275096874C52" TargetMode="External"/><Relationship Id="rId4924" Type="http://schemas.openxmlformats.org/officeDocument/2006/relationships/hyperlink" Target="https://skills.emsidata.com/skills/BGSA4A8982D77DC66ABC" TargetMode="External"/><Relationship Id="rId4927" Type="http://schemas.openxmlformats.org/officeDocument/2006/relationships/hyperlink" Target="https://skills.emsidata.com/skills/KS122TQ6TWKRFWMCT9TS" TargetMode="External"/><Relationship Id="rId4926" Type="http://schemas.openxmlformats.org/officeDocument/2006/relationships/hyperlink" Target="https://skills.emsidata.com/skills/KS1231P6NX5WNJK7MN6M" TargetMode="External"/><Relationship Id="rId4929" Type="http://schemas.openxmlformats.org/officeDocument/2006/relationships/hyperlink" Target="https://skills.emsidata.com/skills/KSW7L6H0TV6XAX7TDO2R" TargetMode="External"/><Relationship Id="rId4928" Type="http://schemas.openxmlformats.org/officeDocument/2006/relationships/hyperlink" Target="https://skills.emsidata.com/skills/KS122Y06B3TNB86KQ99F" TargetMode="External"/><Relationship Id="rId4910" Type="http://schemas.openxmlformats.org/officeDocument/2006/relationships/hyperlink" Target="https://skills.emsidata.com/skills/KS125856JH9VGVNY0TBP" TargetMode="External"/><Relationship Id="rId4912" Type="http://schemas.openxmlformats.org/officeDocument/2006/relationships/hyperlink" Target="https://skills.emsidata.com/skills/ESF0C01F4A5BE2D33EAF" TargetMode="External"/><Relationship Id="rId4911" Type="http://schemas.openxmlformats.org/officeDocument/2006/relationships/hyperlink" Target="https://skills.emsidata.com/skills/BGS2E9AE7D688E1196D8" TargetMode="External"/><Relationship Id="rId4914" Type="http://schemas.openxmlformats.org/officeDocument/2006/relationships/hyperlink" Target="https://skills.emsidata.com/skills/BGSD627385BFE9FB3D48" TargetMode="External"/><Relationship Id="rId4913" Type="http://schemas.openxmlformats.org/officeDocument/2006/relationships/hyperlink" Target="https://skills.emsidata.com/skills/BGS6BF85B9F471BED8B0" TargetMode="External"/><Relationship Id="rId4916" Type="http://schemas.openxmlformats.org/officeDocument/2006/relationships/hyperlink" Target="https://skills.emsidata.com/skills/BGS1E4A87797AB89913D" TargetMode="External"/><Relationship Id="rId4915" Type="http://schemas.openxmlformats.org/officeDocument/2006/relationships/hyperlink" Target="https://skills.emsidata.com/skills/ES253BF183D0F9DAD4F3" TargetMode="External"/><Relationship Id="rId4918" Type="http://schemas.openxmlformats.org/officeDocument/2006/relationships/hyperlink" Target="https://skills.emsidata.com/skills/KS126LM79D3JD27W82CD" TargetMode="External"/><Relationship Id="rId4917" Type="http://schemas.openxmlformats.org/officeDocument/2006/relationships/hyperlink" Target="https://skills.emsidata.com/skills/ES2598358CF9F778ACCA" TargetMode="External"/><Relationship Id="rId4919" Type="http://schemas.openxmlformats.org/officeDocument/2006/relationships/hyperlink" Target="https://skills.emsidata.com/skills/KS120H46020FXDQJBVHG" TargetMode="External"/><Relationship Id="rId3612" Type="http://schemas.openxmlformats.org/officeDocument/2006/relationships/hyperlink" Target="https://skills.emsidata.com/skills/KS1210X6J1FXPJSKBY9X" TargetMode="External"/><Relationship Id="rId4943" Type="http://schemas.openxmlformats.org/officeDocument/2006/relationships/hyperlink" Target="https://skills.emsidata.com/skills/KS121SX6L2MZY87HW19Y" TargetMode="External"/><Relationship Id="rId3611" Type="http://schemas.openxmlformats.org/officeDocument/2006/relationships/hyperlink" Target="https://skills.emsidata.com/skills/KS121Z66BTQ049WJ04PF" TargetMode="External"/><Relationship Id="rId4942" Type="http://schemas.openxmlformats.org/officeDocument/2006/relationships/hyperlink" Target="https://skills.emsidata.com/skills/ES9343B13BE36681B6C3" TargetMode="External"/><Relationship Id="rId3614" Type="http://schemas.openxmlformats.org/officeDocument/2006/relationships/hyperlink" Target="https://skills.emsidata.com/skills/KS1249Y66VV2FSWMKZHH" TargetMode="External"/><Relationship Id="rId4945" Type="http://schemas.openxmlformats.org/officeDocument/2006/relationships/hyperlink" Target="https://skills.emsidata.com/skills/ES58B2F0D85C5E78A628" TargetMode="External"/><Relationship Id="rId3613" Type="http://schemas.openxmlformats.org/officeDocument/2006/relationships/hyperlink" Target="https://skills.emsidata.com/skills/KS1276F61NJ5Q0RZT50C" TargetMode="External"/><Relationship Id="rId4944" Type="http://schemas.openxmlformats.org/officeDocument/2006/relationships/hyperlink" Target="https://skills.emsidata.com/skills/KS123BC6ZGSQZ6QGX23G" TargetMode="External"/><Relationship Id="rId3616" Type="http://schemas.openxmlformats.org/officeDocument/2006/relationships/hyperlink" Target="https://skills.emsidata.com/skills/KS124886D1CD9PCYC0YV" TargetMode="External"/><Relationship Id="rId4947" Type="http://schemas.openxmlformats.org/officeDocument/2006/relationships/hyperlink" Target="https://skills.emsidata.com/skills/KS125RV6ZHPNC972997Q" TargetMode="External"/><Relationship Id="rId3615" Type="http://schemas.openxmlformats.org/officeDocument/2006/relationships/hyperlink" Target="https://skills.emsidata.com/skills/ES4ADABC5FB1DBF682B0" TargetMode="External"/><Relationship Id="rId4946" Type="http://schemas.openxmlformats.org/officeDocument/2006/relationships/hyperlink" Target="https://skills.emsidata.com/skills/BGS2D86805518AAC8759" TargetMode="External"/><Relationship Id="rId3618" Type="http://schemas.openxmlformats.org/officeDocument/2006/relationships/hyperlink" Target="https://skills.emsidata.com/skills/ESA9660ACF4D6EF9CF89" TargetMode="External"/><Relationship Id="rId4949" Type="http://schemas.openxmlformats.org/officeDocument/2006/relationships/hyperlink" Target="https://skills.emsidata.com/skills/KS126X05YS4X4WT82FR0" TargetMode="External"/><Relationship Id="rId3617" Type="http://schemas.openxmlformats.org/officeDocument/2006/relationships/hyperlink" Target="https://skills.emsidata.com/skills/KS7G6TX6G03FFWCMNS9K" TargetMode="External"/><Relationship Id="rId4948" Type="http://schemas.openxmlformats.org/officeDocument/2006/relationships/hyperlink" Target="https://skills.emsidata.com/skills/KS7G0S16FTG6TB0QZD2F" TargetMode="External"/><Relationship Id="rId3619" Type="http://schemas.openxmlformats.org/officeDocument/2006/relationships/hyperlink" Target="https://skills.emsidata.com/skills/KS1249G6DK1V6XQGM843" TargetMode="External"/><Relationship Id="rId3610" Type="http://schemas.openxmlformats.org/officeDocument/2006/relationships/hyperlink" Target="https://skills.emsidata.com/skills/ESBD2B01B83A2C580413" TargetMode="External"/><Relationship Id="rId4941" Type="http://schemas.openxmlformats.org/officeDocument/2006/relationships/hyperlink" Target="https://skills.emsidata.com/skills/KS124PN5ZTV9DYWG9GXF" TargetMode="External"/><Relationship Id="rId4940" Type="http://schemas.openxmlformats.org/officeDocument/2006/relationships/hyperlink" Target="https://skills.emsidata.com/skills/KS1218P66BGK5X5JGKLF" TargetMode="External"/><Relationship Id="rId3601" Type="http://schemas.openxmlformats.org/officeDocument/2006/relationships/hyperlink" Target="https://skills.emsidata.com/skills/KS440FL74QTFQ73J7TS0" TargetMode="External"/><Relationship Id="rId4932" Type="http://schemas.openxmlformats.org/officeDocument/2006/relationships/hyperlink" Target="https://skills.emsidata.com/skills/BGS8094E7CD76B444A65" TargetMode="External"/><Relationship Id="rId3600" Type="http://schemas.openxmlformats.org/officeDocument/2006/relationships/hyperlink" Target="https://skills.emsidata.com/skills/ES6473D7AC1BC9E81385" TargetMode="External"/><Relationship Id="rId4931" Type="http://schemas.openxmlformats.org/officeDocument/2006/relationships/hyperlink" Target="https://skills.emsidata.com/skills/ES8413EBEAAEB96D4AF4" TargetMode="External"/><Relationship Id="rId3603" Type="http://schemas.openxmlformats.org/officeDocument/2006/relationships/hyperlink" Target="https://skills.emsidata.com/skills/KS124BC6791JVB27C3SF" TargetMode="External"/><Relationship Id="rId4934" Type="http://schemas.openxmlformats.org/officeDocument/2006/relationships/hyperlink" Target="https://skills.emsidata.com/skills/BGS9E2B6C6D4EC0C4DB3" TargetMode="External"/><Relationship Id="rId3602" Type="http://schemas.openxmlformats.org/officeDocument/2006/relationships/hyperlink" Target="https://skills.emsidata.com/skills/ES7052F52765AB3182FD" TargetMode="External"/><Relationship Id="rId4933" Type="http://schemas.openxmlformats.org/officeDocument/2006/relationships/hyperlink" Target="https://skills.emsidata.com/skills/KS123JQ66Q4B1FXXLZK4" TargetMode="External"/><Relationship Id="rId3605" Type="http://schemas.openxmlformats.org/officeDocument/2006/relationships/hyperlink" Target="https://skills.emsidata.com/skills/KS127JS5XSY9Q31VP0TN" TargetMode="External"/><Relationship Id="rId4936" Type="http://schemas.openxmlformats.org/officeDocument/2006/relationships/hyperlink" Target="https://skills.emsidata.com/skills/ESF83726CD2A1792624B" TargetMode="External"/><Relationship Id="rId3604" Type="http://schemas.openxmlformats.org/officeDocument/2006/relationships/hyperlink" Target="https://skills.emsidata.com/skills/KS126W0795QSLZ0QZVW3" TargetMode="External"/><Relationship Id="rId4935" Type="http://schemas.openxmlformats.org/officeDocument/2006/relationships/hyperlink" Target="https://skills.emsidata.com/skills/KS1223M61HD3LC9DTW8B" TargetMode="External"/><Relationship Id="rId3607" Type="http://schemas.openxmlformats.org/officeDocument/2006/relationships/hyperlink" Target="https://skills.emsidata.com/skills/KS126FL6NW4RWPV0HV2B" TargetMode="External"/><Relationship Id="rId4938" Type="http://schemas.openxmlformats.org/officeDocument/2006/relationships/hyperlink" Target="https://skills.emsidata.com/skills/KS128CW6JK956GS2TV1N" TargetMode="External"/><Relationship Id="rId3606" Type="http://schemas.openxmlformats.org/officeDocument/2006/relationships/hyperlink" Target="https://skills.emsidata.com/skills/KS1249V67N9XBTZB28T8" TargetMode="External"/><Relationship Id="rId4937" Type="http://schemas.openxmlformats.org/officeDocument/2006/relationships/hyperlink" Target="https://skills.emsidata.com/skills/KSN97GEUHPNGNAQFDCGY" TargetMode="External"/><Relationship Id="rId3609" Type="http://schemas.openxmlformats.org/officeDocument/2006/relationships/hyperlink" Target="https://skills.emsidata.com/skills/KS122K36FZRTDP8Y937Z" TargetMode="External"/><Relationship Id="rId3608" Type="http://schemas.openxmlformats.org/officeDocument/2006/relationships/hyperlink" Target="https://skills.emsidata.com/skills/KS120QW5X1CF3HBG4NKX" TargetMode="External"/><Relationship Id="rId4939" Type="http://schemas.openxmlformats.org/officeDocument/2006/relationships/hyperlink" Target="https://skills.emsidata.com/skills/BGS792E279DD2CFFBADA" TargetMode="External"/><Relationship Id="rId4930" Type="http://schemas.openxmlformats.org/officeDocument/2006/relationships/hyperlink" Target="https://skills.emsidata.com/skills/KS122CS7112WTH47YXQD" TargetMode="External"/><Relationship Id="rId1059" Type="http://schemas.openxmlformats.org/officeDocument/2006/relationships/hyperlink" Target="https://skills.emsidata.com/skills/ESED72B4C534F3E6E455" TargetMode="External"/><Relationship Id="rId2380" Type="http://schemas.openxmlformats.org/officeDocument/2006/relationships/hyperlink" Target="https://skills.emsidata.com/skills/KS4424364KPJX7Q4X3YC" TargetMode="External"/><Relationship Id="rId1050" Type="http://schemas.openxmlformats.org/officeDocument/2006/relationships/hyperlink" Target="https://skills.emsidata.com/skills/ES4CC7BADD4A09009B47" TargetMode="External"/><Relationship Id="rId2381" Type="http://schemas.openxmlformats.org/officeDocument/2006/relationships/hyperlink" Target="https://skills.emsidata.com/skills/KS120TC63V6M3HDJYN7V" TargetMode="External"/><Relationship Id="rId1051" Type="http://schemas.openxmlformats.org/officeDocument/2006/relationships/hyperlink" Target="https://skills.emsidata.com/skills/KS120165YQ5Y4JGQC03L" TargetMode="External"/><Relationship Id="rId2382" Type="http://schemas.openxmlformats.org/officeDocument/2006/relationships/hyperlink" Target="https://skills.emsidata.com/skills/KS125BM75VMF6KP28STY" TargetMode="External"/><Relationship Id="rId1052" Type="http://schemas.openxmlformats.org/officeDocument/2006/relationships/hyperlink" Target="https://skills.emsidata.com/skills/ES65C3A1A13527AD7580" TargetMode="External"/><Relationship Id="rId2383" Type="http://schemas.openxmlformats.org/officeDocument/2006/relationships/hyperlink" Target="https://skills.emsidata.com/skills/KS125PR6FFPHM75QYRKB" TargetMode="External"/><Relationship Id="rId1053" Type="http://schemas.openxmlformats.org/officeDocument/2006/relationships/hyperlink" Target="https://skills.emsidata.com/skills/KS122W179TCW8RVX29ZR" TargetMode="External"/><Relationship Id="rId2384" Type="http://schemas.openxmlformats.org/officeDocument/2006/relationships/hyperlink" Target="https://skills.emsidata.com/skills/KS126Z275TBJF6GSS8ZQ" TargetMode="External"/><Relationship Id="rId1054" Type="http://schemas.openxmlformats.org/officeDocument/2006/relationships/hyperlink" Target="https://skills.emsidata.com/skills/KS4418H6DF21VK4NHKWB" TargetMode="External"/><Relationship Id="rId2385" Type="http://schemas.openxmlformats.org/officeDocument/2006/relationships/hyperlink" Target="https://skills.emsidata.com/skills/KS1259B68KBK780JKH3K" TargetMode="External"/><Relationship Id="rId1055" Type="http://schemas.openxmlformats.org/officeDocument/2006/relationships/hyperlink" Target="https://skills.emsidata.com/skills/KS1213Q5Y632QWZ7PVVS" TargetMode="External"/><Relationship Id="rId2386" Type="http://schemas.openxmlformats.org/officeDocument/2006/relationships/hyperlink" Target="https://skills.emsidata.com/skills/KS1203M5X6LQVSRTW88J" TargetMode="External"/><Relationship Id="rId1056" Type="http://schemas.openxmlformats.org/officeDocument/2006/relationships/hyperlink" Target="https://skills.emsidata.com/skills/KS440RQ75DGBDNVR04XV" TargetMode="External"/><Relationship Id="rId2387" Type="http://schemas.openxmlformats.org/officeDocument/2006/relationships/hyperlink" Target="https://skills.emsidata.com/skills/KS124FD5WN6N7G2CY5L4" TargetMode="External"/><Relationship Id="rId1057" Type="http://schemas.openxmlformats.org/officeDocument/2006/relationships/hyperlink" Target="https://skills.emsidata.com/skills/KS1203B66DJG8T72WTJ4" TargetMode="External"/><Relationship Id="rId2388" Type="http://schemas.openxmlformats.org/officeDocument/2006/relationships/hyperlink" Target="https://skills.emsidata.com/skills/ES295E36C72F6E319BB6" TargetMode="External"/><Relationship Id="rId1058" Type="http://schemas.openxmlformats.org/officeDocument/2006/relationships/hyperlink" Target="https://skills.emsidata.com/skills/KS126NT648BP2V66XDM2" TargetMode="External"/><Relationship Id="rId2389" Type="http://schemas.openxmlformats.org/officeDocument/2006/relationships/hyperlink" Target="https://skills.emsidata.com/skills/KS120276G5JJHNZHDWL7" TargetMode="External"/><Relationship Id="rId1048" Type="http://schemas.openxmlformats.org/officeDocument/2006/relationships/hyperlink" Target="https://skills.emsidata.com/skills/KS124NV76V4PG2TK286G" TargetMode="External"/><Relationship Id="rId2379" Type="http://schemas.openxmlformats.org/officeDocument/2006/relationships/hyperlink" Target="https://skills.emsidata.com/skills/KS441J16C9Z5VD1QH199" TargetMode="External"/><Relationship Id="rId1049" Type="http://schemas.openxmlformats.org/officeDocument/2006/relationships/hyperlink" Target="https://skills.emsidata.com/skills/KS1217H6F7PB7YBNPPZH" TargetMode="External"/><Relationship Id="rId2370" Type="http://schemas.openxmlformats.org/officeDocument/2006/relationships/hyperlink" Target="https://skills.emsidata.com/skills/KS441P063CCYPHTWYLKF" TargetMode="External"/><Relationship Id="rId1040" Type="http://schemas.openxmlformats.org/officeDocument/2006/relationships/hyperlink" Target="https://skills.emsidata.com/skills/KS12424695B3SLPZL50P" TargetMode="External"/><Relationship Id="rId2371" Type="http://schemas.openxmlformats.org/officeDocument/2006/relationships/hyperlink" Target="https://skills.emsidata.com/skills/KS1200T78B9FLGC6TVY4" TargetMode="External"/><Relationship Id="rId1041" Type="http://schemas.openxmlformats.org/officeDocument/2006/relationships/hyperlink" Target="https://skills.emsidata.com/skills/KS121XY60R6Z5C3R172K" TargetMode="External"/><Relationship Id="rId2372" Type="http://schemas.openxmlformats.org/officeDocument/2006/relationships/hyperlink" Target="https://skills.emsidata.com/skills/KS1226F6RY96930BJR9W" TargetMode="External"/><Relationship Id="rId1042" Type="http://schemas.openxmlformats.org/officeDocument/2006/relationships/hyperlink" Target="https://skills.emsidata.com/skills/KS4410Q6TN140M067HLK" TargetMode="External"/><Relationship Id="rId2373" Type="http://schemas.openxmlformats.org/officeDocument/2006/relationships/hyperlink" Target="https://skills.emsidata.com/skills/KS126FR77T2DBDYXSH11" TargetMode="External"/><Relationship Id="rId1043" Type="http://schemas.openxmlformats.org/officeDocument/2006/relationships/hyperlink" Target="https://skills.emsidata.com/skills/KS126T466L1GJLW01QLV" TargetMode="External"/><Relationship Id="rId2374" Type="http://schemas.openxmlformats.org/officeDocument/2006/relationships/hyperlink" Target="https://skills.emsidata.com/skills/KS1258V6DQN98LBHNWP7" TargetMode="External"/><Relationship Id="rId1044" Type="http://schemas.openxmlformats.org/officeDocument/2006/relationships/hyperlink" Target="https://skills.emsidata.com/skills/KS4410P5YWQNWJ6FR288" TargetMode="External"/><Relationship Id="rId2375" Type="http://schemas.openxmlformats.org/officeDocument/2006/relationships/hyperlink" Target="https://skills.emsidata.com/skills/KS126YY6Z6275377PH9F" TargetMode="External"/><Relationship Id="rId1045" Type="http://schemas.openxmlformats.org/officeDocument/2006/relationships/hyperlink" Target="https://skills.emsidata.com/skills/KS4410V6J38HLD7R0J6V" TargetMode="External"/><Relationship Id="rId2376" Type="http://schemas.openxmlformats.org/officeDocument/2006/relationships/hyperlink" Target="https://skills.emsidata.com/skills/KS7G6D96PMHVV7MGQ3QS" TargetMode="External"/><Relationship Id="rId1046" Type="http://schemas.openxmlformats.org/officeDocument/2006/relationships/hyperlink" Target="https://skills.emsidata.com/skills/KS128CL69WVXYL8J0PZG" TargetMode="External"/><Relationship Id="rId2377" Type="http://schemas.openxmlformats.org/officeDocument/2006/relationships/hyperlink" Target="https://skills.emsidata.com/skills/KS441YG6HT00B8J6T6D8" TargetMode="External"/><Relationship Id="rId1047" Type="http://schemas.openxmlformats.org/officeDocument/2006/relationships/hyperlink" Target="https://skills.emsidata.com/skills/KS1229T6DQMZ34K4W54B" TargetMode="External"/><Relationship Id="rId2378" Type="http://schemas.openxmlformats.org/officeDocument/2006/relationships/hyperlink" Target="https://skills.emsidata.com/skills/KS120286H14NJMQVK928" TargetMode="External"/><Relationship Id="rId1070" Type="http://schemas.openxmlformats.org/officeDocument/2006/relationships/hyperlink" Target="https://skills.emsidata.com/skills/KS123CR60QBV4DRZJGZN" TargetMode="External"/><Relationship Id="rId1071" Type="http://schemas.openxmlformats.org/officeDocument/2006/relationships/hyperlink" Target="https://skills.emsidata.com/skills/KS441ZJ70BXBRLQDRPQC" TargetMode="External"/><Relationship Id="rId1072" Type="http://schemas.openxmlformats.org/officeDocument/2006/relationships/hyperlink" Target="https://skills.emsidata.com/skills/KSM97OPP658F91BS1CI3" TargetMode="External"/><Relationship Id="rId1073" Type="http://schemas.openxmlformats.org/officeDocument/2006/relationships/hyperlink" Target="https://skills.emsidata.com/skills/KS127DP5ZXG7K2CJ9SWD" TargetMode="External"/><Relationship Id="rId1074" Type="http://schemas.openxmlformats.org/officeDocument/2006/relationships/hyperlink" Target="https://skills.emsidata.com/skills/KS440G65W6ZWSD03SR37" TargetMode="External"/><Relationship Id="rId1075" Type="http://schemas.openxmlformats.org/officeDocument/2006/relationships/hyperlink" Target="https://skills.emsidata.com/skills/KS120LH6DHTBJYVLFKB3" TargetMode="External"/><Relationship Id="rId1076" Type="http://schemas.openxmlformats.org/officeDocument/2006/relationships/hyperlink" Target="https://skills.emsidata.com/skills/ES24F1C0E2B50CA860C1" TargetMode="External"/><Relationship Id="rId1077" Type="http://schemas.openxmlformats.org/officeDocument/2006/relationships/hyperlink" Target="https://skills.emsidata.com/skills/KS120GP613269KHPXZYW" TargetMode="External"/><Relationship Id="rId1078" Type="http://schemas.openxmlformats.org/officeDocument/2006/relationships/hyperlink" Target="https://skills.emsidata.com/skills/KS1288275NQB2VLD24ZN" TargetMode="External"/><Relationship Id="rId1079" Type="http://schemas.openxmlformats.org/officeDocument/2006/relationships/hyperlink" Target="https://skills.emsidata.com/skills/KS440Y771VPHLT2VFX6J" TargetMode="External"/><Relationship Id="rId2390" Type="http://schemas.openxmlformats.org/officeDocument/2006/relationships/hyperlink" Target="https://skills.emsidata.com/skills/KS124CD75ZCFN9ZFG6KD" TargetMode="External"/><Relationship Id="rId1060" Type="http://schemas.openxmlformats.org/officeDocument/2006/relationships/hyperlink" Target="https://skills.emsidata.com/skills/KS1228971QZ4LN6V03GB" TargetMode="External"/><Relationship Id="rId2391" Type="http://schemas.openxmlformats.org/officeDocument/2006/relationships/hyperlink" Target="https://skills.emsidata.com/skills/ES1D1A39F66194362697" TargetMode="External"/><Relationship Id="rId1061" Type="http://schemas.openxmlformats.org/officeDocument/2006/relationships/hyperlink" Target="https://skills.emsidata.com/skills/KS122YG5ZL25LHG37S34" TargetMode="External"/><Relationship Id="rId2392" Type="http://schemas.openxmlformats.org/officeDocument/2006/relationships/hyperlink" Target="https://skills.emsidata.com/skills/KS122ZF75YVNLXW1BN4Q" TargetMode="External"/><Relationship Id="rId1062" Type="http://schemas.openxmlformats.org/officeDocument/2006/relationships/hyperlink" Target="https://skills.emsidata.com/skills/KS122VL71WF050TPW0V7" TargetMode="External"/><Relationship Id="rId2393" Type="http://schemas.openxmlformats.org/officeDocument/2006/relationships/hyperlink" Target="https://skills.emsidata.com/skills/KS1278H6ZXZQQF7XJBQS" TargetMode="External"/><Relationship Id="rId1063" Type="http://schemas.openxmlformats.org/officeDocument/2006/relationships/hyperlink" Target="https://skills.emsidata.com/skills/KS1201H611BT3GJ16LF6" TargetMode="External"/><Relationship Id="rId2394" Type="http://schemas.openxmlformats.org/officeDocument/2006/relationships/hyperlink" Target="https://skills.emsidata.com/skills/KS124B85W68R34992SWC" TargetMode="External"/><Relationship Id="rId1064" Type="http://schemas.openxmlformats.org/officeDocument/2006/relationships/hyperlink" Target="https://skills.emsidata.com/skills/KS123K06523BSD9HX91F" TargetMode="External"/><Relationship Id="rId2395" Type="http://schemas.openxmlformats.org/officeDocument/2006/relationships/hyperlink" Target="https://skills.emsidata.com/skills/KS440T86HBG5XPW875BX" TargetMode="External"/><Relationship Id="rId1065" Type="http://schemas.openxmlformats.org/officeDocument/2006/relationships/hyperlink" Target="https://skills.emsidata.com/skills/KS122FM6NS52BCDZ7GWT" TargetMode="External"/><Relationship Id="rId2396" Type="http://schemas.openxmlformats.org/officeDocument/2006/relationships/hyperlink" Target="https://skills.emsidata.com/skills/KS120M86QF6X6S7QP3GG" TargetMode="External"/><Relationship Id="rId1066" Type="http://schemas.openxmlformats.org/officeDocument/2006/relationships/hyperlink" Target="https://skills.emsidata.com/skills/KS1256R70NYXZQCLX2S8" TargetMode="External"/><Relationship Id="rId2397" Type="http://schemas.openxmlformats.org/officeDocument/2006/relationships/hyperlink" Target="https://skills.emsidata.com/skills/KS124B672F51N6YKZ0KP" TargetMode="External"/><Relationship Id="rId1067" Type="http://schemas.openxmlformats.org/officeDocument/2006/relationships/hyperlink" Target="https://skills.emsidata.com/skills/KS7G0FX6Z00T2CQCMQNW" TargetMode="External"/><Relationship Id="rId2398" Type="http://schemas.openxmlformats.org/officeDocument/2006/relationships/hyperlink" Target="https://skills.emsidata.com/skills/KS1288L6V95GG1F81MW3" TargetMode="External"/><Relationship Id="rId1068" Type="http://schemas.openxmlformats.org/officeDocument/2006/relationships/hyperlink" Target="https://skills.emsidata.com/skills/KS122YC658GLQ0QD71H3" TargetMode="External"/><Relationship Id="rId2399" Type="http://schemas.openxmlformats.org/officeDocument/2006/relationships/hyperlink" Target="https://skills.emsidata.com/skills/KS124CY683WQQPST35WK" TargetMode="External"/><Relationship Id="rId1069" Type="http://schemas.openxmlformats.org/officeDocument/2006/relationships/hyperlink" Target="https://skills.emsidata.com/skills/KS125ZL6L54L6WFY4H8F" TargetMode="External"/><Relationship Id="rId1015" Type="http://schemas.openxmlformats.org/officeDocument/2006/relationships/hyperlink" Target="https://skills.emsidata.com/skills/KS124ZK5ZSPN3HVCX0VX" TargetMode="External"/><Relationship Id="rId2346" Type="http://schemas.openxmlformats.org/officeDocument/2006/relationships/hyperlink" Target="https://skills.emsidata.com/skills/KS6MBICW33QBM1KAPCWI" TargetMode="External"/><Relationship Id="rId3678" Type="http://schemas.openxmlformats.org/officeDocument/2006/relationships/hyperlink" Target="https://skills.emsidata.com/skills/KS121JX6TFZQH4VS5P89" TargetMode="External"/><Relationship Id="rId1016" Type="http://schemas.openxmlformats.org/officeDocument/2006/relationships/hyperlink" Target="https://skills.emsidata.com/skills/KS121X369RKT17LSJNZX" TargetMode="External"/><Relationship Id="rId2347" Type="http://schemas.openxmlformats.org/officeDocument/2006/relationships/hyperlink" Target="https://skills.emsidata.com/skills/KS123205XFD994GSX8MQ" TargetMode="External"/><Relationship Id="rId3677" Type="http://schemas.openxmlformats.org/officeDocument/2006/relationships/hyperlink" Target="https://skills.emsidata.com/skills/KS121136GK3K9BPLZVKR" TargetMode="External"/><Relationship Id="rId1017" Type="http://schemas.openxmlformats.org/officeDocument/2006/relationships/hyperlink" Target="https://skills.emsidata.com/skills/ES5B965B8EC5DB0163FA" TargetMode="External"/><Relationship Id="rId2348" Type="http://schemas.openxmlformats.org/officeDocument/2006/relationships/hyperlink" Target="https://skills.emsidata.com/skills/KS1254R6D2Y03RHKCVHR" TargetMode="External"/><Relationship Id="rId1018" Type="http://schemas.openxmlformats.org/officeDocument/2006/relationships/hyperlink" Target="https://skills.emsidata.com/skills/KS122Y7641J0W86JPB3Z" TargetMode="External"/><Relationship Id="rId2349" Type="http://schemas.openxmlformats.org/officeDocument/2006/relationships/hyperlink" Target="https://skills.emsidata.com/skills/KS122F26PVGKFLVRY8RS" TargetMode="External"/><Relationship Id="rId3679" Type="http://schemas.openxmlformats.org/officeDocument/2006/relationships/hyperlink" Target="https://skills.emsidata.com/skills/KS1285H6DX6YGTQ1HD2Y" TargetMode="External"/><Relationship Id="rId1019" Type="http://schemas.openxmlformats.org/officeDocument/2006/relationships/hyperlink" Target="https://skills.emsidata.com/skills/KS123115XHBZ77KJJK1J" TargetMode="External"/><Relationship Id="rId3670" Type="http://schemas.openxmlformats.org/officeDocument/2006/relationships/hyperlink" Target="https://skills.emsidata.com/skills/KS123PC6G55Q5M527K95" TargetMode="External"/><Relationship Id="rId2340" Type="http://schemas.openxmlformats.org/officeDocument/2006/relationships/hyperlink" Target="https://skills.emsidata.com/skills/KS1228D64QGWWH1WN4FD" TargetMode="External"/><Relationship Id="rId3672" Type="http://schemas.openxmlformats.org/officeDocument/2006/relationships/hyperlink" Target="https://skills.emsidata.com/skills/ESA79EEFF926F9F5FC41" TargetMode="External"/><Relationship Id="rId1010" Type="http://schemas.openxmlformats.org/officeDocument/2006/relationships/hyperlink" Target="https://skills.emsidata.com/skills/KS121CN77CXV0THNX550" TargetMode="External"/><Relationship Id="rId2341" Type="http://schemas.openxmlformats.org/officeDocument/2006/relationships/hyperlink" Target="https://skills.emsidata.com/skills/KS127HV79TKXNPC1DSQ2" TargetMode="External"/><Relationship Id="rId3671" Type="http://schemas.openxmlformats.org/officeDocument/2006/relationships/hyperlink" Target="https://skills.emsidata.com/skills/KS1252P6ZLJX8N9RCR2P" TargetMode="External"/><Relationship Id="rId1011" Type="http://schemas.openxmlformats.org/officeDocument/2006/relationships/hyperlink" Target="https://skills.emsidata.com/skills/KS125YV6207Y09V4CV3R" TargetMode="External"/><Relationship Id="rId2342" Type="http://schemas.openxmlformats.org/officeDocument/2006/relationships/hyperlink" Target="https://skills.emsidata.com/skills/KS125BW74QLLYL9MMFR3" TargetMode="External"/><Relationship Id="rId3674" Type="http://schemas.openxmlformats.org/officeDocument/2006/relationships/hyperlink" Target="https://skills.emsidata.com/skills/KS120G36N2ZJ0FDVBCMJ" TargetMode="External"/><Relationship Id="rId1012" Type="http://schemas.openxmlformats.org/officeDocument/2006/relationships/hyperlink" Target="https://skills.emsidata.com/skills/KS122SG6MGJL68QMW1QZ" TargetMode="External"/><Relationship Id="rId2343" Type="http://schemas.openxmlformats.org/officeDocument/2006/relationships/hyperlink" Target="https://skills.emsidata.com/skills/KS1231R70MKTVVGHC6TZ" TargetMode="External"/><Relationship Id="rId3673" Type="http://schemas.openxmlformats.org/officeDocument/2006/relationships/hyperlink" Target="https://skills.emsidata.com/skills/ES5E634B894C27241D35" TargetMode="External"/><Relationship Id="rId1013" Type="http://schemas.openxmlformats.org/officeDocument/2006/relationships/hyperlink" Target="https://skills.emsidata.com/skills/ESD84BAEAB1DF64D8CD9" TargetMode="External"/><Relationship Id="rId2344" Type="http://schemas.openxmlformats.org/officeDocument/2006/relationships/hyperlink" Target="https://skills.emsidata.com/skills/KS126Z96VGCWNC1XK643" TargetMode="External"/><Relationship Id="rId3676" Type="http://schemas.openxmlformats.org/officeDocument/2006/relationships/hyperlink" Target="https://skills.emsidata.com/skills/KS441DZ5YVQG5CLFL84F" TargetMode="External"/><Relationship Id="rId1014" Type="http://schemas.openxmlformats.org/officeDocument/2006/relationships/hyperlink" Target="https://skills.emsidata.com/skills/KS7G5ND71GG943C96H8Q" TargetMode="External"/><Relationship Id="rId2345" Type="http://schemas.openxmlformats.org/officeDocument/2006/relationships/hyperlink" Target="https://skills.emsidata.com/skills/ESF0F40205B3463E8E31" TargetMode="External"/><Relationship Id="rId3675" Type="http://schemas.openxmlformats.org/officeDocument/2006/relationships/hyperlink" Target="https://skills.emsidata.com/skills/KS120J2780C9RJYQYPPR" TargetMode="External"/><Relationship Id="rId1004" Type="http://schemas.openxmlformats.org/officeDocument/2006/relationships/hyperlink" Target="https://skills.emsidata.com/skills/KS121VC6HS2MRD8TKLDX" TargetMode="External"/><Relationship Id="rId2335" Type="http://schemas.openxmlformats.org/officeDocument/2006/relationships/hyperlink" Target="https://skills.emsidata.com/skills/KS124GX79GX5DT17X6R1" TargetMode="External"/><Relationship Id="rId3667" Type="http://schemas.openxmlformats.org/officeDocument/2006/relationships/hyperlink" Target="https://skills.emsidata.com/skills/KS123FS77F9BXK1X9GL3" TargetMode="External"/><Relationship Id="rId4998" Type="http://schemas.openxmlformats.org/officeDocument/2006/relationships/hyperlink" Target="https://skills.emsidata.com/skills/BGSFA60A8F04CC1639C3" TargetMode="External"/><Relationship Id="rId1005" Type="http://schemas.openxmlformats.org/officeDocument/2006/relationships/hyperlink" Target="https://skills.emsidata.com/skills/KS121V277C12CV7T1YNR" TargetMode="External"/><Relationship Id="rId2336" Type="http://schemas.openxmlformats.org/officeDocument/2006/relationships/hyperlink" Target="https://skills.emsidata.com/skills/KS124KT63GC904KZ0K4W" TargetMode="External"/><Relationship Id="rId3666" Type="http://schemas.openxmlformats.org/officeDocument/2006/relationships/hyperlink" Target="https://skills.emsidata.com/skills/KS120H872MQZYXB4LW0C" TargetMode="External"/><Relationship Id="rId4997" Type="http://schemas.openxmlformats.org/officeDocument/2006/relationships/hyperlink" Target="https://skills.emsidata.com/skills/KS120RQ729S7CR8GSZ95" TargetMode="External"/><Relationship Id="rId1006" Type="http://schemas.openxmlformats.org/officeDocument/2006/relationships/hyperlink" Target="https://skills.emsidata.com/skills/KS1210L6DM96QKG1XM3Z" TargetMode="External"/><Relationship Id="rId2337" Type="http://schemas.openxmlformats.org/officeDocument/2006/relationships/hyperlink" Target="https://skills.emsidata.com/skills/ESAC4E2EB765CF130F71" TargetMode="External"/><Relationship Id="rId3669" Type="http://schemas.openxmlformats.org/officeDocument/2006/relationships/hyperlink" Target="https://skills.emsidata.com/skills/KS440R96B62VT0JB0BKS" TargetMode="External"/><Relationship Id="rId1007" Type="http://schemas.openxmlformats.org/officeDocument/2006/relationships/hyperlink" Target="https://skills.emsidata.com/skills/KS1266B650KHN8BB4ZKM" TargetMode="External"/><Relationship Id="rId2338" Type="http://schemas.openxmlformats.org/officeDocument/2006/relationships/hyperlink" Target="https://skills.emsidata.com/skills/KS122WR65W0M1GFHCW9W" TargetMode="External"/><Relationship Id="rId3668" Type="http://schemas.openxmlformats.org/officeDocument/2006/relationships/hyperlink" Target="https://skills.emsidata.com/skills/KS122MX6Z22WRCVFXRDP" TargetMode="External"/><Relationship Id="rId4999" Type="http://schemas.openxmlformats.org/officeDocument/2006/relationships/hyperlink" Target="https://skills.emsidata.com/skills/BGSCD2A9AAAA93E3A8BF" TargetMode="External"/><Relationship Id="rId1008" Type="http://schemas.openxmlformats.org/officeDocument/2006/relationships/hyperlink" Target="https://skills.emsidata.com/skills/KS121X4751F916BV6Z5S" TargetMode="External"/><Relationship Id="rId2339" Type="http://schemas.openxmlformats.org/officeDocument/2006/relationships/hyperlink" Target="https://skills.emsidata.com/skills/KS12320732STS9N7XT64" TargetMode="External"/><Relationship Id="rId1009" Type="http://schemas.openxmlformats.org/officeDocument/2006/relationships/hyperlink" Target="https://skills.emsidata.com/skills/KS121X76SZPQDQ3D3CHZ" TargetMode="External"/><Relationship Id="rId4990" Type="http://schemas.openxmlformats.org/officeDocument/2006/relationships/hyperlink" Target="https://skills.emsidata.com/skills/BGS11EA58A86027A6676" TargetMode="External"/><Relationship Id="rId3661" Type="http://schemas.openxmlformats.org/officeDocument/2006/relationships/hyperlink" Target="https://skills.emsidata.com/skills/KS441HS6S3WQWKP28K5M" TargetMode="External"/><Relationship Id="rId4992" Type="http://schemas.openxmlformats.org/officeDocument/2006/relationships/hyperlink" Target="https://skills.emsidata.com/skills/ES927EF31A5D2B127B50" TargetMode="External"/><Relationship Id="rId2330" Type="http://schemas.openxmlformats.org/officeDocument/2006/relationships/hyperlink" Target="https://skills.emsidata.com/skills/ESB376E9EFC518310EC1" TargetMode="External"/><Relationship Id="rId3660" Type="http://schemas.openxmlformats.org/officeDocument/2006/relationships/hyperlink" Target="https://skills.emsidata.com/skills/KS120XJ66LV1RMPCJ74M" TargetMode="External"/><Relationship Id="rId4991" Type="http://schemas.openxmlformats.org/officeDocument/2006/relationships/hyperlink" Target="https://skills.emsidata.com/skills/BGS858F0CDDAF181E93C" TargetMode="External"/><Relationship Id="rId1000" Type="http://schemas.openxmlformats.org/officeDocument/2006/relationships/hyperlink" Target="https://skills.emsidata.com/skills/KS128G96M9GTV4HH0MBS" TargetMode="External"/><Relationship Id="rId2331" Type="http://schemas.openxmlformats.org/officeDocument/2006/relationships/hyperlink" Target="https://skills.emsidata.com/skills/KS440WB6JXXD43XXP1GJ" TargetMode="External"/><Relationship Id="rId3663" Type="http://schemas.openxmlformats.org/officeDocument/2006/relationships/hyperlink" Target="https://skills.emsidata.com/skills/KS126DW6QXTQTVLWM6TC" TargetMode="External"/><Relationship Id="rId4994" Type="http://schemas.openxmlformats.org/officeDocument/2006/relationships/hyperlink" Target="https://skills.emsidata.com/skills/KS821U8XQRM3KNTJ84N7" TargetMode="External"/><Relationship Id="rId1001" Type="http://schemas.openxmlformats.org/officeDocument/2006/relationships/hyperlink" Target="https://skills.emsidata.com/skills/ES52F8CD0C3EDF831234" TargetMode="External"/><Relationship Id="rId2332" Type="http://schemas.openxmlformats.org/officeDocument/2006/relationships/hyperlink" Target="https://skills.emsidata.com/skills/KS07GLHR55JPN7L16I5R" TargetMode="External"/><Relationship Id="rId3662" Type="http://schemas.openxmlformats.org/officeDocument/2006/relationships/hyperlink" Target="https://skills.emsidata.com/skills/KS1211B66F0GS64SP4WT" TargetMode="External"/><Relationship Id="rId4993" Type="http://schemas.openxmlformats.org/officeDocument/2006/relationships/hyperlink" Target="https://skills.emsidata.com/skills/ES97950ED1C1EF84AC29" TargetMode="External"/><Relationship Id="rId1002" Type="http://schemas.openxmlformats.org/officeDocument/2006/relationships/hyperlink" Target="https://skills.emsidata.com/skills/KS1206869CDY93T2SG1P" TargetMode="External"/><Relationship Id="rId2333" Type="http://schemas.openxmlformats.org/officeDocument/2006/relationships/hyperlink" Target="https://skills.emsidata.com/skills/KSBX3V1GK6YT5P55E03O" TargetMode="External"/><Relationship Id="rId3665" Type="http://schemas.openxmlformats.org/officeDocument/2006/relationships/hyperlink" Target="https://skills.emsidata.com/skills/ESFC9E9B0B26C26C2E7F" TargetMode="External"/><Relationship Id="rId4996" Type="http://schemas.openxmlformats.org/officeDocument/2006/relationships/hyperlink" Target="https://skills.emsidata.com/skills/BGS1ADAA36DB65721AA3" TargetMode="External"/><Relationship Id="rId1003" Type="http://schemas.openxmlformats.org/officeDocument/2006/relationships/hyperlink" Target="https://skills.emsidata.com/skills/KS1235T6BQSDN8D78GSN" TargetMode="External"/><Relationship Id="rId2334" Type="http://schemas.openxmlformats.org/officeDocument/2006/relationships/hyperlink" Target="https://skills.emsidata.com/skills/KS123CZ6V1JC5FBNXX42" TargetMode="External"/><Relationship Id="rId3664" Type="http://schemas.openxmlformats.org/officeDocument/2006/relationships/hyperlink" Target="https://skills.emsidata.com/skills/KS1210R6L3FYYVTNNS8S" TargetMode="External"/><Relationship Id="rId4995" Type="http://schemas.openxmlformats.org/officeDocument/2006/relationships/hyperlink" Target="https://skills.emsidata.com/skills/ES8E13F7072E92C43C42" TargetMode="External"/><Relationship Id="rId1037" Type="http://schemas.openxmlformats.org/officeDocument/2006/relationships/hyperlink" Target="https://skills.emsidata.com/skills/KS7G82H74NBVCV9RJBFJ" TargetMode="External"/><Relationship Id="rId2368" Type="http://schemas.openxmlformats.org/officeDocument/2006/relationships/hyperlink" Target="https://skills.emsidata.com/skills/KS1205G5ZKS8ZZWVPM9Y" TargetMode="External"/><Relationship Id="rId1038" Type="http://schemas.openxmlformats.org/officeDocument/2006/relationships/hyperlink" Target="https://skills.emsidata.com/skills/KS128736G4DTS6WTY4P0" TargetMode="External"/><Relationship Id="rId2369" Type="http://schemas.openxmlformats.org/officeDocument/2006/relationships/hyperlink" Target="https://skills.emsidata.com/skills/KSK4DR360GY525L76R7K" TargetMode="External"/><Relationship Id="rId3699" Type="http://schemas.openxmlformats.org/officeDocument/2006/relationships/hyperlink" Target="https://skills.emsidata.com/skills/KS120R063YPSX6PVJM1S" TargetMode="External"/><Relationship Id="rId1039" Type="http://schemas.openxmlformats.org/officeDocument/2006/relationships/hyperlink" Target="https://skills.emsidata.com/skills/KS120MJ6QP112G3XSMMT" TargetMode="External"/><Relationship Id="rId3690" Type="http://schemas.openxmlformats.org/officeDocument/2006/relationships/hyperlink" Target="https://skills.emsidata.com/skills/KS12361686MYH1PBKFFH" TargetMode="External"/><Relationship Id="rId2360" Type="http://schemas.openxmlformats.org/officeDocument/2006/relationships/hyperlink" Target="https://skills.emsidata.com/skills/KS126ZK60X10ZQ7DRFLR" TargetMode="External"/><Relationship Id="rId3692" Type="http://schemas.openxmlformats.org/officeDocument/2006/relationships/hyperlink" Target="https://skills.emsidata.com/skills/KS127R76WGNGBXSSNT7B" TargetMode="External"/><Relationship Id="rId1030" Type="http://schemas.openxmlformats.org/officeDocument/2006/relationships/hyperlink" Target="https://skills.emsidata.com/skills/KS4410T6VT32WPY1XS4S" TargetMode="External"/><Relationship Id="rId2361" Type="http://schemas.openxmlformats.org/officeDocument/2006/relationships/hyperlink" Target="https://skills.emsidata.com/skills/KS124VQ6ZCMSRJTF4PM7" TargetMode="External"/><Relationship Id="rId3691" Type="http://schemas.openxmlformats.org/officeDocument/2006/relationships/hyperlink" Target="https://skills.emsidata.com/skills/KS127RB6CYMM8HSBGP86" TargetMode="External"/><Relationship Id="rId1031" Type="http://schemas.openxmlformats.org/officeDocument/2006/relationships/hyperlink" Target="https://skills.emsidata.com/skills/KS4410K6MPMF090T04CS" TargetMode="External"/><Relationship Id="rId2362" Type="http://schemas.openxmlformats.org/officeDocument/2006/relationships/hyperlink" Target="https://skills.emsidata.com/skills/KS441TM6SPMC9Q7PQ8FK" TargetMode="External"/><Relationship Id="rId3694" Type="http://schemas.openxmlformats.org/officeDocument/2006/relationships/hyperlink" Target="https://skills.emsidata.com/skills/KS120LK75R3GCYN79DVC" TargetMode="External"/><Relationship Id="rId1032" Type="http://schemas.openxmlformats.org/officeDocument/2006/relationships/hyperlink" Target="https://skills.emsidata.com/skills/KS125ZX6QXDBMRMRFWWQ" TargetMode="External"/><Relationship Id="rId2363" Type="http://schemas.openxmlformats.org/officeDocument/2006/relationships/hyperlink" Target="https://skills.emsidata.com/skills/KS125PT6MTXZ1JWXX79M" TargetMode="External"/><Relationship Id="rId3693" Type="http://schemas.openxmlformats.org/officeDocument/2006/relationships/hyperlink" Target="https://skills.emsidata.com/skills/KS127TD6X5C909DYQ765" TargetMode="External"/><Relationship Id="rId1033" Type="http://schemas.openxmlformats.org/officeDocument/2006/relationships/hyperlink" Target="https://skills.emsidata.com/skills/BGSA9B50961DE9B13877" TargetMode="External"/><Relationship Id="rId2364" Type="http://schemas.openxmlformats.org/officeDocument/2006/relationships/hyperlink" Target="https://skills.emsidata.com/skills/KS1266064YVS89HLHHVB" TargetMode="External"/><Relationship Id="rId3696" Type="http://schemas.openxmlformats.org/officeDocument/2006/relationships/hyperlink" Target="https://skills.emsidata.com/skills/ES1E04CBF6CB939CF2D7" TargetMode="External"/><Relationship Id="rId1034" Type="http://schemas.openxmlformats.org/officeDocument/2006/relationships/hyperlink" Target="https://skills.emsidata.com/skills/ESC3C3B24E2AF60E0CD3" TargetMode="External"/><Relationship Id="rId2365" Type="http://schemas.openxmlformats.org/officeDocument/2006/relationships/hyperlink" Target="https://skills.emsidata.com/skills/KS126HX6LRCLSM7NR0WV" TargetMode="External"/><Relationship Id="rId3695" Type="http://schemas.openxmlformats.org/officeDocument/2006/relationships/hyperlink" Target="https://skills.emsidata.com/skills/KS127216YXGCXK2QBZCY" TargetMode="External"/><Relationship Id="rId1035" Type="http://schemas.openxmlformats.org/officeDocument/2006/relationships/hyperlink" Target="https://skills.emsidata.com/skills/KS1217X70KVSP515Q95M" TargetMode="External"/><Relationship Id="rId2366" Type="http://schemas.openxmlformats.org/officeDocument/2006/relationships/hyperlink" Target="https://skills.emsidata.com/skills/KS6833T66CBZHBTRQG5Q" TargetMode="External"/><Relationship Id="rId3698" Type="http://schemas.openxmlformats.org/officeDocument/2006/relationships/hyperlink" Target="https://skills.emsidata.com/skills/KSB4X96XTUVZRJSIJD2N" TargetMode="External"/><Relationship Id="rId1036" Type="http://schemas.openxmlformats.org/officeDocument/2006/relationships/hyperlink" Target="https://skills.emsidata.com/skills/KS441HZ60WWB0T7YTZ4R" TargetMode="External"/><Relationship Id="rId2367" Type="http://schemas.openxmlformats.org/officeDocument/2006/relationships/hyperlink" Target="https://skills.emsidata.com/skills/KS126Z16TCTSGFDXT56P" TargetMode="External"/><Relationship Id="rId3697" Type="http://schemas.openxmlformats.org/officeDocument/2006/relationships/hyperlink" Target="https://skills.emsidata.com/skills/ES4027C8FB7B030AD2B8" TargetMode="External"/><Relationship Id="rId1026" Type="http://schemas.openxmlformats.org/officeDocument/2006/relationships/hyperlink" Target="https://skills.emsidata.com/skills/KS441GS65WFSRJ0QJHQD" TargetMode="External"/><Relationship Id="rId2357" Type="http://schemas.openxmlformats.org/officeDocument/2006/relationships/hyperlink" Target="https://skills.emsidata.com/skills/KS126FS6WM2GMTG6BFTW" TargetMode="External"/><Relationship Id="rId3689" Type="http://schemas.openxmlformats.org/officeDocument/2006/relationships/hyperlink" Target="https://skills.emsidata.com/skills/KS127R477Q6ZY0BQLMD5" TargetMode="External"/><Relationship Id="rId1027" Type="http://schemas.openxmlformats.org/officeDocument/2006/relationships/hyperlink" Target="https://skills.emsidata.com/skills/KS440M66WRQTZZ5L6F5V" TargetMode="External"/><Relationship Id="rId2358" Type="http://schemas.openxmlformats.org/officeDocument/2006/relationships/hyperlink" Target="https://skills.emsidata.com/skills/KS1227F76Q36LXJTZTK1" TargetMode="External"/><Relationship Id="rId3688" Type="http://schemas.openxmlformats.org/officeDocument/2006/relationships/hyperlink" Target="https://skills.emsidata.com/skills/KS1211C628WCDFN2S2KJ" TargetMode="External"/><Relationship Id="rId1028" Type="http://schemas.openxmlformats.org/officeDocument/2006/relationships/hyperlink" Target="https://skills.emsidata.com/skills/KS4410T5YN49SBCX8P2S" TargetMode="External"/><Relationship Id="rId2359" Type="http://schemas.openxmlformats.org/officeDocument/2006/relationships/hyperlink" Target="https://skills.emsidata.com/skills/KS1216H66PSL45LKSBXM" TargetMode="External"/><Relationship Id="rId1029" Type="http://schemas.openxmlformats.org/officeDocument/2006/relationships/hyperlink" Target="https://skills.emsidata.com/skills/KS124VS66VH7N2SDJFV8" TargetMode="External"/><Relationship Id="rId3681" Type="http://schemas.openxmlformats.org/officeDocument/2006/relationships/hyperlink" Target="https://skills.emsidata.com/skills/KSXFDM4R9Z7SQXYYZZQO" TargetMode="External"/><Relationship Id="rId2350" Type="http://schemas.openxmlformats.org/officeDocument/2006/relationships/hyperlink" Target="https://skills.emsidata.com/skills/KS7G6RB795N9NR2443S1" TargetMode="External"/><Relationship Id="rId3680" Type="http://schemas.openxmlformats.org/officeDocument/2006/relationships/hyperlink" Target="https://skills.emsidata.com/skills/KS126G76RCMD7LSXHZC0" TargetMode="External"/><Relationship Id="rId1020" Type="http://schemas.openxmlformats.org/officeDocument/2006/relationships/hyperlink" Target="https://skills.emsidata.com/skills/KS441V45W86ST9Z0RZ8Z" TargetMode="External"/><Relationship Id="rId2351" Type="http://schemas.openxmlformats.org/officeDocument/2006/relationships/hyperlink" Target="https://skills.emsidata.com/skills/KS4427M6NG7B2SKY3ZGF" TargetMode="External"/><Relationship Id="rId3683" Type="http://schemas.openxmlformats.org/officeDocument/2006/relationships/hyperlink" Target="https://skills.emsidata.com/skills/ESE6F2DD40659BBA0432" TargetMode="External"/><Relationship Id="rId1021" Type="http://schemas.openxmlformats.org/officeDocument/2006/relationships/hyperlink" Target="https://skills.emsidata.com/skills/KS440K36SC61YNF4VQ9L" TargetMode="External"/><Relationship Id="rId2352" Type="http://schemas.openxmlformats.org/officeDocument/2006/relationships/hyperlink" Target="https://skills.emsidata.com/skills/KS123RZ7150574VY314Y" TargetMode="External"/><Relationship Id="rId3682" Type="http://schemas.openxmlformats.org/officeDocument/2006/relationships/hyperlink" Target="https://skills.emsidata.com/skills/KS126P46TNK1WV6081PT" TargetMode="External"/><Relationship Id="rId1022" Type="http://schemas.openxmlformats.org/officeDocument/2006/relationships/hyperlink" Target="https://skills.emsidata.com/skills/KS122LD70PML40GK33VG" TargetMode="External"/><Relationship Id="rId2353" Type="http://schemas.openxmlformats.org/officeDocument/2006/relationships/hyperlink" Target="https://skills.emsidata.com/skills/KS4427C77PRBT3948VNB" TargetMode="External"/><Relationship Id="rId3685" Type="http://schemas.openxmlformats.org/officeDocument/2006/relationships/hyperlink" Target="https://skills.emsidata.com/skills/KS127046M10VBJWGMPT7" TargetMode="External"/><Relationship Id="rId1023" Type="http://schemas.openxmlformats.org/officeDocument/2006/relationships/hyperlink" Target="https://skills.emsidata.com/skills/KS1221D63GCHQJK5NQ6N" TargetMode="External"/><Relationship Id="rId2354" Type="http://schemas.openxmlformats.org/officeDocument/2006/relationships/hyperlink" Target="https://skills.emsidata.com/skills/KS123GG6CBGST8FDPNZ8" TargetMode="External"/><Relationship Id="rId3684" Type="http://schemas.openxmlformats.org/officeDocument/2006/relationships/hyperlink" Target="https://skills.emsidata.com/skills/KS122335X3ZX9F3J65K0" TargetMode="External"/><Relationship Id="rId1024" Type="http://schemas.openxmlformats.org/officeDocument/2006/relationships/hyperlink" Target="https://skills.emsidata.com/skills/KS440FM68JK3T7P8VJ87" TargetMode="External"/><Relationship Id="rId2355" Type="http://schemas.openxmlformats.org/officeDocument/2006/relationships/hyperlink" Target="https://skills.emsidata.com/skills/KS121Z46KCZJ3YXNKC60" TargetMode="External"/><Relationship Id="rId3687" Type="http://schemas.openxmlformats.org/officeDocument/2006/relationships/hyperlink" Target="https://skills.emsidata.com/skills/KS1236170NK4PC0BYFSG" TargetMode="External"/><Relationship Id="rId1025" Type="http://schemas.openxmlformats.org/officeDocument/2006/relationships/hyperlink" Target="https://skills.emsidata.com/skills/KS125PW63CYJ98C5YNLZ" TargetMode="External"/><Relationship Id="rId2356" Type="http://schemas.openxmlformats.org/officeDocument/2006/relationships/hyperlink" Target="https://skills.emsidata.com/skills/KS014HYY1YCDHKPSUBQ9" TargetMode="External"/><Relationship Id="rId3686" Type="http://schemas.openxmlformats.org/officeDocument/2006/relationships/hyperlink" Target="https://skills.emsidata.com/skills/ESE8DAF65797A667FCB0" TargetMode="External"/><Relationship Id="rId1090" Type="http://schemas.openxmlformats.org/officeDocument/2006/relationships/hyperlink" Target="https://skills.emsidata.com/skills/KS127Z661JCTV5MNPXD0" TargetMode="External"/><Relationship Id="rId1091" Type="http://schemas.openxmlformats.org/officeDocument/2006/relationships/hyperlink" Target="https://skills.emsidata.com/skills/KS1227K6DGHN5PZTCDD0" TargetMode="External"/><Relationship Id="rId1092" Type="http://schemas.openxmlformats.org/officeDocument/2006/relationships/hyperlink" Target="https://skills.emsidata.com/skills/KSSHV35JS8ALRTU4TALI" TargetMode="External"/><Relationship Id="rId1093" Type="http://schemas.openxmlformats.org/officeDocument/2006/relationships/hyperlink" Target="https://skills.emsidata.com/skills/KS123DC76QYJH2CP00M3" TargetMode="External"/><Relationship Id="rId1094" Type="http://schemas.openxmlformats.org/officeDocument/2006/relationships/hyperlink" Target="https://skills.emsidata.com/skills/KS123F06Q41W58ZLNZ55" TargetMode="External"/><Relationship Id="rId1095" Type="http://schemas.openxmlformats.org/officeDocument/2006/relationships/hyperlink" Target="https://skills.emsidata.com/skills/KS1242Z6HN38W2R9QL04" TargetMode="External"/><Relationship Id="rId1096" Type="http://schemas.openxmlformats.org/officeDocument/2006/relationships/hyperlink" Target="https://skills.emsidata.com/skills/KS128G26XR8KJSWLMMCB" TargetMode="External"/><Relationship Id="rId1097" Type="http://schemas.openxmlformats.org/officeDocument/2006/relationships/hyperlink" Target="https://skills.emsidata.com/skills/KS123DZ63CL4S5D74XVG" TargetMode="External"/><Relationship Id="rId1098" Type="http://schemas.openxmlformats.org/officeDocument/2006/relationships/hyperlink" Target="https://skills.emsidata.com/skills/KS123F7746LGSS9XWQSD" TargetMode="External"/><Relationship Id="rId1099" Type="http://schemas.openxmlformats.org/officeDocument/2006/relationships/hyperlink" Target="https://skills.emsidata.com/skills/KS1230W79VHJQSFBXW2G" TargetMode="External"/><Relationship Id="rId1080" Type="http://schemas.openxmlformats.org/officeDocument/2006/relationships/hyperlink" Target="https://skills.emsidata.com/skills/KS7G61V6YHDVQGC0XCBT" TargetMode="External"/><Relationship Id="rId1081" Type="http://schemas.openxmlformats.org/officeDocument/2006/relationships/hyperlink" Target="https://skills.emsidata.com/skills/KS122CN6BRVZ0SHTVYF9" TargetMode="External"/><Relationship Id="rId1082" Type="http://schemas.openxmlformats.org/officeDocument/2006/relationships/hyperlink" Target="https://skills.emsidata.com/skills/KS1245868MDX0DVTB6S6" TargetMode="External"/><Relationship Id="rId1083" Type="http://schemas.openxmlformats.org/officeDocument/2006/relationships/hyperlink" Target="https://skills.emsidata.com/skills/KS122CS6VVDJ1FYVYVLJ" TargetMode="External"/><Relationship Id="rId1084" Type="http://schemas.openxmlformats.org/officeDocument/2006/relationships/hyperlink" Target="https://skills.emsidata.com/skills/KS120126RP67ZXKSQM30" TargetMode="External"/><Relationship Id="rId1085" Type="http://schemas.openxmlformats.org/officeDocument/2006/relationships/hyperlink" Target="https://skills.emsidata.com/skills/KS1216Q5WJM5DJ6SLCRK" TargetMode="External"/><Relationship Id="rId1086" Type="http://schemas.openxmlformats.org/officeDocument/2006/relationships/hyperlink" Target="https://skills.emsidata.com/skills/KS123W36DC70XG4BP2HX" TargetMode="External"/><Relationship Id="rId1087" Type="http://schemas.openxmlformats.org/officeDocument/2006/relationships/hyperlink" Target="https://skills.emsidata.com/skills/KSHP2M2TJ76U3J4HCT5P" TargetMode="External"/><Relationship Id="rId1088" Type="http://schemas.openxmlformats.org/officeDocument/2006/relationships/hyperlink" Target="https://skills.emsidata.com/skills/KS440G464BV822N2KX78" TargetMode="External"/><Relationship Id="rId1089" Type="http://schemas.openxmlformats.org/officeDocument/2006/relationships/hyperlink" Target="https://skills.emsidata.com/skills/KS1278Y66FQQKP6T64DD" TargetMode="External"/><Relationship Id="rId2423" Type="http://schemas.openxmlformats.org/officeDocument/2006/relationships/hyperlink" Target="https://skills.emsidata.com/skills/KS1218R6R6HYPC4V8GPP" TargetMode="External"/><Relationship Id="rId3755" Type="http://schemas.openxmlformats.org/officeDocument/2006/relationships/hyperlink" Target="https://skills.emsidata.com/skills/KS1225K67C74NWDXNJSL" TargetMode="External"/><Relationship Id="rId2424" Type="http://schemas.openxmlformats.org/officeDocument/2006/relationships/hyperlink" Target="https://skills.emsidata.com/skills/KS442376LM8S5FKRSGM3" TargetMode="External"/><Relationship Id="rId3754" Type="http://schemas.openxmlformats.org/officeDocument/2006/relationships/hyperlink" Target="https://skills.emsidata.com/skills/KS124VM6SRCQVPJWHY2N" TargetMode="External"/><Relationship Id="rId2425" Type="http://schemas.openxmlformats.org/officeDocument/2006/relationships/hyperlink" Target="https://skills.emsidata.com/skills/ES4C2A5FE11A37D09DDD" TargetMode="External"/><Relationship Id="rId3757" Type="http://schemas.openxmlformats.org/officeDocument/2006/relationships/hyperlink" Target="https://skills.emsidata.com/skills/KS7JOYXOUJ3GSYEF6O2S" TargetMode="External"/><Relationship Id="rId2426" Type="http://schemas.openxmlformats.org/officeDocument/2006/relationships/hyperlink" Target="https://skills.emsidata.com/skills/KS125F9784GQ819LH2GL" TargetMode="External"/><Relationship Id="rId3756" Type="http://schemas.openxmlformats.org/officeDocument/2006/relationships/hyperlink" Target="https://skills.emsidata.com/skills/KS1207Y5XBMWD4PCQWW7" TargetMode="External"/><Relationship Id="rId2427" Type="http://schemas.openxmlformats.org/officeDocument/2006/relationships/hyperlink" Target="https://skills.emsidata.com/skills/KS125536N3GWSZZC3208" TargetMode="External"/><Relationship Id="rId3759" Type="http://schemas.openxmlformats.org/officeDocument/2006/relationships/hyperlink" Target="https://skills.emsidata.com/skills/KS121VW71YZ4C8VY3407" TargetMode="External"/><Relationship Id="rId2428" Type="http://schemas.openxmlformats.org/officeDocument/2006/relationships/hyperlink" Target="https://skills.emsidata.com/skills/KS1282Q741ZXKL6DQ7VR" TargetMode="External"/><Relationship Id="rId3758" Type="http://schemas.openxmlformats.org/officeDocument/2006/relationships/hyperlink" Target="https://skills.emsidata.com/skills/KS440PQ6YKFQ6NH2B7BB" TargetMode="External"/><Relationship Id="rId2429" Type="http://schemas.openxmlformats.org/officeDocument/2006/relationships/hyperlink" Target="https://skills.emsidata.com/skills/KS4418S6BC5S2WZDV79Z" TargetMode="External"/><Relationship Id="rId3751" Type="http://schemas.openxmlformats.org/officeDocument/2006/relationships/hyperlink" Target="https://skills.emsidata.com/skills/KS123RB65VYS69WB3D65" TargetMode="External"/><Relationship Id="rId2420" Type="http://schemas.openxmlformats.org/officeDocument/2006/relationships/hyperlink" Target="https://skills.emsidata.com/skills/KS1254V61MSZ26TTGCMK" TargetMode="External"/><Relationship Id="rId3750" Type="http://schemas.openxmlformats.org/officeDocument/2006/relationships/hyperlink" Target="https://skills.emsidata.com/skills/KS123HM768MWZRZD51XT" TargetMode="External"/><Relationship Id="rId2421" Type="http://schemas.openxmlformats.org/officeDocument/2006/relationships/hyperlink" Target="https://skills.emsidata.com/skills/ESC80C5E846C65F847EB" TargetMode="External"/><Relationship Id="rId3753" Type="http://schemas.openxmlformats.org/officeDocument/2006/relationships/hyperlink" Target="https://skills.emsidata.com/skills/KS1211L5WQR7MV6PNSXH" TargetMode="External"/><Relationship Id="rId2422" Type="http://schemas.openxmlformats.org/officeDocument/2006/relationships/hyperlink" Target="https://skills.emsidata.com/skills/KS440HL67JHFTW9V1B0Q" TargetMode="External"/><Relationship Id="rId3752" Type="http://schemas.openxmlformats.org/officeDocument/2006/relationships/hyperlink" Target="https://skills.emsidata.com/skills/KS440BR63Y6HPPBM5N7W" TargetMode="External"/><Relationship Id="rId2412" Type="http://schemas.openxmlformats.org/officeDocument/2006/relationships/hyperlink" Target="https://skills.emsidata.com/skills/KS26BVAZEM0MFCVFST66" TargetMode="External"/><Relationship Id="rId3744" Type="http://schemas.openxmlformats.org/officeDocument/2006/relationships/hyperlink" Target="https://skills.emsidata.com/skills/KS124VL6H88RZFHX6NTS" TargetMode="External"/><Relationship Id="rId2413" Type="http://schemas.openxmlformats.org/officeDocument/2006/relationships/hyperlink" Target="https://skills.emsidata.com/skills/KS1262268RD59S6K3J4X" TargetMode="External"/><Relationship Id="rId3743" Type="http://schemas.openxmlformats.org/officeDocument/2006/relationships/hyperlink" Target="https://skills.emsidata.com/skills/KS120XK718X7J6J8PDHW" TargetMode="External"/><Relationship Id="rId2414" Type="http://schemas.openxmlformats.org/officeDocument/2006/relationships/hyperlink" Target="https://skills.emsidata.com/skills/KS120SQ5W4Q57JMD2Y81" TargetMode="External"/><Relationship Id="rId3746" Type="http://schemas.openxmlformats.org/officeDocument/2006/relationships/hyperlink" Target="https://skills.emsidata.com/skills/KS1289875MDYZ6S5372Z" TargetMode="External"/><Relationship Id="rId2415" Type="http://schemas.openxmlformats.org/officeDocument/2006/relationships/hyperlink" Target="https://skills.emsidata.com/skills/KS122WH6VB5HJM0YKXK9" TargetMode="External"/><Relationship Id="rId3745" Type="http://schemas.openxmlformats.org/officeDocument/2006/relationships/hyperlink" Target="https://skills.emsidata.com/skills/KS125966RSZSRH0J74BL" TargetMode="External"/><Relationship Id="rId2416" Type="http://schemas.openxmlformats.org/officeDocument/2006/relationships/hyperlink" Target="https://skills.emsidata.com/skills/KS2NA4WWH9Z98XXI5K2Y" TargetMode="External"/><Relationship Id="rId3748" Type="http://schemas.openxmlformats.org/officeDocument/2006/relationships/hyperlink" Target="https://skills.emsidata.com/skills/KS124PG70DVC8HQP3RMD" TargetMode="External"/><Relationship Id="rId2417" Type="http://schemas.openxmlformats.org/officeDocument/2006/relationships/hyperlink" Target="https://skills.emsidata.com/skills/ESE00213B4D58BD54EC1" TargetMode="External"/><Relationship Id="rId3747" Type="http://schemas.openxmlformats.org/officeDocument/2006/relationships/hyperlink" Target="https://skills.emsidata.com/skills/KS4400Y6PJTH89T22DYR" TargetMode="External"/><Relationship Id="rId2418" Type="http://schemas.openxmlformats.org/officeDocument/2006/relationships/hyperlink" Target="https://skills.emsidata.com/skills/KS121CQ5ZTC3C77PYYVL" TargetMode="External"/><Relationship Id="rId2419" Type="http://schemas.openxmlformats.org/officeDocument/2006/relationships/hyperlink" Target="https://skills.emsidata.com/skills/KS4418J6YYXG4N3Q8ZMF" TargetMode="External"/><Relationship Id="rId3749" Type="http://schemas.openxmlformats.org/officeDocument/2006/relationships/hyperlink" Target="https://skills.emsidata.com/skills/ES5BEBAEBFD6E28E402F" TargetMode="External"/><Relationship Id="rId3740" Type="http://schemas.openxmlformats.org/officeDocument/2006/relationships/hyperlink" Target="https://skills.emsidata.com/skills/KS1203C6N9B52QGB4H67" TargetMode="External"/><Relationship Id="rId2410" Type="http://schemas.openxmlformats.org/officeDocument/2006/relationships/hyperlink" Target="https://skills.emsidata.com/skills/ES69EB9C9A7AAD32CC9A" TargetMode="External"/><Relationship Id="rId3742" Type="http://schemas.openxmlformats.org/officeDocument/2006/relationships/hyperlink" Target="https://skills.emsidata.com/skills/KS440BS75LCR0MMRPY7F" TargetMode="External"/><Relationship Id="rId2411" Type="http://schemas.openxmlformats.org/officeDocument/2006/relationships/hyperlink" Target="https://skills.emsidata.com/skills/KS120XV74W7MKQ7XB78N" TargetMode="External"/><Relationship Id="rId3741" Type="http://schemas.openxmlformats.org/officeDocument/2006/relationships/hyperlink" Target="https://skills.emsidata.com/skills/KS122VN73RX0QR6GMDHV" TargetMode="External"/><Relationship Id="rId1114" Type="http://schemas.openxmlformats.org/officeDocument/2006/relationships/hyperlink" Target="https://skills.emsidata.com/skills/KS1267T6Q0H1JDZZ65R8" TargetMode="External"/><Relationship Id="rId2445" Type="http://schemas.openxmlformats.org/officeDocument/2006/relationships/hyperlink" Target="https://skills.emsidata.com/skills/KS440N571SMWYXZ5TMS7" TargetMode="External"/><Relationship Id="rId3777" Type="http://schemas.openxmlformats.org/officeDocument/2006/relationships/hyperlink" Target="https://skills.emsidata.com/skills/KS123ZY700CCYLZ7DX83" TargetMode="External"/><Relationship Id="rId1115" Type="http://schemas.openxmlformats.org/officeDocument/2006/relationships/hyperlink" Target="https://skills.emsidata.com/skills/KS120MW6GYVGPT85K8L6" TargetMode="External"/><Relationship Id="rId2446" Type="http://schemas.openxmlformats.org/officeDocument/2006/relationships/hyperlink" Target="https://skills.emsidata.com/skills/ES90B700AC1B11988141" TargetMode="External"/><Relationship Id="rId3776" Type="http://schemas.openxmlformats.org/officeDocument/2006/relationships/hyperlink" Target="https://skills.emsidata.com/skills/KS124046TRJDP25WFPYC" TargetMode="External"/><Relationship Id="rId1116" Type="http://schemas.openxmlformats.org/officeDocument/2006/relationships/hyperlink" Target="https://skills.emsidata.com/skills/KS1253T5WL6VFZSRQ2QN" TargetMode="External"/><Relationship Id="rId2447" Type="http://schemas.openxmlformats.org/officeDocument/2006/relationships/hyperlink" Target="https://skills.emsidata.com/skills/KS123CW67MS8YB3L3FP3" TargetMode="External"/><Relationship Id="rId3779" Type="http://schemas.openxmlformats.org/officeDocument/2006/relationships/hyperlink" Target="https://skills.emsidata.com/skills/KS1229T6LN87KTDQX2B6" TargetMode="External"/><Relationship Id="rId1117" Type="http://schemas.openxmlformats.org/officeDocument/2006/relationships/hyperlink" Target="https://skills.emsidata.com/skills/KS1281Q6WJ60R2ZN194W" TargetMode="External"/><Relationship Id="rId2448" Type="http://schemas.openxmlformats.org/officeDocument/2006/relationships/hyperlink" Target="https://skills.emsidata.com/skills/KS120H6772VQ0MQ5RLVD" TargetMode="External"/><Relationship Id="rId3778" Type="http://schemas.openxmlformats.org/officeDocument/2006/relationships/hyperlink" Target="https://skills.emsidata.com/skills/KSH0SZT3W029WLLYXE9D" TargetMode="External"/><Relationship Id="rId1118" Type="http://schemas.openxmlformats.org/officeDocument/2006/relationships/hyperlink" Target="https://skills.emsidata.com/skills/KS1263661ZVXP7VZ4VT5" TargetMode="External"/><Relationship Id="rId2449" Type="http://schemas.openxmlformats.org/officeDocument/2006/relationships/hyperlink" Target="https://skills.emsidata.com/skills/KS123KG6DL8N3D5ZW036" TargetMode="External"/><Relationship Id="rId1119" Type="http://schemas.openxmlformats.org/officeDocument/2006/relationships/hyperlink" Target="https://skills.emsidata.com/skills/KS123FD6BP1YLD3WG9FG" TargetMode="External"/><Relationship Id="rId3771" Type="http://schemas.openxmlformats.org/officeDocument/2006/relationships/hyperlink" Target="https://skills.emsidata.com/skills/KS120CF6HN55WXY0GZ14" TargetMode="External"/><Relationship Id="rId2440" Type="http://schemas.openxmlformats.org/officeDocument/2006/relationships/hyperlink" Target="https://skills.emsidata.com/skills/KSU7TSV48IR0DK4YOYO0" TargetMode="External"/><Relationship Id="rId3770" Type="http://schemas.openxmlformats.org/officeDocument/2006/relationships/hyperlink" Target="https://skills.emsidata.com/skills/ES9DE82B5F6455C89280" TargetMode="External"/><Relationship Id="rId1110" Type="http://schemas.openxmlformats.org/officeDocument/2006/relationships/hyperlink" Target="https://skills.emsidata.com/skills/KS1228F5VWHJF56L4XJL" TargetMode="External"/><Relationship Id="rId2441" Type="http://schemas.openxmlformats.org/officeDocument/2006/relationships/hyperlink" Target="https://skills.emsidata.com/skills/KSCK7UOCSNOZGW1Y1TSS" TargetMode="External"/><Relationship Id="rId3773" Type="http://schemas.openxmlformats.org/officeDocument/2006/relationships/hyperlink" Target="https://skills.emsidata.com/skills/BGSFEC0BD96C431003B7" TargetMode="External"/><Relationship Id="rId1111" Type="http://schemas.openxmlformats.org/officeDocument/2006/relationships/hyperlink" Target="https://skills.emsidata.com/skills/KS123K168Q703FGMLLYB" TargetMode="External"/><Relationship Id="rId2442" Type="http://schemas.openxmlformats.org/officeDocument/2006/relationships/hyperlink" Target="https://skills.emsidata.com/skills/ESDFC4E62F3B0D230D63" TargetMode="External"/><Relationship Id="rId3772" Type="http://schemas.openxmlformats.org/officeDocument/2006/relationships/hyperlink" Target="https://skills.emsidata.com/skills/KS7G0GX6696JGPFQ313J" TargetMode="External"/><Relationship Id="rId1112" Type="http://schemas.openxmlformats.org/officeDocument/2006/relationships/hyperlink" Target="https://skills.emsidata.com/skills/KS4400W77QT7C4MG3PCS" TargetMode="External"/><Relationship Id="rId2443" Type="http://schemas.openxmlformats.org/officeDocument/2006/relationships/hyperlink" Target="https://skills.emsidata.com/skills/KS1229360D42WDDJX2QT" TargetMode="External"/><Relationship Id="rId3775" Type="http://schemas.openxmlformats.org/officeDocument/2006/relationships/hyperlink" Target="https://skills.emsidata.com/skills/KS120CQ6TKQJZ8JQRSN1" TargetMode="External"/><Relationship Id="rId1113" Type="http://schemas.openxmlformats.org/officeDocument/2006/relationships/hyperlink" Target="https://skills.emsidata.com/skills/KS123V16TV0D8RYNHRZH" TargetMode="External"/><Relationship Id="rId2444" Type="http://schemas.openxmlformats.org/officeDocument/2006/relationships/hyperlink" Target="https://skills.emsidata.com/skills/KS440NH65HHZ21T8ZK92" TargetMode="External"/><Relationship Id="rId3774" Type="http://schemas.openxmlformats.org/officeDocument/2006/relationships/hyperlink" Target="https://skills.emsidata.com/skills/KS120CF6WLXS5QGSWHR9" TargetMode="External"/><Relationship Id="rId1103" Type="http://schemas.openxmlformats.org/officeDocument/2006/relationships/hyperlink" Target="https://skills.emsidata.com/skills/KS125SC657W4MSLD6DXV" TargetMode="External"/><Relationship Id="rId2434" Type="http://schemas.openxmlformats.org/officeDocument/2006/relationships/hyperlink" Target="https://skills.emsidata.com/skills/KS1237C5XB19SJ3HFHZB" TargetMode="External"/><Relationship Id="rId3766" Type="http://schemas.openxmlformats.org/officeDocument/2006/relationships/hyperlink" Target="https://skills.emsidata.com/skills/ESC2EBF656AE5D0792FF" TargetMode="External"/><Relationship Id="rId1104" Type="http://schemas.openxmlformats.org/officeDocument/2006/relationships/hyperlink" Target="https://skills.emsidata.com/skills/KS123F86JNNVRNKLF0BM" TargetMode="External"/><Relationship Id="rId2435" Type="http://schemas.openxmlformats.org/officeDocument/2006/relationships/hyperlink" Target="https://skills.emsidata.com/skills/KS686Y976L1WJ98QFSD4" TargetMode="External"/><Relationship Id="rId3765" Type="http://schemas.openxmlformats.org/officeDocument/2006/relationships/hyperlink" Target="https://skills.emsidata.com/skills/KS122W66SFHVKCCV8RY6" TargetMode="External"/><Relationship Id="rId1105" Type="http://schemas.openxmlformats.org/officeDocument/2006/relationships/hyperlink" Target="https://skills.emsidata.com/skills/KS123FS6SM7YBY0BS2T7" TargetMode="External"/><Relationship Id="rId2436" Type="http://schemas.openxmlformats.org/officeDocument/2006/relationships/hyperlink" Target="https://skills.emsidata.com/skills/ES441CB6D8154FF10110" TargetMode="External"/><Relationship Id="rId3768" Type="http://schemas.openxmlformats.org/officeDocument/2006/relationships/hyperlink" Target="https://skills.emsidata.com/skills/KS440VP6DB2MBPYRD0QH" TargetMode="External"/><Relationship Id="rId1106" Type="http://schemas.openxmlformats.org/officeDocument/2006/relationships/hyperlink" Target="https://skills.emsidata.com/skills/KS123F95Y4BFF41P3Z6C" TargetMode="External"/><Relationship Id="rId2437" Type="http://schemas.openxmlformats.org/officeDocument/2006/relationships/hyperlink" Target="https://skills.emsidata.com/skills/KSNPJDJ7JNIMTMMJ8GZ1" TargetMode="External"/><Relationship Id="rId3767" Type="http://schemas.openxmlformats.org/officeDocument/2006/relationships/hyperlink" Target="https://skills.emsidata.com/skills/KS441C766VN4FMWKSYVD" TargetMode="External"/><Relationship Id="rId1107" Type="http://schemas.openxmlformats.org/officeDocument/2006/relationships/hyperlink" Target="https://skills.emsidata.com/skills/KS120GM76BZG9JHHD7VR" TargetMode="External"/><Relationship Id="rId2438" Type="http://schemas.openxmlformats.org/officeDocument/2006/relationships/hyperlink" Target="https://skills.emsidata.com/skills/KS1256R73CTYK54K8BQP" TargetMode="External"/><Relationship Id="rId1108" Type="http://schemas.openxmlformats.org/officeDocument/2006/relationships/hyperlink" Target="https://skills.emsidata.com/skills/KS123JY6R6R7KBQYJ2Y5" TargetMode="External"/><Relationship Id="rId2439" Type="http://schemas.openxmlformats.org/officeDocument/2006/relationships/hyperlink" Target="https://skills.emsidata.com/skills/KS1239L6X7VKWZNYHNYZ" TargetMode="External"/><Relationship Id="rId3769" Type="http://schemas.openxmlformats.org/officeDocument/2006/relationships/hyperlink" Target="https://skills.emsidata.com/skills/KS128HW74MYRVVZ6VL82" TargetMode="External"/><Relationship Id="rId1109" Type="http://schemas.openxmlformats.org/officeDocument/2006/relationships/hyperlink" Target="https://skills.emsidata.com/skills/ESA6EF2FD3872374BF62" TargetMode="External"/><Relationship Id="rId3760" Type="http://schemas.openxmlformats.org/officeDocument/2006/relationships/hyperlink" Target="https://skills.emsidata.com/skills/KS121FC62SMJJD40TYZ4" TargetMode="External"/><Relationship Id="rId2430" Type="http://schemas.openxmlformats.org/officeDocument/2006/relationships/hyperlink" Target="https://skills.emsidata.com/skills/KS441PL6VJ5FB0QKGRSK" TargetMode="External"/><Relationship Id="rId3762" Type="http://schemas.openxmlformats.org/officeDocument/2006/relationships/hyperlink" Target="https://skills.emsidata.com/skills/KS121DT5WLTBVZGKQW4Z" TargetMode="External"/><Relationship Id="rId1100" Type="http://schemas.openxmlformats.org/officeDocument/2006/relationships/hyperlink" Target="https://skills.emsidata.com/skills/KS126GX6ZLKW1TMVYHXM" TargetMode="External"/><Relationship Id="rId2431" Type="http://schemas.openxmlformats.org/officeDocument/2006/relationships/hyperlink" Target="https://skills.emsidata.com/skills/KS125025Z8ZHJCJMPF7T" TargetMode="External"/><Relationship Id="rId3761" Type="http://schemas.openxmlformats.org/officeDocument/2006/relationships/hyperlink" Target="https://skills.emsidata.com/skills/KS128GK6NXJQP0KMD8BS" TargetMode="External"/><Relationship Id="rId1101" Type="http://schemas.openxmlformats.org/officeDocument/2006/relationships/hyperlink" Target="https://skills.emsidata.com/skills/KS1252X5X3PP1KBRSGW7" TargetMode="External"/><Relationship Id="rId2432" Type="http://schemas.openxmlformats.org/officeDocument/2006/relationships/hyperlink" Target="https://skills.emsidata.com/skills/KS440M06B7XSG702LNWM" TargetMode="External"/><Relationship Id="rId3764" Type="http://schemas.openxmlformats.org/officeDocument/2006/relationships/hyperlink" Target="https://skills.emsidata.com/skills/KS7G7LT731301PM8PGN8" TargetMode="External"/><Relationship Id="rId1102" Type="http://schemas.openxmlformats.org/officeDocument/2006/relationships/hyperlink" Target="https://skills.emsidata.com/skills/KS122Y66MZYV07JBBFG3" TargetMode="External"/><Relationship Id="rId2433" Type="http://schemas.openxmlformats.org/officeDocument/2006/relationships/hyperlink" Target="https://skills.emsidata.com/skills/ESA479BD58423D255EDE" TargetMode="External"/><Relationship Id="rId3763" Type="http://schemas.openxmlformats.org/officeDocument/2006/relationships/hyperlink" Target="https://skills.emsidata.com/skills/KS122FS77MV93BXDL2CC" TargetMode="External"/><Relationship Id="rId3711" Type="http://schemas.openxmlformats.org/officeDocument/2006/relationships/hyperlink" Target="https://skills.emsidata.com/skills/ESC165BEBCA808D14BD0" TargetMode="External"/><Relationship Id="rId3710" Type="http://schemas.openxmlformats.org/officeDocument/2006/relationships/hyperlink" Target="https://skills.emsidata.com/skills/KS1289P60YLJQNF2MSLV" TargetMode="External"/><Relationship Id="rId3713" Type="http://schemas.openxmlformats.org/officeDocument/2006/relationships/hyperlink" Target="https://skills.emsidata.com/skills/KS441ZJ6JZHPKVD9PHV9" TargetMode="External"/><Relationship Id="rId3712" Type="http://schemas.openxmlformats.org/officeDocument/2006/relationships/hyperlink" Target="https://skills.emsidata.com/skills/KS126NL5VLZFB42MZJHR" TargetMode="External"/><Relationship Id="rId3715" Type="http://schemas.openxmlformats.org/officeDocument/2006/relationships/hyperlink" Target="https://skills.emsidata.com/skills/KS128C761JGFW6K6CGMN" TargetMode="External"/><Relationship Id="rId3714" Type="http://schemas.openxmlformats.org/officeDocument/2006/relationships/hyperlink" Target="https://skills.emsidata.com/skills/KS441J173PGMND4SV9PC" TargetMode="External"/><Relationship Id="rId3717" Type="http://schemas.openxmlformats.org/officeDocument/2006/relationships/hyperlink" Target="https://skills.emsidata.com/skills/KS120GT79SSWNBB5T99H" TargetMode="External"/><Relationship Id="rId3716" Type="http://schemas.openxmlformats.org/officeDocument/2006/relationships/hyperlink" Target="https://skills.emsidata.com/skills/KS22DCA4JNMETF08VOKU" TargetMode="External"/><Relationship Id="rId3719" Type="http://schemas.openxmlformats.org/officeDocument/2006/relationships/hyperlink" Target="https://skills.emsidata.com/skills/KS440BS61162WZN04SVD" TargetMode="External"/><Relationship Id="rId3718" Type="http://schemas.openxmlformats.org/officeDocument/2006/relationships/hyperlink" Target="https://skills.emsidata.com/skills/KS7G0XG6RN0CVG9FWMRZ" TargetMode="External"/><Relationship Id="rId3700" Type="http://schemas.openxmlformats.org/officeDocument/2006/relationships/hyperlink" Target="https://skills.emsidata.com/skills/KS120Q568SGTQ25D9W3V" TargetMode="External"/><Relationship Id="rId3702" Type="http://schemas.openxmlformats.org/officeDocument/2006/relationships/hyperlink" Target="https://skills.emsidata.com/skills/KS127KW6124TY4ZL1BMS" TargetMode="External"/><Relationship Id="rId3701" Type="http://schemas.openxmlformats.org/officeDocument/2006/relationships/hyperlink" Target="https://skills.emsidata.com/skills/KS127RF6PX6ZS76H8TQ6" TargetMode="External"/><Relationship Id="rId3704" Type="http://schemas.openxmlformats.org/officeDocument/2006/relationships/hyperlink" Target="https://skills.emsidata.com/skills/KS6801Z622S0STJ4BDFL" TargetMode="External"/><Relationship Id="rId3703" Type="http://schemas.openxmlformats.org/officeDocument/2006/relationships/hyperlink" Target="https://skills.emsidata.com/skills/KS120LJ752YRDT606F62" TargetMode="External"/><Relationship Id="rId3706" Type="http://schemas.openxmlformats.org/officeDocument/2006/relationships/hyperlink" Target="https://skills.emsidata.com/skills/KS120R375N029L8XGGF6" TargetMode="External"/><Relationship Id="rId3705" Type="http://schemas.openxmlformats.org/officeDocument/2006/relationships/hyperlink" Target="https://skills.emsidata.com/skills/KS123DK6T2YM4QPTH3W6" TargetMode="External"/><Relationship Id="rId3708" Type="http://schemas.openxmlformats.org/officeDocument/2006/relationships/hyperlink" Target="https://skills.emsidata.com/skills/KS127DN5W98WX6RST1QW" TargetMode="External"/><Relationship Id="rId3707" Type="http://schemas.openxmlformats.org/officeDocument/2006/relationships/hyperlink" Target="https://skills.emsidata.com/skills/KS1289M61SWCFXZM8DC3" TargetMode="External"/><Relationship Id="rId3709" Type="http://schemas.openxmlformats.org/officeDocument/2006/relationships/hyperlink" Target="https://skills.emsidata.com/skills/KS127XD63FY680GH9D3L" TargetMode="External"/><Relationship Id="rId2401" Type="http://schemas.openxmlformats.org/officeDocument/2006/relationships/hyperlink" Target="https://skills.emsidata.com/skills/KS440T878KHF1NMRY8SL" TargetMode="External"/><Relationship Id="rId3733" Type="http://schemas.openxmlformats.org/officeDocument/2006/relationships/hyperlink" Target="https://skills.emsidata.com/skills/KS122VR6H21KBDRLZ0CT" TargetMode="External"/><Relationship Id="rId2402" Type="http://schemas.openxmlformats.org/officeDocument/2006/relationships/hyperlink" Target="https://skills.emsidata.com/skills/KS124B66RYT8PC9B4WPQ" TargetMode="External"/><Relationship Id="rId3732" Type="http://schemas.openxmlformats.org/officeDocument/2006/relationships/hyperlink" Target="https://skills.emsidata.com/skills/KS122J56YZSJSTQPCK2L" TargetMode="External"/><Relationship Id="rId2403" Type="http://schemas.openxmlformats.org/officeDocument/2006/relationships/hyperlink" Target="https://skills.emsidata.com/skills/KS4409N6CQH588WP5MNS" TargetMode="External"/><Relationship Id="rId3735" Type="http://schemas.openxmlformats.org/officeDocument/2006/relationships/hyperlink" Target="https://skills.emsidata.com/skills/KS440BT70JLZ0S3CNBGC" TargetMode="External"/><Relationship Id="rId2404" Type="http://schemas.openxmlformats.org/officeDocument/2006/relationships/hyperlink" Target="https://skills.emsidata.com/skills/KS1209D6J7N1DW6JDYZG" TargetMode="External"/><Relationship Id="rId3734" Type="http://schemas.openxmlformats.org/officeDocument/2006/relationships/hyperlink" Target="https://skills.emsidata.com/skills/KS7G2GM62KYJPC8Z8JBC" TargetMode="External"/><Relationship Id="rId2405" Type="http://schemas.openxmlformats.org/officeDocument/2006/relationships/hyperlink" Target="https://skills.emsidata.com/skills/KSX82EHYJCMSMMGDQWH3" TargetMode="External"/><Relationship Id="rId3737" Type="http://schemas.openxmlformats.org/officeDocument/2006/relationships/hyperlink" Target="https://skills.emsidata.com/skills/KS120GV5XHDNC5JFL8B5" TargetMode="External"/><Relationship Id="rId2406" Type="http://schemas.openxmlformats.org/officeDocument/2006/relationships/hyperlink" Target="https://skills.emsidata.com/skills/KS122Z872TN9RFDMCPMP" TargetMode="External"/><Relationship Id="rId3736" Type="http://schemas.openxmlformats.org/officeDocument/2006/relationships/hyperlink" Target="https://skills.emsidata.com/skills/KS128BK6JSSHNT5QDPMX" TargetMode="External"/><Relationship Id="rId2407" Type="http://schemas.openxmlformats.org/officeDocument/2006/relationships/hyperlink" Target="https://skills.emsidata.com/skills/ES1778C57D48A4CCD2F7" TargetMode="External"/><Relationship Id="rId3739" Type="http://schemas.openxmlformats.org/officeDocument/2006/relationships/hyperlink" Target="https://skills.emsidata.com/skills/KS122CX67XD09M06D9PS" TargetMode="External"/><Relationship Id="rId2408" Type="http://schemas.openxmlformats.org/officeDocument/2006/relationships/hyperlink" Target="https://skills.emsidata.com/skills/ESD5D4847A6949E04CF7" TargetMode="External"/><Relationship Id="rId3738" Type="http://schemas.openxmlformats.org/officeDocument/2006/relationships/hyperlink" Target="https://skills.emsidata.com/skills/KS4400Z66ZPBYGSKVLTV" TargetMode="External"/><Relationship Id="rId2409" Type="http://schemas.openxmlformats.org/officeDocument/2006/relationships/hyperlink" Target="https://skills.emsidata.com/skills/KSJF3PBD3995K6E0OF1Z" TargetMode="External"/><Relationship Id="rId3731" Type="http://schemas.openxmlformats.org/officeDocument/2006/relationships/hyperlink" Target="https://skills.emsidata.com/skills/ESE2D5EA264FB06F5C4F" TargetMode="External"/><Relationship Id="rId2400" Type="http://schemas.openxmlformats.org/officeDocument/2006/relationships/hyperlink" Target="https://skills.emsidata.com/skills/KS125YC795Y6RSGJ8SFG" TargetMode="External"/><Relationship Id="rId3730" Type="http://schemas.openxmlformats.org/officeDocument/2006/relationships/hyperlink" Target="https://skills.emsidata.com/skills/KS120XL6HX555H7RWKNV" TargetMode="External"/><Relationship Id="rId3722" Type="http://schemas.openxmlformats.org/officeDocument/2006/relationships/hyperlink" Target="https://skills.emsidata.com/skills/KS123HP5ZV20ZT8Z83TX" TargetMode="External"/><Relationship Id="rId3721" Type="http://schemas.openxmlformats.org/officeDocument/2006/relationships/hyperlink" Target="https://skills.emsidata.com/skills/KS120LK6F82V89VT9717" TargetMode="External"/><Relationship Id="rId3724" Type="http://schemas.openxmlformats.org/officeDocument/2006/relationships/hyperlink" Target="https://skills.emsidata.com/skills/ESACE4E30B462B23E82A" TargetMode="External"/><Relationship Id="rId3723" Type="http://schemas.openxmlformats.org/officeDocument/2006/relationships/hyperlink" Target="https://skills.emsidata.com/skills/KS4413G62Q5JSFLYFTJS" TargetMode="External"/><Relationship Id="rId3726" Type="http://schemas.openxmlformats.org/officeDocument/2006/relationships/hyperlink" Target="https://skills.emsidata.com/skills/KS126SJ6RCW3R3BFF3FK" TargetMode="External"/><Relationship Id="rId3725" Type="http://schemas.openxmlformats.org/officeDocument/2006/relationships/hyperlink" Target="https://skills.emsidata.com/skills/KS1289J6GL6C3ZS1437F" TargetMode="External"/><Relationship Id="rId3728" Type="http://schemas.openxmlformats.org/officeDocument/2006/relationships/hyperlink" Target="https://skills.emsidata.com/skills/KS4400H5XCSSQR61D6DW" TargetMode="External"/><Relationship Id="rId3727" Type="http://schemas.openxmlformats.org/officeDocument/2006/relationships/hyperlink" Target="https://skills.emsidata.com/skills/KS1280P75WB56VQ8LMT6" TargetMode="External"/><Relationship Id="rId3729" Type="http://schemas.openxmlformats.org/officeDocument/2006/relationships/hyperlink" Target="https://skills.emsidata.com/skills/KS7G0Z579RRP7TRC2L9T" TargetMode="External"/><Relationship Id="rId3720" Type="http://schemas.openxmlformats.org/officeDocument/2006/relationships/hyperlink" Target="https://skills.emsidata.com/skills/KS126FN71XVM1PW06M54" TargetMode="External"/><Relationship Id="rId1170" Type="http://schemas.openxmlformats.org/officeDocument/2006/relationships/hyperlink" Target="https://skills.emsidata.com/skills/KS126VH5ZJBP6RQYK508" TargetMode="External"/><Relationship Id="rId1171" Type="http://schemas.openxmlformats.org/officeDocument/2006/relationships/hyperlink" Target="https://skills.emsidata.com/skills/KS126966B855ZD18V48R" TargetMode="External"/><Relationship Id="rId1172" Type="http://schemas.openxmlformats.org/officeDocument/2006/relationships/hyperlink" Target="https://skills.emsidata.com/skills/KS1240V680B25PSB7Q3K" TargetMode="External"/><Relationship Id="rId1173" Type="http://schemas.openxmlformats.org/officeDocument/2006/relationships/hyperlink" Target="https://skills.emsidata.com/skills/KS1261X77TRV7K8RYLL8" TargetMode="External"/><Relationship Id="rId1174" Type="http://schemas.openxmlformats.org/officeDocument/2006/relationships/hyperlink" Target="https://skills.emsidata.com/skills/KS126966H39MX8JKF9TX" TargetMode="External"/><Relationship Id="rId1175" Type="http://schemas.openxmlformats.org/officeDocument/2006/relationships/hyperlink" Target="https://skills.emsidata.com/skills/KS1240N5WVX725TR4LW6" TargetMode="External"/><Relationship Id="rId1176" Type="http://schemas.openxmlformats.org/officeDocument/2006/relationships/hyperlink" Target="https://skills.emsidata.com/skills/KS126N972L8GXBQQ4H9L" TargetMode="External"/><Relationship Id="rId1177" Type="http://schemas.openxmlformats.org/officeDocument/2006/relationships/hyperlink" Target="https://skills.emsidata.com/skills/KS122N76D3H1KZTM7ML7" TargetMode="External"/><Relationship Id="rId1178" Type="http://schemas.openxmlformats.org/officeDocument/2006/relationships/hyperlink" Target="https://skills.emsidata.com/skills/KS127WH6ZTL4QLJ5VKTW" TargetMode="External"/><Relationship Id="rId1179" Type="http://schemas.openxmlformats.org/officeDocument/2006/relationships/hyperlink" Target="https://skills.emsidata.com/skills/KS124NC6WLH77728R3RB" TargetMode="External"/><Relationship Id="rId1169" Type="http://schemas.openxmlformats.org/officeDocument/2006/relationships/hyperlink" Target="https://skills.emsidata.com/skills/KS128GG6NK6Y2K073W8R" TargetMode="External"/><Relationship Id="rId2490" Type="http://schemas.openxmlformats.org/officeDocument/2006/relationships/hyperlink" Target="https://skills.emsidata.com/skills/KS126JC6WGCNN4944PXG" TargetMode="External"/><Relationship Id="rId1160" Type="http://schemas.openxmlformats.org/officeDocument/2006/relationships/hyperlink" Target="https://skills.emsidata.com/skills/ES32C0E94AFC9C08A0E0" TargetMode="External"/><Relationship Id="rId2491" Type="http://schemas.openxmlformats.org/officeDocument/2006/relationships/hyperlink" Target="https://skills.emsidata.com/skills/KS126JW6KX7T4WL2CK3P" TargetMode="External"/><Relationship Id="rId1161" Type="http://schemas.openxmlformats.org/officeDocument/2006/relationships/hyperlink" Target="https://skills.emsidata.com/skills/KS1266T6LJVN3GDTQ9HQ" TargetMode="External"/><Relationship Id="rId2492" Type="http://schemas.openxmlformats.org/officeDocument/2006/relationships/hyperlink" Target="https://skills.emsidata.com/skills/KSX4DB52NQE6JNDJWX3C" TargetMode="External"/><Relationship Id="rId1162" Type="http://schemas.openxmlformats.org/officeDocument/2006/relationships/hyperlink" Target="https://skills.emsidata.com/skills/KS1211F67DBTRF06Q71S" TargetMode="External"/><Relationship Id="rId2493" Type="http://schemas.openxmlformats.org/officeDocument/2006/relationships/hyperlink" Target="https://skills.emsidata.com/skills/KS121256306L6MCCF5R3" TargetMode="External"/><Relationship Id="rId1163" Type="http://schemas.openxmlformats.org/officeDocument/2006/relationships/hyperlink" Target="https://skills.emsidata.com/skills/KS1266Y6FVVB9G2S1MPB" TargetMode="External"/><Relationship Id="rId2494" Type="http://schemas.openxmlformats.org/officeDocument/2006/relationships/hyperlink" Target="https://skills.emsidata.com/skills/KS120265WKHSMJ6HYX8P" TargetMode="External"/><Relationship Id="rId1164" Type="http://schemas.openxmlformats.org/officeDocument/2006/relationships/hyperlink" Target="https://skills.emsidata.com/skills/KS1226Q6FC1975LJWZ4D" TargetMode="External"/><Relationship Id="rId2495" Type="http://schemas.openxmlformats.org/officeDocument/2006/relationships/hyperlink" Target="https://skills.emsidata.com/skills/KS120HP6D308FDGJT8PW" TargetMode="External"/><Relationship Id="rId1165" Type="http://schemas.openxmlformats.org/officeDocument/2006/relationships/hyperlink" Target="https://skills.emsidata.com/skills/KS7G2FS6RYH5Q1JMSJ3S" TargetMode="External"/><Relationship Id="rId2496" Type="http://schemas.openxmlformats.org/officeDocument/2006/relationships/hyperlink" Target="https://skills.emsidata.com/skills/KS122NW5W6WJ2Y06QNS2" TargetMode="External"/><Relationship Id="rId1166" Type="http://schemas.openxmlformats.org/officeDocument/2006/relationships/hyperlink" Target="https://skills.emsidata.com/skills/KS440G562MWJ88HK2Y72" TargetMode="External"/><Relationship Id="rId2497" Type="http://schemas.openxmlformats.org/officeDocument/2006/relationships/hyperlink" Target="https://skills.emsidata.com/skills/KS125906JKC2YRXL9JH9" TargetMode="External"/><Relationship Id="rId1167" Type="http://schemas.openxmlformats.org/officeDocument/2006/relationships/hyperlink" Target="https://skills.emsidata.com/skills/ESBDDCF98E350408B753" TargetMode="External"/><Relationship Id="rId2498" Type="http://schemas.openxmlformats.org/officeDocument/2006/relationships/hyperlink" Target="https://skills.emsidata.com/skills/KS121JW5XD3J5438SMXP" TargetMode="External"/><Relationship Id="rId1168" Type="http://schemas.openxmlformats.org/officeDocument/2006/relationships/hyperlink" Target="https://skills.emsidata.com/skills/ESF5D67CB6574E53633E" TargetMode="External"/><Relationship Id="rId2499" Type="http://schemas.openxmlformats.org/officeDocument/2006/relationships/hyperlink" Target="https://skills.emsidata.com/skills/KS124L55Y9H5B5FHLYMQ" TargetMode="External"/><Relationship Id="rId1190" Type="http://schemas.openxmlformats.org/officeDocument/2006/relationships/hyperlink" Target="https://skills.emsidata.com/skills/KS125VK6MFWQR8GL81X6" TargetMode="External"/><Relationship Id="rId1191" Type="http://schemas.openxmlformats.org/officeDocument/2006/relationships/hyperlink" Target="https://skills.emsidata.com/skills/KS1261W6S12LL9NC21GQ" TargetMode="External"/><Relationship Id="rId1192" Type="http://schemas.openxmlformats.org/officeDocument/2006/relationships/hyperlink" Target="https://skills.emsidata.com/skills/ES96F7D1469F52C480F0" TargetMode="External"/><Relationship Id="rId1193" Type="http://schemas.openxmlformats.org/officeDocument/2006/relationships/hyperlink" Target="https://skills.emsidata.com/skills/KS1246W6FDR5DT5LYD2F" TargetMode="External"/><Relationship Id="rId1194" Type="http://schemas.openxmlformats.org/officeDocument/2006/relationships/hyperlink" Target="https://skills.emsidata.com/skills/ESFB393AC89ED73A7CE6" TargetMode="External"/><Relationship Id="rId1195" Type="http://schemas.openxmlformats.org/officeDocument/2006/relationships/hyperlink" Target="https://skills.emsidata.com/skills/ES169507DEF4AA84FB49" TargetMode="External"/><Relationship Id="rId1196" Type="http://schemas.openxmlformats.org/officeDocument/2006/relationships/hyperlink" Target="https://skills.emsidata.com/skills/KS125MX79K7SC61YV8Q7" TargetMode="External"/><Relationship Id="rId1197" Type="http://schemas.openxmlformats.org/officeDocument/2006/relationships/hyperlink" Target="https://skills.emsidata.com/skills/KS122H17187QH7VC1L51" TargetMode="External"/><Relationship Id="rId1198" Type="http://schemas.openxmlformats.org/officeDocument/2006/relationships/hyperlink" Target="https://skills.emsidata.com/skills/KS124DX73HLWTVKFXF0B" TargetMode="External"/><Relationship Id="rId1199" Type="http://schemas.openxmlformats.org/officeDocument/2006/relationships/hyperlink" Target="https://skills.emsidata.com/skills/KSGO3PKO4X5WLPOZYPKF" TargetMode="External"/><Relationship Id="rId1180" Type="http://schemas.openxmlformats.org/officeDocument/2006/relationships/hyperlink" Target="https://skills.emsidata.com/skills/KS123W673LXFQ1L2PSXW" TargetMode="External"/><Relationship Id="rId1181" Type="http://schemas.openxmlformats.org/officeDocument/2006/relationships/hyperlink" Target="https://skills.emsidata.com/skills/KS1240T6D3D4P4QPLGXZ" TargetMode="External"/><Relationship Id="rId1182" Type="http://schemas.openxmlformats.org/officeDocument/2006/relationships/hyperlink" Target="https://skills.emsidata.com/skills/KS6855G68F03JW3Y9FDL" TargetMode="External"/><Relationship Id="rId1183" Type="http://schemas.openxmlformats.org/officeDocument/2006/relationships/hyperlink" Target="https://skills.emsidata.com/skills/KS441CB614PYJLGC8MBF" TargetMode="External"/><Relationship Id="rId1184" Type="http://schemas.openxmlformats.org/officeDocument/2006/relationships/hyperlink" Target="https://skills.emsidata.com/skills/KS1280D6WW0KLRNRMWTC" TargetMode="External"/><Relationship Id="rId1185" Type="http://schemas.openxmlformats.org/officeDocument/2006/relationships/hyperlink" Target="https://skills.emsidata.com/skills/KS120CL6GLTHX4GPL4LB" TargetMode="External"/><Relationship Id="rId1186" Type="http://schemas.openxmlformats.org/officeDocument/2006/relationships/hyperlink" Target="https://skills.emsidata.com/skills/KS121SC5Y7B49GMW65T6" TargetMode="External"/><Relationship Id="rId1187" Type="http://schemas.openxmlformats.org/officeDocument/2006/relationships/hyperlink" Target="https://skills.emsidata.com/skills/KS441CB61RR1L906QWZ3" TargetMode="External"/><Relationship Id="rId1188" Type="http://schemas.openxmlformats.org/officeDocument/2006/relationships/hyperlink" Target="https://skills.emsidata.com/skills/KS124VR68PRNLVLWXYZ1" TargetMode="External"/><Relationship Id="rId1189" Type="http://schemas.openxmlformats.org/officeDocument/2006/relationships/hyperlink" Target="https://skills.emsidata.com/skills/KS440RQ742TXMJ3V4658" TargetMode="External"/><Relationship Id="rId1136" Type="http://schemas.openxmlformats.org/officeDocument/2006/relationships/hyperlink" Target="https://skills.emsidata.com/skills/KS126NL79BRK2D9FQPC1" TargetMode="External"/><Relationship Id="rId2467" Type="http://schemas.openxmlformats.org/officeDocument/2006/relationships/hyperlink" Target="https://skills.emsidata.com/skills/KS125HL70PSCMY4FSF0M" TargetMode="External"/><Relationship Id="rId3799" Type="http://schemas.openxmlformats.org/officeDocument/2006/relationships/hyperlink" Target="https://skills.emsidata.com/skills/KS122FN6NBYVC1ZCS267" TargetMode="External"/><Relationship Id="rId1137" Type="http://schemas.openxmlformats.org/officeDocument/2006/relationships/hyperlink" Target="https://skills.emsidata.com/skills/KS125SW6V9SKXJFMC61J" TargetMode="External"/><Relationship Id="rId2468" Type="http://schemas.openxmlformats.org/officeDocument/2006/relationships/hyperlink" Target="https://skills.emsidata.com/skills/KS122N25ZVF0RTZ1YZZ4" TargetMode="External"/><Relationship Id="rId3798" Type="http://schemas.openxmlformats.org/officeDocument/2006/relationships/hyperlink" Target="https://skills.emsidata.com/skills/KS1287R78Q0F71BSSBQJ" TargetMode="External"/><Relationship Id="rId1138" Type="http://schemas.openxmlformats.org/officeDocument/2006/relationships/hyperlink" Target="https://skills.emsidata.com/skills/KS441S270X2PHDN26DRR" TargetMode="External"/><Relationship Id="rId2469" Type="http://schemas.openxmlformats.org/officeDocument/2006/relationships/hyperlink" Target="https://skills.emsidata.com/skills/KS125HM6044N46LPQLH1" TargetMode="External"/><Relationship Id="rId1139" Type="http://schemas.openxmlformats.org/officeDocument/2006/relationships/hyperlink" Target="https://skills.emsidata.com/skills/KS124LP60VZ1BNJNP26R" TargetMode="External"/><Relationship Id="rId3791" Type="http://schemas.openxmlformats.org/officeDocument/2006/relationships/hyperlink" Target="https://skills.emsidata.com/skills/KS682KS6YH44C8LDZDBJ" TargetMode="External"/><Relationship Id="rId2460" Type="http://schemas.openxmlformats.org/officeDocument/2006/relationships/hyperlink" Target="https://skills.emsidata.com/skills/KS1200771D9CR9LB4MWW" TargetMode="External"/><Relationship Id="rId3790" Type="http://schemas.openxmlformats.org/officeDocument/2006/relationships/hyperlink" Target="https://skills.emsidata.com/skills/KS125Z26XB67Y67KBRYP" TargetMode="External"/><Relationship Id="rId1130" Type="http://schemas.openxmlformats.org/officeDocument/2006/relationships/hyperlink" Target="https://skills.emsidata.com/skills/KS440R5680FXBLM3RVJJ" TargetMode="External"/><Relationship Id="rId2461" Type="http://schemas.openxmlformats.org/officeDocument/2006/relationships/hyperlink" Target="https://skills.emsidata.com/skills/KS125HM5W3TSTDC5H70H" TargetMode="External"/><Relationship Id="rId3793" Type="http://schemas.openxmlformats.org/officeDocument/2006/relationships/hyperlink" Target="https://skills.emsidata.com/skills/KS122626T550SLQ7QZ1C" TargetMode="External"/><Relationship Id="rId1131" Type="http://schemas.openxmlformats.org/officeDocument/2006/relationships/hyperlink" Target="https://skills.emsidata.com/skills/KS440RC62R3H7NV8FM9D" TargetMode="External"/><Relationship Id="rId2462" Type="http://schemas.openxmlformats.org/officeDocument/2006/relationships/hyperlink" Target="https://skills.emsidata.com/skills/KS122ZF7845KJH7HF7B9" TargetMode="External"/><Relationship Id="rId3792" Type="http://schemas.openxmlformats.org/officeDocument/2006/relationships/hyperlink" Target="https://skills.emsidata.com/skills/KS1264H637YVR9N30ZCN" TargetMode="External"/><Relationship Id="rId1132" Type="http://schemas.openxmlformats.org/officeDocument/2006/relationships/hyperlink" Target="https://skills.emsidata.com/skills/KS124B06Q3XNRDX727TC" TargetMode="External"/><Relationship Id="rId2463" Type="http://schemas.openxmlformats.org/officeDocument/2006/relationships/hyperlink" Target="https://skills.emsidata.com/skills/KS125KQ5WKM97L66SSQY" TargetMode="External"/><Relationship Id="rId3795" Type="http://schemas.openxmlformats.org/officeDocument/2006/relationships/hyperlink" Target="https://skills.emsidata.com/skills/KS4402T6094D6F35MTXR" TargetMode="External"/><Relationship Id="rId1133" Type="http://schemas.openxmlformats.org/officeDocument/2006/relationships/hyperlink" Target="https://skills.emsidata.com/skills/KS122WL6FR8WPHPZ3X18" TargetMode="External"/><Relationship Id="rId2464" Type="http://schemas.openxmlformats.org/officeDocument/2006/relationships/hyperlink" Target="https://skills.emsidata.com/skills/ESC64CE97ADCEEB22A43" TargetMode="External"/><Relationship Id="rId3794" Type="http://schemas.openxmlformats.org/officeDocument/2006/relationships/hyperlink" Target="https://skills.emsidata.com/skills/KS1282C778989GJWW9BZ" TargetMode="External"/><Relationship Id="rId1134" Type="http://schemas.openxmlformats.org/officeDocument/2006/relationships/hyperlink" Target="https://skills.emsidata.com/skills/KS127QV6FWSP1ZV7QJ31" TargetMode="External"/><Relationship Id="rId2465" Type="http://schemas.openxmlformats.org/officeDocument/2006/relationships/hyperlink" Target="https://skills.emsidata.com/skills/KSQOOX1S2DYD0E1VVZ5X" TargetMode="External"/><Relationship Id="rId3797" Type="http://schemas.openxmlformats.org/officeDocument/2006/relationships/hyperlink" Target="https://skills.emsidata.com/skills/KS1287R64YNBZGR50Y1N" TargetMode="External"/><Relationship Id="rId1135" Type="http://schemas.openxmlformats.org/officeDocument/2006/relationships/hyperlink" Target="https://skills.emsidata.com/skills/KS440FK71FB9FG86QCRS" TargetMode="External"/><Relationship Id="rId2466" Type="http://schemas.openxmlformats.org/officeDocument/2006/relationships/hyperlink" Target="https://skills.emsidata.com/skills/ES3E5FD5839A884AD4B4" TargetMode="External"/><Relationship Id="rId3796" Type="http://schemas.openxmlformats.org/officeDocument/2006/relationships/hyperlink" Target="https://skills.emsidata.com/skills/ESFCB5969D4A6AFEB678" TargetMode="External"/><Relationship Id="rId1125" Type="http://schemas.openxmlformats.org/officeDocument/2006/relationships/hyperlink" Target="https://skills.emsidata.com/skills/KS441Z26TL4WJ45K6MHZ" TargetMode="External"/><Relationship Id="rId2456" Type="http://schemas.openxmlformats.org/officeDocument/2006/relationships/hyperlink" Target="https://skills.emsidata.com/skills/KS120CW76RGGWD48DQ0C" TargetMode="External"/><Relationship Id="rId3788" Type="http://schemas.openxmlformats.org/officeDocument/2006/relationships/hyperlink" Target="https://skills.emsidata.com/skills/KS683SQ6ZD2227YN4C93" TargetMode="External"/><Relationship Id="rId1126" Type="http://schemas.openxmlformats.org/officeDocument/2006/relationships/hyperlink" Target="https://skills.emsidata.com/skills/KS123MR6P5RW0012RLVC" TargetMode="External"/><Relationship Id="rId2457" Type="http://schemas.openxmlformats.org/officeDocument/2006/relationships/hyperlink" Target="https://skills.emsidata.com/skills/ESAD92AA2437BEF8C136" TargetMode="External"/><Relationship Id="rId3787" Type="http://schemas.openxmlformats.org/officeDocument/2006/relationships/hyperlink" Target="https://skills.emsidata.com/skills/KS440ZC661D1D248K9QG" TargetMode="External"/><Relationship Id="rId1127" Type="http://schemas.openxmlformats.org/officeDocument/2006/relationships/hyperlink" Target="https://skills.emsidata.com/skills/KS1249Y70QBW38L986K5" TargetMode="External"/><Relationship Id="rId2458" Type="http://schemas.openxmlformats.org/officeDocument/2006/relationships/hyperlink" Target="https://skills.emsidata.com/skills/KSDJCA4E89LB98JAZ7LZ" TargetMode="External"/><Relationship Id="rId1128" Type="http://schemas.openxmlformats.org/officeDocument/2006/relationships/hyperlink" Target="https://skills.emsidata.com/skills/KS441MV6QP8YLV2Z0NZQ" TargetMode="External"/><Relationship Id="rId2459" Type="http://schemas.openxmlformats.org/officeDocument/2006/relationships/hyperlink" Target="https://skills.emsidata.com/skills/KS127296VDYS7ZFWVC46" TargetMode="External"/><Relationship Id="rId3789" Type="http://schemas.openxmlformats.org/officeDocument/2006/relationships/hyperlink" Target="https://skills.emsidata.com/skills/KS7G87D6070DFKD72JKX" TargetMode="External"/><Relationship Id="rId1129" Type="http://schemas.openxmlformats.org/officeDocument/2006/relationships/hyperlink" Target="https://skills.emsidata.com/skills/ESB25C528BD71058C585" TargetMode="External"/><Relationship Id="rId3780" Type="http://schemas.openxmlformats.org/officeDocument/2006/relationships/hyperlink" Target="https://skills.emsidata.com/skills/KS124DX6G31F5M9ZHNGC" TargetMode="External"/><Relationship Id="rId2450" Type="http://schemas.openxmlformats.org/officeDocument/2006/relationships/hyperlink" Target="https://skills.emsidata.com/skills/KS120076FGP5WGWYMP0F" TargetMode="External"/><Relationship Id="rId3782" Type="http://schemas.openxmlformats.org/officeDocument/2006/relationships/hyperlink" Target="https://skills.emsidata.com/skills/KS120WY66GD23RSX12RL" TargetMode="External"/><Relationship Id="rId1120" Type="http://schemas.openxmlformats.org/officeDocument/2006/relationships/hyperlink" Target="https://skills.emsidata.com/skills/ESF5476DC33E756E90A5" TargetMode="External"/><Relationship Id="rId2451" Type="http://schemas.openxmlformats.org/officeDocument/2006/relationships/hyperlink" Target="https://skills.emsidata.com/skills/KS125G76924W6C1ZNPW5" TargetMode="External"/><Relationship Id="rId3781" Type="http://schemas.openxmlformats.org/officeDocument/2006/relationships/hyperlink" Target="https://skills.emsidata.com/skills/KS440S66DFM34BM1MH7H" TargetMode="External"/><Relationship Id="rId1121" Type="http://schemas.openxmlformats.org/officeDocument/2006/relationships/hyperlink" Target="https://skills.emsidata.com/skills/KS4410R6ZC80DR0WRXV9" TargetMode="External"/><Relationship Id="rId2452" Type="http://schemas.openxmlformats.org/officeDocument/2006/relationships/hyperlink" Target="https://skills.emsidata.com/skills/KS125HC7774SS8G7HQGB" TargetMode="External"/><Relationship Id="rId3784" Type="http://schemas.openxmlformats.org/officeDocument/2006/relationships/hyperlink" Target="https://skills.emsidata.com/skills/KS120Z378ZMS5RKCS43X" TargetMode="External"/><Relationship Id="rId1122" Type="http://schemas.openxmlformats.org/officeDocument/2006/relationships/hyperlink" Target="https://skills.emsidata.com/skills/KS123K16RR5PRRN1S5LH" TargetMode="External"/><Relationship Id="rId2453" Type="http://schemas.openxmlformats.org/officeDocument/2006/relationships/hyperlink" Target="https://skills.emsidata.com/skills/KS125H96ZC1YN9ZC9MB6" TargetMode="External"/><Relationship Id="rId3783" Type="http://schemas.openxmlformats.org/officeDocument/2006/relationships/hyperlink" Target="https://skills.emsidata.com/skills/KS125B569R313XT23LHY" TargetMode="External"/><Relationship Id="rId1123" Type="http://schemas.openxmlformats.org/officeDocument/2006/relationships/hyperlink" Target="https://skills.emsidata.com/skills/KS1230469Q3H7ZQ2K8XK" TargetMode="External"/><Relationship Id="rId2454" Type="http://schemas.openxmlformats.org/officeDocument/2006/relationships/hyperlink" Target="https://skills.emsidata.com/skills/KS48GBNF083KNFJRXKC0" TargetMode="External"/><Relationship Id="rId3786" Type="http://schemas.openxmlformats.org/officeDocument/2006/relationships/hyperlink" Target="https://skills.emsidata.com/skills/KS126DD6P20BDTT3QHF3" TargetMode="External"/><Relationship Id="rId1124" Type="http://schemas.openxmlformats.org/officeDocument/2006/relationships/hyperlink" Target="https://skills.emsidata.com/skills/KS7G0Q470K9C72104F52" TargetMode="External"/><Relationship Id="rId2455" Type="http://schemas.openxmlformats.org/officeDocument/2006/relationships/hyperlink" Target="https://skills.emsidata.com/skills/KS1222070RZ28DZ5RB4Q" TargetMode="External"/><Relationship Id="rId3785" Type="http://schemas.openxmlformats.org/officeDocument/2006/relationships/hyperlink" Target="https://skills.emsidata.com/skills/KS125B45YZ8FF6LVXX3G" TargetMode="External"/><Relationship Id="rId1158" Type="http://schemas.openxmlformats.org/officeDocument/2006/relationships/hyperlink" Target="https://skills.emsidata.com/skills/KS122W072SGKNR1MQDK1" TargetMode="External"/><Relationship Id="rId2489" Type="http://schemas.openxmlformats.org/officeDocument/2006/relationships/hyperlink" Target="https://skills.emsidata.com/skills/KS7G44J688NL5P20LR4S" TargetMode="External"/><Relationship Id="rId1159" Type="http://schemas.openxmlformats.org/officeDocument/2006/relationships/hyperlink" Target="https://skills.emsidata.com/skills/KS7G2446L7N6XHHD0564" TargetMode="External"/><Relationship Id="rId2480" Type="http://schemas.openxmlformats.org/officeDocument/2006/relationships/hyperlink" Target="https://skills.emsidata.com/skills/KS120P66TSZZ3X8G19X1" TargetMode="External"/><Relationship Id="rId1150" Type="http://schemas.openxmlformats.org/officeDocument/2006/relationships/hyperlink" Target="https://skills.emsidata.com/skills/KS1253Q66NQSNHM7JR49" TargetMode="External"/><Relationship Id="rId2481" Type="http://schemas.openxmlformats.org/officeDocument/2006/relationships/hyperlink" Target="https://skills.emsidata.com/skills/KS1206T6DR6QD8JMTQY4" TargetMode="External"/><Relationship Id="rId1151" Type="http://schemas.openxmlformats.org/officeDocument/2006/relationships/hyperlink" Target="https://skills.emsidata.com/skills/KS120TB782MDDQKCYGB1" TargetMode="External"/><Relationship Id="rId2482" Type="http://schemas.openxmlformats.org/officeDocument/2006/relationships/hyperlink" Target="https://skills.emsidata.com/skills/KS4423163037L7DLCTHM" TargetMode="External"/><Relationship Id="rId1152" Type="http://schemas.openxmlformats.org/officeDocument/2006/relationships/hyperlink" Target="https://skills.emsidata.com/skills/KS127XT603LK4XYKM9DR" TargetMode="External"/><Relationship Id="rId2483" Type="http://schemas.openxmlformats.org/officeDocument/2006/relationships/hyperlink" Target="https://skills.emsidata.com/skills/KS32GY4110WU526QV10S" TargetMode="External"/><Relationship Id="rId1153" Type="http://schemas.openxmlformats.org/officeDocument/2006/relationships/hyperlink" Target="https://skills.emsidata.com/skills/KS1226S78RCSJ8NQPKHN" TargetMode="External"/><Relationship Id="rId2484" Type="http://schemas.openxmlformats.org/officeDocument/2006/relationships/hyperlink" Target="https://skills.emsidata.com/skills/KS122ZZ6WK3KY3TKBTTS" TargetMode="External"/><Relationship Id="rId1154" Type="http://schemas.openxmlformats.org/officeDocument/2006/relationships/hyperlink" Target="https://skills.emsidata.com/skills/KS441MF692T5CFJMMX9D" TargetMode="External"/><Relationship Id="rId2485" Type="http://schemas.openxmlformats.org/officeDocument/2006/relationships/hyperlink" Target="https://skills.emsidata.com/skills/ESA0205803A2A714C766" TargetMode="External"/><Relationship Id="rId1155" Type="http://schemas.openxmlformats.org/officeDocument/2006/relationships/hyperlink" Target="https://skills.emsidata.com/skills/KS441306TD3QBV8SXTHK" TargetMode="External"/><Relationship Id="rId2486" Type="http://schemas.openxmlformats.org/officeDocument/2006/relationships/hyperlink" Target="https://skills.emsidata.com/skills/KS126HD6VL9XVJ2V08HC" TargetMode="External"/><Relationship Id="rId1156" Type="http://schemas.openxmlformats.org/officeDocument/2006/relationships/hyperlink" Target="https://skills.emsidata.com/skills/KS126VG615L21VND0QGM" TargetMode="External"/><Relationship Id="rId2487" Type="http://schemas.openxmlformats.org/officeDocument/2006/relationships/hyperlink" Target="https://skills.emsidata.com/skills/KS1253L661L2QWZ4Z16L" TargetMode="External"/><Relationship Id="rId1157" Type="http://schemas.openxmlformats.org/officeDocument/2006/relationships/hyperlink" Target="https://skills.emsidata.com/skills/KS120JM794Q6X3C6TXXF" TargetMode="External"/><Relationship Id="rId2488" Type="http://schemas.openxmlformats.org/officeDocument/2006/relationships/hyperlink" Target="https://skills.emsidata.com/skills/ES9204925AECAB5D49B6" TargetMode="External"/><Relationship Id="rId1147" Type="http://schemas.openxmlformats.org/officeDocument/2006/relationships/hyperlink" Target="https://skills.emsidata.com/skills/KS1253Q6BT7MP2XWL90M" TargetMode="External"/><Relationship Id="rId2478" Type="http://schemas.openxmlformats.org/officeDocument/2006/relationships/hyperlink" Target="https://skills.emsidata.com/skills/ESBA4223D2FCCD08B7BF" TargetMode="External"/><Relationship Id="rId1148" Type="http://schemas.openxmlformats.org/officeDocument/2006/relationships/hyperlink" Target="https://skills.emsidata.com/skills/KS1281W75W47W0HY5QKT" TargetMode="External"/><Relationship Id="rId2479" Type="http://schemas.openxmlformats.org/officeDocument/2006/relationships/hyperlink" Target="https://skills.emsidata.com/skills/KS1200B62W5ZF38RJ7TD" TargetMode="External"/><Relationship Id="rId1149" Type="http://schemas.openxmlformats.org/officeDocument/2006/relationships/hyperlink" Target="https://skills.emsidata.com/skills/ES56A56220C5AB1DC996" TargetMode="External"/><Relationship Id="rId2470" Type="http://schemas.openxmlformats.org/officeDocument/2006/relationships/hyperlink" Target="https://skills.emsidata.com/skills/KS125KZ63R2LRPBN4Q52" TargetMode="External"/><Relationship Id="rId1140" Type="http://schemas.openxmlformats.org/officeDocument/2006/relationships/hyperlink" Target="https://skills.emsidata.com/skills/KS4400375M36V958GWK6" TargetMode="External"/><Relationship Id="rId2471" Type="http://schemas.openxmlformats.org/officeDocument/2006/relationships/hyperlink" Target="https://skills.emsidata.com/skills/KS126TT5X14LXC9KC03X" TargetMode="External"/><Relationship Id="rId1141" Type="http://schemas.openxmlformats.org/officeDocument/2006/relationships/hyperlink" Target="https://skills.emsidata.com/skills/KS122YJ60L8M5M9N4QN8" TargetMode="External"/><Relationship Id="rId2472" Type="http://schemas.openxmlformats.org/officeDocument/2006/relationships/hyperlink" Target="https://skills.emsidata.com/skills/KS125F2607K67VLF2JY8" TargetMode="External"/><Relationship Id="rId1142" Type="http://schemas.openxmlformats.org/officeDocument/2006/relationships/hyperlink" Target="https://skills.emsidata.com/skills/KS441VB6M0QX9QS0TWHT" TargetMode="External"/><Relationship Id="rId2473" Type="http://schemas.openxmlformats.org/officeDocument/2006/relationships/hyperlink" Target="https://skills.emsidata.com/skills/KS125JG680PBPW09JZQT" TargetMode="External"/><Relationship Id="rId1143" Type="http://schemas.openxmlformats.org/officeDocument/2006/relationships/hyperlink" Target="https://skills.emsidata.com/skills/KS125QX63FML66NYHP9H" TargetMode="External"/><Relationship Id="rId2474" Type="http://schemas.openxmlformats.org/officeDocument/2006/relationships/hyperlink" Target="https://skills.emsidata.com/skills/KS124YC6LX2CPHY43PMJ" TargetMode="External"/><Relationship Id="rId1144" Type="http://schemas.openxmlformats.org/officeDocument/2006/relationships/hyperlink" Target="https://skills.emsidata.com/skills/KSWHBVFESEZYURPCV7CJ" TargetMode="External"/><Relationship Id="rId2475" Type="http://schemas.openxmlformats.org/officeDocument/2006/relationships/hyperlink" Target="https://skills.emsidata.com/skills/KS1263G78F94QR54RH4P" TargetMode="External"/><Relationship Id="rId1145" Type="http://schemas.openxmlformats.org/officeDocument/2006/relationships/hyperlink" Target="https://skills.emsidata.com/skills/KS125255X8P1NNF7T5Z5" TargetMode="External"/><Relationship Id="rId2476" Type="http://schemas.openxmlformats.org/officeDocument/2006/relationships/hyperlink" Target="https://skills.emsidata.com/skills/KS121WH63JVNQKDGCPR9" TargetMode="External"/><Relationship Id="rId1146" Type="http://schemas.openxmlformats.org/officeDocument/2006/relationships/hyperlink" Target="https://skills.emsidata.com/skills/KS123K46SJHKWW7BM31D" TargetMode="External"/><Relationship Id="rId2477" Type="http://schemas.openxmlformats.org/officeDocument/2006/relationships/hyperlink" Target="https://skills.emsidata.com/skills/KS123KN60T73XZFVMNXP" TargetMode="External"/><Relationship Id="rId3810" Type="http://schemas.openxmlformats.org/officeDocument/2006/relationships/hyperlink" Target="https://skills.emsidata.com/skills/ES72D57E1BC4BB22BBB0" TargetMode="External"/><Relationship Id="rId3812" Type="http://schemas.openxmlformats.org/officeDocument/2006/relationships/hyperlink" Target="https://skills.emsidata.com/skills/KS122TN6QW0F40J15TTM" TargetMode="External"/><Relationship Id="rId3811" Type="http://schemas.openxmlformats.org/officeDocument/2006/relationships/hyperlink" Target="https://skills.emsidata.com/skills/KS121CQ6SNKYY3CT7146" TargetMode="External"/><Relationship Id="rId3814" Type="http://schemas.openxmlformats.org/officeDocument/2006/relationships/hyperlink" Target="https://skills.emsidata.com/skills/ES1706C943225F0BEC2B" TargetMode="External"/><Relationship Id="rId3813" Type="http://schemas.openxmlformats.org/officeDocument/2006/relationships/hyperlink" Target="https://skills.emsidata.com/skills/ES6CFA822EBE98AEFE58" TargetMode="External"/><Relationship Id="rId3816" Type="http://schemas.openxmlformats.org/officeDocument/2006/relationships/hyperlink" Target="https://skills.emsidata.com/skills/BGS5E21A211294F3412D" TargetMode="External"/><Relationship Id="rId3815" Type="http://schemas.openxmlformats.org/officeDocument/2006/relationships/hyperlink" Target="https://skills.emsidata.com/skills/ES42ED73652538F9FB20" TargetMode="External"/><Relationship Id="rId3818" Type="http://schemas.openxmlformats.org/officeDocument/2006/relationships/hyperlink" Target="https://skills.emsidata.com/skills/KS441GS6DHYNVH5GW6L9" TargetMode="External"/><Relationship Id="rId3817" Type="http://schemas.openxmlformats.org/officeDocument/2006/relationships/hyperlink" Target="https://skills.emsidata.com/skills/KS125JS5W5R3S72P63Y3" TargetMode="External"/><Relationship Id="rId3819" Type="http://schemas.openxmlformats.org/officeDocument/2006/relationships/hyperlink" Target="https://skills.emsidata.com/skills/KS441J3672F2WDNL5FCM" TargetMode="External"/><Relationship Id="rId3801" Type="http://schemas.openxmlformats.org/officeDocument/2006/relationships/hyperlink" Target="https://skills.emsidata.com/skills/ESCC9C5BCEDD2157A734" TargetMode="External"/><Relationship Id="rId3800" Type="http://schemas.openxmlformats.org/officeDocument/2006/relationships/hyperlink" Target="https://skills.emsidata.com/skills/KSCFTLKLB8GE4VIJNVRR" TargetMode="External"/><Relationship Id="rId3803" Type="http://schemas.openxmlformats.org/officeDocument/2006/relationships/hyperlink" Target="https://skills.emsidata.com/skills/ESFB6F6182E69DA80843" TargetMode="External"/><Relationship Id="rId3802" Type="http://schemas.openxmlformats.org/officeDocument/2006/relationships/hyperlink" Target="https://skills.emsidata.com/skills/KS1266T79W1P85K3B0N7" TargetMode="External"/><Relationship Id="rId3805" Type="http://schemas.openxmlformats.org/officeDocument/2006/relationships/hyperlink" Target="https://skills.emsidata.com/skills/ES93F8B89DCFEB3D8E20" TargetMode="External"/><Relationship Id="rId3804" Type="http://schemas.openxmlformats.org/officeDocument/2006/relationships/hyperlink" Target="https://skills.emsidata.com/skills/KS1266X5W6791WSRJMVC" TargetMode="External"/><Relationship Id="rId3807" Type="http://schemas.openxmlformats.org/officeDocument/2006/relationships/hyperlink" Target="https://skills.emsidata.com/skills/ESE9A5EA351168192BD9" TargetMode="External"/><Relationship Id="rId3806" Type="http://schemas.openxmlformats.org/officeDocument/2006/relationships/hyperlink" Target="https://skills.emsidata.com/skills/KS440C365HRHPM9VQDFF" TargetMode="External"/><Relationship Id="rId3809" Type="http://schemas.openxmlformats.org/officeDocument/2006/relationships/hyperlink" Target="https://skills.emsidata.com/skills/KS122B86K64KXNV7S8X2" TargetMode="External"/><Relationship Id="rId3808" Type="http://schemas.openxmlformats.org/officeDocument/2006/relationships/hyperlink" Target="https://skills.emsidata.com/skills/ESE0D6A2674ADCCED0F1" TargetMode="External"/><Relationship Id="rId1213" Type="http://schemas.openxmlformats.org/officeDocument/2006/relationships/hyperlink" Target="https://skills.emsidata.com/skills/KS128227056JR6YW8TKZ" TargetMode="External"/><Relationship Id="rId2544" Type="http://schemas.openxmlformats.org/officeDocument/2006/relationships/hyperlink" Target="https://skills.emsidata.com/skills/ES17CA004ED0A7109CE9" TargetMode="External"/><Relationship Id="rId3876" Type="http://schemas.openxmlformats.org/officeDocument/2006/relationships/hyperlink" Target="https://skills.emsidata.com/skills/KS440HK72NCTJJWMWRRS" TargetMode="External"/><Relationship Id="rId1214" Type="http://schemas.openxmlformats.org/officeDocument/2006/relationships/hyperlink" Target="https://skills.emsidata.com/skills/KS440TB6786R7HHQ2Z7D" TargetMode="External"/><Relationship Id="rId2545" Type="http://schemas.openxmlformats.org/officeDocument/2006/relationships/hyperlink" Target="https://skills.emsidata.com/skills/KS121HL6BH6FFNYNKPS1" TargetMode="External"/><Relationship Id="rId3875" Type="http://schemas.openxmlformats.org/officeDocument/2006/relationships/hyperlink" Target="https://skills.emsidata.com/skills/ESF2273367F8FD265256" TargetMode="External"/><Relationship Id="rId1215" Type="http://schemas.openxmlformats.org/officeDocument/2006/relationships/hyperlink" Target="https://skills.emsidata.com/skills/KS123P15VJSF7LGWHQYK" TargetMode="External"/><Relationship Id="rId2546" Type="http://schemas.openxmlformats.org/officeDocument/2006/relationships/hyperlink" Target="https://skills.emsidata.com/skills/KS125W566GKG5Y997PCP" TargetMode="External"/><Relationship Id="rId3878" Type="http://schemas.openxmlformats.org/officeDocument/2006/relationships/hyperlink" Target="https://skills.emsidata.com/skills/KSMV4NS8OC5C2M3LFVE4" TargetMode="External"/><Relationship Id="rId1216" Type="http://schemas.openxmlformats.org/officeDocument/2006/relationships/hyperlink" Target="https://skills.emsidata.com/skills/KS120HW6J91L2BHXHRKP" TargetMode="External"/><Relationship Id="rId2547" Type="http://schemas.openxmlformats.org/officeDocument/2006/relationships/hyperlink" Target="https://skills.emsidata.com/skills/KS122VW78Q67XR4C3ZDW" TargetMode="External"/><Relationship Id="rId3877" Type="http://schemas.openxmlformats.org/officeDocument/2006/relationships/hyperlink" Target="https://skills.emsidata.com/skills/ESB97C2BC2580DE80B78" TargetMode="External"/><Relationship Id="rId1217" Type="http://schemas.openxmlformats.org/officeDocument/2006/relationships/hyperlink" Target="https://skills.emsidata.com/skills/KS124476440BWFGMM7BV" TargetMode="External"/><Relationship Id="rId2548" Type="http://schemas.openxmlformats.org/officeDocument/2006/relationships/hyperlink" Target="https://skills.emsidata.com/skills/KS122VT6S2JJ5C5D80NF" TargetMode="External"/><Relationship Id="rId1218" Type="http://schemas.openxmlformats.org/officeDocument/2006/relationships/hyperlink" Target="https://skills.emsidata.com/skills/KS127L66WP0Z6ZPGCH65" TargetMode="External"/><Relationship Id="rId2549" Type="http://schemas.openxmlformats.org/officeDocument/2006/relationships/hyperlink" Target="https://skills.emsidata.com/skills/KS1217D75NZXR668PGBT" TargetMode="External"/><Relationship Id="rId3879" Type="http://schemas.openxmlformats.org/officeDocument/2006/relationships/hyperlink" Target="https://skills.emsidata.com/skills/KS123NL6ZT7N635KB88M" TargetMode="External"/><Relationship Id="rId1219" Type="http://schemas.openxmlformats.org/officeDocument/2006/relationships/hyperlink" Target="https://skills.emsidata.com/skills/KS126KM6B6MSWNZDVR14" TargetMode="External"/><Relationship Id="rId3870" Type="http://schemas.openxmlformats.org/officeDocument/2006/relationships/hyperlink" Target="https://skills.emsidata.com/skills/KS1209J77MXGBB1R8F6F" TargetMode="External"/><Relationship Id="rId2540" Type="http://schemas.openxmlformats.org/officeDocument/2006/relationships/hyperlink" Target="https://skills.emsidata.com/skills/KSC264RJVU1CG7HMK8LT" TargetMode="External"/><Relationship Id="rId3872" Type="http://schemas.openxmlformats.org/officeDocument/2006/relationships/hyperlink" Target="https://skills.emsidata.com/skills/KS1270Q71W4Z2GRD1F56" TargetMode="External"/><Relationship Id="rId1210" Type="http://schemas.openxmlformats.org/officeDocument/2006/relationships/hyperlink" Target="https://skills.emsidata.com/skills/KS1281Y6YGNRX3STZXTW" TargetMode="External"/><Relationship Id="rId2541" Type="http://schemas.openxmlformats.org/officeDocument/2006/relationships/hyperlink" Target="https://skills.emsidata.com/skills/KS127V46FQ9152TJ8B2B" TargetMode="External"/><Relationship Id="rId3871" Type="http://schemas.openxmlformats.org/officeDocument/2006/relationships/hyperlink" Target="https://skills.emsidata.com/skills/KS125Q96PZMF3FJ7RMR2" TargetMode="External"/><Relationship Id="rId1211" Type="http://schemas.openxmlformats.org/officeDocument/2006/relationships/hyperlink" Target="https://skills.emsidata.com/skills/KS1281Y6QHJ8PQLHTZ6R" TargetMode="External"/><Relationship Id="rId2542" Type="http://schemas.openxmlformats.org/officeDocument/2006/relationships/hyperlink" Target="https://skills.emsidata.com/skills/ES53972BEABB57A4D0E6" TargetMode="External"/><Relationship Id="rId3874" Type="http://schemas.openxmlformats.org/officeDocument/2006/relationships/hyperlink" Target="https://skills.emsidata.com/skills/KS1287G6QQFBQMF1VH2C" TargetMode="External"/><Relationship Id="rId1212" Type="http://schemas.openxmlformats.org/officeDocument/2006/relationships/hyperlink" Target="https://skills.emsidata.com/skills/KS128286L623CC643TL6" TargetMode="External"/><Relationship Id="rId2543" Type="http://schemas.openxmlformats.org/officeDocument/2006/relationships/hyperlink" Target="https://skills.emsidata.com/skills/KS441KD5ZN6L8Q5NBJ86" TargetMode="External"/><Relationship Id="rId3873" Type="http://schemas.openxmlformats.org/officeDocument/2006/relationships/hyperlink" Target="https://skills.emsidata.com/skills/KS123K0777B87JF9GDYY" TargetMode="External"/><Relationship Id="rId1202" Type="http://schemas.openxmlformats.org/officeDocument/2006/relationships/hyperlink" Target="https://skills.emsidata.com/skills/KS127DD6ZHR3T8689H12" TargetMode="External"/><Relationship Id="rId2533" Type="http://schemas.openxmlformats.org/officeDocument/2006/relationships/hyperlink" Target="https://skills.emsidata.com/skills/KS123Z75WFFSZPXNH04Q" TargetMode="External"/><Relationship Id="rId3865" Type="http://schemas.openxmlformats.org/officeDocument/2006/relationships/hyperlink" Target="https://skills.emsidata.com/skills/KS122DZ6GMJQM0816BVF" TargetMode="External"/><Relationship Id="rId1203" Type="http://schemas.openxmlformats.org/officeDocument/2006/relationships/hyperlink" Target="https://skills.emsidata.com/skills/KS127DK61CL4L25ZKFM5" TargetMode="External"/><Relationship Id="rId2534" Type="http://schemas.openxmlformats.org/officeDocument/2006/relationships/hyperlink" Target="https://skills.emsidata.com/skills/KS128DB64C2HK9QV1ZDZ" TargetMode="External"/><Relationship Id="rId3864" Type="http://schemas.openxmlformats.org/officeDocument/2006/relationships/hyperlink" Target="https://skills.emsidata.com/skills/KS4FY0QGEU3SZJ9RT2AB" TargetMode="External"/><Relationship Id="rId1204" Type="http://schemas.openxmlformats.org/officeDocument/2006/relationships/hyperlink" Target="https://skills.emsidata.com/skills/KS127DJ6WM31L3FMT01S" TargetMode="External"/><Relationship Id="rId2535" Type="http://schemas.openxmlformats.org/officeDocument/2006/relationships/hyperlink" Target="https://skills.emsidata.com/skills/KS125C05ZSYGWN3V1DXK" TargetMode="External"/><Relationship Id="rId3867" Type="http://schemas.openxmlformats.org/officeDocument/2006/relationships/hyperlink" Target="https://skills.emsidata.com/skills/KS440TN703GZQDBG4KMT" TargetMode="External"/><Relationship Id="rId1205" Type="http://schemas.openxmlformats.org/officeDocument/2006/relationships/hyperlink" Target="https://skills.emsidata.com/skills/KS120QD64Z8Z6TXQF418" TargetMode="External"/><Relationship Id="rId2536" Type="http://schemas.openxmlformats.org/officeDocument/2006/relationships/hyperlink" Target="https://skills.emsidata.com/skills/KS1259Y6CNM1WLJS8PPP" TargetMode="External"/><Relationship Id="rId3866" Type="http://schemas.openxmlformats.org/officeDocument/2006/relationships/hyperlink" Target="https://skills.emsidata.com/skills/KS3WPPOSFG3YIED0EMIH" TargetMode="External"/><Relationship Id="rId1206" Type="http://schemas.openxmlformats.org/officeDocument/2006/relationships/hyperlink" Target="https://skills.emsidata.com/skills/KS127TK6TR36MV6NTN4M" TargetMode="External"/><Relationship Id="rId2537" Type="http://schemas.openxmlformats.org/officeDocument/2006/relationships/hyperlink" Target="https://skills.emsidata.com/skills/KS125R66M2W3TKJXWNBF" TargetMode="External"/><Relationship Id="rId3869" Type="http://schemas.openxmlformats.org/officeDocument/2006/relationships/hyperlink" Target="https://skills.emsidata.com/skills/KS123G26J2432FD51JB4" TargetMode="External"/><Relationship Id="rId1207" Type="http://schemas.openxmlformats.org/officeDocument/2006/relationships/hyperlink" Target="https://skills.emsidata.com/skills/KS123WS71JW5Z260BWRT" TargetMode="External"/><Relationship Id="rId2538" Type="http://schemas.openxmlformats.org/officeDocument/2006/relationships/hyperlink" Target="https://skills.emsidata.com/skills/KS1258263VKQVRQ9N0Y0" TargetMode="External"/><Relationship Id="rId3868" Type="http://schemas.openxmlformats.org/officeDocument/2006/relationships/hyperlink" Target="https://skills.emsidata.com/skills/ES537232883A849006B7" TargetMode="External"/><Relationship Id="rId1208" Type="http://schemas.openxmlformats.org/officeDocument/2006/relationships/hyperlink" Target="https://skills.emsidata.com/skills/KS127SN723CCFQJKG8GK" TargetMode="External"/><Relationship Id="rId2539" Type="http://schemas.openxmlformats.org/officeDocument/2006/relationships/hyperlink" Target="https://skills.emsidata.com/skills/KS681QS60M1FK19YRHG4" TargetMode="External"/><Relationship Id="rId1209" Type="http://schemas.openxmlformats.org/officeDocument/2006/relationships/hyperlink" Target="https://skills.emsidata.com/skills/KS123K35XW0ZY6YB2QTW" TargetMode="External"/><Relationship Id="rId3861" Type="http://schemas.openxmlformats.org/officeDocument/2006/relationships/hyperlink" Target="https://skills.emsidata.com/skills/KS682BC62HFXX2YC58TD" TargetMode="External"/><Relationship Id="rId2530" Type="http://schemas.openxmlformats.org/officeDocument/2006/relationships/hyperlink" Target="https://skills.emsidata.com/skills/KS120L4778BN093RR1FG" TargetMode="External"/><Relationship Id="rId3860" Type="http://schemas.openxmlformats.org/officeDocument/2006/relationships/hyperlink" Target="https://skills.emsidata.com/skills/KS1201566L1SYP3D4LS3" TargetMode="External"/><Relationship Id="rId1200" Type="http://schemas.openxmlformats.org/officeDocument/2006/relationships/hyperlink" Target="https://skills.emsidata.com/skills/KS127DK6TSSB08HQKZKP" TargetMode="External"/><Relationship Id="rId2531" Type="http://schemas.openxmlformats.org/officeDocument/2006/relationships/hyperlink" Target="https://skills.emsidata.com/skills/KS127VR6BW7GWQ25V5M3" TargetMode="External"/><Relationship Id="rId3863" Type="http://schemas.openxmlformats.org/officeDocument/2006/relationships/hyperlink" Target="https://skills.emsidata.com/skills/ES12C5AA35218151CEF8" TargetMode="External"/><Relationship Id="rId1201" Type="http://schemas.openxmlformats.org/officeDocument/2006/relationships/hyperlink" Target="https://skills.emsidata.com/skills/KS124B2691JRVMBSB00H" TargetMode="External"/><Relationship Id="rId2532" Type="http://schemas.openxmlformats.org/officeDocument/2006/relationships/hyperlink" Target="https://skills.emsidata.com/skills/KS126Z86541KSHNDFQ1K" TargetMode="External"/><Relationship Id="rId3862" Type="http://schemas.openxmlformats.org/officeDocument/2006/relationships/hyperlink" Target="https://skills.emsidata.com/skills/KS125XL789D4ML4TFPD2" TargetMode="External"/><Relationship Id="rId1235" Type="http://schemas.openxmlformats.org/officeDocument/2006/relationships/hyperlink" Target="https://skills.emsidata.com/skills/KS122TT722LQWMLRJMYR" TargetMode="External"/><Relationship Id="rId2566" Type="http://schemas.openxmlformats.org/officeDocument/2006/relationships/hyperlink" Target="https://skills.emsidata.com/skills/KS124D25ZG7YZ156NNH6" TargetMode="External"/><Relationship Id="rId3898" Type="http://schemas.openxmlformats.org/officeDocument/2006/relationships/hyperlink" Target="https://skills.emsidata.com/skills/KS1282Z69X0BW8CXTPXH" TargetMode="External"/><Relationship Id="rId1236" Type="http://schemas.openxmlformats.org/officeDocument/2006/relationships/hyperlink" Target="https://skills.emsidata.com/skills/ES2711D80D1B951659DD" TargetMode="External"/><Relationship Id="rId2567" Type="http://schemas.openxmlformats.org/officeDocument/2006/relationships/hyperlink" Target="https://skills.emsidata.com/skills/KS124DQ6JX0NX9DBFDM8" TargetMode="External"/><Relationship Id="rId3897" Type="http://schemas.openxmlformats.org/officeDocument/2006/relationships/hyperlink" Target="https://skills.emsidata.com/skills/BGS69C2EAED3ECF003C7" TargetMode="External"/><Relationship Id="rId1237" Type="http://schemas.openxmlformats.org/officeDocument/2006/relationships/hyperlink" Target="https://skills.emsidata.com/skills/KS126P361WP1P5C9TDTL" TargetMode="External"/><Relationship Id="rId2568" Type="http://schemas.openxmlformats.org/officeDocument/2006/relationships/hyperlink" Target="https://skills.emsidata.com/skills/KS1219N6Z3XQ19V0HSKR" TargetMode="External"/><Relationship Id="rId1238" Type="http://schemas.openxmlformats.org/officeDocument/2006/relationships/hyperlink" Target="https://skills.emsidata.com/skills/KS122766S47D3902HBBN" TargetMode="External"/><Relationship Id="rId2569" Type="http://schemas.openxmlformats.org/officeDocument/2006/relationships/hyperlink" Target="https://skills.emsidata.com/skills/ESD3D2440C1EA13521F1" TargetMode="External"/><Relationship Id="rId3899" Type="http://schemas.openxmlformats.org/officeDocument/2006/relationships/hyperlink" Target="https://skills.emsidata.com/skills/KS125716TLTGH6SDHJD1" TargetMode="External"/><Relationship Id="rId1239" Type="http://schemas.openxmlformats.org/officeDocument/2006/relationships/hyperlink" Target="https://skills.emsidata.com/skills/KS440LQ6G9FXYT6C7SWN" TargetMode="External"/><Relationship Id="rId3890" Type="http://schemas.openxmlformats.org/officeDocument/2006/relationships/hyperlink" Target="https://skills.emsidata.com/skills/KSU8UDG025UYRSZC6WB4" TargetMode="External"/><Relationship Id="rId2560" Type="http://schemas.openxmlformats.org/officeDocument/2006/relationships/hyperlink" Target="https://skills.emsidata.com/skills/KS120KK75KM4F5LVDCDN" TargetMode="External"/><Relationship Id="rId3892" Type="http://schemas.openxmlformats.org/officeDocument/2006/relationships/hyperlink" Target="https://skills.emsidata.com/skills/KS126X26ZWSBLW188T04" TargetMode="External"/><Relationship Id="rId1230" Type="http://schemas.openxmlformats.org/officeDocument/2006/relationships/hyperlink" Target="https://skills.emsidata.com/skills/KS123XV6M32ZF5X54DL3" TargetMode="External"/><Relationship Id="rId2561" Type="http://schemas.openxmlformats.org/officeDocument/2006/relationships/hyperlink" Target="https://skills.emsidata.com/skills/KS125KJ77JNWBRCS031V" TargetMode="External"/><Relationship Id="rId3891" Type="http://schemas.openxmlformats.org/officeDocument/2006/relationships/hyperlink" Target="https://skills.emsidata.com/skills/KS125606TBG5G2K0B9NB" TargetMode="External"/><Relationship Id="rId1231" Type="http://schemas.openxmlformats.org/officeDocument/2006/relationships/hyperlink" Target="https://skills.emsidata.com/skills/KS122YY5WBP7GQPNRFG3" TargetMode="External"/><Relationship Id="rId2562" Type="http://schemas.openxmlformats.org/officeDocument/2006/relationships/hyperlink" Target="https://skills.emsidata.com/skills/KS121CF62WFJ19GK02H7" TargetMode="External"/><Relationship Id="rId3894" Type="http://schemas.openxmlformats.org/officeDocument/2006/relationships/hyperlink" Target="https://skills.emsidata.com/skills/KS441JF6DTJCCM9HR92G" TargetMode="External"/><Relationship Id="rId1232" Type="http://schemas.openxmlformats.org/officeDocument/2006/relationships/hyperlink" Target="https://skills.emsidata.com/skills/KS440KZ6ZGVFN5F5VNY3" TargetMode="External"/><Relationship Id="rId2563" Type="http://schemas.openxmlformats.org/officeDocument/2006/relationships/hyperlink" Target="https://skills.emsidata.com/skills/ESA5839C44D0970CF79F" TargetMode="External"/><Relationship Id="rId3893" Type="http://schemas.openxmlformats.org/officeDocument/2006/relationships/hyperlink" Target="https://skills.emsidata.com/skills/KS440PZ79TQW4H0QN9FV" TargetMode="External"/><Relationship Id="rId1233" Type="http://schemas.openxmlformats.org/officeDocument/2006/relationships/hyperlink" Target="https://skills.emsidata.com/skills/KS440V16DV2M3P2X7WWH" TargetMode="External"/><Relationship Id="rId2564" Type="http://schemas.openxmlformats.org/officeDocument/2006/relationships/hyperlink" Target="https://skills.emsidata.com/skills/KS7G7BG6631Q4B4JVDN6" TargetMode="External"/><Relationship Id="rId3896" Type="http://schemas.openxmlformats.org/officeDocument/2006/relationships/hyperlink" Target="https://skills.emsidata.com/skills/KS5MEGZXDVCTSGPQM84T" TargetMode="External"/><Relationship Id="rId1234" Type="http://schemas.openxmlformats.org/officeDocument/2006/relationships/hyperlink" Target="https://skills.emsidata.com/skills/KS440LR6NSB33SPP5H4P" TargetMode="External"/><Relationship Id="rId2565" Type="http://schemas.openxmlformats.org/officeDocument/2006/relationships/hyperlink" Target="https://skills.emsidata.com/skills/KS124H86K5J42L5SLFFV" TargetMode="External"/><Relationship Id="rId3895" Type="http://schemas.openxmlformats.org/officeDocument/2006/relationships/hyperlink" Target="https://skills.emsidata.com/skills/KSO5R441CVLUCQ73FDDM" TargetMode="External"/><Relationship Id="rId1224" Type="http://schemas.openxmlformats.org/officeDocument/2006/relationships/hyperlink" Target="https://skills.emsidata.com/skills/KS440446CLVJYFGF0X6D" TargetMode="External"/><Relationship Id="rId2555" Type="http://schemas.openxmlformats.org/officeDocument/2006/relationships/hyperlink" Target="https://skills.emsidata.com/skills/KS441NM675B7KHKV7X2M" TargetMode="External"/><Relationship Id="rId3887" Type="http://schemas.openxmlformats.org/officeDocument/2006/relationships/hyperlink" Target="https://skills.emsidata.com/skills/KS123MB5Y8GKT2N4FXJ4" TargetMode="External"/><Relationship Id="rId1225" Type="http://schemas.openxmlformats.org/officeDocument/2006/relationships/hyperlink" Target="https://skills.emsidata.com/skills/KS125B671DWS78T2HFPD" TargetMode="External"/><Relationship Id="rId2556" Type="http://schemas.openxmlformats.org/officeDocument/2006/relationships/hyperlink" Target="https://skills.emsidata.com/skills/KS126K06YSWLGCMB6B0Y" TargetMode="External"/><Relationship Id="rId3886" Type="http://schemas.openxmlformats.org/officeDocument/2006/relationships/hyperlink" Target="https://skills.emsidata.com/skills/KS121KB6Y2YXRHXG08QD" TargetMode="External"/><Relationship Id="rId1226" Type="http://schemas.openxmlformats.org/officeDocument/2006/relationships/hyperlink" Target="https://skills.emsidata.com/skills/ES7AD4A0EBFCD3B3F38F" TargetMode="External"/><Relationship Id="rId2557" Type="http://schemas.openxmlformats.org/officeDocument/2006/relationships/hyperlink" Target="https://skills.emsidata.com/skills/KS120KK6YQY9YQSK6DKW" TargetMode="External"/><Relationship Id="rId3889" Type="http://schemas.openxmlformats.org/officeDocument/2006/relationships/hyperlink" Target="https://skills.emsidata.com/skills/KS440HN6SC5LYCZWSSJY" TargetMode="External"/><Relationship Id="rId1227" Type="http://schemas.openxmlformats.org/officeDocument/2006/relationships/hyperlink" Target="https://skills.emsidata.com/skills/KS12766719BG8DWZSBFW" TargetMode="External"/><Relationship Id="rId2558" Type="http://schemas.openxmlformats.org/officeDocument/2006/relationships/hyperlink" Target="https://skills.emsidata.com/skills/KS442937527R0CF82H0M" TargetMode="External"/><Relationship Id="rId3888" Type="http://schemas.openxmlformats.org/officeDocument/2006/relationships/hyperlink" Target="https://skills.emsidata.com/skills/KS7G39G6G5M749ZW5DP0" TargetMode="External"/><Relationship Id="rId1228" Type="http://schemas.openxmlformats.org/officeDocument/2006/relationships/hyperlink" Target="https://skills.emsidata.com/skills/KS4404475JBQ0GSP7CX1" TargetMode="External"/><Relationship Id="rId2559" Type="http://schemas.openxmlformats.org/officeDocument/2006/relationships/hyperlink" Target="https://skills.emsidata.com/skills/KS121KB68PWHRPJCJKQJ" TargetMode="External"/><Relationship Id="rId1229" Type="http://schemas.openxmlformats.org/officeDocument/2006/relationships/hyperlink" Target="https://skills.emsidata.com/skills/KS127G85YL1GC25BWMGX" TargetMode="External"/><Relationship Id="rId3881" Type="http://schemas.openxmlformats.org/officeDocument/2006/relationships/hyperlink" Target="https://skills.emsidata.com/skills/KS441CH75GGB95QVGWNW" TargetMode="External"/><Relationship Id="rId2550" Type="http://schemas.openxmlformats.org/officeDocument/2006/relationships/hyperlink" Target="https://skills.emsidata.com/skills/KS125W26C2Y5MRPJS49T" TargetMode="External"/><Relationship Id="rId3880" Type="http://schemas.openxmlformats.org/officeDocument/2006/relationships/hyperlink" Target="https://skills.emsidata.com/skills/KS1264T6TLZK1C00MQX3" TargetMode="External"/><Relationship Id="rId1220" Type="http://schemas.openxmlformats.org/officeDocument/2006/relationships/hyperlink" Target="https://skills.emsidata.com/skills/KS128BX6GWS9P27Z6TS2" TargetMode="External"/><Relationship Id="rId2551" Type="http://schemas.openxmlformats.org/officeDocument/2006/relationships/hyperlink" Target="https://skills.emsidata.com/skills/KS441NM627XTFKQHFW7B" TargetMode="External"/><Relationship Id="rId3883" Type="http://schemas.openxmlformats.org/officeDocument/2006/relationships/hyperlink" Target="https://skills.emsidata.com/skills/KS120GV6SCG2BTQ30HXZ" TargetMode="External"/><Relationship Id="rId1221" Type="http://schemas.openxmlformats.org/officeDocument/2006/relationships/hyperlink" Target="https://skills.emsidata.com/skills/ES33A81352FD98757293" TargetMode="External"/><Relationship Id="rId2552" Type="http://schemas.openxmlformats.org/officeDocument/2006/relationships/hyperlink" Target="https://skills.emsidata.com/skills/KS128FG74RH6DN633H2H" TargetMode="External"/><Relationship Id="rId3882" Type="http://schemas.openxmlformats.org/officeDocument/2006/relationships/hyperlink" Target="https://skills.emsidata.com/skills/KS7G64467Y66LWH9X6QJ" TargetMode="External"/><Relationship Id="rId1222" Type="http://schemas.openxmlformats.org/officeDocument/2006/relationships/hyperlink" Target="https://skills.emsidata.com/skills/KS124Q768CBHW8N151WY" TargetMode="External"/><Relationship Id="rId2553" Type="http://schemas.openxmlformats.org/officeDocument/2006/relationships/hyperlink" Target="https://skills.emsidata.com/skills/KS120GZ5YXC6YVM1NGPR" TargetMode="External"/><Relationship Id="rId3885" Type="http://schemas.openxmlformats.org/officeDocument/2006/relationships/hyperlink" Target="https://skills.emsidata.com/skills/KS123YB6QK15FSHBMM49" TargetMode="External"/><Relationship Id="rId1223" Type="http://schemas.openxmlformats.org/officeDocument/2006/relationships/hyperlink" Target="https://skills.emsidata.com/skills/KS126Q3766LR2GSDF375" TargetMode="External"/><Relationship Id="rId2554" Type="http://schemas.openxmlformats.org/officeDocument/2006/relationships/hyperlink" Target="https://skills.emsidata.com/skills/KS1219S69HLWD9V0GPMS" TargetMode="External"/><Relationship Id="rId3884" Type="http://schemas.openxmlformats.org/officeDocument/2006/relationships/hyperlink" Target="https://skills.emsidata.com/skills/KS1258368B9W1N7K6KWY" TargetMode="External"/><Relationship Id="rId2500" Type="http://schemas.openxmlformats.org/officeDocument/2006/relationships/hyperlink" Target="https://skills.emsidata.com/skills/KSROLGTF95N2327P070N" TargetMode="External"/><Relationship Id="rId3832" Type="http://schemas.openxmlformats.org/officeDocument/2006/relationships/hyperlink" Target="https://skills.emsidata.com/skills/KS1273M5Z3GJ0VY4WP6T" TargetMode="External"/><Relationship Id="rId2501" Type="http://schemas.openxmlformats.org/officeDocument/2006/relationships/hyperlink" Target="https://skills.emsidata.com/skills/KS120H067NG3SSH8C40H" TargetMode="External"/><Relationship Id="rId3831" Type="http://schemas.openxmlformats.org/officeDocument/2006/relationships/hyperlink" Target="https://skills.emsidata.com/skills/KS123TH757QBPT3KGKQ1" TargetMode="External"/><Relationship Id="rId2502" Type="http://schemas.openxmlformats.org/officeDocument/2006/relationships/hyperlink" Target="https://skills.emsidata.com/skills/KS120H16DSFH8546JPX1" TargetMode="External"/><Relationship Id="rId3834" Type="http://schemas.openxmlformats.org/officeDocument/2006/relationships/hyperlink" Target="https://skills.emsidata.com/skills/ESB16A0D93A89313FB84" TargetMode="External"/><Relationship Id="rId2503" Type="http://schemas.openxmlformats.org/officeDocument/2006/relationships/hyperlink" Target="https://skills.emsidata.com/skills/KSE6TQ1ATPON53PMKUXD" TargetMode="External"/><Relationship Id="rId3833" Type="http://schemas.openxmlformats.org/officeDocument/2006/relationships/hyperlink" Target="https://skills.emsidata.com/skills/KS126D378QCN9478VMVW" TargetMode="External"/><Relationship Id="rId2504" Type="http://schemas.openxmlformats.org/officeDocument/2006/relationships/hyperlink" Target="https://skills.emsidata.com/skills/KS440NM6W4H02ZW7VWX5" TargetMode="External"/><Relationship Id="rId3836" Type="http://schemas.openxmlformats.org/officeDocument/2006/relationships/hyperlink" Target="https://skills.emsidata.com/skills/ES9C118326A1D8C98AEC" TargetMode="External"/><Relationship Id="rId2505" Type="http://schemas.openxmlformats.org/officeDocument/2006/relationships/hyperlink" Target="https://skills.emsidata.com/skills/KS1H7C2ZC7LXQQ6UN22I" TargetMode="External"/><Relationship Id="rId3835" Type="http://schemas.openxmlformats.org/officeDocument/2006/relationships/hyperlink" Target="https://skills.emsidata.com/skills/KS124VS622ZSDBBHLNFK" TargetMode="External"/><Relationship Id="rId2506" Type="http://schemas.openxmlformats.org/officeDocument/2006/relationships/hyperlink" Target="https://skills.emsidata.com/skills/KS120GZ74XB412QM61XK" TargetMode="External"/><Relationship Id="rId3838" Type="http://schemas.openxmlformats.org/officeDocument/2006/relationships/hyperlink" Target="https://skills.emsidata.com/skills/ES27E15589944B782818" TargetMode="External"/><Relationship Id="rId2507" Type="http://schemas.openxmlformats.org/officeDocument/2006/relationships/hyperlink" Target="https://skills.emsidata.com/skills/KS125936Y7JK43K8TFSB" TargetMode="External"/><Relationship Id="rId3837" Type="http://schemas.openxmlformats.org/officeDocument/2006/relationships/hyperlink" Target="https://skills.emsidata.com/skills/ESA956BCA4766B589661" TargetMode="External"/><Relationship Id="rId2508" Type="http://schemas.openxmlformats.org/officeDocument/2006/relationships/hyperlink" Target="https://skills.emsidata.com/skills/KS125BY64WZP3VBVFL0Q" TargetMode="External"/><Relationship Id="rId2509" Type="http://schemas.openxmlformats.org/officeDocument/2006/relationships/hyperlink" Target="https://skills.emsidata.com/skills/KS1251M6PCBHD6BGPG72" TargetMode="External"/><Relationship Id="rId3839" Type="http://schemas.openxmlformats.org/officeDocument/2006/relationships/hyperlink" Target="https://skills.emsidata.com/skills/KS125ZN6J4X8LHH98NZ3" TargetMode="External"/><Relationship Id="rId3830" Type="http://schemas.openxmlformats.org/officeDocument/2006/relationships/hyperlink" Target="https://skills.emsidata.com/skills/ES9406E46E572703F8B4" TargetMode="External"/><Relationship Id="rId3821" Type="http://schemas.openxmlformats.org/officeDocument/2006/relationships/hyperlink" Target="https://skills.emsidata.com/skills/KS7G3D66G6RNMSFX4ZRW" TargetMode="External"/><Relationship Id="rId3820" Type="http://schemas.openxmlformats.org/officeDocument/2006/relationships/hyperlink" Target="https://skills.emsidata.com/skills/KS441GV614WTW46WZHFQ" TargetMode="External"/><Relationship Id="rId3823" Type="http://schemas.openxmlformats.org/officeDocument/2006/relationships/hyperlink" Target="https://skills.emsidata.com/skills/KS441J065KC89DMGY87Z" TargetMode="External"/><Relationship Id="rId3822" Type="http://schemas.openxmlformats.org/officeDocument/2006/relationships/hyperlink" Target="https://skills.emsidata.com/skills/ESE48A333764A28095DC" TargetMode="External"/><Relationship Id="rId3825" Type="http://schemas.openxmlformats.org/officeDocument/2006/relationships/hyperlink" Target="https://skills.emsidata.com/skills/ES1335438397BBF92EEC" TargetMode="External"/><Relationship Id="rId3824" Type="http://schemas.openxmlformats.org/officeDocument/2006/relationships/hyperlink" Target="https://skills.emsidata.com/skills/KS127RF6W9YSNDBTPR0N" TargetMode="External"/><Relationship Id="rId3827" Type="http://schemas.openxmlformats.org/officeDocument/2006/relationships/hyperlink" Target="https://skills.emsidata.com/skills/KS1208P61TF7XJQ9PPYL" TargetMode="External"/><Relationship Id="rId3826" Type="http://schemas.openxmlformats.org/officeDocument/2006/relationships/hyperlink" Target="https://skills.emsidata.com/skills/ES5AB08A87BFFF0136CA" TargetMode="External"/><Relationship Id="rId3829" Type="http://schemas.openxmlformats.org/officeDocument/2006/relationships/hyperlink" Target="https://skills.emsidata.com/skills/KS7G2NZ74R69RDPYRZ84" TargetMode="External"/><Relationship Id="rId3828" Type="http://schemas.openxmlformats.org/officeDocument/2006/relationships/hyperlink" Target="https://skills.emsidata.com/skills/KS128GY5WZNGGHNFJBWM" TargetMode="External"/><Relationship Id="rId2522" Type="http://schemas.openxmlformats.org/officeDocument/2006/relationships/hyperlink" Target="https://skills.emsidata.com/skills/KS7G4VF7957R5P3W6QZL" TargetMode="External"/><Relationship Id="rId3854" Type="http://schemas.openxmlformats.org/officeDocument/2006/relationships/hyperlink" Target="https://skills.emsidata.com/skills/KS123JT5Z1WB0Z4CL0BH" TargetMode="External"/><Relationship Id="rId2523" Type="http://schemas.openxmlformats.org/officeDocument/2006/relationships/hyperlink" Target="https://skills.emsidata.com/skills/KS124ZS75NZ16B4LVFW8" TargetMode="External"/><Relationship Id="rId3853" Type="http://schemas.openxmlformats.org/officeDocument/2006/relationships/hyperlink" Target="https://skills.emsidata.com/skills/KS121YZ6YMRS21Z1PGZ9" TargetMode="External"/><Relationship Id="rId2524" Type="http://schemas.openxmlformats.org/officeDocument/2006/relationships/hyperlink" Target="https://skills.emsidata.com/skills/KS126ZD6N0F8VZHPBN1L" TargetMode="External"/><Relationship Id="rId3856" Type="http://schemas.openxmlformats.org/officeDocument/2006/relationships/hyperlink" Target="https://skills.emsidata.com/skills/KS680VT6G3KQGZNK4T49" TargetMode="External"/><Relationship Id="rId2525" Type="http://schemas.openxmlformats.org/officeDocument/2006/relationships/hyperlink" Target="https://skills.emsidata.com/skills/KS1276P6W1PN8LRR8HP5" TargetMode="External"/><Relationship Id="rId3855" Type="http://schemas.openxmlformats.org/officeDocument/2006/relationships/hyperlink" Target="https://skills.emsidata.com/skills/KS124N174QQYDQBH1JW0" TargetMode="External"/><Relationship Id="rId2526" Type="http://schemas.openxmlformats.org/officeDocument/2006/relationships/hyperlink" Target="https://skills.emsidata.com/skills/KS1206C6Y5BSSM1DM80S" TargetMode="External"/><Relationship Id="rId3858" Type="http://schemas.openxmlformats.org/officeDocument/2006/relationships/hyperlink" Target="https://skills.emsidata.com/skills/KS127HQ6MR8L5T9G7XWW" TargetMode="External"/><Relationship Id="rId2527" Type="http://schemas.openxmlformats.org/officeDocument/2006/relationships/hyperlink" Target="https://skills.emsidata.com/skills/KS1201Y6DQ7VHZD11FTJ" TargetMode="External"/><Relationship Id="rId3857" Type="http://schemas.openxmlformats.org/officeDocument/2006/relationships/hyperlink" Target="https://skills.emsidata.com/skills/ES2509472D704FDAECDF" TargetMode="External"/><Relationship Id="rId2528" Type="http://schemas.openxmlformats.org/officeDocument/2006/relationships/hyperlink" Target="https://skills.emsidata.com/skills/KS7G2QW6V7WX8QR8MTCT" TargetMode="External"/><Relationship Id="rId2529" Type="http://schemas.openxmlformats.org/officeDocument/2006/relationships/hyperlink" Target="https://skills.emsidata.com/skills/KS125L467KML43P0GJKK" TargetMode="External"/><Relationship Id="rId3859" Type="http://schemas.openxmlformats.org/officeDocument/2006/relationships/hyperlink" Target="https://skills.emsidata.com/skills/KS127J16Z3BCC4P8M3TF" TargetMode="External"/><Relationship Id="rId3850" Type="http://schemas.openxmlformats.org/officeDocument/2006/relationships/hyperlink" Target="https://skills.emsidata.com/skills/KS127D06GY71W6HMWRM3" TargetMode="External"/><Relationship Id="rId2520" Type="http://schemas.openxmlformats.org/officeDocument/2006/relationships/hyperlink" Target="https://skills.emsidata.com/skills/KS126ZZ7012DHZLZ9GC0" TargetMode="External"/><Relationship Id="rId3852" Type="http://schemas.openxmlformats.org/officeDocument/2006/relationships/hyperlink" Target="https://skills.emsidata.com/skills/KS1210F679W2PLV78GZQ" TargetMode="External"/><Relationship Id="rId2521" Type="http://schemas.openxmlformats.org/officeDocument/2006/relationships/hyperlink" Target="https://skills.emsidata.com/skills/KS126QZ69ZTV30YN72GH" TargetMode="External"/><Relationship Id="rId3851" Type="http://schemas.openxmlformats.org/officeDocument/2006/relationships/hyperlink" Target="https://skills.emsidata.com/skills/KS120KH6HWMTVV6K1K0K" TargetMode="External"/><Relationship Id="rId2511" Type="http://schemas.openxmlformats.org/officeDocument/2006/relationships/hyperlink" Target="https://skills.emsidata.com/skills/KS1233Z67J34LJ709T5W" TargetMode="External"/><Relationship Id="rId3843" Type="http://schemas.openxmlformats.org/officeDocument/2006/relationships/hyperlink" Target="https://skills.emsidata.com/skills/KS124CD77KMT2VVM4G24" TargetMode="External"/><Relationship Id="rId2512" Type="http://schemas.openxmlformats.org/officeDocument/2006/relationships/hyperlink" Target="https://skills.emsidata.com/skills/KS12592696SWR9G8BFF2" TargetMode="External"/><Relationship Id="rId3842" Type="http://schemas.openxmlformats.org/officeDocument/2006/relationships/hyperlink" Target="https://skills.emsidata.com/skills/ES8BE0063D3F5F9870F4" TargetMode="External"/><Relationship Id="rId2513" Type="http://schemas.openxmlformats.org/officeDocument/2006/relationships/hyperlink" Target="https://skills.emsidata.com/skills/KS122RM6RTFWYVZQB39Q" TargetMode="External"/><Relationship Id="rId3845" Type="http://schemas.openxmlformats.org/officeDocument/2006/relationships/hyperlink" Target="https://skills.emsidata.com/skills/ESE0F319D0B71A52EEA1" TargetMode="External"/><Relationship Id="rId2514" Type="http://schemas.openxmlformats.org/officeDocument/2006/relationships/hyperlink" Target="https://skills.emsidata.com/skills/KS1215K6L6WXCGBXK4JF" TargetMode="External"/><Relationship Id="rId3844" Type="http://schemas.openxmlformats.org/officeDocument/2006/relationships/hyperlink" Target="https://skills.emsidata.com/skills/KS440BT665SLW10WLBR6" TargetMode="External"/><Relationship Id="rId2515" Type="http://schemas.openxmlformats.org/officeDocument/2006/relationships/hyperlink" Target="https://skills.emsidata.com/skills/KS440016YY6472ZWSQ9D" TargetMode="External"/><Relationship Id="rId3847" Type="http://schemas.openxmlformats.org/officeDocument/2006/relationships/hyperlink" Target="https://skills.emsidata.com/skills/KS123SG6VP9WYPSX31H5" TargetMode="External"/><Relationship Id="rId2516" Type="http://schemas.openxmlformats.org/officeDocument/2006/relationships/hyperlink" Target="https://skills.emsidata.com/skills/KS440CS6LHBWNFH97ZP6" TargetMode="External"/><Relationship Id="rId3846" Type="http://schemas.openxmlformats.org/officeDocument/2006/relationships/hyperlink" Target="https://skills.emsidata.com/skills/KS123JZ7653X4RM70QK7" TargetMode="External"/><Relationship Id="rId2517" Type="http://schemas.openxmlformats.org/officeDocument/2006/relationships/hyperlink" Target="https://skills.emsidata.com/skills/KS125CZ67C4YF947QNJS" TargetMode="External"/><Relationship Id="rId3849" Type="http://schemas.openxmlformats.org/officeDocument/2006/relationships/hyperlink" Target="https://skills.emsidata.com/skills/KS123FD6C4J59H8QLFCW" TargetMode="External"/><Relationship Id="rId2518" Type="http://schemas.openxmlformats.org/officeDocument/2006/relationships/hyperlink" Target="https://skills.emsidata.com/skills/KS125936B5ZC3XDKJG77" TargetMode="External"/><Relationship Id="rId3848" Type="http://schemas.openxmlformats.org/officeDocument/2006/relationships/hyperlink" Target="https://skills.emsidata.com/skills/KS7G0B56Z3BFK2RY7KFF" TargetMode="External"/><Relationship Id="rId2519" Type="http://schemas.openxmlformats.org/officeDocument/2006/relationships/hyperlink" Target="https://skills.emsidata.com/skills/KS125917178Z6QR6JB68" TargetMode="External"/><Relationship Id="rId3841" Type="http://schemas.openxmlformats.org/officeDocument/2006/relationships/hyperlink" Target="https://skills.emsidata.com/skills/KS440V76TYZ2914W661H" TargetMode="External"/><Relationship Id="rId2510" Type="http://schemas.openxmlformats.org/officeDocument/2006/relationships/hyperlink" Target="https://skills.emsidata.com/skills/KS4417N61DB04000S10C" TargetMode="External"/><Relationship Id="rId3840" Type="http://schemas.openxmlformats.org/officeDocument/2006/relationships/hyperlink" Target="https://skills.emsidata.com/skills/ES7075648F2D27D05020" TargetMode="External"/><Relationship Id="rId1290" Type="http://schemas.openxmlformats.org/officeDocument/2006/relationships/hyperlink" Target="https://skills.emsidata.com/skills/KS44135611N494LGJGH9" TargetMode="External"/><Relationship Id="rId1291" Type="http://schemas.openxmlformats.org/officeDocument/2006/relationships/hyperlink" Target="https://skills.emsidata.com/skills/KS124J66ZXDPGN0WSL4X" TargetMode="External"/><Relationship Id="rId1292" Type="http://schemas.openxmlformats.org/officeDocument/2006/relationships/hyperlink" Target="https://skills.emsidata.com/skills/BGS35D173244542FCED8" TargetMode="External"/><Relationship Id="rId1293" Type="http://schemas.openxmlformats.org/officeDocument/2006/relationships/hyperlink" Target="https://skills.emsidata.com/skills/KS440FF6F06Q3J1NMQXT" TargetMode="External"/><Relationship Id="rId1294" Type="http://schemas.openxmlformats.org/officeDocument/2006/relationships/hyperlink" Target="https://skills.emsidata.com/skills/KS440RB5XGSCZYRGY522" TargetMode="External"/><Relationship Id="rId1295" Type="http://schemas.openxmlformats.org/officeDocument/2006/relationships/hyperlink" Target="https://skills.emsidata.com/skills/KS125D76HT94Q66M4LJS" TargetMode="External"/><Relationship Id="rId1296" Type="http://schemas.openxmlformats.org/officeDocument/2006/relationships/hyperlink" Target="https://skills.emsidata.com/skills/ESD4D7910C959A4DD9FC" TargetMode="External"/><Relationship Id="rId1297" Type="http://schemas.openxmlformats.org/officeDocument/2006/relationships/hyperlink" Target="https://skills.emsidata.com/skills/KS123KV6WF08H54CCZMF" TargetMode="External"/><Relationship Id="rId1298" Type="http://schemas.openxmlformats.org/officeDocument/2006/relationships/hyperlink" Target="https://skills.emsidata.com/skills/KS1258L73H5QSVQVXSGN" TargetMode="External"/><Relationship Id="rId1299" Type="http://schemas.openxmlformats.org/officeDocument/2006/relationships/hyperlink" Target="https://skills.emsidata.com/skills/KS441Z270RRPD367M8JP" TargetMode="External"/><Relationship Id="rId1280" Type="http://schemas.openxmlformats.org/officeDocument/2006/relationships/hyperlink" Target="https://skills.emsidata.com/skills/KS4413M6FXN7CQ6QF15D" TargetMode="External"/><Relationship Id="rId1281" Type="http://schemas.openxmlformats.org/officeDocument/2006/relationships/hyperlink" Target="https://skills.emsidata.com/skills/KS123L56N96MHHHZB2G6" TargetMode="External"/><Relationship Id="rId1282" Type="http://schemas.openxmlformats.org/officeDocument/2006/relationships/hyperlink" Target="https://skills.emsidata.com/skills/KS123L569RWQVSYWRM2F" TargetMode="External"/><Relationship Id="rId1283" Type="http://schemas.openxmlformats.org/officeDocument/2006/relationships/hyperlink" Target="https://skills.emsidata.com/skills/KS123L46V8HMTWP5CV46" TargetMode="External"/><Relationship Id="rId1284" Type="http://schemas.openxmlformats.org/officeDocument/2006/relationships/hyperlink" Target="https://skills.emsidata.com/skills/KS441Z76FKFC2KYJH0BL" TargetMode="External"/><Relationship Id="rId1285" Type="http://schemas.openxmlformats.org/officeDocument/2006/relationships/hyperlink" Target="https://skills.emsidata.com/skills/ESA89C89D22B96CAD68A" TargetMode="External"/><Relationship Id="rId1286" Type="http://schemas.openxmlformats.org/officeDocument/2006/relationships/hyperlink" Target="https://skills.emsidata.com/skills/KS123L26RVH0SVRYWSBW" TargetMode="External"/><Relationship Id="rId1287" Type="http://schemas.openxmlformats.org/officeDocument/2006/relationships/hyperlink" Target="https://skills.emsidata.com/skills/KS123L26KMLDT6P3D2H1" TargetMode="External"/><Relationship Id="rId1288" Type="http://schemas.openxmlformats.org/officeDocument/2006/relationships/hyperlink" Target="https://skills.emsidata.com/skills/KS124J677NBFBL7G30P2" TargetMode="External"/><Relationship Id="rId1289" Type="http://schemas.openxmlformats.org/officeDocument/2006/relationships/hyperlink" Target="https://skills.emsidata.com/skills/KS123LC6KJLM7CQX92BB" TargetMode="External"/><Relationship Id="rId1257" Type="http://schemas.openxmlformats.org/officeDocument/2006/relationships/hyperlink" Target="https://skills.emsidata.com/skills/ES837C581C29C236781D" TargetMode="External"/><Relationship Id="rId2588" Type="http://schemas.openxmlformats.org/officeDocument/2006/relationships/hyperlink" Target="https://skills.emsidata.com/skills/KS122JF6YNZJ3GR70WKD" TargetMode="External"/><Relationship Id="rId1258" Type="http://schemas.openxmlformats.org/officeDocument/2006/relationships/hyperlink" Target="https://skills.emsidata.com/skills/KS441P265F4GYMY1K16N" TargetMode="External"/><Relationship Id="rId2589" Type="http://schemas.openxmlformats.org/officeDocument/2006/relationships/hyperlink" Target="https://skills.emsidata.com/skills/KSYIJN0ID1F7P2HPDUCJ" TargetMode="External"/><Relationship Id="rId1259" Type="http://schemas.openxmlformats.org/officeDocument/2006/relationships/hyperlink" Target="https://skills.emsidata.com/skills/ES3851692AD6EE8A4925" TargetMode="External"/><Relationship Id="rId2580" Type="http://schemas.openxmlformats.org/officeDocument/2006/relationships/hyperlink" Target="https://skills.emsidata.com/skills/KS1220674MVJGTJPNJZS" TargetMode="External"/><Relationship Id="rId1250" Type="http://schemas.openxmlformats.org/officeDocument/2006/relationships/hyperlink" Target="https://skills.emsidata.com/skills/ESF2DD89AA4D400EA426" TargetMode="External"/><Relationship Id="rId2581" Type="http://schemas.openxmlformats.org/officeDocument/2006/relationships/hyperlink" Target="https://skills.emsidata.com/skills/ESF139240EAD62841F23" TargetMode="External"/><Relationship Id="rId1251" Type="http://schemas.openxmlformats.org/officeDocument/2006/relationships/hyperlink" Target="https://skills.emsidata.com/skills/ESA1DB84792711EC067E" TargetMode="External"/><Relationship Id="rId2582" Type="http://schemas.openxmlformats.org/officeDocument/2006/relationships/hyperlink" Target="https://skills.emsidata.com/skills/KS1200C5XQWW78VQ5ZYL" TargetMode="External"/><Relationship Id="rId1252" Type="http://schemas.openxmlformats.org/officeDocument/2006/relationships/hyperlink" Target="https://skills.emsidata.com/skills/ES5114F37609BD55C9AF" TargetMode="External"/><Relationship Id="rId2583" Type="http://schemas.openxmlformats.org/officeDocument/2006/relationships/hyperlink" Target="https://skills.emsidata.com/skills/KS122QR6MFLRQRX6MN12" TargetMode="External"/><Relationship Id="rId1253" Type="http://schemas.openxmlformats.org/officeDocument/2006/relationships/hyperlink" Target="https://skills.emsidata.com/skills/ES98D131BC469DC4F714" TargetMode="External"/><Relationship Id="rId2584" Type="http://schemas.openxmlformats.org/officeDocument/2006/relationships/hyperlink" Target="https://skills.emsidata.com/skills/KS441H25X1LXDV8C9R0W" TargetMode="External"/><Relationship Id="rId1254" Type="http://schemas.openxmlformats.org/officeDocument/2006/relationships/hyperlink" Target="https://skills.emsidata.com/skills/KS123KW6BLTZTBTQZ4TR" TargetMode="External"/><Relationship Id="rId2585" Type="http://schemas.openxmlformats.org/officeDocument/2006/relationships/hyperlink" Target="https://skills.emsidata.com/skills/KSL85GN8CCV6PN3WJ7ZS" TargetMode="External"/><Relationship Id="rId1255" Type="http://schemas.openxmlformats.org/officeDocument/2006/relationships/hyperlink" Target="https://skills.emsidata.com/skills/KS123KY62M122MG19DKT" TargetMode="External"/><Relationship Id="rId2586" Type="http://schemas.openxmlformats.org/officeDocument/2006/relationships/hyperlink" Target="https://skills.emsidata.com/skills/KSOPDDN3W5WZ7TE785BL" TargetMode="External"/><Relationship Id="rId1256" Type="http://schemas.openxmlformats.org/officeDocument/2006/relationships/hyperlink" Target="https://skills.emsidata.com/skills/KS128CL6YK4PDP1QKF62" TargetMode="External"/><Relationship Id="rId2587" Type="http://schemas.openxmlformats.org/officeDocument/2006/relationships/hyperlink" Target="https://skills.emsidata.com/skills/KS440W865GC4VRBW6LJP" TargetMode="External"/><Relationship Id="rId1246" Type="http://schemas.openxmlformats.org/officeDocument/2006/relationships/hyperlink" Target="https://skills.emsidata.com/skills/KS120CC6CSHSXNVW82TX" TargetMode="External"/><Relationship Id="rId2577" Type="http://schemas.openxmlformats.org/officeDocument/2006/relationships/hyperlink" Target="https://skills.emsidata.com/skills/KS1233M6Q271L5ZNBP86" TargetMode="External"/><Relationship Id="rId1247" Type="http://schemas.openxmlformats.org/officeDocument/2006/relationships/hyperlink" Target="https://skills.emsidata.com/skills/KS124BZ70Q9RVWZ56HLZ" TargetMode="External"/><Relationship Id="rId2578" Type="http://schemas.openxmlformats.org/officeDocument/2006/relationships/hyperlink" Target="https://skills.emsidata.com/skills/KS441ML6ZTK71MVYGP67" TargetMode="External"/><Relationship Id="rId1248" Type="http://schemas.openxmlformats.org/officeDocument/2006/relationships/hyperlink" Target="https://skills.emsidata.com/skills/ES6DBB51045D6B212C2E" TargetMode="External"/><Relationship Id="rId2579" Type="http://schemas.openxmlformats.org/officeDocument/2006/relationships/hyperlink" Target="https://skills.emsidata.com/skills/KS440B06L35CZZ8SMZJN" TargetMode="External"/><Relationship Id="rId1249" Type="http://schemas.openxmlformats.org/officeDocument/2006/relationships/hyperlink" Target="https://skills.emsidata.com/skills/ES9C62516C4AD9435635" TargetMode="External"/><Relationship Id="rId2570" Type="http://schemas.openxmlformats.org/officeDocument/2006/relationships/hyperlink" Target="https://skills.emsidata.com/skills/KSR5V7LNG1DL3C5O790P" TargetMode="External"/><Relationship Id="rId1240" Type="http://schemas.openxmlformats.org/officeDocument/2006/relationships/hyperlink" Target="https://skills.emsidata.com/skills/KS126NN60S2N00WZ44K5" TargetMode="External"/><Relationship Id="rId2571" Type="http://schemas.openxmlformats.org/officeDocument/2006/relationships/hyperlink" Target="https://skills.emsidata.com/skills/KS120PD5XB6HFLCL5JMT" TargetMode="External"/><Relationship Id="rId1241" Type="http://schemas.openxmlformats.org/officeDocument/2006/relationships/hyperlink" Target="https://skills.emsidata.com/skills/KS1201477MH4F3DJK1RC" TargetMode="External"/><Relationship Id="rId2572" Type="http://schemas.openxmlformats.org/officeDocument/2006/relationships/hyperlink" Target="https://skills.emsidata.com/skills/ES27C1EB92F6CFCA84FC" TargetMode="External"/><Relationship Id="rId1242" Type="http://schemas.openxmlformats.org/officeDocument/2006/relationships/hyperlink" Target="https://skills.emsidata.com/skills/KS440LQ79T8B07MJDYQ0" TargetMode="External"/><Relationship Id="rId2573" Type="http://schemas.openxmlformats.org/officeDocument/2006/relationships/hyperlink" Target="https://skills.emsidata.com/skills/KS1279R6BF9JJ46VTPSW" TargetMode="External"/><Relationship Id="rId1243" Type="http://schemas.openxmlformats.org/officeDocument/2006/relationships/hyperlink" Target="https://skills.emsidata.com/skills/KS123X86LJ32YJTK8Q7H" TargetMode="External"/><Relationship Id="rId2574" Type="http://schemas.openxmlformats.org/officeDocument/2006/relationships/hyperlink" Target="https://skills.emsidata.com/skills/KS126NF6J7YP34KKW6SR" TargetMode="External"/><Relationship Id="rId1244" Type="http://schemas.openxmlformats.org/officeDocument/2006/relationships/hyperlink" Target="https://skills.emsidata.com/skills/KS125Q164VVZ10LN2FBN" TargetMode="External"/><Relationship Id="rId2575" Type="http://schemas.openxmlformats.org/officeDocument/2006/relationships/hyperlink" Target="https://skills.emsidata.com/skills/KS123SQ75XG9DF9R1S74" TargetMode="External"/><Relationship Id="rId1245" Type="http://schemas.openxmlformats.org/officeDocument/2006/relationships/hyperlink" Target="https://skills.emsidata.com/skills/KS121F26RYXLVSVB0D48" TargetMode="External"/><Relationship Id="rId2576" Type="http://schemas.openxmlformats.org/officeDocument/2006/relationships/hyperlink" Target="https://skills.emsidata.com/skills/KS123SR6KJKNXQPXFDGW" TargetMode="External"/><Relationship Id="rId1279" Type="http://schemas.openxmlformats.org/officeDocument/2006/relationships/hyperlink" Target="https://skills.emsidata.com/skills/KS441Z15XKH0LHKV60X8" TargetMode="External"/><Relationship Id="rId1270" Type="http://schemas.openxmlformats.org/officeDocument/2006/relationships/hyperlink" Target="https://skills.emsidata.com/skills/KS123KY6VPPS4N70LT6B" TargetMode="External"/><Relationship Id="rId1271" Type="http://schemas.openxmlformats.org/officeDocument/2006/relationships/hyperlink" Target="https://skills.emsidata.com/skills/KS4413K63WHNNK9CQJJW" TargetMode="External"/><Relationship Id="rId1272" Type="http://schemas.openxmlformats.org/officeDocument/2006/relationships/hyperlink" Target="https://skills.emsidata.com/skills/KS123L95Y41DFK8BWZXF" TargetMode="External"/><Relationship Id="rId1273" Type="http://schemas.openxmlformats.org/officeDocument/2006/relationships/hyperlink" Target="https://skills.emsidata.com/skills/KS1225H6XJQCQMMZ5HCK" TargetMode="External"/><Relationship Id="rId1274" Type="http://schemas.openxmlformats.org/officeDocument/2006/relationships/hyperlink" Target="https://skills.emsidata.com/skills/KS123LD606C8CD3FHR36" TargetMode="External"/><Relationship Id="rId1275" Type="http://schemas.openxmlformats.org/officeDocument/2006/relationships/hyperlink" Target="https://skills.emsidata.com/skills/KS7G2ZM64RD6FRWS5NHD" TargetMode="External"/><Relationship Id="rId1276" Type="http://schemas.openxmlformats.org/officeDocument/2006/relationships/hyperlink" Target="https://skills.emsidata.com/skills/KS123L86CQHLN9H2MF9Z" TargetMode="External"/><Relationship Id="rId1277" Type="http://schemas.openxmlformats.org/officeDocument/2006/relationships/hyperlink" Target="https://skills.emsidata.com/skills/KS125PY5Y96JPH5HZ66C" TargetMode="External"/><Relationship Id="rId1278" Type="http://schemas.openxmlformats.org/officeDocument/2006/relationships/hyperlink" Target="https://skills.emsidata.com/skills/KS4413K71NZC1B6F29NJ" TargetMode="External"/><Relationship Id="rId1268" Type="http://schemas.openxmlformats.org/officeDocument/2006/relationships/hyperlink" Target="https://skills.emsidata.com/skills/KS123KV5XCDSJW5YWGYQ" TargetMode="External"/><Relationship Id="rId2599" Type="http://schemas.openxmlformats.org/officeDocument/2006/relationships/hyperlink" Target="https://skills.emsidata.com/skills/ESD07FEE22E7EC094EB8" TargetMode="External"/><Relationship Id="rId1269" Type="http://schemas.openxmlformats.org/officeDocument/2006/relationships/hyperlink" Target="https://skills.emsidata.com/skills/KS4413L6J00P8SXXFLJ0" TargetMode="External"/><Relationship Id="rId2590" Type="http://schemas.openxmlformats.org/officeDocument/2006/relationships/hyperlink" Target="https://skills.emsidata.com/skills/KS121YY6NJNY2JVS9KQT" TargetMode="External"/><Relationship Id="rId1260" Type="http://schemas.openxmlformats.org/officeDocument/2006/relationships/hyperlink" Target="https://skills.emsidata.com/skills/ESD6C276BC65C8793CA1" TargetMode="External"/><Relationship Id="rId2591" Type="http://schemas.openxmlformats.org/officeDocument/2006/relationships/hyperlink" Target="https://skills.emsidata.com/skills/KS7G0C36YW29VS8KPC05" TargetMode="External"/><Relationship Id="rId1261" Type="http://schemas.openxmlformats.org/officeDocument/2006/relationships/hyperlink" Target="https://skills.emsidata.com/skills/KS1239V5ZB04BPP8DY79" TargetMode="External"/><Relationship Id="rId2592" Type="http://schemas.openxmlformats.org/officeDocument/2006/relationships/hyperlink" Target="https://skills.emsidata.com/skills/KS440JQ6CH2PLBZVTYLV" TargetMode="External"/><Relationship Id="rId1262" Type="http://schemas.openxmlformats.org/officeDocument/2006/relationships/hyperlink" Target="https://skills.emsidata.com/skills/KS125Q6621P5NN8SZG21" TargetMode="External"/><Relationship Id="rId2593" Type="http://schemas.openxmlformats.org/officeDocument/2006/relationships/hyperlink" Target="https://skills.emsidata.com/skills/KS125W36S8V5XQYVS71H" TargetMode="External"/><Relationship Id="rId1263" Type="http://schemas.openxmlformats.org/officeDocument/2006/relationships/hyperlink" Target="https://skills.emsidata.com/skills/KS123B964BZ7P4HXDN1Q" TargetMode="External"/><Relationship Id="rId2594" Type="http://schemas.openxmlformats.org/officeDocument/2006/relationships/hyperlink" Target="https://skills.emsidata.com/skills/KS125WC70B13H7WVH2FC" TargetMode="External"/><Relationship Id="rId1264" Type="http://schemas.openxmlformats.org/officeDocument/2006/relationships/hyperlink" Target="https://skills.emsidata.com/skills/KS1239T79CX8F0MNH5CS" TargetMode="External"/><Relationship Id="rId2595" Type="http://schemas.openxmlformats.org/officeDocument/2006/relationships/hyperlink" Target="https://skills.emsidata.com/skills/KS125CK686CCTZXN86NX" TargetMode="External"/><Relationship Id="rId1265" Type="http://schemas.openxmlformats.org/officeDocument/2006/relationships/hyperlink" Target="https://skills.emsidata.com/skills/KS123LC64BSHVGZ7YPBJ" TargetMode="External"/><Relationship Id="rId2596" Type="http://schemas.openxmlformats.org/officeDocument/2006/relationships/hyperlink" Target="https://skills.emsidata.com/skills/KS127ZK6MBRN29QBC755" TargetMode="External"/><Relationship Id="rId1266" Type="http://schemas.openxmlformats.org/officeDocument/2006/relationships/hyperlink" Target="https://skills.emsidata.com/skills/KS123LB6XZYR844HMWHH" TargetMode="External"/><Relationship Id="rId2597" Type="http://schemas.openxmlformats.org/officeDocument/2006/relationships/hyperlink" Target="https://skills.emsidata.com/skills/KS1200C76YN33ZYXH04X" TargetMode="External"/><Relationship Id="rId1267" Type="http://schemas.openxmlformats.org/officeDocument/2006/relationships/hyperlink" Target="https://skills.emsidata.com/skills/KS123L178TH7FGJ5Q1NZ" TargetMode="External"/><Relationship Id="rId2598" Type="http://schemas.openxmlformats.org/officeDocument/2006/relationships/hyperlink" Target="https://skills.emsidata.com/skills/KS441RD6NRHRTH3K7RCB" TargetMode="External"/><Relationship Id="rId3070" Type="http://schemas.openxmlformats.org/officeDocument/2006/relationships/hyperlink" Target="https://skills.emsidata.com/skills/KS7G7075XZCWK6F9F51J" TargetMode="External"/><Relationship Id="rId3072" Type="http://schemas.openxmlformats.org/officeDocument/2006/relationships/hyperlink" Target="https://skills.emsidata.com/skills/KS1230L74DDRMXZ4DS3J" TargetMode="External"/><Relationship Id="rId3071" Type="http://schemas.openxmlformats.org/officeDocument/2006/relationships/hyperlink" Target="https://skills.emsidata.com/skills/KS1246F6BZ06KP6YGQ0N" TargetMode="External"/><Relationship Id="rId3074" Type="http://schemas.openxmlformats.org/officeDocument/2006/relationships/hyperlink" Target="https://skills.emsidata.com/skills/KS7G46R6Q0KY5FGB4RXV" TargetMode="External"/><Relationship Id="rId3073" Type="http://schemas.openxmlformats.org/officeDocument/2006/relationships/hyperlink" Target="https://skills.emsidata.com/skills/KS120326ZT67WND9V0YY" TargetMode="External"/><Relationship Id="rId3076" Type="http://schemas.openxmlformats.org/officeDocument/2006/relationships/hyperlink" Target="https://skills.emsidata.com/skills/KS120TB5XW4YS78D2ZM5" TargetMode="External"/><Relationship Id="rId3075" Type="http://schemas.openxmlformats.org/officeDocument/2006/relationships/hyperlink" Target="https://skills.emsidata.com/skills/KS128FH6N9SRJ5NT6M30" TargetMode="External"/><Relationship Id="rId3078" Type="http://schemas.openxmlformats.org/officeDocument/2006/relationships/hyperlink" Target="https://skills.emsidata.com/skills/KS124706869TXZFRPBZR" TargetMode="External"/><Relationship Id="rId3077" Type="http://schemas.openxmlformats.org/officeDocument/2006/relationships/hyperlink" Target="https://skills.emsidata.com/skills/KS120CL621K5RQZCY0R1" TargetMode="External"/><Relationship Id="rId3079" Type="http://schemas.openxmlformats.org/officeDocument/2006/relationships/hyperlink" Target="https://skills.emsidata.com/skills/KS123JW6MTZVQLYK4MS3" TargetMode="External"/><Relationship Id="rId4390" Type="http://schemas.openxmlformats.org/officeDocument/2006/relationships/hyperlink" Target="https://skills.emsidata.com/skills/ES86D76836FDBB03631B" TargetMode="External"/><Relationship Id="rId3061" Type="http://schemas.openxmlformats.org/officeDocument/2006/relationships/hyperlink" Target="https://skills.emsidata.com/skills/KS7G4LS6H45498JLTX0P" TargetMode="External"/><Relationship Id="rId4392" Type="http://schemas.openxmlformats.org/officeDocument/2006/relationships/hyperlink" Target="https://skills.emsidata.com/skills/KS123886W60RFBRKWTG2" TargetMode="External"/><Relationship Id="rId3060" Type="http://schemas.openxmlformats.org/officeDocument/2006/relationships/hyperlink" Target="https://skills.emsidata.com/skills/KS120G46L9CJTDNFZD6L" TargetMode="External"/><Relationship Id="rId4391" Type="http://schemas.openxmlformats.org/officeDocument/2006/relationships/hyperlink" Target="https://skills.emsidata.com/skills/ES440204E407010F9BA5" TargetMode="External"/><Relationship Id="rId3063" Type="http://schemas.openxmlformats.org/officeDocument/2006/relationships/hyperlink" Target="https://skills.emsidata.com/skills/KS120C86DG3D0FFMXKNY" TargetMode="External"/><Relationship Id="rId4394" Type="http://schemas.openxmlformats.org/officeDocument/2006/relationships/hyperlink" Target="https://skills.emsidata.com/skills/KS12253772KKSRDNH8XY" TargetMode="External"/><Relationship Id="rId3062" Type="http://schemas.openxmlformats.org/officeDocument/2006/relationships/hyperlink" Target="https://skills.emsidata.com/skills/KS124NQ77MVGNWH9VPJP" TargetMode="External"/><Relationship Id="rId4393" Type="http://schemas.openxmlformats.org/officeDocument/2006/relationships/hyperlink" Target="https://skills.emsidata.com/skills/KS125W373Z10BLXZ5039" TargetMode="External"/><Relationship Id="rId3065" Type="http://schemas.openxmlformats.org/officeDocument/2006/relationships/hyperlink" Target="https://skills.emsidata.com/skills/KS121416Y3FSJSQY10G6" TargetMode="External"/><Relationship Id="rId4396" Type="http://schemas.openxmlformats.org/officeDocument/2006/relationships/hyperlink" Target="https://skills.emsidata.com/skills/ESB694F585A604C52560" TargetMode="External"/><Relationship Id="rId3064" Type="http://schemas.openxmlformats.org/officeDocument/2006/relationships/hyperlink" Target="https://skills.emsidata.com/skills/KS128GR74ZCLFXRVS95F" TargetMode="External"/><Relationship Id="rId4395" Type="http://schemas.openxmlformats.org/officeDocument/2006/relationships/hyperlink" Target="https://skills.emsidata.com/skills/BGS95A18276A5AEED5E5" TargetMode="External"/><Relationship Id="rId3067" Type="http://schemas.openxmlformats.org/officeDocument/2006/relationships/hyperlink" Target="https://skills.emsidata.com/skills/KS120C76T2L99X2YNKS3" TargetMode="External"/><Relationship Id="rId4398" Type="http://schemas.openxmlformats.org/officeDocument/2006/relationships/hyperlink" Target="https://skills.emsidata.com/skills/BGS6D8F44DBC60BBB725" TargetMode="External"/><Relationship Id="rId3066" Type="http://schemas.openxmlformats.org/officeDocument/2006/relationships/hyperlink" Target="https://skills.emsidata.com/skills/KS441CF72LTZYM9C282M" TargetMode="External"/><Relationship Id="rId4397" Type="http://schemas.openxmlformats.org/officeDocument/2006/relationships/hyperlink" Target="https://skills.emsidata.com/skills/KSJXSO3WRHZG7POU0OTL" TargetMode="External"/><Relationship Id="rId3069" Type="http://schemas.openxmlformats.org/officeDocument/2006/relationships/hyperlink" Target="https://skills.emsidata.com/skills/KS1287H7015NJ2S69F03" TargetMode="External"/><Relationship Id="rId3068" Type="http://schemas.openxmlformats.org/officeDocument/2006/relationships/hyperlink" Target="https://skills.emsidata.com/skills/KS7G0Q172Y614R47JMJM" TargetMode="External"/><Relationship Id="rId4399" Type="http://schemas.openxmlformats.org/officeDocument/2006/relationships/hyperlink" Target="https://skills.emsidata.com/skills/ES377B09FC94503C5689" TargetMode="External"/><Relationship Id="rId3090" Type="http://schemas.openxmlformats.org/officeDocument/2006/relationships/hyperlink" Target="https://skills.emsidata.com/skills/ESACEE6C9DFF25CD2AC9" TargetMode="External"/><Relationship Id="rId3092" Type="http://schemas.openxmlformats.org/officeDocument/2006/relationships/hyperlink" Target="https://skills.emsidata.com/skills/KS1201W79NJW2J5ZQDFV" TargetMode="External"/><Relationship Id="rId3091" Type="http://schemas.openxmlformats.org/officeDocument/2006/relationships/hyperlink" Target="https://skills.emsidata.com/skills/KS1241G6TQ4Q1Q2K2G1S" TargetMode="External"/><Relationship Id="rId3094" Type="http://schemas.openxmlformats.org/officeDocument/2006/relationships/hyperlink" Target="https://skills.emsidata.com/skills/KS125LY66QGRYZZSN05Z" TargetMode="External"/><Relationship Id="rId3093" Type="http://schemas.openxmlformats.org/officeDocument/2006/relationships/hyperlink" Target="https://skills.emsidata.com/skills/KS125RZ5X2MBLVC6F634" TargetMode="External"/><Relationship Id="rId3096" Type="http://schemas.openxmlformats.org/officeDocument/2006/relationships/hyperlink" Target="https://skills.emsidata.com/skills/KS1232N75YHBKF78PT7S" TargetMode="External"/><Relationship Id="rId3095" Type="http://schemas.openxmlformats.org/officeDocument/2006/relationships/hyperlink" Target="https://skills.emsidata.com/skills/KS122MQ66FFD61Q8274B" TargetMode="External"/><Relationship Id="rId3098" Type="http://schemas.openxmlformats.org/officeDocument/2006/relationships/hyperlink" Target="https://skills.emsidata.com/skills/KS441QN78S11TRN1F178" TargetMode="External"/><Relationship Id="rId3097" Type="http://schemas.openxmlformats.org/officeDocument/2006/relationships/hyperlink" Target="https://skills.emsidata.com/skills/KS124HM6ZWL986Y3QK0L" TargetMode="External"/><Relationship Id="rId3099" Type="http://schemas.openxmlformats.org/officeDocument/2006/relationships/hyperlink" Target="https://skills.emsidata.com/skills/KS124NY68ZZ5RWC3KPCC" TargetMode="External"/><Relationship Id="rId3081" Type="http://schemas.openxmlformats.org/officeDocument/2006/relationships/hyperlink" Target="https://skills.emsidata.com/skills/KS122XQ70C4VY4L06NC0" TargetMode="External"/><Relationship Id="rId3080" Type="http://schemas.openxmlformats.org/officeDocument/2006/relationships/hyperlink" Target="https://skills.emsidata.com/skills/KS6OGFO5124T49JOP6GQ" TargetMode="External"/><Relationship Id="rId3083" Type="http://schemas.openxmlformats.org/officeDocument/2006/relationships/hyperlink" Target="https://skills.emsidata.com/skills/KS121BY6K99L7MVPZYDX" TargetMode="External"/><Relationship Id="rId3082" Type="http://schemas.openxmlformats.org/officeDocument/2006/relationships/hyperlink" Target="https://skills.emsidata.com/skills/KS121B76V9V0N7T1CV01" TargetMode="External"/><Relationship Id="rId3085" Type="http://schemas.openxmlformats.org/officeDocument/2006/relationships/hyperlink" Target="https://skills.emsidata.com/skills/KS7G0W46ZCHCR6NL0VG9" TargetMode="External"/><Relationship Id="rId3084" Type="http://schemas.openxmlformats.org/officeDocument/2006/relationships/hyperlink" Target="https://skills.emsidata.com/skills/ES244FF774F76E7DBC1E" TargetMode="External"/><Relationship Id="rId3087" Type="http://schemas.openxmlformats.org/officeDocument/2006/relationships/hyperlink" Target="https://skills.emsidata.com/skills/KS1221N6Y93NC5QGP0TG" TargetMode="External"/><Relationship Id="rId3086" Type="http://schemas.openxmlformats.org/officeDocument/2006/relationships/hyperlink" Target="https://skills.emsidata.com/skills/KS126WF6ZJR6PXGWDS46" TargetMode="External"/><Relationship Id="rId3089" Type="http://schemas.openxmlformats.org/officeDocument/2006/relationships/hyperlink" Target="https://skills.emsidata.com/skills/ES50C734C5327725CC20" TargetMode="External"/><Relationship Id="rId3088" Type="http://schemas.openxmlformats.org/officeDocument/2006/relationships/hyperlink" Target="https://skills.emsidata.com/skills/ES4F854A3B88ACB1C5A6" TargetMode="External"/><Relationship Id="rId3039" Type="http://schemas.openxmlformats.org/officeDocument/2006/relationships/hyperlink" Target="https://skills.emsidata.com/skills/KS122B862CK9X0C57F2G" TargetMode="External"/><Relationship Id="rId3030" Type="http://schemas.openxmlformats.org/officeDocument/2006/relationships/hyperlink" Target="https://skills.emsidata.com/skills/KS1258Q68HT2CQNBZ89B" TargetMode="External"/><Relationship Id="rId4361" Type="http://schemas.openxmlformats.org/officeDocument/2006/relationships/hyperlink" Target="https://skills.emsidata.com/skills/KS120B668QQHWZWMFCMG" TargetMode="External"/><Relationship Id="rId4360" Type="http://schemas.openxmlformats.org/officeDocument/2006/relationships/hyperlink" Target="https://skills.emsidata.com/skills/ES703B36A2EC6DD91F93" TargetMode="External"/><Relationship Id="rId3032" Type="http://schemas.openxmlformats.org/officeDocument/2006/relationships/hyperlink" Target="https://skills.emsidata.com/skills/KS1229N67DZZQ4K34LWL" TargetMode="External"/><Relationship Id="rId4363" Type="http://schemas.openxmlformats.org/officeDocument/2006/relationships/hyperlink" Target="https://skills.emsidata.com/skills/KS7G2RS68WTQ4B3H2KMQ" TargetMode="External"/><Relationship Id="rId3031" Type="http://schemas.openxmlformats.org/officeDocument/2006/relationships/hyperlink" Target="https://skills.emsidata.com/skills/KS122F377FV66S5LZS9T" TargetMode="External"/><Relationship Id="rId4362" Type="http://schemas.openxmlformats.org/officeDocument/2006/relationships/hyperlink" Target="https://skills.emsidata.com/skills/KSMB1NW4MCG1B77SB8MI" TargetMode="External"/><Relationship Id="rId3034" Type="http://schemas.openxmlformats.org/officeDocument/2006/relationships/hyperlink" Target="https://skills.emsidata.com/skills/KS440JZ70B5XLQQCXKGR" TargetMode="External"/><Relationship Id="rId4365" Type="http://schemas.openxmlformats.org/officeDocument/2006/relationships/hyperlink" Target="https://skills.emsidata.com/skills/KS441CZ6CZZXNMRR28CV" TargetMode="External"/><Relationship Id="rId3033" Type="http://schemas.openxmlformats.org/officeDocument/2006/relationships/hyperlink" Target="https://skills.emsidata.com/skills/KS122F164HPDT3CWVW24" TargetMode="External"/><Relationship Id="rId4364" Type="http://schemas.openxmlformats.org/officeDocument/2006/relationships/hyperlink" Target="https://skills.emsidata.com/skills/KS120Q85VJXFX13J7512" TargetMode="External"/><Relationship Id="rId3036" Type="http://schemas.openxmlformats.org/officeDocument/2006/relationships/hyperlink" Target="https://skills.emsidata.com/skills/KS7G8656N4LXGLH4B4FS" TargetMode="External"/><Relationship Id="rId4367" Type="http://schemas.openxmlformats.org/officeDocument/2006/relationships/hyperlink" Target="https://skills.emsidata.com/skills/BGS59A13456EE4889EF3" TargetMode="External"/><Relationship Id="rId3035" Type="http://schemas.openxmlformats.org/officeDocument/2006/relationships/hyperlink" Target="https://skills.emsidata.com/skills/KS124MR6CN8DF80WZV72" TargetMode="External"/><Relationship Id="rId4366" Type="http://schemas.openxmlformats.org/officeDocument/2006/relationships/hyperlink" Target="https://skills.emsidata.com/skills/KS440JP6432J9Z5VVLZL" TargetMode="External"/><Relationship Id="rId3038" Type="http://schemas.openxmlformats.org/officeDocument/2006/relationships/hyperlink" Target="https://skills.emsidata.com/skills/ESBCA066AAF76F97F072" TargetMode="External"/><Relationship Id="rId4369" Type="http://schemas.openxmlformats.org/officeDocument/2006/relationships/hyperlink" Target="https://skills.emsidata.com/skills/ES3559862F4AC771D8D3" TargetMode="External"/><Relationship Id="rId3037" Type="http://schemas.openxmlformats.org/officeDocument/2006/relationships/hyperlink" Target="https://skills.emsidata.com/skills/BGSA09D67D5649D8559E" TargetMode="External"/><Relationship Id="rId4368" Type="http://schemas.openxmlformats.org/officeDocument/2006/relationships/hyperlink" Target="https://skills.emsidata.com/skills/KS7G6MH69P0H0K0SN6GS" TargetMode="External"/><Relationship Id="rId3029" Type="http://schemas.openxmlformats.org/officeDocument/2006/relationships/hyperlink" Target="https://skills.emsidata.com/skills/KS1225T78D0DRPVFYRC6" TargetMode="External"/><Relationship Id="rId3028" Type="http://schemas.openxmlformats.org/officeDocument/2006/relationships/hyperlink" Target="https://skills.emsidata.com/skills/KS12814760BBRD0B0061" TargetMode="External"/><Relationship Id="rId4359" Type="http://schemas.openxmlformats.org/officeDocument/2006/relationships/hyperlink" Target="https://skills.emsidata.com/skills/ESE4F25E3EAE4ED00367" TargetMode="External"/><Relationship Id="rId4350" Type="http://schemas.openxmlformats.org/officeDocument/2006/relationships/hyperlink" Target="https://skills.emsidata.com/skills/ESE1696A8BFEB1A17575" TargetMode="External"/><Relationship Id="rId3021" Type="http://schemas.openxmlformats.org/officeDocument/2006/relationships/hyperlink" Target="https://skills.emsidata.com/skills/KS123406566G7S7ZNG7T" TargetMode="External"/><Relationship Id="rId4352" Type="http://schemas.openxmlformats.org/officeDocument/2006/relationships/hyperlink" Target="https://skills.emsidata.com/skills/ESA44F3123B4E230DD25" TargetMode="External"/><Relationship Id="rId3020" Type="http://schemas.openxmlformats.org/officeDocument/2006/relationships/hyperlink" Target="https://skills.emsidata.com/skills/KS123HH70BZGD96C3B5F" TargetMode="External"/><Relationship Id="rId4351" Type="http://schemas.openxmlformats.org/officeDocument/2006/relationships/hyperlink" Target="https://skills.emsidata.com/skills/ESFC1000CC9B044E3822" TargetMode="External"/><Relationship Id="rId3023" Type="http://schemas.openxmlformats.org/officeDocument/2006/relationships/hyperlink" Target="https://skills.emsidata.com/skills/KS7G53T7341DGNP2PY2P" TargetMode="External"/><Relationship Id="rId4354" Type="http://schemas.openxmlformats.org/officeDocument/2006/relationships/hyperlink" Target="https://skills.emsidata.com/skills/KS1238V5WHW0L1HL3W3L" TargetMode="External"/><Relationship Id="rId3022" Type="http://schemas.openxmlformats.org/officeDocument/2006/relationships/hyperlink" Target="https://skills.emsidata.com/skills/KS1276W6SY3KHRBP3514" TargetMode="External"/><Relationship Id="rId4353" Type="http://schemas.openxmlformats.org/officeDocument/2006/relationships/hyperlink" Target="https://skills.emsidata.com/skills/KS1254F6VRPY362MNRVH" TargetMode="External"/><Relationship Id="rId3025" Type="http://schemas.openxmlformats.org/officeDocument/2006/relationships/hyperlink" Target="https://skills.emsidata.com/skills/ES335691142D65A7FCD8" TargetMode="External"/><Relationship Id="rId4356" Type="http://schemas.openxmlformats.org/officeDocument/2006/relationships/hyperlink" Target="https://skills.emsidata.com/skills/ES10D933049616595032" TargetMode="External"/><Relationship Id="rId3024" Type="http://schemas.openxmlformats.org/officeDocument/2006/relationships/hyperlink" Target="https://skills.emsidata.com/skills/KS125SJ6J3FPRPLTSD7J" TargetMode="External"/><Relationship Id="rId4355" Type="http://schemas.openxmlformats.org/officeDocument/2006/relationships/hyperlink" Target="https://skills.emsidata.com/skills/KS12256766T4FXWMBM6D" TargetMode="External"/><Relationship Id="rId3027" Type="http://schemas.openxmlformats.org/officeDocument/2006/relationships/hyperlink" Target="https://skills.emsidata.com/skills/KS34FQC4ZOIDHK2HWRVW" TargetMode="External"/><Relationship Id="rId4358" Type="http://schemas.openxmlformats.org/officeDocument/2006/relationships/hyperlink" Target="https://skills.emsidata.com/skills/ESBE4D467630FE886087" TargetMode="External"/><Relationship Id="rId3026" Type="http://schemas.openxmlformats.org/officeDocument/2006/relationships/hyperlink" Target="https://skills.emsidata.com/skills/ESF303C7C951E6B04A46" TargetMode="External"/><Relationship Id="rId4357" Type="http://schemas.openxmlformats.org/officeDocument/2006/relationships/hyperlink" Target="https://skills.emsidata.com/skills/KS120JV6Y1HY2X3Y56J4" TargetMode="External"/><Relationship Id="rId3050" Type="http://schemas.openxmlformats.org/officeDocument/2006/relationships/hyperlink" Target="https://skills.emsidata.com/skills/KS127W96P4XCBSGT33VJ" TargetMode="External"/><Relationship Id="rId4381" Type="http://schemas.openxmlformats.org/officeDocument/2006/relationships/hyperlink" Target="https://skills.emsidata.com/skills/ESA9E8281F23FDE76E3C" TargetMode="External"/><Relationship Id="rId4380" Type="http://schemas.openxmlformats.org/officeDocument/2006/relationships/hyperlink" Target="https://skills.emsidata.com/skills/KSG27QP8BL1S9QI4XUMY" TargetMode="External"/><Relationship Id="rId3052" Type="http://schemas.openxmlformats.org/officeDocument/2006/relationships/hyperlink" Target="https://skills.emsidata.com/skills/KS123SZ5ZKHS1PS8XJDH" TargetMode="External"/><Relationship Id="rId4383" Type="http://schemas.openxmlformats.org/officeDocument/2006/relationships/hyperlink" Target="https://skills.emsidata.com/skills/BGSCD45D9486736225BE" TargetMode="External"/><Relationship Id="rId3051" Type="http://schemas.openxmlformats.org/officeDocument/2006/relationships/hyperlink" Target="https://skills.emsidata.com/skills/KS7G75J6F3Y9T6CQCMDT" TargetMode="External"/><Relationship Id="rId4382" Type="http://schemas.openxmlformats.org/officeDocument/2006/relationships/hyperlink" Target="https://skills.emsidata.com/skills/ES13AC0FB86D83CF1572" TargetMode="External"/><Relationship Id="rId3054" Type="http://schemas.openxmlformats.org/officeDocument/2006/relationships/hyperlink" Target="https://skills.emsidata.com/skills/KS121BS6893JT49LJRPL" TargetMode="External"/><Relationship Id="rId4385" Type="http://schemas.openxmlformats.org/officeDocument/2006/relationships/hyperlink" Target="https://skills.emsidata.com/skills/ES41410BA8ADFDBF48FA" TargetMode="External"/><Relationship Id="rId3053" Type="http://schemas.openxmlformats.org/officeDocument/2006/relationships/hyperlink" Target="https://skills.emsidata.com/skills/KS1226V6GDP5NMZXY0G1" TargetMode="External"/><Relationship Id="rId4384" Type="http://schemas.openxmlformats.org/officeDocument/2006/relationships/hyperlink" Target="https://skills.emsidata.com/skills/ES4641DF36ABFE0873BE" TargetMode="External"/><Relationship Id="rId3056" Type="http://schemas.openxmlformats.org/officeDocument/2006/relationships/hyperlink" Target="https://skills.emsidata.com/skills/KS123L172S10107C4WTR" TargetMode="External"/><Relationship Id="rId4387" Type="http://schemas.openxmlformats.org/officeDocument/2006/relationships/hyperlink" Target="https://skills.emsidata.com/skills/KS123L26LV2RPRPHVPDH" TargetMode="External"/><Relationship Id="rId3055" Type="http://schemas.openxmlformats.org/officeDocument/2006/relationships/hyperlink" Target="https://skills.emsidata.com/skills/KS123416SGLJ8S65SH78" TargetMode="External"/><Relationship Id="rId4386" Type="http://schemas.openxmlformats.org/officeDocument/2006/relationships/hyperlink" Target="https://skills.emsidata.com/skills/BGSB7E71E58AFB0465DE" TargetMode="External"/><Relationship Id="rId3058" Type="http://schemas.openxmlformats.org/officeDocument/2006/relationships/hyperlink" Target="https://skills.emsidata.com/skills/KS120G474PXV3F5L4P0Q" TargetMode="External"/><Relationship Id="rId4389" Type="http://schemas.openxmlformats.org/officeDocument/2006/relationships/hyperlink" Target="https://skills.emsidata.com/skills/ES9B54FC4F35B8AB38E0" TargetMode="External"/><Relationship Id="rId3057" Type="http://schemas.openxmlformats.org/officeDocument/2006/relationships/hyperlink" Target="https://skills.emsidata.com/skills/KS123D55W477TRT76X5V" TargetMode="External"/><Relationship Id="rId4388" Type="http://schemas.openxmlformats.org/officeDocument/2006/relationships/hyperlink" Target="https://skills.emsidata.com/skills/KS124DZ6MTMB30HLXWGJ" TargetMode="External"/><Relationship Id="rId3059" Type="http://schemas.openxmlformats.org/officeDocument/2006/relationships/hyperlink" Target="https://skills.emsidata.com/skills/KS441RX60HFVYWC37D93" TargetMode="External"/><Relationship Id="rId4370" Type="http://schemas.openxmlformats.org/officeDocument/2006/relationships/hyperlink" Target="https://skills.emsidata.com/skills/BGS2B00C35FF71F8880A" TargetMode="External"/><Relationship Id="rId3041" Type="http://schemas.openxmlformats.org/officeDocument/2006/relationships/hyperlink" Target="https://skills.emsidata.com/skills/KS441G26T0FSXH2H5Y99" TargetMode="External"/><Relationship Id="rId4372" Type="http://schemas.openxmlformats.org/officeDocument/2006/relationships/hyperlink" Target="https://skills.emsidata.com/skills/ESA68E69A441441F3A8B" TargetMode="External"/><Relationship Id="rId3040" Type="http://schemas.openxmlformats.org/officeDocument/2006/relationships/hyperlink" Target="https://skills.emsidata.com/skills/KS1226L6XYT1N27WRYJM" TargetMode="External"/><Relationship Id="rId4371" Type="http://schemas.openxmlformats.org/officeDocument/2006/relationships/hyperlink" Target="https://skills.emsidata.com/skills/ES17C067996128D7572C" TargetMode="External"/><Relationship Id="rId3043" Type="http://schemas.openxmlformats.org/officeDocument/2006/relationships/hyperlink" Target="https://skills.emsidata.com/skills/KS122CR780L0R5CK9KPH" TargetMode="External"/><Relationship Id="rId4374" Type="http://schemas.openxmlformats.org/officeDocument/2006/relationships/hyperlink" Target="https://skills.emsidata.com/skills/KS1214J6RSXDKFN46MK5" TargetMode="External"/><Relationship Id="rId3042" Type="http://schemas.openxmlformats.org/officeDocument/2006/relationships/hyperlink" Target="https://skills.emsidata.com/skills/KS1229T77C3XZTTW0YCH" TargetMode="External"/><Relationship Id="rId4373" Type="http://schemas.openxmlformats.org/officeDocument/2006/relationships/hyperlink" Target="https://skills.emsidata.com/skills/ES39F93FA272C3E95C10" TargetMode="External"/><Relationship Id="rId3045" Type="http://schemas.openxmlformats.org/officeDocument/2006/relationships/hyperlink" Target="https://skills.emsidata.com/skills/KS686KQ6CCN7QDHC9RC7" TargetMode="External"/><Relationship Id="rId4376" Type="http://schemas.openxmlformats.org/officeDocument/2006/relationships/hyperlink" Target="https://skills.emsidata.com/skills/KSKKXX4D3AAAXP24HR6O" TargetMode="External"/><Relationship Id="rId3044" Type="http://schemas.openxmlformats.org/officeDocument/2006/relationships/hyperlink" Target="https://skills.emsidata.com/skills/KS440DC6Q3YGW1RLXH1V" TargetMode="External"/><Relationship Id="rId4375" Type="http://schemas.openxmlformats.org/officeDocument/2006/relationships/hyperlink" Target="https://skills.emsidata.com/skills/KS4417B5ZQVWQHGF4Q79" TargetMode="External"/><Relationship Id="rId3047" Type="http://schemas.openxmlformats.org/officeDocument/2006/relationships/hyperlink" Target="https://skills.emsidata.com/skills/KS123DP6JFXMPMKNCLG4" TargetMode="External"/><Relationship Id="rId4378" Type="http://schemas.openxmlformats.org/officeDocument/2006/relationships/hyperlink" Target="https://skills.emsidata.com/skills/KS121VC6ND767PSJVD0C" TargetMode="External"/><Relationship Id="rId3046" Type="http://schemas.openxmlformats.org/officeDocument/2006/relationships/hyperlink" Target="https://skills.emsidata.com/skills/KS120XD77GTR3W3GXHBF" TargetMode="External"/><Relationship Id="rId4377" Type="http://schemas.openxmlformats.org/officeDocument/2006/relationships/hyperlink" Target="https://skills.emsidata.com/skills/KS123S96VJ7HPK27PVFX" TargetMode="External"/><Relationship Id="rId3049" Type="http://schemas.openxmlformats.org/officeDocument/2006/relationships/hyperlink" Target="https://skills.emsidata.com/skills/BGS1E1B7E03C22EE6F65" TargetMode="External"/><Relationship Id="rId3048" Type="http://schemas.openxmlformats.org/officeDocument/2006/relationships/hyperlink" Target="https://skills.emsidata.com/skills/KS1226F69R0RGH400DKS" TargetMode="External"/><Relationship Id="rId4379" Type="http://schemas.openxmlformats.org/officeDocument/2006/relationships/hyperlink" Target="https://skills.emsidata.com/skills/ES3D8EFC76BF1B475B78" TargetMode="External"/><Relationship Id="rId3117" Type="http://schemas.openxmlformats.org/officeDocument/2006/relationships/hyperlink" Target="https://skills.emsidata.com/skills/KS126NZ6561RFQWR5R00" TargetMode="External"/><Relationship Id="rId4448" Type="http://schemas.openxmlformats.org/officeDocument/2006/relationships/hyperlink" Target="https://skills.emsidata.com/skills/KS1285N66G6MK09NSGS8" TargetMode="External"/><Relationship Id="rId3116" Type="http://schemas.openxmlformats.org/officeDocument/2006/relationships/hyperlink" Target="https://skills.emsidata.com/skills/KS1206C61PVXSBBFM58L" TargetMode="External"/><Relationship Id="rId4447" Type="http://schemas.openxmlformats.org/officeDocument/2006/relationships/hyperlink" Target="https://skills.emsidata.com/skills/ESE2F42B1B8992453760" TargetMode="External"/><Relationship Id="rId3119" Type="http://schemas.openxmlformats.org/officeDocument/2006/relationships/hyperlink" Target="https://skills.emsidata.com/skills/KS123SS6NJ3ZPXGQJ54P" TargetMode="External"/><Relationship Id="rId3118" Type="http://schemas.openxmlformats.org/officeDocument/2006/relationships/hyperlink" Target="https://skills.emsidata.com/skills/KS685L471BPD4CRDL887" TargetMode="External"/><Relationship Id="rId4449" Type="http://schemas.openxmlformats.org/officeDocument/2006/relationships/hyperlink" Target="https://skills.emsidata.com/skills/KS440LZ6RLN1YVHQR0V1" TargetMode="External"/><Relationship Id="rId4440" Type="http://schemas.openxmlformats.org/officeDocument/2006/relationships/hyperlink" Target="https://skills.emsidata.com/skills/KS681KH79MJLQDPB9T88" TargetMode="External"/><Relationship Id="rId3111" Type="http://schemas.openxmlformats.org/officeDocument/2006/relationships/hyperlink" Target="https://skills.emsidata.com/skills/KS1253R6GWVJ38RTHGWF" TargetMode="External"/><Relationship Id="rId4442" Type="http://schemas.openxmlformats.org/officeDocument/2006/relationships/hyperlink" Target="https://skills.emsidata.com/skills/KS4403N7715PPJDBC42Q" TargetMode="External"/><Relationship Id="rId3110" Type="http://schemas.openxmlformats.org/officeDocument/2006/relationships/hyperlink" Target="https://skills.emsidata.com/skills/KS123D26X2FQCP1WFT95" TargetMode="External"/><Relationship Id="rId4441" Type="http://schemas.openxmlformats.org/officeDocument/2006/relationships/hyperlink" Target="https://skills.emsidata.com/skills/KS122JY6SC07WB9P129M" TargetMode="External"/><Relationship Id="rId3113" Type="http://schemas.openxmlformats.org/officeDocument/2006/relationships/hyperlink" Target="https://skills.emsidata.com/skills/KS1208J6M2HW5LQSVTJ6" TargetMode="External"/><Relationship Id="rId4444" Type="http://schemas.openxmlformats.org/officeDocument/2006/relationships/hyperlink" Target="https://skills.emsidata.com/skills/KS122Y262YP4J5NZNBQR" TargetMode="External"/><Relationship Id="rId3112" Type="http://schemas.openxmlformats.org/officeDocument/2006/relationships/hyperlink" Target="https://skills.emsidata.com/skills/KS1240465DXQLR6GRPQJ" TargetMode="External"/><Relationship Id="rId4443" Type="http://schemas.openxmlformats.org/officeDocument/2006/relationships/hyperlink" Target="https://skills.emsidata.com/skills/BGS5B220585321BBCE1F" TargetMode="External"/><Relationship Id="rId3115" Type="http://schemas.openxmlformats.org/officeDocument/2006/relationships/hyperlink" Target="https://skills.emsidata.com/skills/KS1242H6YD2Q67X3HXF6" TargetMode="External"/><Relationship Id="rId4446" Type="http://schemas.openxmlformats.org/officeDocument/2006/relationships/hyperlink" Target="https://skills.emsidata.com/skills/KS123RX69DKXW0V05PJS" TargetMode="External"/><Relationship Id="rId3114" Type="http://schemas.openxmlformats.org/officeDocument/2006/relationships/hyperlink" Target="https://skills.emsidata.com/skills/ES6FD442C340CCA0A08A" TargetMode="External"/><Relationship Id="rId4445" Type="http://schemas.openxmlformats.org/officeDocument/2006/relationships/hyperlink" Target="https://skills.emsidata.com/skills/KS4416X630BZM78W7LXN" TargetMode="External"/><Relationship Id="rId3106" Type="http://schemas.openxmlformats.org/officeDocument/2006/relationships/hyperlink" Target="https://skills.emsidata.com/skills/KS120396FR77MS8TMGW5" TargetMode="External"/><Relationship Id="rId4437" Type="http://schemas.openxmlformats.org/officeDocument/2006/relationships/hyperlink" Target="https://skills.emsidata.com/skills/BGSADA90D2986CD3E35B" TargetMode="External"/><Relationship Id="rId3105" Type="http://schemas.openxmlformats.org/officeDocument/2006/relationships/hyperlink" Target="https://skills.emsidata.com/skills/KS441FR6L2YYQLPZBQRC" TargetMode="External"/><Relationship Id="rId4436" Type="http://schemas.openxmlformats.org/officeDocument/2006/relationships/hyperlink" Target="https://skills.emsidata.com/skills/BGSBC6553CCF3F292F02" TargetMode="External"/><Relationship Id="rId3108" Type="http://schemas.openxmlformats.org/officeDocument/2006/relationships/hyperlink" Target="https://skills.emsidata.com/skills/KS1269G64FJ1GZKV0GX9" TargetMode="External"/><Relationship Id="rId4439" Type="http://schemas.openxmlformats.org/officeDocument/2006/relationships/hyperlink" Target="https://skills.emsidata.com/skills/KS4403H60RHC7598V94K" TargetMode="External"/><Relationship Id="rId3107" Type="http://schemas.openxmlformats.org/officeDocument/2006/relationships/hyperlink" Target="https://skills.emsidata.com/skills/KS440JK6HMM843BQ3F7J" TargetMode="External"/><Relationship Id="rId4438" Type="http://schemas.openxmlformats.org/officeDocument/2006/relationships/hyperlink" Target="https://skills.emsidata.com/skills/BGS10F94E4049444B523" TargetMode="External"/><Relationship Id="rId3109" Type="http://schemas.openxmlformats.org/officeDocument/2006/relationships/hyperlink" Target="https://skills.emsidata.com/skills/KS122FX6SN0JZZ13B0FB" TargetMode="External"/><Relationship Id="rId3100" Type="http://schemas.openxmlformats.org/officeDocument/2006/relationships/hyperlink" Target="https://skills.emsidata.com/skills/KS125S36C8SFQ912VYBS" TargetMode="External"/><Relationship Id="rId4431" Type="http://schemas.openxmlformats.org/officeDocument/2006/relationships/hyperlink" Target="https://skills.emsidata.com/skills/KSVG28H9TC6YTC1AFDP8" TargetMode="External"/><Relationship Id="rId4430" Type="http://schemas.openxmlformats.org/officeDocument/2006/relationships/hyperlink" Target="https://skills.emsidata.com/skills/KS4403M6XZZVXT7WQBGF" TargetMode="External"/><Relationship Id="rId3102" Type="http://schemas.openxmlformats.org/officeDocument/2006/relationships/hyperlink" Target="https://skills.emsidata.com/skills/KS440JB77PMMLZZ49SBB" TargetMode="External"/><Relationship Id="rId4433" Type="http://schemas.openxmlformats.org/officeDocument/2006/relationships/hyperlink" Target="https://skills.emsidata.com/skills/KS122F973NYGL9K8T5MV" TargetMode="External"/><Relationship Id="rId3101" Type="http://schemas.openxmlformats.org/officeDocument/2006/relationships/hyperlink" Target="https://skills.emsidata.com/skills/KS120ZC6XFGG98FXT3J2" TargetMode="External"/><Relationship Id="rId4432" Type="http://schemas.openxmlformats.org/officeDocument/2006/relationships/hyperlink" Target="https://skills.emsidata.com/skills/BGSF05D0ADA474325D3C" TargetMode="External"/><Relationship Id="rId3104" Type="http://schemas.openxmlformats.org/officeDocument/2006/relationships/hyperlink" Target="https://skills.emsidata.com/skills/ESB6A811F7E5DFC37E83" TargetMode="External"/><Relationship Id="rId4435" Type="http://schemas.openxmlformats.org/officeDocument/2006/relationships/hyperlink" Target="https://skills.emsidata.com/skills/KS120H871WBYRL7Y20K3" TargetMode="External"/><Relationship Id="rId3103" Type="http://schemas.openxmlformats.org/officeDocument/2006/relationships/hyperlink" Target="https://skills.emsidata.com/skills/KS126LB63HNSY7XKDH0B" TargetMode="External"/><Relationship Id="rId4434" Type="http://schemas.openxmlformats.org/officeDocument/2006/relationships/hyperlink" Target="https://skills.emsidata.com/skills/KS1284G6MK1552WHSZ32" TargetMode="External"/><Relationship Id="rId3139" Type="http://schemas.openxmlformats.org/officeDocument/2006/relationships/hyperlink" Target="https://skills.emsidata.com/skills/KS1282L6PTF6G8R116R4" TargetMode="External"/><Relationship Id="rId3138" Type="http://schemas.openxmlformats.org/officeDocument/2006/relationships/hyperlink" Target="https://skills.emsidata.com/skills/KS1270P6SLFCFT476Y3R" TargetMode="External"/><Relationship Id="rId4469" Type="http://schemas.openxmlformats.org/officeDocument/2006/relationships/hyperlink" Target="https://skills.emsidata.com/skills/KS1217X6TT5N14H0N0P4" TargetMode="External"/><Relationship Id="rId4460" Type="http://schemas.openxmlformats.org/officeDocument/2006/relationships/hyperlink" Target="https://skills.emsidata.com/skills/ESBEB9A38EF005420684" TargetMode="External"/><Relationship Id="rId3131" Type="http://schemas.openxmlformats.org/officeDocument/2006/relationships/hyperlink" Target="https://skills.emsidata.com/skills/KS126VJ6C27MQGJFZV7H" TargetMode="External"/><Relationship Id="rId4462" Type="http://schemas.openxmlformats.org/officeDocument/2006/relationships/hyperlink" Target="https://skills.emsidata.com/skills/ESE7D8FAA0A3666ABC22" TargetMode="External"/><Relationship Id="rId3130" Type="http://schemas.openxmlformats.org/officeDocument/2006/relationships/hyperlink" Target="https://skills.emsidata.com/skills/KS126F7766D4CGSBWHYK" TargetMode="External"/><Relationship Id="rId4461" Type="http://schemas.openxmlformats.org/officeDocument/2006/relationships/hyperlink" Target="https://skills.emsidata.com/skills/KS4407J6G3HPTRRSNZR6" TargetMode="External"/><Relationship Id="rId3133" Type="http://schemas.openxmlformats.org/officeDocument/2006/relationships/hyperlink" Target="https://skills.emsidata.com/skills/KS126G5622W08G2WRWC5" TargetMode="External"/><Relationship Id="rId4464" Type="http://schemas.openxmlformats.org/officeDocument/2006/relationships/hyperlink" Target="https://skills.emsidata.com/skills/ES203B9B0426DA590EDF" TargetMode="External"/><Relationship Id="rId3132" Type="http://schemas.openxmlformats.org/officeDocument/2006/relationships/hyperlink" Target="https://skills.emsidata.com/skills/KS126LK66RJ0SD1HDWF4" TargetMode="External"/><Relationship Id="rId4463" Type="http://schemas.openxmlformats.org/officeDocument/2006/relationships/hyperlink" Target="https://skills.emsidata.com/skills/KS127HD613LP9WSM6T7J" TargetMode="External"/><Relationship Id="rId3135" Type="http://schemas.openxmlformats.org/officeDocument/2006/relationships/hyperlink" Target="https://skills.emsidata.com/skills/KS1282Y5ZSX4FGTYXP1C" TargetMode="External"/><Relationship Id="rId4466" Type="http://schemas.openxmlformats.org/officeDocument/2006/relationships/hyperlink" Target="https://skills.emsidata.com/skills/KSJB3PD3PAK46FN3AH38" TargetMode="External"/><Relationship Id="rId3134" Type="http://schemas.openxmlformats.org/officeDocument/2006/relationships/hyperlink" Target="https://skills.emsidata.com/skills/KS1246X78JKL2CF63G93" TargetMode="External"/><Relationship Id="rId4465" Type="http://schemas.openxmlformats.org/officeDocument/2006/relationships/hyperlink" Target="https://skills.emsidata.com/skills/KS121V46RQ92V01WW26D" TargetMode="External"/><Relationship Id="rId3137" Type="http://schemas.openxmlformats.org/officeDocument/2006/relationships/hyperlink" Target="https://skills.emsidata.com/skills/KS441YS6TSPK7FN26QBB" TargetMode="External"/><Relationship Id="rId4468" Type="http://schemas.openxmlformats.org/officeDocument/2006/relationships/hyperlink" Target="https://skills.emsidata.com/skills/KS120635W30RPYB3MGWX" TargetMode="External"/><Relationship Id="rId3136" Type="http://schemas.openxmlformats.org/officeDocument/2006/relationships/hyperlink" Target="https://skills.emsidata.com/skills/KS1264K6H25TN148KW1R" TargetMode="External"/><Relationship Id="rId4467" Type="http://schemas.openxmlformats.org/officeDocument/2006/relationships/hyperlink" Target="https://skills.emsidata.com/skills/ES1461496744B903E324" TargetMode="External"/><Relationship Id="rId3128" Type="http://schemas.openxmlformats.org/officeDocument/2006/relationships/hyperlink" Target="https://skills.emsidata.com/skills/KS120YS6W1Q2H2D5F724" TargetMode="External"/><Relationship Id="rId4459" Type="http://schemas.openxmlformats.org/officeDocument/2006/relationships/hyperlink" Target="https://skills.emsidata.com/skills/KS441VK5YZ7X06TW3Y6F" TargetMode="External"/><Relationship Id="rId3127" Type="http://schemas.openxmlformats.org/officeDocument/2006/relationships/hyperlink" Target="https://skills.emsidata.com/skills/KS440JP744R3R4T2JJWC" TargetMode="External"/><Relationship Id="rId4458" Type="http://schemas.openxmlformats.org/officeDocument/2006/relationships/hyperlink" Target="https://skills.emsidata.com/skills/BGS29E3C902E1ECF21C3" TargetMode="External"/><Relationship Id="rId3129" Type="http://schemas.openxmlformats.org/officeDocument/2006/relationships/hyperlink" Target="https://skills.emsidata.com/skills/KS124NP651NGTJRQG5R6" TargetMode="External"/><Relationship Id="rId3120" Type="http://schemas.openxmlformats.org/officeDocument/2006/relationships/hyperlink" Target="https://skills.emsidata.com/skills/KS440SW6R1G7VTZ33GZ4" TargetMode="External"/><Relationship Id="rId4451" Type="http://schemas.openxmlformats.org/officeDocument/2006/relationships/hyperlink" Target="https://skills.emsidata.com/skills/ES75560E7CE0414F93E5" TargetMode="External"/><Relationship Id="rId4450" Type="http://schemas.openxmlformats.org/officeDocument/2006/relationships/hyperlink" Target="https://skills.emsidata.com/skills/BGS25C310251AE22BB97" TargetMode="External"/><Relationship Id="rId3122" Type="http://schemas.openxmlformats.org/officeDocument/2006/relationships/hyperlink" Target="https://skills.emsidata.com/skills/KS12621706P2NTMBQY45" TargetMode="External"/><Relationship Id="rId4453" Type="http://schemas.openxmlformats.org/officeDocument/2006/relationships/hyperlink" Target="https://skills.emsidata.com/skills/KS126PC77LHNLB2XCWWF" TargetMode="External"/><Relationship Id="rId3121" Type="http://schemas.openxmlformats.org/officeDocument/2006/relationships/hyperlink" Target="https://skills.emsidata.com/skills/KSNZWKEHKHI8AO84T47R" TargetMode="External"/><Relationship Id="rId4452" Type="http://schemas.openxmlformats.org/officeDocument/2006/relationships/hyperlink" Target="https://skills.emsidata.com/skills/KS1281W619KJQYWRHKQB" TargetMode="External"/><Relationship Id="rId3124" Type="http://schemas.openxmlformats.org/officeDocument/2006/relationships/hyperlink" Target="https://skills.emsidata.com/skills/ESFDC32D758703065529" TargetMode="External"/><Relationship Id="rId4455" Type="http://schemas.openxmlformats.org/officeDocument/2006/relationships/hyperlink" Target="https://skills.emsidata.com/skills/BGS5AACE1002F4F74CA7" TargetMode="External"/><Relationship Id="rId3123" Type="http://schemas.openxmlformats.org/officeDocument/2006/relationships/hyperlink" Target="https://skills.emsidata.com/skills/KS125586PL9C78BQTY5G" TargetMode="External"/><Relationship Id="rId4454" Type="http://schemas.openxmlformats.org/officeDocument/2006/relationships/hyperlink" Target="https://skills.emsidata.com/skills/ESECD06441F754BF652F" TargetMode="External"/><Relationship Id="rId3126" Type="http://schemas.openxmlformats.org/officeDocument/2006/relationships/hyperlink" Target="https://skills.emsidata.com/skills/KS121CM6W4ZLXYN336HC" TargetMode="External"/><Relationship Id="rId4457" Type="http://schemas.openxmlformats.org/officeDocument/2006/relationships/hyperlink" Target="https://skills.emsidata.com/skills/BGSB01960C6CC0046692" TargetMode="External"/><Relationship Id="rId3125" Type="http://schemas.openxmlformats.org/officeDocument/2006/relationships/hyperlink" Target="https://skills.emsidata.com/skills/KS1264K793QY5Q1BSXNF" TargetMode="External"/><Relationship Id="rId4456" Type="http://schemas.openxmlformats.org/officeDocument/2006/relationships/hyperlink" Target="https://skills.emsidata.com/skills/ESD5806224B577400FC3" TargetMode="External"/><Relationship Id="rId4404" Type="http://schemas.openxmlformats.org/officeDocument/2006/relationships/hyperlink" Target="https://skills.emsidata.com/skills/KS1211S639R3PQH233SS" TargetMode="External"/><Relationship Id="rId4403" Type="http://schemas.openxmlformats.org/officeDocument/2006/relationships/hyperlink" Target="https://skills.emsidata.com/skills/BGS4595ECD2BDFBA7906" TargetMode="External"/><Relationship Id="rId4406" Type="http://schemas.openxmlformats.org/officeDocument/2006/relationships/hyperlink" Target="https://skills.emsidata.com/skills/KS1281P677L82V7SBGPJ" TargetMode="External"/><Relationship Id="rId4405" Type="http://schemas.openxmlformats.org/officeDocument/2006/relationships/hyperlink" Target="https://skills.emsidata.com/skills/KSYWNNQIULQ5NK3YDR0N" TargetMode="External"/><Relationship Id="rId4408" Type="http://schemas.openxmlformats.org/officeDocument/2006/relationships/hyperlink" Target="https://skills.emsidata.com/skills/ESCA20E43F8CF426D784" TargetMode="External"/><Relationship Id="rId4407" Type="http://schemas.openxmlformats.org/officeDocument/2006/relationships/hyperlink" Target="https://skills.emsidata.com/skills/KS128446WNQLT2W3Z25J" TargetMode="External"/><Relationship Id="rId4409" Type="http://schemas.openxmlformats.org/officeDocument/2006/relationships/hyperlink" Target="https://skills.emsidata.com/skills/ES2A3655F2E00D276B52" TargetMode="External"/><Relationship Id="rId4400" Type="http://schemas.openxmlformats.org/officeDocument/2006/relationships/hyperlink" Target="https://skills.emsidata.com/skills/KST35QF1Y4VQ7IK9GTMG" TargetMode="External"/><Relationship Id="rId4402" Type="http://schemas.openxmlformats.org/officeDocument/2006/relationships/hyperlink" Target="https://skills.emsidata.com/skills/ESCAF5C1D85A326F04EC" TargetMode="External"/><Relationship Id="rId4401" Type="http://schemas.openxmlformats.org/officeDocument/2006/relationships/hyperlink" Target="https://skills.emsidata.com/skills/KS1256M6GJBMK89F0H7K" TargetMode="External"/><Relationship Id="rId4426" Type="http://schemas.openxmlformats.org/officeDocument/2006/relationships/hyperlink" Target="https://skills.emsidata.com/skills/ESC7F695D2B09AE9A9A4" TargetMode="External"/><Relationship Id="rId4425" Type="http://schemas.openxmlformats.org/officeDocument/2006/relationships/hyperlink" Target="https://skills.emsidata.com/skills/ESD8870620ACF3C82B5F" TargetMode="External"/><Relationship Id="rId4428" Type="http://schemas.openxmlformats.org/officeDocument/2006/relationships/hyperlink" Target="https://skills.emsidata.com/skills/KS1283677034GWQ5Z5S4" TargetMode="External"/><Relationship Id="rId4427" Type="http://schemas.openxmlformats.org/officeDocument/2006/relationships/hyperlink" Target="https://skills.emsidata.com/skills/ES3A8956296056DF762F" TargetMode="External"/><Relationship Id="rId4429" Type="http://schemas.openxmlformats.org/officeDocument/2006/relationships/hyperlink" Target="https://skills.emsidata.com/skills/ES5BA78322FB1F916BF2" TargetMode="External"/><Relationship Id="rId4420" Type="http://schemas.openxmlformats.org/officeDocument/2006/relationships/hyperlink" Target="https://skills.emsidata.com/skills/ES786E3C54AA9AE4697B" TargetMode="External"/><Relationship Id="rId4422" Type="http://schemas.openxmlformats.org/officeDocument/2006/relationships/hyperlink" Target="https://skills.emsidata.com/skills/KS125S57165N2RB3XNBJ" TargetMode="External"/><Relationship Id="rId4421" Type="http://schemas.openxmlformats.org/officeDocument/2006/relationships/hyperlink" Target="https://skills.emsidata.com/skills/ESC5981BF3EAB0FE4D95" TargetMode="External"/><Relationship Id="rId4424" Type="http://schemas.openxmlformats.org/officeDocument/2006/relationships/hyperlink" Target="https://skills.emsidata.com/skills/KS126X46RXTB65DL1FJD" TargetMode="External"/><Relationship Id="rId4423" Type="http://schemas.openxmlformats.org/officeDocument/2006/relationships/hyperlink" Target="https://skills.emsidata.com/skills/KS120YP719X2MH1K76LX" TargetMode="External"/><Relationship Id="rId4415" Type="http://schemas.openxmlformats.org/officeDocument/2006/relationships/hyperlink" Target="https://skills.emsidata.com/skills/BGS2CFB11CDE98351A51" TargetMode="External"/><Relationship Id="rId4414" Type="http://schemas.openxmlformats.org/officeDocument/2006/relationships/hyperlink" Target="https://skills.emsidata.com/skills/KS7G0B36XDYVR4071N7K" TargetMode="External"/><Relationship Id="rId4417" Type="http://schemas.openxmlformats.org/officeDocument/2006/relationships/hyperlink" Target="https://skills.emsidata.com/skills/KS120VZ6MYGT4W4WV7Q9" TargetMode="External"/><Relationship Id="rId4416" Type="http://schemas.openxmlformats.org/officeDocument/2006/relationships/hyperlink" Target="https://skills.emsidata.com/skills/KS12271640T4KP1141YP" TargetMode="External"/><Relationship Id="rId4419" Type="http://schemas.openxmlformats.org/officeDocument/2006/relationships/hyperlink" Target="https://skills.emsidata.com/skills/ES5171272FFBE00EEE84" TargetMode="External"/><Relationship Id="rId4418" Type="http://schemas.openxmlformats.org/officeDocument/2006/relationships/hyperlink" Target="https://skills.emsidata.com/skills/KS441Q16HJN0SW7MNN8H" TargetMode="External"/><Relationship Id="rId4411" Type="http://schemas.openxmlformats.org/officeDocument/2006/relationships/hyperlink" Target="https://skills.emsidata.com/skills/KS125TW6GPKHZ1GYKX89" TargetMode="External"/><Relationship Id="rId4410" Type="http://schemas.openxmlformats.org/officeDocument/2006/relationships/hyperlink" Target="https://skills.emsidata.com/skills/ES13766C8C17C30039A6" TargetMode="External"/><Relationship Id="rId4413" Type="http://schemas.openxmlformats.org/officeDocument/2006/relationships/hyperlink" Target="https://skills.emsidata.com/skills/BGS864514352DF0CF814" TargetMode="External"/><Relationship Id="rId4412" Type="http://schemas.openxmlformats.org/officeDocument/2006/relationships/hyperlink" Target="https://skills.emsidata.com/skills/KS125ND6RJPYDM8RZBFB" TargetMode="External"/><Relationship Id="rId3191" Type="http://schemas.openxmlformats.org/officeDocument/2006/relationships/hyperlink" Target="https://skills.emsidata.com/skills/KS44173655WFR7JPTX25" TargetMode="External"/><Relationship Id="rId3190" Type="http://schemas.openxmlformats.org/officeDocument/2006/relationships/hyperlink" Target="https://skills.emsidata.com/skills/KS1219K6K2NY0V711DDD" TargetMode="External"/><Relationship Id="rId3193" Type="http://schemas.openxmlformats.org/officeDocument/2006/relationships/hyperlink" Target="https://skills.emsidata.com/skills/KS1265F71V3PY4KH0JW5" TargetMode="External"/><Relationship Id="rId3192" Type="http://schemas.openxmlformats.org/officeDocument/2006/relationships/hyperlink" Target="https://skills.emsidata.com/skills/KS1267F6ZNKB7WN25DZL" TargetMode="External"/><Relationship Id="rId3195" Type="http://schemas.openxmlformats.org/officeDocument/2006/relationships/hyperlink" Target="https://skills.emsidata.com/skills/KS441JK74K5Y3HYRK962" TargetMode="External"/><Relationship Id="rId3194" Type="http://schemas.openxmlformats.org/officeDocument/2006/relationships/hyperlink" Target="https://skills.emsidata.com/skills/KS1265J78BY2W8MT9CPX" TargetMode="External"/><Relationship Id="rId3197" Type="http://schemas.openxmlformats.org/officeDocument/2006/relationships/hyperlink" Target="https://skills.emsidata.com/skills/KS1289J78MM2ZKHQFYYC" TargetMode="External"/><Relationship Id="rId3196" Type="http://schemas.openxmlformats.org/officeDocument/2006/relationships/hyperlink" Target="https://skills.emsidata.com/skills/KS441QM6LTNMGDSQKHLC" TargetMode="External"/><Relationship Id="rId3199" Type="http://schemas.openxmlformats.org/officeDocument/2006/relationships/hyperlink" Target="https://skills.emsidata.com/skills/KS124185YLQVDB991J8N" TargetMode="External"/><Relationship Id="rId3198" Type="http://schemas.openxmlformats.org/officeDocument/2006/relationships/hyperlink" Target="https://skills.emsidata.com/skills/KS1264Z76VQV2ZW2MB02" TargetMode="External"/><Relationship Id="rId3180" Type="http://schemas.openxmlformats.org/officeDocument/2006/relationships/hyperlink" Target="https://skills.emsidata.com/skills/KS122YN6108R0RSDXXRC" TargetMode="External"/><Relationship Id="rId3182" Type="http://schemas.openxmlformats.org/officeDocument/2006/relationships/hyperlink" Target="https://skills.emsidata.com/skills/KS122CL64848WM1MVNSQ" TargetMode="External"/><Relationship Id="rId3181" Type="http://schemas.openxmlformats.org/officeDocument/2006/relationships/hyperlink" Target="https://skills.emsidata.com/skills/KSYTLDR8DURRTUWSYZI2" TargetMode="External"/><Relationship Id="rId3184" Type="http://schemas.openxmlformats.org/officeDocument/2006/relationships/hyperlink" Target="https://skills.emsidata.com/skills/KS440HN6QZ60SQ0QX9NZ" TargetMode="External"/><Relationship Id="rId3183" Type="http://schemas.openxmlformats.org/officeDocument/2006/relationships/hyperlink" Target="https://skills.emsidata.com/skills/KS126BN6M17RQNR0FXLN" TargetMode="External"/><Relationship Id="rId3186" Type="http://schemas.openxmlformats.org/officeDocument/2006/relationships/hyperlink" Target="https://skills.emsidata.com/skills/KS441726FF2HBJTL448F" TargetMode="External"/><Relationship Id="rId3185" Type="http://schemas.openxmlformats.org/officeDocument/2006/relationships/hyperlink" Target="https://skills.emsidata.com/skills/KS1265D6RGJL2Y4J6V5B" TargetMode="External"/><Relationship Id="rId3188" Type="http://schemas.openxmlformats.org/officeDocument/2006/relationships/hyperlink" Target="https://skills.emsidata.com/skills/KS1265B6K6M68CHM7RQW" TargetMode="External"/><Relationship Id="rId3187" Type="http://schemas.openxmlformats.org/officeDocument/2006/relationships/hyperlink" Target="https://skills.emsidata.com/skills/KS7G4X66Q33J9N7G9J4J" TargetMode="External"/><Relationship Id="rId3189" Type="http://schemas.openxmlformats.org/officeDocument/2006/relationships/hyperlink" Target="https://skills.emsidata.com/skills/KS3WR2XHT4MG7TJTBMYL" TargetMode="External"/><Relationship Id="rId4480" Type="http://schemas.openxmlformats.org/officeDocument/2006/relationships/hyperlink" Target="https://skills.emsidata.com/skills/KS121JG72W9R0YMKPKVQ" TargetMode="External"/><Relationship Id="rId3151" Type="http://schemas.openxmlformats.org/officeDocument/2006/relationships/hyperlink" Target="https://skills.emsidata.com/skills/KS1220F79CKVFCB20MS4" TargetMode="External"/><Relationship Id="rId4482" Type="http://schemas.openxmlformats.org/officeDocument/2006/relationships/hyperlink" Target="https://skills.emsidata.com/skills/ES11F4127E5EA2D6AFD3" TargetMode="External"/><Relationship Id="rId3150" Type="http://schemas.openxmlformats.org/officeDocument/2006/relationships/hyperlink" Target="https://skills.emsidata.com/skills/KS1282W6V4RX7LC1FDH9" TargetMode="External"/><Relationship Id="rId4481" Type="http://schemas.openxmlformats.org/officeDocument/2006/relationships/hyperlink" Target="https://skills.emsidata.com/skills/KS127R36VZ94GKYF7G97" TargetMode="External"/><Relationship Id="rId3153" Type="http://schemas.openxmlformats.org/officeDocument/2006/relationships/hyperlink" Target="https://skills.emsidata.com/skills/KS127LD6F4RD4HBLW068" TargetMode="External"/><Relationship Id="rId4484" Type="http://schemas.openxmlformats.org/officeDocument/2006/relationships/hyperlink" Target="https://skills.emsidata.com/skills/ES30AE4280D21F801198" TargetMode="External"/><Relationship Id="rId3152" Type="http://schemas.openxmlformats.org/officeDocument/2006/relationships/hyperlink" Target="https://skills.emsidata.com/skills/KS440HZ62WR33Y87XTZF" TargetMode="External"/><Relationship Id="rId4483" Type="http://schemas.openxmlformats.org/officeDocument/2006/relationships/hyperlink" Target="https://skills.emsidata.com/skills/KS122TP77VYS8YMJVXNY" TargetMode="External"/><Relationship Id="rId3155" Type="http://schemas.openxmlformats.org/officeDocument/2006/relationships/hyperlink" Target="https://skills.emsidata.com/skills/KS120T76DT4W0DVSRNW6" TargetMode="External"/><Relationship Id="rId4486" Type="http://schemas.openxmlformats.org/officeDocument/2006/relationships/hyperlink" Target="https://skills.emsidata.com/skills/KS7G0MR67M0BRYR44YDM" TargetMode="External"/><Relationship Id="rId3154" Type="http://schemas.openxmlformats.org/officeDocument/2006/relationships/hyperlink" Target="https://skills.emsidata.com/skills/KS441BZ5YS69QN39PCDR" TargetMode="External"/><Relationship Id="rId4485" Type="http://schemas.openxmlformats.org/officeDocument/2006/relationships/hyperlink" Target="https://skills.emsidata.com/skills/KSO32KWLCI23Y0YAOWBL" TargetMode="External"/><Relationship Id="rId3157" Type="http://schemas.openxmlformats.org/officeDocument/2006/relationships/hyperlink" Target="https://skills.emsidata.com/skills/KS120XP6CN6P1K86V6DZ" TargetMode="External"/><Relationship Id="rId4488" Type="http://schemas.openxmlformats.org/officeDocument/2006/relationships/hyperlink" Target="https://skills.emsidata.com/skills/KS125RM61JGH8LH28PXG" TargetMode="External"/><Relationship Id="rId3156" Type="http://schemas.openxmlformats.org/officeDocument/2006/relationships/hyperlink" Target="https://skills.emsidata.com/skills/KS123VF6RHLN4ZTD31RB" TargetMode="External"/><Relationship Id="rId4487" Type="http://schemas.openxmlformats.org/officeDocument/2006/relationships/hyperlink" Target="https://skills.emsidata.com/skills/ESF14A354DDD69B5FBD4" TargetMode="External"/><Relationship Id="rId3159" Type="http://schemas.openxmlformats.org/officeDocument/2006/relationships/hyperlink" Target="https://skills.emsidata.com/skills/KS127PY6TFB1W119ZSB2" TargetMode="External"/><Relationship Id="rId3158" Type="http://schemas.openxmlformats.org/officeDocument/2006/relationships/hyperlink" Target="https://skills.emsidata.com/skills/KS1208X76FB40ZXZXY03" TargetMode="External"/><Relationship Id="rId4489" Type="http://schemas.openxmlformats.org/officeDocument/2006/relationships/hyperlink" Target="https://skills.emsidata.com/skills/KS122586QWFFB748FK03" TargetMode="External"/><Relationship Id="rId3149" Type="http://schemas.openxmlformats.org/officeDocument/2006/relationships/hyperlink" Target="https://skills.emsidata.com/skills/ESCF77734F2CFD90FDA6" TargetMode="External"/><Relationship Id="rId3140" Type="http://schemas.openxmlformats.org/officeDocument/2006/relationships/hyperlink" Target="https://skills.emsidata.com/skills/KS128CZ6DQ0BHGHP16PW" TargetMode="External"/><Relationship Id="rId4471" Type="http://schemas.openxmlformats.org/officeDocument/2006/relationships/hyperlink" Target="https://skills.emsidata.com/skills/ES8C087D7EE8B81DA9C0" TargetMode="External"/><Relationship Id="rId4470" Type="http://schemas.openxmlformats.org/officeDocument/2006/relationships/hyperlink" Target="https://skills.emsidata.com/skills/KS127G16Y3VSDNXGVGBD" TargetMode="External"/><Relationship Id="rId3142" Type="http://schemas.openxmlformats.org/officeDocument/2006/relationships/hyperlink" Target="https://skills.emsidata.com/skills/KS1266X6Q5KBCKH9G5QP" TargetMode="External"/><Relationship Id="rId4473" Type="http://schemas.openxmlformats.org/officeDocument/2006/relationships/hyperlink" Target="https://skills.emsidata.com/skills/KS122SL6ZQ6B8R3F5JJY" TargetMode="External"/><Relationship Id="rId3141" Type="http://schemas.openxmlformats.org/officeDocument/2006/relationships/hyperlink" Target="https://skills.emsidata.com/skills/KS1285T645JRKKFWSV0W" TargetMode="External"/><Relationship Id="rId4472" Type="http://schemas.openxmlformats.org/officeDocument/2006/relationships/hyperlink" Target="https://skills.emsidata.com/skills/KS441876781BNLXGLWWG" TargetMode="External"/><Relationship Id="rId3144" Type="http://schemas.openxmlformats.org/officeDocument/2006/relationships/hyperlink" Target="https://skills.emsidata.com/skills/KS1282N72VHC87KVY1G3" TargetMode="External"/><Relationship Id="rId4475" Type="http://schemas.openxmlformats.org/officeDocument/2006/relationships/hyperlink" Target="https://skills.emsidata.com/skills/KS124W76WKL2CXW4Q757" TargetMode="External"/><Relationship Id="rId3143" Type="http://schemas.openxmlformats.org/officeDocument/2006/relationships/hyperlink" Target="https://skills.emsidata.com/skills/KS12286616DY9HRYSQM0" TargetMode="External"/><Relationship Id="rId4474" Type="http://schemas.openxmlformats.org/officeDocument/2006/relationships/hyperlink" Target="https://skills.emsidata.com/skills/ES670ECAE65122B65180" TargetMode="External"/><Relationship Id="rId3146" Type="http://schemas.openxmlformats.org/officeDocument/2006/relationships/hyperlink" Target="https://skills.emsidata.com/skills/KSUMUUUWH2LGA7IKVOX7" TargetMode="External"/><Relationship Id="rId4477" Type="http://schemas.openxmlformats.org/officeDocument/2006/relationships/hyperlink" Target="https://skills.emsidata.com/skills/ESF9FAA3EBAA9D563B26" TargetMode="External"/><Relationship Id="rId3145" Type="http://schemas.openxmlformats.org/officeDocument/2006/relationships/hyperlink" Target="https://skills.emsidata.com/skills/KS1282K6XPGKSGR1826F" TargetMode="External"/><Relationship Id="rId4476" Type="http://schemas.openxmlformats.org/officeDocument/2006/relationships/hyperlink" Target="https://skills.emsidata.com/skills/ESAC117F714B24AA6831" TargetMode="External"/><Relationship Id="rId3148" Type="http://schemas.openxmlformats.org/officeDocument/2006/relationships/hyperlink" Target="https://skills.emsidata.com/skills/KS120PF6FM7DV150JDC7" TargetMode="External"/><Relationship Id="rId4479" Type="http://schemas.openxmlformats.org/officeDocument/2006/relationships/hyperlink" Target="https://skills.emsidata.com/skills/BGS1C45E670311734FF4" TargetMode="External"/><Relationship Id="rId3147" Type="http://schemas.openxmlformats.org/officeDocument/2006/relationships/hyperlink" Target="https://skills.emsidata.com/skills/KS4413476QRGNVKXS59Y" TargetMode="External"/><Relationship Id="rId4478" Type="http://schemas.openxmlformats.org/officeDocument/2006/relationships/hyperlink" Target="https://skills.emsidata.com/skills/KS1282X64QGHTFWQ8J2Y" TargetMode="External"/><Relationship Id="rId3171" Type="http://schemas.openxmlformats.org/officeDocument/2006/relationships/hyperlink" Target="https://skills.emsidata.com/skills/KS440XG5WRR29YLPC602" TargetMode="External"/><Relationship Id="rId3170" Type="http://schemas.openxmlformats.org/officeDocument/2006/relationships/hyperlink" Target="https://skills.emsidata.com/skills/ES4E55E2CC427CF883C3" TargetMode="External"/><Relationship Id="rId3173" Type="http://schemas.openxmlformats.org/officeDocument/2006/relationships/hyperlink" Target="https://skills.emsidata.com/skills/ESDDACDC1CD9BFB9F410" TargetMode="External"/><Relationship Id="rId3172" Type="http://schemas.openxmlformats.org/officeDocument/2006/relationships/hyperlink" Target="https://skills.emsidata.com/skills/KS1219C6SBWKY3KY7F5R" TargetMode="External"/><Relationship Id="rId3175" Type="http://schemas.openxmlformats.org/officeDocument/2006/relationships/hyperlink" Target="https://skills.emsidata.com/skills/KS122D16T4G8D98KY58H" TargetMode="External"/><Relationship Id="rId3174" Type="http://schemas.openxmlformats.org/officeDocument/2006/relationships/hyperlink" Target="https://skills.emsidata.com/skills/KSV9519BLAEVU93G9AIA" TargetMode="External"/><Relationship Id="rId3177" Type="http://schemas.openxmlformats.org/officeDocument/2006/relationships/hyperlink" Target="https://skills.emsidata.com/skills/KS440D46TXLZWJB033XL" TargetMode="External"/><Relationship Id="rId3176" Type="http://schemas.openxmlformats.org/officeDocument/2006/relationships/hyperlink" Target="https://skills.emsidata.com/skills/KS1258W66SQT0J299PQW" TargetMode="External"/><Relationship Id="rId3179" Type="http://schemas.openxmlformats.org/officeDocument/2006/relationships/hyperlink" Target="https://skills.emsidata.com/skills/KS1238J5Z67LVF879RRH" TargetMode="External"/><Relationship Id="rId3178" Type="http://schemas.openxmlformats.org/officeDocument/2006/relationships/hyperlink" Target="https://skills.emsidata.com/skills/KS122BP5YT02HT9R6Z16" TargetMode="External"/><Relationship Id="rId3160" Type="http://schemas.openxmlformats.org/officeDocument/2006/relationships/hyperlink" Target="https://skills.emsidata.com/skills/KS12161691DMDRWTSBL3" TargetMode="External"/><Relationship Id="rId4491" Type="http://schemas.openxmlformats.org/officeDocument/2006/relationships/hyperlink" Target="https://skills.emsidata.com/skills/KS4401V6BZZV6TP9RKXK" TargetMode="External"/><Relationship Id="rId4490" Type="http://schemas.openxmlformats.org/officeDocument/2006/relationships/hyperlink" Target="https://skills.emsidata.com/skills/ES262BFDF036FB028F28" TargetMode="External"/><Relationship Id="rId3162" Type="http://schemas.openxmlformats.org/officeDocument/2006/relationships/hyperlink" Target="https://skills.emsidata.com/skills/ESC062552310A2937E6C" TargetMode="External"/><Relationship Id="rId4493" Type="http://schemas.openxmlformats.org/officeDocument/2006/relationships/hyperlink" Target="https://skills.emsidata.com/skills/KS440H26HGFGGSFZ6WQ7" TargetMode="External"/><Relationship Id="rId3161" Type="http://schemas.openxmlformats.org/officeDocument/2006/relationships/hyperlink" Target="https://skills.emsidata.com/skills/ES3A33737C74D25D112A" TargetMode="External"/><Relationship Id="rId4492" Type="http://schemas.openxmlformats.org/officeDocument/2006/relationships/hyperlink" Target="https://skills.emsidata.com/skills/KS1238Q6Q5K06K7QRKSJ" TargetMode="External"/><Relationship Id="rId3164" Type="http://schemas.openxmlformats.org/officeDocument/2006/relationships/hyperlink" Target="https://skills.emsidata.com/skills/KS1215Z6TK2JY562DFD4" TargetMode="External"/><Relationship Id="rId4495" Type="http://schemas.openxmlformats.org/officeDocument/2006/relationships/hyperlink" Target="https://skills.emsidata.com/skills/KS120GS6SC8WL88NJD9Y" TargetMode="External"/><Relationship Id="rId3163" Type="http://schemas.openxmlformats.org/officeDocument/2006/relationships/hyperlink" Target="https://skills.emsidata.com/skills/ES99A6D89D5C11F093DA" TargetMode="External"/><Relationship Id="rId4494" Type="http://schemas.openxmlformats.org/officeDocument/2006/relationships/hyperlink" Target="https://skills.emsidata.com/skills/BGSB4E1D5CA81759D758" TargetMode="External"/><Relationship Id="rId3166" Type="http://schemas.openxmlformats.org/officeDocument/2006/relationships/hyperlink" Target="https://skills.emsidata.com/skills/KS12160602V51N7SJSX8" TargetMode="External"/><Relationship Id="rId4497" Type="http://schemas.openxmlformats.org/officeDocument/2006/relationships/hyperlink" Target="https://skills.emsidata.com/skills/KS122B568MKWX1K9STGP" TargetMode="External"/><Relationship Id="rId3165" Type="http://schemas.openxmlformats.org/officeDocument/2006/relationships/hyperlink" Target="https://skills.emsidata.com/skills/KS7G4ML61B2JX1H1003Z" TargetMode="External"/><Relationship Id="rId4496" Type="http://schemas.openxmlformats.org/officeDocument/2006/relationships/hyperlink" Target="https://skills.emsidata.com/skills/KS125XG69DHNYLT8VFK8" TargetMode="External"/><Relationship Id="rId3168" Type="http://schemas.openxmlformats.org/officeDocument/2006/relationships/hyperlink" Target="https://skills.emsidata.com/skills/KS122Y36MYFRM3M5MY58" TargetMode="External"/><Relationship Id="rId4499" Type="http://schemas.openxmlformats.org/officeDocument/2006/relationships/hyperlink" Target="https://skills.emsidata.com/skills/ESC68CE42C5B0E9FB7D3" TargetMode="External"/><Relationship Id="rId3167" Type="http://schemas.openxmlformats.org/officeDocument/2006/relationships/hyperlink" Target="https://skills.emsidata.com/skills/ES1DABE904AF1AB305B6" TargetMode="External"/><Relationship Id="rId4498" Type="http://schemas.openxmlformats.org/officeDocument/2006/relationships/hyperlink" Target="https://skills.emsidata.com/skills/KS125XT65542HBR972Y0" TargetMode="External"/><Relationship Id="rId3169" Type="http://schemas.openxmlformats.org/officeDocument/2006/relationships/hyperlink" Target="https://skills.emsidata.com/skills/KS122LT704SSN8FFW3T4" TargetMode="External"/><Relationship Id="rId4503" Type="http://schemas.openxmlformats.org/officeDocument/2006/relationships/hyperlink" Target="https://skills.emsidata.com/skills/ES738E90CED27DF9F615" TargetMode="External"/><Relationship Id="rId4502" Type="http://schemas.openxmlformats.org/officeDocument/2006/relationships/hyperlink" Target="https://skills.emsidata.com/skills/KS1225762YMC6SZ13NGP" TargetMode="External"/><Relationship Id="rId4505" Type="http://schemas.openxmlformats.org/officeDocument/2006/relationships/hyperlink" Target="https://skills.emsidata.com/skills/BGSF25CA612358ACFBCE" TargetMode="External"/><Relationship Id="rId4504" Type="http://schemas.openxmlformats.org/officeDocument/2006/relationships/hyperlink" Target="https://skills.emsidata.com/skills/BGS2B420053DA3B1FDBD" TargetMode="External"/><Relationship Id="rId4507" Type="http://schemas.openxmlformats.org/officeDocument/2006/relationships/hyperlink" Target="https://skills.emsidata.com/skills/KS127ZZ5XH0N183H29B5" TargetMode="External"/><Relationship Id="rId4506" Type="http://schemas.openxmlformats.org/officeDocument/2006/relationships/hyperlink" Target="https://skills.emsidata.com/skills/KS128HB6S58Q91QW1BT0" TargetMode="External"/><Relationship Id="rId4509" Type="http://schemas.openxmlformats.org/officeDocument/2006/relationships/hyperlink" Target="https://skills.emsidata.com/skills/KS1265M6694LZM0JDBTD" TargetMode="External"/><Relationship Id="rId4508" Type="http://schemas.openxmlformats.org/officeDocument/2006/relationships/hyperlink" Target="https://skills.emsidata.com/skills/KS127PY76M8KS9L36RCD" TargetMode="External"/><Relationship Id="rId4501" Type="http://schemas.openxmlformats.org/officeDocument/2006/relationships/hyperlink" Target="https://skills.emsidata.com/skills/KS1225B6W0FJQHLLG6R7" TargetMode="External"/><Relationship Id="rId4500" Type="http://schemas.openxmlformats.org/officeDocument/2006/relationships/hyperlink" Target="https://skills.emsidata.com/skills/KS121ZS698SVGCSF6L08" TargetMode="External"/><Relationship Id="rId3238" Type="http://schemas.openxmlformats.org/officeDocument/2006/relationships/hyperlink" Target="https://skills.emsidata.com/skills/KS1225T707CD39S7QHV4" TargetMode="External"/><Relationship Id="rId4569" Type="http://schemas.openxmlformats.org/officeDocument/2006/relationships/hyperlink" Target="https://skills.emsidata.com/skills/KS120Z7639SCP3GZQV40" TargetMode="External"/><Relationship Id="rId3237" Type="http://schemas.openxmlformats.org/officeDocument/2006/relationships/hyperlink" Target="https://skills.emsidata.com/skills/ESAB2C2E5E7E78A3527D" TargetMode="External"/><Relationship Id="rId4568" Type="http://schemas.openxmlformats.org/officeDocument/2006/relationships/hyperlink" Target="https://skills.emsidata.com/skills/KS127SN73F8RY1FSP7K7" TargetMode="External"/><Relationship Id="rId3239" Type="http://schemas.openxmlformats.org/officeDocument/2006/relationships/hyperlink" Target="https://skills.emsidata.com/skills/KS1270T6NPQBZL218BW8" TargetMode="External"/><Relationship Id="rId3230" Type="http://schemas.openxmlformats.org/officeDocument/2006/relationships/hyperlink" Target="https://skills.emsidata.com/skills/ESA3F0428E1E082505D6" TargetMode="External"/><Relationship Id="rId4561" Type="http://schemas.openxmlformats.org/officeDocument/2006/relationships/hyperlink" Target="https://skills.emsidata.com/skills/KS126TS6MVC4S6Q9MY87" TargetMode="External"/><Relationship Id="rId4560" Type="http://schemas.openxmlformats.org/officeDocument/2006/relationships/hyperlink" Target="https://skills.emsidata.com/skills/BGS21E6F1AA864072D74" TargetMode="External"/><Relationship Id="rId3232" Type="http://schemas.openxmlformats.org/officeDocument/2006/relationships/hyperlink" Target="https://skills.emsidata.com/skills/ES3CFFFE227B9801719B" TargetMode="External"/><Relationship Id="rId4563" Type="http://schemas.openxmlformats.org/officeDocument/2006/relationships/hyperlink" Target="https://skills.emsidata.com/skills/KSRJLSVOF19NWT4GFO3D" TargetMode="External"/><Relationship Id="rId3231" Type="http://schemas.openxmlformats.org/officeDocument/2006/relationships/hyperlink" Target="https://skills.emsidata.com/skills/ES48BFF0FA87C4FF1AC3" TargetMode="External"/><Relationship Id="rId4562" Type="http://schemas.openxmlformats.org/officeDocument/2006/relationships/hyperlink" Target="https://skills.emsidata.com/skills/BGS9F6FDC1337597D71F" TargetMode="External"/><Relationship Id="rId3234" Type="http://schemas.openxmlformats.org/officeDocument/2006/relationships/hyperlink" Target="https://skills.emsidata.com/skills/KS122J568D81JFNRTPN6" TargetMode="External"/><Relationship Id="rId4565" Type="http://schemas.openxmlformats.org/officeDocument/2006/relationships/hyperlink" Target="https://skills.emsidata.com/skills/KS126TG63W06P5F9MVFX" TargetMode="External"/><Relationship Id="rId3233" Type="http://schemas.openxmlformats.org/officeDocument/2006/relationships/hyperlink" Target="https://skills.emsidata.com/skills/KS1286Z6B6WZR1F5W3NK" TargetMode="External"/><Relationship Id="rId4564" Type="http://schemas.openxmlformats.org/officeDocument/2006/relationships/hyperlink" Target="https://skills.emsidata.com/skills/KS1210C6JHPRY51Z5YMF" TargetMode="External"/><Relationship Id="rId3236" Type="http://schemas.openxmlformats.org/officeDocument/2006/relationships/hyperlink" Target="https://skills.emsidata.com/skills/KS1258F5Y4V2353PXLV9" TargetMode="External"/><Relationship Id="rId4567" Type="http://schemas.openxmlformats.org/officeDocument/2006/relationships/hyperlink" Target="https://skills.emsidata.com/skills/KS1284L6PB4SJZH1DLG1" TargetMode="External"/><Relationship Id="rId3235" Type="http://schemas.openxmlformats.org/officeDocument/2006/relationships/hyperlink" Target="https://skills.emsidata.com/skills/KS7G4M2727B31FZ3KKVX" TargetMode="External"/><Relationship Id="rId4566" Type="http://schemas.openxmlformats.org/officeDocument/2006/relationships/hyperlink" Target="https://skills.emsidata.com/skills/KS441V76Z2WTWXFKZDVY" TargetMode="External"/><Relationship Id="rId3227" Type="http://schemas.openxmlformats.org/officeDocument/2006/relationships/hyperlink" Target="https://skills.emsidata.com/skills/KS127XK61L64QHDR41R0" TargetMode="External"/><Relationship Id="rId4558" Type="http://schemas.openxmlformats.org/officeDocument/2006/relationships/hyperlink" Target="https://skills.emsidata.com/skills/KS121BN6B4MGLX3Z1819" TargetMode="External"/><Relationship Id="rId3226" Type="http://schemas.openxmlformats.org/officeDocument/2006/relationships/hyperlink" Target="https://skills.emsidata.com/skills/KS122TP61TV16099MSY3" TargetMode="External"/><Relationship Id="rId4557" Type="http://schemas.openxmlformats.org/officeDocument/2006/relationships/hyperlink" Target="https://skills.emsidata.com/skills/KSHBAZRKMYYJ8JRE9K4W" TargetMode="External"/><Relationship Id="rId3229" Type="http://schemas.openxmlformats.org/officeDocument/2006/relationships/hyperlink" Target="https://skills.emsidata.com/skills/KS1282M76ZSYM2QR0MNS" TargetMode="External"/><Relationship Id="rId3228" Type="http://schemas.openxmlformats.org/officeDocument/2006/relationships/hyperlink" Target="https://skills.emsidata.com/skills/KS441BM72CR5R1403KP2" TargetMode="External"/><Relationship Id="rId4559" Type="http://schemas.openxmlformats.org/officeDocument/2006/relationships/hyperlink" Target="https://skills.emsidata.com/skills/ESAF7048722D2FCAF566" TargetMode="External"/><Relationship Id="rId4550" Type="http://schemas.openxmlformats.org/officeDocument/2006/relationships/hyperlink" Target="https://skills.emsidata.com/skills/KSQV6VZSKOLC5W9AYAH0" TargetMode="External"/><Relationship Id="rId3221" Type="http://schemas.openxmlformats.org/officeDocument/2006/relationships/hyperlink" Target="https://skills.emsidata.com/skills/KS1256W6MPKRNM11QMPM" TargetMode="External"/><Relationship Id="rId4552" Type="http://schemas.openxmlformats.org/officeDocument/2006/relationships/hyperlink" Target="https://skills.emsidata.com/skills/KS125GW62N46YWDGT9L2" TargetMode="External"/><Relationship Id="rId3220" Type="http://schemas.openxmlformats.org/officeDocument/2006/relationships/hyperlink" Target="https://skills.emsidata.com/skills/KS127Q36BPNNCXYYY87C" TargetMode="External"/><Relationship Id="rId4551" Type="http://schemas.openxmlformats.org/officeDocument/2006/relationships/hyperlink" Target="https://skills.emsidata.com/skills/KSG93F6C91OV9CE3YXO5" TargetMode="External"/><Relationship Id="rId3223" Type="http://schemas.openxmlformats.org/officeDocument/2006/relationships/hyperlink" Target="https://skills.emsidata.com/skills/KS440D469RD1QH0T108G" TargetMode="External"/><Relationship Id="rId4554" Type="http://schemas.openxmlformats.org/officeDocument/2006/relationships/hyperlink" Target="https://skills.emsidata.com/skills/BGS7FDEF69BED2E2F0F2" TargetMode="External"/><Relationship Id="rId3222" Type="http://schemas.openxmlformats.org/officeDocument/2006/relationships/hyperlink" Target="https://skills.emsidata.com/skills/KS124CY60C421TGMY6GB" TargetMode="External"/><Relationship Id="rId4553" Type="http://schemas.openxmlformats.org/officeDocument/2006/relationships/hyperlink" Target="https://skills.emsidata.com/skills/KS126TC748CVN35TB41K" TargetMode="External"/><Relationship Id="rId3225" Type="http://schemas.openxmlformats.org/officeDocument/2006/relationships/hyperlink" Target="https://skills.emsidata.com/skills/KS121326HQQ7XJQMMPLD" TargetMode="External"/><Relationship Id="rId4556" Type="http://schemas.openxmlformats.org/officeDocument/2006/relationships/hyperlink" Target="https://skills.emsidata.com/skills/KS123L274RPCSNHMDC9V" TargetMode="External"/><Relationship Id="rId3224" Type="http://schemas.openxmlformats.org/officeDocument/2006/relationships/hyperlink" Target="https://skills.emsidata.com/skills/KS1209176P7V54S9GVL8" TargetMode="External"/><Relationship Id="rId4555" Type="http://schemas.openxmlformats.org/officeDocument/2006/relationships/hyperlink" Target="https://skills.emsidata.com/skills/KS127RH6S8VM1PTDZ130" TargetMode="External"/><Relationship Id="rId3259" Type="http://schemas.openxmlformats.org/officeDocument/2006/relationships/hyperlink" Target="https://skills.emsidata.com/skills/KS440YZ70JJDM03ND704" TargetMode="External"/><Relationship Id="rId3250" Type="http://schemas.openxmlformats.org/officeDocument/2006/relationships/hyperlink" Target="https://skills.emsidata.com/skills/KS124FL74MHT8YG1P4X5" TargetMode="External"/><Relationship Id="rId4581" Type="http://schemas.openxmlformats.org/officeDocument/2006/relationships/hyperlink" Target="https://skills.emsidata.com/skills/KS441VV768N5CLTDBQ2P" TargetMode="External"/><Relationship Id="rId4580" Type="http://schemas.openxmlformats.org/officeDocument/2006/relationships/hyperlink" Target="https://skills.emsidata.com/skills/ES2D0DC833C64B575A89" TargetMode="External"/><Relationship Id="rId3252" Type="http://schemas.openxmlformats.org/officeDocument/2006/relationships/hyperlink" Target="https://skills.emsidata.com/skills/KS120276F2WTD1S8030J" TargetMode="External"/><Relationship Id="rId4583" Type="http://schemas.openxmlformats.org/officeDocument/2006/relationships/hyperlink" Target="https://skills.emsidata.com/skills/KS125BH5X5W0R09ZW3B7" TargetMode="External"/><Relationship Id="rId3251" Type="http://schemas.openxmlformats.org/officeDocument/2006/relationships/hyperlink" Target="https://skills.emsidata.com/skills/KS441ZY6G3YT7CVHY3KY" TargetMode="External"/><Relationship Id="rId4582" Type="http://schemas.openxmlformats.org/officeDocument/2006/relationships/hyperlink" Target="https://skills.emsidata.com/skills/KS49CVN5NQQK0K6V5FFZ" TargetMode="External"/><Relationship Id="rId3254" Type="http://schemas.openxmlformats.org/officeDocument/2006/relationships/hyperlink" Target="https://skills.emsidata.com/skills/KS12594671XF3W1DVC6V" TargetMode="External"/><Relationship Id="rId4585" Type="http://schemas.openxmlformats.org/officeDocument/2006/relationships/hyperlink" Target="https://skills.emsidata.com/skills/KS126S76SZXKM6G7P0L1" TargetMode="External"/><Relationship Id="rId3253" Type="http://schemas.openxmlformats.org/officeDocument/2006/relationships/hyperlink" Target="https://skills.emsidata.com/skills/KS124F463KMJQGJ9DGGV" TargetMode="External"/><Relationship Id="rId4584" Type="http://schemas.openxmlformats.org/officeDocument/2006/relationships/hyperlink" Target="https://skills.emsidata.com/skills/BGS9C974A66D547F4F8D" TargetMode="External"/><Relationship Id="rId3256" Type="http://schemas.openxmlformats.org/officeDocument/2006/relationships/hyperlink" Target="https://skills.emsidata.com/skills/KS120R56M81FPGJSVQZT" TargetMode="External"/><Relationship Id="rId4587" Type="http://schemas.openxmlformats.org/officeDocument/2006/relationships/hyperlink" Target="https://skills.emsidata.com/skills/BGS712F68F1137240C92" TargetMode="External"/><Relationship Id="rId3255" Type="http://schemas.openxmlformats.org/officeDocument/2006/relationships/hyperlink" Target="https://skills.emsidata.com/skills/ES90B90BEA1081E51A95" TargetMode="External"/><Relationship Id="rId4586" Type="http://schemas.openxmlformats.org/officeDocument/2006/relationships/hyperlink" Target="https://skills.emsidata.com/skills/ESA4A743B6FDB5B7ACF5" TargetMode="External"/><Relationship Id="rId3258" Type="http://schemas.openxmlformats.org/officeDocument/2006/relationships/hyperlink" Target="https://skills.emsidata.com/skills/KS126TH6LJKY71Z2FB2H" TargetMode="External"/><Relationship Id="rId4589" Type="http://schemas.openxmlformats.org/officeDocument/2006/relationships/hyperlink" Target="https://skills.emsidata.com/skills/BGS3F6D974D83D139A79" TargetMode="External"/><Relationship Id="rId3257" Type="http://schemas.openxmlformats.org/officeDocument/2006/relationships/hyperlink" Target="https://skills.emsidata.com/skills/KS122Y26XGYRLPYTN0Q4" TargetMode="External"/><Relationship Id="rId4588" Type="http://schemas.openxmlformats.org/officeDocument/2006/relationships/hyperlink" Target="https://skills.emsidata.com/skills/ES3647FD03433EBD0E49" TargetMode="External"/><Relationship Id="rId3249" Type="http://schemas.openxmlformats.org/officeDocument/2006/relationships/hyperlink" Target="https://skills.emsidata.com/skills/KS124FP642Q7P7TBPPZN" TargetMode="External"/><Relationship Id="rId3248" Type="http://schemas.openxmlformats.org/officeDocument/2006/relationships/hyperlink" Target="https://skills.emsidata.com/skills/BGS9B0582008D280D2A6" TargetMode="External"/><Relationship Id="rId4579" Type="http://schemas.openxmlformats.org/officeDocument/2006/relationships/hyperlink" Target="https://skills.emsidata.com/skills/ES6924F00FA7556BCAAF" TargetMode="External"/><Relationship Id="rId4570" Type="http://schemas.openxmlformats.org/officeDocument/2006/relationships/hyperlink" Target="https://skills.emsidata.com/skills/KS1283B6QCL2YCSJM44H" TargetMode="External"/><Relationship Id="rId3241" Type="http://schemas.openxmlformats.org/officeDocument/2006/relationships/hyperlink" Target="https://skills.emsidata.com/skills/KS440PV6FRJ90X0QFNLY" TargetMode="External"/><Relationship Id="rId4572" Type="http://schemas.openxmlformats.org/officeDocument/2006/relationships/hyperlink" Target="https://skills.emsidata.com/skills/BGS728518228C0E9B62C" TargetMode="External"/><Relationship Id="rId3240" Type="http://schemas.openxmlformats.org/officeDocument/2006/relationships/hyperlink" Target="https://skills.emsidata.com/skills/KS440PV6H6S2F16NLXYF" TargetMode="External"/><Relationship Id="rId4571" Type="http://schemas.openxmlformats.org/officeDocument/2006/relationships/hyperlink" Target="https://skills.emsidata.com/skills/KSNX20VIRD1IZABQZI8U" TargetMode="External"/><Relationship Id="rId3243" Type="http://schemas.openxmlformats.org/officeDocument/2006/relationships/hyperlink" Target="https://skills.emsidata.com/skills/KS124F16ZN7PC6JP0G6P" TargetMode="External"/><Relationship Id="rId4574" Type="http://schemas.openxmlformats.org/officeDocument/2006/relationships/hyperlink" Target="https://skills.emsidata.com/skills/ESC619D7AA30E9653712" TargetMode="External"/><Relationship Id="rId3242" Type="http://schemas.openxmlformats.org/officeDocument/2006/relationships/hyperlink" Target="https://skills.emsidata.com/skills/ESCB38C6B130340D9E34" TargetMode="External"/><Relationship Id="rId4573" Type="http://schemas.openxmlformats.org/officeDocument/2006/relationships/hyperlink" Target="https://skills.emsidata.com/skills/KS124GX6XFWSP04T3RN2" TargetMode="External"/><Relationship Id="rId3245" Type="http://schemas.openxmlformats.org/officeDocument/2006/relationships/hyperlink" Target="https://skills.emsidata.com/skills/ESC7ED06EEAC1B209A6C" TargetMode="External"/><Relationship Id="rId4576" Type="http://schemas.openxmlformats.org/officeDocument/2006/relationships/hyperlink" Target="https://skills.emsidata.com/skills/ESD220648FC2D67C6289" TargetMode="External"/><Relationship Id="rId3244" Type="http://schemas.openxmlformats.org/officeDocument/2006/relationships/hyperlink" Target="https://skills.emsidata.com/skills/KS440PV6KXTRX0L8XWSM" TargetMode="External"/><Relationship Id="rId4575" Type="http://schemas.openxmlformats.org/officeDocument/2006/relationships/hyperlink" Target="https://skills.emsidata.com/skills/BGS4E6444C0FDC264B62" TargetMode="External"/><Relationship Id="rId3247" Type="http://schemas.openxmlformats.org/officeDocument/2006/relationships/hyperlink" Target="https://skills.emsidata.com/skills/KS440PW66NNLYJ09D6MC" TargetMode="External"/><Relationship Id="rId4578" Type="http://schemas.openxmlformats.org/officeDocument/2006/relationships/hyperlink" Target="https://skills.emsidata.com/skills/ES29449672F0B5221DEE" TargetMode="External"/><Relationship Id="rId3246" Type="http://schemas.openxmlformats.org/officeDocument/2006/relationships/hyperlink" Target="https://skills.emsidata.com/skills/KS120S575BSGLDPB843S" TargetMode="External"/><Relationship Id="rId4577" Type="http://schemas.openxmlformats.org/officeDocument/2006/relationships/hyperlink" Target="https://skills.emsidata.com/skills/BGS7815E0CDC7F03E10C" TargetMode="External"/><Relationship Id="rId4525" Type="http://schemas.openxmlformats.org/officeDocument/2006/relationships/hyperlink" Target="https://skills.emsidata.com/skills/KS126B66DXG9KPJ25YNH" TargetMode="External"/><Relationship Id="rId4524" Type="http://schemas.openxmlformats.org/officeDocument/2006/relationships/hyperlink" Target="https://skills.emsidata.com/skills/KS127XM6P7LR25PKMY7F" TargetMode="External"/><Relationship Id="rId4527" Type="http://schemas.openxmlformats.org/officeDocument/2006/relationships/hyperlink" Target="https://skills.emsidata.com/skills/KS1286C678HXCQPS58ZP" TargetMode="External"/><Relationship Id="rId4526" Type="http://schemas.openxmlformats.org/officeDocument/2006/relationships/hyperlink" Target="https://skills.emsidata.com/skills/BGS9962A44D6E47E23AC" TargetMode="External"/><Relationship Id="rId4529" Type="http://schemas.openxmlformats.org/officeDocument/2006/relationships/hyperlink" Target="https://skills.emsidata.com/skills/KS125036BMK3N0RRD1RT" TargetMode="External"/><Relationship Id="rId4528" Type="http://schemas.openxmlformats.org/officeDocument/2006/relationships/hyperlink" Target="https://skills.emsidata.com/skills/KS125TV70WZDDBSK9MC0" TargetMode="External"/><Relationship Id="rId4521" Type="http://schemas.openxmlformats.org/officeDocument/2006/relationships/hyperlink" Target="https://skills.emsidata.com/skills/KS1206K65FLW37R4W4Z5" TargetMode="External"/><Relationship Id="rId4520" Type="http://schemas.openxmlformats.org/officeDocument/2006/relationships/hyperlink" Target="https://skills.emsidata.com/skills/KS128376S3JHN6DSR8G3" TargetMode="External"/><Relationship Id="rId4523" Type="http://schemas.openxmlformats.org/officeDocument/2006/relationships/hyperlink" Target="https://skills.emsidata.com/skills/KS123125XV2SH3BJYD21" TargetMode="External"/><Relationship Id="rId4522" Type="http://schemas.openxmlformats.org/officeDocument/2006/relationships/hyperlink" Target="https://skills.emsidata.com/skills/KS125Y877R3ZYRDMSLFC" TargetMode="External"/><Relationship Id="rId4514" Type="http://schemas.openxmlformats.org/officeDocument/2006/relationships/hyperlink" Target="https://skills.emsidata.com/skills/KS124TK6BBFTGVWH2X0T" TargetMode="External"/><Relationship Id="rId4513" Type="http://schemas.openxmlformats.org/officeDocument/2006/relationships/hyperlink" Target="https://skills.emsidata.com/skills/KSKT5XYPRYJMTTM14NUA" TargetMode="External"/><Relationship Id="rId4516" Type="http://schemas.openxmlformats.org/officeDocument/2006/relationships/hyperlink" Target="https://skills.emsidata.com/skills/ESB0A811814D1B5475F9" TargetMode="External"/><Relationship Id="rId4515" Type="http://schemas.openxmlformats.org/officeDocument/2006/relationships/hyperlink" Target="https://skills.emsidata.com/skills/ESFC6138E5EC4223A0CF" TargetMode="External"/><Relationship Id="rId4518" Type="http://schemas.openxmlformats.org/officeDocument/2006/relationships/hyperlink" Target="https://skills.emsidata.com/skills/KS1275V6LBPS90T32R74" TargetMode="External"/><Relationship Id="rId4517" Type="http://schemas.openxmlformats.org/officeDocument/2006/relationships/hyperlink" Target="https://skills.emsidata.com/skills/KS125R15XP0BPRHJ4ZV2" TargetMode="External"/><Relationship Id="rId4519" Type="http://schemas.openxmlformats.org/officeDocument/2006/relationships/hyperlink" Target="https://skills.emsidata.com/skills/KS123F6790ZHRXMFNYPC" TargetMode="External"/><Relationship Id="rId4510" Type="http://schemas.openxmlformats.org/officeDocument/2006/relationships/hyperlink" Target="https://skills.emsidata.com/skills/KSP41TYORGJF02CY30D6" TargetMode="External"/><Relationship Id="rId4512" Type="http://schemas.openxmlformats.org/officeDocument/2006/relationships/hyperlink" Target="https://skills.emsidata.com/skills/KS127L46GZ8T5BS3HW0J" TargetMode="External"/><Relationship Id="rId4511" Type="http://schemas.openxmlformats.org/officeDocument/2006/relationships/hyperlink" Target="https://skills.emsidata.com/skills/KSJ15M6NC53QU3BXYHTF" TargetMode="External"/><Relationship Id="rId3216" Type="http://schemas.openxmlformats.org/officeDocument/2006/relationships/hyperlink" Target="https://skills.emsidata.com/skills/KS120VB76P5WB69FVNRT" TargetMode="External"/><Relationship Id="rId4547" Type="http://schemas.openxmlformats.org/officeDocument/2006/relationships/hyperlink" Target="https://skills.emsidata.com/skills/KS1204Z6ZZQJFLHF8TQD" TargetMode="External"/><Relationship Id="rId3215" Type="http://schemas.openxmlformats.org/officeDocument/2006/relationships/hyperlink" Target="https://skills.emsidata.com/skills/ES3C57A23F8EE5411E18" TargetMode="External"/><Relationship Id="rId4546" Type="http://schemas.openxmlformats.org/officeDocument/2006/relationships/hyperlink" Target="https://skills.emsidata.com/skills/KS128G26N5YXFDRX2ZN2" TargetMode="External"/><Relationship Id="rId3218" Type="http://schemas.openxmlformats.org/officeDocument/2006/relationships/hyperlink" Target="https://skills.emsidata.com/skills/ESC8E01D3BC4F3FF95B3" TargetMode="External"/><Relationship Id="rId4549" Type="http://schemas.openxmlformats.org/officeDocument/2006/relationships/hyperlink" Target="https://skills.emsidata.com/skills/KS125FM72KY8NFFKKF5Q" TargetMode="External"/><Relationship Id="rId3217" Type="http://schemas.openxmlformats.org/officeDocument/2006/relationships/hyperlink" Target="https://skills.emsidata.com/skills/KS1254170QB67VTMR84C" TargetMode="External"/><Relationship Id="rId4548" Type="http://schemas.openxmlformats.org/officeDocument/2006/relationships/hyperlink" Target="https://skills.emsidata.com/skills/BGS9F24B65EF70C45158" TargetMode="External"/><Relationship Id="rId3219" Type="http://schemas.openxmlformats.org/officeDocument/2006/relationships/hyperlink" Target="https://skills.emsidata.com/skills/ES3CDF4F5564949F81DB" TargetMode="External"/><Relationship Id="rId3210" Type="http://schemas.openxmlformats.org/officeDocument/2006/relationships/hyperlink" Target="https://skills.emsidata.com/skills/KS126645YDBQHCXX7CJV" TargetMode="External"/><Relationship Id="rId4541" Type="http://schemas.openxmlformats.org/officeDocument/2006/relationships/hyperlink" Target="https://skills.emsidata.com/skills/KS123ND6M0W82C6C1L2K" TargetMode="External"/><Relationship Id="rId4540" Type="http://schemas.openxmlformats.org/officeDocument/2006/relationships/hyperlink" Target="https://skills.emsidata.com/skills/KS125X26QJLDHSFRWL6Q" TargetMode="External"/><Relationship Id="rId3212" Type="http://schemas.openxmlformats.org/officeDocument/2006/relationships/hyperlink" Target="https://skills.emsidata.com/skills/KS1256V72T3PMM5X9R0X" TargetMode="External"/><Relationship Id="rId4543" Type="http://schemas.openxmlformats.org/officeDocument/2006/relationships/hyperlink" Target="https://skills.emsidata.com/skills/KS58A66GD94JHDGPSTDH" TargetMode="External"/><Relationship Id="rId3211" Type="http://schemas.openxmlformats.org/officeDocument/2006/relationships/hyperlink" Target="https://skills.emsidata.com/skills/KSET2IWJVEGUTA3JC9WG" TargetMode="External"/><Relationship Id="rId4542" Type="http://schemas.openxmlformats.org/officeDocument/2006/relationships/hyperlink" Target="https://skills.emsidata.com/skills/KS1289K5XTZW8KWG4TP2" TargetMode="External"/><Relationship Id="rId3214" Type="http://schemas.openxmlformats.org/officeDocument/2006/relationships/hyperlink" Target="https://skills.emsidata.com/skills/KS1265L6S3YJ290NHFKR" TargetMode="External"/><Relationship Id="rId4545" Type="http://schemas.openxmlformats.org/officeDocument/2006/relationships/hyperlink" Target="https://skills.emsidata.com/skills/KS1283D730N44ZMKX43Z" TargetMode="External"/><Relationship Id="rId3213" Type="http://schemas.openxmlformats.org/officeDocument/2006/relationships/hyperlink" Target="https://skills.emsidata.com/skills/KS1269S60HL91ZM3075N" TargetMode="External"/><Relationship Id="rId4544" Type="http://schemas.openxmlformats.org/officeDocument/2006/relationships/hyperlink" Target="https://skills.emsidata.com/skills/KS121XY6VSGJ3Z6J82FQ" TargetMode="External"/><Relationship Id="rId3205" Type="http://schemas.openxmlformats.org/officeDocument/2006/relationships/hyperlink" Target="https://skills.emsidata.com/skills/KS124QR6F19BX4WPMW1H" TargetMode="External"/><Relationship Id="rId4536" Type="http://schemas.openxmlformats.org/officeDocument/2006/relationships/hyperlink" Target="https://skills.emsidata.com/skills/KS125SY64S3B80X85GLR" TargetMode="External"/><Relationship Id="rId3204" Type="http://schemas.openxmlformats.org/officeDocument/2006/relationships/hyperlink" Target="https://skills.emsidata.com/skills/KS1242W5ZWLVN23JSK57" TargetMode="External"/><Relationship Id="rId4535" Type="http://schemas.openxmlformats.org/officeDocument/2006/relationships/hyperlink" Target="https://skills.emsidata.com/skills/KS440FP6J92WWBL937NS" TargetMode="External"/><Relationship Id="rId3207" Type="http://schemas.openxmlformats.org/officeDocument/2006/relationships/hyperlink" Target="https://skills.emsidata.com/skills/KS1265P60HXFPH0VLFVP" TargetMode="External"/><Relationship Id="rId4538" Type="http://schemas.openxmlformats.org/officeDocument/2006/relationships/hyperlink" Target="https://skills.emsidata.com/skills/KS1237M6TJ15VSC87YGW" TargetMode="External"/><Relationship Id="rId3206" Type="http://schemas.openxmlformats.org/officeDocument/2006/relationships/hyperlink" Target="https://skills.emsidata.com/skills/KS1264X6Q6902BJMLNCB" TargetMode="External"/><Relationship Id="rId4537" Type="http://schemas.openxmlformats.org/officeDocument/2006/relationships/hyperlink" Target="https://skills.emsidata.com/skills/KSLRD78725PBGJAPQAU3" TargetMode="External"/><Relationship Id="rId3209" Type="http://schemas.openxmlformats.org/officeDocument/2006/relationships/hyperlink" Target="https://skills.emsidata.com/skills/KS441026K15L0YMC8162" TargetMode="External"/><Relationship Id="rId3208" Type="http://schemas.openxmlformats.org/officeDocument/2006/relationships/hyperlink" Target="https://skills.emsidata.com/skills/ESEF6CBFE27C71B28816" TargetMode="External"/><Relationship Id="rId4539" Type="http://schemas.openxmlformats.org/officeDocument/2006/relationships/hyperlink" Target="https://skills.emsidata.com/skills/KS687GP6VPMZ03TPB101" TargetMode="External"/><Relationship Id="rId4530" Type="http://schemas.openxmlformats.org/officeDocument/2006/relationships/hyperlink" Target="https://skills.emsidata.com/skills/KS7G7TW62RTBWYMPN2Z5" TargetMode="External"/><Relationship Id="rId3201" Type="http://schemas.openxmlformats.org/officeDocument/2006/relationships/hyperlink" Target="https://skills.emsidata.com/skills/KS1265471ZT1HMHWH9NY" TargetMode="External"/><Relationship Id="rId4532" Type="http://schemas.openxmlformats.org/officeDocument/2006/relationships/hyperlink" Target="https://skills.emsidata.com/skills/ESB843FAF888B44E54EB" TargetMode="External"/><Relationship Id="rId3200" Type="http://schemas.openxmlformats.org/officeDocument/2006/relationships/hyperlink" Target="https://skills.emsidata.com/skills/KS1265N6Q8R9WTY8PB27" TargetMode="External"/><Relationship Id="rId4531" Type="http://schemas.openxmlformats.org/officeDocument/2006/relationships/hyperlink" Target="https://skills.emsidata.com/skills/KS123H8759405VLYXGLP" TargetMode="External"/><Relationship Id="rId3203" Type="http://schemas.openxmlformats.org/officeDocument/2006/relationships/hyperlink" Target="https://skills.emsidata.com/skills/KS122LZ773L5MZ56S322" TargetMode="External"/><Relationship Id="rId4534" Type="http://schemas.openxmlformats.org/officeDocument/2006/relationships/hyperlink" Target="https://skills.emsidata.com/skills/KSWVL0YDEIM5LSOCCMBX" TargetMode="External"/><Relationship Id="rId3202" Type="http://schemas.openxmlformats.org/officeDocument/2006/relationships/hyperlink" Target="https://skills.emsidata.com/skills/KS1265M698X7BRS20SWP" TargetMode="External"/><Relationship Id="rId4533" Type="http://schemas.openxmlformats.org/officeDocument/2006/relationships/hyperlink" Target="https://skills.emsidata.com/skills/KSDUTW3BB59PMWQRUIL1" TargetMode="External"/><Relationship Id="rId190" Type="http://schemas.openxmlformats.org/officeDocument/2006/relationships/hyperlink" Target="https://skills.emsidata.com/skills/KS1224C5ZTJSF3CWT23G" TargetMode="External"/><Relationship Id="rId194" Type="http://schemas.openxmlformats.org/officeDocument/2006/relationships/hyperlink" Target="https://skills.emsidata.com/skills/KS441D876MFVCH7NZ7LR" TargetMode="External"/><Relationship Id="rId193" Type="http://schemas.openxmlformats.org/officeDocument/2006/relationships/hyperlink" Target="https://skills.emsidata.com/skills/KSREJPW2KNFOJHF6CN8Q" TargetMode="External"/><Relationship Id="rId192" Type="http://schemas.openxmlformats.org/officeDocument/2006/relationships/hyperlink" Target="https://skills.emsidata.com/skills/KS441MT5ZYPPFK3GC968" TargetMode="External"/><Relationship Id="rId191" Type="http://schemas.openxmlformats.org/officeDocument/2006/relationships/hyperlink" Target="https://skills.emsidata.com/skills/KS1274R5ZC8TN46HJ776" TargetMode="External"/><Relationship Id="rId187" Type="http://schemas.openxmlformats.org/officeDocument/2006/relationships/hyperlink" Target="https://skills.emsidata.com/skills/KS1261G6FLXL70JW7G42" TargetMode="External"/><Relationship Id="rId186" Type="http://schemas.openxmlformats.org/officeDocument/2006/relationships/hyperlink" Target="https://skills.emsidata.com/skills/ES8BB8220C2EEB4EC629" TargetMode="External"/><Relationship Id="rId185" Type="http://schemas.openxmlformats.org/officeDocument/2006/relationships/hyperlink" Target="https://skills.emsidata.com/skills/KSOM85GACJSU6JA5EACJ" TargetMode="External"/><Relationship Id="rId184" Type="http://schemas.openxmlformats.org/officeDocument/2006/relationships/hyperlink" Target="https://skills.emsidata.com/skills/KS1275V6DZ2L59VVKR17" TargetMode="External"/><Relationship Id="rId189" Type="http://schemas.openxmlformats.org/officeDocument/2006/relationships/hyperlink" Target="https://skills.emsidata.com/skills/KSGB8AQCSJPX7XFPOUML" TargetMode="External"/><Relationship Id="rId188" Type="http://schemas.openxmlformats.org/officeDocument/2006/relationships/hyperlink" Target="https://skills.emsidata.com/skills/KS1274P66LZKSR1F2YCT" TargetMode="External"/><Relationship Id="rId183" Type="http://schemas.openxmlformats.org/officeDocument/2006/relationships/hyperlink" Target="https://skills.emsidata.com/skills/KS1251W5YWWBQML40R1V" TargetMode="External"/><Relationship Id="rId182" Type="http://schemas.openxmlformats.org/officeDocument/2006/relationships/hyperlink" Target="https://skills.emsidata.com/skills/KS1227Q6JV6422C87ZWJ" TargetMode="External"/><Relationship Id="rId181" Type="http://schemas.openxmlformats.org/officeDocument/2006/relationships/hyperlink" Target="https://skills.emsidata.com/skills/KS440B66PS40GSKJ2SLV" TargetMode="External"/><Relationship Id="rId180" Type="http://schemas.openxmlformats.org/officeDocument/2006/relationships/hyperlink" Target="https://skills.emsidata.com/skills/KS7G3J2670JX3RBP7Z6C" TargetMode="External"/><Relationship Id="rId176" Type="http://schemas.openxmlformats.org/officeDocument/2006/relationships/hyperlink" Target="https://skills.emsidata.com/skills/KS124BW79LS2QVPP3R67" TargetMode="External"/><Relationship Id="rId175" Type="http://schemas.openxmlformats.org/officeDocument/2006/relationships/hyperlink" Target="https://skills.emsidata.com/skills/KS120KN74FBCJ41SSCZ4" TargetMode="External"/><Relationship Id="rId174" Type="http://schemas.openxmlformats.org/officeDocument/2006/relationships/hyperlink" Target="https://skills.emsidata.com/skills/KS440BW5WQXXH6WHRG50" TargetMode="External"/><Relationship Id="rId173" Type="http://schemas.openxmlformats.org/officeDocument/2006/relationships/hyperlink" Target="https://skills.emsidata.com/skills/KS122Q960QYMW3YH0YWF" TargetMode="External"/><Relationship Id="rId179" Type="http://schemas.openxmlformats.org/officeDocument/2006/relationships/hyperlink" Target="https://skills.emsidata.com/skills/KSSX35B8FAQRTCSXXNAH" TargetMode="External"/><Relationship Id="rId178" Type="http://schemas.openxmlformats.org/officeDocument/2006/relationships/hyperlink" Target="https://skills.emsidata.com/skills/KS124QV6K3NV20QCFWNH" TargetMode="External"/><Relationship Id="rId177" Type="http://schemas.openxmlformats.org/officeDocument/2006/relationships/hyperlink" Target="https://skills.emsidata.com/skills/KS20O3C1F4M3YXHC09AX" TargetMode="External"/><Relationship Id="rId198" Type="http://schemas.openxmlformats.org/officeDocument/2006/relationships/hyperlink" Target="https://skills.emsidata.com/skills/KS440476M9NP0L8CYX8D" TargetMode="External"/><Relationship Id="rId197" Type="http://schemas.openxmlformats.org/officeDocument/2006/relationships/hyperlink" Target="https://skills.emsidata.com/skills/KS126715Z9S8GQS26C32" TargetMode="External"/><Relationship Id="rId196" Type="http://schemas.openxmlformats.org/officeDocument/2006/relationships/hyperlink" Target="https://skills.emsidata.com/skills/KS122JH75LDGFS814MYM" TargetMode="External"/><Relationship Id="rId195" Type="http://schemas.openxmlformats.org/officeDocument/2006/relationships/hyperlink" Target="https://skills.emsidata.com/skills/ES9A5EB473BC86F9FA36" TargetMode="External"/><Relationship Id="rId199" Type="http://schemas.openxmlformats.org/officeDocument/2006/relationships/hyperlink" Target="https://skills.emsidata.com/skills/KS1218Y5XKTT45XG74D7" TargetMode="External"/><Relationship Id="rId150" Type="http://schemas.openxmlformats.org/officeDocument/2006/relationships/hyperlink" Target="https://skills.emsidata.com/skills/KS4421N62QZJ2NZ9QJY7" TargetMode="External"/><Relationship Id="rId149" Type="http://schemas.openxmlformats.org/officeDocument/2006/relationships/hyperlink" Target="https://skills.emsidata.com/skills/KS1226G73KLG1KZ60NM6" TargetMode="External"/><Relationship Id="rId148" Type="http://schemas.openxmlformats.org/officeDocument/2006/relationships/hyperlink" Target="https://skills.emsidata.com/skills/KS122NX79W5LSNS07C02" TargetMode="External"/><Relationship Id="rId3270" Type="http://schemas.openxmlformats.org/officeDocument/2006/relationships/hyperlink" Target="https://skills.emsidata.com/skills/KS122Y76M1VFPXR6TWC6" TargetMode="External"/><Relationship Id="rId3272" Type="http://schemas.openxmlformats.org/officeDocument/2006/relationships/hyperlink" Target="https://skills.emsidata.com/skills/KS122BM7899YNC6504SP" TargetMode="External"/><Relationship Id="rId3271" Type="http://schemas.openxmlformats.org/officeDocument/2006/relationships/hyperlink" Target="https://skills.emsidata.com/skills/KS122Y2690XG35MVZ4N1" TargetMode="External"/><Relationship Id="rId143" Type="http://schemas.openxmlformats.org/officeDocument/2006/relationships/hyperlink" Target="https://skills.emsidata.com/skills/KSUNORYVQGTP6GEKWFIL" TargetMode="External"/><Relationship Id="rId3274" Type="http://schemas.openxmlformats.org/officeDocument/2006/relationships/hyperlink" Target="https://skills.emsidata.com/skills/KS122BL6107G2Z27JWJW" TargetMode="External"/><Relationship Id="rId142" Type="http://schemas.openxmlformats.org/officeDocument/2006/relationships/hyperlink" Target="https://skills.emsidata.com/skills/KSWR4RCZQM7RAQNUFC40" TargetMode="External"/><Relationship Id="rId3273" Type="http://schemas.openxmlformats.org/officeDocument/2006/relationships/hyperlink" Target="https://skills.emsidata.com/skills/KS122BM5XDGQTZXSWWPX" TargetMode="External"/><Relationship Id="rId141" Type="http://schemas.openxmlformats.org/officeDocument/2006/relationships/hyperlink" Target="https://skills.emsidata.com/skills/KS121FX68DQKBVQD8VR5" TargetMode="External"/><Relationship Id="rId3276" Type="http://schemas.openxmlformats.org/officeDocument/2006/relationships/hyperlink" Target="https://skills.emsidata.com/skills/KS125B96MYPLDPX4C5DM" TargetMode="External"/><Relationship Id="rId140" Type="http://schemas.openxmlformats.org/officeDocument/2006/relationships/hyperlink" Target="https://skills.emsidata.com/skills/KS1254K62MTNV5G4P1J0" TargetMode="External"/><Relationship Id="rId3275" Type="http://schemas.openxmlformats.org/officeDocument/2006/relationships/hyperlink" Target="https://skills.emsidata.com/skills/KS125KK70GW74FHKWFVQ" TargetMode="External"/><Relationship Id="rId147" Type="http://schemas.openxmlformats.org/officeDocument/2006/relationships/hyperlink" Target="https://skills.emsidata.com/skills/KS126PL77X9YSWDYZ2GY" TargetMode="External"/><Relationship Id="rId3278" Type="http://schemas.openxmlformats.org/officeDocument/2006/relationships/hyperlink" Target="https://skills.emsidata.com/skills/ESE87E650C4068F194D0" TargetMode="External"/><Relationship Id="rId146" Type="http://schemas.openxmlformats.org/officeDocument/2006/relationships/hyperlink" Target="https://skills.emsidata.com/skills/KS1272R6JRSN1VQ3T5QD" TargetMode="External"/><Relationship Id="rId3277" Type="http://schemas.openxmlformats.org/officeDocument/2006/relationships/hyperlink" Target="https://skills.emsidata.com/skills/ES9B28818B5A93E66199" TargetMode="External"/><Relationship Id="rId145" Type="http://schemas.openxmlformats.org/officeDocument/2006/relationships/hyperlink" Target="https://skills.emsidata.com/skills/KS121TN79MJ613Y45B5V" TargetMode="External"/><Relationship Id="rId144" Type="http://schemas.openxmlformats.org/officeDocument/2006/relationships/hyperlink" Target="https://skills.emsidata.com/skills/KS122D26D4PLF0BMSBQK" TargetMode="External"/><Relationship Id="rId3279" Type="http://schemas.openxmlformats.org/officeDocument/2006/relationships/hyperlink" Target="https://skills.emsidata.com/skills/ESC209F49D1A441E8F7C" TargetMode="External"/><Relationship Id="rId139" Type="http://schemas.openxmlformats.org/officeDocument/2006/relationships/hyperlink" Target="https://skills.emsidata.com/skills/KS1218L7105YV55726XR" TargetMode="External"/><Relationship Id="rId138" Type="http://schemas.openxmlformats.org/officeDocument/2006/relationships/hyperlink" Target="https://skills.emsidata.com/skills/ESB1E3302B6D45BCE6A6" TargetMode="External"/><Relationship Id="rId137" Type="http://schemas.openxmlformats.org/officeDocument/2006/relationships/hyperlink" Target="https://skills.emsidata.com/skills/KSGOILKL5WA84P3BNTUO" TargetMode="External"/><Relationship Id="rId4590" Type="http://schemas.openxmlformats.org/officeDocument/2006/relationships/hyperlink" Target="https://skills.emsidata.com/skills/ESFEFEFDBA0B3BC39881" TargetMode="External"/><Relationship Id="rId3261" Type="http://schemas.openxmlformats.org/officeDocument/2006/relationships/hyperlink" Target="https://skills.emsidata.com/skills/KS7G5436K6V3N8C57XGX" TargetMode="External"/><Relationship Id="rId4592" Type="http://schemas.openxmlformats.org/officeDocument/2006/relationships/hyperlink" Target="https://skills.emsidata.com/skills/ES13803FBADA03A983CD" TargetMode="External"/><Relationship Id="rId3260" Type="http://schemas.openxmlformats.org/officeDocument/2006/relationships/hyperlink" Target="https://skills.emsidata.com/skills/KS440SC6QY4P4V5XW4FP" TargetMode="External"/><Relationship Id="rId4591" Type="http://schemas.openxmlformats.org/officeDocument/2006/relationships/hyperlink" Target="https://skills.emsidata.com/skills/KS127XB6MB3S8700W38S" TargetMode="External"/><Relationship Id="rId132" Type="http://schemas.openxmlformats.org/officeDocument/2006/relationships/hyperlink" Target="https://skills.emsidata.com/skills/ESB13BB516A3E8D58B7A" TargetMode="External"/><Relationship Id="rId3263" Type="http://schemas.openxmlformats.org/officeDocument/2006/relationships/hyperlink" Target="https://skills.emsidata.com/skills/KS441ZH6QY43RBDM7YQG" TargetMode="External"/><Relationship Id="rId4594" Type="http://schemas.openxmlformats.org/officeDocument/2006/relationships/hyperlink" Target="https://skills.emsidata.com/skills/ES6A09B45E57784DFE82" TargetMode="External"/><Relationship Id="rId131" Type="http://schemas.openxmlformats.org/officeDocument/2006/relationships/hyperlink" Target="https://skills.emsidata.com/skills/KS7XETJMZTTE8HS4J7SL" TargetMode="External"/><Relationship Id="rId3262" Type="http://schemas.openxmlformats.org/officeDocument/2006/relationships/hyperlink" Target="https://skills.emsidata.com/skills/KS126TJ6VW92GC2L1J2D" TargetMode="External"/><Relationship Id="rId4593" Type="http://schemas.openxmlformats.org/officeDocument/2006/relationships/hyperlink" Target="https://skills.emsidata.com/skills/KS9GDN986FBZYMVY7573" TargetMode="External"/><Relationship Id="rId130" Type="http://schemas.openxmlformats.org/officeDocument/2006/relationships/hyperlink" Target="https://skills.emsidata.com/skills/KS128006SHHBNZBR2DQZ" TargetMode="External"/><Relationship Id="rId3265" Type="http://schemas.openxmlformats.org/officeDocument/2006/relationships/hyperlink" Target="https://skills.emsidata.com/skills/KS120RL64XKMQ37VYYBM" TargetMode="External"/><Relationship Id="rId4596" Type="http://schemas.openxmlformats.org/officeDocument/2006/relationships/hyperlink" Target="https://skills.emsidata.com/skills/KS1239Z6VG2VZCTNLYYC" TargetMode="External"/><Relationship Id="rId3264" Type="http://schemas.openxmlformats.org/officeDocument/2006/relationships/hyperlink" Target="https://skills.emsidata.com/skills/KS120RD6N382DC2HHJJ4" TargetMode="External"/><Relationship Id="rId4595" Type="http://schemas.openxmlformats.org/officeDocument/2006/relationships/hyperlink" Target="https://skills.emsidata.com/skills/KS126HF69QXTZQG5DW6D" TargetMode="External"/><Relationship Id="rId136" Type="http://schemas.openxmlformats.org/officeDocument/2006/relationships/hyperlink" Target="https://skills.emsidata.com/skills/ESC62426E0D4503DA9ED" TargetMode="External"/><Relationship Id="rId3267" Type="http://schemas.openxmlformats.org/officeDocument/2006/relationships/hyperlink" Target="https://skills.emsidata.com/skills/KS1281H7124B6C38GWKK" TargetMode="External"/><Relationship Id="rId4598" Type="http://schemas.openxmlformats.org/officeDocument/2006/relationships/hyperlink" Target="https://skills.emsidata.com/skills/ES92EF3D3F744E0C181E" TargetMode="External"/><Relationship Id="rId135" Type="http://schemas.openxmlformats.org/officeDocument/2006/relationships/hyperlink" Target="https://skills.emsidata.com/skills/KS1265T6LCNLNYVBSCVY" TargetMode="External"/><Relationship Id="rId3266" Type="http://schemas.openxmlformats.org/officeDocument/2006/relationships/hyperlink" Target="https://skills.emsidata.com/skills/KS120RL61YDX4SMJ23GL" TargetMode="External"/><Relationship Id="rId4597" Type="http://schemas.openxmlformats.org/officeDocument/2006/relationships/hyperlink" Target="https://skills.emsidata.com/skills/ES878F0FB4E69F0A6ED5" TargetMode="External"/><Relationship Id="rId134" Type="http://schemas.openxmlformats.org/officeDocument/2006/relationships/hyperlink" Target="https://skills.emsidata.com/skills/KS1254G65YTR6FD5YFLT" TargetMode="External"/><Relationship Id="rId3269" Type="http://schemas.openxmlformats.org/officeDocument/2006/relationships/hyperlink" Target="https://skills.emsidata.com/skills/KSVJXALDJ7E7I9CJZUJB" TargetMode="External"/><Relationship Id="rId133" Type="http://schemas.openxmlformats.org/officeDocument/2006/relationships/hyperlink" Target="https://skills.emsidata.com/skills/KS122PW6BP01NZ6QBX7G" TargetMode="External"/><Relationship Id="rId3268" Type="http://schemas.openxmlformats.org/officeDocument/2006/relationships/hyperlink" Target="https://skills.emsidata.com/skills/KS120RF77WRTHC16D8S9" TargetMode="External"/><Relationship Id="rId4599" Type="http://schemas.openxmlformats.org/officeDocument/2006/relationships/hyperlink" Target="https://skills.emsidata.com/skills/KS7G7KT672J8QF6MYCXW" TargetMode="External"/><Relationship Id="rId172" Type="http://schemas.openxmlformats.org/officeDocument/2006/relationships/hyperlink" Target="https://skills.emsidata.com/skills/ES982FDA4CA23E7A3D3F" TargetMode="External"/><Relationship Id="rId171" Type="http://schemas.openxmlformats.org/officeDocument/2006/relationships/hyperlink" Target="https://skills.emsidata.com/skills/ES1F14881F9BAB441220" TargetMode="External"/><Relationship Id="rId170" Type="http://schemas.openxmlformats.org/officeDocument/2006/relationships/hyperlink" Target="https://skills.emsidata.com/skills/KS126796RG0M9JRLKDQY" TargetMode="External"/><Relationship Id="rId3290" Type="http://schemas.openxmlformats.org/officeDocument/2006/relationships/hyperlink" Target="https://skills.emsidata.com/skills/KS1272J6GCLZ81JQCKT6" TargetMode="External"/><Relationship Id="rId3292" Type="http://schemas.openxmlformats.org/officeDocument/2006/relationships/hyperlink" Target="https://skills.emsidata.com/skills/KS1216S730KDHL8VWDJP" TargetMode="External"/><Relationship Id="rId3291" Type="http://schemas.openxmlformats.org/officeDocument/2006/relationships/hyperlink" Target="https://skills.emsidata.com/skills/KS4420077YY2HRD0GMML" TargetMode="External"/><Relationship Id="rId3294" Type="http://schemas.openxmlformats.org/officeDocument/2006/relationships/hyperlink" Target="https://skills.emsidata.com/skills/KS126S86N4K800BJBTQP" TargetMode="External"/><Relationship Id="rId3293" Type="http://schemas.openxmlformats.org/officeDocument/2006/relationships/hyperlink" Target="https://skills.emsidata.com/skills/KS82I2DGLLHE21GUK4TE" TargetMode="External"/><Relationship Id="rId165" Type="http://schemas.openxmlformats.org/officeDocument/2006/relationships/hyperlink" Target="https://skills.emsidata.com/skills/KSZKSUGF2Y5ZLMK0R2MF" TargetMode="External"/><Relationship Id="rId3296" Type="http://schemas.openxmlformats.org/officeDocument/2006/relationships/hyperlink" Target="https://skills.emsidata.com/skills/KS125XJ60FYZGT438D7Z" TargetMode="External"/><Relationship Id="rId164" Type="http://schemas.openxmlformats.org/officeDocument/2006/relationships/hyperlink" Target="https://skills.emsidata.com/skills/KS1265T75J356PTTS55P" TargetMode="External"/><Relationship Id="rId3295" Type="http://schemas.openxmlformats.org/officeDocument/2006/relationships/hyperlink" Target="https://skills.emsidata.com/skills/KS4411P6CCRX7GQKF0Y1" TargetMode="External"/><Relationship Id="rId163" Type="http://schemas.openxmlformats.org/officeDocument/2006/relationships/hyperlink" Target="https://skills.emsidata.com/skills/KSIJUG1D2NW7T16XO96D" TargetMode="External"/><Relationship Id="rId3298" Type="http://schemas.openxmlformats.org/officeDocument/2006/relationships/hyperlink" Target="https://skills.emsidata.com/skills/KS122Z663MHVG4TQH58J" TargetMode="External"/><Relationship Id="rId162" Type="http://schemas.openxmlformats.org/officeDocument/2006/relationships/hyperlink" Target="https://skills.emsidata.com/skills/KS1254M61BGY7J0JY7RW" TargetMode="External"/><Relationship Id="rId3297" Type="http://schemas.openxmlformats.org/officeDocument/2006/relationships/hyperlink" Target="https://skills.emsidata.com/skills/KS1257V6QR21PQJS6X5V" TargetMode="External"/><Relationship Id="rId169" Type="http://schemas.openxmlformats.org/officeDocument/2006/relationships/hyperlink" Target="https://skills.emsidata.com/skills/KS1212X6VGTL1B326HV0" TargetMode="External"/><Relationship Id="rId168" Type="http://schemas.openxmlformats.org/officeDocument/2006/relationships/hyperlink" Target="https://skills.emsidata.com/skills/ESA2D07F5CDAB775EED2" TargetMode="External"/><Relationship Id="rId3299" Type="http://schemas.openxmlformats.org/officeDocument/2006/relationships/hyperlink" Target="https://skills.emsidata.com/skills/KS123VS66RZFWTNXD81P" TargetMode="External"/><Relationship Id="rId167" Type="http://schemas.openxmlformats.org/officeDocument/2006/relationships/hyperlink" Target="https://skills.emsidata.com/skills/KSN6O84XLTXKKM98WFC1" TargetMode="External"/><Relationship Id="rId166" Type="http://schemas.openxmlformats.org/officeDocument/2006/relationships/hyperlink" Target="https://skills.emsidata.com/skills/KS440WF6T3L5BVDS78XZ" TargetMode="External"/><Relationship Id="rId161" Type="http://schemas.openxmlformats.org/officeDocument/2006/relationships/hyperlink" Target="https://skills.emsidata.com/skills/KS120M16W9H9VLR0QC02" TargetMode="External"/><Relationship Id="rId160" Type="http://schemas.openxmlformats.org/officeDocument/2006/relationships/hyperlink" Target="https://skills.emsidata.com/skills/KS124KT6K427LFSF9NQC" TargetMode="External"/><Relationship Id="rId159" Type="http://schemas.openxmlformats.org/officeDocument/2006/relationships/hyperlink" Target="https://skills.emsidata.com/skills/KS7G0PW6D0N7DHW3YXF6" TargetMode="External"/><Relationship Id="rId3281" Type="http://schemas.openxmlformats.org/officeDocument/2006/relationships/hyperlink" Target="https://skills.emsidata.com/skills/ESC73FC4DDBB684D9E83" TargetMode="External"/><Relationship Id="rId3280" Type="http://schemas.openxmlformats.org/officeDocument/2006/relationships/hyperlink" Target="https://skills.emsidata.com/skills/KS124H56HD4TW49GLX2Y" TargetMode="External"/><Relationship Id="rId3283" Type="http://schemas.openxmlformats.org/officeDocument/2006/relationships/hyperlink" Target="https://skills.emsidata.com/skills/KS1216R728ZGV0R71HZH" TargetMode="External"/><Relationship Id="rId3282" Type="http://schemas.openxmlformats.org/officeDocument/2006/relationships/hyperlink" Target="https://skills.emsidata.com/skills/KS127YX5W750SMV4D1VC" TargetMode="External"/><Relationship Id="rId154" Type="http://schemas.openxmlformats.org/officeDocument/2006/relationships/hyperlink" Target="https://skills.emsidata.com/skills/KSXP0ABTAF9E0XOQ1MTF" TargetMode="External"/><Relationship Id="rId3285" Type="http://schemas.openxmlformats.org/officeDocument/2006/relationships/hyperlink" Target="https://skills.emsidata.com/skills/KS121WT6WNDXJ6XCMP9H" TargetMode="External"/><Relationship Id="rId153" Type="http://schemas.openxmlformats.org/officeDocument/2006/relationships/hyperlink" Target="https://skills.emsidata.com/skills/KS75SQSBCUGFF15L0DWN" TargetMode="External"/><Relationship Id="rId3284" Type="http://schemas.openxmlformats.org/officeDocument/2006/relationships/hyperlink" Target="https://skills.emsidata.com/skills/KS440ZT7088TCC7ZLSMN" TargetMode="External"/><Relationship Id="rId152" Type="http://schemas.openxmlformats.org/officeDocument/2006/relationships/hyperlink" Target="https://skills.emsidata.com/skills/KSY9OA2AL01Y3B7A7IM6" TargetMode="External"/><Relationship Id="rId3287" Type="http://schemas.openxmlformats.org/officeDocument/2006/relationships/hyperlink" Target="https://skills.emsidata.com/skills/KS44116758YYQ05PNG0K" TargetMode="External"/><Relationship Id="rId151" Type="http://schemas.openxmlformats.org/officeDocument/2006/relationships/hyperlink" Target="https://skills.emsidata.com/skills/KS6876V65CM936RTLKNS" TargetMode="External"/><Relationship Id="rId3286" Type="http://schemas.openxmlformats.org/officeDocument/2006/relationships/hyperlink" Target="https://skills.emsidata.com/skills/KS120SZ64WNLQX6GWWK2" TargetMode="External"/><Relationship Id="rId158" Type="http://schemas.openxmlformats.org/officeDocument/2006/relationships/hyperlink" Target="https://skills.emsidata.com/skills/KS7LO8P3MXB93R3C9RWL" TargetMode="External"/><Relationship Id="rId3289" Type="http://schemas.openxmlformats.org/officeDocument/2006/relationships/hyperlink" Target="https://skills.emsidata.com/skills/KS122YY6JB194X82V1ZD" TargetMode="External"/><Relationship Id="rId157" Type="http://schemas.openxmlformats.org/officeDocument/2006/relationships/hyperlink" Target="https://skills.emsidata.com/skills/KS120Y46KRD66D2SZNC6" TargetMode="External"/><Relationship Id="rId3288" Type="http://schemas.openxmlformats.org/officeDocument/2006/relationships/hyperlink" Target="https://skills.emsidata.com/skills/ES76FD36CD1D3BCA806D" TargetMode="External"/><Relationship Id="rId156" Type="http://schemas.openxmlformats.org/officeDocument/2006/relationships/hyperlink" Target="https://skills.emsidata.com/skills/KSGWPO6DSN70GRY20JFT" TargetMode="External"/><Relationship Id="rId155" Type="http://schemas.openxmlformats.org/officeDocument/2006/relationships/hyperlink" Target="https://skills.emsidata.com/skills/KS126F16DNB1WP0JWMHG" TargetMode="External"/><Relationship Id="rId4602" Type="http://schemas.openxmlformats.org/officeDocument/2006/relationships/hyperlink" Target="https://skills.emsidata.com/skills/ES1054F2FC6D90C6D883" TargetMode="External"/><Relationship Id="rId4601" Type="http://schemas.openxmlformats.org/officeDocument/2006/relationships/hyperlink" Target="https://skills.emsidata.com/skills/ES5A5E6C3F25D881939F" TargetMode="External"/><Relationship Id="rId4604" Type="http://schemas.openxmlformats.org/officeDocument/2006/relationships/hyperlink" Target="https://skills.emsidata.com/skills/BGSA5331E9E25E5064F2" TargetMode="External"/><Relationship Id="rId4603" Type="http://schemas.openxmlformats.org/officeDocument/2006/relationships/hyperlink" Target="https://skills.emsidata.com/skills/KS120415VRMKCMYR91NZ" TargetMode="External"/><Relationship Id="rId4606" Type="http://schemas.openxmlformats.org/officeDocument/2006/relationships/hyperlink" Target="https://skills.emsidata.com/skills/KS126X36XN9M5LJR6LM6" TargetMode="External"/><Relationship Id="rId4605" Type="http://schemas.openxmlformats.org/officeDocument/2006/relationships/hyperlink" Target="https://skills.emsidata.com/skills/BGS917D4455B7C4272A6" TargetMode="External"/><Relationship Id="rId4608" Type="http://schemas.openxmlformats.org/officeDocument/2006/relationships/hyperlink" Target="https://skills.emsidata.com/skills/KS440GP72MW7DJTYBQK4" TargetMode="External"/><Relationship Id="rId4607" Type="http://schemas.openxmlformats.org/officeDocument/2006/relationships/hyperlink" Target="https://skills.emsidata.com/skills/KS122WG78SZ6RW9VZCB5" TargetMode="External"/><Relationship Id="rId4609" Type="http://schemas.openxmlformats.org/officeDocument/2006/relationships/hyperlink" Target="https://skills.emsidata.com/skills/KSRQJNGX1F26FPB4NIDB" TargetMode="External"/><Relationship Id="rId4600" Type="http://schemas.openxmlformats.org/officeDocument/2006/relationships/hyperlink" Target="https://skills.emsidata.com/skills/BGS210E8D1E5DA654014" TargetMode="External"/><Relationship Id="rId4624" Type="http://schemas.openxmlformats.org/officeDocument/2006/relationships/hyperlink" Target="https://skills.emsidata.com/skills/ES5442B1424AC90D3DCF" TargetMode="External"/><Relationship Id="rId4623" Type="http://schemas.openxmlformats.org/officeDocument/2006/relationships/hyperlink" Target="https://skills.emsidata.com/skills/KS441SR6VQ8S7SWCKJ21" TargetMode="External"/><Relationship Id="rId4626" Type="http://schemas.openxmlformats.org/officeDocument/2006/relationships/hyperlink" Target="https://skills.emsidata.com/skills/ES9BA46D1976079CF9D1" TargetMode="External"/><Relationship Id="rId4625" Type="http://schemas.openxmlformats.org/officeDocument/2006/relationships/hyperlink" Target="https://skills.emsidata.com/skills/KS124J672FGV3BDC1P10" TargetMode="External"/><Relationship Id="rId4628" Type="http://schemas.openxmlformats.org/officeDocument/2006/relationships/hyperlink" Target="https://skills.emsidata.com/skills/ESF24B278ABAB1A141BC" TargetMode="External"/><Relationship Id="rId4627" Type="http://schemas.openxmlformats.org/officeDocument/2006/relationships/hyperlink" Target="https://skills.emsidata.com/skills/KS126CT752QJR56ZJ17G" TargetMode="External"/><Relationship Id="rId4629" Type="http://schemas.openxmlformats.org/officeDocument/2006/relationships/hyperlink" Target="https://skills.emsidata.com/skills/ES1E6CEE3E364F8DE1AD" TargetMode="External"/><Relationship Id="rId4620" Type="http://schemas.openxmlformats.org/officeDocument/2006/relationships/hyperlink" Target="https://skills.emsidata.com/skills/KS122WV6LN1WQ1S1718R" TargetMode="External"/><Relationship Id="rId4622" Type="http://schemas.openxmlformats.org/officeDocument/2006/relationships/hyperlink" Target="https://skills.emsidata.com/skills/KSJ3TRXX8ZRLJMOZWU7X" TargetMode="External"/><Relationship Id="rId4621" Type="http://schemas.openxmlformats.org/officeDocument/2006/relationships/hyperlink" Target="https://skills.emsidata.com/skills/ES2B249D38DA110020D9" TargetMode="External"/><Relationship Id="rId4613" Type="http://schemas.openxmlformats.org/officeDocument/2006/relationships/hyperlink" Target="https://skills.emsidata.com/skills/KS126GJ782GK55093W28" TargetMode="External"/><Relationship Id="rId4612" Type="http://schemas.openxmlformats.org/officeDocument/2006/relationships/hyperlink" Target="https://skills.emsidata.com/skills/ES69309AF58524301F64" TargetMode="External"/><Relationship Id="rId4615" Type="http://schemas.openxmlformats.org/officeDocument/2006/relationships/hyperlink" Target="https://skills.emsidata.com/skills/KS121YM5YHFCQG78PSP4" TargetMode="External"/><Relationship Id="rId4614" Type="http://schemas.openxmlformats.org/officeDocument/2006/relationships/hyperlink" Target="https://skills.emsidata.com/skills/KS7G5CV6T33NQRTLX5YD" TargetMode="External"/><Relationship Id="rId4617" Type="http://schemas.openxmlformats.org/officeDocument/2006/relationships/hyperlink" Target="https://skills.emsidata.com/skills/ESE53AF43517DADB82A4" TargetMode="External"/><Relationship Id="rId4616" Type="http://schemas.openxmlformats.org/officeDocument/2006/relationships/hyperlink" Target="https://skills.emsidata.com/skills/KS1245N6LNRYNTDKBGN2" TargetMode="External"/><Relationship Id="rId4619" Type="http://schemas.openxmlformats.org/officeDocument/2006/relationships/hyperlink" Target="https://skills.emsidata.com/skills/BGS7D4BADA4385C7047B" TargetMode="External"/><Relationship Id="rId4618" Type="http://schemas.openxmlformats.org/officeDocument/2006/relationships/hyperlink" Target="https://skills.emsidata.com/skills/KS441SH79D7FZKV53RZ8" TargetMode="External"/><Relationship Id="rId4611" Type="http://schemas.openxmlformats.org/officeDocument/2006/relationships/hyperlink" Target="https://skills.emsidata.com/skills/ES32D8149FD8FD39B1A6" TargetMode="External"/><Relationship Id="rId4610" Type="http://schemas.openxmlformats.org/officeDocument/2006/relationships/hyperlink" Target="https://skills.emsidata.com/skills/ES4B1693B37B1A697054" TargetMode="External"/><Relationship Id="rId2027" Type="http://schemas.openxmlformats.org/officeDocument/2006/relationships/hyperlink" Target="https://skills.emsidata.com/skills/KS120VW6JMZHZXZGD72C" TargetMode="External"/><Relationship Id="rId3359" Type="http://schemas.openxmlformats.org/officeDocument/2006/relationships/hyperlink" Target="https://skills.emsidata.com/skills/KS7G5656HB0DY3S347VJ" TargetMode="External"/><Relationship Id="rId2028" Type="http://schemas.openxmlformats.org/officeDocument/2006/relationships/hyperlink" Target="https://skills.emsidata.com/skills/KS122VR6R5ZRQCKXX5R8" TargetMode="External"/><Relationship Id="rId3358" Type="http://schemas.openxmlformats.org/officeDocument/2006/relationships/hyperlink" Target="https://skills.emsidata.com/skills/ES9DD5BF6DB7086FA5AE" TargetMode="External"/><Relationship Id="rId4689" Type="http://schemas.openxmlformats.org/officeDocument/2006/relationships/hyperlink" Target="https://skills.emsidata.com/skills/KS686XS5WHHFZ4PLSSB0" TargetMode="External"/><Relationship Id="rId2029" Type="http://schemas.openxmlformats.org/officeDocument/2006/relationships/hyperlink" Target="https://skills.emsidata.com/skills/KS127M36PQPZLCDRJ5FB" TargetMode="External"/><Relationship Id="rId107" Type="http://schemas.openxmlformats.org/officeDocument/2006/relationships/hyperlink" Target="https://skills.emsidata.com/skills/KS122PL70D99VRWMFM2T" TargetMode="External"/><Relationship Id="rId106" Type="http://schemas.openxmlformats.org/officeDocument/2006/relationships/hyperlink" Target="https://skills.emsidata.com/skills/KS122105W5GD519MZVDQ" TargetMode="External"/><Relationship Id="rId105" Type="http://schemas.openxmlformats.org/officeDocument/2006/relationships/hyperlink" Target="https://skills.emsidata.com/skills/KS128CW6XM6WTPWC04JT" TargetMode="External"/><Relationship Id="rId104" Type="http://schemas.openxmlformats.org/officeDocument/2006/relationships/hyperlink" Target="https://skills.emsidata.com/skills/ES4490C922F8F5F308E0" TargetMode="External"/><Relationship Id="rId109" Type="http://schemas.openxmlformats.org/officeDocument/2006/relationships/hyperlink" Target="https://skills.emsidata.com/skills/KS1278N6G5S9YYGB8SMR" TargetMode="External"/><Relationship Id="rId4680" Type="http://schemas.openxmlformats.org/officeDocument/2006/relationships/hyperlink" Target="https://skills.emsidata.com/skills/KS7Q5LVY70OSUW37MKTX" TargetMode="External"/><Relationship Id="rId108" Type="http://schemas.openxmlformats.org/officeDocument/2006/relationships/hyperlink" Target="https://skills.emsidata.com/skills/KS442036FRLJZJ98HGYK" TargetMode="External"/><Relationship Id="rId3351" Type="http://schemas.openxmlformats.org/officeDocument/2006/relationships/hyperlink" Target="https://skills.emsidata.com/skills/ES32F9FCFC6E95C86F50" TargetMode="External"/><Relationship Id="rId4682" Type="http://schemas.openxmlformats.org/officeDocument/2006/relationships/hyperlink" Target="https://skills.emsidata.com/skills/BGS9DF4756463CF4F73E" TargetMode="External"/><Relationship Id="rId2020" Type="http://schemas.openxmlformats.org/officeDocument/2006/relationships/hyperlink" Target="https://skills.emsidata.com/skills/KSJ2QBJ158RE1QN9D3AZ" TargetMode="External"/><Relationship Id="rId3350" Type="http://schemas.openxmlformats.org/officeDocument/2006/relationships/hyperlink" Target="https://skills.emsidata.com/skills/KS121YJ6BZHPGCF8V05K" TargetMode="External"/><Relationship Id="rId4681" Type="http://schemas.openxmlformats.org/officeDocument/2006/relationships/hyperlink" Target="https://skills.emsidata.com/skills/BGS85DBB6AC2FAC2578B" TargetMode="External"/><Relationship Id="rId2021" Type="http://schemas.openxmlformats.org/officeDocument/2006/relationships/hyperlink" Target="https://skills.emsidata.com/skills/KSD31HT3IPDR1GVDF0A6" TargetMode="External"/><Relationship Id="rId3353" Type="http://schemas.openxmlformats.org/officeDocument/2006/relationships/hyperlink" Target="https://skills.emsidata.com/skills/KS123FH742C1SQCW4LYW" TargetMode="External"/><Relationship Id="rId4684" Type="http://schemas.openxmlformats.org/officeDocument/2006/relationships/hyperlink" Target="https://skills.emsidata.com/skills/BGS16CEF3AEEA9566BCA" TargetMode="External"/><Relationship Id="rId2022" Type="http://schemas.openxmlformats.org/officeDocument/2006/relationships/hyperlink" Target="https://skills.emsidata.com/skills/ES50E1CBF4827F546541" TargetMode="External"/><Relationship Id="rId3352" Type="http://schemas.openxmlformats.org/officeDocument/2006/relationships/hyperlink" Target="https://skills.emsidata.com/skills/KS126KY64W7MWNFJTZZT" TargetMode="External"/><Relationship Id="rId4683" Type="http://schemas.openxmlformats.org/officeDocument/2006/relationships/hyperlink" Target="https://skills.emsidata.com/skills/KS1213J6CSGMLV8N9P2X" TargetMode="External"/><Relationship Id="rId103" Type="http://schemas.openxmlformats.org/officeDocument/2006/relationships/hyperlink" Target="https://skills.emsidata.com/skills/KS126M55WF33T676G3RX" TargetMode="External"/><Relationship Id="rId2023" Type="http://schemas.openxmlformats.org/officeDocument/2006/relationships/hyperlink" Target="https://skills.emsidata.com/skills/KS120RX61Z1Z2DHXR4H6" TargetMode="External"/><Relationship Id="rId3355" Type="http://schemas.openxmlformats.org/officeDocument/2006/relationships/hyperlink" Target="https://skills.emsidata.com/skills/KS126TD6F9W0PQ9LVWHX" TargetMode="External"/><Relationship Id="rId4686" Type="http://schemas.openxmlformats.org/officeDocument/2006/relationships/hyperlink" Target="https://skills.emsidata.com/skills/KS1257Q6CH80Q6QL8WSD" TargetMode="External"/><Relationship Id="rId102" Type="http://schemas.openxmlformats.org/officeDocument/2006/relationships/hyperlink" Target="https://skills.emsidata.com/skills/KS1218L60PDVZX16NZT1" TargetMode="External"/><Relationship Id="rId2024" Type="http://schemas.openxmlformats.org/officeDocument/2006/relationships/hyperlink" Target="https://skills.emsidata.com/skills/KSSCWZW237UFLR28R24L" TargetMode="External"/><Relationship Id="rId3354" Type="http://schemas.openxmlformats.org/officeDocument/2006/relationships/hyperlink" Target="https://skills.emsidata.com/skills/KS7G2C76R7ZJB0QTF809" TargetMode="External"/><Relationship Id="rId4685" Type="http://schemas.openxmlformats.org/officeDocument/2006/relationships/hyperlink" Target="https://skills.emsidata.com/skills/BGS5E49DA2D225CA0F74" TargetMode="External"/><Relationship Id="rId101" Type="http://schemas.openxmlformats.org/officeDocument/2006/relationships/hyperlink" Target="https://skills.emsidata.com/skills/KS123QD6HB3JNZ4P1LW9" TargetMode="External"/><Relationship Id="rId2025" Type="http://schemas.openxmlformats.org/officeDocument/2006/relationships/hyperlink" Target="https://skills.emsidata.com/skills/ES83FA604D59642844BA" TargetMode="External"/><Relationship Id="rId3357" Type="http://schemas.openxmlformats.org/officeDocument/2006/relationships/hyperlink" Target="https://skills.emsidata.com/skills/KS123Y06D7SLPL2N1NVQ" TargetMode="External"/><Relationship Id="rId4688" Type="http://schemas.openxmlformats.org/officeDocument/2006/relationships/hyperlink" Target="https://skills.emsidata.com/skills/BGS85796EAE7746F286F" TargetMode="External"/><Relationship Id="rId100" Type="http://schemas.openxmlformats.org/officeDocument/2006/relationships/hyperlink" Target="https://skills.emsidata.com/skills/KS1228B60V757M0PVDJ6" TargetMode="External"/><Relationship Id="rId2026" Type="http://schemas.openxmlformats.org/officeDocument/2006/relationships/hyperlink" Target="https://skills.emsidata.com/skills/KS442325XYQ2CZR1VB7N" TargetMode="External"/><Relationship Id="rId3356" Type="http://schemas.openxmlformats.org/officeDocument/2006/relationships/hyperlink" Target="https://skills.emsidata.com/skills/KSKFPILZAYD0784E3CRO" TargetMode="External"/><Relationship Id="rId4687" Type="http://schemas.openxmlformats.org/officeDocument/2006/relationships/hyperlink" Target="https://skills.emsidata.com/skills/ESFB65AA64C913F6604A" TargetMode="External"/><Relationship Id="rId2016" Type="http://schemas.openxmlformats.org/officeDocument/2006/relationships/hyperlink" Target="https://skills.emsidata.com/skills/KS120PY72N214QHMLQPR" TargetMode="External"/><Relationship Id="rId3348" Type="http://schemas.openxmlformats.org/officeDocument/2006/relationships/hyperlink" Target="https://skills.emsidata.com/skills/KSHY4UQ1VRE2T1JC7JX1" TargetMode="External"/><Relationship Id="rId4679" Type="http://schemas.openxmlformats.org/officeDocument/2006/relationships/hyperlink" Target="https://skills.emsidata.com/skills/BGSF919C3A3D0F2AAAC2" TargetMode="External"/><Relationship Id="rId2017" Type="http://schemas.openxmlformats.org/officeDocument/2006/relationships/hyperlink" Target="https://skills.emsidata.com/skills/KSWXHT30GQY9B4QSXC5O" TargetMode="External"/><Relationship Id="rId3347" Type="http://schemas.openxmlformats.org/officeDocument/2006/relationships/hyperlink" Target="https://skills.emsidata.com/skills/KS124K26KZ6ZQKXR1N37" TargetMode="External"/><Relationship Id="rId4678" Type="http://schemas.openxmlformats.org/officeDocument/2006/relationships/hyperlink" Target="https://skills.emsidata.com/skills/BGS8A0A876532C6EF69F" TargetMode="External"/><Relationship Id="rId2018" Type="http://schemas.openxmlformats.org/officeDocument/2006/relationships/hyperlink" Target="https://skills.emsidata.com/skills/ESBD14A88C96CEF6B04C" TargetMode="External"/><Relationship Id="rId2019" Type="http://schemas.openxmlformats.org/officeDocument/2006/relationships/hyperlink" Target="https://skills.emsidata.com/skills/ES1E2CB20570CC2A253A" TargetMode="External"/><Relationship Id="rId3349" Type="http://schemas.openxmlformats.org/officeDocument/2006/relationships/hyperlink" Target="https://skills.emsidata.com/skills/KS123D468JYLL79DY8MH" TargetMode="External"/><Relationship Id="rId3340" Type="http://schemas.openxmlformats.org/officeDocument/2006/relationships/hyperlink" Target="https://skills.emsidata.com/skills/ES5C7FC6E8F8823E62C9" TargetMode="External"/><Relationship Id="rId4671" Type="http://schemas.openxmlformats.org/officeDocument/2006/relationships/hyperlink" Target="https://skills.emsidata.com/skills/ES41665F519CF411D0AB" TargetMode="External"/><Relationship Id="rId4670" Type="http://schemas.openxmlformats.org/officeDocument/2006/relationships/hyperlink" Target="https://skills.emsidata.com/skills/BGSBF003CCDF4A1C7477" TargetMode="External"/><Relationship Id="rId2010" Type="http://schemas.openxmlformats.org/officeDocument/2006/relationships/hyperlink" Target="https://skills.emsidata.com/skills/KS440V46MW059SX8C0XP" TargetMode="External"/><Relationship Id="rId3342" Type="http://schemas.openxmlformats.org/officeDocument/2006/relationships/hyperlink" Target="https://skills.emsidata.com/skills/ES8654B4DA5DACC128C7" TargetMode="External"/><Relationship Id="rId4673" Type="http://schemas.openxmlformats.org/officeDocument/2006/relationships/hyperlink" Target="https://skills.emsidata.com/skills/ESFB9FE4377C152363B1" TargetMode="External"/><Relationship Id="rId2011" Type="http://schemas.openxmlformats.org/officeDocument/2006/relationships/hyperlink" Target="https://skills.emsidata.com/skills/KS2B9BVZIIJB8X807BDX" TargetMode="External"/><Relationship Id="rId3341" Type="http://schemas.openxmlformats.org/officeDocument/2006/relationships/hyperlink" Target="https://skills.emsidata.com/skills/ES2B0C6224B2FF2FE836" TargetMode="External"/><Relationship Id="rId4672" Type="http://schemas.openxmlformats.org/officeDocument/2006/relationships/hyperlink" Target="https://skills.emsidata.com/skills/ESB3F99C3446845F41F6" TargetMode="External"/><Relationship Id="rId2012" Type="http://schemas.openxmlformats.org/officeDocument/2006/relationships/hyperlink" Target="https://skills.emsidata.com/skills/KS128FT5XK7FS63H8GL2" TargetMode="External"/><Relationship Id="rId3344" Type="http://schemas.openxmlformats.org/officeDocument/2006/relationships/hyperlink" Target="https://skills.emsidata.com/skills/ES41B63FDD3DF31A0F74" TargetMode="External"/><Relationship Id="rId4675" Type="http://schemas.openxmlformats.org/officeDocument/2006/relationships/hyperlink" Target="https://skills.emsidata.com/skills/KS4415T6MKT0H0PGZMYR" TargetMode="External"/><Relationship Id="rId2013" Type="http://schemas.openxmlformats.org/officeDocument/2006/relationships/hyperlink" Target="https://skills.emsidata.com/skills/ES3E181DDDBC374119D5" TargetMode="External"/><Relationship Id="rId3343" Type="http://schemas.openxmlformats.org/officeDocument/2006/relationships/hyperlink" Target="https://skills.emsidata.com/skills/KS126TC69MV9291H6SKZ" TargetMode="External"/><Relationship Id="rId4674" Type="http://schemas.openxmlformats.org/officeDocument/2006/relationships/hyperlink" Target="https://skills.emsidata.com/skills/ESEA3C537A540DB4EBBA" TargetMode="External"/><Relationship Id="rId2014" Type="http://schemas.openxmlformats.org/officeDocument/2006/relationships/hyperlink" Target="https://skills.emsidata.com/skills/KSFHF2FU8HN39495VYLU" TargetMode="External"/><Relationship Id="rId3346" Type="http://schemas.openxmlformats.org/officeDocument/2006/relationships/hyperlink" Target="https://skills.emsidata.com/skills/KSIL4ZEH3W2AONZCX7ZR" TargetMode="External"/><Relationship Id="rId4677" Type="http://schemas.openxmlformats.org/officeDocument/2006/relationships/hyperlink" Target="https://skills.emsidata.com/skills/ESA31C97FABF3DC59FC5" TargetMode="External"/><Relationship Id="rId2015" Type="http://schemas.openxmlformats.org/officeDocument/2006/relationships/hyperlink" Target="https://skills.emsidata.com/skills/KS1201K6P46HG0XKD41J" TargetMode="External"/><Relationship Id="rId3345" Type="http://schemas.openxmlformats.org/officeDocument/2006/relationships/hyperlink" Target="https://skills.emsidata.com/skills/KS7G1PB6LNV1DF9GXHBG" TargetMode="External"/><Relationship Id="rId4676" Type="http://schemas.openxmlformats.org/officeDocument/2006/relationships/hyperlink" Target="https://skills.emsidata.com/skills/KS441HW6QP73GDL6XQ4T" TargetMode="External"/><Relationship Id="rId2049" Type="http://schemas.openxmlformats.org/officeDocument/2006/relationships/hyperlink" Target="https://skills.emsidata.com/skills/KS7G4B36HF83RTCXV4QB" TargetMode="External"/><Relationship Id="rId129" Type="http://schemas.openxmlformats.org/officeDocument/2006/relationships/hyperlink" Target="https://skills.emsidata.com/skills/KS128BH6XR9FSL1C366C" TargetMode="External"/><Relationship Id="rId128" Type="http://schemas.openxmlformats.org/officeDocument/2006/relationships/hyperlink" Target="https://skills.emsidata.com/skills/KS127LW6D7WX0VCCSPVW" TargetMode="External"/><Relationship Id="rId127" Type="http://schemas.openxmlformats.org/officeDocument/2006/relationships/hyperlink" Target="https://skills.emsidata.com/skills/KS441BW6SPKJGQ31RGW7" TargetMode="External"/><Relationship Id="rId126" Type="http://schemas.openxmlformats.org/officeDocument/2006/relationships/hyperlink" Target="https://skills.emsidata.com/skills/KS122N466D55P3JZHW2F" TargetMode="External"/><Relationship Id="rId3371" Type="http://schemas.openxmlformats.org/officeDocument/2006/relationships/hyperlink" Target="https://skills.emsidata.com/skills/KS124J86NDNTQH20VP86" TargetMode="External"/><Relationship Id="rId2040" Type="http://schemas.openxmlformats.org/officeDocument/2006/relationships/hyperlink" Target="https://skills.emsidata.com/skills/KS122Z8647637KP0N1CC" TargetMode="External"/><Relationship Id="rId3370" Type="http://schemas.openxmlformats.org/officeDocument/2006/relationships/hyperlink" Target="https://skills.emsidata.com/skills/KS125WZ6TWYDMFKJ841S" TargetMode="External"/><Relationship Id="rId121" Type="http://schemas.openxmlformats.org/officeDocument/2006/relationships/hyperlink" Target="https://skills.emsidata.com/skills/KS124GX72D77Z1VDJ28D" TargetMode="External"/><Relationship Id="rId2041" Type="http://schemas.openxmlformats.org/officeDocument/2006/relationships/hyperlink" Target="https://skills.emsidata.com/skills/ES170E2441B9CDAF365A" TargetMode="External"/><Relationship Id="rId3373" Type="http://schemas.openxmlformats.org/officeDocument/2006/relationships/hyperlink" Target="https://skills.emsidata.com/skills/KS1280B68GD79P4WMVYW" TargetMode="External"/><Relationship Id="rId120" Type="http://schemas.openxmlformats.org/officeDocument/2006/relationships/hyperlink" Target="https://skills.emsidata.com/skills/KS1210269P78D7GH8LWY" TargetMode="External"/><Relationship Id="rId2042" Type="http://schemas.openxmlformats.org/officeDocument/2006/relationships/hyperlink" Target="https://skills.emsidata.com/skills/KS2DSDNSP4UY5VRHV2CM" TargetMode="External"/><Relationship Id="rId3372" Type="http://schemas.openxmlformats.org/officeDocument/2006/relationships/hyperlink" Target="https://skills.emsidata.com/skills/KS122556LMQ829GZCCRV" TargetMode="External"/><Relationship Id="rId2043" Type="http://schemas.openxmlformats.org/officeDocument/2006/relationships/hyperlink" Target="https://skills.emsidata.com/skills/KSN5N0IZ72J2UCZTY6GV" TargetMode="External"/><Relationship Id="rId3375" Type="http://schemas.openxmlformats.org/officeDocument/2006/relationships/hyperlink" Target="https://skills.emsidata.com/skills/KS1205H6HZDXGDV2R0QZ" TargetMode="External"/><Relationship Id="rId2044" Type="http://schemas.openxmlformats.org/officeDocument/2006/relationships/hyperlink" Target="https://skills.emsidata.com/skills/ES807446DFC65953E8E7" TargetMode="External"/><Relationship Id="rId3374" Type="http://schemas.openxmlformats.org/officeDocument/2006/relationships/hyperlink" Target="https://skills.emsidata.com/skills/ES334E1A00A7BA592E98" TargetMode="External"/><Relationship Id="rId125" Type="http://schemas.openxmlformats.org/officeDocument/2006/relationships/hyperlink" Target="https://skills.emsidata.com/skills/KS123RH6J10KLB7SWHZM" TargetMode="External"/><Relationship Id="rId2045" Type="http://schemas.openxmlformats.org/officeDocument/2006/relationships/hyperlink" Target="https://skills.emsidata.com/skills/KSHY7RZSAW6TUNQO6RRA" TargetMode="External"/><Relationship Id="rId3377" Type="http://schemas.openxmlformats.org/officeDocument/2006/relationships/hyperlink" Target="https://skills.emsidata.com/skills/KS1272N6ZKVFDC6072V5" TargetMode="External"/><Relationship Id="rId124" Type="http://schemas.openxmlformats.org/officeDocument/2006/relationships/hyperlink" Target="https://skills.emsidata.com/skills/KS121YL65WGC33FY3HZQ" TargetMode="External"/><Relationship Id="rId2046" Type="http://schemas.openxmlformats.org/officeDocument/2006/relationships/hyperlink" Target="https://skills.emsidata.com/skills/KS1200364C9C1LK3V5Q1" TargetMode="External"/><Relationship Id="rId3376" Type="http://schemas.openxmlformats.org/officeDocument/2006/relationships/hyperlink" Target="https://skills.emsidata.com/skills/KS1226371D4LWH1XSKS8" TargetMode="External"/><Relationship Id="rId123" Type="http://schemas.openxmlformats.org/officeDocument/2006/relationships/hyperlink" Target="https://skills.emsidata.com/skills/KS122PG79GBGKLPG9WNK" TargetMode="External"/><Relationship Id="rId2047" Type="http://schemas.openxmlformats.org/officeDocument/2006/relationships/hyperlink" Target="https://skills.emsidata.com/skills/KSZBIC1RNTUWQW2CFMLK" TargetMode="External"/><Relationship Id="rId3379" Type="http://schemas.openxmlformats.org/officeDocument/2006/relationships/hyperlink" Target="https://skills.emsidata.com/skills/KS120XP6F2XX9S40D834" TargetMode="External"/><Relationship Id="rId122" Type="http://schemas.openxmlformats.org/officeDocument/2006/relationships/hyperlink" Target="https://skills.emsidata.com/skills/KS128006L3V0HM2B26N5" TargetMode="External"/><Relationship Id="rId2048" Type="http://schemas.openxmlformats.org/officeDocument/2006/relationships/hyperlink" Target="https://skills.emsidata.com/skills/KS1219W70LY1GXZDSKW5" TargetMode="External"/><Relationship Id="rId3378" Type="http://schemas.openxmlformats.org/officeDocument/2006/relationships/hyperlink" Target="https://skills.emsidata.com/skills/KS441S06L3NZBK0D6JM8" TargetMode="External"/><Relationship Id="rId2038" Type="http://schemas.openxmlformats.org/officeDocument/2006/relationships/hyperlink" Target="https://skills.emsidata.com/skills/KS1278F6TTW1TC16FWJY" TargetMode="External"/><Relationship Id="rId2039" Type="http://schemas.openxmlformats.org/officeDocument/2006/relationships/hyperlink" Target="https://skills.emsidata.com/skills/ES2AAD427D871251857E" TargetMode="External"/><Relationship Id="rId3369" Type="http://schemas.openxmlformats.org/officeDocument/2006/relationships/hyperlink" Target="https://skills.emsidata.com/skills/KS1259D6L30YYG3XR3VL" TargetMode="External"/><Relationship Id="rId118" Type="http://schemas.openxmlformats.org/officeDocument/2006/relationships/hyperlink" Target="https://skills.emsidata.com/skills/KSFDBQT68SA9R0I0SAVH" TargetMode="External"/><Relationship Id="rId117" Type="http://schemas.openxmlformats.org/officeDocument/2006/relationships/hyperlink" Target="https://skills.emsidata.com/skills/KS441BX68PZ1VXQBY0SG" TargetMode="External"/><Relationship Id="rId116" Type="http://schemas.openxmlformats.org/officeDocument/2006/relationships/hyperlink" Target="https://skills.emsidata.com/skills/KS440K56C0V6ZW2BYYY4" TargetMode="External"/><Relationship Id="rId115" Type="http://schemas.openxmlformats.org/officeDocument/2006/relationships/hyperlink" Target="https://skills.emsidata.com/skills/KSLWI3LW4VK1J37WXY6A" TargetMode="External"/><Relationship Id="rId3360" Type="http://schemas.openxmlformats.org/officeDocument/2006/relationships/hyperlink" Target="https://skills.emsidata.com/skills/KS4425C63RPH46FJ9BX7" TargetMode="External"/><Relationship Id="rId4691" Type="http://schemas.openxmlformats.org/officeDocument/2006/relationships/hyperlink" Target="https://skills.emsidata.com/skills/ESC9C95D341086679FFA" TargetMode="External"/><Relationship Id="rId119" Type="http://schemas.openxmlformats.org/officeDocument/2006/relationships/hyperlink" Target="https://skills.emsidata.com/skills/KSHO7Q2UPW94XDD1VO9C" TargetMode="External"/><Relationship Id="rId4690" Type="http://schemas.openxmlformats.org/officeDocument/2006/relationships/hyperlink" Target="https://skills.emsidata.com/skills/BGSA1D9C00A8C5BBE385" TargetMode="External"/><Relationship Id="rId110" Type="http://schemas.openxmlformats.org/officeDocument/2006/relationships/hyperlink" Target="https://skills.emsidata.com/skills/KS128D367HP9RPXPGSM7" TargetMode="External"/><Relationship Id="rId2030" Type="http://schemas.openxmlformats.org/officeDocument/2006/relationships/hyperlink" Target="https://skills.emsidata.com/skills/KS7G6XY5W8C9942XGBSH" TargetMode="External"/><Relationship Id="rId3362" Type="http://schemas.openxmlformats.org/officeDocument/2006/relationships/hyperlink" Target="https://skills.emsidata.com/skills/KS124JZ5VYRZ5MJ85N2B" TargetMode="External"/><Relationship Id="rId4693" Type="http://schemas.openxmlformats.org/officeDocument/2006/relationships/hyperlink" Target="https://skills.emsidata.com/skills/ESFFB6109F270A30945C" TargetMode="External"/><Relationship Id="rId2031" Type="http://schemas.openxmlformats.org/officeDocument/2006/relationships/hyperlink" Target="https://skills.emsidata.com/skills/KS127W263JK1QPFK8SDM" TargetMode="External"/><Relationship Id="rId3361" Type="http://schemas.openxmlformats.org/officeDocument/2006/relationships/hyperlink" Target="https://skills.emsidata.com/skills/ESF520D61BA7F0946F97" TargetMode="External"/><Relationship Id="rId4692" Type="http://schemas.openxmlformats.org/officeDocument/2006/relationships/hyperlink" Target="https://skills.emsidata.com/skills/ES98F4D06CEDC31087EE" TargetMode="External"/><Relationship Id="rId2032" Type="http://schemas.openxmlformats.org/officeDocument/2006/relationships/hyperlink" Target="https://skills.emsidata.com/skills/KS122YB6HR9PW5FKBJ6T" TargetMode="External"/><Relationship Id="rId3364" Type="http://schemas.openxmlformats.org/officeDocument/2006/relationships/hyperlink" Target="https://skills.emsidata.com/skills/KS440306NQ0KJJW4QZ9Y" TargetMode="External"/><Relationship Id="rId4695" Type="http://schemas.openxmlformats.org/officeDocument/2006/relationships/hyperlink" Target="https://skills.emsidata.com/skills/ES727BF16ED67376AABC" TargetMode="External"/><Relationship Id="rId2033" Type="http://schemas.openxmlformats.org/officeDocument/2006/relationships/hyperlink" Target="https://skills.emsidata.com/skills/KSUK5J99HBEZRO21HP8A" TargetMode="External"/><Relationship Id="rId3363" Type="http://schemas.openxmlformats.org/officeDocument/2006/relationships/hyperlink" Target="https://skills.emsidata.com/skills/ES1F6B6AD836D8403D5B" TargetMode="External"/><Relationship Id="rId4694" Type="http://schemas.openxmlformats.org/officeDocument/2006/relationships/hyperlink" Target="https://skills.emsidata.com/skills/KS4424N6ZNGC3ZZK0MKB" TargetMode="External"/><Relationship Id="rId114" Type="http://schemas.openxmlformats.org/officeDocument/2006/relationships/hyperlink" Target="https://skills.emsidata.com/skills/KS122NR5WBK04FGMP0HD" TargetMode="External"/><Relationship Id="rId2034" Type="http://schemas.openxmlformats.org/officeDocument/2006/relationships/hyperlink" Target="https://skills.emsidata.com/skills/KS1227P6FBK34WLH6X8Z" TargetMode="External"/><Relationship Id="rId3366" Type="http://schemas.openxmlformats.org/officeDocument/2006/relationships/hyperlink" Target="https://skills.emsidata.com/skills/ES314E582B1E1F2A6AE6" TargetMode="External"/><Relationship Id="rId4697" Type="http://schemas.openxmlformats.org/officeDocument/2006/relationships/hyperlink" Target="https://skills.emsidata.com/skills/KS126DX78862WJNXTTX5" TargetMode="External"/><Relationship Id="rId113" Type="http://schemas.openxmlformats.org/officeDocument/2006/relationships/hyperlink" Target="https://skills.emsidata.com/skills/KSYCVNF7JZ2WR6LZUF9O" TargetMode="External"/><Relationship Id="rId2035" Type="http://schemas.openxmlformats.org/officeDocument/2006/relationships/hyperlink" Target="https://skills.emsidata.com/skills/KS123Z36NQJ4ZZLRX5BP" TargetMode="External"/><Relationship Id="rId3365" Type="http://schemas.openxmlformats.org/officeDocument/2006/relationships/hyperlink" Target="https://skills.emsidata.com/skills/ES5BD288B5B33FF14750" TargetMode="External"/><Relationship Id="rId4696" Type="http://schemas.openxmlformats.org/officeDocument/2006/relationships/hyperlink" Target="https://skills.emsidata.com/skills/KS122NM78CCHZR9VY195" TargetMode="External"/><Relationship Id="rId112" Type="http://schemas.openxmlformats.org/officeDocument/2006/relationships/hyperlink" Target="https://skills.emsidata.com/skills/KS1280Y78Z7S6RND0SL6" TargetMode="External"/><Relationship Id="rId2036" Type="http://schemas.openxmlformats.org/officeDocument/2006/relationships/hyperlink" Target="https://skills.emsidata.com/skills/ESB04BCB6189A2CB271E" TargetMode="External"/><Relationship Id="rId3368" Type="http://schemas.openxmlformats.org/officeDocument/2006/relationships/hyperlink" Target="https://skills.emsidata.com/skills/KS127QD6R8SVZFYYKLLM" TargetMode="External"/><Relationship Id="rId4699" Type="http://schemas.openxmlformats.org/officeDocument/2006/relationships/hyperlink" Target="https://skills.emsidata.com/skills/ES47E9E6CA926AC03419" TargetMode="External"/><Relationship Id="rId111" Type="http://schemas.openxmlformats.org/officeDocument/2006/relationships/hyperlink" Target="https://skills.emsidata.com/skills/KSR2XV9DT02ZQWHSAGEQ" TargetMode="External"/><Relationship Id="rId2037" Type="http://schemas.openxmlformats.org/officeDocument/2006/relationships/hyperlink" Target="https://skills.emsidata.com/skills/KS124V56WHMJ8HW0Q022" TargetMode="External"/><Relationship Id="rId3367" Type="http://schemas.openxmlformats.org/officeDocument/2006/relationships/hyperlink" Target="https://skills.emsidata.com/skills/ES39CF928CA3624F7492" TargetMode="External"/><Relationship Id="rId4698" Type="http://schemas.openxmlformats.org/officeDocument/2006/relationships/hyperlink" Target="https://skills.emsidata.com/skills/ESA4787954999202362B" TargetMode="External"/><Relationship Id="rId3315" Type="http://schemas.openxmlformats.org/officeDocument/2006/relationships/hyperlink" Target="https://skills.emsidata.com/skills/ES69A7B2F64A26E170F5" TargetMode="External"/><Relationship Id="rId4646" Type="http://schemas.openxmlformats.org/officeDocument/2006/relationships/hyperlink" Target="https://skills.emsidata.com/skills/KS1228Z78CF22LMQQD8R" TargetMode="External"/><Relationship Id="rId3314" Type="http://schemas.openxmlformats.org/officeDocument/2006/relationships/hyperlink" Target="https://skills.emsidata.com/skills/KS1278M65W0GW913R67X" TargetMode="External"/><Relationship Id="rId4645" Type="http://schemas.openxmlformats.org/officeDocument/2006/relationships/hyperlink" Target="https://skills.emsidata.com/skills/ES48DC8725830674E88F" TargetMode="External"/><Relationship Id="rId3317" Type="http://schemas.openxmlformats.org/officeDocument/2006/relationships/hyperlink" Target="https://skills.emsidata.com/skills/ES358374DFE05AEB8593" TargetMode="External"/><Relationship Id="rId4648" Type="http://schemas.openxmlformats.org/officeDocument/2006/relationships/hyperlink" Target="https://skills.emsidata.com/skills/ES6F74457CD122F14F6F" TargetMode="External"/><Relationship Id="rId3316" Type="http://schemas.openxmlformats.org/officeDocument/2006/relationships/hyperlink" Target="https://skills.emsidata.com/skills/KS1287M6Y49NJMW2WN2J" TargetMode="External"/><Relationship Id="rId4647" Type="http://schemas.openxmlformats.org/officeDocument/2006/relationships/hyperlink" Target="https://skills.emsidata.com/skills/KS126HK6DFPRHYC7RNQ5" TargetMode="External"/><Relationship Id="rId3319" Type="http://schemas.openxmlformats.org/officeDocument/2006/relationships/hyperlink" Target="https://skills.emsidata.com/skills/KS4425C7820LCHZS7VGX" TargetMode="External"/><Relationship Id="rId3318" Type="http://schemas.openxmlformats.org/officeDocument/2006/relationships/hyperlink" Target="https://skills.emsidata.com/skills/KS1203D66Q7YK7KQZXJ2" TargetMode="External"/><Relationship Id="rId4649" Type="http://schemas.openxmlformats.org/officeDocument/2006/relationships/hyperlink" Target="https://skills.emsidata.com/skills/BGSDC216D5F2CF47A27D" TargetMode="External"/><Relationship Id="rId4640" Type="http://schemas.openxmlformats.org/officeDocument/2006/relationships/hyperlink" Target="https://skills.emsidata.com/skills/KS123JD63DR4H8K756BR" TargetMode="External"/><Relationship Id="rId3311" Type="http://schemas.openxmlformats.org/officeDocument/2006/relationships/hyperlink" Target="https://skills.emsidata.com/skills/ES1189D6986B319CAEFC" TargetMode="External"/><Relationship Id="rId4642" Type="http://schemas.openxmlformats.org/officeDocument/2006/relationships/hyperlink" Target="https://skills.emsidata.com/skills/KS1262J6Y6G3L4831LR5" TargetMode="External"/><Relationship Id="rId3310" Type="http://schemas.openxmlformats.org/officeDocument/2006/relationships/hyperlink" Target="https://skills.emsidata.com/skills/KS120F870XKPK0RFTKMC" TargetMode="External"/><Relationship Id="rId4641" Type="http://schemas.openxmlformats.org/officeDocument/2006/relationships/hyperlink" Target="https://skills.emsidata.com/skills/KS1214J6FRTK453B6F4L" TargetMode="External"/><Relationship Id="rId3313" Type="http://schemas.openxmlformats.org/officeDocument/2006/relationships/hyperlink" Target="https://skills.emsidata.com/skills/KS122YX6SB8JWF39XF0S" TargetMode="External"/><Relationship Id="rId4644" Type="http://schemas.openxmlformats.org/officeDocument/2006/relationships/hyperlink" Target="https://skills.emsidata.com/skills/BGSD8B0C0082DFF7577B" TargetMode="External"/><Relationship Id="rId3312" Type="http://schemas.openxmlformats.org/officeDocument/2006/relationships/hyperlink" Target="https://skills.emsidata.com/skills/KS441VZ67QS4Z9LZTF59" TargetMode="External"/><Relationship Id="rId4643" Type="http://schemas.openxmlformats.org/officeDocument/2006/relationships/hyperlink" Target="https://skills.emsidata.com/skills/KS440WB5YR58ST6DHLPR" TargetMode="External"/><Relationship Id="rId3304" Type="http://schemas.openxmlformats.org/officeDocument/2006/relationships/hyperlink" Target="https://skills.emsidata.com/skills/KS125216DKKF62KYBVTJ" TargetMode="External"/><Relationship Id="rId4635" Type="http://schemas.openxmlformats.org/officeDocument/2006/relationships/hyperlink" Target="https://skills.emsidata.com/skills/KS122VH6BNFLBPJRW6M4" TargetMode="External"/><Relationship Id="rId3303" Type="http://schemas.openxmlformats.org/officeDocument/2006/relationships/hyperlink" Target="https://skills.emsidata.com/skills/KS122Y36QXB59DF91V3P" TargetMode="External"/><Relationship Id="rId4634" Type="http://schemas.openxmlformats.org/officeDocument/2006/relationships/hyperlink" Target="https://skills.emsidata.com/skills/KS124N96FD0WPSJ4RD56" TargetMode="External"/><Relationship Id="rId3306" Type="http://schemas.openxmlformats.org/officeDocument/2006/relationships/hyperlink" Target="https://skills.emsidata.com/skills/KS441ST66XY7925GFPCM" TargetMode="External"/><Relationship Id="rId4637" Type="http://schemas.openxmlformats.org/officeDocument/2006/relationships/hyperlink" Target="https://skills.emsidata.com/skills/BGS1B34146CFE8069125" TargetMode="External"/><Relationship Id="rId3305" Type="http://schemas.openxmlformats.org/officeDocument/2006/relationships/hyperlink" Target="https://skills.emsidata.com/skills/KSCU3OEY19T2SAG4QV2W" TargetMode="External"/><Relationship Id="rId4636" Type="http://schemas.openxmlformats.org/officeDocument/2006/relationships/hyperlink" Target="https://skills.emsidata.com/skills/BGS3DE32AE30E465EB64" TargetMode="External"/><Relationship Id="rId3308" Type="http://schemas.openxmlformats.org/officeDocument/2006/relationships/hyperlink" Target="https://skills.emsidata.com/skills/KS122Z974XMJZF4KT957" TargetMode="External"/><Relationship Id="rId4639" Type="http://schemas.openxmlformats.org/officeDocument/2006/relationships/hyperlink" Target="https://skills.emsidata.com/skills/KS1254S5WBL0PXSJXF2N" TargetMode="External"/><Relationship Id="rId3307" Type="http://schemas.openxmlformats.org/officeDocument/2006/relationships/hyperlink" Target="https://skills.emsidata.com/skills/KS124PZ74RWQQN4KNDG4" TargetMode="External"/><Relationship Id="rId4638" Type="http://schemas.openxmlformats.org/officeDocument/2006/relationships/hyperlink" Target="https://skills.emsidata.com/skills/ES53E6EA8285F66F0CE7" TargetMode="External"/><Relationship Id="rId3309" Type="http://schemas.openxmlformats.org/officeDocument/2006/relationships/hyperlink" Target="https://skills.emsidata.com/skills/KS7G7ZR641Z34Q7M2CZT" TargetMode="External"/><Relationship Id="rId3300" Type="http://schemas.openxmlformats.org/officeDocument/2006/relationships/hyperlink" Target="https://skills.emsidata.com/skills/KS120985XFJN5G60SFZR" TargetMode="External"/><Relationship Id="rId4631" Type="http://schemas.openxmlformats.org/officeDocument/2006/relationships/hyperlink" Target="https://skills.emsidata.com/skills/KSJAD0SVNYTVY44H05ZQ" TargetMode="External"/><Relationship Id="rId4630" Type="http://schemas.openxmlformats.org/officeDocument/2006/relationships/hyperlink" Target="https://skills.emsidata.com/skills/KS128716PCLBYDMS1KR5" TargetMode="External"/><Relationship Id="rId3302" Type="http://schemas.openxmlformats.org/officeDocument/2006/relationships/hyperlink" Target="https://skills.emsidata.com/skills/KS1233R623ZZQ0T1Z0XQ" TargetMode="External"/><Relationship Id="rId4633" Type="http://schemas.openxmlformats.org/officeDocument/2006/relationships/hyperlink" Target="https://skills.emsidata.com/skills/ES7C0F86EFAD9BAC3F30" TargetMode="External"/><Relationship Id="rId3301" Type="http://schemas.openxmlformats.org/officeDocument/2006/relationships/hyperlink" Target="https://skills.emsidata.com/skills/KS121WT6ZNVVD0M1PNJ4" TargetMode="External"/><Relationship Id="rId4632" Type="http://schemas.openxmlformats.org/officeDocument/2006/relationships/hyperlink" Target="https://skills.emsidata.com/skills/ESB3C965DAF0075A5C19" TargetMode="External"/><Relationship Id="rId2005" Type="http://schemas.openxmlformats.org/officeDocument/2006/relationships/hyperlink" Target="https://skills.emsidata.com/skills/KS1261Z68KSKR1X31KS3" TargetMode="External"/><Relationship Id="rId3337" Type="http://schemas.openxmlformats.org/officeDocument/2006/relationships/hyperlink" Target="https://skills.emsidata.com/skills/KS441WR70H19FJWZ44P6" TargetMode="External"/><Relationship Id="rId4668" Type="http://schemas.openxmlformats.org/officeDocument/2006/relationships/hyperlink" Target="https://skills.emsidata.com/skills/ES2B29992AC0F3D40F78" TargetMode="External"/><Relationship Id="rId2006" Type="http://schemas.openxmlformats.org/officeDocument/2006/relationships/hyperlink" Target="https://skills.emsidata.com/skills/KS120M36164Y2LMZ1NKC" TargetMode="External"/><Relationship Id="rId3336" Type="http://schemas.openxmlformats.org/officeDocument/2006/relationships/hyperlink" Target="https://skills.emsidata.com/skills/ESEAC0333C165BB42F1A" TargetMode="External"/><Relationship Id="rId4667" Type="http://schemas.openxmlformats.org/officeDocument/2006/relationships/hyperlink" Target="https://skills.emsidata.com/skills/KSV11KLRJSID421SAWON" TargetMode="External"/><Relationship Id="rId2007" Type="http://schemas.openxmlformats.org/officeDocument/2006/relationships/hyperlink" Target="https://skills.emsidata.com/skills/KS4412R60NGTMD1785Z8" TargetMode="External"/><Relationship Id="rId3339" Type="http://schemas.openxmlformats.org/officeDocument/2006/relationships/hyperlink" Target="https://skills.emsidata.com/skills/ESA5C3382ABD18124416" TargetMode="External"/><Relationship Id="rId2008" Type="http://schemas.openxmlformats.org/officeDocument/2006/relationships/hyperlink" Target="https://skills.emsidata.com/skills/KSYMJOZ8SL2197CK9UAU" TargetMode="External"/><Relationship Id="rId3338" Type="http://schemas.openxmlformats.org/officeDocument/2006/relationships/hyperlink" Target="https://skills.emsidata.com/skills/KS120ZZ6ZMKM56QY6VY1" TargetMode="External"/><Relationship Id="rId4669" Type="http://schemas.openxmlformats.org/officeDocument/2006/relationships/hyperlink" Target="https://skills.emsidata.com/skills/ES38BBE3D22F122C1873" TargetMode="External"/><Relationship Id="rId2009" Type="http://schemas.openxmlformats.org/officeDocument/2006/relationships/hyperlink" Target="https://skills.emsidata.com/skills/KS441R26FF6RF17KLYD7" TargetMode="External"/><Relationship Id="rId4660" Type="http://schemas.openxmlformats.org/officeDocument/2006/relationships/hyperlink" Target="https://skills.emsidata.com/skills/KS128HP5ZZTHMNDRXJ81" TargetMode="External"/><Relationship Id="rId3331" Type="http://schemas.openxmlformats.org/officeDocument/2006/relationships/hyperlink" Target="https://skills.emsidata.com/skills/KS127QF6PLC252ZNV1KL" TargetMode="External"/><Relationship Id="rId4662" Type="http://schemas.openxmlformats.org/officeDocument/2006/relationships/hyperlink" Target="https://skills.emsidata.com/skills/ES2119F2B7CEE19988ED" TargetMode="External"/><Relationship Id="rId2000" Type="http://schemas.openxmlformats.org/officeDocument/2006/relationships/hyperlink" Target="https://skills.emsidata.com/skills/KS356BMWWAJ8MKV2TE7R" TargetMode="External"/><Relationship Id="rId3330" Type="http://schemas.openxmlformats.org/officeDocument/2006/relationships/hyperlink" Target="https://skills.emsidata.com/skills/KS120PP6GL94HJDMN0TQ" TargetMode="External"/><Relationship Id="rId4661" Type="http://schemas.openxmlformats.org/officeDocument/2006/relationships/hyperlink" Target="https://skills.emsidata.com/skills/BGS409FD4E9C8053A315" TargetMode="External"/><Relationship Id="rId2001" Type="http://schemas.openxmlformats.org/officeDocument/2006/relationships/hyperlink" Target="https://skills.emsidata.com/skills/KSORG41MPDZUG1W4O6M6" TargetMode="External"/><Relationship Id="rId3333" Type="http://schemas.openxmlformats.org/officeDocument/2006/relationships/hyperlink" Target="https://skills.emsidata.com/skills/KS1219F6V9C0LTDW4QTF" TargetMode="External"/><Relationship Id="rId4664" Type="http://schemas.openxmlformats.org/officeDocument/2006/relationships/hyperlink" Target="https://skills.emsidata.com/skills/BGSDCFF1A81BB299ED7B" TargetMode="External"/><Relationship Id="rId2002" Type="http://schemas.openxmlformats.org/officeDocument/2006/relationships/hyperlink" Target="https://skills.emsidata.com/skills/KS4413Q6MBGFCJV0LXC5" TargetMode="External"/><Relationship Id="rId3332" Type="http://schemas.openxmlformats.org/officeDocument/2006/relationships/hyperlink" Target="https://skills.emsidata.com/skills/KS441106V6X2YVH4B3CV" TargetMode="External"/><Relationship Id="rId4663" Type="http://schemas.openxmlformats.org/officeDocument/2006/relationships/hyperlink" Target="https://skills.emsidata.com/skills/ES345D39438E04D37E88" TargetMode="External"/><Relationship Id="rId2003" Type="http://schemas.openxmlformats.org/officeDocument/2006/relationships/hyperlink" Target="https://skills.emsidata.com/skills/KS126206WF46JGLT8VJW" TargetMode="External"/><Relationship Id="rId3335" Type="http://schemas.openxmlformats.org/officeDocument/2006/relationships/hyperlink" Target="https://skills.emsidata.com/skills/KSNRQ747WOSUJTQGV1O6" TargetMode="External"/><Relationship Id="rId4666" Type="http://schemas.openxmlformats.org/officeDocument/2006/relationships/hyperlink" Target="https://skills.emsidata.com/skills/KS123C2687Y3LBBN54SK" TargetMode="External"/><Relationship Id="rId2004" Type="http://schemas.openxmlformats.org/officeDocument/2006/relationships/hyperlink" Target="https://skills.emsidata.com/skills/KS127DQ6W30GJDZKZYG7" TargetMode="External"/><Relationship Id="rId3334" Type="http://schemas.openxmlformats.org/officeDocument/2006/relationships/hyperlink" Target="https://skills.emsidata.com/skills/KS31H3U6QNXD0U8WLNTQ" TargetMode="External"/><Relationship Id="rId4665" Type="http://schemas.openxmlformats.org/officeDocument/2006/relationships/hyperlink" Target="https://skills.emsidata.com/skills/ESD3BFA1B0A864DBC8CC" TargetMode="External"/><Relationship Id="rId3326" Type="http://schemas.openxmlformats.org/officeDocument/2006/relationships/hyperlink" Target="https://skills.emsidata.com/skills/KS123NC65KJNC7XJZ5PP" TargetMode="External"/><Relationship Id="rId4657" Type="http://schemas.openxmlformats.org/officeDocument/2006/relationships/hyperlink" Target="https://skills.emsidata.com/skills/KS1242160FRYDQSZW1Q3" TargetMode="External"/><Relationship Id="rId3325" Type="http://schemas.openxmlformats.org/officeDocument/2006/relationships/hyperlink" Target="https://skills.emsidata.com/skills/ES47490A37A5BAFC9848" TargetMode="External"/><Relationship Id="rId4656" Type="http://schemas.openxmlformats.org/officeDocument/2006/relationships/hyperlink" Target="https://skills.emsidata.com/skills/BGSFF75EF747B0FDC375" TargetMode="External"/><Relationship Id="rId3328" Type="http://schemas.openxmlformats.org/officeDocument/2006/relationships/hyperlink" Target="https://skills.emsidata.com/skills/ESF663B60955BE324C98" TargetMode="External"/><Relationship Id="rId4659" Type="http://schemas.openxmlformats.org/officeDocument/2006/relationships/hyperlink" Target="https://skills.emsidata.com/skills/KS127Y463WY94XSSP3Z1" TargetMode="External"/><Relationship Id="rId3327" Type="http://schemas.openxmlformats.org/officeDocument/2006/relationships/hyperlink" Target="https://skills.emsidata.com/skills/ES672760226AD0A19E20" TargetMode="External"/><Relationship Id="rId4658" Type="http://schemas.openxmlformats.org/officeDocument/2006/relationships/hyperlink" Target="https://skills.emsidata.com/skills/KS1280S6KR3HXKWSC25H" TargetMode="External"/><Relationship Id="rId3329" Type="http://schemas.openxmlformats.org/officeDocument/2006/relationships/hyperlink" Target="https://skills.emsidata.com/skills/ES6058A2E891CF6C9735" TargetMode="External"/><Relationship Id="rId3320" Type="http://schemas.openxmlformats.org/officeDocument/2006/relationships/hyperlink" Target="https://skills.emsidata.com/skills/KS124GV78MYQ469S38M8" TargetMode="External"/><Relationship Id="rId4651" Type="http://schemas.openxmlformats.org/officeDocument/2006/relationships/hyperlink" Target="https://skills.emsidata.com/skills/KS9RWE4CYUSNTSPMGKWP" TargetMode="External"/><Relationship Id="rId4650" Type="http://schemas.openxmlformats.org/officeDocument/2006/relationships/hyperlink" Target="https://skills.emsidata.com/skills/KS126DP6MQF3SGT1YTLY" TargetMode="External"/><Relationship Id="rId3322" Type="http://schemas.openxmlformats.org/officeDocument/2006/relationships/hyperlink" Target="https://skills.emsidata.com/skills/KS7G2Q05WQG8CXJQBL6V" TargetMode="External"/><Relationship Id="rId4653" Type="http://schemas.openxmlformats.org/officeDocument/2006/relationships/hyperlink" Target="https://skills.emsidata.com/skills/ES5E7918EBDB454A6A1C" TargetMode="External"/><Relationship Id="rId3321" Type="http://schemas.openxmlformats.org/officeDocument/2006/relationships/hyperlink" Target="https://skills.emsidata.com/skills/KS122HN77G31ZVXZC9KK" TargetMode="External"/><Relationship Id="rId4652" Type="http://schemas.openxmlformats.org/officeDocument/2006/relationships/hyperlink" Target="https://skills.emsidata.com/skills/BGSCF27F0D042CE450B7" TargetMode="External"/><Relationship Id="rId3324" Type="http://schemas.openxmlformats.org/officeDocument/2006/relationships/hyperlink" Target="https://skills.emsidata.com/skills/KS7G0X05X94FX4T2DMFR" TargetMode="External"/><Relationship Id="rId4655" Type="http://schemas.openxmlformats.org/officeDocument/2006/relationships/hyperlink" Target="https://skills.emsidata.com/skills/ES5B06E38C5696D77E2C" TargetMode="External"/><Relationship Id="rId3323" Type="http://schemas.openxmlformats.org/officeDocument/2006/relationships/hyperlink" Target="https://skills.emsidata.com/skills/KS440CM72NH98BKCD697" TargetMode="External"/><Relationship Id="rId4654" Type="http://schemas.openxmlformats.org/officeDocument/2006/relationships/hyperlink" Target="https://skills.emsidata.com/skills/ES3E39C571A627E23737" TargetMode="External"/><Relationship Id="rId2090" Type="http://schemas.openxmlformats.org/officeDocument/2006/relationships/hyperlink" Target="https://skills.emsidata.com/skills/KS440JG6WST2V8SD4K2Y" TargetMode="External"/><Relationship Id="rId2091" Type="http://schemas.openxmlformats.org/officeDocument/2006/relationships/hyperlink" Target="https://skills.emsidata.com/skills/KS126186H2Q20WQ0DP13" TargetMode="External"/><Relationship Id="rId2092" Type="http://schemas.openxmlformats.org/officeDocument/2006/relationships/hyperlink" Target="https://skills.emsidata.com/skills/KS1222B65RBD5S76SC7H" TargetMode="External"/><Relationship Id="rId2093" Type="http://schemas.openxmlformats.org/officeDocument/2006/relationships/hyperlink" Target="https://skills.emsidata.com/skills/KS1246479T2KSYXVDD38" TargetMode="External"/><Relationship Id="rId2094" Type="http://schemas.openxmlformats.org/officeDocument/2006/relationships/hyperlink" Target="https://skills.emsidata.com/skills/KS125XS6X9XQFSYQDDBR" TargetMode="External"/><Relationship Id="rId2095" Type="http://schemas.openxmlformats.org/officeDocument/2006/relationships/hyperlink" Target="https://skills.emsidata.com/skills/KS1227H78CZPC2Z8GJ38" TargetMode="External"/><Relationship Id="rId2096" Type="http://schemas.openxmlformats.org/officeDocument/2006/relationships/hyperlink" Target="https://skills.emsidata.com/skills/KS441PF5YGW1K3298VNF" TargetMode="External"/><Relationship Id="rId2097" Type="http://schemas.openxmlformats.org/officeDocument/2006/relationships/hyperlink" Target="https://skills.emsidata.com/skills/KS120N35W6P190K9B7YT" TargetMode="External"/><Relationship Id="rId2098" Type="http://schemas.openxmlformats.org/officeDocument/2006/relationships/hyperlink" Target="https://skills.emsidata.com/skills/KS79U0Q8J6KPJGMPGQQ8" TargetMode="External"/><Relationship Id="rId2099" Type="http://schemas.openxmlformats.org/officeDocument/2006/relationships/hyperlink" Target="https://skills.emsidata.com/skills/KS1212G5YZWZY50S426D" TargetMode="External"/><Relationship Id="rId3391" Type="http://schemas.openxmlformats.org/officeDocument/2006/relationships/hyperlink" Target="https://skills.emsidata.com/skills/KS122HN7559WPNWPMDML" TargetMode="External"/><Relationship Id="rId2060" Type="http://schemas.openxmlformats.org/officeDocument/2006/relationships/hyperlink" Target="https://skills.emsidata.com/skills/ES4A18C16B6EB1093CB8" TargetMode="External"/><Relationship Id="rId3390" Type="http://schemas.openxmlformats.org/officeDocument/2006/relationships/hyperlink" Target="https://skills.emsidata.com/skills/KS121W46CJXQ5ZQ506MS" TargetMode="External"/><Relationship Id="rId2061" Type="http://schemas.openxmlformats.org/officeDocument/2006/relationships/hyperlink" Target="https://skills.emsidata.com/skills/KS1220H6DMWTTD1XF9DW" TargetMode="External"/><Relationship Id="rId3393" Type="http://schemas.openxmlformats.org/officeDocument/2006/relationships/hyperlink" Target="https://skills.emsidata.com/skills/KS122HL6YBBNN54X6DP4" TargetMode="External"/><Relationship Id="rId2062" Type="http://schemas.openxmlformats.org/officeDocument/2006/relationships/hyperlink" Target="https://skills.emsidata.com/skills/ESD80D145AC3BB84827D" TargetMode="External"/><Relationship Id="rId3392" Type="http://schemas.openxmlformats.org/officeDocument/2006/relationships/hyperlink" Target="https://skills.emsidata.com/skills/KS7G2F36GFX1K55V6GK4" TargetMode="External"/><Relationship Id="rId2063" Type="http://schemas.openxmlformats.org/officeDocument/2006/relationships/hyperlink" Target="https://skills.emsidata.com/skills/KS122P16DMVQL50L733L" TargetMode="External"/><Relationship Id="rId3395" Type="http://schemas.openxmlformats.org/officeDocument/2006/relationships/hyperlink" Target="https://skills.emsidata.com/skills/ESF2F234991EA8536252" TargetMode="External"/><Relationship Id="rId2064" Type="http://schemas.openxmlformats.org/officeDocument/2006/relationships/hyperlink" Target="https://skills.emsidata.com/skills/KS127HW756659Q4NNLDY" TargetMode="External"/><Relationship Id="rId3394" Type="http://schemas.openxmlformats.org/officeDocument/2006/relationships/hyperlink" Target="https://skills.emsidata.com/skills/ES51D61B69546A4FAEC7" TargetMode="External"/><Relationship Id="rId2065" Type="http://schemas.openxmlformats.org/officeDocument/2006/relationships/hyperlink" Target="https://skills.emsidata.com/skills/KS126Y25WX8D51J2LHCP" TargetMode="External"/><Relationship Id="rId3397" Type="http://schemas.openxmlformats.org/officeDocument/2006/relationships/hyperlink" Target="https://skills.emsidata.com/skills/KS124JB619VXG6RQ810C" TargetMode="External"/><Relationship Id="rId2066" Type="http://schemas.openxmlformats.org/officeDocument/2006/relationships/hyperlink" Target="https://skills.emsidata.com/skills/KS120V86MZWV9Z9LKQY3" TargetMode="External"/><Relationship Id="rId3396" Type="http://schemas.openxmlformats.org/officeDocument/2006/relationships/hyperlink" Target="https://skills.emsidata.com/skills/ESB286573053208BD138" TargetMode="External"/><Relationship Id="rId2067" Type="http://schemas.openxmlformats.org/officeDocument/2006/relationships/hyperlink" Target="https://skills.emsidata.com/skills/KS122N264PVV9MP6G4K3" TargetMode="External"/><Relationship Id="rId3399" Type="http://schemas.openxmlformats.org/officeDocument/2006/relationships/hyperlink" Target="https://skills.emsidata.com/skills/KS0H2UFQQANFK8S4VWES" TargetMode="External"/><Relationship Id="rId2068" Type="http://schemas.openxmlformats.org/officeDocument/2006/relationships/hyperlink" Target="https://skills.emsidata.com/skills/KS124X67987XF85L4KQS" TargetMode="External"/><Relationship Id="rId3398" Type="http://schemas.openxmlformats.org/officeDocument/2006/relationships/hyperlink" Target="https://skills.emsidata.com/skills/KSV0MA9G8ZKU0KVWRSBL" TargetMode="External"/><Relationship Id="rId2069" Type="http://schemas.openxmlformats.org/officeDocument/2006/relationships/hyperlink" Target="https://skills.emsidata.com/skills/KSR0CA9Z6IXTU43L1BTG" TargetMode="External"/><Relationship Id="rId3380" Type="http://schemas.openxmlformats.org/officeDocument/2006/relationships/hyperlink" Target="https://skills.emsidata.com/skills/KS124VG5ZPWV1NP97J6H" TargetMode="External"/><Relationship Id="rId2050" Type="http://schemas.openxmlformats.org/officeDocument/2006/relationships/hyperlink" Target="https://skills.emsidata.com/skills/KSEO6A04QBOG4I9E79SG" TargetMode="External"/><Relationship Id="rId3382" Type="http://schemas.openxmlformats.org/officeDocument/2006/relationships/hyperlink" Target="https://skills.emsidata.com/skills/KS123KR6W35X39JP65MX" TargetMode="External"/><Relationship Id="rId2051" Type="http://schemas.openxmlformats.org/officeDocument/2006/relationships/hyperlink" Target="https://skills.emsidata.com/skills/KS440015ZL870VWF0R4T" TargetMode="External"/><Relationship Id="rId3381" Type="http://schemas.openxmlformats.org/officeDocument/2006/relationships/hyperlink" Target="https://skills.emsidata.com/skills/ES2C337E971A7E133B66" TargetMode="External"/><Relationship Id="rId2052" Type="http://schemas.openxmlformats.org/officeDocument/2006/relationships/hyperlink" Target="https://skills.emsidata.com/skills/KS1220J6HKW77MYLLNC0" TargetMode="External"/><Relationship Id="rId3384" Type="http://schemas.openxmlformats.org/officeDocument/2006/relationships/hyperlink" Target="https://skills.emsidata.com/skills/KS123HL75PX38KTJXYKJ" TargetMode="External"/><Relationship Id="rId2053" Type="http://schemas.openxmlformats.org/officeDocument/2006/relationships/hyperlink" Target="https://skills.emsidata.com/skills/ES90E7D675F0553381A2" TargetMode="External"/><Relationship Id="rId3383" Type="http://schemas.openxmlformats.org/officeDocument/2006/relationships/hyperlink" Target="https://skills.emsidata.com/skills/ES2EC8932A157A788D11" TargetMode="External"/><Relationship Id="rId2054" Type="http://schemas.openxmlformats.org/officeDocument/2006/relationships/hyperlink" Target="https://skills.emsidata.com/skills/KS8X0M4RYTVQIMGAJ9KY" TargetMode="External"/><Relationship Id="rId3386" Type="http://schemas.openxmlformats.org/officeDocument/2006/relationships/hyperlink" Target="https://skills.emsidata.com/skills/ES20CECA4FF83ECE8196" TargetMode="External"/><Relationship Id="rId2055" Type="http://schemas.openxmlformats.org/officeDocument/2006/relationships/hyperlink" Target="https://skills.emsidata.com/skills/KS1220H6CP1BQGH9STNK" TargetMode="External"/><Relationship Id="rId3385" Type="http://schemas.openxmlformats.org/officeDocument/2006/relationships/hyperlink" Target="https://skills.emsidata.com/skills/ES7A07CF87C516875B23" TargetMode="External"/><Relationship Id="rId2056" Type="http://schemas.openxmlformats.org/officeDocument/2006/relationships/hyperlink" Target="https://skills.emsidata.com/skills/KS1220L60W8P557BJZJS" TargetMode="External"/><Relationship Id="rId3388" Type="http://schemas.openxmlformats.org/officeDocument/2006/relationships/hyperlink" Target="https://skills.emsidata.com/skills/KS44175745H9Q0DPBDNT" TargetMode="External"/><Relationship Id="rId2057" Type="http://schemas.openxmlformats.org/officeDocument/2006/relationships/hyperlink" Target="https://skills.emsidata.com/skills/KS1220G70HW5N3HHQW5N" TargetMode="External"/><Relationship Id="rId3387" Type="http://schemas.openxmlformats.org/officeDocument/2006/relationships/hyperlink" Target="https://skills.emsidata.com/skills/KS122J56PZMMFL1SVY1F" TargetMode="External"/><Relationship Id="rId2058" Type="http://schemas.openxmlformats.org/officeDocument/2006/relationships/hyperlink" Target="https://skills.emsidata.com/skills/KS1259C5ZCWP0W21KJ6Y" TargetMode="External"/><Relationship Id="rId2059" Type="http://schemas.openxmlformats.org/officeDocument/2006/relationships/hyperlink" Target="https://skills.emsidata.com/skills/ES7C097DBACBCBC199A9" TargetMode="External"/><Relationship Id="rId3389" Type="http://schemas.openxmlformats.org/officeDocument/2006/relationships/hyperlink" Target="https://skills.emsidata.com/skills/ESEB1D4619E6E83A061D" TargetMode="External"/><Relationship Id="rId2080" Type="http://schemas.openxmlformats.org/officeDocument/2006/relationships/hyperlink" Target="https://skills.emsidata.com/skills/KS124F76YF2WD6JYRJT0" TargetMode="External"/><Relationship Id="rId2081" Type="http://schemas.openxmlformats.org/officeDocument/2006/relationships/hyperlink" Target="https://skills.emsidata.com/skills/KS1286T73SZHGSXG52HC" TargetMode="External"/><Relationship Id="rId2082" Type="http://schemas.openxmlformats.org/officeDocument/2006/relationships/hyperlink" Target="https://skills.emsidata.com/skills/ES95EBB9277B6C1AE819" TargetMode="External"/><Relationship Id="rId2083" Type="http://schemas.openxmlformats.org/officeDocument/2006/relationships/hyperlink" Target="https://skills.emsidata.com/skills/KS1220G68PD5STH2DL2W" TargetMode="External"/><Relationship Id="rId2084" Type="http://schemas.openxmlformats.org/officeDocument/2006/relationships/hyperlink" Target="https://skills.emsidata.com/skills/KS128J35X63H07CSVVGV" TargetMode="External"/><Relationship Id="rId2085" Type="http://schemas.openxmlformats.org/officeDocument/2006/relationships/hyperlink" Target="https://skills.emsidata.com/skills/KS1220K708KVK1KRHDHJ" TargetMode="External"/><Relationship Id="rId2086" Type="http://schemas.openxmlformats.org/officeDocument/2006/relationships/hyperlink" Target="https://skills.emsidata.com/skills/ESC7869CF7378283E0AA" TargetMode="External"/><Relationship Id="rId2087" Type="http://schemas.openxmlformats.org/officeDocument/2006/relationships/hyperlink" Target="https://skills.emsidata.com/skills/KSSGSFTDVI0J638VZ2RV" TargetMode="External"/><Relationship Id="rId2088" Type="http://schemas.openxmlformats.org/officeDocument/2006/relationships/hyperlink" Target="https://skills.emsidata.com/skills/KS124Y4697SXY9HP9N96" TargetMode="External"/><Relationship Id="rId2089" Type="http://schemas.openxmlformats.org/officeDocument/2006/relationships/hyperlink" Target="https://skills.emsidata.com/skills/KS1259P6JLCNT98TN5Q5" TargetMode="External"/><Relationship Id="rId2070" Type="http://schemas.openxmlformats.org/officeDocument/2006/relationships/hyperlink" Target="https://skills.emsidata.com/skills/KS123TZ730C32D8DH5MJ" TargetMode="External"/><Relationship Id="rId2071" Type="http://schemas.openxmlformats.org/officeDocument/2006/relationships/hyperlink" Target="https://skills.emsidata.com/skills/KS440PM60PZ55Z1ZZW6P" TargetMode="External"/><Relationship Id="rId2072" Type="http://schemas.openxmlformats.org/officeDocument/2006/relationships/hyperlink" Target="https://skills.emsidata.com/skills/ES4318AF8441CFE675E3" TargetMode="External"/><Relationship Id="rId2073" Type="http://schemas.openxmlformats.org/officeDocument/2006/relationships/hyperlink" Target="https://skills.emsidata.com/skills/ESFAC51458ADB50CA541" TargetMode="External"/><Relationship Id="rId2074" Type="http://schemas.openxmlformats.org/officeDocument/2006/relationships/hyperlink" Target="https://skills.emsidata.com/skills/KS120FK5Y76QT8KZ3KYN" TargetMode="External"/><Relationship Id="rId2075" Type="http://schemas.openxmlformats.org/officeDocument/2006/relationships/hyperlink" Target="https://skills.emsidata.com/skills/KSICLZ93977I6WBJL2AL" TargetMode="External"/><Relationship Id="rId2076" Type="http://schemas.openxmlformats.org/officeDocument/2006/relationships/hyperlink" Target="https://skills.emsidata.com/skills/KS120FQ6DY31LFDWPJR3" TargetMode="External"/><Relationship Id="rId2077" Type="http://schemas.openxmlformats.org/officeDocument/2006/relationships/hyperlink" Target="https://skills.emsidata.com/skills/KS127C1660W6F87D6YQF" TargetMode="External"/><Relationship Id="rId2078" Type="http://schemas.openxmlformats.org/officeDocument/2006/relationships/hyperlink" Target="https://skills.emsidata.com/skills/ES25F9788F4F9E835F63" TargetMode="External"/><Relationship Id="rId2079" Type="http://schemas.openxmlformats.org/officeDocument/2006/relationships/hyperlink" Target="https://skills.emsidata.com/skills/KS7G3YQ62YJG4LX9QFZT" TargetMode="External"/><Relationship Id="rId4723" Type="http://schemas.openxmlformats.org/officeDocument/2006/relationships/hyperlink" Target="https://skills.emsidata.com/skills/ES95E6FD92776FF0BB80" TargetMode="External"/><Relationship Id="rId4722" Type="http://schemas.openxmlformats.org/officeDocument/2006/relationships/hyperlink" Target="https://skills.emsidata.com/skills/BGSC174841627785527C" TargetMode="External"/><Relationship Id="rId4725" Type="http://schemas.openxmlformats.org/officeDocument/2006/relationships/hyperlink" Target="https://skills.emsidata.com/skills/BGSBDCDCF29DB5A03DC9" TargetMode="External"/><Relationship Id="rId4724" Type="http://schemas.openxmlformats.org/officeDocument/2006/relationships/hyperlink" Target="https://skills.emsidata.com/skills/KS120MG6W03JCFGKFHHC" TargetMode="External"/><Relationship Id="rId4727" Type="http://schemas.openxmlformats.org/officeDocument/2006/relationships/hyperlink" Target="https://skills.emsidata.com/skills/KS125QC6C8B0KV5XXJQ5" TargetMode="External"/><Relationship Id="rId4726" Type="http://schemas.openxmlformats.org/officeDocument/2006/relationships/hyperlink" Target="https://skills.emsidata.com/skills/KS1266L6PM085LD9KPWH" TargetMode="External"/><Relationship Id="rId4729" Type="http://schemas.openxmlformats.org/officeDocument/2006/relationships/hyperlink" Target="https://skills.emsidata.com/skills/KS121MG72H6K5V38SXRK" TargetMode="External"/><Relationship Id="rId4728" Type="http://schemas.openxmlformats.org/officeDocument/2006/relationships/hyperlink" Target="https://skills.emsidata.com/skills/ESECA2A4B6CE3F728B24" TargetMode="External"/><Relationship Id="rId4721" Type="http://schemas.openxmlformats.org/officeDocument/2006/relationships/hyperlink" Target="https://skills.emsidata.com/skills/KS125QM64RBZ0KVWTRGC" TargetMode="External"/><Relationship Id="rId4720" Type="http://schemas.openxmlformats.org/officeDocument/2006/relationships/hyperlink" Target="https://skills.emsidata.com/skills/BGSCE89A70F6DD5A11CB" TargetMode="External"/><Relationship Id="rId4712" Type="http://schemas.openxmlformats.org/officeDocument/2006/relationships/hyperlink" Target="https://skills.emsidata.com/skills/KSOU0TXR3MMBJ22PYGGO" TargetMode="External"/><Relationship Id="rId4711" Type="http://schemas.openxmlformats.org/officeDocument/2006/relationships/hyperlink" Target="https://skills.emsidata.com/skills/KS440315ZC9VBNBL15T9" TargetMode="External"/><Relationship Id="rId4714" Type="http://schemas.openxmlformats.org/officeDocument/2006/relationships/hyperlink" Target="https://skills.emsidata.com/skills/KS440126VXZJX1YGP34T" TargetMode="External"/><Relationship Id="rId4713" Type="http://schemas.openxmlformats.org/officeDocument/2006/relationships/hyperlink" Target="https://skills.emsidata.com/skills/ES980F8AD1DD6132F1F6" TargetMode="External"/><Relationship Id="rId4716" Type="http://schemas.openxmlformats.org/officeDocument/2006/relationships/hyperlink" Target="https://skills.emsidata.com/skills/KS120XY6Q48690PZLVJ6" TargetMode="External"/><Relationship Id="rId4715" Type="http://schemas.openxmlformats.org/officeDocument/2006/relationships/hyperlink" Target="https://skills.emsidata.com/skills/KSVAIBQBOKM0ABYHUE7W" TargetMode="External"/><Relationship Id="rId4718" Type="http://schemas.openxmlformats.org/officeDocument/2006/relationships/hyperlink" Target="https://skills.emsidata.com/skills/BGSD663E7801D0013709" TargetMode="External"/><Relationship Id="rId4717" Type="http://schemas.openxmlformats.org/officeDocument/2006/relationships/hyperlink" Target="https://skills.emsidata.com/skills/BGSC03F7186823B3FFE5" TargetMode="External"/><Relationship Id="rId4719" Type="http://schemas.openxmlformats.org/officeDocument/2006/relationships/hyperlink" Target="https://skills.emsidata.com/skills/BGS236E1B992AB270235" TargetMode="External"/><Relationship Id="rId4710" Type="http://schemas.openxmlformats.org/officeDocument/2006/relationships/hyperlink" Target="https://skills.emsidata.com/skills/KS122V96RHVZQGKKYGP8" TargetMode="External"/><Relationship Id="rId3414" Type="http://schemas.openxmlformats.org/officeDocument/2006/relationships/hyperlink" Target="https://skills.emsidata.com/skills/ES36BB7D95D0BF489852" TargetMode="External"/><Relationship Id="rId4745" Type="http://schemas.openxmlformats.org/officeDocument/2006/relationships/hyperlink" Target="https://skills.emsidata.com/skills/BGSCB06413FC0DA67529" TargetMode="External"/><Relationship Id="rId3413" Type="http://schemas.openxmlformats.org/officeDocument/2006/relationships/hyperlink" Target="https://skills.emsidata.com/skills/ESD2C96EC32B8715DDB2" TargetMode="External"/><Relationship Id="rId4744" Type="http://schemas.openxmlformats.org/officeDocument/2006/relationships/hyperlink" Target="https://skills.emsidata.com/skills/KS126NK72QLRS6MXW2LV" TargetMode="External"/><Relationship Id="rId3416" Type="http://schemas.openxmlformats.org/officeDocument/2006/relationships/hyperlink" Target="https://skills.emsidata.com/skills/KSY51ARG5IAOJ5WCYU1H" TargetMode="External"/><Relationship Id="rId4747" Type="http://schemas.openxmlformats.org/officeDocument/2006/relationships/hyperlink" Target="https://skills.emsidata.com/skills/KS1232B6YY76FRSSMC3N" TargetMode="External"/><Relationship Id="rId3415" Type="http://schemas.openxmlformats.org/officeDocument/2006/relationships/hyperlink" Target="https://skills.emsidata.com/skills/KS7G4435Y86B10HMV3H3" TargetMode="External"/><Relationship Id="rId4746" Type="http://schemas.openxmlformats.org/officeDocument/2006/relationships/hyperlink" Target="https://skills.emsidata.com/skills/KS7G6XM6NHD5NMYBXMHK" TargetMode="External"/><Relationship Id="rId3418" Type="http://schemas.openxmlformats.org/officeDocument/2006/relationships/hyperlink" Target="https://skills.emsidata.com/skills/KS120626HMWCXJWJC7VK" TargetMode="External"/><Relationship Id="rId4749" Type="http://schemas.openxmlformats.org/officeDocument/2006/relationships/hyperlink" Target="https://skills.emsidata.com/skills/BGSAC12096DB04BDCB2C" TargetMode="External"/><Relationship Id="rId3417" Type="http://schemas.openxmlformats.org/officeDocument/2006/relationships/hyperlink" Target="https://skills.emsidata.com/skills/KS1218B5WWXNDNQTN9MP" TargetMode="External"/><Relationship Id="rId4748" Type="http://schemas.openxmlformats.org/officeDocument/2006/relationships/hyperlink" Target="https://skills.emsidata.com/skills/KS441CM6JTB2129DRJQX" TargetMode="External"/><Relationship Id="rId3419" Type="http://schemas.openxmlformats.org/officeDocument/2006/relationships/hyperlink" Target="https://skills.emsidata.com/skills/KSQPGV2XZO8UMNCC49LK" TargetMode="External"/><Relationship Id="rId3410" Type="http://schemas.openxmlformats.org/officeDocument/2006/relationships/hyperlink" Target="https://skills.emsidata.com/skills/KS122HK6LN2MZHFY69GJ" TargetMode="External"/><Relationship Id="rId4741" Type="http://schemas.openxmlformats.org/officeDocument/2006/relationships/hyperlink" Target="https://skills.emsidata.com/skills/BGS4E7E08EED589F9C96" TargetMode="External"/><Relationship Id="rId4740" Type="http://schemas.openxmlformats.org/officeDocument/2006/relationships/hyperlink" Target="https://skills.emsidata.com/skills/KS440VQ6M04TH027VRCV" TargetMode="External"/><Relationship Id="rId3412" Type="http://schemas.openxmlformats.org/officeDocument/2006/relationships/hyperlink" Target="https://skills.emsidata.com/skills/KS126SW5ZZYP3HXXPX1X" TargetMode="External"/><Relationship Id="rId4743" Type="http://schemas.openxmlformats.org/officeDocument/2006/relationships/hyperlink" Target="https://skills.emsidata.com/skills/ESF28080A8B528B4B68B" TargetMode="External"/><Relationship Id="rId3411" Type="http://schemas.openxmlformats.org/officeDocument/2006/relationships/hyperlink" Target="https://skills.emsidata.com/skills/KS7G6NP6R6L1H1SKFTSY" TargetMode="External"/><Relationship Id="rId4742" Type="http://schemas.openxmlformats.org/officeDocument/2006/relationships/hyperlink" Target="https://skills.emsidata.com/skills/KS1278W63T7LZ1433Y51" TargetMode="External"/><Relationship Id="rId3403" Type="http://schemas.openxmlformats.org/officeDocument/2006/relationships/hyperlink" Target="https://skills.emsidata.com/skills/ES76F4C57A88877D6D64" TargetMode="External"/><Relationship Id="rId4734" Type="http://schemas.openxmlformats.org/officeDocument/2006/relationships/hyperlink" Target="https://skills.emsidata.com/skills/KSX2JRZE3G5B97Q5HFMO" TargetMode="External"/><Relationship Id="rId3402" Type="http://schemas.openxmlformats.org/officeDocument/2006/relationships/hyperlink" Target="https://skills.emsidata.com/skills/KSS30WWC1QZQY5T61CS5" TargetMode="External"/><Relationship Id="rId4733" Type="http://schemas.openxmlformats.org/officeDocument/2006/relationships/hyperlink" Target="https://skills.emsidata.com/skills/KS127XV68VTJXFBGJ0T7" TargetMode="External"/><Relationship Id="rId3405" Type="http://schemas.openxmlformats.org/officeDocument/2006/relationships/hyperlink" Target="https://skills.emsidata.com/skills/KS125TX75XTZZXVJL8B5" TargetMode="External"/><Relationship Id="rId4736" Type="http://schemas.openxmlformats.org/officeDocument/2006/relationships/hyperlink" Target="https://skills.emsidata.com/skills/KS120T86K4R9KFGHW0L7" TargetMode="External"/><Relationship Id="rId3404" Type="http://schemas.openxmlformats.org/officeDocument/2006/relationships/hyperlink" Target="https://skills.emsidata.com/skills/ESD45EAB54A83A5255D6" TargetMode="External"/><Relationship Id="rId4735" Type="http://schemas.openxmlformats.org/officeDocument/2006/relationships/hyperlink" Target="https://skills.emsidata.com/skills/KSIKSFV0QGJ80EQX991O" TargetMode="External"/><Relationship Id="rId3407" Type="http://schemas.openxmlformats.org/officeDocument/2006/relationships/hyperlink" Target="https://skills.emsidata.com/skills/ES31EB08E14C5E93F4E8" TargetMode="External"/><Relationship Id="rId4738" Type="http://schemas.openxmlformats.org/officeDocument/2006/relationships/hyperlink" Target="https://skills.emsidata.com/skills/ES308D17A3F5E9A052A6" TargetMode="External"/><Relationship Id="rId3406" Type="http://schemas.openxmlformats.org/officeDocument/2006/relationships/hyperlink" Target="https://skills.emsidata.com/skills/KS1252B6CXQBKCRJGG5W" TargetMode="External"/><Relationship Id="rId4737" Type="http://schemas.openxmlformats.org/officeDocument/2006/relationships/hyperlink" Target="https://skills.emsidata.com/skills/KS1282Z79SMZM4TBF3QJ" TargetMode="External"/><Relationship Id="rId3409" Type="http://schemas.openxmlformats.org/officeDocument/2006/relationships/hyperlink" Target="https://skills.emsidata.com/skills/KS9859HJ5UHFJ7ODS0ZM" TargetMode="External"/><Relationship Id="rId3408" Type="http://schemas.openxmlformats.org/officeDocument/2006/relationships/hyperlink" Target="https://skills.emsidata.com/skills/KS124VP65VSFMX87DD66" TargetMode="External"/><Relationship Id="rId4739" Type="http://schemas.openxmlformats.org/officeDocument/2006/relationships/hyperlink" Target="https://skills.emsidata.com/skills/KS123G178RS4JDQLY0KX" TargetMode="External"/><Relationship Id="rId4730" Type="http://schemas.openxmlformats.org/officeDocument/2006/relationships/hyperlink" Target="https://skills.emsidata.com/skills/KS1265C642JXF57FCJCH" TargetMode="External"/><Relationship Id="rId3401" Type="http://schemas.openxmlformats.org/officeDocument/2006/relationships/hyperlink" Target="https://skills.emsidata.com/skills/ESED820E6065D9AA8D6F" TargetMode="External"/><Relationship Id="rId4732" Type="http://schemas.openxmlformats.org/officeDocument/2006/relationships/hyperlink" Target="https://skills.emsidata.com/skills/BGS4C7D16B9793A58CF7" TargetMode="External"/><Relationship Id="rId3400" Type="http://schemas.openxmlformats.org/officeDocument/2006/relationships/hyperlink" Target="https://skills.emsidata.com/skills/KS441HK71ZSPDCTDSWMK" TargetMode="External"/><Relationship Id="rId4731" Type="http://schemas.openxmlformats.org/officeDocument/2006/relationships/hyperlink" Target="https://skills.emsidata.com/skills/BGS5C19F63F9E18D9589" TargetMode="External"/><Relationship Id="rId4701" Type="http://schemas.openxmlformats.org/officeDocument/2006/relationships/hyperlink" Target="https://skills.emsidata.com/skills/BGS31BB326DD08B61026" TargetMode="External"/><Relationship Id="rId4700" Type="http://schemas.openxmlformats.org/officeDocument/2006/relationships/hyperlink" Target="https://skills.emsidata.com/skills/KSCZBXKAE3TZ8SOLWOEF" TargetMode="External"/><Relationship Id="rId4703" Type="http://schemas.openxmlformats.org/officeDocument/2006/relationships/hyperlink" Target="https://skills.emsidata.com/skills/KS1289K729DB8SKVM6MZ" TargetMode="External"/><Relationship Id="rId4702" Type="http://schemas.openxmlformats.org/officeDocument/2006/relationships/hyperlink" Target="https://skills.emsidata.com/skills/ESB49EECBA537FCD9F62" TargetMode="External"/><Relationship Id="rId4705" Type="http://schemas.openxmlformats.org/officeDocument/2006/relationships/hyperlink" Target="https://skills.emsidata.com/skills/ES84386DC9E1CDF2F0BD" TargetMode="External"/><Relationship Id="rId4704" Type="http://schemas.openxmlformats.org/officeDocument/2006/relationships/hyperlink" Target="https://skills.emsidata.com/skills/KS123XT6RSRP6JL7K865" TargetMode="External"/><Relationship Id="rId4707" Type="http://schemas.openxmlformats.org/officeDocument/2006/relationships/hyperlink" Target="https://skills.emsidata.com/skills/KS4411T5VMWH97M4PR1F" TargetMode="External"/><Relationship Id="rId4706" Type="http://schemas.openxmlformats.org/officeDocument/2006/relationships/hyperlink" Target="https://skills.emsidata.com/skills/ES1FA2965F4FD0084651" TargetMode="External"/><Relationship Id="rId4709" Type="http://schemas.openxmlformats.org/officeDocument/2006/relationships/hyperlink" Target="https://skills.emsidata.com/skills/ESA370B95475CBCCC886" TargetMode="External"/><Relationship Id="rId4708" Type="http://schemas.openxmlformats.org/officeDocument/2006/relationships/hyperlink" Target="https://skills.emsidata.com/skills/ES9BD2FA2B9F8F1B27F0" TargetMode="External"/><Relationship Id="rId2148" Type="http://schemas.openxmlformats.org/officeDocument/2006/relationships/hyperlink" Target="https://skills.emsidata.com/skills/KS1250Y6Z8ZQT6C26927" TargetMode="External"/><Relationship Id="rId2149" Type="http://schemas.openxmlformats.org/officeDocument/2006/relationships/hyperlink" Target="https://skills.emsidata.com/skills/KS126JT6BYHTCF50VXHX" TargetMode="External"/><Relationship Id="rId3479" Type="http://schemas.openxmlformats.org/officeDocument/2006/relationships/hyperlink" Target="https://skills.emsidata.com/skills/KS1257K6SYX3W95FSDWS" TargetMode="External"/><Relationship Id="rId3470" Type="http://schemas.openxmlformats.org/officeDocument/2006/relationships/hyperlink" Target="https://skills.emsidata.com/skills/KS1230K5ZJSNGNHNQHCX" TargetMode="External"/><Relationship Id="rId2140" Type="http://schemas.openxmlformats.org/officeDocument/2006/relationships/hyperlink" Target="https://skills.emsidata.com/skills/KS127TH6179ZZNLJBPTQ" TargetMode="External"/><Relationship Id="rId3472" Type="http://schemas.openxmlformats.org/officeDocument/2006/relationships/hyperlink" Target="https://skills.emsidata.com/skills/ES4A13C49EDF2B17FE83" TargetMode="External"/><Relationship Id="rId2141" Type="http://schemas.openxmlformats.org/officeDocument/2006/relationships/hyperlink" Target="https://skills.emsidata.com/skills/KS1254Y77MCJM8N71SZV" TargetMode="External"/><Relationship Id="rId3471" Type="http://schemas.openxmlformats.org/officeDocument/2006/relationships/hyperlink" Target="https://skills.emsidata.com/skills/ES35410D13F95D80CC63" TargetMode="External"/><Relationship Id="rId2142" Type="http://schemas.openxmlformats.org/officeDocument/2006/relationships/hyperlink" Target="https://skills.emsidata.com/skills/KS1227Y68P23M2LCD1H1" TargetMode="External"/><Relationship Id="rId3474" Type="http://schemas.openxmlformats.org/officeDocument/2006/relationships/hyperlink" Target="https://skills.emsidata.com/skills/KS123YV63QNDB8DPT04F" TargetMode="External"/><Relationship Id="rId2143" Type="http://schemas.openxmlformats.org/officeDocument/2006/relationships/hyperlink" Target="https://skills.emsidata.com/skills/KS125MQ674DTXXLKXQBN" TargetMode="External"/><Relationship Id="rId3473" Type="http://schemas.openxmlformats.org/officeDocument/2006/relationships/hyperlink" Target="https://skills.emsidata.com/skills/KS123YV78SK2486RNN2Q" TargetMode="External"/><Relationship Id="rId2144" Type="http://schemas.openxmlformats.org/officeDocument/2006/relationships/hyperlink" Target="https://skills.emsidata.com/skills/KSL3W8XPOHRK0W3PJ3DF" TargetMode="External"/><Relationship Id="rId3476" Type="http://schemas.openxmlformats.org/officeDocument/2006/relationships/hyperlink" Target="https://skills.emsidata.com/skills/KS1279N60JJ2YJ334887" TargetMode="External"/><Relationship Id="rId2145" Type="http://schemas.openxmlformats.org/officeDocument/2006/relationships/hyperlink" Target="https://skills.emsidata.com/skills/KS1227V6WBR3BH3SJYSZ" TargetMode="External"/><Relationship Id="rId3475" Type="http://schemas.openxmlformats.org/officeDocument/2006/relationships/hyperlink" Target="https://skills.emsidata.com/skills/KS1254Q675CFWDY8PR54" TargetMode="External"/><Relationship Id="rId2146" Type="http://schemas.openxmlformats.org/officeDocument/2006/relationships/hyperlink" Target="https://skills.emsidata.com/skills/KS122Q26BWQ1PK3Y74C0" TargetMode="External"/><Relationship Id="rId3478" Type="http://schemas.openxmlformats.org/officeDocument/2006/relationships/hyperlink" Target="https://skills.emsidata.com/skills/KS128FT6R58BKG6NP7XY" TargetMode="External"/><Relationship Id="rId2147" Type="http://schemas.openxmlformats.org/officeDocument/2006/relationships/hyperlink" Target="https://skills.emsidata.com/skills/ESAD2206369EDB105AF8" TargetMode="External"/><Relationship Id="rId3477" Type="http://schemas.openxmlformats.org/officeDocument/2006/relationships/hyperlink" Target="https://skills.emsidata.com/skills/KSDSTOP9U6AQKFBH84OK" TargetMode="External"/><Relationship Id="rId2137" Type="http://schemas.openxmlformats.org/officeDocument/2006/relationships/hyperlink" Target="https://skills.emsidata.com/skills/KS120L866C4LTQ8RHV2M" TargetMode="External"/><Relationship Id="rId3469" Type="http://schemas.openxmlformats.org/officeDocument/2006/relationships/hyperlink" Target="https://skills.emsidata.com/skills/KS1230H6C990449W00PS" TargetMode="External"/><Relationship Id="rId2138" Type="http://schemas.openxmlformats.org/officeDocument/2006/relationships/hyperlink" Target="https://skills.emsidata.com/skills/KS120D96FHL88PZDKZKH" TargetMode="External"/><Relationship Id="rId3468" Type="http://schemas.openxmlformats.org/officeDocument/2006/relationships/hyperlink" Target="https://skills.emsidata.com/skills/KS128F265K7M7BWXDL2G" TargetMode="External"/><Relationship Id="rId4799" Type="http://schemas.openxmlformats.org/officeDocument/2006/relationships/hyperlink" Target="https://skills.emsidata.com/skills/ES5A281A8917181656AD" TargetMode="External"/><Relationship Id="rId2139" Type="http://schemas.openxmlformats.org/officeDocument/2006/relationships/hyperlink" Target="https://skills.emsidata.com/skills/KS1227D60Q7225FTK55V" TargetMode="External"/><Relationship Id="rId4790" Type="http://schemas.openxmlformats.org/officeDocument/2006/relationships/hyperlink" Target="https://skills.emsidata.com/skills/ES5AD1BA56DE48937C71" TargetMode="External"/><Relationship Id="rId3461" Type="http://schemas.openxmlformats.org/officeDocument/2006/relationships/hyperlink" Target="https://skills.emsidata.com/skills/KSKJX44T33B6D4UCC8CB" TargetMode="External"/><Relationship Id="rId4792" Type="http://schemas.openxmlformats.org/officeDocument/2006/relationships/hyperlink" Target="https://skills.emsidata.com/skills/ES8ED3FA138B63DD11D5" TargetMode="External"/><Relationship Id="rId2130" Type="http://schemas.openxmlformats.org/officeDocument/2006/relationships/hyperlink" Target="https://skills.emsidata.com/skills/KS1284363T46K06LX5XB" TargetMode="External"/><Relationship Id="rId3460" Type="http://schemas.openxmlformats.org/officeDocument/2006/relationships/hyperlink" Target="https://skills.emsidata.com/skills/ESE78ADAE3F63E197E13" TargetMode="External"/><Relationship Id="rId4791" Type="http://schemas.openxmlformats.org/officeDocument/2006/relationships/hyperlink" Target="https://skills.emsidata.com/skills/KS122185W8CJGW4PSCRQ" TargetMode="External"/><Relationship Id="rId2131" Type="http://schemas.openxmlformats.org/officeDocument/2006/relationships/hyperlink" Target="https://skills.emsidata.com/skills/KS441FH63GNJQL1RVRM1" TargetMode="External"/><Relationship Id="rId3463" Type="http://schemas.openxmlformats.org/officeDocument/2006/relationships/hyperlink" Target="https://skills.emsidata.com/skills/KSOLBOKKX23X15NAC1IN" TargetMode="External"/><Relationship Id="rId4794" Type="http://schemas.openxmlformats.org/officeDocument/2006/relationships/hyperlink" Target="https://skills.emsidata.com/skills/KS1218H6YTH21VYCT4YN" TargetMode="External"/><Relationship Id="rId2132" Type="http://schemas.openxmlformats.org/officeDocument/2006/relationships/hyperlink" Target="https://skills.emsidata.com/skills/KS120377169JZ6CD0ZW0" TargetMode="External"/><Relationship Id="rId3462" Type="http://schemas.openxmlformats.org/officeDocument/2006/relationships/hyperlink" Target="https://skills.emsidata.com/skills/KS440PY6J2365XD540J3" TargetMode="External"/><Relationship Id="rId4793" Type="http://schemas.openxmlformats.org/officeDocument/2006/relationships/hyperlink" Target="https://skills.emsidata.com/skills/ES7FB7FB752C1DCB7CA6" TargetMode="External"/><Relationship Id="rId2133" Type="http://schemas.openxmlformats.org/officeDocument/2006/relationships/hyperlink" Target="https://skills.emsidata.com/skills/KS120L5640J24RVZ081T" TargetMode="External"/><Relationship Id="rId3465" Type="http://schemas.openxmlformats.org/officeDocument/2006/relationships/hyperlink" Target="https://skills.emsidata.com/skills/KS7AASDV6UOE7VFBGF4D" TargetMode="External"/><Relationship Id="rId4796" Type="http://schemas.openxmlformats.org/officeDocument/2006/relationships/hyperlink" Target="https://skills.emsidata.com/skills/KS1280K6PZTLX1TBMQ52" TargetMode="External"/><Relationship Id="rId2134" Type="http://schemas.openxmlformats.org/officeDocument/2006/relationships/hyperlink" Target="https://skills.emsidata.com/skills/KSX8XEUJP0WPFTO8V53Q" TargetMode="External"/><Relationship Id="rId3464" Type="http://schemas.openxmlformats.org/officeDocument/2006/relationships/hyperlink" Target="https://skills.emsidata.com/skills/ES9E625C2D299C5B9C91" TargetMode="External"/><Relationship Id="rId4795" Type="http://schemas.openxmlformats.org/officeDocument/2006/relationships/hyperlink" Target="https://skills.emsidata.com/skills/BGSC92B012228036AC73" TargetMode="External"/><Relationship Id="rId2135" Type="http://schemas.openxmlformats.org/officeDocument/2006/relationships/hyperlink" Target="https://skills.emsidata.com/skills/KS1210C78CCR7Y6HBQ5F" TargetMode="External"/><Relationship Id="rId3467" Type="http://schemas.openxmlformats.org/officeDocument/2006/relationships/hyperlink" Target="https://skills.emsidata.com/skills/KS128F265DV4XTBR70H7" TargetMode="External"/><Relationship Id="rId4798" Type="http://schemas.openxmlformats.org/officeDocument/2006/relationships/hyperlink" Target="https://skills.emsidata.com/skills/ESFAA90E184B379555FA" TargetMode="External"/><Relationship Id="rId2136" Type="http://schemas.openxmlformats.org/officeDocument/2006/relationships/hyperlink" Target="https://skills.emsidata.com/skills/KS4412C6FRZYKS2H31PL" TargetMode="External"/><Relationship Id="rId3466" Type="http://schemas.openxmlformats.org/officeDocument/2006/relationships/hyperlink" Target="https://skills.emsidata.com/skills/KS4406G5VRX877NTMWF1" TargetMode="External"/><Relationship Id="rId4797" Type="http://schemas.openxmlformats.org/officeDocument/2006/relationships/hyperlink" Target="https://skills.emsidata.com/skills/ES6A318365970B5F5326" TargetMode="External"/><Relationship Id="rId3490" Type="http://schemas.openxmlformats.org/officeDocument/2006/relationships/hyperlink" Target="https://skills.emsidata.com/skills/KS1203T6J7F2P3TG6Y6K" TargetMode="External"/><Relationship Id="rId2160" Type="http://schemas.openxmlformats.org/officeDocument/2006/relationships/hyperlink" Target="https://skills.emsidata.com/skills/KS7G1HN61K3R6K8JX1Y6" TargetMode="External"/><Relationship Id="rId3492" Type="http://schemas.openxmlformats.org/officeDocument/2006/relationships/hyperlink" Target="https://skills.emsidata.com/skills/KS120VC7108H86J50CYW" TargetMode="External"/><Relationship Id="rId2161" Type="http://schemas.openxmlformats.org/officeDocument/2006/relationships/hyperlink" Target="https://skills.emsidata.com/skills/KS4405R6VRV2415KGJJZ" TargetMode="External"/><Relationship Id="rId3491" Type="http://schemas.openxmlformats.org/officeDocument/2006/relationships/hyperlink" Target="https://skills.emsidata.com/skills/KS442216KX06NQ2F1QWZ" TargetMode="External"/><Relationship Id="rId2162" Type="http://schemas.openxmlformats.org/officeDocument/2006/relationships/hyperlink" Target="https://skills.emsidata.com/skills/KS440FC6DZRF2GGN0KHY" TargetMode="External"/><Relationship Id="rId3494" Type="http://schemas.openxmlformats.org/officeDocument/2006/relationships/hyperlink" Target="https://skills.emsidata.com/skills/KS1238H659P08Z726BK8" TargetMode="External"/><Relationship Id="rId2163" Type="http://schemas.openxmlformats.org/officeDocument/2006/relationships/hyperlink" Target="https://skills.emsidata.com/skills/KS120L876QXYT7MHGR18" TargetMode="External"/><Relationship Id="rId3493" Type="http://schemas.openxmlformats.org/officeDocument/2006/relationships/hyperlink" Target="https://skills.emsidata.com/skills/KS7G4956GFZ2FR5Y8YBC" TargetMode="External"/><Relationship Id="rId2164" Type="http://schemas.openxmlformats.org/officeDocument/2006/relationships/hyperlink" Target="https://skills.emsidata.com/skills/KS122PR6NST1560F3X9L" TargetMode="External"/><Relationship Id="rId3496" Type="http://schemas.openxmlformats.org/officeDocument/2006/relationships/hyperlink" Target="https://skills.emsidata.com/skills/KS501WR013RBRIHWS9OD" TargetMode="External"/><Relationship Id="rId2165" Type="http://schemas.openxmlformats.org/officeDocument/2006/relationships/hyperlink" Target="https://skills.emsidata.com/skills/KS122YZ6WNM52VC6ZKF1" TargetMode="External"/><Relationship Id="rId3495" Type="http://schemas.openxmlformats.org/officeDocument/2006/relationships/hyperlink" Target="https://skills.emsidata.com/skills/KSUN94G8CW4Q8EEUBMV5" TargetMode="External"/><Relationship Id="rId2166" Type="http://schemas.openxmlformats.org/officeDocument/2006/relationships/hyperlink" Target="https://skills.emsidata.com/skills/KS1227K6FY9569LLFZ2N" TargetMode="External"/><Relationship Id="rId3498" Type="http://schemas.openxmlformats.org/officeDocument/2006/relationships/hyperlink" Target="https://skills.emsidata.com/skills/KS7G48560M3J3TR2XHDB" TargetMode="External"/><Relationship Id="rId2167" Type="http://schemas.openxmlformats.org/officeDocument/2006/relationships/hyperlink" Target="https://skills.emsidata.com/skills/KS1281D6X92XTG5NPM5Z" TargetMode="External"/><Relationship Id="rId3497" Type="http://schemas.openxmlformats.org/officeDocument/2006/relationships/hyperlink" Target="https://skills.emsidata.com/skills/ESD7FE1E7E11D09375E2" TargetMode="External"/><Relationship Id="rId2168" Type="http://schemas.openxmlformats.org/officeDocument/2006/relationships/hyperlink" Target="https://skills.emsidata.com/skills/KS12548798N9X13XP8TG" TargetMode="External"/><Relationship Id="rId2169" Type="http://schemas.openxmlformats.org/officeDocument/2006/relationships/hyperlink" Target="https://skills.emsidata.com/skills/KS122Y56QNPF55NJG9DV" TargetMode="External"/><Relationship Id="rId3499" Type="http://schemas.openxmlformats.org/officeDocument/2006/relationships/hyperlink" Target="https://skills.emsidata.com/skills/KS126X663B21NB77ZHSP" TargetMode="External"/><Relationship Id="rId2159" Type="http://schemas.openxmlformats.org/officeDocument/2006/relationships/hyperlink" Target="https://skills.emsidata.com/skills/KS120S165SXK6CKVK77P" TargetMode="External"/><Relationship Id="rId3481" Type="http://schemas.openxmlformats.org/officeDocument/2006/relationships/hyperlink" Target="https://skills.emsidata.com/skills/KS1274C6LQKFR9411810" TargetMode="External"/><Relationship Id="rId2150" Type="http://schemas.openxmlformats.org/officeDocument/2006/relationships/hyperlink" Target="https://skills.emsidata.com/skills/KS125KH5ZB7KNM89MQ7J" TargetMode="External"/><Relationship Id="rId3480" Type="http://schemas.openxmlformats.org/officeDocument/2006/relationships/hyperlink" Target="https://skills.emsidata.com/skills/KS1204Y6D5D8QYM6DRPD" TargetMode="External"/><Relationship Id="rId2151" Type="http://schemas.openxmlformats.org/officeDocument/2006/relationships/hyperlink" Target="https://skills.emsidata.com/skills/KS4424P6G7QVWXC3B756" TargetMode="External"/><Relationship Id="rId3483" Type="http://schemas.openxmlformats.org/officeDocument/2006/relationships/hyperlink" Target="https://skills.emsidata.com/skills/KS9Z1WWQFLWD9WVYJXTV" TargetMode="External"/><Relationship Id="rId2152" Type="http://schemas.openxmlformats.org/officeDocument/2006/relationships/hyperlink" Target="https://skills.emsidata.com/skills/KS1221H666DP0GPQFL54" TargetMode="External"/><Relationship Id="rId3482" Type="http://schemas.openxmlformats.org/officeDocument/2006/relationships/hyperlink" Target="https://skills.emsidata.com/skills/KS7G1036WXVYB5R8XQWG" TargetMode="External"/><Relationship Id="rId2153" Type="http://schemas.openxmlformats.org/officeDocument/2006/relationships/hyperlink" Target="https://skills.emsidata.com/skills/KS120S1768SX63387HR4" TargetMode="External"/><Relationship Id="rId3485" Type="http://schemas.openxmlformats.org/officeDocument/2006/relationships/hyperlink" Target="https://skills.emsidata.com/skills/KS127TM77R0Q3WRTVT0T" TargetMode="External"/><Relationship Id="rId2154" Type="http://schemas.openxmlformats.org/officeDocument/2006/relationships/hyperlink" Target="https://skills.emsidata.com/skills/KS125966YQ6MTWWYP5RV" TargetMode="External"/><Relationship Id="rId3484" Type="http://schemas.openxmlformats.org/officeDocument/2006/relationships/hyperlink" Target="https://skills.emsidata.com/skills/ES457D640EEEB06BE7B7" TargetMode="External"/><Relationship Id="rId2155" Type="http://schemas.openxmlformats.org/officeDocument/2006/relationships/hyperlink" Target="https://skills.emsidata.com/skills/KS122CX79LYK5C881P71" TargetMode="External"/><Relationship Id="rId3487" Type="http://schemas.openxmlformats.org/officeDocument/2006/relationships/hyperlink" Target="https://skills.emsidata.com/skills/KS127CY6XP0Z8TFMK8C2" TargetMode="External"/><Relationship Id="rId2156" Type="http://schemas.openxmlformats.org/officeDocument/2006/relationships/hyperlink" Target="https://skills.emsidata.com/skills/KS126SK773C910PMX12T" TargetMode="External"/><Relationship Id="rId3486" Type="http://schemas.openxmlformats.org/officeDocument/2006/relationships/hyperlink" Target="https://skills.emsidata.com/skills/KS440F476G8SKQRTH4CY" TargetMode="External"/><Relationship Id="rId2157" Type="http://schemas.openxmlformats.org/officeDocument/2006/relationships/hyperlink" Target="https://skills.emsidata.com/skills/ES47C00018E96ED19CD3" TargetMode="External"/><Relationship Id="rId3489" Type="http://schemas.openxmlformats.org/officeDocument/2006/relationships/hyperlink" Target="https://skills.emsidata.com/skills/KS687J575SCWVW3LR42K" TargetMode="External"/><Relationship Id="rId2158" Type="http://schemas.openxmlformats.org/officeDocument/2006/relationships/hyperlink" Target="https://skills.emsidata.com/skills/KS441CX6CZY2D4TXL570" TargetMode="External"/><Relationship Id="rId3488" Type="http://schemas.openxmlformats.org/officeDocument/2006/relationships/hyperlink" Target="https://skills.emsidata.com/skills/KS441YL6YK8WBZC1VMF7" TargetMode="External"/><Relationship Id="rId2104" Type="http://schemas.openxmlformats.org/officeDocument/2006/relationships/hyperlink" Target="https://skills.emsidata.com/skills/KS126RR6YM1F3ZVWP43K" TargetMode="External"/><Relationship Id="rId3436" Type="http://schemas.openxmlformats.org/officeDocument/2006/relationships/hyperlink" Target="https://skills.emsidata.com/skills/ES3EA85702723B4743A3" TargetMode="External"/><Relationship Id="rId4767" Type="http://schemas.openxmlformats.org/officeDocument/2006/relationships/hyperlink" Target="https://skills.emsidata.com/skills/KS125T05WWXZRLYVJGW1" TargetMode="External"/><Relationship Id="rId2105" Type="http://schemas.openxmlformats.org/officeDocument/2006/relationships/hyperlink" Target="https://skills.emsidata.com/skills/KS120KH6GKCMVFHQGL11" TargetMode="External"/><Relationship Id="rId3435" Type="http://schemas.openxmlformats.org/officeDocument/2006/relationships/hyperlink" Target="https://skills.emsidata.com/skills/KS1267V6NCYSCPLKS81T" TargetMode="External"/><Relationship Id="rId4766" Type="http://schemas.openxmlformats.org/officeDocument/2006/relationships/hyperlink" Target="https://skills.emsidata.com/skills/ESB2DD0ED1E24094ED82" TargetMode="External"/><Relationship Id="rId2106" Type="http://schemas.openxmlformats.org/officeDocument/2006/relationships/hyperlink" Target="https://skills.emsidata.com/skills/KS122YP61TSHD6SZW9CQ" TargetMode="External"/><Relationship Id="rId3438" Type="http://schemas.openxmlformats.org/officeDocument/2006/relationships/hyperlink" Target="https://skills.emsidata.com/skills/KS125F678LV2KB3Z5XW0" TargetMode="External"/><Relationship Id="rId4769" Type="http://schemas.openxmlformats.org/officeDocument/2006/relationships/hyperlink" Target="https://skills.emsidata.com/skills/KS12609644MGKC336YWN" TargetMode="External"/><Relationship Id="rId2107" Type="http://schemas.openxmlformats.org/officeDocument/2006/relationships/hyperlink" Target="https://skills.emsidata.com/skills/KS125QW6Q2Z413LFM2BX" TargetMode="External"/><Relationship Id="rId3437" Type="http://schemas.openxmlformats.org/officeDocument/2006/relationships/hyperlink" Target="https://skills.emsidata.com/skills/KS126Q55YR9WC13TXS6H" TargetMode="External"/><Relationship Id="rId4768" Type="http://schemas.openxmlformats.org/officeDocument/2006/relationships/hyperlink" Target="https://skills.emsidata.com/skills/ES6F69BD705AC88CD023" TargetMode="External"/><Relationship Id="rId2108" Type="http://schemas.openxmlformats.org/officeDocument/2006/relationships/hyperlink" Target="https://skills.emsidata.com/skills/KS441TS76SNTTLQJ6W7B" TargetMode="External"/><Relationship Id="rId2109" Type="http://schemas.openxmlformats.org/officeDocument/2006/relationships/hyperlink" Target="https://skills.emsidata.com/skills/KS1227N6MSF1WZ4B566W" TargetMode="External"/><Relationship Id="rId3439" Type="http://schemas.openxmlformats.org/officeDocument/2006/relationships/hyperlink" Target="https://skills.emsidata.com/skills/KSEYA20YCEHUEX51J2DK" TargetMode="External"/><Relationship Id="rId3430" Type="http://schemas.openxmlformats.org/officeDocument/2006/relationships/hyperlink" Target="https://skills.emsidata.com/skills/ES3887D0EF43C2DFE14D" TargetMode="External"/><Relationship Id="rId4761" Type="http://schemas.openxmlformats.org/officeDocument/2006/relationships/hyperlink" Target="https://skills.emsidata.com/skills/KS4413K6F9KCRGCH1CRL" TargetMode="External"/><Relationship Id="rId4760" Type="http://schemas.openxmlformats.org/officeDocument/2006/relationships/hyperlink" Target="https://skills.emsidata.com/skills/BGS5FA87C89B613A4306" TargetMode="External"/><Relationship Id="rId2100" Type="http://schemas.openxmlformats.org/officeDocument/2006/relationships/hyperlink" Target="https://skills.emsidata.com/skills/KS120246NMDK6N8WCD0Y" TargetMode="External"/><Relationship Id="rId3432" Type="http://schemas.openxmlformats.org/officeDocument/2006/relationships/hyperlink" Target="https://skills.emsidata.com/skills/ES88C410DA4EE6A2FE77" TargetMode="External"/><Relationship Id="rId4763" Type="http://schemas.openxmlformats.org/officeDocument/2006/relationships/hyperlink" Target="https://skills.emsidata.com/skills/ESCDBD968E9C816F478F" TargetMode="External"/><Relationship Id="rId2101" Type="http://schemas.openxmlformats.org/officeDocument/2006/relationships/hyperlink" Target="https://skills.emsidata.com/skills/KSR9W32RNNPHBP9HP23F" TargetMode="External"/><Relationship Id="rId3431" Type="http://schemas.openxmlformats.org/officeDocument/2006/relationships/hyperlink" Target="https://skills.emsidata.com/skills/ES99A006189426343E98" TargetMode="External"/><Relationship Id="rId4762" Type="http://schemas.openxmlformats.org/officeDocument/2006/relationships/hyperlink" Target="https://skills.emsidata.com/skills/KS120GW61PK18XLMYRS3" TargetMode="External"/><Relationship Id="rId2102" Type="http://schemas.openxmlformats.org/officeDocument/2006/relationships/hyperlink" Target="https://skills.emsidata.com/skills/KS127PM6PLRSPT9BHY6C" TargetMode="External"/><Relationship Id="rId3434" Type="http://schemas.openxmlformats.org/officeDocument/2006/relationships/hyperlink" Target="https://skills.emsidata.com/skills/ES381E2801E7BF20D210" TargetMode="External"/><Relationship Id="rId4765" Type="http://schemas.openxmlformats.org/officeDocument/2006/relationships/hyperlink" Target="https://skills.emsidata.com/skills/ESD581A714BBD00EB133" TargetMode="External"/><Relationship Id="rId2103" Type="http://schemas.openxmlformats.org/officeDocument/2006/relationships/hyperlink" Target="https://skills.emsidata.com/skills/KS1236V5X5KFQC5KMLG8" TargetMode="External"/><Relationship Id="rId3433" Type="http://schemas.openxmlformats.org/officeDocument/2006/relationships/hyperlink" Target="https://skills.emsidata.com/skills/ESA420F05EBBD34B3C2A" TargetMode="External"/><Relationship Id="rId4764" Type="http://schemas.openxmlformats.org/officeDocument/2006/relationships/hyperlink" Target="https://skills.emsidata.com/skills/KS1242S616NDKQNP115L" TargetMode="External"/><Relationship Id="rId3425" Type="http://schemas.openxmlformats.org/officeDocument/2006/relationships/hyperlink" Target="https://skills.emsidata.com/skills/KS5JYY12T7A1CTAE4LAQ" TargetMode="External"/><Relationship Id="rId4756" Type="http://schemas.openxmlformats.org/officeDocument/2006/relationships/hyperlink" Target="https://skills.emsidata.com/skills/BGSC06CDB3761CB812A2" TargetMode="External"/><Relationship Id="rId3424" Type="http://schemas.openxmlformats.org/officeDocument/2006/relationships/hyperlink" Target="https://skills.emsidata.com/skills/KS124S079M84GF98VQPB" TargetMode="External"/><Relationship Id="rId4755" Type="http://schemas.openxmlformats.org/officeDocument/2006/relationships/hyperlink" Target="https://skills.emsidata.com/skills/KS4421D6DR3QMYCZG4RQ" TargetMode="External"/><Relationship Id="rId3427" Type="http://schemas.openxmlformats.org/officeDocument/2006/relationships/hyperlink" Target="https://skills.emsidata.com/skills/KSMNXY6MPS1EDWJ8P6B0" TargetMode="External"/><Relationship Id="rId4758" Type="http://schemas.openxmlformats.org/officeDocument/2006/relationships/hyperlink" Target="https://skills.emsidata.com/skills/KS120MX71N7VKSBKSTGB" TargetMode="External"/><Relationship Id="rId3426" Type="http://schemas.openxmlformats.org/officeDocument/2006/relationships/hyperlink" Target="https://skills.emsidata.com/skills/KS120PG654CDDJ7C7Q53" TargetMode="External"/><Relationship Id="rId4757" Type="http://schemas.openxmlformats.org/officeDocument/2006/relationships/hyperlink" Target="https://skills.emsidata.com/skills/ESB61ED70CF8676E74BB" TargetMode="External"/><Relationship Id="rId3429" Type="http://schemas.openxmlformats.org/officeDocument/2006/relationships/hyperlink" Target="https://skills.emsidata.com/skills/ES5A003FAA998F6C51DE" TargetMode="External"/><Relationship Id="rId3428" Type="http://schemas.openxmlformats.org/officeDocument/2006/relationships/hyperlink" Target="https://skills.emsidata.com/skills/KS128066XVJ3VBR23R8W" TargetMode="External"/><Relationship Id="rId4759" Type="http://schemas.openxmlformats.org/officeDocument/2006/relationships/hyperlink" Target="https://skills.emsidata.com/skills/KS1263N6PY0VYHB01VZV" TargetMode="External"/><Relationship Id="rId4750" Type="http://schemas.openxmlformats.org/officeDocument/2006/relationships/hyperlink" Target="https://skills.emsidata.com/skills/ESA0CCF8B28EE01393A7" TargetMode="External"/><Relationship Id="rId3421" Type="http://schemas.openxmlformats.org/officeDocument/2006/relationships/hyperlink" Target="https://skills.emsidata.com/skills/ES302F1A0AE7635F9692" TargetMode="External"/><Relationship Id="rId4752" Type="http://schemas.openxmlformats.org/officeDocument/2006/relationships/hyperlink" Target="https://skills.emsidata.com/skills/KS120MJ6M2QPPH3P1SYP" TargetMode="External"/><Relationship Id="rId3420" Type="http://schemas.openxmlformats.org/officeDocument/2006/relationships/hyperlink" Target="https://skills.emsidata.com/skills/ESC5567F7A6FA12D0DCD" TargetMode="External"/><Relationship Id="rId4751" Type="http://schemas.openxmlformats.org/officeDocument/2006/relationships/hyperlink" Target="https://skills.emsidata.com/skills/KSNV3P1I7MFD51TN8DIG" TargetMode="External"/><Relationship Id="rId3423" Type="http://schemas.openxmlformats.org/officeDocument/2006/relationships/hyperlink" Target="https://skills.emsidata.com/skills/ES3D904298E3CD984DFE" TargetMode="External"/><Relationship Id="rId4754" Type="http://schemas.openxmlformats.org/officeDocument/2006/relationships/hyperlink" Target="https://skills.emsidata.com/skills/KS440T8642DMYQT3HC7D" TargetMode="External"/><Relationship Id="rId3422" Type="http://schemas.openxmlformats.org/officeDocument/2006/relationships/hyperlink" Target="https://skills.emsidata.com/skills/KS1205G70KR7LY58Q27Z" TargetMode="External"/><Relationship Id="rId4753" Type="http://schemas.openxmlformats.org/officeDocument/2006/relationships/hyperlink" Target="https://skills.emsidata.com/skills/KS1240M65SJHT5832LB0" TargetMode="External"/><Relationship Id="rId2126" Type="http://schemas.openxmlformats.org/officeDocument/2006/relationships/hyperlink" Target="https://skills.emsidata.com/skills/KS122555YNWMN79XR7DH" TargetMode="External"/><Relationship Id="rId3458" Type="http://schemas.openxmlformats.org/officeDocument/2006/relationships/hyperlink" Target="https://skills.emsidata.com/skills/KS128HP65N6N70YV5ZM7" TargetMode="External"/><Relationship Id="rId4789" Type="http://schemas.openxmlformats.org/officeDocument/2006/relationships/hyperlink" Target="https://skills.emsidata.com/skills/KS124566CXKK26QNKR67" TargetMode="External"/><Relationship Id="rId2127" Type="http://schemas.openxmlformats.org/officeDocument/2006/relationships/hyperlink" Target="https://skills.emsidata.com/skills/KS1275C6RZRV51F66WMY" TargetMode="External"/><Relationship Id="rId3457" Type="http://schemas.openxmlformats.org/officeDocument/2006/relationships/hyperlink" Target="https://skills.emsidata.com/skills/ES4E7480DB713EDD8690" TargetMode="External"/><Relationship Id="rId4788" Type="http://schemas.openxmlformats.org/officeDocument/2006/relationships/hyperlink" Target="https://skills.emsidata.com/skills/KS123PM708XTL2N3FJNX" TargetMode="External"/><Relationship Id="rId2128" Type="http://schemas.openxmlformats.org/officeDocument/2006/relationships/hyperlink" Target="https://skills.emsidata.com/skills/KS128GV6Y1LLQBBCNMFH" TargetMode="External"/><Relationship Id="rId2129" Type="http://schemas.openxmlformats.org/officeDocument/2006/relationships/hyperlink" Target="https://skills.emsidata.com/skills/ESC1166A9FAE0B23BDCA" TargetMode="External"/><Relationship Id="rId3459" Type="http://schemas.openxmlformats.org/officeDocument/2006/relationships/hyperlink" Target="https://skills.emsidata.com/skills/KS1258479NCTHZ20PFDH" TargetMode="External"/><Relationship Id="rId3450" Type="http://schemas.openxmlformats.org/officeDocument/2006/relationships/hyperlink" Target="https://skills.emsidata.com/skills/ES29DDAE9CCE34160768" TargetMode="External"/><Relationship Id="rId4781" Type="http://schemas.openxmlformats.org/officeDocument/2006/relationships/hyperlink" Target="https://skills.emsidata.com/skills/KS441RW77ZT1F7ZDV0Q9" TargetMode="External"/><Relationship Id="rId4780" Type="http://schemas.openxmlformats.org/officeDocument/2006/relationships/hyperlink" Target="https://skills.emsidata.com/skills/BGSF8F92128E5E2E5437" TargetMode="External"/><Relationship Id="rId2120" Type="http://schemas.openxmlformats.org/officeDocument/2006/relationships/hyperlink" Target="https://skills.emsidata.com/skills/KS122NM6B8TWBGL2X18F" TargetMode="External"/><Relationship Id="rId3452" Type="http://schemas.openxmlformats.org/officeDocument/2006/relationships/hyperlink" Target="https://skills.emsidata.com/skills/ES1C53496B6F1ECEDD9A" TargetMode="External"/><Relationship Id="rId4783" Type="http://schemas.openxmlformats.org/officeDocument/2006/relationships/hyperlink" Target="https://skills.emsidata.com/skills/KS1255W76SYHBLM7C1BY" TargetMode="External"/><Relationship Id="rId2121" Type="http://schemas.openxmlformats.org/officeDocument/2006/relationships/hyperlink" Target="https://skills.emsidata.com/skills/KS1217B6DGB26N51XW4D" TargetMode="External"/><Relationship Id="rId3451" Type="http://schemas.openxmlformats.org/officeDocument/2006/relationships/hyperlink" Target="https://skills.emsidata.com/skills/BGSD9FE7563B24D87BF4" TargetMode="External"/><Relationship Id="rId4782" Type="http://schemas.openxmlformats.org/officeDocument/2006/relationships/hyperlink" Target="https://skills.emsidata.com/skills/ES708E114D6101ACB618" TargetMode="External"/><Relationship Id="rId2122" Type="http://schemas.openxmlformats.org/officeDocument/2006/relationships/hyperlink" Target="https://skills.emsidata.com/skills/KS7G0675VN0M1HML97W0" TargetMode="External"/><Relationship Id="rId3454" Type="http://schemas.openxmlformats.org/officeDocument/2006/relationships/hyperlink" Target="https://skills.emsidata.com/skills/ESE52554401C20B866F9" TargetMode="External"/><Relationship Id="rId4785" Type="http://schemas.openxmlformats.org/officeDocument/2006/relationships/hyperlink" Target="https://skills.emsidata.com/skills/KS120835Z5V5BBB4S4LL" TargetMode="External"/><Relationship Id="rId2123" Type="http://schemas.openxmlformats.org/officeDocument/2006/relationships/hyperlink" Target="https://skills.emsidata.com/skills/KS7YBKUPS4X0C67GJVH3" TargetMode="External"/><Relationship Id="rId3453" Type="http://schemas.openxmlformats.org/officeDocument/2006/relationships/hyperlink" Target="https://skills.emsidata.com/skills/KS122D66ZXYMB2T0HT81" TargetMode="External"/><Relationship Id="rId4784" Type="http://schemas.openxmlformats.org/officeDocument/2006/relationships/hyperlink" Target="https://skills.emsidata.com/skills/KS1256G6SHD8B7V7TCBG" TargetMode="External"/><Relationship Id="rId2124" Type="http://schemas.openxmlformats.org/officeDocument/2006/relationships/hyperlink" Target="https://skills.emsidata.com/skills/KS125SZ7212JXJWSH259" TargetMode="External"/><Relationship Id="rId3456" Type="http://schemas.openxmlformats.org/officeDocument/2006/relationships/hyperlink" Target="https://skills.emsidata.com/skills/KS123285XWQS1TVY0YJ4" TargetMode="External"/><Relationship Id="rId4787" Type="http://schemas.openxmlformats.org/officeDocument/2006/relationships/hyperlink" Target="https://skills.emsidata.com/skills/ES900F8B15591B6F62B5" TargetMode="External"/><Relationship Id="rId2125" Type="http://schemas.openxmlformats.org/officeDocument/2006/relationships/hyperlink" Target="https://skills.emsidata.com/skills/KS125VW6V6SVJHRQVN0R" TargetMode="External"/><Relationship Id="rId3455" Type="http://schemas.openxmlformats.org/officeDocument/2006/relationships/hyperlink" Target="https://skills.emsidata.com/skills/KS1218Q6PZLSBQJZ6QQD" TargetMode="External"/><Relationship Id="rId4786" Type="http://schemas.openxmlformats.org/officeDocument/2006/relationships/hyperlink" Target="https://skills.emsidata.com/skills/ES4F068D298A272060A0" TargetMode="External"/><Relationship Id="rId2115" Type="http://schemas.openxmlformats.org/officeDocument/2006/relationships/hyperlink" Target="https://skills.emsidata.com/skills/KS122106DWYK3LL2JCSZ" TargetMode="External"/><Relationship Id="rId3447" Type="http://schemas.openxmlformats.org/officeDocument/2006/relationships/hyperlink" Target="https://skills.emsidata.com/skills/KS441K2756CXYXBG990G" TargetMode="External"/><Relationship Id="rId4778" Type="http://schemas.openxmlformats.org/officeDocument/2006/relationships/hyperlink" Target="https://skills.emsidata.com/skills/BGSFB013321D65445B53" TargetMode="External"/><Relationship Id="rId2116" Type="http://schemas.openxmlformats.org/officeDocument/2006/relationships/hyperlink" Target="https://skills.emsidata.com/skills/KS127KQ6LD33VJ6MC8F9" TargetMode="External"/><Relationship Id="rId3446" Type="http://schemas.openxmlformats.org/officeDocument/2006/relationships/hyperlink" Target="https://skills.emsidata.com/skills/ESE931B22DABCD5A9E32" TargetMode="External"/><Relationship Id="rId4777" Type="http://schemas.openxmlformats.org/officeDocument/2006/relationships/hyperlink" Target="https://skills.emsidata.com/skills/KS121W473CC65QX5X74N" TargetMode="External"/><Relationship Id="rId2117" Type="http://schemas.openxmlformats.org/officeDocument/2006/relationships/hyperlink" Target="https://skills.emsidata.com/skills/KSDH79AIGWZ8XBX62RJV" TargetMode="External"/><Relationship Id="rId3449" Type="http://schemas.openxmlformats.org/officeDocument/2006/relationships/hyperlink" Target="https://skills.emsidata.com/skills/KSCNCCMV3JN47UPTR0I0" TargetMode="External"/><Relationship Id="rId2118" Type="http://schemas.openxmlformats.org/officeDocument/2006/relationships/hyperlink" Target="https://skills.emsidata.com/skills/KS120D96H7R27D70W4Q0" TargetMode="External"/><Relationship Id="rId3448" Type="http://schemas.openxmlformats.org/officeDocument/2006/relationships/hyperlink" Target="https://skills.emsidata.com/skills/KS1215X736FGJZK6JKST" TargetMode="External"/><Relationship Id="rId4779" Type="http://schemas.openxmlformats.org/officeDocument/2006/relationships/hyperlink" Target="https://skills.emsidata.com/skills/KS128B06CRVJ3WXRP7KH" TargetMode="External"/><Relationship Id="rId2119" Type="http://schemas.openxmlformats.org/officeDocument/2006/relationships/hyperlink" Target="https://skills.emsidata.com/skills/KS120D976LFGP57NKY7P" TargetMode="External"/><Relationship Id="rId4770" Type="http://schemas.openxmlformats.org/officeDocument/2006/relationships/hyperlink" Target="https://skills.emsidata.com/skills/KS123TR71TTMPVJ1SY7H" TargetMode="External"/><Relationship Id="rId3441" Type="http://schemas.openxmlformats.org/officeDocument/2006/relationships/hyperlink" Target="https://skills.emsidata.com/skills/KSK5NNT5S3UFT3WMEUNH" TargetMode="External"/><Relationship Id="rId4772" Type="http://schemas.openxmlformats.org/officeDocument/2006/relationships/hyperlink" Target="https://skills.emsidata.com/skills/KS124R369VRR6LYPTKXK" TargetMode="External"/><Relationship Id="rId2110" Type="http://schemas.openxmlformats.org/officeDocument/2006/relationships/hyperlink" Target="https://skills.emsidata.com/skills/KS123886QKSQDNBCT8RK" TargetMode="External"/><Relationship Id="rId3440" Type="http://schemas.openxmlformats.org/officeDocument/2006/relationships/hyperlink" Target="https://skills.emsidata.com/skills/KS125746DX6HQYPV9Q7Y" TargetMode="External"/><Relationship Id="rId4771" Type="http://schemas.openxmlformats.org/officeDocument/2006/relationships/hyperlink" Target="https://skills.emsidata.com/skills/BGS9D704AD1D45449836" TargetMode="External"/><Relationship Id="rId2111" Type="http://schemas.openxmlformats.org/officeDocument/2006/relationships/hyperlink" Target="https://skills.emsidata.com/skills/KS4403D6VQ2DVJFGVTQY" TargetMode="External"/><Relationship Id="rId3443" Type="http://schemas.openxmlformats.org/officeDocument/2006/relationships/hyperlink" Target="https://skills.emsidata.com/skills/KS122HN63RD7JX5WNCJ8" TargetMode="External"/><Relationship Id="rId4774" Type="http://schemas.openxmlformats.org/officeDocument/2006/relationships/hyperlink" Target="https://skills.emsidata.com/skills/KS441DL6GKQW0SN0D6TX" TargetMode="External"/><Relationship Id="rId2112" Type="http://schemas.openxmlformats.org/officeDocument/2006/relationships/hyperlink" Target="https://skills.emsidata.com/skills/KS1227F6831KK9NBB875" TargetMode="External"/><Relationship Id="rId3442" Type="http://schemas.openxmlformats.org/officeDocument/2006/relationships/hyperlink" Target="https://skills.emsidata.com/skills/KS7G2PN6Q42WPLR91C09" TargetMode="External"/><Relationship Id="rId4773" Type="http://schemas.openxmlformats.org/officeDocument/2006/relationships/hyperlink" Target="https://skills.emsidata.com/skills/ES1F5A6344D37AF2F01B" TargetMode="External"/><Relationship Id="rId2113" Type="http://schemas.openxmlformats.org/officeDocument/2006/relationships/hyperlink" Target="https://skills.emsidata.com/skills/KS4415Q6ZQNW127ZTWRN" TargetMode="External"/><Relationship Id="rId3445" Type="http://schemas.openxmlformats.org/officeDocument/2006/relationships/hyperlink" Target="https://skills.emsidata.com/skills/KS1253H61TTR1FZWSRH4" TargetMode="External"/><Relationship Id="rId4776" Type="http://schemas.openxmlformats.org/officeDocument/2006/relationships/hyperlink" Target="https://skills.emsidata.com/skills/ES64FA119C8664740CE7" TargetMode="External"/><Relationship Id="rId2114" Type="http://schemas.openxmlformats.org/officeDocument/2006/relationships/hyperlink" Target="https://skills.emsidata.com/skills/KS1226Y6DNDT05G7FJ4J" TargetMode="External"/><Relationship Id="rId3444" Type="http://schemas.openxmlformats.org/officeDocument/2006/relationships/hyperlink" Target="https://skills.emsidata.com/skills/ES80E93EF8629D5C793C" TargetMode="External"/><Relationship Id="rId4775" Type="http://schemas.openxmlformats.org/officeDocument/2006/relationships/hyperlink" Target="https://skills.emsidata.com/skills/KS1268Q75PK3D3QW7F11" TargetMode="External"/><Relationship Id="rId392" Type="http://schemas.openxmlformats.org/officeDocument/2006/relationships/hyperlink" Target="https://skills.emsidata.com/skills/KS1218H6JY4J8RS4VJ78" TargetMode="External"/><Relationship Id="rId391" Type="http://schemas.openxmlformats.org/officeDocument/2006/relationships/hyperlink" Target="https://skills.emsidata.com/skills/KS122B071LMGXVTT3Z91" TargetMode="External"/><Relationship Id="rId390" Type="http://schemas.openxmlformats.org/officeDocument/2006/relationships/hyperlink" Target="https://skills.emsidata.com/skills/KS440JG61FH43531RC4V" TargetMode="External"/><Relationship Id="rId385" Type="http://schemas.openxmlformats.org/officeDocument/2006/relationships/hyperlink" Target="https://skills.emsidata.com/skills/KS123QP6PJKNWGR6KBPY" TargetMode="External"/><Relationship Id="rId384" Type="http://schemas.openxmlformats.org/officeDocument/2006/relationships/hyperlink" Target="https://skills.emsidata.com/skills/KS440ZZ6HM0NG5586DTZ" TargetMode="External"/><Relationship Id="rId383" Type="http://schemas.openxmlformats.org/officeDocument/2006/relationships/hyperlink" Target="https://skills.emsidata.com/skills/KS1218F6KN6BBYSLG365" TargetMode="External"/><Relationship Id="rId382" Type="http://schemas.openxmlformats.org/officeDocument/2006/relationships/hyperlink" Target="https://skills.emsidata.com/skills/ESCA52100E7DBDF47A7F" TargetMode="External"/><Relationship Id="rId389" Type="http://schemas.openxmlformats.org/officeDocument/2006/relationships/hyperlink" Target="https://skills.emsidata.com/skills/KS127FS5VP9B8WFRH60T" TargetMode="External"/><Relationship Id="rId388" Type="http://schemas.openxmlformats.org/officeDocument/2006/relationships/hyperlink" Target="https://skills.emsidata.com/skills/KS1225C66PNH5DZ70FT8" TargetMode="External"/><Relationship Id="rId387" Type="http://schemas.openxmlformats.org/officeDocument/2006/relationships/hyperlink" Target="https://skills.emsidata.com/skills/ES3A37D4161E9FB375B2" TargetMode="External"/><Relationship Id="rId386" Type="http://schemas.openxmlformats.org/officeDocument/2006/relationships/hyperlink" Target="https://skills.emsidata.com/skills/KS122J471ZCHXV3JWSV1" TargetMode="External"/><Relationship Id="rId381" Type="http://schemas.openxmlformats.org/officeDocument/2006/relationships/hyperlink" Target="https://skills.emsidata.com/skills/KS441QM63C04S4BTT4WP" TargetMode="External"/><Relationship Id="rId380" Type="http://schemas.openxmlformats.org/officeDocument/2006/relationships/hyperlink" Target="https://skills.emsidata.com/skills/KS1219B681X3J9MK0KPH" TargetMode="External"/><Relationship Id="rId379" Type="http://schemas.openxmlformats.org/officeDocument/2006/relationships/hyperlink" Target="https://skills.emsidata.com/skills/KS121996CBWZX0W48B64" TargetMode="External"/><Relationship Id="rId374" Type="http://schemas.openxmlformats.org/officeDocument/2006/relationships/hyperlink" Target="https://skills.emsidata.com/skills/KS1218C6C8TX2Y1KRN37" TargetMode="External"/><Relationship Id="rId373" Type="http://schemas.openxmlformats.org/officeDocument/2006/relationships/hyperlink" Target="https://skills.emsidata.com/skills/KS7G0GF6DYD75RNFMC4Q" TargetMode="External"/><Relationship Id="rId372" Type="http://schemas.openxmlformats.org/officeDocument/2006/relationships/hyperlink" Target="https://skills.emsidata.com/skills/KS124216XT0CJXQQND1F" TargetMode="External"/><Relationship Id="rId371" Type="http://schemas.openxmlformats.org/officeDocument/2006/relationships/hyperlink" Target="https://skills.emsidata.com/skills/KS122SL5WTJX85LBXZFC" TargetMode="External"/><Relationship Id="rId378" Type="http://schemas.openxmlformats.org/officeDocument/2006/relationships/hyperlink" Target="https://skills.emsidata.com/skills/KS1219863VWXPRZL5LG2" TargetMode="External"/><Relationship Id="rId377" Type="http://schemas.openxmlformats.org/officeDocument/2006/relationships/hyperlink" Target="https://skills.emsidata.com/skills/ESC87481852B31686E9B" TargetMode="External"/><Relationship Id="rId376" Type="http://schemas.openxmlformats.org/officeDocument/2006/relationships/hyperlink" Target="https://skills.emsidata.com/skills/KS440MC60VJ182WRXXW4" TargetMode="External"/><Relationship Id="rId375" Type="http://schemas.openxmlformats.org/officeDocument/2006/relationships/hyperlink" Target="https://skills.emsidata.com/skills/KS1219C6H7WPGF68WB78" TargetMode="External"/><Relationship Id="rId396" Type="http://schemas.openxmlformats.org/officeDocument/2006/relationships/hyperlink" Target="https://skills.emsidata.com/skills/ESD5B160CB2AD804CEA2" TargetMode="External"/><Relationship Id="rId395" Type="http://schemas.openxmlformats.org/officeDocument/2006/relationships/hyperlink" Target="https://skills.emsidata.com/skills/KS1230J6Z8029TC15P7L" TargetMode="External"/><Relationship Id="rId394" Type="http://schemas.openxmlformats.org/officeDocument/2006/relationships/hyperlink" Target="https://skills.emsidata.com/skills/KS122F75Y533WSSJ4HR5" TargetMode="External"/><Relationship Id="rId393" Type="http://schemas.openxmlformats.org/officeDocument/2006/relationships/hyperlink" Target="https://skills.emsidata.com/skills/KS1218H6P3XFT842HV3C" TargetMode="External"/><Relationship Id="rId399" Type="http://schemas.openxmlformats.org/officeDocument/2006/relationships/hyperlink" Target="https://skills.emsidata.com/skills/KS120YJ5Z35JL1VZ1FKL" TargetMode="External"/><Relationship Id="rId398" Type="http://schemas.openxmlformats.org/officeDocument/2006/relationships/hyperlink" Target="https://skills.emsidata.com/skills/KS122BY6Y3QBZKT419LL" TargetMode="External"/><Relationship Id="rId397" Type="http://schemas.openxmlformats.org/officeDocument/2006/relationships/hyperlink" Target="https://skills.emsidata.com/skills/KS1218H6QYLZC35BYH32" TargetMode="External"/><Relationship Id="rId1730" Type="http://schemas.openxmlformats.org/officeDocument/2006/relationships/hyperlink" Target="https://skills.emsidata.com/skills/KS123TF6WD0CYNW8RJGN" TargetMode="External"/><Relationship Id="rId1731" Type="http://schemas.openxmlformats.org/officeDocument/2006/relationships/hyperlink" Target="https://skills.emsidata.com/skills/KS126DZ720TBNRTTC2NR" TargetMode="External"/><Relationship Id="rId1732" Type="http://schemas.openxmlformats.org/officeDocument/2006/relationships/hyperlink" Target="https://skills.emsidata.com/skills/KS122326CB6T4TTGLX21" TargetMode="External"/><Relationship Id="rId1733" Type="http://schemas.openxmlformats.org/officeDocument/2006/relationships/hyperlink" Target="https://skills.emsidata.com/skills/KS1286C60L57VDXXNHC4" TargetMode="External"/><Relationship Id="rId1734" Type="http://schemas.openxmlformats.org/officeDocument/2006/relationships/hyperlink" Target="https://skills.emsidata.com/skills/KS127YF78R7Q2P2NX72Q" TargetMode="External"/><Relationship Id="rId1735" Type="http://schemas.openxmlformats.org/officeDocument/2006/relationships/hyperlink" Target="https://skills.emsidata.com/skills/KS122177495K2R8RS2XY" TargetMode="External"/><Relationship Id="rId1736" Type="http://schemas.openxmlformats.org/officeDocument/2006/relationships/hyperlink" Target="https://skills.emsidata.com/skills/KSWV23J5W4F1T2N7C0NR" TargetMode="External"/><Relationship Id="rId1737" Type="http://schemas.openxmlformats.org/officeDocument/2006/relationships/hyperlink" Target="https://skills.emsidata.com/skills/KS120887040ZBRPXRMPS" TargetMode="External"/><Relationship Id="rId1738" Type="http://schemas.openxmlformats.org/officeDocument/2006/relationships/hyperlink" Target="https://skills.emsidata.com/skills/KS1222X60X5L84FM5WF3" TargetMode="External"/><Relationship Id="rId1739" Type="http://schemas.openxmlformats.org/officeDocument/2006/relationships/hyperlink" Target="https://skills.emsidata.com/skills/KS120Z46XGZW0XWJN3LY" TargetMode="External"/><Relationship Id="rId1720" Type="http://schemas.openxmlformats.org/officeDocument/2006/relationships/hyperlink" Target="https://skills.emsidata.com/skills/KS1253M692K6LV8K04XS" TargetMode="External"/><Relationship Id="rId1721" Type="http://schemas.openxmlformats.org/officeDocument/2006/relationships/hyperlink" Target="https://skills.emsidata.com/skills/KSBUKHC67QQE7YOZSLM5" TargetMode="External"/><Relationship Id="rId1722" Type="http://schemas.openxmlformats.org/officeDocument/2006/relationships/hyperlink" Target="https://skills.emsidata.com/skills/KS127Q967RQR9NV7ZW7K" TargetMode="External"/><Relationship Id="rId1723" Type="http://schemas.openxmlformats.org/officeDocument/2006/relationships/hyperlink" Target="https://skills.emsidata.com/skills/KS1286G68KB26KH6PD5C" TargetMode="External"/><Relationship Id="rId1724" Type="http://schemas.openxmlformats.org/officeDocument/2006/relationships/hyperlink" Target="https://skills.emsidata.com/skills/KSBFJJZ004CRBMIU8GAC" TargetMode="External"/><Relationship Id="rId1725" Type="http://schemas.openxmlformats.org/officeDocument/2006/relationships/hyperlink" Target="https://skills.emsidata.com/skills/KS1280H6816TH6WNVMND" TargetMode="External"/><Relationship Id="rId1726" Type="http://schemas.openxmlformats.org/officeDocument/2006/relationships/hyperlink" Target="https://skills.emsidata.com/skills/ESBFB4E35AF6D3D98647" TargetMode="External"/><Relationship Id="rId1727" Type="http://schemas.openxmlformats.org/officeDocument/2006/relationships/hyperlink" Target="https://skills.emsidata.com/skills/ES9A4FA16F95EC0B6299" TargetMode="External"/><Relationship Id="rId1728" Type="http://schemas.openxmlformats.org/officeDocument/2006/relationships/hyperlink" Target="https://skills.emsidata.com/skills/KS5RCHL8V0U9RHCD6YS2" TargetMode="External"/><Relationship Id="rId1729" Type="http://schemas.openxmlformats.org/officeDocument/2006/relationships/hyperlink" Target="https://skills.emsidata.com/skills/ES47CBF3D374F86894E5" TargetMode="External"/><Relationship Id="rId1752" Type="http://schemas.openxmlformats.org/officeDocument/2006/relationships/hyperlink" Target="https://skills.emsidata.com/skills/KS440PX6C8T08B4S2R9Q" TargetMode="External"/><Relationship Id="rId1753" Type="http://schemas.openxmlformats.org/officeDocument/2006/relationships/hyperlink" Target="https://skills.emsidata.com/skills/KS1286K78QKMF4BQZVXZ" TargetMode="External"/><Relationship Id="rId1754" Type="http://schemas.openxmlformats.org/officeDocument/2006/relationships/hyperlink" Target="https://skills.emsidata.com/skills/ES78D706A6A18746395D" TargetMode="External"/><Relationship Id="rId1755" Type="http://schemas.openxmlformats.org/officeDocument/2006/relationships/hyperlink" Target="https://skills.emsidata.com/skills/KS120Z56XC3ZRCM4VMB4" TargetMode="External"/><Relationship Id="rId1756" Type="http://schemas.openxmlformats.org/officeDocument/2006/relationships/hyperlink" Target="https://skills.emsidata.com/skills/KS122WB6K8QM8JWQ1TBQ" TargetMode="External"/><Relationship Id="rId1757" Type="http://schemas.openxmlformats.org/officeDocument/2006/relationships/hyperlink" Target="https://skills.emsidata.com/skills/KS441P760N6NZVM5FWVK" TargetMode="External"/><Relationship Id="rId1758" Type="http://schemas.openxmlformats.org/officeDocument/2006/relationships/hyperlink" Target="https://skills.emsidata.com/skills/KS126XF6CS730Y3D3KFF" TargetMode="External"/><Relationship Id="rId1759" Type="http://schemas.openxmlformats.org/officeDocument/2006/relationships/hyperlink" Target="https://skills.emsidata.com/skills/KS125MT689KQTY4WPJH9" TargetMode="External"/><Relationship Id="rId1750" Type="http://schemas.openxmlformats.org/officeDocument/2006/relationships/hyperlink" Target="https://skills.emsidata.com/skills/KS120Z66G2TFTTDB11W5" TargetMode="External"/><Relationship Id="rId1751" Type="http://schemas.openxmlformats.org/officeDocument/2006/relationships/hyperlink" Target="https://skills.emsidata.com/skills/KS124VJ71BKMYXC1PP09" TargetMode="External"/><Relationship Id="rId1741" Type="http://schemas.openxmlformats.org/officeDocument/2006/relationships/hyperlink" Target="https://skills.emsidata.com/skills/KS1222X7026F6SYZ8XR4" TargetMode="External"/><Relationship Id="rId1742" Type="http://schemas.openxmlformats.org/officeDocument/2006/relationships/hyperlink" Target="https://skills.emsidata.com/skills/KS123RC6LJCRDNFM2VN4" TargetMode="External"/><Relationship Id="rId1743" Type="http://schemas.openxmlformats.org/officeDocument/2006/relationships/hyperlink" Target="https://skills.emsidata.com/skills/KS122315XN1X3JTSMMLB" TargetMode="External"/><Relationship Id="rId1744" Type="http://schemas.openxmlformats.org/officeDocument/2006/relationships/hyperlink" Target="https://skills.emsidata.com/skills/KS440PS5X9N45NZTNVXY" TargetMode="External"/><Relationship Id="rId1745" Type="http://schemas.openxmlformats.org/officeDocument/2006/relationships/hyperlink" Target="https://skills.emsidata.com/skills/KS1206C5WMYP96Y8LPBC" TargetMode="External"/><Relationship Id="rId1746" Type="http://schemas.openxmlformats.org/officeDocument/2006/relationships/hyperlink" Target="https://skills.emsidata.com/skills/KS121TY6MQ0VY94W2FMW" TargetMode="External"/><Relationship Id="rId1747" Type="http://schemas.openxmlformats.org/officeDocument/2006/relationships/hyperlink" Target="https://skills.emsidata.com/skills/KS1222Z6LQDPG1GF4HNP" TargetMode="External"/><Relationship Id="rId1748" Type="http://schemas.openxmlformats.org/officeDocument/2006/relationships/hyperlink" Target="https://skills.emsidata.com/skills/KS124WY6P61HDPMV737C" TargetMode="External"/><Relationship Id="rId1749" Type="http://schemas.openxmlformats.org/officeDocument/2006/relationships/hyperlink" Target="https://skills.emsidata.com/skills/KS124J8700R5TL9CL2TS" TargetMode="External"/><Relationship Id="rId1740" Type="http://schemas.openxmlformats.org/officeDocument/2006/relationships/hyperlink" Target="https://skills.emsidata.com/skills/KS1286J6C67SMV4H408V" TargetMode="External"/><Relationship Id="rId1710" Type="http://schemas.openxmlformats.org/officeDocument/2006/relationships/hyperlink" Target="https://skills.emsidata.com/skills/KS120NY771TDWDB2LPP4" TargetMode="External"/><Relationship Id="rId1711" Type="http://schemas.openxmlformats.org/officeDocument/2006/relationships/hyperlink" Target="https://skills.emsidata.com/skills/KS123XW6P97RPNNMNSVR" TargetMode="External"/><Relationship Id="rId1712" Type="http://schemas.openxmlformats.org/officeDocument/2006/relationships/hyperlink" Target="https://skills.emsidata.com/skills/KS126D068X1RLGC3K7M5" TargetMode="External"/><Relationship Id="rId1713" Type="http://schemas.openxmlformats.org/officeDocument/2006/relationships/hyperlink" Target="https://skills.emsidata.com/skills/KS1236N6CGJKWB3J2ZND" TargetMode="External"/><Relationship Id="rId1714" Type="http://schemas.openxmlformats.org/officeDocument/2006/relationships/hyperlink" Target="https://skills.emsidata.com/skills/KS120Z470N04DCZV5SSD" TargetMode="External"/><Relationship Id="rId1715" Type="http://schemas.openxmlformats.org/officeDocument/2006/relationships/hyperlink" Target="https://skills.emsidata.com/skills/KS120DT775YBNMTJSK05" TargetMode="External"/><Relationship Id="rId1716" Type="http://schemas.openxmlformats.org/officeDocument/2006/relationships/hyperlink" Target="https://skills.emsidata.com/skills/KS127Q9616Z8R2P79W8Y" TargetMode="External"/><Relationship Id="rId1717" Type="http://schemas.openxmlformats.org/officeDocument/2006/relationships/hyperlink" Target="https://skills.emsidata.com/skills/KS440BG6XNV2HQQ3PJTD" TargetMode="External"/><Relationship Id="rId1718" Type="http://schemas.openxmlformats.org/officeDocument/2006/relationships/hyperlink" Target="https://skills.emsidata.com/skills/KS120S36QQBPH0DVX6SV" TargetMode="External"/><Relationship Id="rId1719" Type="http://schemas.openxmlformats.org/officeDocument/2006/relationships/hyperlink" Target="https://skills.emsidata.com/skills/KS4411W6C3KM526N8LP6" TargetMode="External"/><Relationship Id="rId1700" Type="http://schemas.openxmlformats.org/officeDocument/2006/relationships/hyperlink" Target="https://skills.emsidata.com/skills/KS127Y060LJVXLNWWZ2H" TargetMode="External"/><Relationship Id="rId1701" Type="http://schemas.openxmlformats.org/officeDocument/2006/relationships/hyperlink" Target="https://skills.emsidata.com/skills/KS1219T6Y9H4L4GS342Z" TargetMode="External"/><Relationship Id="rId1702" Type="http://schemas.openxmlformats.org/officeDocument/2006/relationships/hyperlink" Target="https://skills.emsidata.com/skills/KS121DB6Z5KB2L20BT7S" TargetMode="External"/><Relationship Id="rId1703" Type="http://schemas.openxmlformats.org/officeDocument/2006/relationships/hyperlink" Target="https://skills.emsidata.com/skills/KS122X96FRP16VD72VY6" TargetMode="External"/><Relationship Id="rId1704" Type="http://schemas.openxmlformats.org/officeDocument/2006/relationships/hyperlink" Target="https://skills.emsidata.com/skills/KS120H36F1V9NQRQC3VM" TargetMode="External"/><Relationship Id="rId1705" Type="http://schemas.openxmlformats.org/officeDocument/2006/relationships/hyperlink" Target="https://skills.emsidata.com/skills/KS441M76WN4TPWHRRGNP" TargetMode="External"/><Relationship Id="rId1706" Type="http://schemas.openxmlformats.org/officeDocument/2006/relationships/hyperlink" Target="https://skills.emsidata.com/skills/KS126336VW78HCSSSD15" TargetMode="External"/><Relationship Id="rId1707" Type="http://schemas.openxmlformats.org/officeDocument/2006/relationships/hyperlink" Target="https://skills.emsidata.com/skills/KS122CK64NDXV57SRCZ6" TargetMode="External"/><Relationship Id="rId1708" Type="http://schemas.openxmlformats.org/officeDocument/2006/relationships/hyperlink" Target="https://skills.emsidata.com/skills/KS128BT67Q5G7W4L25VS" TargetMode="External"/><Relationship Id="rId1709" Type="http://schemas.openxmlformats.org/officeDocument/2006/relationships/hyperlink" Target="https://skills.emsidata.com/skills/KS123D971DXBLFR333DX" TargetMode="External"/><Relationship Id="rId40" Type="http://schemas.openxmlformats.org/officeDocument/2006/relationships/hyperlink" Target="https://skills.emsidata.com/skills/KS440R762YJ5R28K4XDN" TargetMode="External"/><Relationship Id="rId42" Type="http://schemas.openxmlformats.org/officeDocument/2006/relationships/hyperlink" Target="https://skills.emsidata.com/skills/ES62ED94425D0C9E9937" TargetMode="External"/><Relationship Id="rId41" Type="http://schemas.openxmlformats.org/officeDocument/2006/relationships/hyperlink" Target="https://skills.emsidata.com/skills/KS120BL6H9Z8TPFTZ1C2" TargetMode="External"/><Relationship Id="rId44" Type="http://schemas.openxmlformats.org/officeDocument/2006/relationships/hyperlink" Target="https://skills.emsidata.com/skills/KS123ZC66ND18073WKCS" TargetMode="External"/><Relationship Id="rId43" Type="http://schemas.openxmlformats.org/officeDocument/2006/relationships/hyperlink" Target="https://skills.emsidata.com/skills/KS8ZXPNSAGUI4ZLENMJW" TargetMode="External"/><Relationship Id="rId46" Type="http://schemas.openxmlformats.org/officeDocument/2006/relationships/hyperlink" Target="https://skills.emsidata.com/skills/ES1992B32BAB5423E423" TargetMode="External"/><Relationship Id="rId45" Type="http://schemas.openxmlformats.org/officeDocument/2006/relationships/hyperlink" Target="https://skills.emsidata.com/skills/ESFF9F7F1E6E3866D0B0" TargetMode="External"/><Relationship Id="rId48" Type="http://schemas.openxmlformats.org/officeDocument/2006/relationships/hyperlink" Target="https://skills.emsidata.com/skills/ES3623313D40EC6652DC" TargetMode="External"/><Relationship Id="rId47" Type="http://schemas.openxmlformats.org/officeDocument/2006/relationships/hyperlink" Target="https://skills.emsidata.com/skills/KS7C658V0Z5VN9S1WWYM" TargetMode="External"/><Relationship Id="rId49" Type="http://schemas.openxmlformats.org/officeDocument/2006/relationships/hyperlink" Target="https://skills.emsidata.com/skills/ES3138113FCCC45863D9" TargetMode="External"/><Relationship Id="rId31" Type="http://schemas.openxmlformats.org/officeDocument/2006/relationships/hyperlink" Target="https://skills.emsidata.com/skills/KS7G747655VG23WXMS9B" TargetMode="External"/><Relationship Id="rId30" Type="http://schemas.openxmlformats.org/officeDocument/2006/relationships/hyperlink" Target="https://skills.emsidata.com/skills/KS1218H6LSPWQHWXPLCD" TargetMode="External"/><Relationship Id="rId33" Type="http://schemas.openxmlformats.org/officeDocument/2006/relationships/hyperlink" Target="https://skills.emsidata.com/skills/KS126556LGP5F9RQ3Y54" TargetMode="External"/><Relationship Id="rId32" Type="http://schemas.openxmlformats.org/officeDocument/2006/relationships/hyperlink" Target="https://skills.emsidata.com/skills/KS680KR72KH02C5GM5TY" TargetMode="External"/><Relationship Id="rId35" Type="http://schemas.openxmlformats.org/officeDocument/2006/relationships/hyperlink" Target="https://skills.emsidata.com/skills/KS120BL5Y82H6T9F0F1B" TargetMode="External"/><Relationship Id="rId34" Type="http://schemas.openxmlformats.org/officeDocument/2006/relationships/hyperlink" Target="https://skills.emsidata.com/skills/KS120BK6RN5NN5LVV63N" TargetMode="External"/><Relationship Id="rId37" Type="http://schemas.openxmlformats.org/officeDocument/2006/relationships/hyperlink" Target="https://skills.emsidata.com/skills/KS127ZW6JKMQ7KYSCDDY" TargetMode="External"/><Relationship Id="rId36" Type="http://schemas.openxmlformats.org/officeDocument/2006/relationships/hyperlink" Target="https://skills.emsidata.com/skills/ESC4CA48F9C73D02BF59" TargetMode="External"/><Relationship Id="rId39" Type="http://schemas.openxmlformats.org/officeDocument/2006/relationships/hyperlink" Target="https://skills.emsidata.com/skills/KS440R46FJ57B8Q23DY3" TargetMode="External"/><Relationship Id="rId38" Type="http://schemas.openxmlformats.org/officeDocument/2006/relationships/hyperlink" Target="https://skills.emsidata.com/skills/ESC82FB481642DDF627E" TargetMode="External"/><Relationship Id="rId20" Type="http://schemas.openxmlformats.org/officeDocument/2006/relationships/hyperlink" Target="https://skills.emsidata.com/skills/KS1200H6XYN1CR0G5NZ0" TargetMode="External"/><Relationship Id="rId22" Type="http://schemas.openxmlformats.org/officeDocument/2006/relationships/hyperlink" Target="https://skills.emsidata.com/skills/ES4E484563F6E97D987F" TargetMode="External"/><Relationship Id="rId21" Type="http://schemas.openxmlformats.org/officeDocument/2006/relationships/hyperlink" Target="https://skills.emsidata.com/skills/KS121JN70DB9VHC8T9GN" TargetMode="External"/><Relationship Id="rId24" Type="http://schemas.openxmlformats.org/officeDocument/2006/relationships/hyperlink" Target="https://skills.emsidata.com/skills/KSOLZ9PSYE2RWFOEH1LF" TargetMode="External"/><Relationship Id="rId23" Type="http://schemas.openxmlformats.org/officeDocument/2006/relationships/hyperlink" Target="https://skills.emsidata.com/skills/ESE7CF2084EE07193255" TargetMode="External"/><Relationship Id="rId26" Type="http://schemas.openxmlformats.org/officeDocument/2006/relationships/hyperlink" Target="https://skills.emsidata.com/skills/ES39A67F403EB3EAAF1A" TargetMode="External"/><Relationship Id="rId25" Type="http://schemas.openxmlformats.org/officeDocument/2006/relationships/hyperlink" Target="https://skills.emsidata.com/skills/KS127ZG6DBSF76WF7VYX" TargetMode="External"/><Relationship Id="rId28" Type="http://schemas.openxmlformats.org/officeDocument/2006/relationships/hyperlink" Target="https://skills.emsidata.com/skills/ES93374D273ED49FAFEA" TargetMode="External"/><Relationship Id="rId27" Type="http://schemas.openxmlformats.org/officeDocument/2006/relationships/hyperlink" Target="https://skills.emsidata.com/skills/KS120016K8T4NSLN5Q6K" TargetMode="External"/><Relationship Id="rId29" Type="http://schemas.openxmlformats.org/officeDocument/2006/relationships/hyperlink" Target="https://skills.emsidata.com/skills/KS121C567C42ZV95PP2C" TargetMode="External"/><Relationship Id="rId11" Type="http://schemas.openxmlformats.org/officeDocument/2006/relationships/hyperlink" Target="https://skills.emsidata.com/skills/KS123XL73F2L2R1ZXK0K" TargetMode="External"/><Relationship Id="rId10" Type="http://schemas.openxmlformats.org/officeDocument/2006/relationships/hyperlink" Target="https://skills.emsidata.com/skills/KS7G1YH6989K60428HFJ" TargetMode="External"/><Relationship Id="rId13" Type="http://schemas.openxmlformats.org/officeDocument/2006/relationships/hyperlink" Target="https://skills.emsidata.com/skills/KS1233L6BGZ6R7D2FX0H" TargetMode="External"/><Relationship Id="rId12" Type="http://schemas.openxmlformats.org/officeDocument/2006/relationships/hyperlink" Target="https://skills.emsidata.com/skills/KS441LG5Y8XGW9TP7B4W" TargetMode="External"/><Relationship Id="rId15" Type="http://schemas.openxmlformats.org/officeDocument/2006/relationships/hyperlink" Target="https://skills.emsidata.com/skills/KS126HY6YLTB9R7XJC4Z" TargetMode="External"/><Relationship Id="rId14" Type="http://schemas.openxmlformats.org/officeDocument/2006/relationships/hyperlink" Target="https://skills.emsidata.com/skills/KS1244K68C6XP7VF1ZCX" TargetMode="External"/><Relationship Id="rId17" Type="http://schemas.openxmlformats.org/officeDocument/2006/relationships/hyperlink" Target="https://skills.emsidata.com/skills/ES3394E4839769062BF9" TargetMode="External"/><Relationship Id="rId16" Type="http://schemas.openxmlformats.org/officeDocument/2006/relationships/hyperlink" Target="https://skills.emsidata.com/skills/ESA76EB90559D4698CCD" TargetMode="External"/><Relationship Id="rId19" Type="http://schemas.openxmlformats.org/officeDocument/2006/relationships/hyperlink" Target="https://skills.emsidata.com/skills/KS126HS6R7MH1W08PMVR" TargetMode="External"/><Relationship Id="rId18" Type="http://schemas.openxmlformats.org/officeDocument/2006/relationships/hyperlink" Target="https://skills.emsidata.com/skills/KS125TH5X9H23N0137PS" TargetMode="External"/><Relationship Id="rId84" Type="http://schemas.openxmlformats.org/officeDocument/2006/relationships/hyperlink" Target="https://skills.emsidata.com/skills/KSMTFNFETVWSHU2K5X07" TargetMode="External"/><Relationship Id="rId1774" Type="http://schemas.openxmlformats.org/officeDocument/2006/relationships/hyperlink" Target="https://skills.emsidata.com/skills/KS1260B5W94BVRHBS3SP" TargetMode="External"/><Relationship Id="rId83" Type="http://schemas.openxmlformats.org/officeDocument/2006/relationships/hyperlink" Target="https://skills.emsidata.com/skills/KS122NQ78JV15M7TG886" TargetMode="External"/><Relationship Id="rId1775" Type="http://schemas.openxmlformats.org/officeDocument/2006/relationships/hyperlink" Target="https://skills.emsidata.com/skills/ES5947F5572CECE19BC5" TargetMode="External"/><Relationship Id="rId86" Type="http://schemas.openxmlformats.org/officeDocument/2006/relationships/hyperlink" Target="https://skills.emsidata.com/skills/KS123QD780L8N96VD1RM" TargetMode="External"/><Relationship Id="rId1776" Type="http://schemas.openxmlformats.org/officeDocument/2006/relationships/hyperlink" Target="https://skills.emsidata.com/skills/KS126C26VWW3SXG5RHX9" TargetMode="External"/><Relationship Id="rId85" Type="http://schemas.openxmlformats.org/officeDocument/2006/relationships/hyperlink" Target="https://skills.emsidata.com/skills/ES48F14D9F2F58F9336F" TargetMode="External"/><Relationship Id="rId1777" Type="http://schemas.openxmlformats.org/officeDocument/2006/relationships/hyperlink" Target="https://skills.emsidata.com/skills/KS440MF673ZVDH3L3SWY" TargetMode="External"/><Relationship Id="rId88" Type="http://schemas.openxmlformats.org/officeDocument/2006/relationships/hyperlink" Target="https://skills.emsidata.com/skills/KS125VR795DS56F5Q80L" TargetMode="External"/><Relationship Id="rId1778" Type="http://schemas.openxmlformats.org/officeDocument/2006/relationships/hyperlink" Target="https://skills.emsidata.com/skills/KS128C365Z91ZGLTK6XC" TargetMode="External"/><Relationship Id="rId87" Type="http://schemas.openxmlformats.org/officeDocument/2006/relationships/hyperlink" Target="https://skills.emsidata.com/skills/KS123RH5XSDNMXJPM4KR" TargetMode="External"/><Relationship Id="rId1779" Type="http://schemas.openxmlformats.org/officeDocument/2006/relationships/hyperlink" Target="https://skills.emsidata.com/skills/KS121F56HCNN8HS317LM" TargetMode="External"/><Relationship Id="rId89" Type="http://schemas.openxmlformats.org/officeDocument/2006/relationships/hyperlink" Target="https://skills.emsidata.com/skills/KS120GV5ZXR64CJLL1J4" TargetMode="External"/><Relationship Id="rId80" Type="http://schemas.openxmlformats.org/officeDocument/2006/relationships/hyperlink" Target="https://skills.emsidata.com/skills/KS125YQ73CSNZ17XDJ9J" TargetMode="External"/><Relationship Id="rId82" Type="http://schemas.openxmlformats.org/officeDocument/2006/relationships/hyperlink" Target="https://skills.emsidata.com/skills/KS127LX709PL7N1BS5K4" TargetMode="External"/><Relationship Id="rId81" Type="http://schemas.openxmlformats.org/officeDocument/2006/relationships/hyperlink" Target="https://skills.emsidata.com/skills/KSW2GDPDKIAOZ8ZMQTYA" TargetMode="External"/><Relationship Id="rId1770" Type="http://schemas.openxmlformats.org/officeDocument/2006/relationships/hyperlink" Target="https://skills.emsidata.com/skills/KS127JT79R8VT2J961DC" TargetMode="External"/><Relationship Id="rId1771" Type="http://schemas.openxmlformats.org/officeDocument/2006/relationships/hyperlink" Target="https://skills.emsidata.com/skills/KS125TZ6G4GYLS2F300C" TargetMode="External"/><Relationship Id="rId1772" Type="http://schemas.openxmlformats.org/officeDocument/2006/relationships/hyperlink" Target="https://skills.emsidata.com/skills/KS12752715S2P1XNBR43" TargetMode="External"/><Relationship Id="rId1773" Type="http://schemas.openxmlformats.org/officeDocument/2006/relationships/hyperlink" Target="https://skills.emsidata.com/skills/KS122D76HZSF2F2SXJZD" TargetMode="External"/><Relationship Id="rId73" Type="http://schemas.openxmlformats.org/officeDocument/2006/relationships/hyperlink" Target="https://skills.emsidata.com/skills/KS7G05Y6PD6Z2Z1TVKDD" TargetMode="External"/><Relationship Id="rId1763" Type="http://schemas.openxmlformats.org/officeDocument/2006/relationships/hyperlink" Target="https://skills.emsidata.com/skills/KS126XM5WZ451QBPLNLR" TargetMode="External"/><Relationship Id="rId72" Type="http://schemas.openxmlformats.org/officeDocument/2006/relationships/hyperlink" Target="https://skills.emsidata.com/skills/KS1218V6D1NWTXTCWP33" TargetMode="External"/><Relationship Id="rId1764" Type="http://schemas.openxmlformats.org/officeDocument/2006/relationships/hyperlink" Target="https://skills.emsidata.com/skills/KS126SS5ZGP8D3MC48BQ" TargetMode="External"/><Relationship Id="rId75" Type="http://schemas.openxmlformats.org/officeDocument/2006/relationships/hyperlink" Target="https://skills.emsidata.com/skills/KS441626TDSV2J6GBB86" TargetMode="External"/><Relationship Id="rId1765" Type="http://schemas.openxmlformats.org/officeDocument/2006/relationships/hyperlink" Target="https://skills.emsidata.com/skills/KS123C65WWYV541M67KQ" TargetMode="External"/><Relationship Id="rId74" Type="http://schemas.openxmlformats.org/officeDocument/2006/relationships/hyperlink" Target="https://skills.emsidata.com/skills/KS124Y46BNLKS3MP9KJK" TargetMode="External"/><Relationship Id="rId1766" Type="http://schemas.openxmlformats.org/officeDocument/2006/relationships/hyperlink" Target="https://skills.emsidata.com/skills/KS126BB6TYW1RZRT39VN" TargetMode="External"/><Relationship Id="rId77" Type="http://schemas.openxmlformats.org/officeDocument/2006/relationships/hyperlink" Target="https://skills.emsidata.com/skills/KS441DK70RM6XLJ3P36X" TargetMode="External"/><Relationship Id="rId1767" Type="http://schemas.openxmlformats.org/officeDocument/2006/relationships/hyperlink" Target="https://skills.emsidata.com/skills/KS121DR6KN061R1WRWT0" TargetMode="External"/><Relationship Id="rId76" Type="http://schemas.openxmlformats.org/officeDocument/2006/relationships/hyperlink" Target="https://skills.emsidata.com/skills/KS123RL60WHDTYVLQRSL" TargetMode="External"/><Relationship Id="rId1768" Type="http://schemas.openxmlformats.org/officeDocument/2006/relationships/hyperlink" Target="https://skills.emsidata.com/skills/ES7496BBFE8AF575C659" TargetMode="External"/><Relationship Id="rId79" Type="http://schemas.openxmlformats.org/officeDocument/2006/relationships/hyperlink" Target="https://skills.emsidata.com/skills/KS440FV6YG4KVBZY5RKT" TargetMode="External"/><Relationship Id="rId1769" Type="http://schemas.openxmlformats.org/officeDocument/2006/relationships/hyperlink" Target="https://skills.emsidata.com/skills/KS123H46X40T2JFS3HNP" TargetMode="External"/><Relationship Id="rId78" Type="http://schemas.openxmlformats.org/officeDocument/2006/relationships/hyperlink" Target="https://skills.emsidata.com/skills/KS7G5ZH5ZMDTZ1V8QC75" TargetMode="External"/><Relationship Id="rId71" Type="http://schemas.openxmlformats.org/officeDocument/2006/relationships/hyperlink" Target="https://skills.emsidata.com/skills/KSPW6SYT2CM7EW9VBP1H" TargetMode="External"/><Relationship Id="rId70" Type="http://schemas.openxmlformats.org/officeDocument/2006/relationships/hyperlink" Target="https://skills.emsidata.com/skills/KS13USA80NE38XJHA2TL" TargetMode="External"/><Relationship Id="rId1760" Type="http://schemas.openxmlformats.org/officeDocument/2006/relationships/hyperlink" Target="https://skills.emsidata.com/skills/KS1270B6ZM2TMYPKYRH1" TargetMode="External"/><Relationship Id="rId1761" Type="http://schemas.openxmlformats.org/officeDocument/2006/relationships/hyperlink" Target="https://skills.emsidata.com/skills/KS1223077VCYH2NDCW2Z" TargetMode="External"/><Relationship Id="rId1762" Type="http://schemas.openxmlformats.org/officeDocument/2006/relationships/hyperlink" Target="https://skills.emsidata.com/skills/KS12276704C395R62LC7" TargetMode="External"/><Relationship Id="rId62" Type="http://schemas.openxmlformats.org/officeDocument/2006/relationships/hyperlink" Target="https://skills.emsidata.com/skills/KS121986V35D05QNFF8N" TargetMode="External"/><Relationship Id="rId1796" Type="http://schemas.openxmlformats.org/officeDocument/2006/relationships/hyperlink" Target="https://skills.emsidata.com/skills/KS1285877D7CF6GTQJZF" TargetMode="External"/><Relationship Id="rId61" Type="http://schemas.openxmlformats.org/officeDocument/2006/relationships/hyperlink" Target="https://skills.emsidata.com/skills/KSQ9IRIH2B281JZYOJIZ" TargetMode="External"/><Relationship Id="rId1797" Type="http://schemas.openxmlformats.org/officeDocument/2006/relationships/hyperlink" Target="https://skills.emsidata.com/skills/KS121C96BRQXZFTPD1DG" TargetMode="External"/><Relationship Id="rId64" Type="http://schemas.openxmlformats.org/officeDocument/2006/relationships/hyperlink" Target="https://skills.emsidata.com/skills/KS1218G6KH2RGNVTJNR8" TargetMode="External"/><Relationship Id="rId1798" Type="http://schemas.openxmlformats.org/officeDocument/2006/relationships/hyperlink" Target="https://skills.emsidata.com/skills/KS1214B6GJNDKGHDFNP5" TargetMode="External"/><Relationship Id="rId63" Type="http://schemas.openxmlformats.org/officeDocument/2006/relationships/hyperlink" Target="https://skills.emsidata.com/skills/KS1218C6MP9RN7WXMM37" TargetMode="External"/><Relationship Id="rId1799" Type="http://schemas.openxmlformats.org/officeDocument/2006/relationships/hyperlink" Target="https://skills.emsidata.com/skills/KS126BK62WRFXDC690QY" TargetMode="External"/><Relationship Id="rId66" Type="http://schemas.openxmlformats.org/officeDocument/2006/relationships/hyperlink" Target="https://skills.emsidata.com/skills/KSJVV3YRQ0AV3QVEMB94" TargetMode="External"/><Relationship Id="rId65" Type="http://schemas.openxmlformats.org/officeDocument/2006/relationships/hyperlink" Target="https://skills.emsidata.com/skills/KS122SL787WBFLV2T3DS" TargetMode="External"/><Relationship Id="rId68" Type="http://schemas.openxmlformats.org/officeDocument/2006/relationships/hyperlink" Target="https://skills.emsidata.com/skills/KS126SH79FQK71785RN1" TargetMode="External"/><Relationship Id="rId67" Type="http://schemas.openxmlformats.org/officeDocument/2006/relationships/hyperlink" Target="https://skills.emsidata.com/skills/KS120ZX7019J4V8DHBTM" TargetMode="External"/><Relationship Id="rId60" Type="http://schemas.openxmlformats.org/officeDocument/2006/relationships/hyperlink" Target="https://skills.emsidata.com/skills/KS440ZB70KSLV18DM7M2" TargetMode="External"/><Relationship Id="rId69" Type="http://schemas.openxmlformats.org/officeDocument/2006/relationships/hyperlink" Target="https://skills.emsidata.com/skills/KS127FT67WJ9MTS58YHQ" TargetMode="External"/><Relationship Id="rId1790" Type="http://schemas.openxmlformats.org/officeDocument/2006/relationships/hyperlink" Target="https://skills.emsidata.com/skills/KS124BM69JD4B9CZCTRF" TargetMode="External"/><Relationship Id="rId1791" Type="http://schemas.openxmlformats.org/officeDocument/2006/relationships/hyperlink" Target="https://skills.emsidata.com/skills/ES767AF9563688700F7B" TargetMode="External"/><Relationship Id="rId1792" Type="http://schemas.openxmlformats.org/officeDocument/2006/relationships/hyperlink" Target="https://skills.emsidata.com/skills/KS12535650YNTFX0X1BN" TargetMode="External"/><Relationship Id="rId1793" Type="http://schemas.openxmlformats.org/officeDocument/2006/relationships/hyperlink" Target="https://skills.emsidata.com/skills/KS1253Y628QDSY22KWV2" TargetMode="External"/><Relationship Id="rId1794" Type="http://schemas.openxmlformats.org/officeDocument/2006/relationships/hyperlink" Target="https://skills.emsidata.com/skills/KS123WG65TG0D63WL5LF" TargetMode="External"/><Relationship Id="rId1795" Type="http://schemas.openxmlformats.org/officeDocument/2006/relationships/hyperlink" Target="https://skills.emsidata.com/skills/KS4400R644H86M71ZDDQ" TargetMode="External"/><Relationship Id="rId51" Type="http://schemas.openxmlformats.org/officeDocument/2006/relationships/hyperlink" Target="https://skills.emsidata.com/skills/KS6UL5GW1OS26T5WW2UK" TargetMode="External"/><Relationship Id="rId1785" Type="http://schemas.openxmlformats.org/officeDocument/2006/relationships/hyperlink" Target="https://skills.emsidata.com/skills/ES110075EF171907A3E8" TargetMode="External"/><Relationship Id="rId50" Type="http://schemas.openxmlformats.org/officeDocument/2006/relationships/hyperlink" Target="https://skills.emsidata.com/skills/KS122L363QG4M33RBQZ9" TargetMode="External"/><Relationship Id="rId1786" Type="http://schemas.openxmlformats.org/officeDocument/2006/relationships/hyperlink" Target="https://skills.emsidata.com/skills/KS124KF5W616GF1JHVVJ" TargetMode="External"/><Relationship Id="rId53" Type="http://schemas.openxmlformats.org/officeDocument/2006/relationships/hyperlink" Target="https://skills.emsidata.com/skills/KS125Q36QTY8PQT43BK3" TargetMode="External"/><Relationship Id="rId1787" Type="http://schemas.openxmlformats.org/officeDocument/2006/relationships/hyperlink" Target="https://skills.emsidata.com/skills/KSWXNQIB5K2ZCK9ZOHM6" TargetMode="External"/><Relationship Id="rId52" Type="http://schemas.openxmlformats.org/officeDocument/2006/relationships/hyperlink" Target="https://skills.emsidata.com/skills/KS1235P5ZVQRHD800SQK" TargetMode="External"/><Relationship Id="rId1788" Type="http://schemas.openxmlformats.org/officeDocument/2006/relationships/hyperlink" Target="https://skills.emsidata.com/skills/KS126L066JM8C2CJRKR2" TargetMode="External"/><Relationship Id="rId55" Type="http://schemas.openxmlformats.org/officeDocument/2006/relationships/hyperlink" Target="https://skills.emsidata.com/skills/KS1209579K7LGT45YXJB" TargetMode="External"/><Relationship Id="rId1789" Type="http://schemas.openxmlformats.org/officeDocument/2006/relationships/hyperlink" Target="https://skills.emsidata.com/skills/KS124KF6W2XMXBDGV6V0" TargetMode="External"/><Relationship Id="rId54" Type="http://schemas.openxmlformats.org/officeDocument/2006/relationships/hyperlink" Target="https://skills.emsidata.com/skills/KS125Q46DRC84LP4BKJW" TargetMode="External"/><Relationship Id="rId57" Type="http://schemas.openxmlformats.org/officeDocument/2006/relationships/hyperlink" Target="https://skills.emsidata.com/skills/KS127QN6DMH7B7YD97PL" TargetMode="External"/><Relationship Id="rId56" Type="http://schemas.openxmlformats.org/officeDocument/2006/relationships/hyperlink" Target="https://skills.emsidata.com/skills/KS1285Z663564K2GB93Y" TargetMode="External"/><Relationship Id="rId59" Type="http://schemas.openxmlformats.org/officeDocument/2006/relationships/hyperlink" Target="https://skills.emsidata.com/skills/ESA6AC50E02D490DE4FA" TargetMode="External"/><Relationship Id="rId58" Type="http://schemas.openxmlformats.org/officeDocument/2006/relationships/hyperlink" Target="https://skills.emsidata.com/skills/KS687QX65Q8MX9JLHYH0" TargetMode="External"/><Relationship Id="rId1780" Type="http://schemas.openxmlformats.org/officeDocument/2006/relationships/hyperlink" Target="https://skills.emsidata.com/skills/KS120WB5W9ZPJR1ZNNFS" TargetMode="External"/><Relationship Id="rId1781" Type="http://schemas.openxmlformats.org/officeDocument/2006/relationships/hyperlink" Target="https://skills.emsidata.com/skills/KS126BJ6K2M0L3GRHSCB" TargetMode="External"/><Relationship Id="rId1782" Type="http://schemas.openxmlformats.org/officeDocument/2006/relationships/hyperlink" Target="https://skills.emsidata.com/skills/KS121K26MJ3TN4NZDCN7" TargetMode="External"/><Relationship Id="rId1783" Type="http://schemas.openxmlformats.org/officeDocument/2006/relationships/hyperlink" Target="https://skills.emsidata.com/skills/KS1263P757XTBSPNSKJ4" TargetMode="External"/><Relationship Id="rId1784" Type="http://schemas.openxmlformats.org/officeDocument/2006/relationships/hyperlink" Target="https://skills.emsidata.com/skills/KS127555W6MK6CL1JSQB" TargetMode="External"/><Relationship Id="rId349" Type="http://schemas.openxmlformats.org/officeDocument/2006/relationships/hyperlink" Target="https://skills.emsidata.com/skills/KS7G0NS71QMMQGQGTH3Q" TargetMode="External"/><Relationship Id="rId348" Type="http://schemas.openxmlformats.org/officeDocument/2006/relationships/hyperlink" Target="https://skills.emsidata.com/skills/ES342523616CC36ADBB5" TargetMode="External"/><Relationship Id="rId347" Type="http://schemas.openxmlformats.org/officeDocument/2006/relationships/hyperlink" Target="https://skills.emsidata.com/skills/KS1245J6QB7YT03JWB6Q" TargetMode="External"/><Relationship Id="rId346" Type="http://schemas.openxmlformats.org/officeDocument/2006/relationships/hyperlink" Target="https://skills.emsidata.com/skills/KS124NG700Q2RZ7FLX30" TargetMode="External"/><Relationship Id="rId341" Type="http://schemas.openxmlformats.org/officeDocument/2006/relationships/hyperlink" Target="https://skills.emsidata.com/skills/KS7G58F680817GY7C0Z5" TargetMode="External"/><Relationship Id="rId340" Type="http://schemas.openxmlformats.org/officeDocument/2006/relationships/hyperlink" Target="https://skills.emsidata.com/skills/KS440NB6WQTFFTRTGPZZ" TargetMode="External"/><Relationship Id="rId345" Type="http://schemas.openxmlformats.org/officeDocument/2006/relationships/hyperlink" Target="https://skills.emsidata.com/skills/KS124HM771ZF70WBNNNW" TargetMode="External"/><Relationship Id="rId344" Type="http://schemas.openxmlformats.org/officeDocument/2006/relationships/hyperlink" Target="https://skills.emsidata.com/skills/KS1217R6SMDJ0WQHN6LK" TargetMode="External"/><Relationship Id="rId343" Type="http://schemas.openxmlformats.org/officeDocument/2006/relationships/hyperlink" Target="https://skills.emsidata.com/skills/KS6888T71TLZ95GK1F1V" TargetMode="External"/><Relationship Id="rId342" Type="http://schemas.openxmlformats.org/officeDocument/2006/relationships/hyperlink" Target="https://skills.emsidata.com/skills/KS1256G6DQ5CXRCWVGGW" TargetMode="External"/><Relationship Id="rId338" Type="http://schemas.openxmlformats.org/officeDocument/2006/relationships/hyperlink" Target="https://skills.emsidata.com/skills/KS1226R6NBXK6PSZF5FM" TargetMode="External"/><Relationship Id="rId337" Type="http://schemas.openxmlformats.org/officeDocument/2006/relationships/hyperlink" Target="https://skills.emsidata.com/skills/KS128J35W8FRP96V80DS" TargetMode="External"/><Relationship Id="rId336" Type="http://schemas.openxmlformats.org/officeDocument/2006/relationships/hyperlink" Target="https://skills.emsidata.com/skills/KS1229V75JRKRC5S980K" TargetMode="External"/><Relationship Id="rId335" Type="http://schemas.openxmlformats.org/officeDocument/2006/relationships/hyperlink" Target="https://skills.emsidata.com/skills/KS440XF71HJSP3NM38CG" TargetMode="External"/><Relationship Id="rId339" Type="http://schemas.openxmlformats.org/officeDocument/2006/relationships/hyperlink" Target="https://skills.emsidata.com/skills/KS127JM79FJ5MC2D5VH6" TargetMode="External"/><Relationship Id="rId330" Type="http://schemas.openxmlformats.org/officeDocument/2006/relationships/hyperlink" Target="https://skills.emsidata.com/skills/ES790B9B3A918FCDE4FD" TargetMode="External"/><Relationship Id="rId334" Type="http://schemas.openxmlformats.org/officeDocument/2006/relationships/hyperlink" Target="https://skills.emsidata.com/skills/KS1217R6HYXYDKG52GHN" TargetMode="External"/><Relationship Id="rId333" Type="http://schemas.openxmlformats.org/officeDocument/2006/relationships/hyperlink" Target="https://skills.emsidata.com/skills/KS122FN6C971NB3RMGRM" TargetMode="External"/><Relationship Id="rId332" Type="http://schemas.openxmlformats.org/officeDocument/2006/relationships/hyperlink" Target="https://skills.emsidata.com/skills/KS7G5WF65Q6W83CGJ3BV" TargetMode="External"/><Relationship Id="rId331" Type="http://schemas.openxmlformats.org/officeDocument/2006/relationships/hyperlink" Target="https://skills.emsidata.com/skills/ESD89684FCBE4D978339" TargetMode="External"/><Relationship Id="rId370" Type="http://schemas.openxmlformats.org/officeDocument/2006/relationships/hyperlink" Target="https://skills.emsidata.com/skills/ES6A9720D9137D257BAF" TargetMode="External"/><Relationship Id="rId369" Type="http://schemas.openxmlformats.org/officeDocument/2006/relationships/hyperlink" Target="https://skills.emsidata.com/skills/KS1256P6K6L55CC6SHTY" TargetMode="External"/><Relationship Id="rId368" Type="http://schemas.openxmlformats.org/officeDocument/2006/relationships/hyperlink" Target="https://skills.emsidata.com/skills/KS1219F6TX2C4YWCN0F8" TargetMode="External"/><Relationship Id="rId363" Type="http://schemas.openxmlformats.org/officeDocument/2006/relationships/hyperlink" Target="https://skills.emsidata.com/skills/KS122BR79MXF3H1GXR79" TargetMode="External"/><Relationship Id="rId362" Type="http://schemas.openxmlformats.org/officeDocument/2006/relationships/hyperlink" Target="https://skills.emsidata.com/skills/KS7G0GK76JGSBRD484V1" TargetMode="External"/><Relationship Id="rId361" Type="http://schemas.openxmlformats.org/officeDocument/2006/relationships/hyperlink" Target="https://skills.emsidata.com/skills/KS120GQ6LW2965CLHJ55" TargetMode="External"/><Relationship Id="rId360" Type="http://schemas.openxmlformats.org/officeDocument/2006/relationships/hyperlink" Target="https://skills.emsidata.com/skills/BGS95511BC59500E7459" TargetMode="External"/><Relationship Id="rId367" Type="http://schemas.openxmlformats.org/officeDocument/2006/relationships/hyperlink" Target="https://skills.emsidata.com/skills/KS121986J2SBJ8Z76D73" TargetMode="External"/><Relationship Id="rId366" Type="http://schemas.openxmlformats.org/officeDocument/2006/relationships/hyperlink" Target="https://skills.emsidata.com/skills/KS4402D67MDP23KB0JGR" TargetMode="External"/><Relationship Id="rId365" Type="http://schemas.openxmlformats.org/officeDocument/2006/relationships/hyperlink" Target="https://skills.emsidata.com/skills/KS1246R60SS35YQ0S30N" TargetMode="External"/><Relationship Id="rId364" Type="http://schemas.openxmlformats.org/officeDocument/2006/relationships/hyperlink" Target="https://skills.emsidata.com/skills/KS1219875SHHKTPG2LVV" TargetMode="External"/><Relationship Id="rId95" Type="http://schemas.openxmlformats.org/officeDocument/2006/relationships/hyperlink" Target="https://skills.emsidata.com/skills/KS441VK66YJV4G78XS1N" TargetMode="External"/><Relationship Id="rId94" Type="http://schemas.openxmlformats.org/officeDocument/2006/relationships/hyperlink" Target="https://skills.emsidata.com/skills/KS1240K70J5662ZSVRYH" TargetMode="External"/><Relationship Id="rId97" Type="http://schemas.openxmlformats.org/officeDocument/2006/relationships/hyperlink" Target="https://skills.emsidata.com/skills/KS122PM76DCYL9WC89Y7" TargetMode="External"/><Relationship Id="rId96" Type="http://schemas.openxmlformats.org/officeDocument/2006/relationships/hyperlink" Target="https://skills.emsidata.com/skills/KS122NV76966P55MV6WD" TargetMode="External"/><Relationship Id="rId99" Type="http://schemas.openxmlformats.org/officeDocument/2006/relationships/hyperlink" Target="https://skills.emsidata.com/skills/KS1241P6PXRCKTDSWHTV" TargetMode="External"/><Relationship Id="rId98" Type="http://schemas.openxmlformats.org/officeDocument/2006/relationships/hyperlink" Target="https://skills.emsidata.com/skills/KS120GV6C72JMSZKMTD7" TargetMode="External"/><Relationship Id="rId91" Type="http://schemas.openxmlformats.org/officeDocument/2006/relationships/hyperlink" Target="https://skills.emsidata.com/skills/KS127DQ68Y40ZGV1ZS17" TargetMode="External"/><Relationship Id="rId90" Type="http://schemas.openxmlformats.org/officeDocument/2006/relationships/hyperlink" Target="https://skills.emsidata.com/skills/KS441H278FKL6W7160MY" TargetMode="External"/><Relationship Id="rId93" Type="http://schemas.openxmlformats.org/officeDocument/2006/relationships/hyperlink" Target="https://skills.emsidata.com/skills/KSQXCGHI0NABY4TXXPCO" TargetMode="External"/><Relationship Id="rId92" Type="http://schemas.openxmlformats.org/officeDocument/2006/relationships/hyperlink" Target="https://skills.emsidata.com/skills/KS122CN61BGR14CT2VZF" TargetMode="External"/><Relationship Id="rId359" Type="http://schemas.openxmlformats.org/officeDocument/2006/relationships/hyperlink" Target="https://skills.emsidata.com/skills/KS121F4694GS21ZNM1VZ" TargetMode="External"/><Relationship Id="rId358" Type="http://schemas.openxmlformats.org/officeDocument/2006/relationships/hyperlink" Target="https://skills.emsidata.com/skills/KS1226460LSTKGW59TDX" TargetMode="External"/><Relationship Id="rId357" Type="http://schemas.openxmlformats.org/officeDocument/2006/relationships/hyperlink" Target="https://skills.emsidata.com/skills/ES692330DC9B3DAE9668" TargetMode="External"/><Relationship Id="rId352" Type="http://schemas.openxmlformats.org/officeDocument/2006/relationships/hyperlink" Target="https://skills.emsidata.com/skills/KS122TP6HKNBGYL0ZFM4" TargetMode="External"/><Relationship Id="rId351" Type="http://schemas.openxmlformats.org/officeDocument/2006/relationships/hyperlink" Target="https://skills.emsidata.com/skills/KS441757223CDGVMVFNW" TargetMode="External"/><Relationship Id="rId350" Type="http://schemas.openxmlformats.org/officeDocument/2006/relationships/hyperlink" Target="https://skills.emsidata.com/skills/KS4404S6YYWRS055SPRQ" TargetMode="External"/><Relationship Id="rId356" Type="http://schemas.openxmlformats.org/officeDocument/2006/relationships/hyperlink" Target="https://skills.emsidata.com/skills/KSVV7L26JZNZ4SX5QH95" TargetMode="External"/><Relationship Id="rId355" Type="http://schemas.openxmlformats.org/officeDocument/2006/relationships/hyperlink" Target="https://skills.emsidata.com/skills/KS121905YTBHHX4N89W2" TargetMode="External"/><Relationship Id="rId354" Type="http://schemas.openxmlformats.org/officeDocument/2006/relationships/hyperlink" Target="https://skills.emsidata.com/skills/KS122C06Z8NDM5G6NYNT" TargetMode="External"/><Relationship Id="rId353" Type="http://schemas.openxmlformats.org/officeDocument/2006/relationships/hyperlink" Target="https://skills.emsidata.com/skills/KS4424T6KPTTQ1NKM0XK" TargetMode="External"/><Relationship Id="rId305" Type="http://schemas.openxmlformats.org/officeDocument/2006/relationships/hyperlink" Target="https://skills.emsidata.com/skills/KS121VL6CYLXTKKGWQK1" TargetMode="External"/><Relationship Id="rId304" Type="http://schemas.openxmlformats.org/officeDocument/2006/relationships/hyperlink" Target="https://skills.emsidata.com/skills/KS7G6S16G7K7D0W6P97L" TargetMode="External"/><Relationship Id="rId303" Type="http://schemas.openxmlformats.org/officeDocument/2006/relationships/hyperlink" Target="https://skills.emsidata.com/skills/KS440Y87796WPP7W46RT" TargetMode="External"/><Relationship Id="rId302" Type="http://schemas.openxmlformats.org/officeDocument/2006/relationships/hyperlink" Target="https://skills.emsidata.com/skills/KS440Y76XJ99KMMZBVXK" TargetMode="External"/><Relationship Id="rId309" Type="http://schemas.openxmlformats.org/officeDocument/2006/relationships/hyperlink" Target="https://skills.emsidata.com/skills/KS1229163GN14GKRVP2M" TargetMode="External"/><Relationship Id="rId308" Type="http://schemas.openxmlformats.org/officeDocument/2006/relationships/hyperlink" Target="https://skills.emsidata.com/skills/KS1253Y5YTQ174LPH6WF" TargetMode="External"/><Relationship Id="rId307" Type="http://schemas.openxmlformats.org/officeDocument/2006/relationships/hyperlink" Target="https://skills.emsidata.com/skills/KS440Y975RD841M02V3S" TargetMode="External"/><Relationship Id="rId306" Type="http://schemas.openxmlformats.org/officeDocument/2006/relationships/hyperlink" Target="https://skills.emsidata.com/skills/KS1247471HSLDT5PBD6P" TargetMode="External"/><Relationship Id="rId301" Type="http://schemas.openxmlformats.org/officeDocument/2006/relationships/hyperlink" Target="https://skills.emsidata.com/skills/KS4400P73W7HVMVZ7HCB" TargetMode="External"/><Relationship Id="rId300" Type="http://schemas.openxmlformats.org/officeDocument/2006/relationships/hyperlink" Target="https://skills.emsidata.com/skills/KS127JY5Z8ZW4NTK3NC5" TargetMode="External"/><Relationship Id="rId327" Type="http://schemas.openxmlformats.org/officeDocument/2006/relationships/hyperlink" Target="https://skills.emsidata.com/skills/KS440T95YVPGBW88YSDQ" TargetMode="External"/><Relationship Id="rId326" Type="http://schemas.openxmlformats.org/officeDocument/2006/relationships/hyperlink" Target="https://skills.emsidata.com/skills/KS1217S6P3M284GY3DLN" TargetMode="External"/><Relationship Id="rId325" Type="http://schemas.openxmlformats.org/officeDocument/2006/relationships/hyperlink" Target="https://skills.emsidata.com/skills/KS1210674JQVCN6F1V19" TargetMode="External"/><Relationship Id="rId324" Type="http://schemas.openxmlformats.org/officeDocument/2006/relationships/hyperlink" Target="https://skills.emsidata.com/skills/KS120SH6ZGPND59NX8J0" TargetMode="External"/><Relationship Id="rId329" Type="http://schemas.openxmlformats.org/officeDocument/2006/relationships/hyperlink" Target="https://skills.emsidata.com/skills/KS121DY6DT8LNYJL7FZ1" TargetMode="External"/><Relationship Id="rId328" Type="http://schemas.openxmlformats.org/officeDocument/2006/relationships/hyperlink" Target="https://skills.emsidata.com/skills/KS127TK734GDG2P8DKBY" TargetMode="External"/><Relationship Id="rId323" Type="http://schemas.openxmlformats.org/officeDocument/2006/relationships/hyperlink" Target="https://skills.emsidata.com/skills/KS120MK68TQJ03CWMLHH" TargetMode="External"/><Relationship Id="rId322" Type="http://schemas.openxmlformats.org/officeDocument/2006/relationships/hyperlink" Target="https://skills.emsidata.com/skills/KS124PV771999TSBBMM0" TargetMode="External"/><Relationship Id="rId321" Type="http://schemas.openxmlformats.org/officeDocument/2006/relationships/hyperlink" Target="https://skills.emsidata.com/skills/KS123RL5VXGM04RW1K2V" TargetMode="External"/><Relationship Id="rId320" Type="http://schemas.openxmlformats.org/officeDocument/2006/relationships/hyperlink" Target="https://skills.emsidata.com/skills/KS1205V67QP3VYT0HKW7" TargetMode="External"/><Relationship Id="rId316" Type="http://schemas.openxmlformats.org/officeDocument/2006/relationships/hyperlink" Target="https://skills.emsidata.com/skills/KS125VJ636ZVWXWBJH1C" TargetMode="External"/><Relationship Id="rId315" Type="http://schemas.openxmlformats.org/officeDocument/2006/relationships/hyperlink" Target="https://skills.emsidata.com/skills/KS440Y2753B5W026NRP1" TargetMode="External"/><Relationship Id="rId314" Type="http://schemas.openxmlformats.org/officeDocument/2006/relationships/hyperlink" Target="https://skills.emsidata.com/skills/KS128CV78DFGL5QWK0TP" TargetMode="External"/><Relationship Id="rId313" Type="http://schemas.openxmlformats.org/officeDocument/2006/relationships/hyperlink" Target="https://skills.emsidata.com/skills/KSQBDJ40LXGIMTWMW3V3" TargetMode="External"/><Relationship Id="rId319" Type="http://schemas.openxmlformats.org/officeDocument/2006/relationships/hyperlink" Target="https://skills.emsidata.com/skills/KS126MC74DDPFPRS09SS" TargetMode="External"/><Relationship Id="rId318" Type="http://schemas.openxmlformats.org/officeDocument/2006/relationships/hyperlink" Target="https://skills.emsidata.com/skills/KS122VC6YW4GX4M0LBGT" TargetMode="External"/><Relationship Id="rId317" Type="http://schemas.openxmlformats.org/officeDocument/2006/relationships/hyperlink" Target="https://skills.emsidata.com/skills/KS125LW72VV60LMKP55P" TargetMode="External"/><Relationship Id="rId312" Type="http://schemas.openxmlformats.org/officeDocument/2006/relationships/hyperlink" Target="https://skills.emsidata.com/skills/KS123115Y008H7M9H15M" TargetMode="External"/><Relationship Id="rId311" Type="http://schemas.openxmlformats.org/officeDocument/2006/relationships/hyperlink" Target="https://skills.emsidata.com/skills/KS123MX6W4PV7YPN9HYH" TargetMode="External"/><Relationship Id="rId310" Type="http://schemas.openxmlformats.org/officeDocument/2006/relationships/hyperlink" Target="https://skills.emsidata.com/skills/KS124X068YJ0G5QD5LSZ" TargetMode="External"/><Relationship Id="rId4040" Type="http://schemas.openxmlformats.org/officeDocument/2006/relationships/hyperlink" Target="https://skills.emsidata.com/skills/KS1LTFPZ3A5V9W454971" TargetMode="External"/><Relationship Id="rId4042" Type="http://schemas.openxmlformats.org/officeDocument/2006/relationships/hyperlink" Target="https://skills.emsidata.com/skills/KS122LF709JLK7D9PL8J" TargetMode="External"/><Relationship Id="rId4041" Type="http://schemas.openxmlformats.org/officeDocument/2006/relationships/hyperlink" Target="https://skills.emsidata.com/skills/KS123606D9B7G8SWYZL1" TargetMode="External"/><Relationship Id="rId4044" Type="http://schemas.openxmlformats.org/officeDocument/2006/relationships/hyperlink" Target="https://skills.emsidata.com/skills/KS121C8724MWS10NYFCX" TargetMode="External"/><Relationship Id="rId4043" Type="http://schemas.openxmlformats.org/officeDocument/2006/relationships/hyperlink" Target="https://skills.emsidata.com/skills/KS120K369N6FRXGKL0SN" TargetMode="External"/><Relationship Id="rId4046" Type="http://schemas.openxmlformats.org/officeDocument/2006/relationships/hyperlink" Target="https://skills.emsidata.com/skills/ES36447682683479BD91" TargetMode="External"/><Relationship Id="rId4045" Type="http://schemas.openxmlformats.org/officeDocument/2006/relationships/hyperlink" Target="https://skills.emsidata.com/skills/BGSAF2195C4D72DA788E" TargetMode="External"/><Relationship Id="rId4048" Type="http://schemas.openxmlformats.org/officeDocument/2006/relationships/hyperlink" Target="https://skills.emsidata.com/skills/BGS7769CB2FE0C6E8B8A" TargetMode="External"/><Relationship Id="rId4047" Type="http://schemas.openxmlformats.org/officeDocument/2006/relationships/hyperlink" Target="https://skills.emsidata.com/skills/KS4422P5ZYNKQ8W589GG" TargetMode="External"/><Relationship Id="rId4049" Type="http://schemas.openxmlformats.org/officeDocument/2006/relationships/hyperlink" Target="https://skills.emsidata.com/skills/KS7G3PY6QZ9WZ101P2LQ" TargetMode="External"/><Relationship Id="rId4031" Type="http://schemas.openxmlformats.org/officeDocument/2006/relationships/hyperlink" Target="https://skills.emsidata.com/skills/KS123RG7157Q8BQKCXD5" TargetMode="External"/><Relationship Id="rId4030" Type="http://schemas.openxmlformats.org/officeDocument/2006/relationships/hyperlink" Target="https://skills.emsidata.com/skills/ES9320CF9A1D6E98E7DA" TargetMode="External"/><Relationship Id="rId297" Type="http://schemas.openxmlformats.org/officeDocument/2006/relationships/hyperlink" Target="https://skills.emsidata.com/skills/KS440Y872F3BYGM3F52K" TargetMode="External"/><Relationship Id="rId4033" Type="http://schemas.openxmlformats.org/officeDocument/2006/relationships/hyperlink" Target="https://skills.emsidata.com/skills/KS121L66MRP5DT4V5ZCM" TargetMode="External"/><Relationship Id="rId296" Type="http://schemas.openxmlformats.org/officeDocument/2006/relationships/hyperlink" Target="https://skills.emsidata.com/skills/KS126SZ69P213BWD801D" TargetMode="External"/><Relationship Id="rId4032" Type="http://schemas.openxmlformats.org/officeDocument/2006/relationships/hyperlink" Target="https://skills.emsidata.com/skills/KS125SG78YD1D2PFSR51" TargetMode="External"/><Relationship Id="rId295" Type="http://schemas.openxmlformats.org/officeDocument/2006/relationships/hyperlink" Target="https://skills.emsidata.com/skills/ES38807E6721CB034A7F" TargetMode="External"/><Relationship Id="rId4035" Type="http://schemas.openxmlformats.org/officeDocument/2006/relationships/hyperlink" Target="https://skills.emsidata.com/skills/BGS5688B743D94F304FC" TargetMode="External"/><Relationship Id="rId294" Type="http://schemas.openxmlformats.org/officeDocument/2006/relationships/hyperlink" Target="https://skills.emsidata.com/skills/KSC3BV1D6T0TMPSDJ88V" TargetMode="External"/><Relationship Id="rId4034" Type="http://schemas.openxmlformats.org/officeDocument/2006/relationships/hyperlink" Target="https://skills.emsidata.com/skills/BGSE819AA127E083F6AB" TargetMode="External"/><Relationship Id="rId4037" Type="http://schemas.openxmlformats.org/officeDocument/2006/relationships/hyperlink" Target="https://skills.emsidata.com/skills/ESA8D57D13B252BFE338" TargetMode="External"/><Relationship Id="rId4036" Type="http://schemas.openxmlformats.org/officeDocument/2006/relationships/hyperlink" Target="https://skills.emsidata.com/skills/BGS8EA24ED238A329AF7" TargetMode="External"/><Relationship Id="rId299" Type="http://schemas.openxmlformats.org/officeDocument/2006/relationships/hyperlink" Target="https://skills.emsidata.com/skills/KS125VJ78FYZQXGRT9XY" TargetMode="External"/><Relationship Id="rId4039" Type="http://schemas.openxmlformats.org/officeDocument/2006/relationships/hyperlink" Target="https://skills.emsidata.com/skills/KS126W061MPMZ58GZ97T" TargetMode="External"/><Relationship Id="rId298" Type="http://schemas.openxmlformats.org/officeDocument/2006/relationships/hyperlink" Target="https://skills.emsidata.com/skills/KS127KW5XYHQSL9PBZD9" TargetMode="External"/><Relationship Id="rId4038" Type="http://schemas.openxmlformats.org/officeDocument/2006/relationships/hyperlink" Target="https://skills.emsidata.com/skills/KSBDFGGLMNWHVJ0NGG3K" TargetMode="External"/><Relationship Id="rId4060" Type="http://schemas.openxmlformats.org/officeDocument/2006/relationships/hyperlink" Target="https://skills.emsidata.com/skills/KS121YK6GTG7W2HDV251" TargetMode="External"/><Relationship Id="rId4062" Type="http://schemas.openxmlformats.org/officeDocument/2006/relationships/hyperlink" Target="https://skills.emsidata.com/skills/BGS6CE7764C7F58F6A33" TargetMode="External"/><Relationship Id="rId4061" Type="http://schemas.openxmlformats.org/officeDocument/2006/relationships/hyperlink" Target="https://skills.emsidata.com/skills/BGS273754E9E875DCFE7" TargetMode="External"/><Relationship Id="rId4064" Type="http://schemas.openxmlformats.org/officeDocument/2006/relationships/hyperlink" Target="https://skills.emsidata.com/skills/KS121S8631MLDZ9ZBHV7" TargetMode="External"/><Relationship Id="rId4063" Type="http://schemas.openxmlformats.org/officeDocument/2006/relationships/hyperlink" Target="https://skills.emsidata.com/skills/KS120GC6YMBWZNLV9G3M" TargetMode="External"/><Relationship Id="rId4066" Type="http://schemas.openxmlformats.org/officeDocument/2006/relationships/hyperlink" Target="https://skills.emsidata.com/skills/KS2LE38LST91CI29DWOY" TargetMode="External"/><Relationship Id="rId4065" Type="http://schemas.openxmlformats.org/officeDocument/2006/relationships/hyperlink" Target="https://skills.emsidata.com/skills/KS127HZ6DBW94PK0XY00" TargetMode="External"/><Relationship Id="rId4068" Type="http://schemas.openxmlformats.org/officeDocument/2006/relationships/hyperlink" Target="https://skills.emsidata.com/skills/ES653F0CC95BA4BFD5CD" TargetMode="External"/><Relationship Id="rId4067" Type="http://schemas.openxmlformats.org/officeDocument/2006/relationships/hyperlink" Target="https://skills.emsidata.com/skills/ES6FCC27BF1F8D10CD3E" TargetMode="External"/><Relationship Id="rId4069" Type="http://schemas.openxmlformats.org/officeDocument/2006/relationships/hyperlink" Target="https://skills.emsidata.com/skills/KS1205H6JPVBX39XF3F2" TargetMode="External"/><Relationship Id="rId4051" Type="http://schemas.openxmlformats.org/officeDocument/2006/relationships/hyperlink" Target="https://skills.emsidata.com/skills/KS125Q66WKBXGWN5TN1Z" TargetMode="External"/><Relationship Id="rId4050" Type="http://schemas.openxmlformats.org/officeDocument/2006/relationships/hyperlink" Target="https://skills.emsidata.com/skills/KSETV2SGAZCO1VOOG1QD" TargetMode="External"/><Relationship Id="rId4053" Type="http://schemas.openxmlformats.org/officeDocument/2006/relationships/hyperlink" Target="https://skills.emsidata.com/skills/BGS6B74232DC84D86E97" TargetMode="External"/><Relationship Id="rId4052" Type="http://schemas.openxmlformats.org/officeDocument/2006/relationships/hyperlink" Target="https://skills.emsidata.com/skills/BGSAA93822820DF21114" TargetMode="External"/><Relationship Id="rId4055" Type="http://schemas.openxmlformats.org/officeDocument/2006/relationships/hyperlink" Target="https://skills.emsidata.com/skills/BGSDECCA4254950F9007" TargetMode="External"/><Relationship Id="rId4054" Type="http://schemas.openxmlformats.org/officeDocument/2006/relationships/hyperlink" Target="https://skills.emsidata.com/skills/KSWDBTNIZQW48NBKP6I0" TargetMode="External"/><Relationship Id="rId4057" Type="http://schemas.openxmlformats.org/officeDocument/2006/relationships/hyperlink" Target="https://skills.emsidata.com/skills/ES3F2513616578DBB270" TargetMode="External"/><Relationship Id="rId4056" Type="http://schemas.openxmlformats.org/officeDocument/2006/relationships/hyperlink" Target="https://skills.emsidata.com/skills/KS3F3L79UVF35H3D8BGS" TargetMode="External"/><Relationship Id="rId4059" Type="http://schemas.openxmlformats.org/officeDocument/2006/relationships/hyperlink" Target="https://skills.emsidata.com/skills/KS122Q073YMSYHDT8WW7" TargetMode="External"/><Relationship Id="rId4058" Type="http://schemas.openxmlformats.org/officeDocument/2006/relationships/hyperlink" Target="https://skills.emsidata.com/skills/BGSAF15A951844297C76" TargetMode="External"/><Relationship Id="rId4008" Type="http://schemas.openxmlformats.org/officeDocument/2006/relationships/hyperlink" Target="https://skills.emsidata.com/skills/KSFZEO95XYG2EXK7V2MF" TargetMode="External"/><Relationship Id="rId4007" Type="http://schemas.openxmlformats.org/officeDocument/2006/relationships/hyperlink" Target="https://skills.emsidata.com/skills/KSUC3FXZSFDLQA1S3VQW" TargetMode="External"/><Relationship Id="rId4009" Type="http://schemas.openxmlformats.org/officeDocument/2006/relationships/hyperlink" Target="https://skills.emsidata.com/skills/ES4BC6B1E39C02357FFC" TargetMode="External"/><Relationship Id="rId271" Type="http://schemas.openxmlformats.org/officeDocument/2006/relationships/hyperlink" Target="https://skills.emsidata.com/skills/KS124YX5YBPVSNLBN7WN" TargetMode="External"/><Relationship Id="rId270" Type="http://schemas.openxmlformats.org/officeDocument/2006/relationships/hyperlink" Target="https://skills.emsidata.com/skills/KS440XV5Z9HQNLK1BNW3" TargetMode="External"/><Relationship Id="rId269" Type="http://schemas.openxmlformats.org/officeDocument/2006/relationships/hyperlink" Target="https://skills.emsidata.com/skills/KS441WZ6SHN10VW7Q4MZ" TargetMode="External"/><Relationship Id="rId264" Type="http://schemas.openxmlformats.org/officeDocument/2006/relationships/hyperlink" Target="https://skills.emsidata.com/skills/ES1FE5CA327A138504B5" TargetMode="External"/><Relationship Id="rId4000" Type="http://schemas.openxmlformats.org/officeDocument/2006/relationships/hyperlink" Target="https://skills.emsidata.com/skills/BGS98CED2915B722A015" TargetMode="External"/><Relationship Id="rId263" Type="http://schemas.openxmlformats.org/officeDocument/2006/relationships/hyperlink" Target="https://skills.emsidata.com/skills/KS440GH5YRZFQDHSFKVC" TargetMode="External"/><Relationship Id="rId262" Type="http://schemas.openxmlformats.org/officeDocument/2006/relationships/hyperlink" Target="https://skills.emsidata.com/skills/KS1227561W39N14BY3LB" TargetMode="External"/><Relationship Id="rId4002" Type="http://schemas.openxmlformats.org/officeDocument/2006/relationships/hyperlink" Target="https://skills.emsidata.com/skills/KSATOIBII17ULJZTEDNA" TargetMode="External"/><Relationship Id="rId261" Type="http://schemas.openxmlformats.org/officeDocument/2006/relationships/hyperlink" Target="https://skills.emsidata.com/skills/KS126VY6DLPDWFZD5VB8" TargetMode="External"/><Relationship Id="rId4001" Type="http://schemas.openxmlformats.org/officeDocument/2006/relationships/hyperlink" Target="https://skills.emsidata.com/skills/ES52274D97F253F687B0" TargetMode="External"/><Relationship Id="rId268" Type="http://schemas.openxmlformats.org/officeDocument/2006/relationships/hyperlink" Target="https://skills.emsidata.com/skills/ESD2E015633809B06EA7" TargetMode="External"/><Relationship Id="rId4004" Type="http://schemas.openxmlformats.org/officeDocument/2006/relationships/hyperlink" Target="https://skills.emsidata.com/skills/BGSEF2C208D6107E9096" TargetMode="External"/><Relationship Id="rId267" Type="http://schemas.openxmlformats.org/officeDocument/2006/relationships/hyperlink" Target="https://skills.emsidata.com/skills/ESA0975524BD1E6C40FA" TargetMode="External"/><Relationship Id="rId4003" Type="http://schemas.openxmlformats.org/officeDocument/2006/relationships/hyperlink" Target="https://skills.emsidata.com/skills/BGS261B19FEED1D25B7A" TargetMode="External"/><Relationship Id="rId266" Type="http://schemas.openxmlformats.org/officeDocument/2006/relationships/hyperlink" Target="https://skills.emsidata.com/skills/ESBD03499053871E7AD9" TargetMode="External"/><Relationship Id="rId4006" Type="http://schemas.openxmlformats.org/officeDocument/2006/relationships/hyperlink" Target="https://skills.emsidata.com/skills/KS1268L5WLLW6TY4KKPZ" TargetMode="External"/><Relationship Id="rId265" Type="http://schemas.openxmlformats.org/officeDocument/2006/relationships/hyperlink" Target="https://skills.emsidata.com/skills/KS126237283GZN8NX5P6" TargetMode="External"/><Relationship Id="rId4005" Type="http://schemas.openxmlformats.org/officeDocument/2006/relationships/hyperlink" Target="https://skills.emsidata.com/skills/ESD3D69125B66CF2CFA1" TargetMode="External"/><Relationship Id="rId260" Type="http://schemas.openxmlformats.org/officeDocument/2006/relationships/hyperlink" Target="https://skills.emsidata.com/skills/KS125VL6MR6RWXFVL5HX" TargetMode="External"/><Relationship Id="rId259" Type="http://schemas.openxmlformats.org/officeDocument/2006/relationships/hyperlink" Target="https://skills.emsidata.com/skills/KS1230Y6PSY2D8J0YG3S" TargetMode="External"/><Relationship Id="rId258" Type="http://schemas.openxmlformats.org/officeDocument/2006/relationships/hyperlink" Target="https://skills.emsidata.com/skills/KS122746B1BWHLCKFKMC" TargetMode="External"/><Relationship Id="rId253" Type="http://schemas.openxmlformats.org/officeDocument/2006/relationships/hyperlink" Target="https://skills.emsidata.com/skills/KS1289Z6VVK80KB1XH5J" TargetMode="External"/><Relationship Id="rId252" Type="http://schemas.openxmlformats.org/officeDocument/2006/relationships/hyperlink" Target="https://skills.emsidata.com/skills/KSWDPGY5KBCQD704ORQ4" TargetMode="External"/><Relationship Id="rId251" Type="http://schemas.openxmlformats.org/officeDocument/2006/relationships/hyperlink" Target="https://skills.emsidata.com/skills/KS1281N6YRB0FN640PH8" TargetMode="External"/><Relationship Id="rId250" Type="http://schemas.openxmlformats.org/officeDocument/2006/relationships/hyperlink" Target="https://skills.emsidata.com/skills/KS440Z971Y0BNVVWS08H" TargetMode="External"/><Relationship Id="rId257" Type="http://schemas.openxmlformats.org/officeDocument/2006/relationships/hyperlink" Target="https://skills.emsidata.com/skills/KS123YR6HKB2CL7JVN8V" TargetMode="External"/><Relationship Id="rId256" Type="http://schemas.openxmlformats.org/officeDocument/2006/relationships/hyperlink" Target="https://skills.emsidata.com/skills/KS1224B720W7RF6H74DW" TargetMode="External"/><Relationship Id="rId255" Type="http://schemas.openxmlformats.org/officeDocument/2006/relationships/hyperlink" Target="https://skills.emsidata.com/skills/KS122ZJ6KP9F60DVDSV0" TargetMode="External"/><Relationship Id="rId254" Type="http://schemas.openxmlformats.org/officeDocument/2006/relationships/hyperlink" Target="https://skills.emsidata.com/skills/KSJI18EH4O7QJ8AVA074" TargetMode="External"/><Relationship Id="rId4029" Type="http://schemas.openxmlformats.org/officeDocument/2006/relationships/hyperlink" Target="https://skills.emsidata.com/skills/ESC64C7353B766002FBF" TargetMode="External"/><Relationship Id="rId293" Type="http://schemas.openxmlformats.org/officeDocument/2006/relationships/hyperlink" Target="https://skills.emsidata.com/skills/KS1228M5YLL3CMH7F73K" TargetMode="External"/><Relationship Id="rId292" Type="http://schemas.openxmlformats.org/officeDocument/2006/relationships/hyperlink" Target="https://skills.emsidata.com/skills/KS120Y76MLML1SWPM08V" TargetMode="External"/><Relationship Id="rId291" Type="http://schemas.openxmlformats.org/officeDocument/2006/relationships/hyperlink" Target="https://skills.emsidata.com/skills/KS12310639WZGJM35YSP" TargetMode="External"/><Relationship Id="rId290" Type="http://schemas.openxmlformats.org/officeDocument/2006/relationships/hyperlink" Target="https://skills.emsidata.com/skills/ES1ED668E52CD8624279" TargetMode="External"/><Relationship Id="rId4020" Type="http://schemas.openxmlformats.org/officeDocument/2006/relationships/hyperlink" Target="https://skills.emsidata.com/skills/KS441YY66ZXL0J4GV4XC" TargetMode="External"/><Relationship Id="rId286" Type="http://schemas.openxmlformats.org/officeDocument/2006/relationships/hyperlink" Target="https://skills.emsidata.com/skills/KS440Y66QZ713RJ4FQCH" TargetMode="External"/><Relationship Id="rId4022" Type="http://schemas.openxmlformats.org/officeDocument/2006/relationships/hyperlink" Target="https://skills.emsidata.com/skills/KS1226M6HV7VQ42GZYYP" TargetMode="External"/><Relationship Id="rId285" Type="http://schemas.openxmlformats.org/officeDocument/2006/relationships/hyperlink" Target="https://skills.emsidata.com/skills/KS124756JF92D2GC5Y6W" TargetMode="External"/><Relationship Id="rId4021" Type="http://schemas.openxmlformats.org/officeDocument/2006/relationships/hyperlink" Target="https://skills.emsidata.com/skills/ES1BE3BB835D0742F381" TargetMode="External"/><Relationship Id="rId284" Type="http://schemas.openxmlformats.org/officeDocument/2006/relationships/hyperlink" Target="https://skills.emsidata.com/skills/ES705D6A8AB8CBD5A530" TargetMode="External"/><Relationship Id="rId4024" Type="http://schemas.openxmlformats.org/officeDocument/2006/relationships/hyperlink" Target="https://skills.emsidata.com/skills/ES5C7FFDED1E6C1928E7" TargetMode="External"/><Relationship Id="rId283" Type="http://schemas.openxmlformats.org/officeDocument/2006/relationships/hyperlink" Target="https://skills.emsidata.com/skills/KS440Y970LC9DG9T80F0" TargetMode="External"/><Relationship Id="rId4023" Type="http://schemas.openxmlformats.org/officeDocument/2006/relationships/hyperlink" Target="https://skills.emsidata.com/skills/ES85709E566FBB33D2B0" TargetMode="External"/><Relationship Id="rId4026" Type="http://schemas.openxmlformats.org/officeDocument/2006/relationships/hyperlink" Target="https://skills.emsidata.com/skills/ESF6A5092A7AD2F0E745" TargetMode="External"/><Relationship Id="rId289" Type="http://schemas.openxmlformats.org/officeDocument/2006/relationships/hyperlink" Target="https://skills.emsidata.com/skills/KS125Z169HQJ1KQT60RW" TargetMode="External"/><Relationship Id="rId4025" Type="http://schemas.openxmlformats.org/officeDocument/2006/relationships/hyperlink" Target="https://skills.emsidata.com/skills/ESCF55409E361DD1CB64" TargetMode="External"/><Relationship Id="rId288" Type="http://schemas.openxmlformats.org/officeDocument/2006/relationships/hyperlink" Target="https://skills.emsidata.com/skills/KS127H36S04GQQ3X1K7F" TargetMode="External"/><Relationship Id="rId4028" Type="http://schemas.openxmlformats.org/officeDocument/2006/relationships/hyperlink" Target="https://skills.emsidata.com/skills/KS7G0WW6KRTXYZPXHF5C" TargetMode="External"/><Relationship Id="rId287" Type="http://schemas.openxmlformats.org/officeDocument/2006/relationships/hyperlink" Target="https://skills.emsidata.com/skills/KS1267K74CP3HH99LGT2" TargetMode="External"/><Relationship Id="rId4027" Type="http://schemas.openxmlformats.org/officeDocument/2006/relationships/hyperlink" Target="https://skills.emsidata.com/skills/KS1233N5Z0RM8G4MT4C9" TargetMode="External"/><Relationship Id="rId4019" Type="http://schemas.openxmlformats.org/officeDocument/2006/relationships/hyperlink" Target="https://skills.emsidata.com/skills/ES1FCE2D775ABB85A648" TargetMode="External"/><Relationship Id="rId4018" Type="http://schemas.openxmlformats.org/officeDocument/2006/relationships/hyperlink" Target="https://skills.emsidata.com/skills/BGS89EA9749C34FA7F65" TargetMode="External"/><Relationship Id="rId282" Type="http://schemas.openxmlformats.org/officeDocument/2006/relationships/hyperlink" Target="https://skills.emsidata.com/skills/KS120Y3643D9NDJZ3JK4" TargetMode="External"/><Relationship Id="rId281" Type="http://schemas.openxmlformats.org/officeDocument/2006/relationships/hyperlink" Target="https://skills.emsidata.com/skills/KS4407T74R4PD8RDWG7J" TargetMode="External"/><Relationship Id="rId280" Type="http://schemas.openxmlformats.org/officeDocument/2006/relationships/hyperlink" Target="https://skills.emsidata.com/skills/KS440Y96RL7Q6HH3RK6M" TargetMode="External"/><Relationship Id="rId275" Type="http://schemas.openxmlformats.org/officeDocument/2006/relationships/hyperlink" Target="https://skills.emsidata.com/skills/KS122ZH71HN3JMGYNBS7" TargetMode="External"/><Relationship Id="rId4011" Type="http://schemas.openxmlformats.org/officeDocument/2006/relationships/hyperlink" Target="https://skills.emsidata.com/skills/KSBGXWFV78FP5PK8NQVX" TargetMode="External"/><Relationship Id="rId274" Type="http://schemas.openxmlformats.org/officeDocument/2006/relationships/hyperlink" Target="https://skills.emsidata.com/skills/KS440Y868SJN67TTMF18" TargetMode="External"/><Relationship Id="rId4010" Type="http://schemas.openxmlformats.org/officeDocument/2006/relationships/hyperlink" Target="https://skills.emsidata.com/skills/KS4423G6FKVYZHK9XMLL" TargetMode="External"/><Relationship Id="rId273" Type="http://schemas.openxmlformats.org/officeDocument/2006/relationships/hyperlink" Target="https://skills.emsidata.com/skills/KS440Y26P8XKMWDLM82R" TargetMode="External"/><Relationship Id="rId4013" Type="http://schemas.openxmlformats.org/officeDocument/2006/relationships/hyperlink" Target="https://skills.emsidata.com/skills/BGS51BBC9F7C3606FD3A" TargetMode="External"/><Relationship Id="rId272" Type="http://schemas.openxmlformats.org/officeDocument/2006/relationships/hyperlink" Target="https://skills.emsidata.com/skills/KS440Y75ZWQSRZ5R9DGC" TargetMode="External"/><Relationship Id="rId4012" Type="http://schemas.openxmlformats.org/officeDocument/2006/relationships/hyperlink" Target="https://skills.emsidata.com/skills/KS7G203666FMD73GV014" TargetMode="External"/><Relationship Id="rId279" Type="http://schemas.openxmlformats.org/officeDocument/2006/relationships/hyperlink" Target="https://skills.emsidata.com/skills/KS440Y66QTT7KS1SHV9W" TargetMode="External"/><Relationship Id="rId4015" Type="http://schemas.openxmlformats.org/officeDocument/2006/relationships/hyperlink" Target="https://skills.emsidata.com/skills/ESF08B7CF6980EB50E60" TargetMode="External"/><Relationship Id="rId278" Type="http://schemas.openxmlformats.org/officeDocument/2006/relationships/hyperlink" Target="https://skills.emsidata.com/skills/KS126935Y2VWRYJS2FKC" TargetMode="External"/><Relationship Id="rId4014" Type="http://schemas.openxmlformats.org/officeDocument/2006/relationships/hyperlink" Target="https://skills.emsidata.com/skills/ES134D3573F935A48444" TargetMode="External"/><Relationship Id="rId277" Type="http://schemas.openxmlformats.org/officeDocument/2006/relationships/hyperlink" Target="https://skills.emsidata.com/skills/KS123NK78XPX4P3C31CK" TargetMode="External"/><Relationship Id="rId4017" Type="http://schemas.openxmlformats.org/officeDocument/2006/relationships/hyperlink" Target="https://skills.emsidata.com/skills/KS7G73D69B1N1C1C9Z43" TargetMode="External"/><Relationship Id="rId276" Type="http://schemas.openxmlformats.org/officeDocument/2006/relationships/hyperlink" Target="https://skills.emsidata.com/skills/ES5AE3072EC6678972A3" TargetMode="External"/><Relationship Id="rId4016" Type="http://schemas.openxmlformats.org/officeDocument/2006/relationships/hyperlink" Target="https://skills.emsidata.com/skills/KS126HS6NDHSQ9Y89FZH" TargetMode="External"/><Relationship Id="rId1851" Type="http://schemas.openxmlformats.org/officeDocument/2006/relationships/hyperlink" Target="https://skills.emsidata.com/skills/KS1225K731XW29HVKTRZ" TargetMode="External"/><Relationship Id="rId1852" Type="http://schemas.openxmlformats.org/officeDocument/2006/relationships/hyperlink" Target="https://skills.emsidata.com/skills/KS1258P6DVHCRTC7PNSQ" TargetMode="External"/><Relationship Id="rId1853" Type="http://schemas.openxmlformats.org/officeDocument/2006/relationships/hyperlink" Target="https://skills.emsidata.com/skills/KS127H26FLNG0H3SFG4L" TargetMode="External"/><Relationship Id="rId1854" Type="http://schemas.openxmlformats.org/officeDocument/2006/relationships/hyperlink" Target="https://skills.emsidata.com/skills/KS123H772TMG4TK4QNZB" TargetMode="External"/><Relationship Id="rId1855" Type="http://schemas.openxmlformats.org/officeDocument/2006/relationships/hyperlink" Target="https://skills.emsidata.com/skills/ES8EFF4CF6CA7FF9A7D6" TargetMode="External"/><Relationship Id="rId1856" Type="http://schemas.openxmlformats.org/officeDocument/2006/relationships/hyperlink" Target="https://skills.emsidata.com/skills/KS12314650K2B4KTH81J" TargetMode="External"/><Relationship Id="rId1857" Type="http://schemas.openxmlformats.org/officeDocument/2006/relationships/hyperlink" Target="https://skills.emsidata.com/skills/KS123KV6P7JVKY7RBTV2" TargetMode="External"/><Relationship Id="rId1858" Type="http://schemas.openxmlformats.org/officeDocument/2006/relationships/hyperlink" Target="https://skills.emsidata.com/skills/KS124MV6RY7FM4DS6XVL" TargetMode="External"/><Relationship Id="rId1859" Type="http://schemas.openxmlformats.org/officeDocument/2006/relationships/hyperlink" Target="https://skills.emsidata.com/skills/KS441Q86J95YM5FYKFWT" TargetMode="External"/><Relationship Id="rId1850" Type="http://schemas.openxmlformats.org/officeDocument/2006/relationships/hyperlink" Target="https://skills.emsidata.com/skills/KS1225N6R4M64Z082XLZ" TargetMode="External"/><Relationship Id="rId1840" Type="http://schemas.openxmlformats.org/officeDocument/2006/relationships/hyperlink" Target="https://skills.emsidata.com/skills/KS123MP69N3Y3MN5WNQL" TargetMode="External"/><Relationship Id="rId1841" Type="http://schemas.openxmlformats.org/officeDocument/2006/relationships/hyperlink" Target="https://skills.emsidata.com/skills/ES378BBCDED83344F83C" TargetMode="External"/><Relationship Id="rId1842" Type="http://schemas.openxmlformats.org/officeDocument/2006/relationships/hyperlink" Target="https://skills.emsidata.com/skills/KS125MY63SM2LYJYD7L5" TargetMode="External"/><Relationship Id="rId1843" Type="http://schemas.openxmlformats.org/officeDocument/2006/relationships/hyperlink" Target="https://skills.emsidata.com/skills/ES1158D7227EECF0909E" TargetMode="External"/><Relationship Id="rId1844" Type="http://schemas.openxmlformats.org/officeDocument/2006/relationships/hyperlink" Target="https://skills.emsidata.com/skills/KS1203Q5Z029L6G5T9SD" TargetMode="External"/><Relationship Id="rId1845" Type="http://schemas.openxmlformats.org/officeDocument/2006/relationships/hyperlink" Target="https://skills.emsidata.com/skills/KS124MT6ZDZLF0M8JM6X" TargetMode="External"/><Relationship Id="rId1846" Type="http://schemas.openxmlformats.org/officeDocument/2006/relationships/hyperlink" Target="https://skills.emsidata.com/skills/ES967349B940D420C8DF" TargetMode="External"/><Relationship Id="rId1847" Type="http://schemas.openxmlformats.org/officeDocument/2006/relationships/hyperlink" Target="https://skills.emsidata.com/skills/KS124MS707JN8LTR9227" TargetMode="External"/><Relationship Id="rId1848" Type="http://schemas.openxmlformats.org/officeDocument/2006/relationships/hyperlink" Target="https://skills.emsidata.com/skills/KS121ZH6P3FLG2QS4QGN" TargetMode="External"/><Relationship Id="rId1849" Type="http://schemas.openxmlformats.org/officeDocument/2006/relationships/hyperlink" Target="https://skills.emsidata.com/skills/KS127Y375WMJ2WBJ98LC" TargetMode="External"/><Relationship Id="rId1873" Type="http://schemas.openxmlformats.org/officeDocument/2006/relationships/hyperlink" Target="https://skills.emsidata.com/skills/KS122T85Y3S0XD0DP5JB" TargetMode="External"/><Relationship Id="rId1874" Type="http://schemas.openxmlformats.org/officeDocument/2006/relationships/hyperlink" Target="https://skills.emsidata.com/skills/KS7G2V261LRR5237TT8S" TargetMode="External"/><Relationship Id="rId1875" Type="http://schemas.openxmlformats.org/officeDocument/2006/relationships/hyperlink" Target="https://skills.emsidata.com/skills/KS1267H6CTRS5JFRKZSF" TargetMode="External"/><Relationship Id="rId1876" Type="http://schemas.openxmlformats.org/officeDocument/2006/relationships/hyperlink" Target="https://skills.emsidata.com/skills/KS127CM62SBF3CQSBBH3" TargetMode="External"/><Relationship Id="rId1877" Type="http://schemas.openxmlformats.org/officeDocument/2006/relationships/hyperlink" Target="https://skills.emsidata.com/skills/KS440Z1754M82K9VYJFV" TargetMode="External"/><Relationship Id="rId1878" Type="http://schemas.openxmlformats.org/officeDocument/2006/relationships/hyperlink" Target="https://skills.emsidata.com/skills/KS441HY6HJBMWJFLFLH7" TargetMode="External"/><Relationship Id="rId1879" Type="http://schemas.openxmlformats.org/officeDocument/2006/relationships/hyperlink" Target="https://skills.emsidata.com/skills/KS1248X619VWZY1MZ133" TargetMode="External"/><Relationship Id="rId1870" Type="http://schemas.openxmlformats.org/officeDocument/2006/relationships/hyperlink" Target="https://skills.emsidata.com/skills/KS1235Z78NZ16ZBN53PS" TargetMode="External"/><Relationship Id="rId1871" Type="http://schemas.openxmlformats.org/officeDocument/2006/relationships/hyperlink" Target="https://skills.emsidata.com/skills/KS4410N651W4W8HFKZ9H" TargetMode="External"/><Relationship Id="rId1872" Type="http://schemas.openxmlformats.org/officeDocument/2006/relationships/hyperlink" Target="https://skills.emsidata.com/skills/KS1270F60DPK430ZBJBG" TargetMode="External"/><Relationship Id="rId1862" Type="http://schemas.openxmlformats.org/officeDocument/2006/relationships/hyperlink" Target="https://skills.emsidata.com/skills/KS1269H6J83WM4GC4N1K" TargetMode="External"/><Relationship Id="rId1863" Type="http://schemas.openxmlformats.org/officeDocument/2006/relationships/hyperlink" Target="https://skills.emsidata.com/skills/KS120Q16F669YFTPWHXX" TargetMode="External"/><Relationship Id="rId1864" Type="http://schemas.openxmlformats.org/officeDocument/2006/relationships/hyperlink" Target="https://skills.emsidata.com/skills/KS441RX6309X9PB05VWR" TargetMode="External"/><Relationship Id="rId1865" Type="http://schemas.openxmlformats.org/officeDocument/2006/relationships/hyperlink" Target="https://skills.emsidata.com/skills/KS1276769Q3XW3F55YKP" TargetMode="External"/><Relationship Id="rId1866" Type="http://schemas.openxmlformats.org/officeDocument/2006/relationships/hyperlink" Target="https://skills.emsidata.com/skills/ESBC8C7D7DCC287DE545" TargetMode="External"/><Relationship Id="rId1867" Type="http://schemas.openxmlformats.org/officeDocument/2006/relationships/hyperlink" Target="https://skills.emsidata.com/skills/KS440ML6203ZYNCYS8XJ" TargetMode="External"/><Relationship Id="rId1868" Type="http://schemas.openxmlformats.org/officeDocument/2006/relationships/hyperlink" Target="https://skills.emsidata.com/skills/KS125CH7819VZBC6LZPP" TargetMode="External"/><Relationship Id="rId1869" Type="http://schemas.openxmlformats.org/officeDocument/2006/relationships/hyperlink" Target="https://skills.emsidata.com/skills/KS4401J6X453ZX9H9TY6" TargetMode="External"/><Relationship Id="rId1860" Type="http://schemas.openxmlformats.org/officeDocument/2006/relationships/hyperlink" Target="https://skills.emsidata.com/skills/KS120Q17598479S0X274" TargetMode="External"/><Relationship Id="rId1861" Type="http://schemas.openxmlformats.org/officeDocument/2006/relationships/hyperlink" Target="https://skills.emsidata.com/skills/KS128796FTM30YR3MN64" TargetMode="External"/><Relationship Id="rId1810" Type="http://schemas.openxmlformats.org/officeDocument/2006/relationships/hyperlink" Target="https://skills.emsidata.com/skills/KSZJC9N0BC1FD2SHZGOZ" TargetMode="External"/><Relationship Id="rId1811" Type="http://schemas.openxmlformats.org/officeDocument/2006/relationships/hyperlink" Target="https://skills.emsidata.com/skills/KS127G46S58NS2334GKG" TargetMode="External"/><Relationship Id="rId1812" Type="http://schemas.openxmlformats.org/officeDocument/2006/relationships/hyperlink" Target="https://skills.emsidata.com/skills/ES3DDF157C74E91B4E80" TargetMode="External"/><Relationship Id="rId1813" Type="http://schemas.openxmlformats.org/officeDocument/2006/relationships/hyperlink" Target="https://skills.emsidata.com/skills/KS440315XRHKJF71Z62L" TargetMode="External"/><Relationship Id="rId1814" Type="http://schemas.openxmlformats.org/officeDocument/2006/relationships/hyperlink" Target="https://skills.emsidata.com/skills/KS126T9782DR23FKHKHM" TargetMode="External"/><Relationship Id="rId1815" Type="http://schemas.openxmlformats.org/officeDocument/2006/relationships/hyperlink" Target="https://skills.emsidata.com/skills/ESBA227F7158090209C8" TargetMode="External"/><Relationship Id="rId1816" Type="http://schemas.openxmlformats.org/officeDocument/2006/relationships/hyperlink" Target="https://skills.emsidata.com/skills/ESC8828DE017DC567E5B" TargetMode="External"/><Relationship Id="rId1817" Type="http://schemas.openxmlformats.org/officeDocument/2006/relationships/hyperlink" Target="https://skills.emsidata.com/skills/KS127GM6P5QXSXTG7VVJ" TargetMode="External"/><Relationship Id="rId1818" Type="http://schemas.openxmlformats.org/officeDocument/2006/relationships/hyperlink" Target="https://skills.emsidata.com/skills/KS441V46882L6GH0P1S1" TargetMode="External"/><Relationship Id="rId1819" Type="http://schemas.openxmlformats.org/officeDocument/2006/relationships/hyperlink" Target="https://skills.emsidata.com/skills/KS127LK6S8RBC0QWFJ6B" TargetMode="External"/><Relationship Id="rId4080" Type="http://schemas.openxmlformats.org/officeDocument/2006/relationships/hyperlink" Target="https://skills.emsidata.com/skills/KS4406F74RBTG7XLKTJ9" TargetMode="External"/><Relationship Id="rId4082" Type="http://schemas.openxmlformats.org/officeDocument/2006/relationships/hyperlink" Target="https://skills.emsidata.com/skills/BGSF6F10748E1A795C3A" TargetMode="External"/><Relationship Id="rId4081" Type="http://schemas.openxmlformats.org/officeDocument/2006/relationships/hyperlink" Target="https://skills.emsidata.com/skills/KS122LB76RMYK9CPM8NT" TargetMode="External"/><Relationship Id="rId4084" Type="http://schemas.openxmlformats.org/officeDocument/2006/relationships/hyperlink" Target="https://skills.emsidata.com/skills/KS1200N70HCW4DGVPHBM" TargetMode="External"/><Relationship Id="rId4083" Type="http://schemas.openxmlformats.org/officeDocument/2006/relationships/hyperlink" Target="https://skills.emsidata.com/skills/ESFD5F960F8BF85E1213" TargetMode="External"/><Relationship Id="rId4086" Type="http://schemas.openxmlformats.org/officeDocument/2006/relationships/hyperlink" Target="https://skills.emsidata.com/skills/ESF61AAF45686B07B4C5" TargetMode="External"/><Relationship Id="rId4085" Type="http://schemas.openxmlformats.org/officeDocument/2006/relationships/hyperlink" Target="https://skills.emsidata.com/skills/ESBD220631E2E8AE79C5" TargetMode="External"/><Relationship Id="rId4088" Type="http://schemas.openxmlformats.org/officeDocument/2006/relationships/hyperlink" Target="https://skills.emsidata.com/skills/BGSFC76F908AF1DA03F4" TargetMode="External"/><Relationship Id="rId4087" Type="http://schemas.openxmlformats.org/officeDocument/2006/relationships/hyperlink" Target="https://skills.emsidata.com/skills/ES84F5D2B2DA655A32B6" TargetMode="External"/><Relationship Id="rId4089" Type="http://schemas.openxmlformats.org/officeDocument/2006/relationships/hyperlink" Target="https://skills.emsidata.com/skills/BGS8DF80B8FDE6D18C0F" TargetMode="External"/><Relationship Id="rId1800" Type="http://schemas.openxmlformats.org/officeDocument/2006/relationships/hyperlink" Target="https://skills.emsidata.com/skills/KS1252V6172LB6LHHXR6" TargetMode="External"/><Relationship Id="rId1801" Type="http://schemas.openxmlformats.org/officeDocument/2006/relationships/hyperlink" Target="https://skills.emsidata.com/skills/KS1212K761FVM979JF7X" TargetMode="External"/><Relationship Id="rId1802" Type="http://schemas.openxmlformats.org/officeDocument/2006/relationships/hyperlink" Target="https://skills.emsidata.com/skills/KS12166789BC86MVBGTP" TargetMode="External"/><Relationship Id="rId1803" Type="http://schemas.openxmlformats.org/officeDocument/2006/relationships/hyperlink" Target="https://skills.emsidata.com/skills/KS121C76HJ5W4VDVBPNJ" TargetMode="External"/><Relationship Id="rId1804" Type="http://schemas.openxmlformats.org/officeDocument/2006/relationships/hyperlink" Target="https://skills.emsidata.com/skills/KSCWLHIOM07CPE19DKU7" TargetMode="External"/><Relationship Id="rId1805" Type="http://schemas.openxmlformats.org/officeDocument/2006/relationships/hyperlink" Target="https://skills.emsidata.com/skills/KS120V968P30DPRZ8CJC" TargetMode="External"/><Relationship Id="rId1806" Type="http://schemas.openxmlformats.org/officeDocument/2006/relationships/hyperlink" Target="https://skills.emsidata.com/skills/KS127G16B6PTLZR5BCTP" TargetMode="External"/><Relationship Id="rId1807" Type="http://schemas.openxmlformats.org/officeDocument/2006/relationships/hyperlink" Target="https://skills.emsidata.com/skills/ES814687418C1526BA66" TargetMode="External"/><Relationship Id="rId1808" Type="http://schemas.openxmlformats.org/officeDocument/2006/relationships/hyperlink" Target="https://skills.emsidata.com/skills/KS122V16RDW8W4JRB342" TargetMode="External"/><Relationship Id="rId1809" Type="http://schemas.openxmlformats.org/officeDocument/2006/relationships/hyperlink" Target="https://skills.emsidata.com/skills/ES3CF11C63CCC7282D83" TargetMode="External"/><Relationship Id="rId4071" Type="http://schemas.openxmlformats.org/officeDocument/2006/relationships/hyperlink" Target="https://skills.emsidata.com/skills/KS123D370T5BR8K53HCB" TargetMode="External"/><Relationship Id="rId4070" Type="http://schemas.openxmlformats.org/officeDocument/2006/relationships/hyperlink" Target="https://skills.emsidata.com/skills/KS122LP5Z969YKTZ5R6C" TargetMode="External"/><Relationship Id="rId4073" Type="http://schemas.openxmlformats.org/officeDocument/2006/relationships/hyperlink" Target="https://skills.emsidata.com/skills/ESA88BDD364D8233B1AC" TargetMode="External"/><Relationship Id="rId4072" Type="http://schemas.openxmlformats.org/officeDocument/2006/relationships/hyperlink" Target="https://skills.emsidata.com/skills/ES297788DF1107AB6B57" TargetMode="External"/><Relationship Id="rId4075" Type="http://schemas.openxmlformats.org/officeDocument/2006/relationships/hyperlink" Target="https://skills.emsidata.com/skills/KS441ZH6X2M29YNXH08G" TargetMode="External"/><Relationship Id="rId4074" Type="http://schemas.openxmlformats.org/officeDocument/2006/relationships/hyperlink" Target="https://skills.emsidata.com/skills/KS5UQIKUJ6EE8U9E6DYZ" TargetMode="External"/><Relationship Id="rId4077" Type="http://schemas.openxmlformats.org/officeDocument/2006/relationships/hyperlink" Target="https://skills.emsidata.com/skills/ES6954515CF03D349D62" TargetMode="External"/><Relationship Id="rId4076" Type="http://schemas.openxmlformats.org/officeDocument/2006/relationships/hyperlink" Target="https://skills.emsidata.com/skills/KS120FL628ZH4135XWH4" TargetMode="External"/><Relationship Id="rId4079" Type="http://schemas.openxmlformats.org/officeDocument/2006/relationships/hyperlink" Target="https://skills.emsidata.com/skills/ES8A0A487FBEBB0FD7AC" TargetMode="External"/><Relationship Id="rId4078" Type="http://schemas.openxmlformats.org/officeDocument/2006/relationships/hyperlink" Target="https://skills.emsidata.com/skills/BGSD364FBC2A0F30A6A8" TargetMode="External"/><Relationship Id="rId1830" Type="http://schemas.openxmlformats.org/officeDocument/2006/relationships/hyperlink" Target="https://skills.emsidata.com/skills/KS127JC64RQTFKH7BCD9" TargetMode="External"/><Relationship Id="rId1831" Type="http://schemas.openxmlformats.org/officeDocument/2006/relationships/hyperlink" Target="https://skills.emsidata.com/skills/KS121VR64BNM0199PPCN" TargetMode="External"/><Relationship Id="rId1832" Type="http://schemas.openxmlformats.org/officeDocument/2006/relationships/hyperlink" Target="https://skills.emsidata.com/skills/KS121VT753QVH9FM0851" TargetMode="External"/><Relationship Id="rId1833" Type="http://schemas.openxmlformats.org/officeDocument/2006/relationships/hyperlink" Target="https://skills.emsidata.com/skills/KS127R26PVSGVL35D7L1" TargetMode="External"/><Relationship Id="rId1834" Type="http://schemas.openxmlformats.org/officeDocument/2006/relationships/hyperlink" Target="https://skills.emsidata.com/skills/KS121ZR6DG1RF33NS328" TargetMode="External"/><Relationship Id="rId1835" Type="http://schemas.openxmlformats.org/officeDocument/2006/relationships/hyperlink" Target="https://skills.emsidata.com/skills/KS120J168D375YKSVV4K" TargetMode="External"/><Relationship Id="rId1836" Type="http://schemas.openxmlformats.org/officeDocument/2006/relationships/hyperlink" Target="https://skills.emsidata.com/skills/ESD34A095B83A8CE72CE" TargetMode="External"/><Relationship Id="rId1837" Type="http://schemas.openxmlformats.org/officeDocument/2006/relationships/hyperlink" Target="https://skills.emsidata.com/skills/KS127RB63RKZ81HM2HJQ" TargetMode="External"/><Relationship Id="rId1838" Type="http://schemas.openxmlformats.org/officeDocument/2006/relationships/hyperlink" Target="https://skills.emsidata.com/skills/KS1206Q6LBTPFC8TY5K0" TargetMode="External"/><Relationship Id="rId1839" Type="http://schemas.openxmlformats.org/officeDocument/2006/relationships/hyperlink" Target="https://skills.emsidata.com/skills/KS123QQ60M72H8LR0NTJ" TargetMode="External"/><Relationship Id="rId1820" Type="http://schemas.openxmlformats.org/officeDocument/2006/relationships/hyperlink" Target="https://skills.emsidata.com/skills/KS124QW682VY9RVB14SF" TargetMode="External"/><Relationship Id="rId1821" Type="http://schemas.openxmlformats.org/officeDocument/2006/relationships/hyperlink" Target="https://skills.emsidata.com/skills/KS1248R6Y5W63Z1JDZCQ" TargetMode="External"/><Relationship Id="rId1822" Type="http://schemas.openxmlformats.org/officeDocument/2006/relationships/hyperlink" Target="https://skills.emsidata.com/skills/ESF155ECB460624CC123" TargetMode="External"/><Relationship Id="rId1823" Type="http://schemas.openxmlformats.org/officeDocument/2006/relationships/hyperlink" Target="https://skills.emsidata.com/skills/KS123C079J84XLDGX8LQ" TargetMode="External"/><Relationship Id="rId1824" Type="http://schemas.openxmlformats.org/officeDocument/2006/relationships/hyperlink" Target="https://skills.emsidata.com/skills/KS3IW1UMFAVXWI2ETAH2" TargetMode="External"/><Relationship Id="rId1825" Type="http://schemas.openxmlformats.org/officeDocument/2006/relationships/hyperlink" Target="https://skills.emsidata.com/skills/ES131891846DC8119B88" TargetMode="External"/><Relationship Id="rId1826" Type="http://schemas.openxmlformats.org/officeDocument/2006/relationships/hyperlink" Target="https://skills.emsidata.com/skills/KS127LN77V87V52LXM55" TargetMode="External"/><Relationship Id="rId1827" Type="http://schemas.openxmlformats.org/officeDocument/2006/relationships/hyperlink" Target="https://skills.emsidata.com/skills/ES1BCC99EC731B69F632" TargetMode="External"/><Relationship Id="rId1828" Type="http://schemas.openxmlformats.org/officeDocument/2006/relationships/hyperlink" Target="https://skills.emsidata.com/skills/ESA580AE0ADC4956232F" TargetMode="External"/><Relationship Id="rId1829" Type="http://schemas.openxmlformats.org/officeDocument/2006/relationships/hyperlink" Target="https://skills.emsidata.com/skills/KS124MZ6RJRXMLSY638Z" TargetMode="External"/><Relationship Id="rId4091" Type="http://schemas.openxmlformats.org/officeDocument/2006/relationships/hyperlink" Target="https://skills.emsidata.com/skills/ES36F4349696AA6C1AD0" TargetMode="External"/><Relationship Id="rId4090" Type="http://schemas.openxmlformats.org/officeDocument/2006/relationships/hyperlink" Target="https://skills.emsidata.com/skills/BGS77A88A451D3475BF8" TargetMode="External"/><Relationship Id="rId4093" Type="http://schemas.openxmlformats.org/officeDocument/2006/relationships/hyperlink" Target="https://skills.emsidata.com/skills/KS440756YQTVZLM6RV8C" TargetMode="External"/><Relationship Id="rId4092" Type="http://schemas.openxmlformats.org/officeDocument/2006/relationships/hyperlink" Target="https://skills.emsidata.com/skills/KS1230P5VZ3GGY6SXJH3" TargetMode="External"/><Relationship Id="rId4095" Type="http://schemas.openxmlformats.org/officeDocument/2006/relationships/hyperlink" Target="https://skills.emsidata.com/skills/BGS6E6CE4F9FCC5DCF5E" TargetMode="External"/><Relationship Id="rId4094" Type="http://schemas.openxmlformats.org/officeDocument/2006/relationships/hyperlink" Target="https://skills.emsidata.com/skills/ES8674C292CA6ACF6C92" TargetMode="External"/><Relationship Id="rId4097" Type="http://schemas.openxmlformats.org/officeDocument/2006/relationships/hyperlink" Target="https://skills.emsidata.com/skills/ES6385821E71EE5E0980" TargetMode="External"/><Relationship Id="rId4096" Type="http://schemas.openxmlformats.org/officeDocument/2006/relationships/hyperlink" Target="https://skills.emsidata.com/skills/BGSA73E55B8CBD1E4213" TargetMode="External"/><Relationship Id="rId4099" Type="http://schemas.openxmlformats.org/officeDocument/2006/relationships/hyperlink" Target="https://skills.emsidata.com/skills/KS122V464RKR7LY3CWCV" TargetMode="External"/><Relationship Id="rId4098" Type="http://schemas.openxmlformats.org/officeDocument/2006/relationships/hyperlink" Target="https://skills.emsidata.com/skills/ES46CCA7E75DD9895F73" TargetMode="External"/><Relationship Id="rId1895" Type="http://schemas.openxmlformats.org/officeDocument/2006/relationships/hyperlink" Target="https://skills.emsidata.com/skills/KS124CV79DFHP5MW6MQ2" TargetMode="External"/><Relationship Id="rId1896" Type="http://schemas.openxmlformats.org/officeDocument/2006/relationships/hyperlink" Target="https://skills.emsidata.com/skills/KS4400576KMSMZXHJXB8" TargetMode="External"/><Relationship Id="rId1897" Type="http://schemas.openxmlformats.org/officeDocument/2006/relationships/hyperlink" Target="https://skills.emsidata.com/skills/KS440J2672BWP513HT10" TargetMode="External"/><Relationship Id="rId1898" Type="http://schemas.openxmlformats.org/officeDocument/2006/relationships/hyperlink" Target="https://skills.emsidata.com/skills/KS123HV5WHQXDMXZ667K" TargetMode="External"/><Relationship Id="rId1899" Type="http://schemas.openxmlformats.org/officeDocument/2006/relationships/hyperlink" Target="https://skills.emsidata.com/skills/KS125PC72CJK6RF79Q6B" TargetMode="External"/><Relationship Id="rId1890" Type="http://schemas.openxmlformats.org/officeDocument/2006/relationships/hyperlink" Target="https://skills.emsidata.com/skills/KS1241L6JYGTH7JV6N2X" TargetMode="External"/><Relationship Id="rId1891" Type="http://schemas.openxmlformats.org/officeDocument/2006/relationships/hyperlink" Target="https://skills.emsidata.com/skills/KS125KG73V54LMCRSZ5B" TargetMode="External"/><Relationship Id="rId1892" Type="http://schemas.openxmlformats.org/officeDocument/2006/relationships/hyperlink" Target="https://skills.emsidata.com/skills/KS441G8674MJW487GW93" TargetMode="External"/><Relationship Id="rId1893" Type="http://schemas.openxmlformats.org/officeDocument/2006/relationships/hyperlink" Target="https://skills.emsidata.com/skills/ESDF7CE5F3FC71FB92DA" TargetMode="External"/><Relationship Id="rId1894" Type="http://schemas.openxmlformats.org/officeDocument/2006/relationships/hyperlink" Target="https://skills.emsidata.com/skills/ES8B867675B7DA42B6CF" TargetMode="External"/><Relationship Id="rId1884" Type="http://schemas.openxmlformats.org/officeDocument/2006/relationships/hyperlink" Target="https://skills.emsidata.com/skills/KS122CZ71K19596XHQ92" TargetMode="External"/><Relationship Id="rId1885" Type="http://schemas.openxmlformats.org/officeDocument/2006/relationships/hyperlink" Target="https://skills.emsidata.com/skills/ES38A9E24ADFCCD436DC" TargetMode="External"/><Relationship Id="rId1886" Type="http://schemas.openxmlformats.org/officeDocument/2006/relationships/hyperlink" Target="https://skills.emsidata.com/skills/KS1241J6PC0N3DT65QG8" TargetMode="External"/><Relationship Id="rId1887" Type="http://schemas.openxmlformats.org/officeDocument/2006/relationships/hyperlink" Target="https://skills.emsidata.com/skills/KS122FV73MMMYFGYMTTY" TargetMode="External"/><Relationship Id="rId1888" Type="http://schemas.openxmlformats.org/officeDocument/2006/relationships/hyperlink" Target="https://skills.emsidata.com/skills/KS4401T642KKKL4FQJMF" TargetMode="External"/><Relationship Id="rId1889" Type="http://schemas.openxmlformats.org/officeDocument/2006/relationships/hyperlink" Target="https://skills.emsidata.com/skills/KS122D46PJ09YVSBV9DW" TargetMode="External"/><Relationship Id="rId1880" Type="http://schemas.openxmlformats.org/officeDocument/2006/relationships/hyperlink" Target="https://skills.emsidata.com/skills/KS1216B6155HL5MZBJZ2" TargetMode="External"/><Relationship Id="rId1881" Type="http://schemas.openxmlformats.org/officeDocument/2006/relationships/hyperlink" Target="https://skills.emsidata.com/skills/KS4413B755LNG6KQT843" TargetMode="External"/><Relationship Id="rId1882" Type="http://schemas.openxmlformats.org/officeDocument/2006/relationships/hyperlink" Target="https://skills.emsidata.com/skills/KS1249B6169SW5V8C4LP" TargetMode="External"/><Relationship Id="rId1883" Type="http://schemas.openxmlformats.org/officeDocument/2006/relationships/hyperlink" Target="https://skills.emsidata.com/skills/KS1249B6TDJKXZHCZ3NN" TargetMode="External"/><Relationship Id="rId228" Type="http://schemas.openxmlformats.org/officeDocument/2006/relationships/hyperlink" Target="https://skills.emsidata.com/skills/KS122XS690STDCCR4Y2N" TargetMode="External"/><Relationship Id="rId227" Type="http://schemas.openxmlformats.org/officeDocument/2006/relationships/hyperlink" Target="https://skills.emsidata.com/skills/KS1267577CJ31KMMQ169" TargetMode="External"/><Relationship Id="rId226" Type="http://schemas.openxmlformats.org/officeDocument/2006/relationships/hyperlink" Target="https://skills.emsidata.com/skills/KS120D860H0P77RH6GND" TargetMode="External"/><Relationship Id="rId225" Type="http://schemas.openxmlformats.org/officeDocument/2006/relationships/hyperlink" Target="https://skills.emsidata.com/skills/KS120HJ6BW4HMRJ213F1" TargetMode="External"/><Relationship Id="rId229" Type="http://schemas.openxmlformats.org/officeDocument/2006/relationships/hyperlink" Target="https://skills.emsidata.com/skills/KS1242W6WZHT2P32ZPPS" TargetMode="External"/><Relationship Id="rId220" Type="http://schemas.openxmlformats.org/officeDocument/2006/relationships/hyperlink" Target="https://skills.emsidata.com/skills/KS127KS6670V0QDV0BBD" TargetMode="External"/><Relationship Id="rId224" Type="http://schemas.openxmlformats.org/officeDocument/2006/relationships/hyperlink" Target="https://skills.emsidata.com/skills/KS1267472X5L5ZPZKKGP" TargetMode="External"/><Relationship Id="rId223" Type="http://schemas.openxmlformats.org/officeDocument/2006/relationships/hyperlink" Target="https://skills.emsidata.com/skills/KS122XS5VLN9BX32LJCL" TargetMode="External"/><Relationship Id="rId222" Type="http://schemas.openxmlformats.org/officeDocument/2006/relationships/hyperlink" Target="https://skills.emsidata.com/skills/ESE7447EB832822BCEF7" TargetMode="External"/><Relationship Id="rId221" Type="http://schemas.openxmlformats.org/officeDocument/2006/relationships/hyperlink" Target="https://skills.emsidata.com/skills/KS126755XK9S0D0BK899" TargetMode="External"/><Relationship Id="rId217" Type="http://schemas.openxmlformats.org/officeDocument/2006/relationships/hyperlink" Target="https://skills.emsidata.com/skills/KS121586W33XL5RWNRSX" TargetMode="External"/><Relationship Id="rId216" Type="http://schemas.openxmlformats.org/officeDocument/2006/relationships/hyperlink" Target="https://skills.emsidata.com/skills/KS122726Y7C8RXPHN17Q" TargetMode="External"/><Relationship Id="rId215" Type="http://schemas.openxmlformats.org/officeDocument/2006/relationships/hyperlink" Target="https://skills.emsidata.com/skills/KS121BN5YN02RH41JHC7" TargetMode="External"/><Relationship Id="rId214" Type="http://schemas.openxmlformats.org/officeDocument/2006/relationships/hyperlink" Target="https://skills.emsidata.com/skills/KS126776FXDTLRYB0CV2" TargetMode="External"/><Relationship Id="rId219" Type="http://schemas.openxmlformats.org/officeDocument/2006/relationships/hyperlink" Target="https://skills.emsidata.com/skills/KS124B2711V3TJPKZ0KK" TargetMode="External"/><Relationship Id="rId218" Type="http://schemas.openxmlformats.org/officeDocument/2006/relationships/hyperlink" Target="https://skills.emsidata.com/skills/KS12675774P3MHMSFHT9" TargetMode="External"/><Relationship Id="rId213" Type="http://schemas.openxmlformats.org/officeDocument/2006/relationships/hyperlink" Target="https://skills.emsidata.com/skills/KS441RQ6D78VY8B6TVK1" TargetMode="External"/><Relationship Id="rId212" Type="http://schemas.openxmlformats.org/officeDocument/2006/relationships/hyperlink" Target="https://skills.emsidata.com/skills/KS126945VK4C7FJ60X4G" TargetMode="External"/><Relationship Id="rId211" Type="http://schemas.openxmlformats.org/officeDocument/2006/relationships/hyperlink" Target="https://skills.emsidata.com/skills/KS120LJ622LFWG8DCSDG" TargetMode="External"/><Relationship Id="rId210" Type="http://schemas.openxmlformats.org/officeDocument/2006/relationships/hyperlink" Target="https://skills.emsidata.com/skills/KS128CV6TPJ5SX2BHB34" TargetMode="External"/><Relationship Id="rId4107" Type="http://schemas.openxmlformats.org/officeDocument/2006/relationships/hyperlink" Target="https://skills.emsidata.com/skills/BGS5898BD85FF0AD8945" TargetMode="External"/><Relationship Id="rId4106" Type="http://schemas.openxmlformats.org/officeDocument/2006/relationships/hyperlink" Target="https://skills.emsidata.com/skills/ES9351726FCFF4C7FA6A" TargetMode="External"/><Relationship Id="rId4109" Type="http://schemas.openxmlformats.org/officeDocument/2006/relationships/hyperlink" Target="https://skills.emsidata.com/skills/ESAD4C46ECC9F12851B0" TargetMode="External"/><Relationship Id="rId4108" Type="http://schemas.openxmlformats.org/officeDocument/2006/relationships/hyperlink" Target="https://skills.emsidata.com/skills/ES733F47E462374CE375" TargetMode="External"/><Relationship Id="rId249" Type="http://schemas.openxmlformats.org/officeDocument/2006/relationships/hyperlink" Target="https://skills.emsidata.com/skills/KS125VH73CW012NZH06Z" TargetMode="External"/><Relationship Id="rId248" Type="http://schemas.openxmlformats.org/officeDocument/2006/relationships/hyperlink" Target="https://skills.emsidata.com/skills/KS126746SDNSZ1SRYGQG" TargetMode="External"/><Relationship Id="rId247" Type="http://schemas.openxmlformats.org/officeDocument/2006/relationships/hyperlink" Target="https://skills.emsidata.com/skills/KS120GR6PJNCB52Q4N8F" TargetMode="External"/><Relationship Id="rId242" Type="http://schemas.openxmlformats.org/officeDocument/2006/relationships/hyperlink" Target="https://skills.emsidata.com/skills/KS1272J6Q86PR0NGV6S0" TargetMode="External"/><Relationship Id="rId241" Type="http://schemas.openxmlformats.org/officeDocument/2006/relationships/hyperlink" Target="https://skills.emsidata.com/skills/KS125VP6C2NXV0WZL6LV" TargetMode="External"/><Relationship Id="rId240" Type="http://schemas.openxmlformats.org/officeDocument/2006/relationships/hyperlink" Target="https://skills.emsidata.com/skills/KS126SS5YDNKPGB51LY1" TargetMode="External"/><Relationship Id="rId4101" Type="http://schemas.openxmlformats.org/officeDocument/2006/relationships/hyperlink" Target="https://skills.emsidata.com/skills/KS1211T6ZPZBT54VTVFH" TargetMode="External"/><Relationship Id="rId4100" Type="http://schemas.openxmlformats.org/officeDocument/2006/relationships/hyperlink" Target="https://skills.emsidata.com/skills/KS441QG5XFDLJX5VB2WQ" TargetMode="External"/><Relationship Id="rId246" Type="http://schemas.openxmlformats.org/officeDocument/2006/relationships/hyperlink" Target="https://skills.emsidata.com/skills/KS1238C6LBP1L6FMXQ5J" TargetMode="External"/><Relationship Id="rId4103" Type="http://schemas.openxmlformats.org/officeDocument/2006/relationships/hyperlink" Target="https://skills.emsidata.com/skills/KS7G2V77022N6YYZLZ37" TargetMode="External"/><Relationship Id="rId245" Type="http://schemas.openxmlformats.org/officeDocument/2006/relationships/hyperlink" Target="https://skills.emsidata.com/skills/KS122LG74JP9KNFY6BQJ" TargetMode="External"/><Relationship Id="rId4102" Type="http://schemas.openxmlformats.org/officeDocument/2006/relationships/hyperlink" Target="https://skills.emsidata.com/skills/ES3ED27455FB8FE5653B" TargetMode="External"/><Relationship Id="rId244" Type="http://schemas.openxmlformats.org/officeDocument/2006/relationships/hyperlink" Target="https://skills.emsidata.com/skills/ES665E24CD3C689EAD3D" TargetMode="External"/><Relationship Id="rId4105" Type="http://schemas.openxmlformats.org/officeDocument/2006/relationships/hyperlink" Target="https://skills.emsidata.com/skills/ESA7A9DC6B552DEFCB57" TargetMode="External"/><Relationship Id="rId243" Type="http://schemas.openxmlformats.org/officeDocument/2006/relationships/hyperlink" Target="https://skills.emsidata.com/skills/KS1267B714K9JKJ169TJ" TargetMode="External"/><Relationship Id="rId4104" Type="http://schemas.openxmlformats.org/officeDocument/2006/relationships/hyperlink" Target="https://skills.emsidata.com/skills/BGSEE25B9DCA85CCBC08" TargetMode="External"/><Relationship Id="rId239" Type="http://schemas.openxmlformats.org/officeDocument/2006/relationships/hyperlink" Target="https://skills.emsidata.com/skills/KS440Z96ZHF1WN882HKC" TargetMode="External"/><Relationship Id="rId238" Type="http://schemas.openxmlformats.org/officeDocument/2006/relationships/hyperlink" Target="https://skills.emsidata.com/skills/KS122757240ZK4SJHH6G" TargetMode="External"/><Relationship Id="rId237" Type="http://schemas.openxmlformats.org/officeDocument/2006/relationships/hyperlink" Target="https://skills.emsidata.com/skills/KS127DP6R1GB16HDC8F2" TargetMode="External"/><Relationship Id="rId236" Type="http://schemas.openxmlformats.org/officeDocument/2006/relationships/hyperlink" Target="https://skills.emsidata.com/skills/KS124GY6NTR3LHSVW3WZ" TargetMode="External"/><Relationship Id="rId231" Type="http://schemas.openxmlformats.org/officeDocument/2006/relationships/hyperlink" Target="https://skills.emsidata.com/skills/KS125VF76P4FXDVFFBPJ" TargetMode="External"/><Relationship Id="rId230" Type="http://schemas.openxmlformats.org/officeDocument/2006/relationships/hyperlink" Target="https://skills.emsidata.com/skills/KS441FY5W02XK1J43Y2L" TargetMode="External"/><Relationship Id="rId235" Type="http://schemas.openxmlformats.org/officeDocument/2006/relationships/hyperlink" Target="https://skills.emsidata.com/skills/KS126SZ5ZCL02HQ64VC6" TargetMode="External"/><Relationship Id="rId234" Type="http://schemas.openxmlformats.org/officeDocument/2006/relationships/hyperlink" Target="https://skills.emsidata.com/skills/KS1246K69P3CV66QHX0W" TargetMode="External"/><Relationship Id="rId233" Type="http://schemas.openxmlformats.org/officeDocument/2006/relationships/hyperlink" Target="https://skills.emsidata.com/skills/KS1214K683LRJT3NJCQ5" TargetMode="External"/><Relationship Id="rId232" Type="http://schemas.openxmlformats.org/officeDocument/2006/relationships/hyperlink" Target="https://skills.emsidata.com/skills/KS7G5876WMTZFDKF519T" TargetMode="External"/><Relationship Id="rId206" Type="http://schemas.openxmlformats.org/officeDocument/2006/relationships/hyperlink" Target="https://skills.emsidata.com/skills/KS1274M6JXHBLBGCGFFR" TargetMode="External"/><Relationship Id="rId205" Type="http://schemas.openxmlformats.org/officeDocument/2006/relationships/hyperlink" Target="https://skills.emsidata.com/skills/KS128956FG5M1ZX5QPN6" TargetMode="External"/><Relationship Id="rId204" Type="http://schemas.openxmlformats.org/officeDocument/2006/relationships/hyperlink" Target="https://skills.emsidata.com/skills/KS8BEQTZC350RBPS03RB" TargetMode="External"/><Relationship Id="rId203" Type="http://schemas.openxmlformats.org/officeDocument/2006/relationships/hyperlink" Target="https://skills.emsidata.com/skills/KSEORFQZS47N2SVTRSI6" TargetMode="External"/><Relationship Id="rId209" Type="http://schemas.openxmlformats.org/officeDocument/2006/relationships/hyperlink" Target="https://skills.emsidata.com/skills/KS1256M78N8Z48MGCYPP" TargetMode="External"/><Relationship Id="rId208" Type="http://schemas.openxmlformats.org/officeDocument/2006/relationships/hyperlink" Target="https://skills.emsidata.com/skills/KS1256M6Y8CT90Q2BHMX" TargetMode="External"/><Relationship Id="rId207" Type="http://schemas.openxmlformats.org/officeDocument/2006/relationships/hyperlink" Target="https://skills.emsidata.com/skills/KS121BM6VGMJPK7X7938" TargetMode="External"/><Relationship Id="rId202" Type="http://schemas.openxmlformats.org/officeDocument/2006/relationships/hyperlink" Target="https://skills.emsidata.com/skills/KS1230V729CKK733KB6L" TargetMode="External"/><Relationship Id="rId201" Type="http://schemas.openxmlformats.org/officeDocument/2006/relationships/hyperlink" Target="https://skills.emsidata.com/skills/KS1274J6HY2NX5ZNS9WY" TargetMode="External"/><Relationship Id="rId200" Type="http://schemas.openxmlformats.org/officeDocument/2006/relationships/hyperlink" Target="https://skills.emsidata.com/skills/KS2B8SNCNEC5J09WLFP7" TargetMode="External"/><Relationship Id="rId4161" Type="http://schemas.openxmlformats.org/officeDocument/2006/relationships/hyperlink" Target="https://skills.emsidata.com/skills/KS123NJ76GJLK91JS75M" TargetMode="External"/><Relationship Id="rId4160" Type="http://schemas.openxmlformats.org/officeDocument/2006/relationships/hyperlink" Target="https://skills.emsidata.com/skills/KS125446V6KJC45YF5WD" TargetMode="External"/><Relationship Id="rId4163" Type="http://schemas.openxmlformats.org/officeDocument/2006/relationships/hyperlink" Target="https://skills.emsidata.com/skills/BGS63D60265F68916F07" TargetMode="External"/><Relationship Id="rId4162" Type="http://schemas.openxmlformats.org/officeDocument/2006/relationships/hyperlink" Target="https://skills.emsidata.com/skills/KS440ZG6D0GFFD87GZT0" TargetMode="External"/><Relationship Id="rId4165" Type="http://schemas.openxmlformats.org/officeDocument/2006/relationships/hyperlink" Target="https://skills.emsidata.com/skills/KS124YD6YZ4PFRS48JV5" TargetMode="External"/><Relationship Id="rId4164" Type="http://schemas.openxmlformats.org/officeDocument/2006/relationships/hyperlink" Target="https://skills.emsidata.com/skills/KS123ZG656LLB8T8F84G" TargetMode="External"/><Relationship Id="rId4167" Type="http://schemas.openxmlformats.org/officeDocument/2006/relationships/hyperlink" Target="https://skills.emsidata.com/skills/KS122F373YF7LJSNXBL3" TargetMode="External"/><Relationship Id="rId4166" Type="http://schemas.openxmlformats.org/officeDocument/2006/relationships/hyperlink" Target="https://skills.emsidata.com/skills/BGS1314DE542C9A6E0CE" TargetMode="External"/><Relationship Id="rId4169" Type="http://schemas.openxmlformats.org/officeDocument/2006/relationships/hyperlink" Target="https://skills.emsidata.com/skills/ES4C039C261C048676A2" TargetMode="External"/><Relationship Id="rId4168" Type="http://schemas.openxmlformats.org/officeDocument/2006/relationships/hyperlink" Target="https://skills.emsidata.com/skills/ESB50FE8EAA354FA7DC7" TargetMode="External"/><Relationship Id="rId4150" Type="http://schemas.openxmlformats.org/officeDocument/2006/relationships/hyperlink" Target="https://skills.emsidata.com/skills/ESBB7265B3E685278562" TargetMode="External"/><Relationship Id="rId4152" Type="http://schemas.openxmlformats.org/officeDocument/2006/relationships/hyperlink" Target="https://skills.emsidata.com/skills/BGSEAA2ED952C6D9151C" TargetMode="External"/><Relationship Id="rId4151" Type="http://schemas.openxmlformats.org/officeDocument/2006/relationships/hyperlink" Target="https://skills.emsidata.com/skills/KS1281Z66Y9GHQ41GZPZ" TargetMode="External"/><Relationship Id="rId4154" Type="http://schemas.openxmlformats.org/officeDocument/2006/relationships/hyperlink" Target="https://skills.emsidata.com/skills/ESCD9067F9E7B7E188C9" TargetMode="External"/><Relationship Id="rId4153" Type="http://schemas.openxmlformats.org/officeDocument/2006/relationships/hyperlink" Target="https://skills.emsidata.com/skills/KS123QX62QYTC4JF38H8" TargetMode="External"/><Relationship Id="rId4156" Type="http://schemas.openxmlformats.org/officeDocument/2006/relationships/hyperlink" Target="https://skills.emsidata.com/skills/BGS5BE0814994B20C2E8" TargetMode="External"/><Relationship Id="rId4155" Type="http://schemas.openxmlformats.org/officeDocument/2006/relationships/hyperlink" Target="https://skills.emsidata.com/skills/KS127X26G5YQBZRRLCMY" TargetMode="External"/><Relationship Id="rId4158" Type="http://schemas.openxmlformats.org/officeDocument/2006/relationships/hyperlink" Target="https://skills.emsidata.com/skills/KS1254765S3B0MGNSJZP" TargetMode="External"/><Relationship Id="rId4157" Type="http://schemas.openxmlformats.org/officeDocument/2006/relationships/hyperlink" Target="https://skills.emsidata.com/skills/ESBFE8BD405046C280C4" TargetMode="External"/><Relationship Id="rId4159" Type="http://schemas.openxmlformats.org/officeDocument/2006/relationships/hyperlink" Target="https://skills.emsidata.com/skills/ES97A20B847203DF73EE" TargetMode="External"/><Relationship Id="rId1910" Type="http://schemas.openxmlformats.org/officeDocument/2006/relationships/hyperlink" Target="https://skills.emsidata.com/skills/ES871D056A717C42CD15" TargetMode="External"/><Relationship Id="rId1911" Type="http://schemas.openxmlformats.org/officeDocument/2006/relationships/hyperlink" Target="https://skills.emsidata.com/skills/KS124VL6RVRF0BZ2B1Y1" TargetMode="External"/><Relationship Id="rId1912" Type="http://schemas.openxmlformats.org/officeDocument/2006/relationships/hyperlink" Target="https://skills.emsidata.com/skills/KS125K36T7CLFH56KJNC" TargetMode="External"/><Relationship Id="rId1913" Type="http://schemas.openxmlformats.org/officeDocument/2006/relationships/hyperlink" Target="https://skills.emsidata.com/skills/KS7G6XB661ZQZM7SXS11" TargetMode="External"/><Relationship Id="rId1914" Type="http://schemas.openxmlformats.org/officeDocument/2006/relationships/hyperlink" Target="https://skills.emsidata.com/skills/KS44253607FYTYCJNMPZ" TargetMode="External"/><Relationship Id="rId1915" Type="http://schemas.openxmlformats.org/officeDocument/2006/relationships/hyperlink" Target="https://skills.emsidata.com/skills/ESD85A0F68EE323F1736" TargetMode="External"/><Relationship Id="rId1916" Type="http://schemas.openxmlformats.org/officeDocument/2006/relationships/hyperlink" Target="https://skills.emsidata.com/skills/KS124TG6C6GQ3RGYBJ3G" TargetMode="External"/><Relationship Id="rId1917" Type="http://schemas.openxmlformats.org/officeDocument/2006/relationships/hyperlink" Target="https://skills.emsidata.com/skills/ES3E4417E2D990416E1F" TargetMode="External"/><Relationship Id="rId1918" Type="http://schemas.openxmlformats.org/officeDocument/2006/relationships/hyperlink" Target="https://skills.emsidata.com/skills/ESE91DB5BCB868512FDC" TargetMode="External"/><Relationship Id="rId1919" Type="http://schemas.openxmlformats.org/officeDocument/2006/relationships/hyperlink" Target="https://skills.emsidata.com/skills/KS127QD6B0MS9Y1C4K3V" TargetMode="External"/><Relationship Id="rId4181" Type="http://schemas.openxmlformats.org/officeDocument/2006/relationships/hyperlink" Target="https://skills.emsidata.com/skills/KS124086VDXNJQHZPJ8L" TargetMode="External"/><Relationship Id="rId4180" Type="http://schemas.openxmlformats.org/officeDocument/2006/relationships/hyperlink" Target="https://skills.emsidata.com/skills/ESDE88522D5CAB41E894" TargetMode="External"/><Relationship Id="rId4183" Type="http://schemas.openxmlformats.org/officeDocument/2006/relationships/hyperlink" Target="https://skills.emsidata.com/skills/BGSE4E2B6D82A671BA44" TargetMode="External"/><Relationship Id="rId4182" Type="http://schemas.openxmlformats.org/officeDocument/2006/relationships/hyperlink" Target="https://skills.emsidata.com/skills/KS442536ZKXTLHZRT6C9" TargetMode="External"/><Relationship Id="rId4185" Type="http://schemas.openxmlformats.org/officeDocument/2006/relationships/hyperlink" Target="https://skills.emsidata.com/skills/KSO3VCL6GPFSIBFMM3JK" TargetMode="External"/><Relationship Id="rId4184" Type="http://schemas.openxmlformats.org/officeDocument/2006/relationships/hyperlink" Target="https://skills.emsidata.com/skills/BGSC85F32846A1BFE55D" TargetMode="External"/><Relationship Id="rId4187" Type="http://schemas.openxmlformats.org/officeDocument/2006/relationships/hyperlink" Target="https://skills.emsidata.com/skills/BGSAE1811A82CFFA5033" TargetMode="External"/><Relationship Id="rId4186" Type="http://schemas.openxmlformats.org/officeDocument/2006/relationships/hyperlink" Target="https://skills.emsidata.com/skills/KS7G3NL69CQ9025JM5KP" TargetMode="External"/><Relationship Id="rId4189" Type="http://schemas.openxmlformats.org/officeDocument/2006/relationships/hyperlink" Target="https://skills.emsidata.com/skills/KS4427P5ZKBWGNPGSSSM" TargetMode="External"/><Relationship Id="rId4188" Type="http://schemas.openxmlformats.org/officeDocument/2006/relationships/hyperlink" Target="https://skills.emsidata.com/skills/ESA86AC09339B33AB769" TargetMode="External"/><Relationship Id="rId1900" Type="http://schemas.openxmlformats.org/officeDocument/2006/relationships/hyperlink" Target="https://skills.emsidata.com/skills/KS123J15YJ6PLJDX8L8M" TargetMode="External"/><Relationship Id="rId1901" Type="http://schemas.openxmlformats.org/officeDocument/2006/relationships/hyperlink" Target="https://skills.emsidata.com/skills/KS123HW758WLSXJL8Z38" TargetMode="External"/><Relationship Id="rId1902" Type="http://schemas.openxmlformats.org/officeDocument/2006/relationships/hyperlink" Target="https://skills.emsidata.com/skills/KS125RW6ZWZ8DLT13SNR" TargetMode="External"/><Relationship Id="rId1903" Type="http://schemas.openxmlformats.org/officeDocument/2006/relationships/hyperlink" Target="https://skills.emsidata.com/skills/KS127887314GMCR1VRR5" TargetMode="External"/><Relationship Id="rId1904" Type="http://schemas.openxmlformats.org/officeDocument/2006/relationships/hyperlink" Target="https://skills.emsidata.com/skills/KS122F96DJHT3ZXB8FCZ" TargetMode="External"/><Relationship Id="rId1905" Type="http://schemas.openxmlformats.org/officeDocument/2006/relationships/hyperlink" Target="https://skills.emsidata.com/skills/KS12642691KYJXP5ZRDQ" TargetMode="External"/><Relationship Id="rId1906" Type="http://schemas.openxmlformats.org/officeDocument/2006/relationships/hyperlink" Target="https://skills.emsidata.com/skills/ESEE2583C4CF7E349529" TargetMode="External"/><Relationship Id="rId1907" Type="http://schemas.openxmlformats.org/officeDocument/2006/relationships/hyperlink" Target="https://skills.emsidata.com/skills/KS127FR5XXWWF4RJRCDH" TargetMode="External"/><Relationship Id="rId1908" Type="http://schemas.openxmlformats.org/officeDocument/2006/relationships/hyperlink" Target="https://skills.emsidata.com/skills/ES6A8C742F9D672B6DDF" TargetMode="External"/><Relationship Id="rId1909" Type="http://schemas.openxmlformats.org/officeDocument/2006/relationships/hyperlink" Target="https://skills.emsidata.com/skills/ES7178401F7310423888" TargetMode="External"/><Relationship Id="rId4170" Type="http://schemas.openxmlformats.org/officeDocument/2006/relationships/hyperlink" Target="https://skills.emsidata.com/skills/KS120SP5WZD8CMW4QPSY" TargetMode="External"/><Relationship Id="rId4172" Type="http://schemas.openxmlformats.org/officeDocument/2006/relationships/hyperlink" Target="https://skills.emsidata.com/skills/ES3B5F0EB7B5B917FD91" TargetMode="External"/><Relationship Id="rId4171" Type="http://schemas.openxmlformats.org/officeDocument/2006/relationships/hyperlink" Target="https://skills.emsidata.com/skills/KS121106P87TD8K5Q5SV" TargetMode="External"/><Relationship Id="rId4174" Type="http://schemas.openxmlformats.org/officeDocument/2006/relationships/hyperlink" Target="https://skills.emsidata.com/skills/KS7G7NW6T8CMXYZLF6QT" TargetMode="External"/><Relationship Id="rId4173" Type="http://schemas.openxmlformats.org/officeDocument/2006/relationships/hyperlink" Target="https://skills.emsidata.com/skills/KS126256R04NWVG6Y5C0" TargetMode="External"/><Relationship Id="rId4176" Type="http://schemas.openxmlformats.org/officeDocument/2006/relationships/hyperlink" Target="https://skills.emsidata.com/skills/ES316C395BF4FE1A7F97" TargetMode="External"/><Relationship Id="rId4175" Type="http://schemas.openxmlformats.org/officeDocument/2006/relationships/hyperlink" Target="https://skills.emsidata.com/skills/KS120V670QP2G6NJMTQP" TargetMode="External"/><Relationship Id="rId4178" Type="http://schemas.openxmlformats.org/officeDocument/2006/relationships/hyperlink" Target="https://skills.emsidata.com/skills/ES962277805FF207EC3F" TargetMode="External"/><Relationship Id="rId4177" Type="http://schemas.openxmlformats.org/officeDocument/2006/relationships/hyperlink" Target="https://skills.emsidata.com/skills/ES56A8DAD4E61AF87F52" TargetMode="External"/><Relationship Id="rId4179" Type="http://schemas.openxmlformats.org/officeDocument/2006/relationships/hyperlink" Target="https://skills.emsidata.com/skills/ES66B3B3512051FCC838" TargetMode="External"/><Relationship Id="rId4129" Type="http://schemas.openxmlformats.org/officeDocument/2006/relationships/hyperlink" Target="https://skills.emsidata.com/skills/KSDMP08E7583PTMUH8C0" TargetMode="External"/><Relationship Id="rId4128" Type="http://schemas.openxmlformats.org/officeDocument/2006/relationships/hyperlink" Target="https://skills.emsidata.com/skills/ESFFA178E0C9FD18FD5C" TargetMode="External"/><Relationship Id="rId4121" Type="http://schemas.openxmlformats.org/officeDocument/2006/relationships/hyperlink" Target="https://skills.emsidata.com/skills/ES28627D71E1808C3E2F" TargetMode="External"/><Relationship Id="rId4120" Type="http://schemas.openxmlformats.org/officeDocument/2006/relationships/hyperlink" Target="https://skills.emsidata.com/skills/ESE9C8B8AF9B038D93F0" TargetMode="External"/><Relationship Id="rId4123" Type="http://schemas.openxmlformats.org/officeDocument/2006/relationships/hyperlink" Target="https://skills.emsidata.com/skills/ESE465D7FEDA317431BE" TargetMode="External"/><Relationship Id="rId4122" Type="http://schemas.openxmlformats.org/officeDocument/2006/relationships/hyperlink" Target="https://skills.emsidata.com/skills/KS1282V6FCV4390N7W88" TargetMode="External"/><Relationship Id="rId4125" Type="http://schemas.openxmlformats.org/officeDocument/2006/relationships/hyperlink" Target="https://skills.emsidata.com/skills/KS1229R717ZYZPHJRCHN" TargetMode="External"/><Relationship Id="rId4124" Type="http://schemas.openxmlformats.org/officeDocument/2006/relationships/hyperlink" Target="https://skills.emsidata.com/skills/BGSC58FB7018EA736EB4" TargetMode="External"/><Relationship Id="rId4127" Type="http://schemas.openxmlformats.org/officeDocument/2006/relationships/hyperlink" Target="https://skills.emsidata.com/skills/BGSE039E32D868DCAD16" TargetMode="External"/><Relationship Id="rId4126" Type="http://schemas.openxmlformats.org/officeDocument/2006/relationships/hyperlink" Target="https://skills.emsidata.com/skills/BGSE138847151B1C483E" TargetMode="External"/><Relationship Id="rId4118" Type="http://schemas.openxmlformats.org/officeDocument/2006/relationships/hyperlink" Target="https://skills.emsidata.com/skills/ESFCED83C9134A4EBB18" TargetMode="External"/><Relationship Id="rId4117" Type="http://schemas.openxmlformats.org/officeDocument/2006/relationships/hyperlink" Target="https://skills.emsidata.com/skills/BGS7D6C2422FC6271CDD" TargetMode="External"/><Relationship Id="rId4119" Type="http://schemas.openxmlformats.org/officeDocument/2006/relationships/hyperlink" Target="https://skills.emsidata.com/skills/ESEAC722726E73C045B3" TargetMode="External"/><Relationship Id="rId4110" Type="http://schemas.openxmlformats.org/officeDocument/2006/relationships/hyperlink" Target="https://skills.emsidata.com/skills/KS440Q85WKH43RNH8PBC" TargetMode="External"/><Relationship Id="rId4112" Type="http://schemas.openxmlformats.org/officeDocument/2006/relationships/hyperlink" Target="https://skills.emsidata.com/skills/ESDB3A7B534DE2B66E66" TargetMode="External"/><Relationship Id="rId4111" Type="http://schemas.openxmlformats.org/officeDocument/2006/relationships/hyperlink" Target="https://skills.emsidata.com/skills/ESBA5C761891B310C235" TargetMode="External"/><Relationship Id="rId4114" Type="http://schemas.openxmlformats.org/officeDocument/2006/relationships/hyperlink" Target="https://skills.emsidata.com/skills/ESE93F7CF45F8BE560A2" TargetMode="External"/><Relationship Id="rId4113" Type="http://schemas.openxmlformats.org/officeDocument/2006/relationships/hyperlink" Target="https://skills.emsidata.com/skills/KS3KB6VPV04EJSZ3LCDR" TargetMode="External"/><Relationship Id="rId4116" Type="http://schemas.openxmlformats.org/officeDocument/2006/relationships/hyperlink" Target="https://skills.emsidata.com/skills/ESF152BBD8AB70DEF4AE" TargetMode="External"/><Relationship Id="rId4115" Type="http://schemas.openxmlformats.org/officeDocument/2006/relationships/hyperlink" Target="https://skills.emsidata.com/skills/KS122BS6SV7QSP47KLB4" TargetMode="External"/><Relationship Id="rId4141" Type="http://schemas.openxmlformats.org/officeDocument/2006/relationships/hyperlink" Target="https://skills.emsidata.com/skills/ESB856D0E5C4EFC8D884" TargetMode="External"/><Relationship Id="rId4140" Type="http://schemas.openxmlformats.org/officeDocument/2006/relationships/hyperlink" Target="https://skills.emsidata.com/skills/ES35CBAE6EAE634A39EE" TargetMode="External"/><Relationship Id="rId4143" Type="http://schemas.openxmlformats.org/officeDocument/2006/relationships/hyperlink" Target="https://skills.emsidata.com/skills/BGS957EBAA1B86EF43E5" TargetMode="External"/><Relationship Id="rId4142" Type="http://schemas.openxmlformats.org/officeDocument/2006/relationships/hyperlink" Target="https://skills.emsidata.com/skills/BGS7DDD8B969E8795352" TargetMode="External"/><Relationship Id="rId4145" Type="http://schemas.openxmlformats.org/officeDocument/2006/relationships/hyperlink" Target="https://skills.emsidata.com/skills/ES2B622E9BDD0AABB07E" TargetMode="External"/><Relationship Id="rId4144" Type="http://schemas.openxmlformats.org/officeDocument/2006/relationships/hyperlink" Target="https://skills.emsidata.com/skills/KS1267X747W6K2Y3TZL8" TargetMode="External"/><Relationship Id="rId4147" Type="http://schemas.openxmlformats.org/officeDocument/2006/relationships/hyperlink" Target="https://skills.emsidata.com/skills/ES7F774162E2780F8ADB" TargetMode="External"/><Relationship Id="rId4146" Type="http://schemas.openxmlformats.org/officeDocument/2006/relationships/hyperlink" Target="https://skills.emsidata.com/skills/ES5DDF1930ED865C432E" TargetMode="External"/><Relationship Id="rId4149" Type="http://schemas.openxmlformats.org/officeDocument/2006/relationships/hyperlink" Target="https://skills.emsidata.com/skills/KS127PY6XCQSQ6R44N9K" TargetMode="External"/><Relationship Id="rId4148" Type="http://schemas.openxmlformats.org/officeDocument/2006/relationships/hyperlink" Target="https://skills.emsidata.com/skills/KS7G61M5WS9H9H5NGNSY" TargetMode="External"/><Relationship Id="rId4139" Type="http://schemas.openxmlformats.org/officeDocument/2006/relationships/hyperlink" Target="https://skills.emsidata.com/skills/BGSA405C424CC50202DF" TargetMode="External"/><Relationship Id="rId4130" Type="http://schemas.openxmlformats.org/officeDocument/2006/relationships/hyperlink" Target="https://skills.emsidata.com/skills/ES6DB72ED130D88A70A1" TargetMode="External"/><Relationship Id="rId4132" Type="http://schemas.openxmlformats.org/officeDocument/2006/relationships/hyperlink" Target="https://skills.emsidata.com/skills/KS127S576S1RBYKTM0MN" TargetMode="External"/><Relationship Id="rId4131" Type="http://schemas.openxmlformats.org/officeDocument/2006/relationships/hyperlink" Target="https://skills.emsidata.com/skills/KS4403M5Y22JW28G4BGP" TargetMode="External"/><Relationship Id="rId4134" Type="http://schemas.openxmlformats.org/officeDocument/2006/relationships/hyperlink" Target="https://skills.emsidata.com/skills/ES2D17FFD859C4709187" TargetMode="External"/><Relationship Id="rId4133" Type="http://schemas.openxmlformats.org/officeDocument/2006/relationships/hyperlink" Target="https://skills.emsidata.com/skills/BGSF14FB9B2EC5663909" TargetMode="External"/><Relationship Id="rId4136" Type="http://schemas.openxmlformats.org/officeDocument/2006/relationships/hyperlink" Target="https://skills.emsidata.com/skills/KS1266T6Q1NCYQYL5J2V" TargetMode="External"/><Relationship Id="rId4135" Type="http://schemas.openxmlformats.org/officeDocument/2006/relationships/hyperlink" Target="https://skills.emsidata.com/skills/ESECEBB5415A8085CB4F" TargetMode="External"/><Relationship Id="rId4138" Type="http://schemas.openxmlformats.org/officeDocument/2006/relationships/hyperlink" Target="https://skills.emsidata.com/skills/BGSEF062169F6F197323" TargetMode="External"/><Relationship Id="rId4137" Type="http://schemas.openxmlformats.org/officeDocument/2006/relationships/hyperlink" Target="https://skills.emsidata.com/skills/BGS18A642702DFA6F745" TargetMode="External"/><Relationship Id="rId1972" Type="http://schemas.openxmlformats.org/officeDocument/2006/relationships/hyperlink" Target="https://skills.emsidata.com/skills/KS2GHRCYA6TRT29F1HOO" TargetMode="External"/><Relationship Id="rId1973" Type="http://schemas.openxmlformats.org/officeDocument/2006/relationships/hyperlink" Target="https://skills.emsidata.com/skills/KS123RD5VV5WNJLMNH3J" TargetMode="External"/><Relationship Id="rId1974" Type="http://schemas.openxmlformats.org/officeDocument/2006/relationships/hyperlink" Target="https://skills.emsidata.com/skills/KS4LL1EBNO7YQ6BSVNIW" TargetMode="External"/><Relationship Id="rId1975" Type="http://schemas.openxmlformats.org/officeDocument/2006/relationships/hyperlink" Target="https://skills.emsidata.com/skills/KS1257Q5X294RY01TML8" TargetMode="External"/><Relationship Id="rId1976" Type="http://schemas.openxmlformats.org/officeDocument/2006/relationships/hyperlink" Target="https://skills.emsidata.com/skills/KSAP4YQTVOS4ZSBNVSRY" TargetMode="External"/><Relationship Id="rId1977" Type="http://schemas.openxmlformats.org/officeDocument/2006/relationships/hyperlink" Target="https://skills.emsidata.com/skills/KS121F17945FMQSZZPC6" TargetMode="External"/><Relationship Id="rId1978" Type="http://schemas.openxmlformats.org/officeDocument/2006/relationships/hyperlink" Target="https://skills.emsidata.com/skills/KSBZ9LW988KC56I219SP" TargetMode="External"/><Relationship Id="rId1979" Type="http://schemas.openxmlformats.org/officeDocument/2006/relationships/hyperlink" Target="https://skills.emsidata.com/skills/ES2133DA6434CF028833" TargetMode="External"/><Relationship Id="rId1970" Type="http://schemas.openxmlformats.org/officeDocument/2006/relationships/hyperlink" Target="https://skills.emsidata.com/skills/KS127JV62XJJ33BQZ52H" TargetMode="External"/><Relationship Id="rId1971" Type="http://schemas.openxmlformats.org/officeDocument/2006/relationships/hyperlink" Target="https://skills.emsidata.com/skills/KSNGU6QCSYBB2689ZBLS" TargetMode="External"/><Relationship Id="rId1961" Type="http://schemas.openxmlformats.org/officeDocument/2006/relationships/hyperlink" Target="https://skills.emsidata.com/skills/KSAS8LK1JG2Y0OLN4C53" TargetMode="External"/><Relationship Id="rId1962" Type="http://schemas.openxmlformats.org/officeDocument/2006/relationships/hyperlink" Target="https://skills.emsidata.com/skills/KSOS3W95CRHBLG4KJJ1Q" TargetMode="External"/><Relationship Id="rId1963" Type="http://schemas.openxmlformats.org/officeDocument/2006/relationships/hyperlink" Target="https://skills.emsidata.com/skills/KS125HR75GST7VX8ZL7K" TargetMode="External"/><Relationship Id="rId1964" Type="http://schemas.openxmlformats.org/officeDocument/2006/relationships/hyperlink" Target="https://skills.emsidata.com/skills/KSSJWZXL7CV40W8V1XSG" TargetMode="External"/><Relationship Id="rId1965" Type="http://schemas.openxmlformats.org/officeDocument/2006/relationships/hyperlink" Target="https://skills.emsidata.com/skills/ES8C3225F440E16A35D6" TargetMode="External"/><Relationship Id="rId1966" Type="http://schemas.openxmlformats.org/officeDocument/2006/relationships/hyperlink" Target="https://skills.emsidata.com/skills/KS4401V5WX78L6JX0NW7" TargetMode="External"/><Relationship Id="rId1967" Type="http://schemas.openxmlformats.org/officeDocument/2006/relationships/hyperlink" Target="https://skills.emsidata.com/skills/KS124LQ6RPFZR3V1CRRP" TargetMode="External"/><Relationship Id="rId1968" Type="http://schemas.openxmlformats.org/officeDocument/2006/relationships/hyperlink" Target="https://skills.emsidata.com/skills/KS1208P6ZMZ4N872Y7X5" TargetMode="External"/><Relationship Id="rId1969" Type="http://schemas.openxmlformats.org/officeDocument/2006/relationships/hyperlink" Target="https://skills.emsidata.com/skills/KS125HB70CNRRS0RX5KJ" TargetMode="External"/><Relationship Id="rId1960" Type="http://schemas.openxmlformats.org/officeDocument/2006/relationships/hyperlink" Target="https://skills.emsidata.com/skills/KSKE7NJAN5I2PFBV659N" TargetMode="External"/><Relationship Id="rId1994" Type="http://schemas.openxmlformats.org/officeDocument/2006/relationships/hyperlink" Target="https://skills.emsidata.com/skills/ESFA35B1E22CAA5CC8E6" TargetMode="External"/><Relationship Id="rId1995" Type="http://schemas.openxmlformats.org/officeDocument/2006/relationships/hyperlink" Target="https://skills.emsidata.com/skills/KS124LD64KVL3YQN53KN" TargetMode="External"/><Relationship Id="rId1996" Type="http://schemas.openxmlformats.org/officeDocument/2006/relationships/hyperlink" Target="https://skills.emsidata.com/skills/KS120BV70XSJ6K0VQ6S5" TargetMode="External"/><Relationship Id="rId1997" Type="http://schemas.openxmlformats.org/officeDocument/2006/relationships/hyperlink" Target="https://skills.emsidata.com/skills/KSO76W9QVVUSGPNTEAT5" TargetMode="External"/><Relationship Id="rId1998" Type="http://schemas.openxmlformats.org/officeDocument/2006/relationships/hyperlink" Target="https://skills.emsidata.com/skills/KS8V94BPPMIAWFLCKAHX" TargetMode="External"/><Relationship Id="rId1999" Type="http://schemas.openxmlformats.org/officeDocument/2006/relationships/hyperlink" Target="https://skills.emsidata.com/skills/KS7K2A142LYPQ2Q5N1Q6" TargetMode="External"/><Relationship Id="rId1990" Type="http://schemas.openxmlformats.org/officeDocument/2006/relationships/hyperlink" Target="https://skills.emsidata.com/skills/KS120NN6SBW45D10MY36" TargetMode="External"/><Relationship Id="rId1991" Type="http://schemas.openxmlformats.org/officeDocument/2006/relationships/hyperlink" Target="https://skills.emsidata.com/skills/KS7GT1F0QQOV7R7VGXQL" TargetMode="External"/><Relationship Id="rId1992" Type="http://schemas.openxmlformats.org/officeDocument/2006/relationships/hyperlink" Target="https://skills.emsidata.com/skills/KS1257K708VWF1YDYB19" TargetMode="External"/><Relationship Id="rId1993" Type="http://schemas.openxmlformats.org/officeDocument/2006/relationships/hyperlink" Target="https://skills.emsidata.com/skills/KS12791657JTS84RWLVQ" TargetMode="External"/><Relationship Id="rId1983" Type="http://schemas.openxmlformats.org/officeDocument/2006/relationships/hyperlink" Target="https://skills.emsidata.com/skills/KS7G7TD6YK4NQQ0PPWV8" TargetMode="External"/><Relationship Id="rId1984" Type="http://schemas.openxmlformats.org/officeDocument/2006/relationships/hyperlink" Target="https://skills.emsidata.com/skills/KS120NM6L2KDLC2Z9DND" TargetMode="External"/><Relationship Id="rId1985" Type="http://schemas.openxmlformats.org/officeDocument/2006/relationships/hyperlink" Target="https://skills.emsidata.com/skills/KS120BV6SR75RBKQH0G3" TargetMode="External"/><Relationship Id="rId1986" Type="http://schemas.openxmlformats.org/officeDocument/2006/relationships/hyperlink" Target="https://skills.emsidata.com/skills/ESF5943639E2E815A6F4" TargetMode="External"/><Relationship Id="rId1987" Type="http://schemas.openxmlformats.org/officeDocument/2006/relationships/hyperlink" Target="https://skills.emsidata.com/skills/KS1257N67SL03TPTZKKC" TargetMode="External"/><Relationship Id="rId1988" Type="http://schemas.openxmlformats.org/officeDocument/2006/relationships/hyperlink" Target="https://skills.emsidata.com/skills/KS124PV64GCH4ZM4JV5Z" TargetMode="External"/><Relationship Id="rId1989" Type="http://schemas.openxmlformats.org/officeDocument/2006/relationships/hyperlink" Target="https://skills.emsidata.com/skills/KSQQSY7DG7KE6EUJGXS9" TargetMode="External"/><Relationship Id="rId1980" Type="http://schemas.openxmlformats.org/officeDocument/2006/relationships/hyperlink" Target="https://skills.emsidata.com/skills/KS120NP6J9YGDMN22JGF" TargetMode="External"/><Relationship Id="rId1981" Type="http://schemas.openxmlformats.org/officeDocument/2006/relationships/hyperlink" Target="https://skills.emsidata.com/skills/KSFO3KGTRMXSOWFB1F9N" TargetMode="External"/><Relationship Id="rId1982" Type="http://schemas.openxmlformats.org/officeDocument/2006/relationships/hyperlink" Target="https://skills.emsidata.com/skills/KS125S466GJGQXS1W0JM" TargetMode="External"/><Relationship Id="rId1930" Type="http://schemas.openxmlformats.org/officeDocument/2006/relationships/hyperlink" Target="https://skills.emsidata.com/skills/KS127JN6PW8M653Y85DV" TargetMode="External"/><Relationship Id="rId1931" Type="http://schemas.openxmlformats.org/officeDocument/2006/relationships/hyperlink" Target="https://skills.emsidata.com/skills/KS1253H5Z1QZVY5T3DWX" TargetMode="External"/><Relationship Id="rId1932" Type="http://schemas.openxmlformats.org/officeDocument/2006/relationships/hyperlink" Target="https://skills.emsidata.com/skills/ES9C0ADA3C9397DD6AED" TargetMode="External"/><Relationship Id="rId1933" Type="http://schemas.openxmlformats.org/officeDocument/2006/relationships/hyperlink" Target="https://skills.emsidata.com/skills/KSLUY46SBLH2XBCFWFC1" TargetMode="External"/><Relationship Id="rId1934" Type="http://schemas.openxmlformats.org/officeDocument/2006/relationships/hyperlink" Target="https://skills.emsidata.com/skills/ES117DDC9B2BD1416125" TargetMode="External"/><Relationship Id="rId1935" Type="http://schemas.openxmlformats.org/officeDocument/2006/relationships/hyperlink" Target="https://skills.emsidata.com/skills/ESDA3100E54C874B7AAD" TargetMode="External"/><Relationship Id="rId1936" Type="http://schemas.openxmlformats.org/officeDocument/2006/relationships/hyperlink" Target="https://skills.emsidata.com/skills/KS120B874P2P6BK1MQ0T" TargetMode="External"/><Relationship Id="rId1937" Type="http://schemas.openxmlformats.org/officeDocument/2006/relationships/hyperlink" Target="https://skills.emsidata.com/skills/ES1E3E1D75F294DD5810" TargetMode="External"/><Relationship Id="rId1938" Type="http://schemas.openxmlformats.org/officeDocument/2006/relationships/hyperlink" Target="https://skills.emsidata.com/skills/KS1282N6NQMZ95M1HJ7L" TargetMode="External"/><Relationship Id="rId1939" Type="http://schemas.openxmlformats.org/officeDocument/2006/relationships/hyperlink" Target="https://skills.emsidata.com/skills/KS7G5J170LW5TFR1PHCV" TargetMode="External"/><Relationship Id="rId1920" Type="http://schemas.openxmlformats.org/officeDocument/2006/relationships/hyperlink" Target="https://skills.emsidata.com/skills/ES2CC185FC27BC0DF8FE" TargetMode="External"/><Relationship Id="rId1921" Type="http://schemas.openxmlformats.org/officeDocument/2006/relationships/hyperlink" Target="https://skills.emsidata.com/skills/KS4424Z5XFZY3ZHHMV6T" TargetMode="External"/><Relationship Id="rId1922" Type="http://schemas.openxmlformats.org/officeDocument/2006/relationships/hyperlink" Target="https://skills.emsidata.com/skills/KS123HZ73G741DQSFX8R" TargetMode="External"/><Relationship Id="rId1923" Type="http://schemas.openxmlformats.org/officeDocument/2006/relationships/hyperlink" Target="https://skills.emsidata.com/skills/KS124VF5YCVWCW6NR1Z6" TargetMode="External"/><Relationship Id="rId1924" Type="http://schemas.openxmlformats.org/officeDocument/2006/relationships/hyperlink" Target="https://skills.emsidata.com/skills/KS121CN799XDTLT095QW" TargetMode="External"/><Relationship Id="rId1925" Type="http://schemas.openxmlformats.org/officeDocument/2006/relationships/hyperlink" Target="https://skills.emsidata.com/skills/KS7G6HW69QX4SLH3Z5XB" TargetMode="External"/><Relationship Id="rId1926" Type="http://schemas.openxmlformats.org/officeDocument/2006/relationships/hyperlink" Target="https://skills.emsidata.com/skills/ES71C18378814E6740D6" TargetMode="External"/><Relationship Id="rId1927" Type="http://schemas.openxmlformats.org/officeDocument/2006/relationships/hyperlink" Target="https://skills.emsidata.com/skills/KS441HK6PSZJ031Y085G" TargetMode="External"/><Relationship Id="rId1928" Type="http://schemas.openxmlformats.org/officeDocument/2006/relationships/hyperlink" Target="https://skills.emsidata.com/skills/KSMR7JUMAR3WHRWW5087" TargetMode="External"/><Relationship Id="rId1929" Type="http://schemas.openxmlformats.org/officeDocument/2006/relationships/hyperlink" Target="https://skills.emsidata.com/skills/KS121DS6GB09TFN7RLX0" TargetMode="External"/><Relationship Id="rId4190" Type="http://schemas.openxmlformats.org/officeDocument/2006/relationships/hyperlink" Target="https://skills.emsidata.com/skills/KS1228X6S4WJBGMMYL68" TargetMode="External"/><Relationship Id="rId4192" Type="http://schemas.openxmlformats.org/officeDocument/2006/relationships/hyperlink" Target="https://skills.emsidata.com/skills/KS1226574XG6SC93RGYM" TargetMode="External"/><Relationship Id="rId4191" Type="http://schemas.openxmlformats.org/officeDocument/2006/relationships/hyperlink" Target="https://skills.emsidata.com/skills/ESCB26E04BE5222E82C6" TargetMode="External"/><Relationship Id="rId4194" Type="http://schemas.openxmlformats.org/officeDocument/2006/relationships/hyperlink" Target="https://skills.emsidata.com/skills/KS1217262MLD4N2L91XQ" TargetMode="External"/><Relationship Id="rId4193" Type="http://schemas.openxmlformats.org/officeDocument/2006/relationships/hyperlink" Target="https://skills.emsidata.com/skills/BGS5369125974EE29364" TargetMode="External"/><Relationship Id="rId4196" Type="http://schemas.openxmlformats.org/officeDocument/2006/relationships/hyperlink" Target="https://skills.emsidata.com/skills/KS44086772RVPJQ1SVW6" TargetMode="External"/><Relationship Id="rId4195" Type="http://schemas.openxmlformats.org/officeDocument/2006/relationships/hyperlink" Target="https://skills.emsidata.com/skills/KS124QF6HYWWF075M21Z" TargetMode="External"/><Relationship Id="rId4198" Type="http://schemas.openxmlformats.org/officeDocument/2006/relationships/hyperlink" Target="https://skills.emsidata.com/skills/KS440QQ68K981SJ3G68W" TargetMode="External"/><Relationship Id="rId4197" Type="http://schemas.openxmlformats.org/officeDocument/2006/relationships/hyperlink" Target="https://skills.emsidata.com/skills/KSG1XH5O7H6V8MZ9Q7QF" TargetMode="External"/><Relationship Id="rId4199" Type="http://schemas.openxmlformats.org/officeDocument/2006/relationships/hyperlink" Target="https://skills.emsidata.com/skills/ES124F0C4B744CCAF4D9" TargetMode="External"/><Relationship Id="rId1950" Type="http://schemas.openxmlformats.org/officeDocument/2006/relationships/hyperlink" Target="https://skills.emsidata.com/skills/KS124R06TNNPX60QDZFM" TargetMode="External"/><Relationship Id="rId1951" Type="http://schemas.openxmlformats.org/officeDocument/2006/relationships/hyperlink" Target="https://skills.emsidata.com/skills/KS124TQ6GGTFMYHC51GY" TargetMode="External"/><Relationship Id="rId1952" Type="http://schemas.openxmlformats.org/officeDocument/2006/relationships/hyperlink" Target="https://skills.emsidata.com/skills/KS120HT6RV5641N06YXT" TargetMode="External"/><Relationship Id="rId1953" Type="http://schemas.openxmlformats.org/officeDocument/2006/relationships/hyperlink" Target="https://skills.emsidata.com/skills/KS1278X6J5TWJR9ZFJ1D" TargetMode="External"/><Relationship Id="rId1954" Type="http://schemas.openxmlformats.org/officeDocument/2006/relationships/hyperlink" Target="https://skills.emsidata.com/skills/KS120796P3DQSH6X2GHP" TargetMode="External"/><Relationship Id="rId1955" Type="http://schemas.openxmlformats.org/officeDocument/2006/relationships/hyperlink" Target="https://skills.emsidata.com/skills/KS124KS624R3L2W8RKM6" TargetMode="External"/><Relationship Id="rId1956" Type="http://schemas.openxmlformats.org/officeDocument/2006/relationships/hyperlink" Target="https://skills.emsidata.com/skills/KS135T4U6LGCNYD804DB" TargetMode="External"/><Relationship Id="rId1957" Type="http://schemas.openxmlformats.org/officeDocument/2006/relationships/hyperlink" Target="https://skills.emsidata.com/skills/KS3N58960HSVQDBK5M24" TargetMode="External"/><Relationship Id="rId1958" Type="http://schemas.openxmlformats.org/officeDocument/2006/relationships/hyperlink" Target="https://skills.emsidata.com/skills/KSKQAOQWXI50O1JWMNF7" TargetMode="External"/><Relationship Id="rId1959" Type="http://schemas.openxmlformats.org/officeDocument/2006/relationships/hyperlink" Target="https://skills.emsidata.com/skills/KS124M479HR1FQGGVSBK" TargetMode="External"/><Relationship Id="rId1940" Type="http://schemas.openxmlformats.org/officeDocument/2006/relationships/hyperlink" Target="https://skills.emsidata.com/skills/KSFL9WW0GENQQP61SVAE" TargetMode="External"/><Relationship Id="rId1941" Type="http://schemas.openxmlformats.org/officeDocument/2006/relationships/hyperlink" Target="https://skills.emsidata.com/skills/KS120B877X78XJ03K8VX" TargetMode="External"/><Relationship Id="rId1942" Type="http://schemas.openxmlformats.org/officeDocument/2006/relationships/hyperlink" Target="https://skills.emsidata.com/skills/KS122C775KRX1DK8Q1RQ" TargetMode="External"/><Relationship Id="rId1943" Type="http://schemas.openxmlformats.org/officeDocument/2006/relationships/hyperlink" Target="https://skills.emsidata.com/skills/ES57AC32F3207A1E9577" TargetMode="External"/><Relationship Id="rId1944" Type="http://schemas.openxmlformats.org/officeDocument/2006/relationships/hyperlink" Target="https://skills.emsidata.com/skills/KS7G8G66BTD4V8K3NCVF" TargetMode="External"/><Relationship Id="rId1945" Type="http://schemas.openxmlformats.org/officeDocument/2006/relationships/hyperlink" Target="https://skills.emsidata.com/skills/ES5084E497CF6A499186" TargetMode="External"/><Relationship Id="rId1946" Type="http://schemas.openxmlformats.org/officeDocument/2006/relationships/hyperlink" Target="https://skills.emsidata.com/skills/KS120QQ6ZN003B8B7FK1" TargetMode="External"/><Relationship Id="rId1947" Type="http://schemas.openxmlformats.org/officeDocument/2006/relationships/hyperlink" Target="https://skills.emsidata.com/skills/KS1230N5Z09NWDLW6XVX" TargetMode="External"/><Relationship Id="rId1948" Type="http://schemas.openxmlformats.org/officeDocument/2006/relationships/hyperlink" Target="https://skills.emsidata.com/skills/KSMOUU6QNEXNA7CRZZTS" TargetMode="External"/><Relationship Id="rId1949" Type="http://schemas.openxmlformats.org/officeDocument/2006/relationships/hyperlink" Target="https://skills.emsidata.com/skills/KS126H15VQHJQ46XLX84" TargetMode="External"/><Relationship Id="rId509" Type="http://schemas.openxmlformats.org/officeDocument/2006/relationships/hyperlink" Target="https://skills.emsidata.com/skills/KS4403M719YNXLXBSCH9" TargetMode="External"/><Relationship Id="rId508" Type="http://schemas.openxmlformats.org/officeDocument/2006/relationships/hyperlink" Target="https://skills.emsidata.com/skills/KS1219D66K4ND82B243C" TargetMode="External"/><Relationship Id="rId503" Type="http://schemas.openxmlformats.org/officeDocument/2006/relationships/hyperlink" Target="https://skills.emsidata.com/skills/KS2MF0PKLNOMTDBZ0S7Q" TargetMode="External"/><Relationship Id="rId502" Type="http://schemas.openxmlformats.org/officeDocument/2006/relationships/hyperlink" Target="https://skills.emsidata.com/skills/KS127FR6MXZ3PY4173DX" TargetMode="External"/><Relationship Id="rId501" Type="http://schemas.openxmlformats.org/officeDocument/2006/relationships/hyperlink" Target="https://skills.emsidata.com/skills/KS122SK639RBDQTTXVCM" TargetMode="External"/><Relationship Id="rId500" Type="http://schemas.openxmlformats.org/officeDocument/2006/relationships/hyperlink" Target="https://skills.emsidata.com/skills/ES62B5A80843B9EF4CCC" TargetMode="External"/><Relationship Id="rId507" Type="http://schemas.openxmlformats.org/officeDocument/2006/relationships/hyperlink" Target="https://skills.emsidata.com/skills/KS127FQ6L0G5SBYPYZ26" TargetMode="External"/><Relationship Id="rId506" Type="http://schemas.openxmlformats.org/officeDocument/2006/relationships/hyperlink" Target="https://skills.emsidata.com/skills/KS1218Z5ZY0SPNMNSX4H" TargetMode="External"/><Relationship Id="rId505" Type="http://schemas.openxmlformats.org/officeDocument/2006/relationships/hyperlink" Target="https://skills.emsidata.com/skills/KS4410173TZ609WJBC60" TargetMode="External"/><Relationship Id="rId504" Type="http://schemas.openxmlformats.org/officeDocument/2006/relationships/hyperlink" Target="https://skills.emsidata.com/skills/ES192DCB6EF143DC9DCC" TargetMode="External"/><Relationship Id="rId525" Type="http://schemas.openxmlformats.org/officeDocument/2006/relationships/hyperlink" Target="https://skills.emsidata.com/skills/KS1217P66NK6BW72M9FH" TargetMode="External"/><Relationship Id="rId524" Type="http://schemas.openxmlformats.org/officeDocument/2006/relationships/hyperlink" Target="https://skills.emsidata.com/skills/KS122LW6WGWQF373VWC8" TargetMode="External"/><Relationship Id="rId523" Type="http://schemas.openxmlformats.org/officeDocument/2006/relationships/hyperlink" Target="https://skills.emsidata.com/skills/KS122LP63R02H2Y6M04S" TargetMode="External"/><Relationship Id="rId522" Type="http://schemas.openxmlformats.org/officeDocument/2006/relationships/hyperlink" Target="https://skills.emsidata.com/skills/KS4407N6CMTCYT0NYSVM" TargetMode="External"/><Relationship Id="rId529" Type="http://schemas.openxmlformats.org/officeDocument/2006/relationships/hyperlink" Target="https://skills.emsidata.com/skills/KS4418462TTGKL3CWJHT" TargetMode="External"/><Relationship Id="rId528" Type="http://schemas.openxmlformats.org/officeDocument/2006/relationships/hyperlink" Target="https://skills.emsidata.com/skills/ESC3B4D235CC57F3594C" TargetMode="External"/><Relationship Id="rId527" Type="http://schemas.openxmlformats.org/officeDocument/2006/relationships/hyperlink" Target="https://skills.emsidata.com/skills/KS123B25WWFY25Z5S42X" TargetMode="External"/><Relationship Id="rId526" Type="http://schemas.openxmlformats.org/officeDocument/2006/relationships/hyperlink" Target="https://skills.emsidata.com/skills/KS4418371TN1X41T1P3G" TargetMode="External"/><Relationship Id="rId521" Type="http://schemas.openxmlformats.org/officeDocument/2006/relationships/hyperlink" Target="https://skills.emsidata.com/skills/KS127CH71PR64GVX338R" TargetMode="External"/><Relationship Id="rId520" Type="http://schemas.openxmlformats.org/officeDocument/2006/relationships/hyperlink" Target="https://skills.emsidata.com/skills/KS122CH79G2KSBRRJHTN" TargetMode="External"/><Relationship Id="rId519" Type="http://schemas.openxmlformats.org/officeDocument/2006/relationships/hyperlink" Target="https://skills.emsidata.com/skills/KS4411H6DM87QLDT97JT" TargetMode="External"/><Relationship Id="rId514" Type="http://schemas.openxmlformats.org/officeDocument/2006/relationships/hyperlink" Target="https://skills.emsidata.com/skills/KS121017533VB8TBLQ9L" TargetMode="External"/><Relationship Id="rId513" Type="http://schemas.openxmlformats.org/officeDocument/2006/relationships/hyperlink" Target="https://skills.emsidata.com/skills/KS440216KGVWB92YCJRK" TargetMode="External"/><Relationship Id="rId512" Type="http://schemas.openxmlformats.org/officeDocument/2006/relationships/hyperlink" Target="https://skills.emsidata.com/skills/KS127FN627W262Q720L4" TargetMode="External"/><Relationship Id="rId511" Type="http://schemas.openxmlformats.org/officeDocument/2006/relationships/hyperlink" Target="https://skills.emsidata.com/skills/KS127FR602L0NHNBGD5L" TargetMode="External"/><Relationship Id="rId518" Type="http://schemas.openxmlformats.org/officeDocument/2006/relationships/hyperlink" Target="https://skills.emsidata.com/skills/KS1237L6PKFC8187JKW5" TargetMode="External"/><Relationship Id="rId517" Type="http://schemas.openxmlformats.org/officeDocument/2006/relationships/hyperlink" Target="https://skills.emsidata.com/skills/KS122CJ6ZVCCTTDGYB6B" TargetMode="External"/><Relationship Id="rId516" Type="http://schemas.openxmlformats.org/officeDocument/2006/relationships/hyperlink" Target="https://skills.emsidata.com/skills/KS440HG71DHMZX7FDNH9" TargetMode="External"/><Relationship Id="rId515" Type="http://schemas.openxmlformats.org/officeDocument/2006/relationships/hyperlink" Target="https://skills.emsidata.com/skills/KS440HG7396B99Z1F5D4" TargetMode="External"/><Relationship Id="rId510" Type="http://schemas.openxmlformats.org/officeDocument/2006/relationships/hyperlink" Target="https://skills.emsidata.com/skills/KS1219D6XC15QN4LWQDK" TargetMode="External"/><Relationship Id="rId4206" Type="http://schemas.openxmlformats.org/officeDocument/2006/relationships/hyperlink" Target="https://skills.emsidata.com/skills/ES70711512BEABCE4DC0" TargetMode="External"/><Relationship Id="rId4205" Type="http://schemas.openxmlformats.org/officeDocument/2006/relationships/hyperlink" Target="https://skills.emsidata.com/skills/KS124PC78CPTJRN5280F" TargetMode="External"/><Relationship Id="rId4208" Type="http://schemas.openxmlformats.org/officeDocument/2006/relationships/hyperlink" Target="https://skills.emsidata.com/skills/ES897EA220DC6CE8111D" TargetMode="External"/><Relationship Id="rId4207" Type="http://schemas.openxmlformats.org/officeDocument/2006/relationships/hyperlink" Target="https://skills.emsidata.com/skills/KS122HL71G58HYGP2712" TargetMode="External"/><Relationship Id="rId590" Type="http://schemas.openxmlformats.org/officeDocument/2006/relationships/hyperlink" Target="https://skills.emsidata.com/skills/ESE0AE7E64D88AC649DF" TargetMode="External"/><Relationship Id="rId4209" Type="http://schemas.openxmlformats.org/officeDocument/2006/relationships/hyperlink" Target="https://skills.emsidata.com/skills/BGSE1BDB50069AC17D56" TargetMode="External"/><Relationship Id="rId589" Type="http://schemas.openxmlformats.org/officeDocument/2006/relationships/hyperlink" Target="https://skills.emsidata.com/skills/ES3B9371D9D17C664383" TargetMode="External"/><Relationship Id="rId588" Type="http://schemas.openxmlformats.org/officeDocument/2006/relationships/hyperlink" Target="https://skills.emsidata.com/skills/KS4401967TXYW7DXV8QX" TargetMode="External"/><Relationship Id="rId583" Type="http://schemas.openxmlformats.org/officeDocument/2006/relationships/hyperlink" Target="https://skills.emsidata.com/skills/KS1284D6DPR42RSQDKG2" TargetMode="External"/><Relationship Id="rId582" Type="http://schemas.openxmlformats.org/officeDocument/2006/relationships/hyperlink" Target="https://skills.emsidata.com/skills/KS122W26SKGLZJ2KLF5M" TargetMode="External"/><Relationship Id="rId581" Type="http://schemas.openxmlformats.org/officeDocument/2006/relationships/hyperlink" Target="https://skills.emsidata.com/skills/ESAEEF5760144B8210FD" TargetMode="External"/><Relationship Id="rId4200" Type="http://schemas.openxmlformats.org/officeDocument/2006/relationships/hyperlink" Target="https://skills.emsidata.com/skills/ESA8BCD0C9989DF26B7B" TargetMode="External"/><Relationship Id="rId580" Type="http://schemas.openxmlformats.org/officeDocument/2006/relationships/hyperlink" Target="https://skills.emsidata.com/skills/ES2884E132F1A422AC8F" TargetMode="External"/><Relationship Id="rId587" Type="http://schemas.openxmlformats.org/officeDocument/2006/relationships/hyperlink" Target="https://skills.emsidata.com/skills/KSAJ9BHUP0ONIDN2ABOI" TargetMode="External"/><Relationship Id="rId4202" Type="http://schemas.openxmlformats.org/officeDocument/2006/relationships/hyperlink" Target="https://skills.emsidata.com/skills/BGSD21CF2746CB8B2ECD" TargetMode="External"/><Relationship Id="rId586" Type="http://schemas.openxmlformats.org/officeDocument/2006/relationships/hyperlink" Target="https://skills.emsidata.com/skills/ES832D5A4A82C0C5C93D" TargetMode="External"/><Relationship Id="rId4201" Type="http://schemas.openxmlformats.org/officeDocument/2006/relationships/hyperlink" Target="https://skills.emsidata.com/skills/KS121FR79PTXS7XGZWH5" TargetMode="External"/><Relationship Id="rId585" Type="http://schemas.openxmlformats.org/officeDocument/2006/relationships/hyperlink" Target="https://skills.emsidata.com/skills/KS4401B66G71ZN5LBP44" TargetMode="External"/><Relationship Id="rId4204" Type="http://schemas.openxmlformats.org/officeDocument/2006/relationships/hyperlink" Target="https://skills.emsidata.com/skills/ES7DB79B8D8E30056109" TargetMode="External"/><Relationship Id="rId584" Type="http://schemas.openxmlformats.org/officeDocument/2006/relationships/hyperlink" Target="https://skills.emsidata.com/skills/KS1282P5XDYF7DJK8L9Y" TargetMode="External"/><Relationship Id="rId4203" Type="http://schemas.openxmlformats.org/officeDocument/2006/relationships/hyperlink" Target="https://skills.emsidata.com/skills/ES136F14B8A9CC784298" TargetMode="External"/><Relationship Id="rId579" Type="http://schemas.openxmlformats.org/officeDocument/2006/relationships/hyperlink" Target="https://skills.emsidata.com/skills/KS120ZF633P3C7YBWY21" TargetMode="External"/><Relationship Id="rId578" Type="http://schemas.openxmlformats.org/officeDocument/2006/relationships/hyperlink" Target="https://skills.emsidata.com/skills/KS1284M622VT3F77037Q" TargetMode="External"/><Relationship Id="rId577" Type="http://schemas.openxmlformats.org/officeDocument/2006/relationships/hyperlink" Target="https://skills.emsidata.com/skills/KS1238Q73V596JPH7NBG" TargetMode="External"/><Relationship Id="rId572" Type="http://schemas.openxmlformats.org/officeDocument/2006/relationships/hyperlink" Target="https://skills.emsidata.com/skills/KSIRH2MDNR85TXTQF10X" TargetMode="External"/><Relationship Id="rId571" Type="http://schemas.openxmlformats.org/officeDocument/2006/relationships/hyperlink" Target="https://skills.emsidata.com/skills/ESA57D1ACED4A47FE3C5" TargetMode="External"/><Relationship Id="rId570" Type="http://schemas.openxmlformats.org/officeDocument/2006/relationships/hyperlink" Target="https://skills.emsidata.com/skills/KS1282K5ZT9JLWWFMNW7" TargetMode="External"/><Relationship Id="rId576" Type="http://schemas.openxmlformats.org/officeDocument/2006/relationships/hyperlink" Target="https://skills.emsidata.com/skills/ES1FB08A257DDD5C0625" TargetMode="External"/><Relationship Id="rId575" Type="http://schemas.openxmlformats.org/officeDocument/2006/relationships/hyperlink" Target="https://skills.emsidata.com/skills/KSBW6VY1LTP97IYOKVZX" TargetMode="External"/><Relationship Id="rId574" Type="http://schemas.openxmlformats.org/officeDocument/2006/relationships/hyperlink" Target="https://skills.emsidata.com/skills/ES2DC2C514D5A45F3CC2" TargetMode="External"/><Relationship Id="rId573" Type="http://schemas.openxmlformats.org/officeDocument/2006/relationships/hyperlink" Target="https://skills.emsidata.com/skills/KS441DK5ZDF8Q8FWL19R" TargetMode="External"/><Relationship Id="rId4228" Type="http://schemas.openxmlformats.org/officeDocument/2006/relationships/hyperlink" Target="https://skills.emsidata.com/skills/KS128GF6F8H9L3J8FVQ0" TargetMode="External"/><Relationship Id="rId4227" Type="http://schemas.openxmlformats.org/officeDocument/2006/relationships/hyperlink" Target="https://skills.emsidata.com/skills/ES9B78F71AABE6DB73F6" TargetMode="External"/><Relationship Id="rId4229" Type="http://schemas.openxmlformats.org/officeDocument/2006/relationships/hyperlink" Target="https://skills.emsidata.com/skills/BGS16A488DB7FC0A5372" TargetMode="External"/><Relationship Id="rId4220" Type="http://schemas.openxmlformats.org/officeDocument/2006/relationships/hyperlink" Target="https://skills.emsidata.com/skills/KSNKKMTPUS9OZWVETPI6" TargetMode="External"/><Relationship Id="rId4222" Type="http://schemas.openxmlformats.org/officeDocument/2006/relationships/hyperlink" Target="https://skills.emsidata.com/skills/BGS7E622DFD2028615BF" TargetMode="External"/><Relationship Id="rId4221" Type="http://schemas.openxmlformats.org/officeDocument/2006/relationships/hyperlink" Target="https://skills.emsidata.com/skills/ES9BB49F079A57E443CC" TargetMode="External"/><Relationship Id="rId4224" Type="http://schemas.openxmlformats.org/officeDocument/2006/relationships/hyperlink" Target="https://skills.emsidata.com/skills/KS441H36PS2Z34C79T4J" TargetMode="External"/><Relationship Id="rId4223" Type="http://schemas.openxmlformats.org/officeDocument/2006/relationships/hyperlink" Target="https://skills.emsidata.com/skills/ES7BE2AE9C9CE72AE2E1" TargetMode="External"/><Relationship Id="rId4226" Type="http://schemas.openxmlformats.org/officeDocument/2006/relationships/hyperlink" Target="https://skills.emsidata.com/skills/KS122W55X0T3G7SWYX26" TargetMode="External"/><Relationship Id="rId4225" Type="http://schemas.openxmlformats.org/officeDocument/2006/relationships/hyperlink" Target="https://skills.emsidata.com/skills/ESCB7B8151FDB89A3E3C" TargetMode="External"/><Relationship Id="rId4217" Type="http://schemas.openxmlformats.org/officeDocument/2006/relationships/hyperlink" Target="https://skills.emsidata.com/skills/KS440ZR6SKTCHXMWJZW0" TargetMode="External"/><Relationship Id="rId4216" Type="http://schemas.openxmlformats.org/officeDocument/2006/relationships/hyperlink" Target="https://skills.emsidata.com/skills/BGS31FB78015E5A77DBA" TargetMode="External"/><Relationship Id="rId4219" Type="http://schemas.openxmlformats.org/officeDocument/2006/relationships/hyperlink" Target="https://skills.emsidata.com/skills/KSAUZKR5A4H0LVTZ7YPF" TargetMode="External"/><Relationship Id="rId4218" Type="http://schemas.openxmlformats.org/officeDocument/2006/relationships/hyperlink" Target="https://skills.emsidata.com/skills/ES886DC4BF78A82A76E6" TargetMode="External"/><Relationship Id="rId599" Type="http://schemas.openxmlformats.org/officeDocument/2006/relationships/hyperlink" Target="https://skills.emsidata.com/skills/KS1267F6MSPN366LX7ST" TargetMode="External"/><Relationship Id="rId594" Type="http://schemas.openxmlformats.org/officeDocument/2006/relationships/hyperlink" Target="https://skills.emsidata.com/skills/KS1284G5VLGL0YWY4CXQ" TargetMode="External"/><Relationship Id="rId593" Type="http://schemas.openxmlformats.org/officeDocument/2006/relationships/hyperlink" Target="https://skills.emsidata.com/skills/KS440XG6F9DTD3VG7JTV" TargetMode="External"/><Relationship Id="rId592" Type="http://schemas.openxmlformats.org/officeDocument/2006/relationships/hyperlink" Target="https://skills.emsidata.com/skills/KS122W95Y16LJBNFCP2D" TargetMode="External"/><Relationship Id="rId4211" Type="http://schemas.openxmlformats.org/officeDocument/2006/relationships/hyperlink" Target="https://skills.emsidata.com/skills/BGS55DD800570B755A71" TargetMode="External"/><Relationship Id="rId591" Type="http://schemas.openxmlformats.org/officeDocument/2006/relationships/hyperlink" Target="https://skills.emsidata.com/skills/KS1283Z5XFZ85WT42H7L" TargetMode="External"/><Relationship Id="rId4210" Type="http://schemas.openxmlformats.org/officeDocument/2006/relationships/hyperlink" Target="https://skills.emsidata.com/skills/KS4415L792L4Q9C0027N" TargetMode="External"/><Relationship Id="rId598" Type="http://schemas.openxmlformats.org/officeDocument/2006/relationships/hyperlink" Target="https://skills.emsidata.com/skills/KS440QV5XFLXCJGYZZZG" TargetMode="External"/><Relationship Id="rId4213" Type="http://schemas.openxmlformats.org/officeDocument/2006/relationships/hyperlink" Target="https://skills.emsidata.com/skills/KS1256H72WBCJ62DQH1W" TargetMode="External"/><Relationship Id="rId597" Type="http://schemas.openxmlformats.org/officeDocument/2006/relationships/hyperlink" Target="https://skills.emsidata.com/skills/KS1240N6HTXCDTDNX6WD" TargetMode="External"/><Relationship Id="rId4212" Type="http://schemas.openxmlformats.org/officeDocument/2006/relationships/hyperlink" Target="https://skills.emsidata.com/skills/BGS5363C9FF585447FFA" TargetMode="External"/><Relationship Id="rId596" Type="http://schemas.openxmlformats.org/officeDocument/2006/relationships/hyperlink" Target="https://skills.emsidata.com/skills/KS1284N6XYZVG8YV3SSB" TargetMode="External"/><Relationship Id="rId4215" Type="http://schemas.openxmlformats.org/officeDocument/2006/relationships/hyperlink" Target="https://skills.emsidata.com/skills/KS7G4G66WPNT3LLXKDW9" TargetMode="External"/><Relationship Id="rId595" Type="http://schemas.openxmlformats.org/officeDocument/2006/relationships/hyperlink" Target="https://skills.emsidata.com/skills/KS126J46GGVZB8BGGXSY" TargetMode="External"/><Relationship Id="rId4214" Type="http://schemas.openxmlformats.org/officeDocument/2006/relationships/hyperlink" Target="https://skills.emsidata.com/skills/ES886154C56DD7EB0AFF" TargetMode="External"/><Relationship Id="rId547" Type="http://schemas.openxmlformats.org/officeDocument/2006/relationships/hyperlink" Target="https://skills.emsidata.com/skills/KS1282077S8NZPGMNQ9B" TargetMode="External"/><Relationship Id="rId546" Type="http://schemas.openxmlformats.org/officeDocument/2006/relationships/hyperlink" Target="https://skills.emsidata.com/skills/KS128275ZSJDZ37SNG87" TargetMode="External"/><Relationship Id="rId545" Type="http://schemas.openxmlformats.org/officeDocument/2006/relationships/hyperlink" Target="https://skills.emsidata.com/skills/KST71ITFIZYDOGER5ST6" TargetMode="External"/><Relationship Id="rId544" Type="http://schemas.openxmlformats.org/officeDocument/2006/relationships/hyperlink" Target="https://skills.emsidata.com/skills/KS1280N6G0RXMWQ29JCS" TargetMode="External"/><Relationship Id="rId549" Type="http://schemas.openxmlformats.org/officeDocument/2006/relationships/hyperlink" Target="https://skills.emsidata.com/skills/ES8D234AFC96946A898E" TargetMode="External"/><Relationship Id="rId548" Type="http://schemas.openxmlformats.org/officeDocument/2006/relationships/hyperlink" Target="https://skills.emsidata.com/skills/KS122BQ68QFBGLYV8HVB" TargetMode="External"/><Relationship Id="rId543" Type="http://schemas.openxmlformats.org/officeDocument/2006/relationships/hyperlink" Target="https://skills.emsidata.com/skills/BGS72A654BDAAABB12C3" TargetMode="External"/><Relationship Id="rId542" Type="http://schemas.openxmlformats.org/officeDocument/2006/relationships/hyperlink" Target="https://skills.emsidata.com/skills/KS127PD6HS17M78HDZHH" TargetMode="External"/><Relationship Id="rId541" Type="http://schemas.openxmlformats.org/officeDocument/2006/relationships/hyperlink" Target="https://skills.emsidata.com/skills/ESDFA25A5C1E94B79381" TargetMode="External"/><Relationship Id="rId540" Type="http://schemas.openxmlformats.org/officeDocument/2006/relationships/hyperlink" Target="https://skills.emsidata.com/skills/KS124VJ6XQHT93TR5J8Q" TargetMode="External"/><Relationship Id="rId536" Type="http://schemas.openxmlformats.org/officeDocument/2006/relationships/hyperlink" Target="https://skills.emsidata.com/skills/KS123HX69V95SC2NJZYZ" TargetMode="External"/><Relationship Id="rId535" Type="http://schemas.openxmlformats.org/officeDocument/2006/relationships/hyperlink" Target="https://skills.emsidata.com/skills/KS125PC6TT5XZ48QLB75" TargetMode="External"/><Relationship Id="rId534" Type="http://schemas.openxmlformats.org/officeDocument/2006/relationships/hyperlink" Target="https://skills.emsidata.com/skills/ESC132D27482A2341C48" TargetMode="External"/><Relationship Id="rId533" Type="http://schemas.openxmlformats.org/officeDocument/2006/relationships/hyperlink" Target="https://skills.emsidata.com/skills/KS441846K903WT1RYDKJ" TargetMode="External"/><Relationship Id="rId539" Type="http://schemas.openxmlformats.org/officeDocument/2006/relationships/hyperlink" Target="https://skills.emsidata.com/skills/ES9C4BA42EEF41C08D62" TargetMode="External"/><Relationship Id="rId538" Type="http://schemas.openxmlformats.org/officeDocument/2006/relationships/hyperlink" Target="https://skills.emsidata.com/skills/KS123HX6YG0PPBXV3922" TargetMode="External"/><Relationship Id="rId537" Type="http://schemas.openxmlformats.org/officeDocument/2006/relationships/hyperlink" Target="https://skills.emsidata.com/skills/KS441846Q382NVKJSSC7" TargetMode="External"/><Relationship Id="rId532" Type="http://schemas.openxmlformats.org/officeDocument/2006/relationships/hyperlink" Target="https://skills.emsidata.com/skills/ES70CD6E89F6DAD8F319" TargetMode="External"/><Relationship Id="rId531" Type="http://schemas.openxmlformats.org/officeDocument/2006/relationships/hyperlink" Target="https://skills.emsidata.com/skills/KS1249V6KP7DGN5W2X0W" TargetMode="External"/><Relationship Id="rId530" Type="http://schemas.openxmlformats.org/officeDocument/2006/relationships/hyperlink" Target="https://skills.emsidata.com/skills/KS1228S6XKXWJ8SR7JYX" TargetMode="External"/><Relationship Id="rId569" Type="http://schemas.openxmlformats.org/officeDocument/2006/relationships/hyperlink" Target="https://skills.emsidata.com/skills/KS441PQ64HT13P34T8T5" TargetMode="External"/><Relationship Id="rId568" Type="http://schemas.openxmlformats.org/officeDocument/2006/relationships/hyperlink" Target="https://skills.emsidata.com/skills/KS7G24169Z487XMD80CY" TargetMode="External"/><Relationship Id="rId567" Type="http://schemas.openxmlformats.org/officeDocument/2006/relationships/hyperlink" Target="https://skills.emsidata.com/skills/KS1224W5XSXCJBNSLLVX" TargetMode="External"/><Relationship Id="rId566" Type="http://schemas.openxmlformats.org/officeDocument/2006/relationships/hyperlink" Target="https://skills.emsidata.com/skills/ESBD232625E05A1D9F64" TargetMode="External"/><Relationship Id="rId561" Type="http://schemas.openxmlformats.org/officeDocument/2006/relationships/hyperlink" Target="https://skills.emsidata.com/skills/KS127FV6NMYSL9H3DBH1" TargetMode="External"/><Relationship Id="rId560" Type="http://schemas.openxmlformats.org/officeDocument/2006/relationships/hyperlink" Target="https://skills.emsidata.com/skills/KS125MK6L8XN70ZS40ZY" TargetMode="External"/><Relationship Id="rId565" Type="http://schemas.openxmlformats.org/officeDocument/2006/relationships/hyperlink" Target="https://skills.emsidata.com/skills/ES6C7324B9377A38E0D5" TargetMode="External"/><Relationship Id="rId564" Type="http://schemas.openxmlformats.org/officeDocument/2006/relationships/hyperlink" Target="https://skills.emsidata.com/skills/KS1282F6WLW3C4CKVYDR" TargetMode="External"/><Relationship Id="rId563" Type="http://schemas.openxmlformats.org/officeDocument/2006/relationships/hyperlink" Target="https://skills.emsidata.com/skills/KS1282M68WL9T4YH3SLF" TargetMode="External"/><Relationship Id="rId562" Type="http://schemas.openxmlformats.org/officeDocument/2006/relationships/hyperlink" Target="https://skills.emsidata.com/skills/ESDF44DC766ED1E22E32" TargetMode="External"/><Relationship Id="rId558" Type="http://schemas.openxmlformats.org/officeDocument/2006/relationships/hyperlink" Target="https://skills.emsidata.com/skills/KS440BD5WPRCNQ6SX3J1" TargetMode="External"/><Relationship Id="rId557" Type="http://schemas.openxmlformats.org/officeDocument/2006/relationships/hyperlink" Target="https://skills.emsidata.com/skills/KS1218N78MN3G6HV5BK7" TargetMode="External"/><Relationship Id="rId556" Type="http://schemas.openxmlformats.org/officeDocument/2006/relationships/hyperlink" Target="https://skills.emsidata.com/skills/KS1206R6J3HDQV8PPC87" TargetMode="External"/><Relationship Id="rId555" Type="http://schemas.openxmlformats.org/officeDocument/2006/relationships/hyperlink" Target="https://skills.emsidata.com/skills/KS1281V75M07F0WYZVZZ" TargetMode="External"/><Relationship Id="rId559" Type="http://schemas.openxmlformats.org/officeDocument/2006/relationships/hyperlink" Target="https://skills.emsidata.com/skills/KS440HB6R9M0RQZFFWYZ" TargetMode="External"/><Relationship Id="rId550" Type="http://schemas.openxmlformats.org/officeDocument/2006/relationships/hyperlink" Target="https://skills.emsidata.com/skills/KS127PD6XH0GQ380FJ3N" TargetMode="External"/><Relationship Id="rId554" Type="http://schemas.openxmlformats.org/officeDocument/2006/relationships/hyperlink" Target="https://skills.emsidata.com/skills/KS128266WGXGXQX9Y051" TargetMode="External"/><Relationship Id="rId553" Type="http://schemas.openxmlformats.org/officeDocument/2006/relationships/hyperlink" Target="https://skills.emsidata.com/skills/KS441DL693Z3G5P36DCV" TargetMode="External"/><Relationship Id="rId552" Type="http://schemas.openxmlformats.org/officeDocument/2006/relationships/hyperlink" Target="https://skills.emsidata.com/skills/KS1281Z6YSCYDNCG1D8T" TargetMode="External"/><Relationship Id="rId551" Type="http://schemas.openxmlformats.org/officeDocument/2006/relationships/hyperlink" Target="https://skills.emsidata.com/skills/ES899BA440FA3441F22A" TargetMode="External"/><Relationship Id="rId4280" Type="http://schemas.openxmlformats.org/officeDocument/2006/relationships/hyperlink" Target="https://skills.emsidata.com/skills/BGS5FE49FF05E8F49FBD" TargetMode="External"/><Relationship Id="rId4282" Type="http://schemas.openxmlformats.org/officeDocument/2006/relationships/hyperlink" Target="https://skills.emsidata.com/skills/BGS77759F8557FF2D542" TargetMode="External"/><Relationship Id="rId4281" Type="http://schemas.openxmlformats.org/officeDocument/2006/relationships/hyperlink" Target="https://skills.emsidata.com/skills/KS7G7686GDLYYLM5M09T" TargetMode="External"/><Relationship Id="rId4284" Type="http://schemas.openxmlformats.org/officeDocument/2006/relationships/hyperlink" Target="https://skills.emsidata.com/skills/KSHKQF4VR4TK8DPK01AY" TargetMode="External"/><Relationship Id="rId4283" Type="http://schemas.openxmlformats.org/officeDocument/2006/relationships/hyperlink" Target="https://skills.emsidata.com/skills/KS1287W75NMPDTKD5SSQ" TargetMode="External"/><Relationship Id="rId4286" Type="http://schemas.openxmlformats.org/officeDocument/2006/relationships/hyperlink" Target="https://skills.emsidata.com/skills/KS122J46HGBZHYKFVHNZ" TargetMode="External"/><Relationship Id="rId4285" Type="http://schemas.openxmlformats.org/officeDocument/2006/relationships/hyperlink" Target="https://skills.emsidata.com/skills/KS441X477MMVQLVMR1BP" TargetMode="External"/><Relationship Id="rId4288" Type="http://schemas.openxmlformats.org/officeDocument/2006/relationships/hyperlink" Target="https://skills.emsidata.com/skills/ESECBB9821400A2E8C22" TargetMode="External"/><Relationship Id="rId4287" Type="http://schemas.openxmlformats.org/officeDocument/2006/relationships/hyperlink" Target="https://skills.emsidata.com/skills/KS122Z279GGR6PV479WL" TargetMode="External"/><Relationship Id="rId4289" Type="http://schemas.openxmlformats.org/officeDocument/2006/relationships/hyperlink" Target="https://skills.emsidata.com/skills/KS440JK6B7S1LH17FTVJ" TargetMode="External"/><Relationship Id="rId4271" Type="http://schemas.openxmlformats.org/officeDocument/2006/relationships/hyperlink" Target="https://skills.emsidata.com/skills/ESDA056F9325F3556654" TargetMode="External"/><Relationship Id="rId4270" Type="http://schemas.openxmlformats.org/officeDocument/2006/relationships/hyperlink" Target="https://skills.emsidata.com/skills/KS7G2CM734X3QGWGM875" TargetMode="External"/><Relationship Id="rId4273" Type="http://schemas.openxmlformats.org/officeDocument/2006/relationships/hyperlink" Target="https://skills.emsidata.com/skills/KS121CY71YX96KGXT6F1" TargetMode="External"/><Relationship Id="rId4272" Type="http://schemas.openxmlformats.org/officeDocument/2006/relationships/hyperlink" Target="https://skills.emsidata.com/skills/ES47E53AE0C2065DA872" TargetMode="External"/><Relationship Id="rId4275" Type="http://schemas.openxmlformats.org/officeDocument/2006/relationships/hyperlink" Target="https://skills.emsidata.com/skills/ES4674DE166DC12DDCD1" TargetMode="External"/><Relationship Id="rId4274" Type="http://schemas.openxmlformats.org/officeDocument/2006/relationships/hyperlink" Target="https://skills.emsidata.com/skills/BGS329167CF95217BF63" TargetMode="External"/><Relationship Id="rId4277" Type="http://schemas.openxmlformats.org/officeDocument/2006/relationships/hyperlink" Target="https://skills.emsidata.com/skills/KS122NS70VX2DP2290H9" TargetMode="External"/><Relationship Id="rId4276" Type="http://schemas.openxmlformats.org/officeDocument/2006/relationships/hyperlink" Target="https://skills.emsidata.com/skills/BGS83F56A13ECADA71CE" TargetMode="External"/><Relationship Id="rId4279" Type="http://schemas.openxmlformats.org/officeDocument/2006/relationships/hyperlink" Target="https://skills.emsidata.com/skills/KS1274M64JQK9PB2G3Q1" TargetMode="External"/><Relationship Id="rId4278" Type="http://schemas.openxmlformats.org/officeDocument/2006/relationships/hyperlink" Target="https://skills.emsidata.com/skills/ES306B1B188E0781C33A" TargetMode="External"/><Relationship Id="rId4291" Type="http://schemas.openxmlformats.org/officeDocument/2006/relationships/hyperlink" Target="https://skills.emsidata.com/skills/KS1254V6DMQJKRXCVVDP" TargetMode="External"/><Relationship Id="rId4290" Type="http://schemas.openxmlformats.org/officeDocument/2006/relationships/hyperlink" Target="https://skills.emsidata.com/skills/KSTBE3YGAQ950WVHMLTW" TargetMode="External"/><Relationship Id="rId4293" Type="http://schemas.openxmlformats.org/officeDocument/2006/relationships/hyperlink" Target="https://skills.emsidata.com/skills/ESE4F7DFFFF4E8145229" TargetMode="External"/><Relationship Id="rId4292" Type="http://schemas.openxmlformats.org/officeDocument/2006/relationships/hyperlink" Target="https://skills.emsidata.com/skills/KS120D86SP2JCLXPQ3ZX" TargetMode="External"/><Relationship Id="rId4295" Type="http://schemas.openxmlformats.org/officeDocument/2006/relationships/hyperlink" Target="https://skills.emsidata.com/skills/KS124236F8PGLXGHDYRJ" TargetMode="External"/><Relationship Id="rId4294" Type="http://schemas.openxmlformats.org/officeDocument/2006/relationships/hyperlink" Target="https://skills.emsidata.com/skills/ES8F594A6EA9F26581A3" TargetMode="External"/><Relationship Id="rId4297" Type="http://schemas.openxmlformats.org/officeDocument/2006/relationships/hyperlink" Target="https://skills.emsidata.com/skills/KS121P6604VKWRNMDQS0" TargetMode="External"/><Relationship Id="rId4296" Type="http://schemas.openxmlformats.org/officeDocument/2006/relationships/hyperlink" Target="https://skills.emsidata.com/skills/KS123QN73M5VTV72QQTQ" TargetMode="External"/><Relationship Id="rId4299" Type="http://schemas.openxmlformats.org/officeDocument/2006/relationships/hyperlink" Target="https://skills.emsidata.com/skills/KS121S472R2QVY4JWBFL" TargetMode="External"/><Relationship Id="rId4298" Type="http://schemas.openxmlformats.org/officeDocument/2006/relationships/hyperlink" Target="https://skills.emsidata.com/skills/BGSBC8015025EC86A7C7" TargetMode="External"/><Relationship Id="rId4249" Type="http://schemas.openxmlformats.org/officeDocument/2006/relationships/hyperlink" Target="https://skills.emsidata.com/skills/KS122MK7712JYRBBQY0G" TargetMode="External"/><Relationship Id="rId4240" Type="http://schemas.openxmlformats.org/officeDocument/2006/relationships/hyperlink" Target="https://skills.emsidata.com/skills/BGS17965D11BE6626144" TargetMode="External"/><Relationship Id="rId4242" Type="http://schemas.openxmlformats.org/officeDocument/2006/relationships/hyperlink" Target="https://skills.emsidata.com/skills/KS127J76TWGV0KJY254M" TargetMode="External"/><Relationship Id="rId4241" Type="http://schemas.openxmlformats.org/officeDocument/2006/relationships/hyperlink" Target="https://skills.emsidata.com/skills/KS125K46LHBFVS4N4FCZ" TargetMode="External"/><Relationship Id="rId4244" Type="http://schemas.openxmlformats.org/officeDocument/2006/relationships/hyperlink" Target="https://skills.emsidata.com/skills/KS120LB6L380TH8XDXBT" TargetMode="External"/><Relationship Id="rId4243" Type="http://schemas.openxmlformats.org/officeDocument/2006/relationships/hyperlink" Target="https://skills.emsidata.com/skills/KS7G0DQ6JDZQMK1MFRVL" TargetMode="External"/><Relationship Id="rId4246" Type="http://schemas.openxmlformats.org/officeDocument/2006/relationships/hyperlink" Target="https://skills.emsidata.com/skills/ES6EC835C59039E88125" TargetMode="External"/><Relationship Id="rId4245" Type="http://schemas.openxmlformats.org/officeDocument/2006/relationships/hyperlink" Target="https://skills.emsidata.com/skills/ES25B656F7753BA857F4" TargetMode="External"/><Relationship Id="rId4248" Type="http://schemas.openxmlformats.org/officeDocument/2006/relationships/hyperlink" Target="https://skills.emsidata.com/skills/KS122F16SHSGPXSZCZ7M" TargetMode="External"/><Relationship Id="rId4247" Type="http://schemas.openxmlformats.org/officeDocument/2006/relationships/hyperlink" Target="https://skills.emsidata.com/skills/ES39A0A16CDFBA2513AE" TargetMode="External"/><Relationship Id="rId4239" Type="http://schemas.openxmlformats.org/officeDocument/2006/relationships/hyperlink" Target="https://skills.emsidata.com/skills/KS122H26MG0D9X0XDWN3" TargetMode="External"/><Relationship Id="rId4238" Type="http://schemas.openxmlformats.org/officeDocument/2006/relationships/hyperlink" Target="https://skills.emsidata.com/skills/ES43DB1E2DEC412F3A26" TargetMode="External"/><Relationship Id="rId495" Type="http://schemas.openxmlformats.org/officeDocument/2006/relationships/hyperlink" Target="https://skills.emsidata.com/skills/KSWQERN2UL44BYZN2VF2" TargetMode="External"/><Relationship Id="rId4231" Type="http://schemas.openxmlformats.org/officeDocument/2006/relationships/hyperlink" Target="https://skills.emsidata.com/skills/KS125PD6W9XB0S99PZ1L" TargetMode="External"/><Relationship Id="rId494" Type="http://schemas.openxmlformats.org/officeDocument/2006/relationships/hyperlink" Target="https://skills.emsidata.com/skills/KS126X66JWSPRBZJSZZ8" TargetMode="External"/><Relationship Id="rId4230" Type="http://schemas.openxmlformats.org/officeDocument/2006/relationships/hyperlink" Target="https://skills.emsidata.com/skills/ESCABD1AEA54C9B89C4C" TargetMode="External"/><Relationship Id="rId493" Type="http://schemas.openxmlformats.org/officeDocument/2006/relationships/hyperlink" Target="https://skills.emsidata.com/skills/ESFD1390CCF5D838CB25" TargetMode="External"/><Relationship Id="rId4233" Type="http://schemas.openxmlformats.org/officeDocument/2006/relationships/hyperlink" Target="https://skills.emsidata.com/skills/KS120PL63HT8CXQ6LPDR" TargetMode="External"/><Relationship Id="rId492" Type="http://schemas.openxmlformats.org/officeDocument/2006/relationships/hyperlink" Target="https://skills.emsidata.com/skills/KS120ZD60D0C13NZ0W00" TargetMode="External"/><Relationship Id="rId4232" Type="http://schemas.openxmlformats.org/officeDocument/2006/relationships/hyperlink" Target="https://skills.emsidata.com/skills/KSE6RPHSC26WGH3OA4FW" TargetMode="External"/><Relationship Id="rId499" Type="http://schemas.openxmlformats.org/officeDocument/2006/relationships/hyperlink" Target="https://skills.emsidata.com/skills/KS12716743FT165MSMFZ" TargetMode="External"/><Relationship Id="rId4235" Type="http://schemas.openxmlformats.org/officeDocument/2006/relationships/hyperlink" Target="https://skills.emsidata.com/skills/ESA074D8F4B4114B744D" TargetMode="External"/><Relationship Id="rId498" Type="http://schemas.openxmlformats.org/officeDocument/2006/relationships/hyperlink" Target="https://skills.emsidata.com/skills/KS4418P79Q3NL6VNN2YL" TargetMode="External"/><Relationship Id="rId4234" Type="http://schemas.openxmlformats.org/officeDocument/2006/relationships/hyperlink" Target="https://skills.emsidata.com/skills/KS1213G5XHBTS73WTDM1" TargetMode="External"/><Relationship Id="rId497" Type="http://schemas.openxmlformats.org/officeDocument/2006/relationships/hyperlink" Target="https://skills.emsidata.com/skills/KS441075WGFJJ4GRFG2Q" TargetMode="External"/><Relationship Id="rId4237" Type="http://schemas.openxmlformats.org/officeDocument/2006/relationships/hyperlink" Target="https://skills.emsidata.com/skills/KS441W96J7YS06FMS7P4" TargetMode="External"/><Relationship Id="rId496" Type="http://schemas.openxmlformats.org/officeDocument/2006/relationships/hyperlink" Target="https://skills.emsidata.com/skills/ESAD2F0A169A8BDC2BAE" TargetMode="External"/><Relationship Id="rId4236" Type="http://schemas.openxmlformats.org/officeDocument/2006/relationships/hyperlink" Target="https://skills.emsidata.com/skills/KS12195734TLQBG7XL90" TargetMode="External"/><Relationship Id="rId4260" Type="http://schemas.openxmlformats.org/officeDocument/2006/relationships/hyperlink" Target="https://skills.emsidata.com/skills/ES7AB1456346F8CC8FBD" TargetMode="External"/><Relationship Id="rId4262" Type="http://schemas.openxmlformats.org/officeDocument/2006/relationships/hyperlink" Target="https://skills.emsidata.com/skills/ES2933FAEF72CE4E2840" TargetMode="External"/><Relationship Id="rId4261" Type="http://schemas.openxmlformats.org/officeDocument/2006/relationships/hyperlink" Target="https://skills.emsidata.com/skills/ES23CF0778C7AA9ECAF1" TargetMode="External"/><Relationship Id="rId4264" Type="http://schemas.openxmlformats.org/officeDocument/2006/relationships/hyperlink" Target="https://skills.emsidata.com/skills/KSQ99JKTZ4VRBARWNW2X" TargetMode="External"/><Relationship Id="rId4263" Type="http://schemas.openxmlformats.org/officeDocument/2006/relationships/hyperlink" Target="https://skills.emsidata.com/skills/ES5EAE4C2A9C87147627" TargetMode="External"/><Relationship Id="rId4266" Type="http://schemas.openxmlformats.org/officeDocument/2006/relationships/hyperlink" Target="https://skills.emsidata.com/skills/KS441BP76NKDXTXRW4ZQ" TargetMode="External"/><Relationship Id="rId4265" Type="http://schemas.openxmlformats.org/officeDocument/2006/relationships/hyperlink" Target="https://skills.emsidata.com/skills/ESBEFC4FA15083D346AF" TargetMode="External"/><Relationship Id="rId4268" Type="http://schemas.openxmlformats.org/officeDocument/2006/relationships/hyperlink" Target="https://skills.emsidata.com/skills/BGSCB1CCB9CBFFAA0CCE" TargetMode="External"/><Relationship Id="rId4267" Type="http://schemas.openxmlformats.org/officeDocument/2006/relationships/hyperlink" Target="https://skills.emsidata.com/skills/KS1230J5ZTKDT1CK51GV" TargetMode="External"/><Relationship Id="rId4269" Type="http://schemas.openxmlformats.org/officeDocument/2006/relationships/hyperlink" Target="https://skills.emsidata.com/skills/KS1258473YH2PSFC8S7H" TargetMode="External"/><Relationship Id="rId4251" Type="http://schemas.openxmlformats.org/officeDocument/2006/relationships/hyperlink" Target="https://skills.emsidata.com/skills/ES9D57895C5987C7FF78" TargetMode="External"/><Relationship Id="rId4250" Type="http://schemas.openxmlformats.org/officeDocument/2006/relationships/hyperlink" Target="https://skills.emsidata.com/skills/KS1252N652HQF28Y4K78" TargetMode="External"/><Relationship Id="rId4253" Type="http://schemas.openxmlformats.org/officeDocument/2006/relationships/hyperlink" Target="https://skills.emsidata.com/skills/BGSC012740F7D9251FC7" TargetMode="External"/><Relationship Id="rId4252" Type="http://schemas.openxmlformats.org/officeDocument/2006/relationships/hyperlink" Target="https://skills.emsidata.com/skills/ES3A20CD0BA5D9B63B69" TargetMode="External"/><Relationship Id="rId4255" Type="http://schemas.openxmlformats.org/officeDocument/2006/relationships/hyperlink" Target="https://skills.emsidata.com/skills/ESF74CD1D2BA79E6D289" TargetMode="External"/><Relationship Id="rId4254" Type="http://schemas.openxmlformats.org/officeDocument/2006/relationships/hyperlink" Target="https://skills.emsidata.com/skills/KS6Z9S3SF7JXINEPS6PG" TargetMode="External"/><Relationship Id="rId4257" Type="http://schemas.openxmlformats.org/officeDocument/2006/relationships/hyperlink" Target="https://skills.emsidata.com/skills/KS440MC61Q7HPDQR5YHT" TargetMode="External"/><Relationship Id="rId4256" Type="http://schemas.openxmlformats.org/officeDocument/2006/relationships/hyperlink" Target="https://skills.emsidata.com/skills/ES382A6D1FF1EB3C59D4" TargetMode="External"/><Relationship Id="rId4259" Type="http://schemas.openxmlformats.org/officeDocument/2006/relationships/hyperlink" Target="https://skills.emsidata.com/skills/ES4137657B2719AD7446" TargetMode="External"/><Relationship Id="rId4258" Type="http://schemas.openxmlformats.org/officeDocument/2006/relationships/hyperlink" Target="https://skills.emsidata.com/skills/KS127CX6YNNQ8B53V4H7" TargetMode="External"/><Relationship Id="rId409" Type="http://schemas.openxmlformats.org/officeDocument/2006/relationships/hyperlink" Target="https://skills.emsidata.com/skills/KS125686VZTHRYCWLVMH" TargetMode="External"/><Relationship Id="rId404" Type="http://schemas.openxmlformats.org/officeDocument/2006/relationships/hyperlink" Target="https://skills.emsidata.com/skills/KS1255H6KQH269D15DW6" TargetMode="External"/><Relationship Id="rId403" Type="http://schemas.openxmlformats.org/officeDocument/2006/relationships/hyperlink" Target="https://skills.emsidata.com/skills/KS440XG653B0ZK3926JF" TargetMode="External"/><Relationship Id="rId402" Type="http://schemas.openxmlformats.org/officeDocument/2006/relationships/hyperlink" Target="https://skills.emsidata.com/skills/ES7382473247E88673B9" TargetMode="External"/><Relationship Id="rId401" Type="http://schemas.openxmlformats.org/officeDocument/2006/relationships/hyperlink" Target="https://skills.emsidata.com/skills/KS123KT72V2GL2BXHK2S" TargetMode="External"/><Relationship Id="rId408" Type="http://schemas.openxmlformats.org/officeDocument/2006/relationships/hyperlink" Target="https://skills.emsidata.com/skills/ESB812BB8B0FCA695F64" TargetMode="External"/><Relationship Id="rId407" Type="http://schemas.openxmlformats.org/officeDocument/2006/relationships/hyperlink" Target="https://skills.emsidata.com/skills/KS124CX704Y6JYY5V27Z" TargetMode="External"/><Relationship Id="rId406" Type="http://schemas.openxmlformats.org/officeDocument/2006/relationships/hyperlink" Target="https://skills.emsidata.com/skills/KS126456DWV76RQLW2BT" TargetMode="External"/><Relationship Id="rId405" Type="http://schemas.openxmlformats.org/officeDocument/2006/relationships/hyperlink" Target="https://skills.emsidata.com/skills/KS12190602QSDB2XD0KT" TargetMode="External"/><Relationship Id="rId400" Type="http://schemas.openxmlformats.org/officeDocument/2006/relationships/hyperlink" Target="https://skills.emsidata.com/skills/KS121976B5FMM8M5NTQ0" TargetMode="External"/><Relationship Id="rId4327" Type="http://schemas.openxmlformats.org/officeDocument/2006/relationships/hyperlink" Target="https://skills.emsidata.com/skills/KS125BJ74WG8W81KQZD9" TargetMode="External"/><Relationship Id="rId4326" Type="http://schemas.openxmlformats.org/officeDocument/2006/relationships/hyperlink" Target="https://skills.emsidata.com/skills/KSUK6OFU4EA534NO9T4D" TargetMode="External"/><Relationship Id="rId4329" Type="http://schemas.openxmlformats.org/officeDocument/2006/relationships/hyperlink" Target="https://skills.emsidata.com/skills/ESDB1BF2EB851AEE157B" TargetMode="External"/><Relationship Id="rId4328" Type="http://schemas.openxmlformats.org/officeDocument/2006/relationships/hyperlink" Target="https://skills.emsidata.com/skills/KS126585ZF1VLKFXYFLT" TargetMode="External"/><Relationship Id="rId469" Type="http://schemas.openxmlformats.org/officeDocument/2006/relationships/hyperlink" Target="https://skills.emsidata.com/skills/KS440B96PK7BNG2889HK" TargetMode="External"/><Relationship Id="rId468" Type="http://schemas.openxmlformats.org/officeDocument/2006/relationships/hyperlink" Target="https://skills.emsidata.com/skills/KS440PS6G33LYVZRTNLM" TargetMode="External"/><Relationship Id="rId467" Type="http://schemas.openxmlformats.org/officeDocument/2006/relationships/hyperlink" Target="https://skills.emsidata.com/skills/KS440ZZ6HJGY92HPTWCV" TargetMode="External"/><Relationship Id="rId462" Type="http://schemas.openxmlformats.org/officeDocument/2006/relationships/hyperlink" Target="https://skills.emsidata.com/skills/ES914BAFAAEDF1A17A87" TargetMode="External"/><Relationship Id="rId461" Type="http://schemas.openxmlformats.org/officeDocument/2006/relationships/hyperlink" Target="https://skills.emsidata.com/skills/ESCE52FF07209D532142" TargetMode="External"/><Relationship Id="rId460" Type="http://schemas.openxmlformats.org/officeDocument/2006/relationships/hyperlink" Target="https://skills.emsidata.com/skills/ESB92020333F27589A43" TargetMode="External"/><Relationship Id="rId4321" Type="http://schemas.openxmlformats.org/officeDocument/2006/relationships/hyperlink" Target="https://skills.emsidata.com/skills/BGS6E07585A979231E9E" TargetMode="External"/><Relationship Id="rId4320" Type="http://schemas.openxmlformats.org/officeDocument/2006/relationships/hyperlink" Target="https://skills.emsidata.com/skills/KS1218N6GQGB3TDPLM9Y" TargetMode="External"/><Relationship Id="rId466" Type="http://schemas.openxmlformats.org/officeDocument/2006/relationships/hyperlink" Target="https://skills.emsidata.com/skills/KS1265L70H9YLN04L9JX" TargetMode="External"/><Relationship Id="rId4323" Type="http://schemas.openxmlformats.org/officeDocument/2006/relationships/hyperlink" Target="https://skills.emsidata.com/skills/KS123CS6JB5VLCMS4WC9" TargetMode="External"/><Relationship Id="rId465" Type="http://schemas.openxmlformats.org/officeDocument/2006/relationships/hyperlink" Target="https://skills.emsidata.com/skills/ES1770DEB77FAD2C20D3" TargetMode="External"/><Relationship Id="rId4322" Type="http://schemas.openxmlformats.org/officeDocument/2006/relationships/hyperlink" Target="https://skills.emsidata.com/skills/BGS870098FA46FDA3773" TargetMode="External"/><Relationship Id="rId464" Type="http://schemas.openxmlformats.org/officeDocument/2006/relationships/hyperlink" Target="https://skills.emsidata.com/skills/KSM8TP2N6HPK1X9MFVRB" TargetMode="External"/><Relationship Id="rId4325" Type="http://schemas.openxmlformats.org/officeDocument/2006/relationships/hyperlink" Target="https://skills.emsidata.com/skills/ES6AF3D4044340A6B9AE" TargetMode="External"/><Relationship Id="rId463" Type="http://schemas.openxmlformats.org/officeDocument/2006/relationships/hyperlink" Target="https://skills.emsidata.com/skills/KS120LG6GX6R03G1PB9Z" TargetMode="External"/><Relationship Id="rId4324" Type="http://schemas.openxmlformats.org/officeDocument/2006/relationships/hyperlink" Target="https://skills.emsidata.com/skills/KSZL462F5SBW5Z3CYFS7" TargetMode="External"/><Relationship Id="rId4316" Type="http://schemas.openxmlformats.org/officeDocument/2006/relationships/hyperlink" Target="https://skills.emsidata.com/skills/KS7G1WW6VZ4770V1HDB7" TargetMode="External"/><Relationship Id="rId4315" Type="http://schemas.openxmlformats.org/officeDocument/2006/relationships/hyperlink" Target="https://skills.emsidata.com/skills/BGSACC7757544DA7245A" TargetMode="External"/><Relationship Id="rId4318" Type="http://schemas.openxmlformats.org/officeDocument/2006/relationships/hyperlink" Target="https://skills.emsidata.com/skills/KS1200365FTR9X0M96T9" TargetMode="External"/><Relationship Id="rId4317" Type="http://schemas.openxmlformats.org/officeDocument/2006/relationships/hyperlink" Target="https://skills.emsidata.com/skills/KS7U4CH4JJ6I8WMV672P" TargetMode="External"/><Relationship Id="rId4319" Type="http://schemas.openxmlformats.org/officeDocument/2006/relationships/hyperlink" Target="https://skills.emsidata.com/skills/ES32D9DAFE37545AE8B6" TargetMode="External"/><Relationship Id="rId459" Type="http://schemas.openxmlformats.org/officeDocument/2006/relationships/hyperlink" Target="https://skills.emsidata.com/skills/KS1218D6Q96XWYJL7BSX" TargetMode="External"/><Relationship Id="rId458" Type="http://schemas.openxmlformats.org/officeDocument/2006/relationships/hyperlink" Target="https://skills.emsidata.com/skills/KS120L969LSXG0WKH1TT" TargetMode="External"/><Relationship Id="rId457" Type="http://schemas.openxmlformats.org/officeDocument/2006/relationships/hyperlink" Target="https://skills.emsidata.com/skills/KS127H05WDKJ5BPKWVH2" TargetMode="External"/><Relationship Id="rId456" Type="http://schemas.openxmlformats.org/officeDocument/2006/relationships/hyperlink" Target="https://skills.emsidata.com/skills/KS127FD68FN8LGGXD378" TargetMode="External"/><Relationship Id="rId451" Type="http://schemas.openxmlformats.org/officeDocument/2006/relationships/hyperlink" Target="https://skills.emsidata.com/skills/KS4418G73HVX8880R05Z" TargetMode="External"/><Relationship Id="rId450" Type="http://schemas.openxmlformats.org/officeDocument/2006/relationships/hyperlink" Target="https://skills.emsidata.com/skills/KS127CS79GV081FMJYKZ" TargetMode="External"/><Relationship Id="rId4310" Type="http://schemas.openxmlformats.org/officeDocument/2006/relationships/hyperlink" Target="https://skills.emsidata.com/skills/BGS462F8639E02B22589" TargetMode="External"/><Relationship Id="rId455" Type="http://schemas.openxmlformats.org/officeDocument/2006/relationships/hyperlink" Target="https://skills.emsidata.com/skills/KS1218D6HBKJ37Q958C8" TargetMode="External"/><Relationship Id="rId4312" Type="http://schemas.openxmlformats.org/officeDocument/2006/relationships/hyperlink" Target="https://skills.emsidata.com/skills/ESA0523F4BCB6FF01890" TargetMode="External"/><Relationship Id="rId454" Type="http://schemas.openxmlformats.org/officeDocument/2006/relationships/hyperlink" Target="https://skills.emsidata.com/skills/KS1255H6VDF489PLVTND" TargetMode="External"/><Relationship Id="rId4311" Type="http://schemas.openxmlformats.org/officeDocument/2006/relationships/hyperlink" Target="https://skills.emsidata.com/skills/BGSA7C2E733E4F8FE35C" TargetMode="External"/><Relationship Id="rId453" Type="http://schemas.openxmlformats.org/officeDocument/2006/relationships/hyperlink" Target="https://skills.emsidata.com/skills/KS440RW6M035NGGH4ZBC" TargetMode="External"/><Relationship Id="rId4314" Type="http://schemas.openxmlformats.org/officeDocument/2006/relationships/hyperlink" Target="https://skills.emsidata.com/skills/KSNDTEIV1Y6EXFGPESH3" TargetMode="External"/><Relationship Id="rId452" Type="http://schemas.openxmlformats.org/officeDocument/2006/relationships/hyperlink" Target="https://skills.emsidata.com/skills/KS1218R6TPVRN2C2VC0Q" TargetMode="External"/><Relationship Id="rId4313" Type="http://schemas.openxmlformats.org/officeDocument/2006/relationships/hyperlink" Target="https://skills.emsidata.com/skills/ES2E94C92B7172072069" TargetMode="External"/><Relationship Id="rId3018" Type="http://schemas.openxmlformats.org/officeDocument/2006/relationships/hyperlink" Target="https://skills.emsidata.com/skills/KSF06UBFPFNNQ84TD43Y" TargetMode="External"/><Relationship Id="rId4349" Type="http://schemas.openxmlformats.org/officeDocument/2006/relationships/hyperlink" Target="https://skills.emsidata.com/skills/KS440HH6BK8MCC936RF4" TargetMode="External"/><Relationship Id="rId3017" Type="http://schemas.openxmlformats.org/officeDocument/2006/relationships/hyperlink" Target="https://skills.emsidata.com/skills/KS1206R5X9WMPKSN0T9T" TargetMode="External"/><Relationship Id="rId4348" Type="http://schemas.openxmlformats.org/officeDocument/2006/relationships/hyperlink" Target="https://skills.emsidata.com/skills/KS127X16XL96J0TF2TPZ" TargetMode="External"/><Relationship Id="rId3019" Type="http://schemas.openxmlformats.org/officeDocument/2006/relationships/hyperlink" Target="https://skills.emsidata.com/skills/KS1258T726SRJLTWL70J" TargetMode="External"/><Relationship Id="rId491" Type="http://schemas.openxmlformats.org/officeDocument/2006/relationships/hyperlink" Target="https://skills.emsidata.com/skills/KS440MX6GYZ2J5539V01" TargetMode="External"/><Relationship Id="rId490" Type="http://schemas.openxmlformats.org/officeDocument/2006/relationships/hyperlink" Target="https://skills.emsidata.com/skills/KS120PK64X26NMF2YK67" TargetMode="External"/><Relationship Id="rId489" Type="http://schemas.openxmlformats.org/officeDocument/2006/relationships/hyperlink" Target="https://skills.emsidata.com/skills/KS1219570C4LCP9ND4FH" TargetMode="External"/><Relationship Id="rId484" Type="http://schemas.openxmlformats.org/officeDocument/2006/relationships/hyperlink" Target="https://skills.emsidata.com/skills/KS1219261TYVPMGX8KVQ" TargetMode="External"/><Relationship Id="rId3010" Type="http://schemas.openxmlformats.org/officeDocument/2006/relationships/hyperlink" Target="https://skills.emsidata.com/skills/KS127P8798Q169DNXBQF" TargetMode="External"/><Relationship Id="rId4341" Type="http://schemas.openxmlformats.org/officeDocument/2006/relationships/hyperlink" Target="https://skills.emsidata.com/skills/KS122346K2VBLYDFYGWR" TargetMode="External"/><Relationship Id="rId483" Type="http://schemas.openxmlformats.org/officeDocument/2006/relationships/hyperlink" Target="https://skills.emsidata.com/skills/KS1258F6VFFDYRTK8L0Y" TargetMode="External"/><Relationship Id="rId4340" Type="http://schemas.openxmlformats.org/officeDocument/2006/relationships/hyperlink" Target="https://skills.emsidata.com/skills/KS123YM6QH0P3V9CZCDP" TargetMode="External"/><Relationship Id="rId482" Type="http://schemas.openxmlformats.org/officeDocument/2006/relationships/hyperlink" Target="https://skills.emsidata.com/skills/KS122F8737HP891MG887" TargetMode="External"/><Relationship Id="rId3012" Type="http://schemas.openxmlformats.org/officeDocument/2006/relationships/hyperlink" Target="https://skills.emsidata.com/skills/KSDIARKQPEEP4SOX11YY" TargetMode="External"/><Relationship Id="rId4343" Type="http://schemas.openxmlformats.org/officeDocument/2006/relationships/hyperlink" Target="https://skills.emsidata.com/skills/KSCYKD36QXXY6UV1W3BI" TargetMode="External"/><Relationship Id="rId481" Type="http://schemas.openxmlformats.org/officeDocument/2006/relationships/hyperlink" Target="https://skills.emsidata.com/skills/KS124JC6CHGJ6YGD3JJ7" TargetMode="External"/><Relationship Id="rId3011" Type="http://schemas.openxmlformats.org/officeDocument/2006/relationships/hyperlink" Target="https://skills.emsidata.com/skills/KS4418N6FQRBLKJM791N" TargetMode="External"/><Relationship Id="rId4342" Type="http://schemas.openxmlformats.org/officeDocument/2006/relationships/hyperlink" Target="https://skills.emsidata.com/skills/KSOP4H4J81VXFH7URO63" TargetMode="External"/><Relationship Id="rId488" Type="http://schemas.openxmlformats.org/officeDocument/2006/relationships/hyperlink" Target="https://skills.emsidata.com/skills/KS121996C1P31W0YZVNF" TargetMode="External"/><Relationship Id="rId3014" Type="http://schemas.openxmlformats.org/officeDocument/2006/relationships/hyperlink" Target="https://skills.emsidata.com/skills/KS122B6668K2J1M6WF3V" TargetMode="External"/><Relationship Id="rId4345" Type="http://schemas.openxmlformats.org/officeDocument/2006/relationships/hyperlink" Target="https://skills.emsidata.com/skills/KSJFLZNL57CJTNCYAJAF" TargetMode="External"/><Relationship Id="rId487" Type="http://schemas.openxmlformats.org/officeDocument/2006/relationships/hyperlink" Target="https://skills.emsidata.com/skills/KS1212B6QR5SK1LSD4S4" TargetMode="External"/><Relationship Id="rId3013" Type="http://schemas.openxmlformats.org/officeDocument/2006/relationships/hyperlink" Target="https://skills.emsidata.com/skills/ES54343B1591CD2D0C27" TargetMode="External"/><Relationship Id="rId4344" Type="http://schemas.openxmlformats.org/officeDocument/2006/relationships/hyperlink" Target="https://skills.emsidata.com/skills/KS127FR62YX5QGCHDKZW" TargetMode="External"/><Relationship Id="rId486" Type="http://schemas.openxmlformats.org/officeDocument/2006/relationships/hyperlink" Target="https://skills.emsidata.com/skills/KS125WS5YYN3JHZ0W5JH" TargetMode="External"/><Relationship Id="rId3016" Type="http://schemas.openxmlformats.org/officeDocument/2006/relationships/hyperlink" Target="https://skills.emsidata.com/skills/KS6HI9NLN0IAVXGJ47AQ" TargetMode="External"/><Relationship Id="rId4347" Type="http://schemas.openxmlformats.org/officeDocument/2006/relationships/hyperlink" Target="https://skills.emsidata.com/skills/KS1289P6T4PJWHPH97PV" TargetMode="External"/><Relationship Id="rId485" Type="http://schemas.openxmlformats.org/officeDocument/2006/relationships/hyperlink" Target="https://skills.emsidata.com/skills/KS127FR6DHHFKW0NVCM0" TargetMode="External"/><Relationship Id="rId3015" Type="http://schemas.openxmlformats.org/officeDocument/2006/relationships/hyperlink" Target="https://skills.emsidata.com/skills/KS123KJ6GLFGGXQSCT36" TargetMode="External"/><Relationship Id="rId4346" Type="http://schemas.openxmlformats.org/officeDocument/2006/relationships/hyperlink" Target="https://skills.emsidata.com/skills/BGSC08A466157281C2AE" TargetMode="External"/><Relationship Id="rId3007" Type="http://schemas.openxmlformats.org/officeDocument/2006/relationships/hyperlink" Target="https://skills.emsidata.com/skills/KSKG9OA3NDST6929VROF" TargetMode="External"/><Relationship Id="rId4338" Type="http://schemas.openxmlformats.org/officeDocument/2006/relationships/hyperlink" Target="https://skills.emsidata.com/skills/ES5208A7442A4434A75F" TargetMode="External"/><Relationship Id="rId3006" Type="http://schemas.openxmlformats.org/officeDocument/2006/relationships/hyperlink" Target="https://skills.emsidata.com/skills/KS123TB76B86XYQWN0F1" TargetMode="External"/><Relationship Id="rId4337" Type="http://schemas.openxmlformats.org/officeDocument/2006/relationships/hyperlink" Target="https://skills.emsidata.com/skills/KS127QM6V3KNT2KYS1RS" TargetMode="External"/><Relationship Id="rId3009" Type="http://schemas.openxmlformats.org/officeDocument/2006/relationships/hyperlink" Target="https://skills.emsidata.com/skills/KS121CM5YYWQM2077BF3" TargetMode="External"/><Relationship Id="rId3008" Type="http://schemas.openxmlformats.org/officeDocument/2006/relationships/hyperlink" Target="https://skills.emsidata.com/skills/KS686RZ6M19R2T9BJK73" TargetMode="External"/><Relationship Id="rId4339" Type="http://schemas.openxmlformats.org/officeDocument/2006/relationships/hyperlink" Target="https://skills.emsidata.com/skills/KS1283V61WRQZWX0VLFC" TargetMode="External"/><Relationship Id="rId480" Type="http://schemas.openxmlformats.org/officeDocument/2006/relationships/hyperlink" Target="https://skills.emsidata.com/skills/KS440ZY6GKB1KW3HR5FS" TargetMode="External"/><Relationship Id="rId479" Type="http://schemas.openxmlformats.org/officeDocument/2006/relationships/hyperlink" Target="https://skills.emsidata.com/skills/KS125ZB6BWF5RY40BH1B" TargetMode="External"/><Relationship Id="rId478" Type="http://schemas.openxmlformats.org/officeDocument/2006/relationships/hyperlink" Target="https://skills.emsidata.com/skills/KS440ZY6X5LXH6SBYBF4" TargetMode="External"/><Relationship Id="rId473" Type="http://schemas.openxmlformats.org/officeDocument/2006/relationships/hyperlink" Target="https://skills.emsidata.com/skills/KS4402175903S3CYQ6CK" TargetMode="External"/><Relationship Id="rId4330" Type="http://schemas.openxmlformats.org/officeDocument/2006/relationships/hyperlink" Target="https://skills.emsidata.com/skills/ESEACDF1722E203662A0" TargetMode="External"/><Relationship Id="rId472" Type="http://schemas.openxmlformats.org/officeDocument/2006/relationships/hyperlink" Target="https://skills.emsidata.com/skills/KS441QM68WKQ9Z1VS0RY" TargetMode="External"/><Relationship Id="rId471" Type="http://schemas.openxmlformats.org/officeDocument/2006/relationships/hyperlink" Target="https://skills.emsidata.com/skills/KS1265F6HQJ2KFBS4F95" TargetMode="External"/><Relationship Id="rId3001" Type="http://schemas.openxmlformats.org/officeDocument/2006/relationships/hyperlink" Target="https://skills.emsidata.com/skills/KS123MV6WY5DR1MCQBP7" TargetMode="External"/><Relationship Id="rId4332" Type="http://schemas.openxmlformats.org/officeDocument/2006/relationships/hyperlink" Target="https://skills.emsidata.com/skills/KS1270T606VPCMV4QHBR" TargetMode="External"/><Relationship Id="rId470" Type="http://schemas.openxmlformats.org/officeDocument/2006/relationships/hyperlink" Target="https://skills.emsidata.com/skills/KS122LQ6RXJYLR4XGJS7" TargetMode="External"/><Relationship Id="rId3000" Type="http://schemas.openxmlformats.org/officeDocument/2006/relationships/hyperlink" Target="https://skills.emsidata.com/skills/KS441BB67SS3KWM4VZ90" TargetMode="External"/><Relationship Id="rId4331" Type="http://schemas.openxmlformats.org/officeDocument/2006/relationships/hyperlink" Target="https://skills.emsidata.com/skills/KS683TD6K9QRLNY1PHN1" TargetMode="External"/><Relationship Id="rId477" Type="http://schemas.openxmlformats.org/officeDocument/2006/relationships/hyperlink" Target="https://skills.emsidata.com/skills/KS4403G6XNX5KJSD906W" TargetMode="External"/><Relationship Id="rId3003" Type="http://schemas.openxmlformats.org/officeDocument/2006/relationships/hyperlink" Target="https://skills.emsidata.com/skills/KS1289C6QS0TSSB4PNGG" TargetMode="External"/><Relationship Id="rId4334" Type="http://schemas.openxmlformats.org/officeDocument/2006/relationships/hyperlink" Target="https://skills.emsidata.com/skills/ESC7891443605FC84DFC" TargetMode="External"/><Relationship Id="rId476" Type="http://schemas.openxmlformats.org/officeDocument/2006/relationships/hyperlink" Target="https://skills.emsidata.com/skills/ES55DEDB12DF54F219F3" TargetMode="External"/><Relationship Id="rId3002" Type="http://schemas.openxmlformats.org/officeDocument/2006/relationships/hyperlink" Target="https://skills.emsidata.com/skills/KS440726NL4QJRHCMR43" TargetMode="External"/><Relationship Id="rId4333" Type="http://schemas.openxmlformats.org/officeDocument/2006/relationships/hyperlink" Target="https://skills.emsidata.com/skills/ESA5FBC3EE8F41473061" TargetMode="External"/><Relationship Id="rId475" Type="http://schemas.openxmlformats.org/officeDocument/2006/relationships/hyperlink" Target="https://skills.emsidata.com/skills/ES6D509E2EEF4C312414" TargetMode="External"/><Relationship Id="rId3005" Type="http://schemas.openxmlformats.org/officeDocument/2006/relationships/hyperlink" Target="https://skills.emsidata.com/skills/KS128866SHL94J005TTG" TargetMode="External"/><Relationship Id="rId4336" Type="http://schemas.openxmlformats.org/officeDocument/2006/relationships/hyperlink" Target="https://skills.emsidata.com/skills/ES7C1FD7B2F760C76175" TargetMode="External"/><Relationship Id="rId474" Type="http://schemas.openxmlformats.org/officeDocument/2006/relationships/hyperlink" Target="https://skills.emsidata.com/skills/ES4E81D4E042F468C897" TargetMode="External"/><Relationship Id="rId3004" Type="http://schemas.openxmlformats.org/officeDocument/2006/relationships/hyperlink" Target="https://skills.emsidata.com/skills/KS123V474VZ7GZLDN11M" TargetMode="External"/><Relationship Id="rId4335" Type="http://schemas.openxmlformats.org/officeDocument/2006/relationships/hyperlink" Target="https://skills.emsidata.com/skills/KS7TABKEAFQW9IJO1X53" TargetMode="External"/><Relationship Id="rId426" Type="http://schemas.openxmlformats.org/officeDocument/2006/relationships/hyperlink" Target="https://skills.emsidata.com/skills/ESB36899DD89C978A447" TargetMode="External"/><Relationship Id="rId425" Type="http://schemas.openxmlformats.org/officeDocument/2006/relationships/hyperlink" Target="https://skills.emsidata.com/skills/KS1218W78FGVPVP2KXPX" TargetMode="External"/><Relationship Id="rId424" Type="http://schemas.openxmlformats.org/officeDocument/2006/relationships/hyperlink" Target="https://skills.emsidata.com/skills/KSVV7YR73HRYC80P3V5X" TargetMode="External"/><Relationship Id="rId423" Type="http://schemas.openxmlformats.org/officeDocument/2006/relationships/hyperlink" Target="https://skills.emsidata.com/skills/KS121946T6C2KVDH42QS" TargetMode="External"/><Relationship Id="rId429" Type="http://schemas.openxmlformats.org/officeDocument/2006/relationships/hyperlink" Target="https://skills.emsidata.com/skills/KS124G66QWSYM012SWS5" TargetMode="External"/><Relationship Id="rId428" Type="http://schemas.openxmlformats.org/officeDocument/2006/relationships/hyperlink" Target="https://skills.emsidata.com/skills/KS7G7VR6YH8GPD094D20" TargetMode="External"/><Relationship Id="rId427" Type="http://schemas.openxmlformats.org/officeDocument/2006/relationships/hyperlink" Target="https://skills.emsidata.com/skills/KS440JG6G5M5XQSS6KH2" TargetMode="External"/><Relationship Id="rId422" Type="http://schemas.openxmlformats.org/officeDocument/2006/relationships/hyperlink" Target="https://skills.emsidata.com/skills/ES7FADB436F6EEE179DE" TargetMode="External"/><Relationship Id="rId421" Type="http://schemas.openxmlformats.org/officeDocument/2006/relationships/hyperlink" Target="https://skills.emsidata.com/skills/KS120L5726WGSRX3KH85" TargetMode="External"/><Relationship Id="rId420" Type="http://schemas.openxmlformats.org/officeDocument/2006/relationships/hyperlink" Target="https://skills.emsidata.com/skills/KS126416RF9SW70SJ03L" TargetMode="External"/><Relationship Id="rId415" Type="http://schemas.openxmlformats.org/officeDocument/2006/relationships/hyperlink" Target="https://skills.emsidata.com/skills/KS4417H6TBS33Y8S9205" TargetMode="External"/><Relationship Id="rId414" Type="http://schemas.openxmlformats.org/officeDocument/2006/relationships/hyperlink" Target="https://skills.emsidata.com/skills/KS125RY6LVQ68YWZXVY5" TargetMode="External"/><Relationship Id="rId413" Type="http://schemas.openxmlformats.org/officeDocument/2006/relationships/hyperlink" Target="https://skills.emsidata.com/skills/ESE3DCB914A93A90AA1D" TargetMode="External"/><Relationship Id="rId412" Type="http://schemas.openxmlformats.org/officeDocument/2006/relationships/hyperlink" Target="https://skills.emsidata.com/skills/KS126KX66QJ08DF838DG" TargetMode="External"/><Relationship Id="rId419" Type="http://schemas.openxmlformats.org/officeDocument/2006/relationships/hyperlink" Target="https://skills.emsidata.com/skills/KS1218H6G7L52VTL6FC0" TargetMode="External"/><Relationship Id="rId418" Type="http://schemas.openxmlformats.org/officeDocument/2006/relationships/hyperlink" Target="https://skills.emsidata.com/skills/ES3D9CE037B7BCD5A4EA" TargetMode="External"/><Relationship Id="rId417" Type="http://schemas.openxmlformats.org/officeDocument/2006/relationships/hyperlink" Target="https://skills.emsidata.com/skills/KS1229B65BLHDRSWSJD8" TargetMode="External"/><Relationship Id="rId416" Type="http://schemas.openxmlformats.org/officeDocument/2006/relationships/hyperlink" Target="https://skills.emsidata.com/skills/KS4401D6PYRMFQC4HR62" TargetMode="External"/><Relationship Id="rId411" Type="http://schemas.openxmlformats.org/officeDocument/2006/relationships/hyperlink" Target="https://skills.emsidata.com/skills/KS123P2667PGVD3D6FLQ" TargetMode="External"/><Relationship Id="rId410" Type="http://schemas.openxmlformats.org/officeDocument/2006/relationships/hyperlink" Target="https://skills.emsidata.com/skills/ESBE0AEFFCC9FEA76A31" TargetMode="External"/><Relationship Id="rId4305" Type="http://schemas.openxmlformats.org/officeDocument/2006/relationships/hyperlink" Target="https://skills.emsidata.com/skills/ESBD4FA4DB8AEE666CD0" TargetMode="External"/><Relationship Id="rId4304" Type="http://schemas.openxmlformats.org/officeDocument/2006/relationships/hyperlink" Target="https://skills.emsidata.com/skills/KS1203V5WXB7NG26XSR8" TargetMode="External"/><Relationship Id="rId4307" Type="http://schemas.openxmlformats.org/officeDocument/2006/relationships/hyperlink" Target="https://skills.emsidata.com/skills/BGSABFBC50D315DFC96C" TargetMode="External"/><Relationship Id="rId4306" Type="http://schemas.openxmlformats.org/officeDocument/2006/relationships/hyperlink" Target="https://skills.emsidata.com/skills/KS440XM61WHFGCQL43FV" TargetMode="External"/><Relationship Id="rId4309" Type="http://schemas.openxmlformats.org/officeDocument/2006/relationships/hyperlink" Target="https://skills.emsidata.com/skills/KS1222B76ZSJNXYCPLH6" TargetMode="External"/><Relationship Id="rId4308" Type="http://schemas.openxmlformats.org/officeDocument/2006/relationships/hyperlink" Target="https://skills.emsidata.com/skills/KS125FH6V9JLVCC4GY1G" TargetMode="External"/><Relationship Id="rId448" Type="http://schemas.openxmlformats.org/officeDocument/2006/relationships/hyperlink" Target="https://skills.emsidata.com/skills/KS127D361PF0FTXDZ7C4" TargetMode="External"/><Relationship Id="rId447" Type="http://schemas.openxmlformats.org/officeDocument/2006/relationships/hyperlink" Target="https://skills.emsidata.com/skills/KS127D275NM6WYHG091C" TargetMode="External"/><Relationship Id="rId446" Type="http://schemas.openxmlformats.org/officeDocument/2006/relationships/hyperlink" Target="https://skills.emsidata.com/skills/KS126H17066T3N1JC5N8" TargetMode="External"/><Relationship Id="rId445" Type="http://schemas.openxmlformats.org/officeDocument/2006/relationships/hyperlink" Target="https://skills.emsidata.com/skills/KS4407J6Z571SVT9W1Z5" TargetMode="External"/><Relationship Id="rId449" Type="http://schemas.openxmlformats.org/officeDocument/2006/relationships/hyperlink" Target="https://skills.emsidata.com/skills/KS1219977HCLGR8H96W8" TargetMode="External"/><Relationship Id="rId440" Type="http://schemas.openxmlformats.org/officeDocument/2006/relationships/hyperlink" Target="https://skills.emsidata.com/skills/KS127CT6RTV11PXCGTP4" TargetMode="External"/><Relationship Id="rId444" Type="http://schemas.openxmlformats.org/officeDocument/2006/relationships/hyperlink" Target="https://skills.emsidata.com/skills/KS1218B62M9QRBY8WRSK" TargetMode="External"/><Relationship Id="rId4301" Type="http://schemas.openxmlformats.org/officeDocument/2006/relationships/hyperlink" Target="https://skills.emsidata.com/skills/KS1278J78X9Q8F9544S8" TargetMode="External"/><Relationship Id="rId443" Type="http://schemas.openxmlformats.org/officeDocument/2006/relationships/hyperlink" Target="https://skills.emsidata.com/skills/ES84406857CBEEFACE95" TargetMode="External"/><Relationship Id="rId4300" Type="http://schemas.openxmlformats.org/officeDocument/2006/relationships/hyperlink" Target="https://skills.emsidata.com/skills/KS127MQ6GC1CMJ5B0737" TargetMode="External"/><Relationship Id="rId442" Type="http://schemas.openxmlformats.org/officeDocument/2006/relationships/hyperlink" Target="https://skills.emsidata.com/skills/KS4407G612LZ97KBYB4N" TargetMode="External"/><Relationship Id="rId4303" Type="http://schemas.openxmlformats.org/officeDocument/2006/relationships/hyperlink" Target="https://skills.emsidata.com/skills/ES7757811C4F66D93371" TargetMode="External"/><Relationship Id="rId441" Type="http://schemas.openxmlformats.org/officeDocument/2006/relationships/hyperlink" Target="https://skills.emsidata.com/skills/KS1218Y74WJ6YV4KH0DM" TargetMode="External"/><Relationship Id="rId4302" Type="http://schemas.openxmlformats.org/officeDocument/2006/relationships/hyperlink" Target="https://skills.emsidata.com/skills/ES86C12B1AA904C0F35F" TargetMode="External"/><Relationship Id="rId437" Type="http://schemas.openxmlformats.org/officeDocument/2006/relationships/hyperlink" Target="https://skills.emsidata.com/skills/KS440HB7807HC77KVQN6" TargetMode="External"/><Relationship Id="rId436" Type="http://schemas.openxmlformats.org/officeDocument/2006/relationships/hyperlink" Target="https://skills.emsidata.com/skills/KS123KH77136Y0FWRNJY" TargetMode="External"/><Relationship Id="rId435" Type="http://schemas.openxmlformats.org/officeDocument/2006/relationships/hyperlink" Target="https://skills.emsidata.com/skills/KS123B265CFH0RN8JB93" TargetMode="External"/><Relationship Id="rId434" Type="http://schemas.openxmlformats.org/officeDocument/2006/relationships/hyperlink" Target="https://skills.emsidata.com/skills/KS1276T5ZVB4Q66TM92D" TargetMode="External"/><Relationship Id="rId439" Type="http://schemas.openxmlformats.org/officeDocument/2006/relationships/hyperlink" Target="https://skills.emsidata.com/skills/KS1238876MCF8RLBF7JP" TargetMode="External"/><Relationship Id="rId438" Type="http://schemas.openxmlformats.org/officeDocument/2006/relationships/hyperlink" Target="https://skills.emsidata.com/skills/KS127CR6S5TQJVYMG3HB" TargetMode="External"/><Relationship Id="rId433" Type="http://schemas.openxmlformats.org/officeDocument/2006/relationships/hyperlink" Target="https://skills.emsidata.com/skills/KS125ND687ZNB659FK3Z" TargetMode="External"/><Relationship Id="rId432" Type="http://schemas.openxmlformats.org/officeDocument/2006/relationships/hyperlink" Target="https://skills.emsidata.com/skills/KS121T569X502KJPS0F3" TargetMode="External"/><Relationship Id="rId431" Type="http://schemas.openxmlformats.org/officeDocument/2006/relationships/hyperlink" Target="https://skills.emsidata.com/skills/KS125KC6WBFJFHX7DH12" TargetMode="External"/><Relationship Id="rId430" Type="http://schemas.openxmlformats.org/officeDocument/2006/relationships/hyperlink" Target="https://skills.emsidata.com/skills/KS126426FTNZMXV5LMPB" TargetMode="External"/><Relationship Id="rId1" Type="http://schemas.openxmlformats.org/officeDocument/2006/relationships/hyperlink" Target="https://skills.emsidata.com/skills/KS126CM78T30RTP4PBYM" TargetMode="External"/><Relationship Id="rId2" Type="http://schemas.openxmlformats.org/officeDocument/2006/relationships/hyperlink" Target="https://skills.emsidata.com/skills/ESE1B279F38C73E025BD" TargetMode="External"/><Relationship Id="rId3" Type="http://schemas.openxmlformats.org/officeDocument/2006/relationships/hyperlink" Target="https://skills.emsidata.com/skills/KS7G6YG64JBBTX2X6KVB" TargetMode="External"/><Relationship Id="rId4" Type="http://schemas.openxmlformats.org/officeDocument/2006/relationships/hyperlink" Target="https://skills.emsidata.com/skills/KS441WZ6WFK58JSXL4TK" TargetMode="External"/><Relationship Id="rId9" Type="http://schemas.openxmlformats.org/officeDocument/2006/relationships/hyperlink" Target="https://skills.emsidata.com/skills/ES8B03DAD3B526316ED9" TargetMode="External"/><Relationship Id="rId5" Type="http://schemas.openxmlformats.org/officeDocument/2006/relationships/hyperlink" Target="https://skills.emsidata.com/skills/KS1233P6VYX8PMYLXRY7" TargetMode="External"/><Relationship Id="rId6" Type="http://schemas.openxmlformats.org/officeDocument/2006/relationships/hyperlink" Target="https://skills.emsidata.com/skills/KS123BX70WDX3MFGSJ8N" TargetMode="External"/><Relationship Id="rId7" Type="http://schemas.openxmlformats.org/officeDocument/2006/relationships/hyperlink" Target="https://skills.emsidata.com/skills/KS122NY60HCYYDXHQGQN" TargetMode="External"/><Relationship Id="rId8" Type="http://schemas.openxmlformats.org/officeDocument/2006/relationships/hyperlink" Target="https://skills.emsidata.com/skills/KS7G55M6TRB1N24LW2P5" TargetMode="External"/><Relationship Id="rId3911" Type="http://schemas.openxmlformats.org/officeDocument/2006/relationships/hyperlink" Target="https://skills.emsidata.com/skills/BGSB5E1B217EDA029E6F" TargetMode="External"/><Relationship Id="rId3910" Type="http://schemas.openxmlformats.org/officeDocument/2006/relationships/hyperlink" Target="https://skills.emsidata.com/skills/BGSAD3584B8C2020CAAA" TargetMode="External"/><Relationship Id="rId3913" Type="http://schemas.openxmlformats.org/officeDocument/2006/relationships/hyperlink" Target="https://skills.emsidata.com/skills/KS120Q378R5P58WFNMXQ" TargetMode="External"/><Relationship Id="rId3912" Type="http://schemas.openxmlformats.org/officeDocument/2006/relationships/hyperlink" Target="https://skills.emsidata.com/skills/KS126SH69Z48BC442BZ2" TargetMode="External"/><Relationship Id="rId3915" Type="http://schemas.openxmlformats.org/officeDocument/2006/relationships/hyperlink" Target="https://skills.emsidata.com/skills/KS1289N64HHPJTNF05ZZ" TargetMode="External"/><Relationship Id="rId3914" Type="http://schemas.openxmlformats.org/officeDocument/2006/relationships/hyperlink" Target="https://skills.emsidata.com/skills/BGS305E9CE7A3547D3AF" TargetMode="External"/><Relationship Id="rId3917" Type="http://schemas.openxmlformats.org/officeDocument/2006/relationships/hyperlink" Target="https://skills.emsidata.com/skills/BGSFE4B73ECE0C9D2658" TargetMode="External"/><Relationship Id="rId3916" Type="http://schemas.openxmlformats.org/officeDocument/2006/relationships/hyperlink" Target="https://skills.emsidata.com/skills/KSJ25STJJS1A5IPGFHJ3" TargetMode="External"/><Relationship Id="rId3919" Type="http://schemas.openxmlformats.org/officeDocument/2006/relationships/hyperlink" Target="https://skills.emsidata.com/skills/KS123M66DMXWD6L8J7WS" TargetMode="External"/><Relationship Id="rId3918" Type="http://schemas.openxmlformats.org/officeDocument/2006/relationships/hyperlink" Target="https://skills.emsidata.com/skills/KS1258Y6NKT8VX5WX26H" TargetMode="External"/><Relationship Id="rId3900" Type="http://schemas.openxmlformats.org/officeDocument/2006/relationships/hyperlink" Target="https://skills.emsidata.com/skills/KS125RY6V59RL6JS8PMJ" TargetMode="External"/><Relationship Id="rId3902" Type="http://schemas.openxmlformats.org/officeDocument/2006/relationships/hyperlink" Target="https://skills.emsidata.com/skills/KS4413J75LBMGR4Z3T63" TargetMode="External"/><Relationship Id="rId3901" Type="http://schemas.openxmlformats.org/officeDocument/2006/relationships/hyperlink" Target="https://skills.emsidata.com/skills/KS126BX7995P0YWSV75T" TargetMode="External"/><Relationship Id="rId3904" Type="http://schemas.openxmlformats.org/officeDocument/2006/relationships/hyperlink" Target="https://skills.emsidata.com/skills/KS441Z76ZW73RJPB38Q6" TargetMode="External"/><Relationship Id="rId3903" Type="http://schemas.openxmlformats.org/officeDocument/2006/relationships/hyperlink" Target="https://skills.emsidata.com/skills/ES9CDFC27943BF43DDEA" TargetMode="External"/><Relationship Id="rId3906" Type="http://schemas.openxmlformats.org/officeDocument/2006/relationships/hyperlink" Target="https://skills.emsidata.com/skills/BGS5FB1F8881279F41D5" TargetMode="External"/><Relationship Id="rId3905" Type="http://schemas.openxmlformats.org/officeDocument/2006/relationships/hyperlink" Target="https://skills.emsidata.com/skills/ESE60372C450398F2B6E" TargetMode="External"/><Relationship Id="rId3908" Type="http://schemas.openxmlformats.org/officeDocument/2006/relationships/hyperlink" Target="https://skills.emsidata.com/skills/KS122D7661N3N67Q6VBW" TargetMode="External"/><Relationship Id="rId3907" Type="http://schemas.openxmlformats.org/officeDocument/2006/relationships/hyperlink" Target="https://skills.emsidata.com/skills/KS120R068ZWPR0JY38MN" TargetMode="External"/><Relationship Id="rId3909" Type="http://schemas.openxmlformats.org/officeDocument/2006/relationships/hyperlink" Target="https://skills.emsidata.com/skills/KS440ZB6MDD8WVY3NXL4" TargetMode="External"/><Relationship Id="rId3931" Type="http://schemas.openxmlformats.org/officeDocument/2006/relationships/hyperlink" Target="https://skills.emsidata.com/skills/ES999A81BBB4BA63742B" TargetMode="External"/><Relationship Id="rId2600" Type="http://schemas.openxmlformats.org/officeDocument/2006/relationships/hyperlink" Target="https://skills.emsidata.com/skills/KS125LS6N7WP4S6SFTCK" TargetMode="External"/><Relationship Id="rId3930" Type="http://schemas.openxmlformats.org/officeDocument/2006/relationships/hyperlink" Target="https://skills.emsidata.com/skills/KS1218N6S5SST2ZYV0LD" TargetMode="External"/><Relationship Id="rId2601" Type="http://schemas.openxmlformats.org/officeDocument/2006/relationships/hyperlink" Target="https://skills.emsidata.com/skills/KS1239R64LDPZDFS25RV" TargetMode="External"/><Relationship Id="rId3933" Type="http://schemas.openxmlformats.org/officeDocument/2006/relationships/hyperlink" Target="https://skills.emsidata.com/skills/BGS559B85F13BE4F04D0" TargetMode="External"/><Relationship Id="rId2602" Type="http://schemas.openxmlformats.org/officeDocument/2006/relationships/hyperlink" Target="https://skills.emsidata.com/skills/KS126JW72Q0ST3JKR5K0" TargetMode="External"/><Relationship Id="rId3932" Type="http://schemas.openxmlformats.org/officeDocument/2006/relationships/hyperlink" Target="https://skills.emsidata.com/skills/ES8E27DF8DBBFD3987FE" TargetMode="External"/><Relationship Id="rId2603" Type="http://schemas.openxmlformats.org/officeDocument/2006/relationships/hyperlink" Target="https://skills.emsidata.com/skills/KS441LF7187KS0CV4B6Y" TargetMode="External"/><Relationship Id="rId3935" Type="http://schemas.openxmlformats.org/officeDocument/2006/relationships/hyperlink" Target="https://skills.emsidata.com/skills/ES1EB25A1B677F1EAE85" TargetMode="External"/><Relationship Id="rId2604" Type="http://schemas.openxmlformats.org/officeDocument/2006/relationships/hyperlink" Target="https://skills.emsidata.com/skills/KS120DF5ZY5G7QB2X39K" TargetMode="External"/><Relationship Id="rId3934" Type="http://schemas.openxmlformats.org/officeDocument/2006/relationships/hyperlink" Target="https://skills.emsidata.com/skills/ES14EE63A44C3AE633B0" TargetMode="External"/><Relationship Id="rId2605" Type="http://schemas.openxmlformats.org/officeDocument/2006/relationships/hyperlink" Target="https://skills.emsidata.com/skills/ES18F20A3C392F19E365" TargetMode="External"/><Relationship Id="rId3937" Type="http://schemas.openxmlformats.org/officeDocument/2006/relationships/hyperlink" Target="https://skills.emsidata.com/skills/ES1265C74E1DEB5BAD70" TargetMode="External"/><Relationship Id="rId2606" Type="http://schemas.openxmlformats.org/officeDocument/2006/relationships/hyperlink" Target="https://skills.emsidata.com/skills/KS124YR6B9S3WZQK1M23" TargetMode="External"/><Relationship Id="rId3936" Type="http://schemas.openxmlformats.org/officeDocument/2006/relationships/hyperlink" Target="https://skills.emsidata.com/skills/KS128916189273B0X6R6" TargetMode="External"/><Relationship Id="rId808" Type="http://schemas.openxmlformats.org/officeDocument/2006/relationships/hyperlink" Target="https://skills.emsidata.com/skills/KS120N16RKC5T8W8T9Q8" TargetMode="External"/><Relationship Id="rId2607" Type="http://schemas.openxmlformats.org/officeDocument/2006/relationships/hyperlink" Target="https://skills.emsidata.com/skills/KS124J05VR8T6WRZS9MT" TargetMode="External"/><Relationship Id="rId3939" Type="http://schemas.openxmlformats.org/officeDocument/2006/relationships/hyperlink" Target="https://skills.emsidata.com/skills/KS9OHAIPRVUNSU4T1EXH" TargetMode="External"/><Relationship Id="rId807" Type="http://schemas.openxmlformats.org/officeDocument/2006/relationships/hyperlink" Target="https://skills.emsidata.com/skills/ESCBF9FD5DB49E82C7C9" TargetMode="External"/><Relationship Id="rId2608" Type="http://schemas.openxmlformats.org/officeDocument/2006/relationships/hyperlink" Target="https://skills.emsidata.com/skills/KS120X767ZQ3210N2306" TargetMode="External"/><Relationship Id="rId3938" Type="http://schemas.openxmlformats.org/officeDocument/2006/relationships/hyperlink" Target="https://skills.emsidata.com/skills/ES1DF763066050E66F72" TargetMode="External"/><Relationship Id="rId806" Type="http://schemas.openxmlformats.org/officeDocument/2006/relationships/hyperlink" Target="https://skills.emsidata.com/skills/KSLWYCD49AGA2P0SY8UE" TargetMode="External"/><Relationship Id="rId2609" Type="http://schemas.openxmlformats.org/officeDocument/2006/relationships/hyperlink" Target="https://skills.emsidata.com/skills/KSDSHS7G8BDM1G70G8BD" TargetMode="External"/><Relationship Id="rId805" Type="http://schemas.openxmlformats.org/officeDocument/2006/relationships/hyperlink" Target="https://skills.emsidata.com/skills/ES48A2564DDF220563EB" TargetMode="External"/><Relationship Id="rId809" Type="http://schemas.openxmlformats.org/officeDocument/2006/relationships/hyperlink" Target="https://skills.emsidata.com/skills/KS121VP6YZVZXVB89MFD" TargetMode="External"/><Relationship Id="rId800" Type="http://schemas.openxmlformats.org/officeDocument/2006/relationships/hyperlink" Target="https://skills.emsidata.com/skills/KS441P2638Z6325HRT7W" TargetMode="External"/><Relationship Id="rId804" Type="http://schemas.openxmlformats.org/officeDocument/2006/relationships/hyperlink" Target="https://skills.emsidata.com/skills/KS127CG6JGQCLRYD8ZX0" TargetMode="External"/><Relationship Id="rId803" Type="http://schemas.openxmlformats.org/officeDocument/2006/relationships/hyperlink" Target="https://skills.emsidata.com/skills/BGS52ADA08891753F845" TargetMode="External"/><Relationship Id="rId802" Type="http://schemas.openxmlformats.org/officeDocument/2006/relationships/hyperlink" Target="https://skills.emsidata.com/skills/KS441P3654D0CGB1KWM0" TargetMode="External"/><Relationship Id="rId801" Type="http://schemas.openxmlformats.org/officeDocument/2006/relationships/hyperlink" Target="https://skills.emsidata.com/skills/ES820382A7AC761FF3BC" TargetMode="External"/><Relationship Id="rId3920" Type="http://schemas.openxmlformats.org/officeDocument/2006/relationships/hyperlink" Target="https://skills.emsidata.com/skills/BGS564A6A46EE896735C" TargetMode="External"/><Relationship Id="rId3922" Type="http://schemas.openxmlformats.org/officeDocument/2006/relationships/hyperlink" Target="https://skills.emsidata.com/skills/BGSE8D43720E270421E4" TargetMode="External"/><Relationship Id="rId3921" Type="http://schemas.openxmlformats.org/officeDocument/2006/relationships/hyperlink" Target="https://skills.emsidata.com/skills/KS12271799CH15L1JHQK" TargetMode="External"/><Relationship Id="rId3924" Type="http://schemas.openxmlformats.org/officeDocument/2006/relationships/hyperlink" Target="https://skills.emsidata.com/skills/KS7G7H76H0HDHB6P9VV9" TargetMode="External"/><Relationship Id="rId3923" Type="http://schemas.openxmlformats.org/officeDocument/2006/relationships/hyperlink" Target="https://skills.emsidata.com/skills/KS123436V4FGBGDSWGXN" TargetMode="External"/><Relationship Id="rId3926" Type="http://schemas.openxmlformats.org/officeDocument/2006/relationships/hyperlink" Target="https://skills.emsidata.com/skills/BGSDDDE7E5A20C25FD45" TargetMode="External"/><Relationship Id="rId3925" Type="http://schemas.openxmlformats.org/officeDocument/2006/relationships/hyperlink" Target="https://skills.emsidata.com/skills/ES5745F007C914B3768C" TargetMode="External"/><Relationship Id="rId3928" Type="http://schemas.openxmlformats.org/officeDocument/2006/relationships/hyperlink" Target="https://skills.emsidata.com/skills/KS1221W6RSWVYQ8KWFP8" TargetMode="External"/><Relationship Id="rId3927" Type="http://schemas.openxmlformats.org/officeDocument/2006/relationships/hyperlink" Target="https://skills.emsidata.com/skills/ESCF126C496B90BC94B8" TargetMode="External"/><Relationship Id="rId3929" Type="http://schemas.openxmlformats.org/officeDocument/2006/relationships/hyperlink" Target="https://skills.emsidata.com/skills/BGS91833D85A87367BA1" TargetMode="External"/><Relationship Id="rId1334" Type="http://schemas.openxmlformats.org/officeDocument/2006/relationships/hyperlink" Target="https://skills.emsidata.com/skills/KS1202P6S8HY0WGG2T0Z" TargetMode="External"/><Relationship Id="rId2665" Type="http://schemas.openxmlformats.org/officeDocument/2006/relationships/hyperlink" Target="https://skills.emsidata.com/skills/KSCMAVZ8V1RK4NMUHDSU" TargetMode="External"/><Relationship Id="rId3997" Type="http://schemas.openxmlformats.org/officeDocument/2006/relationships/hyperlink" Target="https://skills.emsidata.com/skills/KS121F274BM7MXXVBZPG" TargetMode="External"/><Relationship Id="rId1335" Type="http://schemas.openxmlformats.org/officeDocument/2006/relationships/hyperlink" Target="https://skills.emsidata.com/skills/KS1223773DHR863P9KJ1" TargetMode="External"/><Relationship Id="rId2666" Type="http://schemas.openxmlformats.org/officeDocument/2006/relationships/hyperlink" Target="https://skills.emsidata.com/skills/KS1279L6C7ZQ9YQVSJ3G" TargetMode="External"/><Relationship Id="rId3996" Type="http://schemas.openxmlformats.org/officeDocument/2006/relationships/hyperlink" Target="https://skills.emsidata.com/skills/KS441GZ6SQGHCVGXBW60" TargetMode="External"/><Relationship Id="rId1336" Type="http://schemas.openxmlformats.org/officeDocument/2006/relationships/hyperlink" Target="https://skills.emsidata.com/skills/KS120ZD6WQ71NHVC8HGG" TargetMode="External"/><Relationship Id="rId2667" Type="http://schemas.openxmlformats.org/officeDocument/2006/relationships/hyperlink" Target="https://skills.emsidata.com/skills/ESFD841993BCE5021F3B" TargetMode="External"/><Relationship Id="rId3999" Type="http://schemas.openxmlformats.org/officeDocument/2006/relationships/hyperlink" Target="https://skills.emsidata.com/skills/ES36EFB6B54C8DF17492" TargetMode="External"/><Relationship Id="rId1337" Type="http://schemas.openxmlformats.org/officeDocument/2006/relationships/hyperlink" Target="https://skills.emsidata.com/skills/KS1282T6VG8BBVGX6ZS8" TargetMode="External"/><Relationship Id="rId2668" Type="http://schemas.openxmlformats.org/officeDocument/2006/relationships/hyperlink" Target="https://skills.emsidata.com/skills/KS122C46Q68397G8TBNW" TargetMode="External"/><Relationship Id="rId3998" Type="http://schemas.openxmlformats.org/officeDocument/2006/relationships/hyperlink" Target="https://skills.emsidata.com/skills/KS4404469FP4CTFJ3GDY" TargetMode="External"/><Relationship Id="rId1338" Type="http://schemas.openxmlformats.org/officeDocument/2006/relationships/hyperlink" Target="https://skills.emsidata.com/skills/ESB6859F09DF2E149CC9" TargetMode="External"/><Relationship Id="rId2669" Type="http://schemas.openxmlformats.org/officeDocument/2006/relationships/hyperlink" Target="https://skills.emsidata.com/skills/KS122WG5Y8L784S86KBH" TargetMode="External"/><Relationship Id="rId1339" Type="http://schemas.openxmlformats.org/officeDocument/2006/relationships/hyperlink" Target="https://skills.emsidata.com/skills/KS122FN6YY4S2D9BNSW4" TargetMode="External"/><Relationship Id="rId745" Type="http://schemas.openxmlformats.org/officeDocument/2006/relationships/hyperlink" Target="https://skills.emsidata.com/skills/ESD5339B291BA0325EAF" TargetMode="External"/><Relationship Id="rId744" Type="http://schemas.openxmlformats.org/officeDocument/2006/relationships/hyperlink" Target="https://skills.emsidata.com/skills/KS123S46FFJTNH0PSZ87" TargetMode="External"/><Relationship Id="rId743" Type="http://schemas.openxmlformats.org/officeDocument/2006/relationships/hyperlink" Target="https://skills.emsidata.com/skills/KS127XG6J2V20QMH7DP9" TargetMode="External"/><Relationship Id="rId742" Type="http://schemas.openxmlformats.org/officeDocument/2006/relationships/hyperlink" Target="https://skills.emsidata.com/skills/ESD1662541EF801A1AB9" TargetMode="External"/><Relationship Id="rId749" Type="http://schemas.openxmlformats.org/officeDocument/2006/relationships/hyperlink" Target="https://skills.emsidata.com/skills/KS1225974K5KJVN8J2M6" TargetMode="External"/><Relationship Id="rId748" Type="http://schemas.openxmlformats.org/officeDocument/2006/relationships/hyperlink" Target="https://skills.emsidata.com/skills/KS120HX7126XRCB5L34J" TargetMode="External"/><Relationship Id="rId747" Type="http://schemas.openxmlformats.org/officeDocument/2006/relationships/hyperlink" Target="https://skills.emsidata.com/skills/ESD2EDF2E51D7C90FD5F" TargetMode="External"/><Relationship Id="rId746" Type="http://schemas.openxmlformats.org/officeDocument/2006/relationships/hyperlink" Target="https://skills.emsidata.com/skills/KS124GF5ZC81Q6J0KT7Z" TargetMode="External"/><Relationship Id="rId3991" Type="http://schemas.openxmlformats.org/officeDocument/2006/relationships/hyperlink" Target="https://skills.emsidata.com/skills/KS124VL76F1D07MLLMVL" TargetMode="External"/><Relationship Id="rId2660" Type="http://schemas.openxmlformats.org/officeDocument/2006/relationships/hyperlink" Target="https://skills.emsidata.com/skills/KS128GB6ZWRFRJGJY509" TargetMode="External"/><Relationship Id="rId3990" Type="http://schemas.openxmlformats.org/officeDocument/2006/relationships/hyperlink" Target="https://skills.emsidata.com/skills/KS128J676MTY9K12P0MP" TargetMode="External"/><Relationship Id="rId741" Type="http://schemas.openxmlformats.org/officeDocument/2006/relationships/hyperlink" Target="https://skills.emsidata.com/skills/KS128706027ZKKJKHN29" TargetMode="External"/><Relationship Id="rId1330" Type="http://schemas.openxmlformats.org/officeDocument/2006/relationships/hyperlink" Target="https://skills.emsidata.com/skills/KS121FD6V0JF1LKMF37Z" TargetMode="External"/><Relationship Id="rId2661" Type="http://schemas.openxmlformats.org/officeDocument/2006/relationships/hyperlink" Target="https://skills.emsidata.com/skills/KS124RX787SQ1WVD8XF6" TargetMode="External"/><Relationship Id="rId3993" Type="http://schemas.openxmlformats.org/officeDocument/2006/relationships/hyperlink" Target="https://skills.emsidata.com/skills/KS440NV72ZFPMPMZJFMX" TargetMode="External"/><Relationship Id="rId740" Type="http://schemas.openxmlformats.org/officeDocument/2006/relationships/hyperlink" Target="https://skills.emsidata.com/skills/KS1252V6BP369VSR0KHR" TargetMode="External"/><Relationship Id="rId1331" Type="http://schemas.openxmlformats.org/officeDocument/2006/relationships/hyperlink" Target="https://skills.emsidata.com/skills/KS126XZ6ZFJY0W54JG0Z" TargetMode="External"/><Relationship Id="rId2662" Type="http://schemas.openxmlformats.org/officeDocument/2006/relationships/hyperlink" Target="https://skills.emsidata.com/skills/KS1254H6KNTQ3XM20B2J" TargetMode="External"/><Relationship Id="rId3992" Type="http://schemas.openxmlformats.org/officeDocument/2006/relationships/hyperlink" Target="https://skills.emsidata.com/skills/ESC5A1C952BE77B75150" TargetMode="External"/><Relationship Id="rId1332" Type="http://schemas.openxmlformats.org/officeDocument/2006/relationships/hyperlink" Target="https://skills.emsidata.com/skills/KS1224T5XHDJFB8XJJV7" TargetMode="External"/><Relationship Id="rId2663" Type="http://schemas.openxmlformats.org/officeDocument/2006/relationships/hyperlink" Target="https://skills.emsidata.com/skills/KS81HZV0DRPNI82BGNHN" TargetMode="External"/><Relationship Id="rId3995" Type="http://schemas.openxmlformats.org/officeDocument/2006/relationships/hyperlink" Target="https://skills.emsidata.com/skills/KS124HW6YSZFBH4VXYXC" TargetMode="External"/><Relationship Id="rId1333" Type="http://schemas.openxmlformats.org/officeDocument/2006/relationships/hyperlink" Target="https://skills.emsidata.com/skills/KS4400L6LMZFS0V0DZSD" TargetMode="External"/><Relationship Id="rId2664" Type="http://schemas.openxmlformats.org/officeDocument/2006/relationships/hyperlink" Target="https://skills.emsidata.com/skills/KS7G53572GSR3R7R3YT7" TargetMode="External"/><Relationship Id="rId3994" Type="http://schemas.openxmlformats.org/officeDocument/2006/relationships/hyperlink" Target="https://skills.emsidata.com/skills/KS120LK6NV7DJ4TYY3DV" TargetMode="External"/><Relationship Id="rId1323" Type="http://schemas.openxmlformats.org/officeDocument/2006/relationships/hyperlink" Target="https://skills.emsidata.com/skills/KS122B56H3SJL0LR72J4" TargetMode="External"/><Relationship Id="rId2654" Type="http://schemas.openxmlformats.org/officeDocument/2006/relationships/hyperlink" Target="https://skills.emsidata.com/skills/KS1229F65F08NPZGMKV4" TargetMode="External"/><Relationship Id="rId3986" Type="http://schemas.openxmlformats.org/officeDocument/2006/relationships/hyperlink" Target="https://skills.emsidata.com/skills/ES1D5B4B968B9AA7BF21" TargetMode="External"/><Relationship Id="rId1324" Type="http://schemas.openxmlformats.org/officeDocument/2006/relationships/hyperlink" Target="https://skills.emsidata.com/skills/KS121056X529461ZF6XW" TargetMode="External"/><Relationship Id="rId2655" Type="http://schemas.openxmlformats.org/officeDocument/2006/relationships/hyperlink" Target="https://skills.emsidata.com/skills/KS122W867PQYM4N75YWR" TargetMode="External"/><Relationship Id="rId3985" Type="http://schemas.openxmlformats.org/officeDocument/2006/relationships/hyperlink" Target="https://skills.emsidata.com/skills/BGS61A72F09408556519" TargetMode="External"/><Relationship Id="rId1325" Type="http://schemas.openxmlformats.org/officeDocument/2006/relationships/hyperlink" Target="https://skills.emsidata.com/skills/KS1277X6S1MP7F963YN9" TargetMode="External"/><Relationship Id="rId2656" Type="http://schemas.openxmlformats.org/officeDocument/2006/relationships/hyperlink" Target="https://skills.emsidata.com/skills/KS128HR6WYS352XGZN9F" TargetMode="External"/><Relationship Id="rId3988" Type="http://schemas.openxmlformats.org/officeDocument/2006/relationships/hyperlink" Target="https://skills.emsidata.com/skills/KS124W56DWDHHLFYM479" TargetMode="External"/><Relationship Id="rId1326" Type="http://schemas.openxmlformats.org/officeDocument/2006/relationships/hyperlink" Target="https://skills.emsidata.com/skills/KSTXC20S6DLWYMYTNFRL" TargetMode="External"/><Relationship Id="rId2657" Type="http://schemas.openxmlformats.org/officeDocument/2006/relationships/hyperlink" Target="https://skills.emsidata.com/skills/KS440QP70X2TX12HDHW8" TargetMode="External"/><Relationship Id="rId3987" Type="http://schemas.openxmlformats.org/officeDocument/2006/relationships/hyperlink" Target="https://skills.emsidata.com/skills/BGS7B477DD0873D009F9" TargetMode="External"/><Relationship Id="rId1327" Type="http://schemas.openxmlformats.org/officeDocument/2006/relationships/hyperlink" Target="https://skills.emsidata.com/skills/KS120HK5XY6JV257QLTX" TargetMode="External"/><Relationship Id="rId2658" Type="http://schemas.openxmlformats.org/officeDocument/2006/relationships/hyperlink" Target="https://skills.emsidata.com/skills/KS1232H70BMLYR9NQM5Y" TargetMode="External"/><Relationship Id="rId1328" Type="http://schemas.openxmlformats.org/officeDocument/2006/relationships/hyperlink" Target="https://skills.emsidata.com/skills/ESDA73E01740F8D1E2E2" TargetMode="External"/><Relationship Id="rId2659" Type="http://schemas.openxmlformats.org/officeDocument/2006/relationships/hyperlink" Target="https://skills.emsidata.com/skills/KSBRBX3H9SVXZI61OX71" TargetMode="External"/><Relationship Id="rId3989" Type="http://schemas.openxmlformats.org/officeDocument/2006/relationships/hyperlink" Target="https://skills.emsidata.com/skills/KS7G2ZB6N9RBHQZXD86Q" TargetMode="External"/><Relationship Id="rId1329" Type="http://schemas.openxmlformats.org/officeDocument/2006/relationships/hyperlink" Target="https://skills.emsidata.com/skills/KS1245C6NQ5MJN37VHZF" TargetMode="External"/><Relationship Id="rId739" Type="http://schemas.openxmlformats.org/officeDocument/2006/relationships/hyperlink" Target="https://skills.emsidata.com/skills/KS440PW770CYFKBSPCW3" TargetMode="External"/><Relationship Id="rId734" Type="http://schemas.openxmlformats.org/officeDocument/2006/relationships/hyperlink" Target="https://skills.emsidata.com/skills/ES133BDE1010A25D98CB" TargetMode="External"/><Relationship Id="rId733" Type="http://schemas.openxmlformats.org/officeDocument/2006/relationships/hyperlink" Target="https://skills.emsidata.com/skills/KS1239X6C7VDW4GCKCLK" TargetMode="External"/><Relationship Id="rId732" Type="http://schemas.openxmlformats.org/officeDocument/2006/relationships/hyperlink" Target="https://skills.emsidata.com/skills/KS124CW644N3BNDQ4V1R" TargetMode="External"/><Relationship Id="rId731" Type="http://schemas.openxmlformats.org/officeDocument/2006/relationships/hyperlink" Target="https://skills.emsidata.com/skills/KS126G55W8X1VZWW5WXQ" TargetMode="External"/><Relationship Id="rId738" Type="http://schemas.openxmlformats.org/officeDocument/2006/relationships/hyperlink" Target="https://skills.emsidata.com/skills/ESC855C70C36AEEDE0A3" TargetMode="External"/><Relationship Id="rId737" Type="http://schemas.openxmlformats.org/officeDocument/2006/relationships/hyperlink" Target="https://skills.emsidata.com/skills/KS441XC6SCR1XH3CMNHP" TargetMode="External"/><Relationship Id="rId736" Type="http://schemas.openxmlformats.org/officeDocument/2006/relationships/hyperlink" Target="https://skills.emsidata.com/skills/KS124GB6X82809KJ6ZSZ" TargetMode="External"/><Relationship Id="rId735" Type="http://schemas.openxmlformats.org/officeDocument/2006/relationships/hyperlink" Target="https://skills.emsidata.com/skills/ES7AC98A03E7159112B5" TargetMode="External"/><Relationship Id="rId3980" Type="http://schemas.openxmlformats.org/officeDocument/2006/relationships/hyperlink" Target="https://skills.emsidata.com/skills/ES87885D4EDB576917C4" TargetMode="External"/><Relationship Id="rId730" Type="http://schemas.openxmlformats.org/officeDocument/2006/relationships/hyperlink" Target="https://skills.emsidata.com/skills/BGS242DE0ABABBDA472A" TargetMode="External"/><Relationship Id="rId2650" Type="http://schemas.openxmlformats.org/officeDocument/2006/relationships/hyperlink" Target="https://skills.emsidata.com/skills/KS1275Z6908VHW76FRXH" TargetMode="External"/><Relationship Id="rId3982" Type="http://schemas.openxmlformats.org/officeDocument/2006/relationships/hyperlink" Target="https://skills.emsidata.com/skills/KS127Y9644S2L5LPQW8P" TargetMode="External"/><Relationship Id="rId1320" Type="http://schemas.openxmlformats.org/officeDocument/2006/relationships/hyperlink" Target="https://skills.emsidata.com/skills/KS123Y170CZM0V5Z3XXB" TargetMode="External"/><Relationship Id="rId2651" Type="http://schemas.openxmlformats.org/officeDocument/2006/relationships/hyperlink" Target="https://skills.emsidata.com/skills/KSZX7YZWNR5IDR1I2VMZ" TargetMode="External"/><Relationship Id="rId3981" Type="http://schemas.openxmlformats.org/officeDocument/2006/relationships/hyperlink" Target="https://skills.emsidata.com/skills/BGS31C85CF7F91620F63" TargetMode="External"/><Relationship Id="rId1321" Type="http://schemas.openxmlformats.org/officeDocument/2006/relationships/hyperlink" Target="https://skills.emsidata.com/skills/KS120WT70DM8WX59219Z" TargetMode="External"/><Relationship Id="rId2652" Type="http://schemas.openxmlformats.org/officeDocument/2006/relationships/hyperlink" Target="https://skills.emsidata.com/skills/KSRD9DCNI51GHKNFATRT" TargetMode="External"/><Relationship Id="rId3984" Type="http://schemas.openxmlformats.org/officeDocument/2006/relationships/hyperlink" Target="https://skills.emsidata.com/skills/ESF586319EAC399E9394" TargetMode="External"/><Relationship Id="rId1322" Type="http://schemas.openxmlformats.org/officeDocument/2006/relationships/hyperlink" Target="https://skills.emsidata.com/skills/KS122LR62S2V625ZX9GB" TargetMode="External"/><Relationship Id="rId2653" Type="http://schemas.openxmlformats.org/officeDocument/2006/relationships/hyperlink" Target="https://skills.emsidata.com/skills/KS122LL66B0RRMQWFNW6" TargetMode="External"/><Relationship Id="rId3983" Type="http://schemas.openxmlformats.org/officeDocument/2006/relationships/hyperlink" Target="https://skills.emsidata.com/skills/ESD3C28990D197776C48" TargetMode="External"/><Relationship Id="rId1356" Type="http://schemas.openxmlformats.org/officeDocument/2006/relationships/hyperlink" Target="https://skills.emsidata.com/skills/KS123Y86QMNCL709BNS3" TargetMode="External"/><Relationship Id="rId2687" Type="http://schemas.openxmlformats.org/officeDocument/2006/relationships/hyperlink" Target="https://skills.emsidata.com/skills/KSJEARTLF7M45PUVGR5L" TargetMode="External"/><Relationship Id="rId1357" Type="http://schemas.openxmlformats.org/officeDocument/2006/relationships/hyperlink" Target="https://skills.emsidata.com/skills/KS123YF66G4KR0SSVY8R" TargetMode="External"/><Relationship Id="rId2688" Type="http://schemas.openxmlformats.org/officeDocument/2006/relationships/hyperlink" Target="https://skills.emsidata.com/skills/KS1278R6PH24T8S2PQW6" TargetMode="External"/><Relationship Id="rId1358" Type="http://schemas.openxmlformats.org/officeDocument/2006/relationships/hyperlink" Target="https://skills.emsidata.com/skills/KS1258775X28GTVJYT5Q" TargetMode="External"/><Relationship Id="rId2689" Type="http://schemas.openxmlformats.org/officeDocument/2006/relationships/hyperlink" Target="https://skills.emsidata.com/skills/KS1278V6VYP90VF3YF1C" TargetMode="External"/><Relationship Id="rId1359" Type="http://schemas.openxmlformats.org/officeDocument/2006/relationships/hyperlink" Target="https://skills.emsidata.com/skills/ESB4C707E98B551DE4A2" TargetMode="External"/><Relationship Id="rId767" Type="http://schemas.openxmlformats.org/officeDocument/2006/relationships/hyperlink" Target="https://skills.emsidata.com/skills/ES44DB9D467E94E97E1E" TargetMode="External"/><Relationship Id="rId766" Type="http://schemas.openxmlformats.org/officeDocument/2006/relationships/hyperlink" Target="https://skills.emsidata.com/skills/KS1248F6Q4V0R58GSGW9" TargetMode="External"/><Relationship Id="rId765" Type="http://schemas.openxmlformats.org/officeDocument/2006/relationships/hyperlink" Target="https://skills.emsidata.com/skills/ES6BED8F7DD99C484C86" TargetMode="External"/><Relationship Id="rId764" Type="http://schemas.openxmlformats.org/officeDocument/2006/relationships/hyperlink" Target="https://skills.emsidata.com/skills/KS122L46TMYW5NGZJHT2" TargetMode="External"/><Relationship Id="rId769" Type="http://schemas.openxmlformats.org/officeDocument/2006/relationships/hyperlink" Target="https://skills.emsidata.com/skills/KSQCFWZY8DJTTDP5WY46" TargetMode="External"/><Relationship Id="rId768" Type="http://schemas.openxmlformats.org/officeDocument/2006/relationships/hyperlink" Target="https://skills.emsidata.com/skills/ES88F4D717975085DAD2" TargetMode="External"/><Relationship Id="rId2680" Type="http://schemas.openxmlformats.org/officeDocument/2006/relationships/hyperlink" Target="https://skills.emsidata.com/skills/KS127YM73DFM4N12ZT20" TargetMode="External"/><Relationship Id="rId1350" Type="http://schemas.openxmlformats.org/officeDocument/2006/relationships/hyperlink" Target="https://skills.emsidata.com/skills/KS123MC78KV644P5DDZ0" TargetMode="External"/><Relationship Id="rId2681" Type="http://schemas.openxmlformats.org/officeDocument/2006/relationships/hyperlink" Target="https://skills.emsidata.com/skills/KS122GV6Y002PV36DZZY" TargetMode="External"/><Relationship Id="rId1351" Type="http://schemas.openxmlformats.org/officeDocument/2006/relationships/hyperlink" Target="https://skills.emsidata.com/skills/KS127CH6C5XN5Y6B4126" TargetMode="External"/><Relationship Id="rId2682" Type="http://schemas.openxmlformats.org/officeDocument/2006/relationships/hyperlink" Target="https://skills.emsidata.com/skills/KS121VK68HK9HY8G6MM9" TargetMode="External"/><Relationship Id="rId763" Type="http://schemas.openxmlformats.org/officeDocument/2006/relationships/hyperlink" Target="https://skills.emsidata.com/skills/KS440PX70147DD63BTWM" TargetMode="External"/><Relationship Id="rId1352" Type="http://schemas.openxmlformats.org/officeDocument/2006/relationships/hyperlink" Target="https://skills.emsidata.com/skills/KS4402D6FYYMW0JQDWRX" TargetMode="External"/><Relationship Id="rId2683" Type="http://schemas.openxmlformats.org/officeDocument/2006/relationships/hyperlink" Target="https://skills.emsidata.com/skills/KS122NP78RV1GSTD7KX6" TargetMode="External"/><Relationship Id="rId762" Type="http://schemas.openxmlformats.org/officeDocument/2006/relationships/hyperlink" Target="https://skills.emsidata.com/skills/ESC6CAB34BAC9B6A39FB" TargetMode="External"/><Relationship Id="rId1353" Type="http://schemas.openxmlformats.org/officeDocument/2006/relationships/hyperlink" Target="https://skills.emsidata.com/skills/KS123TF6GHYX0KXK5LYZ" TargetMode="External"/><Relationship Id="rId2684" Type="http://schemas.openxmlformats.org/officeDocument/2006/relationships/hyperlink" Target="https://skills.emsidata.com/skills/KSCSGC9NH1ZVBLA2W4PN" TargetMode="External"/><Relationship Id="rId761" Type="http://schemas.openxmlformats.org/officeDocument/2006/relationships/hyperlink" Target="https://skills.emsidata.com/skills/ESD4447663B9B7AF0AE6" TargetMode="External"/><Relationship Id="rId1354" Type="http://schemas.openxmlformats.org/officeDocument/2006/relationships/hyperlink" Target="https://skills.emsidata.com/skills/KS440246XY2RK4KKDZC0" TargetMode="External"/><Relationship Id="rId2685" Type="http://schemas.openxmlformats.org/officeDocument/2006/relationships/hyperlink" Target="https://skills.emsidata.com/skills/KS120L96KMYTDJ48NRSH" TargetMode="External"/><Relationship Id="rId760" Type="http://schemas.openxmlformats.org/officeDocument/2006/relationships/hyperlink" Target="https://skills.emsidata.com/skills/KS440PT6KD3JK8ZR36JP" TargetMode="External"/><Relationship Id="rId1355" Type="http://schemas.openxmlformats.org/officeDocument/2006/relationships/hyperlink" Target="https://skills.emsidata.com/skills/KS127Q06HMXMGBX8FY8R" TargetMode="External"/><Relationship Id="rId2686" Type="http://schemas.openxmlformats.org/officeDocument/2006/relationships/hyperlink" Target="https://skills.emsidata.com/skills/KS126TQ6RSSXGWB29N7F" TargetMode="External"/><Relationship Id="rId1345" Type="http://schemas.openxmlformats.org/officeDocument/2006/relationships/hyperlink" Target="https://skills.emsidata.com/skills/KS124J362YYDTRW46WFD" TargetMode="External"/><Relationship Id="rId2676" Type="http://schemas.openxmlformats.org/officeDocument/2006/relationships/hyperlink" Target="https://skills.emsidata.com/skills/KSH4GHKBO1BG9JFLP9UI" TargetMode="External"/><Relationship Id="rId1346" Type="http://schemas.openxmlformats.org/officeDocument/2006/relationships/hyperlink" Target="https://skills.emsidata.com/skills/KS127CH6FDT0VHWC5C7J" TargetMode="External"/><Relationship Id="rId2677" Type="http://schemas.openxmlformats.org/officeDocument/2006/relationships/hyperlink" Target="https://skills.emsidata.com/skills/KS316DXRLSV8PPCRG2J0" TargetMode="External"/><Relationship Id="rId1347" Type="http://schemas.openxmlformats.org/officeDocument/2006/relationships/hyperlink" Target="https://skills.emsidata.com/skills/KS1204B6FBVM6CXV6RDX" TargetMode="External"/><Relationship Id="rId2678" Type="http://schemas.openxmlformats.org/officeDocument/2006/relationships/hyperlink" Target="https://skills.emsidata.com/skills/KS1222F76XD9RFTB20HP" TargetMode="External"/><Relationship Id="rId1348" Type="http://schemas.openxmlformats.org/officeDocument/2006/relationships/hyperlink" Target="https://skills.emsidata.com/skills/KS120PH5ZTDHR1M534G8" TargetMode="External"/><Relationship Id="rId2679" Type="http://schemas.openxmlformats.org/officeDocument/2006/relationships/hyperlink" Target="https://skills.emsidata.com/skills/ES65621B26F53842D8BE" TargetMode="External"/><Relationship Id="rId1349" Type="http://schemas.openxmlformats.org/officeDocument/2006/relationships/hyperlink" Target="https://skills.emsidata.com/skills/KS1216375LC4N82DLFTC" TargetMode="External"/><Relationship Id="rId756" Type="http://schemas.openxmlformats.org/officeDocument/2006/relationships/hyperlink" Target="https://skills.emsidata.com/skills/ES2163E843A4868C57C7" TargetMode="External"/><Relationship Id="rId755" Type="http://schemas.openxmlformats.org/officeDocument/2006/relationships/hyperlink" Target="https://skills.emsidata.com/skills/KS124VK6SPQB79SHC2XD" TargetMode="External"/><Relationship Id="rId754" Type="http://schemas.openxmlformats.org/officeDocument/2006/relationships/hyperlink" Target="https://skills.emsidata.com/skills/KS127XK6CTBSY4QZSBWZ" TargetMode="External"/><Relationship Id="rId753" Type="http://schemas.openxmlformats.org/officeDocument/2006/relationships/hyperlink" Target="https://skills.emsidata.com/skills/KS2G344IMGQZHKXOKCWP" TargetMode="External"/><Relationship Id="rId759" Type="http://schemas.openxmlformats.org/officeDocument/2006/relationships/hyperlink" Target="https://skills.emsidata.com/skills/KS122L379M4BRD67J2CM" TargetMode="External"/><Relationship Id="rId758" Type="http://schemas.openxmlformats.org/officeDocument/2006/relationships/hyperlink" Target="https://skills.emsidata.com/skills/KS124VN5XNQD9Z4FB2P5" TargetMode="External"/><Relationship Id="rId757" Type="http://schemas.openxmlformats.org/officeDocument/2006/relationships/hyperlink" Target="https://skills.emsidata.com/skills/KS440PV5Z4ZJL38T14ND" TargetMode="External"/><Relationship Id="rId2670" Type="http://schemas.openxmlformats.org/officeDocument/2006/relationships/hyperlink" Target="https://skills.emsidata.com/skills/KS1279S75VY3PGZKYP5Q" TargetMode="External"/><Relationship Id="rId1340" Type="http://schemas.openxmlformats.org/officeDocument/2006/relationships/hyperlink" Target="https://skills.emsidata.com/skills/ES8591D8A5FDAB6360BD" TargetMode="External"/><Relationship Id="rId2671" Type="http://schemas.openxmlformats.org/officeDocument/2006/relationships/hyperlink" Target="https://skills.emsidata.com/skills/KS126TT617NQ007M2JJ4" TargetMode="External"/><Relationship Id="rId752" Type="http://schemas.openxmlformats.org/officeDocument/2006/relationships/hyperlink" Target="https://skills.emsidata.com/skills/KS440PQ73246B9ZJBSBP" TargetMode="External"/><Relationship Id="rId1341" Type="http://schemas.openxmlformats.org/officeDocument/2006/relationships/hyperlink" Target="https://skills.emsidata.com/skills/ESD10C356D19164207BC" TargetMode="External"/><Relationship Id="rId2672" Type="http://schemas.openxmlformats.org/officeDocument/2006/relationships/hyperlink" Target="https://skills.emsidata.com/skills/KS440QQ6NNV7S10DQST6" TargetMode="External"/><Relationship Id="rId751" Type="http://schemas.openxmlformats.org/officeDocument/2006/relationships/hyperlink" Target="https://skills.emsidata.com/skills/KSA4RQUUWETOMUPERMGD" TargetMode="External"/><Relationship Id="rId1342" Type="http://schemas.openxmlformats.org/officeDocument/2006/relationships/hyperlink" Target="https://skills.emsidata.com/skills/KS123F96V9WY491NWZ05" TargetMode="External"/><Relationship Id="rId2673" Type="http://schemas.openxmlformats.org/officeDocument/2006/relationships/hyperlink" Target="https://skills.emsidata.com/skills/KS122W96T2T9J5PZ0VMP" TargetMode="External"/><Relationship Id="rId750" Type="http://schemas.openxmlformats.org/officeDocument/2006/relationships/hyperlink" Target="https://skills.emsidata.com/skills/KS123P36P5VVBBW8NXBX" TargetMode="External"/><Relationship Id="rId1343" Type="http://schemas.openxmlformats.org/officeDocument/2006/relationships/hyperlink" Target="https://skills.emsidata.com/skills/KS123Y56VDHMZ288XX1W" TargetMode="External"/><Relationship Id="rId2674" Type="http://schemas.openxmlformats.org/officeDocument/2006/relationships/hyperlink" Target="https://skills.emsidata.com/skills/ES3937EEC3D5D7345412" TargetMode="External"/><Relationship Id="rId1344" Type="http://schemas.openxmlformats.org/officeDocument/2006/relationships/hyperlink" Target="https://skills.emsidata.com/skills/KS1226V5VS07LGW569ST" TargetMode="External"/><Relationship Id="rId2675" Type="http://schemas.openxmlformats.org/officeDocument/2006/relationships/hyperlink" Target="https://skills.emsidata.com/skills/KS120L16S3RLJ82VQ08H" TargetMode="External"/><Relationship Id="rId2621" Type="http://schemas.openxmlformats.org/officeDocument/2006/relationships/hyperlink" Target="https://skills.emsidata.com/skills/KS120L478NN82TVVXS4Y" TargetMode="External"/><Relationship Id="rId3953" Type="http://schemas.openxmlformats.org/officeDocument/2006/relationships/hyperlink" Target="https://skills.emsidata.com/skills/BGS772047EA34F7E6C05" TargetMode="External"/><Relationship Id="rId2622" Type="http://schemas.openxmlformats.org/officeDocument/2006/relationships/hyperlink" Target="https://skills.emsidata.com/skills/KS440BS6DPR9JGN0FDHG" TargetMode="External"/><Relationship Id="rId3952" Type="http://schemas.openxmlformats.org/officeDocument/2006/relationships/hyperlink" Target="https://skills.emsidata.com/skills/BGSE6A9AFE37DFAF46FC" TargetMode="External"/><Relationship Id="rId2623" Type="http://schemas.openxmlformats.org/officeDocument/2006/relationships/hyperlink" Target="https://skills.emsidata.com/skills/KS1222C6YBJK3PVX1ZM0" TargetMode="External"/><Relationship Id="rId3955" Type="http://schemas.openxmlformats.org/officeDocument/2006/relationships/hyperlink" Target="https://skills.emsidata.com/skills/KS126476B0KLBXD1Q0P9" TargetMode="External"/><Relationship Id="rId2624" Type="http://schemas.openxmlformats.org/officeDocument/2006/relationships/hyperlink" Target="https://skills.emsidata.com/skills/KS1279L6L5P52MRPNCGP" TargetMode="External"/><Relationship Id="rId3954" Type="http://schemas.openxmlformats.org/officeDocument/2006/relationships/hyperlink" Target="https://skills.emsidata.com/skills/ES28E69C85E14B85A39F" TargetMode="External"/><Relationship Id="rId2625" Type="http://schemas.openxmlformats.org/officeDocument/2006/relationships/hyperlink" Target="https://skills.emsidata.com/skills/KS128446J6DCWQ3B9HNN" TargetMode="External"/><Relationship Id="rId3957" Type="http://schemas.openxmlformats.org/officeDocument/2006/relationships/hyperlink" Target="https://skills.emsidata.com/skills/KS126FG60HYZ6KB1H11G" TargetMode="External"/><Relationship Id="rId2626" Type="http://schemas.openxmlformats.org/officeDocument/2006/relationships/hyperlink" Target="https://skills.emsidata.com/skills/KS1244J76BBG2CTNYHYR" TargetMode="External"/><Relationship Id="rId3956" Type="http://schemas.openxmlformats.org/officeDocument/2006/relationships/hyperlink" Target="https://skills.emsidata.com/skills/KS122PZ6VCBBKS89X562" TargetMode="External"/><Relationship Id="rId2627" Type="http://schemas.openxmlformats.org/officeDocument/2006/relationships/hyperlink" Target="https://skills.emsidata.com/skills/KS1257Z62K08NPBPVV4M" TargetMode="External"/><Relationship Id="rId3959" Type="http://schemas.openxmlformats.org/officeDocument/2006/relationships/hyperlink" Target="https://skills.emsidata.com/skills/KS125QQ61B0JLDS3C1GM" TargetMode="External"/><Relationship Id="rId2628" Type="http://schemas.openxmlformats.org/officeDocument/2006/relationships/hyperlink" Target="https://skills.emsidata.com/skills/KS4410Y6GGRL655XMB6H" TargetMode="External"/><Relationship Id="rId3958" Type="http://schemas.openxmlformats.org/officeDocument/2006/relationships/hyperlink" Target="https://skills.emsidata.com/skills/BGSB0F61BB979B858C1E" TargetMode="External"/><Relationship Id="rId709" Type="http://schemas.openxmlformats.org/officeDocument/2006/relationships/hyperlink" Target="https://skills.emsidata.com/skills/KS1239X61NPB4N0QQ678" TargetMode="External"/><Relationship Id="rId2629" Type="http://schemas.openxmlformats.org/officeDocument/2006/relationships/hyperlink" Target="https://skills.emsidata.com/skills/KS441BL62WQX7D722VW5" TargetMode="External"/><Relationship Id="rId708" Type="http://schemas.openxmlformats.org/officeDocument/2006/relationships/hyperlink" Target="https://skills.emsidata.com/skills/ES49599C78E399AE2577" TargetMode="External"/><Relationship Id="rId707" Type="http://schemas.openxmlformats.org/officeDocument/2006/relationships/hyperlink" Target="https://skills.emsidata.com/skills/KS1239Z71LLXDMTGRJ5S" TargetMode="External"/><Relationship Id="rId706" Type="http://schemas.openxmlformats.org/officeDocument/2006/relationships/hyperlink" Target="https://skills.emsidata.com/skills/KS122W8679FQJZW1J18C" TargetMode="External"/><Relationship Id="rId701" Type="http://schemas.openxmlformats.org/officeDocument/2006/relationships/hyperlink" Target="https://skills.emsidata.com/skills/KS441PC61LH6SWW9P97Q" TargetMode="External"/><Relationship Id="rId700" Type="http://schemas.openxmlformats.org/officeDocument/2006/relationships/hyperlink" Target="https://skills.emsidata.com/skills/KS124H568S1F92XY25VR" TargetMode="External"/><Relationship Id="rId705" Type="http://schemas.openxmlformats.org/officeDocument/2006/relationships/hyperlink" Target="https://skills.emsidata.com/skills/KS125886HP1C382BMZ23" TargetMode="External"/><Relationship Id="rId704" Type="http://schemas.openxmlformats.org/officeDocument/2006/relationships/hyperlink" Target="https://skills.emsidata.com/skills/KS4421B6105S1GF21ZW7" TargetMode="External"/><Relationship Id="rId703" Type="http://schemas.openxmlformats.org/officeDocument/2006/relationships/hyperlink" Target="https://skills.emsidata.com/skills/KS123R86H3SBH3T7B3LQ" TargetMode="External"/><Relationship Id="rId702" Type="http://schemas.openxmlformats.org/officeDocument/2006/relationships/hyperlink" Target="https://skills.emsidata.com/skills/KSNZWPVEM1K3BCSG5NYZ" TargetMode="External"/><Relationship Id="rId3951" Type="http://schemas.openxmlformats.org/officeDocument/2006/relationships/hyperlink" Target="https://skills.emsidata.com/skills/KS1208J5ZG20G358ZW26" TargetMode="External"/><Relationship Id="rId2620" Type="http://schemas.openxmlformats.org/officeDocument/2006/relationships/hyperlink" Target="https://skills.emsidata.com/skills/KS440H45X67RF6B7BF2N" TargetMode="External"/><Relationship Id="rId3950" Type="http://schemas.openxmlformats.org/officeDocument/2006/relationships/hyperlink" Target="https://skills.emsidata.com/skills/ES8D18ECD877BD9311C5" TargetMode="External"/><Relationship Id="rId2610" Type="http://schemas.openxmlformats.org/officeDocument/2006/relationships/hyperlink" Target="https://skills.emsidata.com/skills/KS126JK71DZNR1PY50NP" TargetMode="External"/><Relationship Id="rId3942" Type="http://schemas.openxmlformats.org/officeDocument/2006/relationships/hyperlink" Target="https://skills.emsidata.com/skills/KS124LN5XKL1ZL07GG5V" TargetMode="External"/><Relationship Id="rId2611" Type="http://schemas.openxmlformats.org/officeDocument/2006/relationships/hyperlink" Target="https://skills.emsidata.com/skills/KS1278M759V2K0W3SK8M" TargetMode="External"/><Relationship Id="rId3941" Type="http://schemas.openxmlformats.org/officeDocument/2006/relationships/hyperlink" Target="https://skills.emsidata.com/skills/BGSE902AD5AE577FC569" TargetMode="External"/><Relationship Id="rId2612" Type="http://schemas.openxmlformats.org/officeDocument/2006/relationships/hyperlink" Target="https://skills.emsidata.com/skills/KS124V771QLF5KJQWJBF" TargetMode="External"/><Relationship Id="rId3944" Type="http://schemas.openxmlformats.org/officeDocument/2006/relationships/hyperlink" Target="https://skills.emsidata.com/skills/KS127QQ5ZX7XDS7KMLV0" TargetMode="External"/><Relationship Id="rId2613" Type="http://schemas.openxmlformats.org/officeDocument/2006/relationships/hyperlink" Target="https://skills.emsidata.com/skills/KS440H66BML35BBRFCTK" TargetMode="External"/><Relationship Id="rId3943" Type="http://schemas.openxmlformats.org/officeDocument/2006/relationships/hyperlink" Target="https://skills.emsidata.com/skills/KS1285J5XJSBBGY8K7WQ" TargetMode="External"/><Relationship Id="rId2614" Type="http://schemas.openxmlformats.org/officeDocument/2006/relationships/hyperlink" Target="https://skills.emsidata.com/skills/KS123XH5ZL7HPG8XT3H9" TargetMode="External"/><Relationship Id="rId3946" Type="http://schemas.openxmlformats.org/officeDocument/2006/relationships/hyperlink" Target="https://skills.emsidata.com/skills/ESC0125793FA9AA2156E" TargetMode="External"/><Relationship Id="rId2615" Type="http://schemas.openxmlformats.org/officeDocument/2006/relationships/hyperlink" Target="https://skills.emsidata.com/skills/KS123QG660ZXSKRKK4JZ" TargetMode="External"/><Relationship Id="rId3945" Type="http://schemas.openxmlformats.org/officeDocument/2006/relationships/hyperlink" Target="https://skills.emsidata.com/skills/BGS76086E9F4FE74E0B5" TargetMode="External"/><Relationship Id="rId2616" Type="http://schemas.openxmlformats.org/officeDocument/2006/relationships/hyperlink" Target="https://skills.emsidata.com/skills/KS125HY6QTMR765BRQD0" TargetMode="External"/><Relationship Id="rId3948" Type="http://schemas.openxmlformats.org/officeDocument/2006/relationships/hyperlink" Target="https://skills.emsidata.com/skills/ES9262EB46A460722CB4" TargetMode="External"/><Relationship Id="rId2617" Type="http://schemas.openxmlformats.org/officeDocument/2006/relationships/hyperlink" Target="https://skills.emsidata.com/skills/KS440H56ND9ZWS5K595G" TargetMode="External"/><Relationship Id="rId3947" Type="http://schemas.openxmlformats.org/officeDocument/2006/relationships/hyperlink" Target="https://skills.emsidata.com/skills/BGSE65FDD20ABFBE9024" TargetMode="External"/><Relationship Id="rId2618" Type="http://schemas.openxmlformats.org/officeDocument/2006/relationships/hyperlink" Target="https://skills.emsidata.com/skills/KS2ZNHSFEVYKZNPB5R2K" TargetMode="External"/><Relationship Id="rId2619" Type="http://schemas.openxmlformats.org/officeDocument/2006/relationships/hyperlink" Target="https://skills.emsidata.com/skills/KS125WC6W1V65R5DTR2P" TargetMode="External"/><Relationship Id="rId3949" Type="http://schemas.openxmlformats.org/officeDocument/2006/relationships/hyperlink" Target="https://skills.emsidata.com/skills/KS7G7WL79VV0F42VQV6K" TargetMode="External"/><Relationship Id="rId3940" Type="http://schemas.openxmlformats.org/officeDocument/2006/relationships/hyperlink" Target="https://skills.emsidata.com/skills/KS120LN6KYHJL46Y5GSV" TargetMode="External"/><Relationship Id="rId1312" Type="http://schemas.openxmlformats.org/officeDocument/2006/relationships/hyperlink" Target="https://skills.emsidata.com/skills/KS1203W6419RJG2KW4QS" TargetMode="External"/><Relationship Id="rId2643" Type="http://schemas.openxmlformats.org/officeDocument/2006/relationships/hyperlink" Target="https://skills.emsidata.com/skills/KS122W760S3H5X5HNC91" TargetMode="External"/><Relationship Id="rId3975" Type="http://schemas.openxmlformats.org/officeDocument/2006/relationships/hyperlink" Target="https://skills.emsidata.com/skills/ESB7D4D9034BC8B2CAB1" TargetMode="External"/><Relationship Id="rId1313" Type="http://schemas.openxmlformats.org/officeDocument/2006/relationships/hyperlink" Target="https://skills.emsidata.com/skills/KS120RN6FDTS9FLCH3T0" TargetMode="External"/><Relationship Id="rId2644" Type="http://schemas.openxmlformats.org/officeDocument/2006/relationships/hyperlink" Target="https://skills.emsidata.com/skills/KS440QS66YCBN23Y8K25" TargetMode="External"/><Relationship Id="rId3974" Type="http://schemas.openxmlformats.org/officeDocument/2006/relationships/hyperlink" Target="https://skills.emsidata.com/skills/KS127WH61NMNP8WPKL10" TargetMode="External"/><Relationship Id="rId1314" Type="http://schemas.openxmlformats.org/officeDocument/2006/relationships/hyperlink" Target="https://skills.emsidata.com/skills/KS123FK6M3CFP7VC1NDL" TargetMode="External"/><Relationship Id="rId2645" Type="http://schemas.openxmlformats.org/officeDocument/2006/relationships/hyperlink" Target="https://skills.emsidata.com/skills/KS1206275WPC9RPYLWS7" TargetMode="External"/><Relationship Id="rId3977" Type="http://schemas.openxmlformats.org/officeDocument/2006/relationships/hyperlink" Target="https://skills.emsidata.com/skills/ESB552EE7457EC5E2A9E" TargetMode="External"/><Relationship Id="rId1315" Type="http://schemas.openxmlformats.org/officeDocument/2006/relationships/hyperlink" Target="https://skills.emsidata.com/skills/KS1218D6LYZ1Z647NCW2" TargetMode="External"/><Relationship Id="rId2646" Type="http://schemas.openxmlformats.org/officeDocument/2006/relationships/hyperlink" Target="https://skills.emsidata.com/skills/KSJBJZS8CHRIEGVGKRN0" TargetMode="External"/><Relationship Id="rId3976" Type="http://schemas.openxmlformats.org/officeDocument/2006/relationships/hyperlink" Target="https://skills.emsidata.com/skills/ESABC94B293DD00B5410" TargetMode="External"/><Relationship Id="rId1316" Type="http://schemas.openxmlformats.org/officeDocument/2006/relationships/hyperlink" Target="https://skills.emsidata.com/skills/KS120WV6DZVT0DGYT4S4" TargetMode="External"/><Relationship Id="rId2647" Type="http://schemas.openxmlformats.org/officeDocument/2006/relationships/hyperlink" Target="https://skills.emsidata.com/skills/KS122VJ6BSMHB6YCH502" TargetMode="External"/><Relationship Id="rId3979" Type="http://schemas.openxmlformats.org/officeDocument/2006/relationships/hyperlink" Target="https://skills.emsidata.com/skills/KS120LJ68QWNG8YNRZGR" TargetMode="External"/><Relationship Id="rId1317" Type="http://schemas.openxmlformats.org/officeDocument/2006/relationships/hyperlink" Target="https://skills.emsidata.com/skills/KS121896J2HK1019MDN5" TargetMode="External"/><Relationship Id="rId2648" Type="http://schemas.openxmlformats.org/officeDocument/2006/relationships/hyperlink" Target="https://skills.emsidata.com/skills/KS1278T6GT5BLP3XTM22" TargetMode="External"/><Relationship Id="rId3978" Type="http://schemas.openxmlformats.org/officeDocument/2006/relationships/hyperlink" Target="https://skills.emsidata.com/skills/KSZ7B81D0GU9YSELR8WN" TargetMode="External"/><Relationship Id="rId1318" Type="http://schemas.openxmlformats.org/officeDocument/2006/relationships/hyperlink" Target="https://skills.emsidata.com/skills/KS12807700VSGBTPH0NP" TargetMode="External"/><Relationship Id="rId2649" Type="http://schemas.openxmlformats.org/officeDocument/2006/relationships/hyperlink" Target="https://skills.emsidata.com/skills/KSABGEC7AFSPFQM1LOH4" TargetMode="External"/><Relationship Id="rId1319" Type="http://schemas.openxmlformats.org/officeDocument/2006/relationships/hyperlink" Target="https://skills.emsidata.com/skills/KS120QS66XGFTSBWSGKF" TargetMode="External"/><Relationship Id="rId729" Type="http://schemas.openxmlformats.org/officeDocument/2006/relationships/hyperlink" Target="https://skills.emsidata.com/skills/KS1239W6QZKL1H0TF1TJ" TargetMode="External"/><Relationship Id="rId728" Type="http://schemas.openxmlformats.org/officeDocument/2006/relationships/hyperlink" Target="https://skills.emsidata.com/skills/KS124MT6C6ZSY7CXM7WS" TargetMode="External"/><Relationship Id="rId723" Type="http://schemas.openxmlformats.org/officeDocument/2006/relationships/hyperlink" Target="https://skills.emsidata.com/skills/ESAD2A97DD22BAA0B629" TargetMode="External"/><Relationship Id="rId722" Type="http://schemas.openxmlformats.org/officeDocument/2006/relationships/hyperlink" Target="https://skills.emsidata.com/skills/KS1262F6LB0H1YGFYV0T" TargetMode="External"/><Relationship Id="rId721" Type="http://schemas.openxmlformats.org/officeDocument/2006/relationships/hyperlink" Target="https://skills.emsidata.com/skills/KS1218L5VKWN52NBR2W3" TargetMode="External"/><Relationship Id="rId720" Type="http://schemas.openxmlformats.org/officeDocument/2006/relationships/hyperlink" Target="https://skills.emsidata.com/skills/KS123B46XF98CXBLLZH0" TargetMode="External"/><Relationship Id="rId727" Type="http://schemas.openxmlformats.org/officeDocument/2006/relationships/hyperlink" Target="https://skills.emsidata.com/skills/KS126476F5D7R48W4MTS" TargetMode="External"/><Relationship Id="rId726" Type="http://schemas.openxmlformats.org/officeDocument/2006/relationships/hyperlink" Target="https://skills.emsidata.com/skills/KS123B478J534KRN8T1B" TargetMode="External"/><Relationship Id="rId725" Type="http://schemas.openxmlformats.org/officeDocument/2006/relationships/hyperlink" Target="https://skills.emsidata.com/skills/KS0MAEFJJQ5E20V484U1" TargetMode="External"/><Relationship Id="rId724" Type="http://schemas.openxmlformats.org/officeDocument/2006/relationships/hyperlink" Target="https://skills.emsidata.com/skills/KS1239Y6FNL0GN8819NP" TargetMode="External"/><Relationship Id="rId3971" Type="http://schemas.openxmlformats.org/officeDocument/2006/relationships/hyperlink" Target="https://skills.emsidata.com/skills/ES60F43D4B31EA0C833D" TargetMode="External"/><Relationship Id="rId2640" Type="http://schemas.openxmlformats.org/officeDocument/2006/relationships/hyperlink" Target="https://skills.emsidata.com/skills/KS122V3615X20HK635ZM" TargetMode="External"/><Relationship Id="rId3970" Type="http://schemas.openxmlformats.org/officeDocument/2006/relationships/hyperlink" Target="https://skills.emsidata.com/skills/KS123D0638LXV70CK214" TargetMode="External"/><Relationship Id="rId1310" Type="http://schemas.openxmlformats.org/officeDocument/2006/relationships/hyperlink" Target="https://skills.emsidata.com/skills/KS120436N14BN10FM7W8" TargetMode="External"/><Relationship Id="rId2641" Type="http://schemas.openxmlformats.org/officeDocument/2006/relationships/hyperlink" Target="https://skills.emsidata.com/skills/KS7G0BS6BBF99WHQPX3G" TargetMode="External"/><Relationship Id="rId3973" Type="http://schemas.openxmlformats.org/officeDocument/2006/relationships/hyperlink" Target="https://skills.emsidata.com/skills/KS127DT5VXHK1M161316" TargetMode="External"/><Relationship Id="rId1311" Type="http://schemas.openxmlformats.org/officeDocument/2006/relationships/hyperlink" Target="https://skills.emsidata.com/skills/KS12043750BK3KLG30B5" TargetMode="External"/><Relationship Id="rId2642" Type="http://schemas.openxmlformats.org/officeDocument/2006/relationships/hyperlink" Target="https://skills.emsidata.com/skills/KSPSGF5MXB6568UIQ4BK" TargetMode="External"/><Relationship Id="rId3972" Type="http://schemas.openxmlformats.org/officeDocument/2006/relationships/hyperlink" Target="https://skills.emsidata.com/skills/KS4425C6ZM53B0RZCD8Y" TargetMode="External"/><Relationship Id="rId1301" Type="http://schemas.openxmlformats.org/officeDocument/2006/relationships/hyperlink" Target="https://skills.emsidata.com/skills/KS124296MBM4YJ6ZM4WV" TargetMode="External"/><Relationship Id="rId2632" Type="http://schemas.openxmlformats.org/officeDocument/2006/relationships/hyperlink" Target="https://skills.emsidata.com/skills/KS4AT7MEWYJKSUOQ0BLR" TargetMode="External"/><Relationship Id="rId3964" Type="http://schemas.openxmlformats.org/officeDocument/2006/relationships/hyperlink" Target="https://skills.emsidata.com/skills/KS441HG6JJWRM91JPVBY" TargetMode="External"/><Relationship Id="rId1302" Type="http://schemas.openxmlformats.org/officeDocument/2006/relationships/hyperlink" Target="https://skills.emsidata.com/skills/ESA0EFE56CC2D1D63A1B" TargetMode="External"/><Relationship Id="rId2633" Type="http://schemas.openxmlformats.org/officeDocument/2006/relationships/hyperlink" Target="https://skills.emsidata.com/skills/KS441PJ6GWCP466KXWLG" TargetMode="External"/><Relationship Id="rId3963" Type="http://schemas.openxmlformats.org/officeDocument/2006/relationships/hyperlink" Target="https://skills.emsidata.com/skills/ES4905CBEF53272601DC" TargetMode="External"/><Relationship Id="rId1303" Type="http://schemas.openxmlformats.org/officeDocument/2006/relationships/hyperlink" Target="https://skills.emsidata.com/skills/KS1210K76FSLMJPCPJNR" TargetMode="External"/><Relationship Id="rId2634" Type="http://schemas.openxmlformats.org/officeDocument/2006/relationships/hyperlink" Target="https://skills.emsidata.com/skills/KS440H873RW906B7R308" TargetMode="External"/><Relationship Id="rId3966" Type="http://schemas.openxmlformats.org/officeDocument/2006/relationships/hyperlink" Target="https://skills.emsidata.com/skills/ES2529B535F170B2F067" TargetMode="External"/><Relationship Id="rId1304" Type="http://schemas.openxmlformats.org/officeDocument/2006/relationships/hyperlink" Target="https://skills.emsidata.com/skills/KS128C36TMG15QGD7BQ5" TargetMode="External"/><Relationship Id="rId2635" Type="http://schemas.openxmlformats.org/officeDocument/2006/relationships/hyperlink" Target="https://skills.emsidata.com/skills/KSDT592LYKD2U90K2HFY" TargetMode="External"/><Relationship Id="rId3965" Type="http://schemas.openxmlformats.org/officeDocument/2006/relationships/hyperlink" Target="https://skills.emsidata.com/skills/KSHO3VPLKOUJMY9MQGPY" TargetMode="External"/><Relationship Id="rId1305" Type="http://schemas.openxmlformats.org/officeDocument/2006/relationships/hyperlink" Target="https://skills.emsidata.com/skills/KS128GS6DFRQWLL39LJ6" TargetMode="External"/><Relationship Id="rId2636" Type="http://schemas.openxmlformats.org/officeDocument/2006/relationships/hyperlink" Target="https://skills.emsidata.com/skills/KS1249367CK42Y150YK0" TargetMode="External"/><Relationship Id="rId3968" Type="http://schemas.openxmlformats.org/officeDocument/2006/relationships/hyperlink" Target="https://skills.emsidata.com/skills/BGS6837680F34EC86853" TargetMode="External"/><Relationship Id="rId1306" Type="http://schemas.openxmlformats.org/officeDocument/2006/relationships/hyperlink" Target="https://skills.emsidata.com/skills/KS125PW6LDKJY587C1SK" TargetMode="External"/><Relationship Id="rId2637" Type="http://schemas.openxmlformats.org/officeDocument/2006/relationships/hyperlink" Target="https://skills.emsidata.com/skills/KS1258V6PVZY45ZXZY68" TargetMode="External"/><Relationship Id="rId3967" Type="http://schemas.openxmlformats.org/officeDocument/2006/relationships/hyperlink" Target="https://skills.emsidata.com/skills/KS125R96SCJDTX7K47Z3" TargetMode="External"/><Relationship Id="rId1307" Type="http://schemas.openxmlformats.org/officeDocument/2006/relationships/hyperlink" Target="https://skills.emsidata.com/skills/KS440MX78JBL75PZQK40" TargetMode="External"/><Relationship Id="rId2638" Type="http://schemas.openxmlformats.org/officeDocument/2006/relationships/hyperlink" Target="https://skills.emsidata.com/skills/KS1201366HBDSM2WN9JK" TargetMode="External"/><Relationship Id="rId1308" Type="http://schemas.openxmlformats.org/officeDocument/2006/relationships/hyperlink" Target="https://skills.emsidata.com/skills/KS441YT70H4920R8J83C" TargetMode="External"/><Relationship Id="rId2639" Type="http://schemas.openxmlformats.org/officeDocument/2006/relationships/hyperlink" Target="https://skills.emsidata.com/skills/KS6840J6LR0TLQ86LZJC" TargetMode="External"/><Relationship Id="rId3969" Type="http://schemas.openxmlformats.org/officeDocument/2006/relationships/hyperlink" Target="https://skills.emsidata.com/skills/ESD76FEC98E900BAA826" TargetMode="External"/><Relationship Id="rId1309" Type="http://schemas.openxmlformats.org/officeDocument/2006/relationships/hyperlink" Target="https://skills.emsidata.com/skills/KS12571603WK30XFFFKS" TargetMode="External"/><Relationship Id="rId719" Type="http://schemas.openxmlformats.org/officeDocument/2006/relationships/hyperlink" Target="https://skills.emsidata.com/skills/ES3E25F687D032E27070" TargetMode="External"/><Relationship Id="rId718" Type="http://schemas.openxmlformats.org/officeDocument/2006/relationships/hyperlink" Target="https://skills.emsidata.com/skills/KS126556FNLYCY6YVFN6" TargetMode="External"/><Relationship Id="rId717" Type="http://schemas.openxmlformats.org/officeDocument/2006/relationships/hyperlink" Target="https://skills.emsidata.com/skills/KS126546T0C1332JMWTP" TargetMode="External"/><Relationship Id="rId712" Type="http://schemas.openxmlformats.org/officeDocument/2006/relationships/hyperlink" Target="https://skills.emsidata.com/skills/KS120LH680LTNRR07357" TargetMode="External"/><Relationship Id="rId711" Type="http://schemas.openxmlformats.org/officeDocument/2006/relationships/hyperlink" Target="https://skills.emsidata.com/skills/KS123B75Z8CKNHP05L6Y" TargetMode="External"/><Relationship Id="rId710" Type="http://schemas.openxmlformats.org/officeDocument/2006/relationships/hyperlink" Target="https://skills.emsidata.com/skills/KS1258L6KK7JQ0N1KGPG" TargetMode="External"/><Relationship Id="rId716" Type="http://schemas.openxmlformats.org/officeDocument/2006/relationships/hyperlink" Target="https://skills.emsidata.com/skills/KS1218M69Q71VLCK1G8L" TargetMode="External"/><Relationship Id="rId715" Type="http://schemas.openxmlformats.org/officeDocument/2006/relationships/hyperlink" Target="https://skills.emsidata.com/skills/KS123B26FD2N004Q34KD" TargetMode="External"/><Relationship Id="rId714" Type="http://schemas.openxmlformats.org/officeDocument/2006/relationships/hyperlink" Target="https://skills.emsidata.com/skills/KS125K663RKQMY6CFN29" TargetMode="External"/><Relationship Id="rId713" Type="http://schemas.openxmlformats.org/officeDocument/2006/relationships/hyperlink" Target="https://skills.emsidata.com/skills/KSPHT4FC7W32BWG7SGZU" TargetMode="External"/><Relationship Id="rId3960" Type="http://schemas.openxmlformats.org/officeDocument/2006/relationships/hyperlink" Target="https://skills.emsidata.com/skills/ESD46AD001988D1F1B76" TargetMode="External"/><Relationship Id="rId2630" Type="http://schemas.openxmlformats.org/officeDocument/2006/relationships/hyperlink" Target="https://skills.emsidata.com/skills/KSJJY9VOM9XL0YKE46E0" TargetMode="External"/><Relationship Id="rId3962" Type="http://schemas.openxmlformats.org/officeDocument/2006/relationships/hyperlink" Target="https://skills.emsidata.com/skills/BGS46B356CAC962AB733" TargetMode="External"/><Relationship Id="rId1300" Type="http://schemas.openxmlformats.org/officeDocument/2006/relationships/hyperlink" Target="https://skills.emsidata.com/skills/ESFEEF96F60C8AAA2C70" TargetMode="External"/><Relationship Id="rId2631" Type="http://schemas.openxmlformats.org/officeDocument/2006/relationships/hyperlink" Target="https://skills.emsidata.com/skills/KS123PN6QLC535X9L625" TargetMode="External"/><Relationship Id="rId3961" Type="http://schemas.openxmlformats.org/officeDocument/2006/relationships/hyperlink" Target="https://skills.emsidata.com/skills/ES219375F93247CE5AE3" TargetMode="External"/><Relationship Id="rId1378" Type="http://schemas.openxmlformats.org/officeDocument/2006/relationships/hyperlink" Target="https://skills.emsidata.com/skills/KS1218R61L2LHV8J334J" TargetMode="External"/><Relationship Id="rId1379" Type="http://schemas.openxmlformats.org/officeDocument/2006/relationships/hyperlink" Target="https://skills.emsidata.com/skills/KS123Y66D0RFRNZL3KL1" TargetMode="External"/><Relationship Id="rId789" Type="http://schemas.openxmlformats.org/officeDocument/2006/relationships/hyperlink" Target="https://skills.emsidata.com/skills/KS440Q175XN9R2LCQBTG" TargetMode="External"/><Relationship Id="rId788" Type="http://schemas.openxmlformats.org/officeDocument/2006/relationships/hyperlink" Target="https://skills.emsidata.com/skills/KS440PX6K74FY7FWZ39G" TargetMode="External"/><Relationship Id="rId787" Type="http://schemas.openxmlformats.org/officeDocument/2006/relationships/hyperlink" Target="https://skills.emsidata.com/skills/ES9F60A97F4B208D564E" TargetMode="External"/><Relationship Id="rId786" Type="http://schemas.openxmlformats.org/officeDocument/2006/relationships/hyperlink" Target="https://skills.emsidata.com/skills/ESBB137B92C3533C53C3" TargetMode="External"/><Relationship Id="rId781" Type="http://schemas.openxmlformats.org/officeDocument/2006/relationships/hyperlink" Target="https://skills.emsidata.com/skills/KS127XR67N44KR2K485W" TargetMode="External"/><Relationship Id="rId1370" Type="http://schemas.openxmlformats.org/officeDocument/2006/relationships/hyperlink" Target="https://skills.emsidata.com/skills/KS125TB653QMFRLBTT0J" TargetMode="External"/><Relationship Id="rId780" Type="http://schemas.openxmlformats.org/officeDocument/2006/relationships/hyperlink" Target="https://skills.emsidata.com/skills/ES317D6EADB0B843D141" TargetMode="External"/><Relationship Id="rId1371" Type="http://schemas.openxmlformats.org/officeDocument/2006/relationships/hyperlink" Target="https://skills.emsidata.com/skills/KS1225X6QZJCPX4XQHD4" TargetMode="External"/><Relationship Id="rId1372" Type="http://schemas.openxmlformats.org/officeDocument/2006/relationships/hyperlink" Target="https://skills.emsidata.com/skills/KS125876RZSRM3RGRMKG" TargetMode="External"/><Relationship Id="rId1373" Type="http://schemas.openxmlformats.org/officeDocument/2006/relationships/hyperlink" Target="https://skills.emsidata.com/skills/KS440RY5VQ3ZB0CBX50F" TargetMode="External"/><Relationship Id="rId785" Type="http://schemas.openxmlformats.org/officeDocument/2006/relationships/hyperlink" Target="https://skills.emsidata.com/skills/KS4QVCJHUP5LD71LMV4P" TargetMode="External"/><Relationship Id="rId1374" Type="http://schemas.openxmlformats.org/officeDocument/2006/relationships/hyperlink" Target="https://skills.emsidata.com/skills/KS121FD6C54FQXWLKZSF" TargetMode="External"/><Relationship Id="rId784" Type="http://schemas.openxmlformats.org/officeDocument/2006/relationships/hyperlink" Target="https://skills.emsidata.com/skills/KS1258T754X4YLF98X65" TargetMode="External"/><Relationship Id="rId1375" Type="http://schemas.openxmlformats.org/officeDocument/2006/relationships/hyperlink" Target="https://skills.emsidata.com/skills/KS4413S6TY0MWXDXQ0YM" TargetMode="External"/><Relationship Id="rId783" Type="http://schemas.openxmlformats.org/officeDocument/2006/relationships/hyperlink" Target="https://skills.emsidata.com/skills/ESF680FFB825795428E1" TargetMode="External"/><Relationship Id="rId1376" Type="http://schemas.openxmlformats.org/officeDocument/2006/relationships/hyperlink" Target="https://skills.emsidata.com/skills/KS1245D693448L1GJ4DW" TargetMode="External"/><Relationship Id="rId782" Type="http://schemas.openxmlformats.org/officeDocument/2006/relationships/hyperlink" Target="https://skills.emsidata.com/skills/KS125V7789ZHFZV1LXKK" TargetMode="External"/><Relationship Id="rId1377" Type="http://schemas.openxmlformats.org/officeDocument/2006/relationships/hyperlink" Target="https://skills.emsidata.com/skills/KS1265G69GQZ33ZXGMDP" TargetMode="External"/><Relationship Id="rId1367" Type="http://schemas.openxmlformats.org/officeDocument/2006/relationships/hyperlink" Target="https://skills.emsidata.com/skills/KS1219D70RKFPH4CC8KN" TargetMode="External"/><Relationship Id="rId2698" Type="http://schemas.openxmlformats.org/officeDocument/2006/relationships/hyperlink" Target="https://skills.emsidata.com/skills/KSUN4DULOE3WIWQIFL94" TargetMode="External"/><Relationship Id="rId1368" Type="http://schemas.openxmlformats.org/officeDocument/2006/relationships/hyperlink" Target="https://skills.emsidata.com/skills/KS1217J65JY9FWFKQR0C" TargetMode="External"/><Relationship Id="rId2699" Type="http://schemas.openxmlformats.org/officeDocument/2006/relationships/hyperlink" Target="https://skills.emsidata.com/skills/KS440QX6DG2JBQ8QDZ2V" TargetMode="External"/><Relationship Id="rId1369" Type="http://schemas.openxmlformats.org/officeDocument/2006/relationships/hyperlink" Target="https://skills.emsidata.com/skills/KS123YH6YZ1G0PZVVJW1" TargetMode="External"/><Relationship Id="rId778" Type="http://schemas.openxmlformats.org/officeDocument/2006/relationships/hyperlink" Target="https://skills.emsidata.com/skills/KS440PZ6XGF23B3PP45Q" TargetMode="External"/><Relationship Id="rId777" Type="http://schemas.openxmlformats.org/officeDocument/2006/relationships/hyperlink" Target="https://skills.emsidata.com/skills/KS127FW5Y460Z4K81KZH" TargetMode="External"/><Relationship Id="rId776" Type="http://schemas.openxmlformats.org/officeDocument/2006/relationships/hyperlink" Target="https://skills.emsidata.com/skills/ESB2463F41E66CB3ECB7" TargetMode="External"/><Relationship Id="rId775" Type="http://schemas.openxmlformats.org/officeDocument/2006/relationships/hyperlink" Target="https://skills.emsidata.com/skills/ESE728B719CC6B775CD9" TargetMode="External"/><Relationship Id="rId779" Type="http://schemas.openxmlformats.org/officeDocument/2006/relationships/hyperlink" Target="https://skills.emsidata.com/skills/KS441P36DKPV9PPLT3M3" TargetMode="External"/><Relationship Id="rId770" Type="http://schemas.openxmlformats.org/officeDocument/2006/relationships/hyperlink" Target="https://skills.emsidata.com/skills/KS440PZ74XYTSDX12CBJ" TargetMode="External"/><Relationship Id="rId2690" Type="http://schemas.openxmlformats.org/officeDocument/2006/relationships/hyperlink" Target="https://skills.emsidata.com/skills/BGSAA4F2046691D18864" TargetMode="External"/><Relationship Id="rId1360" Type="http://schemas.openxmlformats.org/officeDocument/2006/relationships/hyperlink" Target="https://skills.emsidata.com/skills/KS1203X6427JW5JX3V8L" TargetMode="External"/><Relationship Id="rId2691" Type="http://schemas.openxmlformats.org/officeDocument/2006/relationships/hyperlink" Target="https://skills.emsidata.com/skills/KS128216J7TWVPBNT70H" TargetMode="External"/><Relationship Id="rId1361" Type="http://schemas.openxmlformats.org/officeDocument/2006/relationships/hyperlink" Target="https://skills.emsidata.com/skills/KS120M66H6DM1QYD6NJ8" TargetMode="External"/><Relationship Id="rId2692" Type="http://schemas.openxmlformats.org/officeDocument/2006/relationships/hyperlink" Target="https://skills.emsidata.com/skills/KSNWW2JEAUWP22KEHPGB" TargetMode="External"/><Relationship Id="rId1362" Type="http://schemas.openxmlformats.org/officeDocument/2006/relationships/hyperlink" Target="https://skills.emsidata.com/skills/KS123Y76D7JBC3TT7S7W" TargetMode="External"/><Relationship Id="rId2693" Type="http://schemas.openxmlformats.org/officeDocument/2006/relationships/hyperlink" Target="https://skills.emsidata.com/skills/KS128146796MD3S4Q88R" TargetMode="External"/><Relationship Id="rId774" Type="http://schemas.openxmlformats.org/officeDocument/2006/relationships/hyperlink" Target="https://skills.emsidata.com/skills/KS127Y366H0H6N3QPNND" TargetMode="External"/><Relationship Id="rId1363" Type="http://schemas.openxmlformats.org/officeDocument/2006/relationships/hyperlink" Target="https://skills.emsidata.com/skills/ES82679C2ADA70DDD6A5" TargetMode="External"/><Relationship Id="rId2694" Type="http://schemas.openxmlformats.org/officeDocument/2006/relationships/hyperlink" Target="https://skills.emsidata.com/skills/KS1285560X98N1K0Y73D" TargetMode="External"/><Relationship Id="rId773" Type="http://schemas.openxmlformats.org/officeDocument/2006/relationships/hyperlink" Target="https://skills.emsidata.com/skills/ES35744A35A2FEB0D042" TargetMode="External"/><Relationship Id="rId1364" Type="http://schemas.openxmlformats.org/officeDocument/2006/relationships/hyperlink" Target="https://skills.emsidata.com/skills/KS123Y66DNRSJ1QGK9NW" TargetMode="External"/><Relationship Id="rId2695" Type="http://schemas.openxmlformats.org/officeDocument/2006/relationships/hyperlink" Target="https://skills.emsidata.com/skills/KSOJDFKU3P4CQ25VCU4T" TargetMode="External"/><Relationship Id="rId772" Type="http://schemas.openxmlformats.org/officeDocument/2006/relationships/hyperlink" Target="https://skills.emsidata.com/skills/KS440PS6WX2L5VG4MTDG" TargetMode="External"/><Relationship Id="rId1365" Type="http://schemas.openxmlformats.org/officeDocument/2006/relationships/hyperlink" Target="https://skills.emsidata.com/skills/KSDK3Q6W2RYOATC7AV1I" TargetMode="External"/><Relationship Id="rId2696" Type="http://schemas.openxmlformats.org/officeDocument/2006/relationships/hyperlink" Target="https://skills.emsidata.com/skills/KS1222G6RD9GBB7Q6FY5" TargetMode="External"/><Relationship Id="rId771" Type="http://schemas.openxmlformats.org/officeDocument/2006/relationships/hyperlink" Target="https://skills.emsidata.com/skills/KS124845WBMWJMXMQBFJ" TargetMode="External"/><Relationship Id="rId1366" Type="http://schemas.openxmlformats.org/officeDocument/2006/relationships/hyperlink" Target="https://skills.emsidata.com/skills/KS123MF6VJP1VZK3YC3N" TargetMode="External"/><Relationship Id="rId2697" Type="http://schemas.openxmlformats.org/officeDocument/2006/relationships/hyperlink" Target="https://skills.emsidata.com/skills/KS4JKCA38HSBEZORSKQQ" TargetMode="External"/><Relationship Id="rId1390" Type="http://schemas.openxmlformats.org/officeDocument/2006/relationships/hyperlink" Target="https://skills.emsidata.com/skills/KS126485WGPSSLRQMF29" TargetMode="External"/><Relationship Id="rId1391" Type="http://schemas.openxmlformats.org/officeDocument/2006/relationships/hyperlink" Target="https://skills.emsidata.com/skills/KS1217J6B5FTXYYNSTZY" TargetMode="External"/><Relationship Id="rId1392" Type="http://schemas.openxmlformats.org/officeDocument/2006/relationships/hyperlink" Target="https://skills.emsidata.com/skills/KS121CR6XWVT7K2QBLFW" TargetMode="External"/><Relationship Id="rId1393" Type="http://schemas.openxmlformats.org/officeDocument/2006/relationships/hyperlink" Target="https://skills.emsidata.com/skills/KS1232B6NBX27N8HP6K0" TargetMode="External"/><Relationship Id="rId1394" Type="http://schemas.openxmlformats.org/officeDocument/2006/relationships/hyperlink" Target="https://skills.emsidata.com/skills/KS121CW6HM3TRNBB7066" TargetMode="External"/><Relationship Id="rId1395" Type="http://schemas.openxmlformats.org/officeDocument/2006/relationships/hyperlink" Target="https://skills.emsidata.com/skills/KS121CY6T3HPCF8T1D3R" TargetMode="External"/><Relationship Id="rId1396" Type="http://schemas.openxmlformats.org/officeDocument/2006/relationships/hyperlink" Target="https://skills.emsidata.com/skills/KS121CW6GWJ6Q89NT5N2" TargetMode="External"/><Relationship Id="rId1397" Type="http://schemas.openxmlformats.org/officeDocument/2006/relationships/hyperlink" Target="https://skills.emsidata.com/skills/ESEC13B9B5D0B48794B0" TargetMode="External"/><Relationship Id="rId1398" Type="http://schemas.openxmlformats.org/officeDocument/2006/relationships/hyperlink" Target="https://skills.emsidata.com/skills/KS120PJ60CD8SQ4FT4SG" TargetMode="External"/><Relationship Id="rId1399" Type="http://schemas.openxmlformats.org/officeDocument/2006/relationships/hyperlink" Target="https://skills.emsidata.com/skills/KS123YH6B5Z6Q799424R" TargetMode="External"/><Relationship Id="rId1389" Type="http://schemas.openxmlformats.org/officeDocument/2006/relationships/hyperlink" Target="https://skills.emsidata.com/skills/KS123YC5Y2TSVJJH3SCW" TargetMode="External"/><Relationship Id="rId799" Type="http://schemas.openxmlformats.org/officeDocument/2006/relationships/hyperlink" Target="https://skills.emsidata.com/skills/KS121XS5Y65G7JJG1VV5" TargetMode="External"/><Relationship Id="rId798" Type="http://schemas.openxmlformats.org/officeDocument/2006/relationships/hyperlink" Target="https://skills.emsidata.com/skills/ES74FEAE66C02FEBECFE" TargetMode="External"/><Relationship Id="rId797" Type="http://schemas.openxmlformats.org/officeDocument/2006/relationships/hyperlink" Target="https://skills.emsidata.com/skills/ESF75F0F72FB44DFAE60" TargetMode="External"/><Relationship Id="rId1380" Type="http://schemas.openxmlformats.org/officeDocument/2006/relationships/hyperlink" Target="https://skills.emsidata.com/skills/ES750DFF3E0853E95124" TargetMode="External"/><Relationship Id="rId792" Type="http://schemas.openxmlformats.org/officeDocument/2006/relationships/hyperlink" Target="https://skills.emsidata.com/skills/KS122L46TBBZJ9858RGR" TargetMode="External"/><Relationship Id="rId1381" Type="http://schemas.openxmlformats.org/officeDocument/2006/relationships/hyperlink" Target="https://skills.emsidata.com/skills/KS122SD6Q01XBDS5T7QJ" TargetMode="External"/><Relationship Id="rId791" Type="http://schemas.openxmlformats.org/officeDocument/2006/relationships/hyperlink" Target="https://skills.emsidata.com/skills/KS128046YVM67P8TX5MM" TargetMode="External"/><Relationship Id="rId1382" Type="http://schemas.openxmlformats.org/officeDocument/2006/relationships/hyperlink" Target="https://skills.emsidata.com/skills/ES5515E43EB7FBC6BB6A" TargetMode="External"/><Relationship Id="rId790" Type="http://schemas.openxmlformats.org/officeDocument/2006/relationships/hyperlink" Target="https://skills.emsidata.com/skills/KS122L65X3S3Z2H9JC0L" TargetMode="External"/><Relationship Id="rId1383" Type="http://schemas.openxmlformats.org/officeDocument/2006/relationships/hyperlink" Target="https://skills.emsidata.com/skills/KS122V26MG4RFNJVPZH8" TargetMode="External"/><Relationship Id="rId1384" Type="http://schemas.openxmlformats.org/officeDocument/2006/relationships/hyperlink" Target="https://skills.emsidata.com/skills/KS123Y170JP7JBSFVBSS" TargetMode="External"/><Relationship Id="rId796" Type="http://schemas.openxmlformats.org/officeDocument/2006/relationships/hyperlink" Target="https://skills.emsidata.com/skills/KS8KHTXUYMQ3Z9AVEIX6" TargetMode="External"/><Relationship Id="rId1385" Type="http://schemas.openxmlformats.org/officeDocument/2006/relationships/hyperlink" Target="https://skills.emsidata.com/skills/KS1216V6BW9W9PWLVHP8" TargetMode="External"/><Relationship Id="rId795" Type="http://schemas.openxmlformats.org/officeDocument/2006/relationships/hyperlink" Target="https://skills.emsidata.com/skills/KS1225N6LLCB6MVBP02R" TargetMode="External"/><Relationship Id="rId1386" Type="http://schemas.openxmlformats.org/officeDocument/2006/relationships/hyperlink" Target="https://skills.emsidata.com/skills/KS123Y56BJ5RWDQLYD5K" TargetMode="External"/><Relationship Id="rId794" Type="http://schemas.openxmlformats.org/officeDocument/2006/relationships/hyperlink" Target="https://skills.emsidata.com/skills/KS125Q26JWQQXBCVGXBV" TargetMode="External"/><Relationship Id="rId1387" Type="http://schemas.openxmlformats.org/officeDocument/2006/relationships/hyperlink" Target="https://skills.emsidata.com/skills/KS124G778RBH736MX5J1" TargetMode="External"/><Relationship Id="rId793" Type="http://schemas.openxmlformats.org/officeDocument/2006/relationships/hyperlink" Target="https://skills.emsidata.com/skills/KS1225J6XX2482K4PWDP" TargetMode="External"/><Relationship Id="rId1388" Type="http://schemas.openxmlformats.org/officeDocument/2006/relationships/hyperlink" Target="https://skills.emsidata.com/skills/KS121CT6FM1ZSBV1XL13" TargetMode="External"/><Relationship Id="rId2700" Type="http://schemas.openxmlformats.org/officeDocument/2006/relationships/hyperlink" Target="https://skills.emsidata.com/skills/KS1228C74RPWGLMQKV32" TargetMode="External"/><Relationship Id="rId2701" Type="http://schemas.openxmlformats.org/officeDocument/2006/relationships/hyperlink" Target="https://skills.emsidata.com/skills/KS1283R6BBX34S61XLQS" TargetMode="External"/><Relationship Id="rId2702" Type="http://schemas.openxmlformats.org/officeDocument/2006/relationships/hyperlink" Target="https://skills.emsidata.com/skills/KS123MW6QP0KZ7HWWHJF" TargetMode="External"/><Relationship Id="rId2703" Type="http://schemas.openxmlformats.org/officeDocument/2006/relationships/hyperlink" Target="https://skills.emsidata.com/skills/KSQQ65LDFMA07275LT7T" TargetMode="External"/><Relationship Id="rId2704" Type="http://schemas.openxmlformats.org/officeDocument/2006/relationships/hyperlink" Target="https://skills.emsidata.com/skills/KS440HC6V1CLQ8L5TWDD" TargetMode="External"/><Relationship Id="rId2705" Type="http://schemas.openxmlformats.org/officeDocument/2006/relationships/hyperlink" Target="https://skills.emsidata.com/skills/KS122SG5Y0Q5YQM7V8KT" TargetMode="External"/><Relationship Id="rId2706" Type="http://schemas.openxmlformats.org/officeDocument/2006/relationships/hyperlink" Target="https://skills.emsidata.com/skills/ES1CC7DE847CF65D1AB1" TargetMode="External"/><Relationship Id="rId2707" Type="http://schemas.openxmlformats.org/officeDocument/2006/relationships/hyperlink" Target="https://skills.emsidata.com/skills/KS120WH6SFRT1RNR40TC" TargetMode="External"/><Relationship Id="rId2708" Type="http://schemas.openxmlformats.org/officeDocument/2006/relationships/hyperlink" Target="https://skills.emsidata.com/skills/KSP5QYERQ7MREXTGHWLN" TargetMode="External"/><Relationship Id="rId2709" Type="http://schemas.openxmlformats.org/officeDocument/2006/relationships/hyperlink" Target="https://skills.emsidata.com/skills/ES933D5DCC6C3A7C44D9" TargetMode="External"/><Relationship Id="rId2720" Type="http://schemas.openxmlformats.org/officeDocument/2006/relationships/hyperlink" Target="https://skills.emsidata.com/skills/KS123J86HBX1ZSKV91MK" TargetMode="External"/><Relationship Id="rId2721" Type="http://schemas.openxmlformats.org/officeDocument/2006/relationships/hyperlink" Target="https://skills.emsidata.com/skills/KS128G66HPYR0ZXM02K2" TargetMode="External"/><Relationship Id="rId2722" Type="http://schemas.openxmlformats.org/officeDocument/2006/relationships/hyperlink" Target="https://skills.emsidata.com/skills/KS4423576TCS5W83BSV8" TargetMode="External"/><Relationship Id="rId2723" Type="http://schemas.openxmlformats.org/officeDocument/2006/relationships/hyperlink" Target="https://skills.emsidata.com/skills/KSU21FZSFMTTJN9W22FR" TargetMode="External"/><Relationship Id="rId2724" Type="http://schemas.openxmlformats.org/officeDocument/2006/relationships/hyperlink" Target="https://skills.emsidata.com/skills/KS120CY6PMGSK86N013P" TargetMode="External"/><Relationship Id="rId2725" Type="http://schemas.openxmlformats.org/officeDocument/2006/relationships/hyperlink" Target="https://skills.emsidata.com/skills/KSRVEI56WJ48IPUC4YGI" TargetMode="External"/><Relationship Id="rId2726" Type="http://schemas.openxmlformats.org/officeDocument/2006/relationships/hyperlink" Target="https://skills.emsidata.com/skills/KS128866SGR2RY0R5T83" TargetMode="External"/><Relationship Id="rId2727" Type="http://schemas.openxmlformats.org/officeDocument/2006/relationships/hyperlink" Target="https://skills.emsidata.com/skills/KS125T770BQ1N7T35WW0" TargetMode="External"/><Relationship Id="rId2728" Type="http://schemas.openxmlformats.org/officeDocument/2006/relationships/hyperlink" Target="https://skills.emsidata.com/skills/KS1276M6T2GR2FXB8LH1" TargetMode="External"/><Relationship Id="rId2729" Type="http://schemas.openxmlformats.org/officeDocument/2006/relationships/hyperlink" Target="https://skills.emsidata.com/skills/KS7G56B6TPLCN54DP3JD" TargetMode="External"/><Relationship Id="rId2710" Type="http://schemas.openxmlformats.org/officeDocument/2006/relationships/hyperlink" Target="https://skills.emsidata.com/skills/ES9373310EFD45FC9385" TargetMode="External"/><Relationship Id="rId2711" Type="http://schemas.openxmlformats.org/officeDocument/2006/relationships/hyperlink" Target="https://skills.emsidata.com/skills/KS4425M6JRXDBJF2BPYQ" TargetMode="External"/><Relationship Id="rId2712" Type="http://schemas.openxmlformats.org/officeDocument/2006/relationships/hyperlink" Target="https://skills.emsidata.com/skills/KSUDU9T83UZ7CK5THOYD" TargetMode="External"/><Relationship Id="rId2713" Type="http://schemas.openxmlformats.org/officeDocument/2006/relationships/hyperlink" Target="https://skills.emsidata.com/skills/ESECB95D45B5B898CF8E" TargetMode="External"/><Relationship Id="rId2714" Type="http://schemas.openxmlformats.org/officeDocument/2006/relationships/hyperlink" Target="https://skills.emsidata.com/skills/KSM76L2947E7UAYXYUQT" TargetMode="External"/><Relationship Id="rId2715" Type="http://schemas.openxmlformats.org/officeDocument/2006/relationships/hyperlink" Target="https://skills.emsidata.com/skills/KSQA856LARU8LWEV7Z89" TargetMode="External"/><Relationship Id="rId2716" Type="http://schemas.openxmlformats.org/officeDocument/2006/relationships/hyperlink" Target="https://skills.emsidata.com/skills/KSY4WFI1S164RQUBSPCC" TargetMode="External"/><Relationship Id="rId2717" Type="http://schemas.openxmlformats.org/officeDocument/2006/relationships/hyperlink" Target="https://skills.emsidata.com/skills/ES81754B4971981CF890" TargetMode="External"/><Relationship Id="rId2718" Type="http://schemas.openxmlformats.org/officeDocument/2006/relationships/hyperlink" Target="https://skills.emsidata.com/skills/KS1230F6Q3PKP7TXB2FV" TargetMode="External"/><Relationship Id="rId2719" Type="http://schemas.openxmlformats.org/officeDocument/2006/relationships/hyperlink" Target="https://skills.emsidata.com/skills/KSYO45M6II0E15Y5RP67" TargetMode="External"/><Relationship Id="rId1455" Type="http://schemas.openxmlformats.org/officeDocument/2006/relationships/hyperlink" Target="https://skills.emsidata.com/skills/KS128186YZGVS522MTP2" TargetMode="External"/><Relationship Id="rId2786" Type="http://schemas.openxmlformats.org/officeDocument/2006/relationships/hyperlink" Target="https://skills.emsidata.com/skills/KS1227Q6Y5LH8B0H0789" TargetMode="External"/><Relationship Id="rId1456" Type="http://schemas.openxmlformats.org/officeDocument/2006/relationships/hyperlink" Target="https://skills.emsidata.com/skills/KS126575XKM1N3CP4FJF" TargetMode="External"/><Relationship Id="rId2787" Type="http://schemas.openxmlformats.org/officeDocument/2006/relationships/hyperlink" Target="https://skills.emsidata.com/skills/KS125YK6V78HRCHHQ89M" TargetMode="External"/><Relationship Id="rId1457" Type="http://schemas.openxmlformats.org/officeDocument/2006/relationships/hyperlink" Target="https://skills.emsidata.com/skills/KS6826S6NSQ8RQF0LG3D" TargetMode="External"/><Relationship Id="rId2788" Type="http://schemas.openxmlformats.org/officeDocument/2006/relationships/hyperlink" Target="https://skills.emsidata.com/skills/KS122VV71XNN7Y03XJNN" TargetMode="External"/><Relationship Id="rId1458" Type="http://schemas.openxmlformats.org/officeDocument/2006/relationships/hyperlink" Target="https://skills.emsidata.com/skills/KS123YF6T21PFVZ16Y46" TargetMode="External"/><Relationship Id="rId2789" Type="http://schemas.openxmlformats.org/officeDocument/2006/relationships/hyperlink" Target="https://skills.emsidata.com/skills/KS1233Y6THHDLZQKKNL0" TargetMode="External"/><Relationship Id="rId1459" Type="http://schemas.openxmlformats.org/officeDocument/2006/relationships/hyperlink" Target="https://skills.emsidata.com/skills/KS1224W6QDW49B4D9G94" TargetMode="External"/><Relationship Id="rId629" Type="http://schemas.openxmlformats.org/officeDocument/2006/relationships/hyperlink" Target="https://skills.emsidata.com/skills/KS125MJ6NH4W48NPKT7G" TargetMode="External"/><Relationship Id="rId624" Type="http://schemas.openxmlformats.org/officeDocument/2006/relationships/hyperlink" Target="https://skills.emsidata.com/skills/KS441SV6C1M3JH9T67QC" TargetMode="External"/><Relationship Id="rId623" Type="http://schemas.openxmlformats.org/officeDocument/2006/relationships/hyperlink" Target="https://skills.emsidata.com/skills/KS0OX58VDQ5P1TCYANAN" TargetMode="External"/><Relationship Id="rId622" Type="http://schemas.openxmlformats.org/officeDocument/2006/relationships/hyperlink" Target="https://skills.emsidata.com/skills/KS121TB5Y0K3Y2QNY08V" TargetMode="External"/><Relationship Id="rId621" Type="http://schemas.openxmlformats.org/officeDocument/2006/relationships/hyperlink" Target="https://skills.emsidata.com/skills/KS121416HBR475Q80WCF" TargetMode="External"/><Relationship Id="rId628" Type="http://schemas.openxmlformats.org/officeDocument/2006/relationships/hyperlink" Target="https://skills.emsidata.com/skills/KS126PY69KTZN6P06R7P" TargetMode="External"/><Relationship Id="rId627" Type="http://schemas.openxmlformats.org/officeDocument/2006/relationships/hyperlink" Target="https://skills.emsidata.com/skills/KS120HC606XFBV3FV9PQ" TargetMode="External"/><Relationship Id="rId626" Type="http://schemas.openxmlformats.org/officeDocument/2006/relationships/hyperlink" Target="https://skills.emsidata.com/skills/KS1246H6P4LG5V9JBL9S" TargetMode="External"/><Relationship Id="rId625" Type="http://schemas.openxmlformats.org/officeDocument/2006/relationships/hyperlink" Target="https://skills.emsidata.com/skills/KS127TP69WVQSPQ45W6F" TargetMode="External"/><Relationship Id="rId2780" Type="http://schemas.openxmlformats.org/officeDocument/2006/relationships/hyperlink" Target="https://skills.emsidata.com/skills/KS440R072CLZFQ3FWGG1" TargetMode="External"/><Relationship Id="rId1450" Type="http://schemas.openxmlformats.org/officeDocument/2006/relationships/hyperlink" Target="https://skills.emsidata.com/skills/KS124Q25VKLCZJ6DGN91" TargetMode="External"/><Relationship Id="rId2781" Type="http://schemas.openxmlformats.org/officeDocument/2006/relationships/hyperlink" Target="https://skills.emsidata.com/skills/KS4415G76TWBGB4J9BHQ" TargetMode="External"/><Relationship Id="rId620" Type="http://schemas.openxmlformats.org/officeDocument/2006/relationships/hyperlink" Target="https://skills.emsidata.com/skills/KS127KV6TLRT7GCGHLYP" TargetMode="External"/><Relationship Id="rId1451" Type="http://schemas.openxmlformats.org/officeDocument/2006/relationships/hyperlink" Target="https://skills.emsidata.com/skills/KS125B9765PJ54Y9STP1" TargetMode="External"/><Relationship Id="rId2782" Type="http://schemas.openxmlformats.org/officeDocument/2006/relationships/hyperlink" Target="https://skills.emsidata.com/skills/KS4415877P9KW9Y9QLSW" TargetMode="External"/><Relationship Id="rId1452" Type="http://schemas.openxmlformats.org/officeDocument/2006/relationships/hyperlink" Target="https://skills.emsidata.com/skills/KS128026N2WD998W007T" TargetMode="External"/><Relationship Id="rId2783" Type="http://schemas.openxmlformats.org/officeDocument/2006/relationships/hyperlink" Target="https://skills.emsidata.com/skills/KS122Z860C75JV7XGVST" TargetMode="External"/><Relationship Id="rId1453" Type="http://schemas.openxmlformats.org/officeDocument/2006/relationships/hyperlink" Target="https://skills.emsidata.com/skills/KS441GN62TPFP9BR63XF" TargetMode="External"/><Relationship Id="rId2784" Type="http://schemas.openxmlformats.org/officeDocument/2006/relationships/hyperlink" Target="https://skills.emsidata.com/skills/KSZGBI5RVDDC0KZXZGB4" TargetMode="External"/><Relationship Id="rId1454" Type="http://schemas.openxmlformats.org/officeDocument/2006/relationships/hyperlink" Target="https://skills.emsidata.com/skills/KS440DD69GMSC8X69C1M" TargetMode="External"/><Relationship Id="rId2785" Type="http://schemas.openxmlformats.org/officeDocument/2006/relationships/hyperlink" Target="https://skills.emsidata.com/skills/KS126DT78RGW1T1LT9LX" TargetMode="External"/><Relationship Id="rId1444" Type="http://schemas.openxmlformats.org/officeDocument/2006/relationships/hyperlink" Target="https://skills.emsidata.com/skills/KS1225370LRPRK18M4P8" TargetMode="External"/><Relationship Id="rId2775" Type="http://schemas.openxmlformats.org/officeDocument/2006/relationships/hyperlink" Target="https://skills.emsidata.com/skills/KS126WH5XRQYSNP9JGC5" TargetMode="External"/><Relationship Id="rId1445" Type="http://schemas.openxmlformats.org/officeDocument/2006/relationships/hyperlink" Target="https://skills.emsidata.com/skills/KS440DV6GW7HZ99QFY30" TargetMode="External"/><Relationship Id="rId2776" Type="http://schemas.openxmlformats.org/officeDocument/2006/relationships/hyperlink" Target="https://skills.emsidata.com/skills/KS120LK70665WL8LBX8G" TargetMode="External"/><Relationship Id="rId1446" Type="http://schemas.openxmlformats.org/officeDocument/2006/relationships/hyperlink" Target="https://skills.emsidata.com/skills/KS1245R6XZNLCYVQFDM8" TargetMode="External"/><Relationship Id="rId2777" Type="http://schemas.openxmlformats.org/officeDocument/2006/relationships/hyperlink" Target="https://skills.emsidata.com/skills/KS120KY6S8N6WRLSSZL2" TargetMode="External"/><Relationship Id="rId1447" Type="http://schemas.openxmlformats.org/officeDocument/2006/relationships/hyperlink" Target="https://skills.emsidata.com/skills/KS122V85Z6Q6Q5R2ZYYB" TargetMode="External"/><Relationship Id="rId2778" Type="http://schemas.openxmlformats.org/officeDocument/2006/relationships/hyperlink" Target="https://skills.emsidata.com/skills/KS126Z571V94RM5X6TKG" TargetMode="External"/><Relationship Id="rId1448" Type="http://schemas.openxmlformats.org/officeDocument/2006/relationships/hyperlink" Target="https://skills.emsidata.com/skills/KS123MH617VQ43SKCLF9" TargetMode="External"/><Relationship Id="rId2779" Type="http://schemas.openxmlformats.org/officeDocument/2006/relationships/hyperlink" Target="https://skills.emsidata.com/skills/ES46923913EBF2438BDF" TargetMode="External"/><Relationship Id="rId1449" Type="http://schemas.openxmlformats.org/officeDocument/2006/relationships/hyperlink" Target="https://skills.emsidata.com/skills/KS121CY5X6BPXPPMH95R" TargetMode="External"/><Relationship Id="rId619" Type="http://schemas.openxmlformats.org/officeDocument/2006/relationships/hyperlink" Target="https://skills.emsidata.com/skills/KS120146NT1FXP61MW7L" TargetMode="External"/><Relationship Id="rId618" Type="http://schemas.openxmlformats.org/officeDocument/2006/relationships/hyperlink" Target="https://skills.emsidata.com/skills/KS127M06S0L9QJBRQKQ8" TargetMode="External"/><Relationship Id="rId613" Type="http://schemas.openxmlformats.org/officeDocument/2006/relationships/hyperlink" Target="https://skills.emsidata.com/skills/KS121Z26S4VJLQ1WXN21" TargetMode="External"/><Relationship Id="rId612" Type="http://schemas.openxmlformats.org/officeDocument/2006/relationships/hyperlink" Target="https://skills.emsidata.com/skills/KS440HJ6FYQ188FVPN3F" TargetMode="External"/><Relationship Id="rId611" Type="http://schemas.openxmlformats.org/officeDocument/2006/relationships/hyperlink" Target="https://skills.emsidata.com/skills/KS440HG69X94JJ0SV77G" TargetMode="External"/><Relationship Id="rId610" Type="http://schemas.openxmlformats.org/officeDocument/2006/relationships/hyperlink" Target="https://skills.emsidata.com/skills/KS120SR6WD1FP76Z6GC2" TargetMode="External"/><Relationship Id="rId617" Type="http://schemas.openxmlformats.org/officeDocument/2006/relationships/hyperlink" Target="https://skills.emsidata.com/skills/KS7G4YT72YHJ3BVJ4P56" TargetMode="External"/><Relationship Id="rId616" Type="http://schemas.openxmlformats.org/officeDocument/2006/relationships/hyperlink" Target="https://skills.emsidata.com/skills/KS121JM6QL5CGM2LSDS9" TargetMode="External"/><Relationship Id="rId615" Type="http://schemas.openxmlformats.org/officeDocument/2006/relationships/hyperlink" Target="https://skills.emsidata.com/skills/ESEE2FE3695A215DC6DC" TargetMode="External"/><Relationship Id="rId614" Type="http://schemas.openxmlformats.org/officeDocument/2006/relationships/hyperlink" Target="https://skills.emsidata.com/skills/KS122LN6CLX3P61KWSP2" TargetMode="External"/><Relationship Id="rId2770" Type="http://schemas.openxmlformats.org/officeDocument/2006/relationships/hyperlink" Target="https://skills.emsidata.com/skills/KS0R7EAFEF4YURUY3RZR" TargetMode="External"/><Relationship Id="rId1440" Type="http://schemas.openxmlformats.org/officeDocument/2006/relationships/hyperlink" Target="https://skills.emsidata.com/skills/KS7G1J176WLQC95ZRJBS" TargetMode="External"/><Relationship Id="rId2771" Type="http://schemas.openxmlformats.org/officeDocument/2006/relationships/hyperlink" Target="https://skills.emsidata.com/skills/KS4400X68616V0QJL5M8" TargetMode="External"/><Relationship Id="rId1441" Type="http://schemas.openxmlformats.org/officeDocument/2006/relationships/hyperlink" Target="https://skills.emsidata.com/skills/KS441GN6Q2947WVKP9T3" TargetMode="External"/><Relationship Id="rId2772" Type="http://schemas.openxmlformats.org/officeDocument/2006/relationships/hyperlink" Target="https://skills.emsidata.com/skills/KS1254R63857V35DDXPN" TargetMode="External"/><Relationship Id="rId1442" Type="http://schemas.openxmlformats.org/officeDocument/2006/relationships/hyperlink" Target="https://skills.emsidata.com/skills/KS680DR6QC1G86H8NYBK" TargetMode="External"/><Relationship Id="rId2773" Type="http://schemas.openxmlformats.org/officeDocument/2006/relationships/hyperlink" Target="https://skills.emsidata.com/skills/KS1224M6BCPVM47C9GWP" TargetMode="External"/><Relationship Id="rId1443" Type="http://schemas.openxmlformats.org/officeDocument/2006/relationships/hyperlink" Target="https://skills.emsidata.com/skills/KS1242C6S44TD4DN39K5" TargetMode="External"/><Relationship Id="rId2774" Type="http://schemas.openxmlformats.org/officeDocument/2006/relationships/hyperlink" Target="https://skills.emsidata.com/skills/KSAENTQU3CT8Y9AISS3O" TargetMode="External"/><Relationship Id="rId1477" Type="http://schemas.openxmlformats.org/officeDocument/2006/relationships/hyperlink" Target="https://skills.emsidata.com/skills/KS120496P0NDBPKP322Z" TargetMode="External"/><Relationship Id="rId1478" Type="http://schemas.openxmlformats.org/officeDocument/2006/relationships/hyperlink" Target="https://skills.emsidata.com/skills/KS1203X6ZDCNW2J3RC4X" TargetMode="External"/><Relationship Id="rId1479" Type="http://schemas.openxmlformats.org/officeDocument/2006/relationships/hyperlink" Target="https://skills.emsidata.com/skills/KS125Y462DTP41N0WP4M" TargetMode="External"/><Relationship Id="rId646" Type="http://schemas.openxmlformats.org/officeDocument/2006/relationships/hyperlink" Target="https://skills.emsidata.com/skills/KS441SG6J86H6VWR5ZXN" TargetMode="External"/><Relationship Id="rId645" Type="http://schemas.openxmlformats.org/officeDocument/2006/relationships/hyperlink" Target="https://skills.emsidata.com/skills/KS47ZFZPB8JBKAM9WK3A" TargetMode="External"/><Relationship Id="rId644" Type="http://schemas.openxmlformats.org/officeDocument/2006/relationships/hyperlink" Target="https://skills.emsidata.com/skills/ESF80FF10258D686691A" TargetMode="External"/><Relationship Id="rId643" Type="http://schemas.openxmlformats.org/officeDocument/2006/relationships/hyperlink" Target="https://skills.emsidata.com/skills/KS440CW61124Y8NHP6BJ" TargetMode="External"/><Relationship Id="rId649" Type="http://schemas.openxmlformats.org/officeDocument/2006/relationships/hyperlink" Target="https://skills.emsidata.com/skills/KS122VN6PXLVQXP4ZP9Q" TargetMode="External"/><Relationship Id="rId648" Type="http://schemas.openxmlformats.org/officeDocument/2006/relationships/hyperlink" Target="https://skills.emsidata.com/skills/ESE6F0148C7A499C5987" TargetMode="External"/><Relationship Id="rId647" Type="http://schemas.openxmlformats.org/officeDocument/2006/relationships/hyperlink" Target="https://skills.emsidata.com/skills/KS122VG6CZLXDJSQS3FB" TargetMode="External"/><Relationship Id="rId1470" Type="http://schemas.openxmlformats.org/officeDocument/2006/relationships/hyperlink" Target="https://skills.emsidata.com/skills/KS122S96LPHBNJR7YJKG" TargetMode="External"/><Relationship Id="rId1471" Type="http://schemas.openxmlformats.org/officeDocument/2006/relationships/hyperlink" Target="https://skills.emsidata.com/skills/KS122BZ5ZRCYJB63QZF4" TargetMode="External"/><Relationship Id="rId1472" Type="http://schemas.openxmlformats.org/officeDocument/2006/relationships/hyperlink" Target="https://skills.emsidata.com/skills/KS1204062MRJ22SC2KZ2" TargetMode="External"/><Relationship Id="rId642" Type="http://schemas.openxmlformats.org/officeDocument/2006/relationships/hyperlink" Target="https://skills.emsidata.com/skills/KS128116D4F00DD8HQZN" TargetMode="External"/><Relationship Id="rId1473" Type="http://schemas.openxmlformats.org/officeDocument/2006/relationships/hyperlink" Target="https://skills.emsidata.com/skills/KS123ZJ5X02D3GL6CNQT" TargetMode="External"/><Relationship Id="rId641" Type="http://schemas.openxmlformats.org/officeDocument/2006/relationships/hyperlink" Target="https://skills.emsidata.com/skills/ES472C47A94A25F60496" TargetMode="External"/><Relationship Id="rId1474" Type="http://schemas.openxmlformats.org/officeDocument/2006/relationships/hyperlink" Target="https://skills.emsidata.com/skills/KS441JM6PR848J3HYJDK" TargetMode="External"/><Relationship Id="rId640" Type="http://schemas.openxmlformats.org/officeDocument/2006/relationships/hyperlink" Target="https://skills.emsidata.com/skills/KSNZJ9FKQVX1EZI2Q5GD" TargetMode="External"/><Relationship Id="rId1475" Type="http://schemas.openxmlformats.org/officeDocument/2006/relationships/hyperlink" Target="https://skills.emsidata.com/skills/KS121QD65BVRDLY3394N" TargetMode="External"/><Relationship Id="rId1476" Type="http://schemas.openxmlformats.org/officeDocument/2006/relationships/hyperlink" Target="https://skills.emsidata.com/skills/KS7G6J46GFF6BJH38BHN" TargetMode="External"/><Relationship Id="rId1466" Type="http://schemas.openxmlformats.org/officeDocument/2006/relationships/hyperlink" Target="https://skills.emsidata.com/skills/KS123Y670VJPRXPDBXPT" TargetMode="External"/><Relationship Id="rId2797" Type="http://schemas.openxmlformats.org/officeDocument/2006/relationships/hyperlink" Target="https://skills.emsidata.com/skills/KSQU9QZ39TXNAL8JVQTK" TargetMode="External"/><Relationship Id="rId1467" Type="http://schemas.openxmlformats.org/officeDocument/2006/relationships/hyperlink" Target="https://skills.emsidata.com/skills/KS1203W702ND09XHKJR5" TargetMode="External"/><Relationship Id="rId2798" Type="http://schemas.openxmlformats.org/officeDocument/2006/relationships/hyperlink" Target="https://skills.emsidata.com/skills/KS1206G6GQ3J165015ZB" TargetMode="External"/><Relationship Id="rId1468" Type="http://schemas.openxmlformats.org/officeDocument/2006/relationships/hyperlink" Target="https://skills.emsidata.com/skills/KS120W86MGP2XXV2NDCC" TargetMode="External"/><Relationship Id="rId2799" Type="http://schemas.openxmlformats.org/officeDocument/2006/relationships/hyperlink" Target="https://skills.emsidata.com/skills/KS7G3XV6Q7SPD08F3172" TargetMode="External"/><Relationship Id="rId1469" Type="http://schemas.openxmlformats.org/officeDocument/2006/relationships/hyperlink" Target="https://skills.emsidata.com/skills/KS4407G738TDFF425V8C" TargetMode="External"/><Relationship Id="rId635" Type="http://schemas.openxmlformats.org/officeDocument/2006/relationships/hyperlink" Target="https://skills.emsidata.com/skills/KS441VL65C885HLK4W32" TargetMode="External"/><Relationship Id="rId634" Type="http://schemas.openxmlformats.org/officeDocument/2006/relationships/hyperlink" Target="https://skills.emsidata.com/skills/KS1246H6VW04XTCBZG2X" TargetMode="External"/><Relationship Id="rId633" Type="http://schemas.openxmlformats.org/officeDocument/2006/relationships/hyperlink" Target="https://skills.emsidata.com/skills/KS12796736TWZ91FSFMC" TargetMode="External"/><Relationship Id="rId632" Type="http://schemas.openxmlformats.org/officeDocument/2006/relationships/hyperlink" Target="https://skills.emsidata.com/skills/KS441NT6J6WCV9YYZ7LV" TargetMode="External"/><Relationship Id="rId639" Type="http://schemas.openxmlformats.org/officeDocument/2006/relationships/hyperlink" Target="https://skills.emsidata.com/skills/KS120XG6W8TVT7Z23SQZ" TargetMode="External"/><Relationship Id="rId638" Type="http://schemas.openxmlformats.org/officeDocument/2006/relationships/hyperlink" Target="https://skills.emsidata.com/skills/ES7CC53BB1293933BFFE" TargetMode="External"/><Relationship Id="rId637" Type="http://schemas.openxmlformats.org/officeDocument/2006/relationships/hyperlink" Target="https://skills.emsidata.com/skills/ES77ACB49889FF7A1FD0" TargetMode="External"/><Relationship Id="rId636" Type="http://schemas.openxmlformats.org/officeDocument/2006/relationships/hyperlink" Target="https://skills.emsidata.com/skills/KS123586FGV3X7F7BJR7" TargetMode="External"/><Relationship Id="rId2790" Type="http://schemas.openxmlformats.org/officeDocument/2006/relationships/hyperlink" Target="https://skills.emsidata.com/skills/KS123GB6G4TGS12GZH1F" TargetMode="External"/><Relationship Id="rId1460" Type="http://schemas.openxmlformats.org/officeDocument/2006/relationships/hyperlink" Target="https://skills.emsidata.com/skills/KS123MF6JT9PVPX9HHXS" TargetMode="External"/><Relationship Id="rId2791" Type="http://schemas.openxmlformats.org/officeDocument/2006/relationships/hyperlink" Target="https://skills.emsidata.com/skills/KS1230679RLKJGSJXRF8" TargetMode="External"/><Relationship Id="rId1461" Type="http://schemas.openxmlformats.org/officeDocument/2006/relationships/hyperlink" Target="https://skills.emsidata.com/skills/KS120406FZSMTZF4M5SH" TargetMode="External"/><Relationship Id="rId2792" Type="http://schemas.openxmlformats.org/officeDocument/2006/relationships/hyperlink" Target="https://skills.emsidata.com/skills/KS120PP69QDXH94TXRZQ" TargetMode="External"/><Relationship Id="rId631" Type="http://schemas.openxmlformats.org/officeDocument/2006/relationships/hyperlink" Target="https://skills.emsidata.com/skills/KS8BNIZ8B50KR1OETSDX" TargetMode="External"/><Relationship Id="rId1462" Type="http://schemas.openxmlformats.org/officeDocument/2006/relationships/hyperlink" Target="https://skills.emsidata.com/skills/ESD72B58C51BB48B5D60" TargetMode="External"/><Relationship Id="rId2793" Type="http://schemas.openxmlformats.org/officeDocument/2006/relationships/hyperlink" Target="https://skills.emsidata.com/skills/KS126ZV6KGL32NDKMT41" TargetMode="External"/><Relationship Id="rId630" Type="http://schemas.openxmlformats.org/officeDocument/2006/relationships/hyperlink" Target="https://skills.emsidata.com/skills/KSD334WEJF3MR99D2G21" TargetMode="External"/><Relationship Id="rId1463" Type="http://schemas.openxmlformats.org/officeDocument/2006/relationships/hyperlink" Target="https://skills.emsidata.com/skills/KS1203Y62Y4C11XJ6PHP" TargetMode="External"/><Relationship Id="rId2794" Type="http://schemas.openxmlformats.org/officeDocument/2006/relationships/hyperlink" Target="https://skills.emsidata.com/skills/KS124SR6C9YQW0L0R5Z5" TargetMode="External"/><Relationship Id="rId1464" Type="http://schemas.openxmlformats.org/officeDocument/2006/relationships/hyperlink" Target="https://skills.emsidata.com/skills/KS1248L77TSY3J2V2XC1" TargetMode="External"/><Relationship Id="rId2795" Type="http://schemas.openxmlformats.org/officeDocument/2006/relationships/hyperlink" Target="https://skills.emsidata.com/skills/KS123T870F9078WXLFX8" TargetMode="External"/><Relationship Id="rId1465" Type="http://schemas.openxmlformats.org/officeDocument/2006/relationships/hyperlink" Target="https://skills.emsidata.com/skills/KS124685Z7C03V020F5V" TargetMode="External"/><Relationship Id="rId2796" Type="http://schemas.openxmlformats.org/officeDocument/2006/relationships/hyperlink" Target="https://skills.emsidata.com/skills/KS126V676RLMBW4HV58M" TargetMode="External"/><Relationship Id="rId1411" Type="http://schemas.openxmlformats.org/officeDocument/2006/relationships/hyperlink" Target="https://skills.emsidata.com/skills/KS123YJ6KVWC91BTMB4R" TargetMode="External"/><Relationship Id="rId2742" Type="http://schemas.openxmlformats.org/officeDocument/2006/relationships/hyperlink" Target="https://skills.emsidata.com/skills/KS1222B6JMXHTMP5Z46Y" TargetMode="External"/><Relationship Id="rId1412" Type="http://schemas.openxmlformats.org/officeDocument/2006/relationships/hyperlink" Target="https://skills.emsidata.com/skills/KS120W86KJ30NQJCQ3ZP" TargetMode="External"/><Relationship Id="rId2743" Type="http://schemas.openxmlformats.org/officeDocument/2006/relationships/hyperlink" Target="https://skills.emsidata.com/skills/KS120L771PM275D58Q8Z" TargetMode="External"/><Relationship Id="rId1413" Type="http://schemas.openxmlformats.org/officeDocument/2006/relationships/hyperlink" Target="https://skills.emsidata.com/skills/KS1251262YCM9F4B2TRJ" TargetMode="External"/><Relationship Id="rId2744" Type="http://schemas.openxmlformats.org/officeDocument/2006/relationships/hyperlink" Target="https://skills.emsidata.com/skills/KS120SX72T8B5VLXS1VN" TargetMode="External"/><Relationship Id="rId1414" Type="http://schemas.openxmlformats.org/officeDocument/2006/relationships/hyperlink" Target="https://skills.emsidata.com/skills/KS1245C6ZDHL0Y19L5N9" TargetMode="External"/><Relationship Id="rId2745" Type="http://schemas.openxmlformats.org/officeDocument/2006/relationships/hyperlink" Target="https://skills.emsidata.com/skills/KS122WC71YYT5FVJT8WN" TargetMode="External"/><Relationship Id="rId1415" Type="http://schemas.openxmlformats.org/officeDocument/2006/relationships/hyperlink" Target="https://skills.emsidata.com/skills/KS125T270G6JJB71QM8H" TargetMode="External"/><Relationship Id="rId2746" Type="http://schemas.openxmlformats.org/officeDocument/2006/relationships/hyperlink" Target="https://skills.emsidata.com/skills/ESA6B15AAD6287C0B5C8" TargetMode="External"/><Relationship Id="rId1416" Type="http://schemas.openxmlformats.org/officeDocument/2006/relationships/hyperlink" Target="https://skills.emsidata.com/skills/KS4403P600ZL3Y8G2Y7W" TargetMode="External"/><Relationship Id="rId2747" Type="http://schemas.openxmlformats.org/officeDocument/2006/relationships/hyperlink" Target="https://skills.emsidata.com/skills/KS120JQ70DXY0GB5YQJ1" TargetMode="External"/><Relationship Id="rId1417" Type="http://schemas.openxmlformats.org/officeDocument/2006/relationships/hyperlink" Target="https://skills.emsidata.com/skills/ESC646148CD5C8B6D9EE" TargetMode="External"/><Relationship Id="rId2748" Type="http://schemas.openxmlformats.org/officeDocument/2006/relationships/hyperlink" Target="https://skills.emsidata.com/skills/KS440R173JWHXP0NBN2F" TargetMode="External"/><Relationship Id="rId1418" Type="http://schemas.openxmlformats.org/officeDocument/2006/relationships/hyperlink" Target="https://skills.emsidata.com/skills/KS127CL6X4QFQJBVRK85" TargetMode="External"/><Relationship Id="rId2749" Type="http://schemas.openxmlformats.org/officeDocument/2006/relationships/hyperlink" Target="https://skills.emsidata.com/skills/KSVV81N6DZM9R42BMWYM" TargetMode="External"/><Relationship Id="rId1419" Type="http://schemas.openxmlformats.org/officeDocument/2006/relationships/hyperlink" Target="https://skills.emsidata.com/skills/KS122HT6DN4TGJZ0W4K3" TargetMode="External"/><Relationship Id="rId2740" Type="http://schemas.openxmlformats.org/officeDocument/2006/relationships/hyperlink" Target="https://skills.emsidata.com/skills/KS440W3640PNXPGB5MSW" TargetMode="External"/><Relationship Id="rId1410" Type="http://schemas.openxmlformats.org/officeDocument/2006/relationships/hyperlink" Target="https://skills.emsidata.com/skills/KS1253D6B27CMTZ496YL" TargetMode="External"/><Relationship Id="rId2741" Type="http://schemas.openxmlformats.org/officeDocument/2006/relationships/hyperlink" Target="https://skills.emsidata.com/skills/KS441PC61XTLGY623RYZ" TargetMode="External"/><Relationship Id="rId1400" Type="http://schemas.openxmlformats.org/officeDocument/2006/relationships/hyperlink" Target="https://skills.emsidata.com/skills/KS7G20264NW3ZVV10T1S" TargetMode="External"/><Relationship Id="rId2731" Type="http://schemas.openxmlformats.org/officeDocument/2006/relationships/hyperlink" Target="https://skills.emsidata.com/skills/KS125HX6412J4V7QSXDX" TargetMode="External"/><Relationship Id="rId1401" Type="http://schemas.openxmlformats.org/officeDocument/2006/relationships/hyperlink" Target="https://skills.emsidata.com/skills/ES5239688B6AB9DB6662" TargetMode="External"/><Relationship Id="rId2732" Type="http://schemas.openxmlformats.org/officeDocument/2006/relationships/hyperlink" Target="https://skills.emsidata.com/skills/KS1233M7170WYZ70Y959" TargetMode="External"/><Relationship Id="rId1402" Type="http://schemas.openxmlformats.org/officeDocument/2006/relationships/hyperlink" Target="https://skills.emsidata.com/skills/KS7G05V6LRKY1PMN9GQG" TargetMode="External"/><Relationship Id="rId2733" Type="http://schemas.openxmlformats.org/officeDocument/2006/relationships/hyperlink" Target="https://skills.emsidata.com/skills/KS441FL6D8P5W4B3CLM3" TargetMode="External"/><Relationship Id="rId1403" Type="http://schemas.openxmlformats.org/officeDocument/2006/relationships/hyperlink" Target="https://skills.emsidata.com/skills/KS123YD6FKBRB6PCBPMJ" TargetMode="External"/><Relationship Id="rId2734" Type="http://schemas.openxmlformats.org/officeDocument/2006/relationships/hyperlink" Target="https://skills.emsidata.com/skills/KS1279D6L9NXYHN7P7ZG" TargetMode="External"/><Relationship Id="rId1404" Type="http://schemas.openxmlformats.org/officeDocument/2006/relationships/hyperlink" Target="https://skills.emsidata.com/skills/KS126PD749QT31DKP5P5" TargetMode="External"/><Relationship Id="rId2735" Type="http://schemas.openxmlformats.org/officeDocument/2006/relationships/hyperlink" Target="https://skills.emsidata.com/skills/KS124126JS7ZTP2GFVSC" TargetMode="External"/><Relationship Id="rId1405" Type="http://schemas.openxmlformats.org/officeDocument/2006/relationships/hyperlink" Target="https://skills.emsidata.com/skills/ESF9E17D56A6F2369CF0" TargetMode="External"/><Relationship Id="rId2736" Type="http://schemas.openxmlformats.org/officeDocument/2006/relationships/hyperlink" Target="https://skills.emsidata.com/skills/KS124CH623PFBJS8T5KM" TargetMode="External"/><Relationship Id="rId1406" Type="http://schemas.openxmlformats.org/officeDocument/2006/relationships/hyperlink" Target="https://skills.emsidata.com/skills/KS121CT6DCXTRKRJF4RV" TargetMode="External"/><Relationship Id="rId2737" Type="http://schemas.openxmlformats.org/officeDocument/2006/relationships/hyperlink" Target="https://skills.emsidata.com/skills/KS122WD6WKYPDQKTQN63" TargetMode="External"/><Relationship Id="rId1407" Type="http://schemas.openxmlformats.org/officeDocument/2006/relationships/hyperlink" Target="https://skills.emsidata.com/skills/KS123VY6YWPLY8B71H7T" TargetMode="External"/><Relationship Id="rId2738" Type="http://schemas.openxmlformats.org/officeDocument/2006/relationships/hyperlink" Target="https://skills.emsidata.com/skills/KS4403J62J3XN1M6V1TT" TargetMode="External"/><Relationship Id="rId1408" Type="http://schemas.openxmlformats.org/officeDocument/2006/relationships/hyperlink" Target="https://skills.emsidata.com/skills/KS123YS74NRDCKYXNS7Z" TargetMode="External"/><Relationship Id="rId2739" Type="http://schemas.openxmlformats.org/officeDocument/2006/relationships/hyperlink" Target="https://skills.emsidata.com/skills/KS441ZZ5ZN3KDRRHB8Z7" TargetMode="External"/><Relationship Id="rId1409" Type="http://schemas.openxmlformats.org/officeDocument/2006/relationships/hyperlink" Target="https://skills.emsidata.com/skills/KS120WS63LRYQZ1CCMPG" TargetMode="External"/><Relationship Id="rId2730" Type="http://schemas.openxmlformats.org/officeDocument/2006/relationships/hyperlink" Target="https://skills.emsidata.com/skills/KSKLJ9RJDL8SKUXFMELZ" TargetMode="External"/><Relationship Id="rId1433" Type="http://schemas.openxmlformats.org/officeDocument/2006/relationships/hyperlink" Target="https://skills.emsidata.com/skills/KS125585ZX6STC3LWJSD" TargetMode="External"/><Relationship Id="rId2764" Type="http://schemas.openxmlformats.org/officeDocument/2006/relationships/hyperlink" Target="https://skills.emsidata.com/skills/KS126YX6GF56X12MPN43" TargetMode="External"/><Relationship Id="rId1434" Type="http://schemas.openxmlformats.org/officeDocument/2006/relationships/hyperlink" Target="https://skills.emsidata.com/skills/ES4D6E9C076E93837299" TargetMode="External"/><Relationship Id="rId2765" Type="http://schemas.openxmlformats.org/officeDocument/2006/relationships/hyperlink" Target="https://skills.emsidata.com/skills/KS4415C66LXLCGH2QMLJ" TargetMode="External"/><Relationship Id="rId1435" Type="http://schemas.openxmlformats.org/officeDocument/2006/relationships/hyperlink" Target="https://skills.emsidata.com/skills/KS120PJ5YCK9D76Q0PFS" TargetMode="External"/><Relationship Id="rId2766" Type="http://schemas.openxmlformats.org/officeDocument/2006/relationships/hyperlink" Target="https://skills.emsidata.com/skills/KS1248Y64RQSW7V8CFY6" TargetMode="External"/><Relationship Id="rId1436" Type="http://schemas.openxmlformats.org/officeDocument/2006/relationships/hyperlink" Target="https://skills.emsidata.com/skills/KS125WN75QF8L8MCRC7P" TargetMode="External"/><Relationship Id="rId2767" Type="http://schemas.openxmlformats.org/officeDocument/2006/relationships/hyperlink" Target="https://skills.emsidata.com/skills/KS4415Q7473P0DBBD5Y6" TargetMode="External"/><Relationship Id="rId1437" Type="http://schemas.openxmlformats.org/officeDocument/2006/relationships/hyperlink" Target="https://skills.emsidata.com/skills/KS128D76PZ8GSR66FBCQ" TargetMode="External"/><Relationship Id="rId2768" Type="http://schemas.openxmlformats.org/officeDocument/2006/relationships/hyperlink" Target="https://skills.emsidata.com/skills/KS127J26CDD40K8NCPJ8" TargetMode="External"/><Relationship Id="rId1438" Type="http://schemas.openxmlformats.org/officeDocument/2006/relationships/hyperlink" Target="https://skills.emsidata.com/skills/KS122HT60XPW8H5JQWM6" TargetMode="External"/><Relationship Id="rId2769" Type="http://schemas.openxmlformats.org/officeDocument/2006/relationships/hyperlink" Target="https://skills.emsidata.com/skills/KS126ZB79S0DJKZZHTTC" TargetMode="External"/><Relationship Id="rId1439" Type="http://schemas.openxmlformats.org/officeDocument/2006/relationships/hyperlink" Target="https://skills.emsidata.com/skills/KS440ZC6F6XZRZ8Y7KLF" TargetMode="External"/><Relationship Id="rId609" Type="http://schemas.openxmlformats.org/officeDocument/2006/relationships/hyperlink" Target="https://skills.emsidata.com/skills/KS121BS6QFLZVY39PMHD" TargetMode="External"/><Relationship Id="rId608" Type="http://schemas.openxmlformats.org/officeDocument/2006/relationships/hyperlink" Target="https://skills.emsidata.com/skills/ES51980193663083AED5" TargetMode="External"/><Relationship Id="rId607" Type="http://schemas.openxmlformats.org/officeDocument/2006/relationships/hyperlink" Target="https://skills.emsidata.com/skills/KS127YF631YF6JYZNX9P" TargetMode="External"/><Relationship Id="rId602" Type="http://schemas.openxmlformats.org/officeDocument/2006/relationships/hyperlink" Target="https://skills.emsidata.com/skills/KS122J96Z72S4MNP021Z" TargetMode="External"/><Relationship Id="rId601" Type="http://schemas.openxmlformats.org/officeDocument/2006/relationships/hyperlink" Target="https://skills.emsidata.com/skills/KS1284G77CJNY040QM7B" TargetMode="External"/><Relationship Id="rId600" Type="http://schemas.openxmlformats.org/officeDocument/2006/relationships/hyperlink" Target="https://skills.emsidata.com/skills/KS126456773GS63NCY8F" TargetMode="External"/><Relationship Id="rId606" Type="http://schemas.openxmlformats.org/officeDocument/2006/relationships/hyperlink" Target="https://skills.emsidata.com/skills/KSO3ARKM8HRKKU9XXAO7" TargetMode="External"/><Relationship Id="rId605" Type="http://schemas.openxmlformats.org/officeDocument/2006/relationships/hyperlink" Target="https://skills.emsidata.com/skills/KS4417576B7WXT8G221H" TargetMode="External"/><Relationship Id="rId604" Type="http://schemas.openxmlformats.org/officeDocument/2006/relationships/hyperlink" Target="https://skills.emsidata.com/skills/KS1284G6K3M5B6ZT8ZBQ" TargetMode="External"/><Relationship Id="rId603" Type="http://schemas.openxmlformats.org/officeDocument/2006/relationships/hyperlink" Target="https://skills.emsidata.com/skills/KS4424T6DJM4SGHQMBS1" TargetMode="External"/><Relationship Id="rId2760" Type="http://schemas.openxmlformats.org/officeDocument/2006/relationships/hyperlink" Target="https://skills.emsidata.com/skills/KS4415X6DKZ8BMBPY9H9" TargetMode="External"/><Relationship Id="rId1430" Type="http://schemas.openxmlformats.org/officeDocument/2006/relationships/hyperlink" Target="https://skills.emsidata.com/skills/KS123Y86V2WGML5T0P44" TargetMode="External"/><Relationship Id="rId2761" Type="http://schemas.openxmlformats.org/officeDocument/2006/relationships/hyperlink" Target="https://skills.emsidata.com/skills/KS441536VTGSWK6MDLMT" TargetMode="External"/><Relationship Id="rId1431" Type="http://schemas.openxmlformats.org/officeDocument/2006/relationships/hyperlink" Target="https://skills.emsidata.com/skills/KS1224V6351JQ08C8V2J" TargetMode="External"/><Relationship Id="rId2762" Type="http://schemas.openxmlformats.org/officeDocument/2006/relationships/hyperlink" Target="https://skills.emsidata.com/skills/KS122NQ6YXFQ2WCWT11F" TargetMode="External"/><Relationship Id="rId1432" Type="http://schemas.openxmlformats.org/officeDocument/2006/relationships/hyperlink" Target="https://skills.emsidata.com/skills/KS6DX7DWXU9LLAKQNTBS" TargetMode="External"/><Relationship Id="rId2763" Type="http://schemas.openxmlformats.org/officeDocument/2006/relationships/hyperlink" Target="https://skills.emsidata.com/skills/KS1283T6ZHB1GS6X2J9Z" TargetMode="External"/><Relationship Id="rId1422" Type="http://schemas.openxmlformats.org/officeDocument/2006/relationships/hyperlink" Target="https://skills.emsidata.com/skills/KS4400V5XZZY1ND502KG" TargetMode="External"/><Relationship Id="rId2753" Type="http://schemas.openxmlformats.org/officeDocument/2006/relationships/hyperlink" Target="https://skills.emsidata.com/skills/KS1226N77K2R22TWDSSP" TargetMode="External"/><Relationship Id="rId1423" Type="http://schemas.openxmlformats.org/officeDocument/2006/relationships/hyperlink" Target="https://skills.emsidata.com/skills/ES1E6EFF7F7429763B50" TargetMode="External"/><Relationship Id="rId2754" Type="http://schemas.openxmlformats.org/officeDocument/2006/relationships/hyperlink" Target="https://skills.emsidata.com/skills/KS5P1T9A1AGRW3J7DG0X" TargetMode="External"/><Relationship Id="rId1424" Type="http://schemas.openxmlformats.org/officeDocument/2006/relationships/hyperlink" Target="https://skills.emsidata.com/skills/KS4403N78HGDCH7M583G" TargetMode="External"/><Relationship Id="rId2755" Type="http://schemas.openxmlformats.org/officeDocument/2006/relationships/hyperlink" Target="https://skills.emsidata.com/skills/KS1215960WPFR0ZF5FG6" TargetMode="External"/><Relationship Id="rId1425" Type="http://schemas.openxmlformats.org/officeDocument/2006/relationships/hyperlink" Target="https://skills.emsidata.com/skills/KS1256L663320Y86HVTN" TargetMode="External"/><Relationship Id="rId2756" Type="http://schemas.openxmlformats.org/officeDocument/2006/relationships/hyperlink" Target="https://skills.emsidata.com/skills/KS4415M72CCMK2LBKYY0" TargetMode="External"/><Relationship Id="rId1426" Type="http://schemas.openxmlformats.org/officeDocument/2006/relationships/hyperlink" Target="https://skills.emsidata.com/skills/KS122LC6Z7GM7YVP2Y0T" TargetMode="External"/><Relationship Id="rId2757" Type="http://schemas.openxmlformats.org/officeDocument/2006/relationships/hyperlink" Target="https://skills.emsidata.com/skills/KS121X162HCPYDKJT1QP" TargetMode="External"/><Relationship Id="rId1427" Type="http://schemas.openxmlformats.org/officeDocument/2006/relationships/hyperlink" Target="https://skills.emsidata.com/skills/KS4403L6TBV131KKFLFW" TargetMode="External"/><Relationship Id="rId2758" Type="http://schemas.openxmlformats.org/officeDocument/2006/relationships/hyperlink" Target="https://skills.emsidata.com/skills/KS120B261TTK27B1CGDT" TargetMode="External"/><Relationship Id="rId1428" Type="http://schemas.openxmlformats.org/officeDocument/2006/relationships/hyperlink" Target="https://skills.emsidata.com/skills/KS123Y76B11821QY4RG6" TargetMode="External"/><Relationship Id="rId2759" Type="http://schemas.openxmlformats.org/officeDocument/2006/relationships/hyperlink" Target="https://skills.emsidata.com/skills/KS4415B77WWH2WCSVHCV" TargetMode="External"/><Relationship Id="rId1429" Type="http://schemas.openxmlformats.org/officeDocument/2006/relationships/hyperlink" Target="https://skills.emsidata.com/skills/KS122V865MY9TDPVX257" TargetMode="External"/><Relationship Id="rId2750" Type="http://schemas.openxmlformats.org/officeDocument/2006/relationships/hyperlink" Target="https://skills.emsidata.com/skills/KS123RJ5XGVSRR6CH0MS" TargetMode="External"/><Relationship Id="rId1420" Type="http://schemas.openxmlformats.org/officeDocument/2006/relationships/hyperlink" Target="https://skills.emsidata.com/skills/ESC5D43299E32C5B42AD" TargetMode="External"/><Relationship Id="rId2751" Type="http://schemas.openxmlformats.org/officeDocument/2006/relationships/hyperlink" Target="https://skills.emsidata.com/skills/KS126ZT6VYJT9M3XMJX2" TargetMode="External"/><Relationship Id="rId1421" Type="http://schemas.openxmlformats.org/officeDocument/2006/relationships/hyperlink" Target="https://skills.emsidata.com/skills/KS123YJ6XSQJ1YRVG53M" TargetMode="External"/><Relationship Id="rId2752" Type="http://schemas.openxmlformats.org/officeDocument/2006/relationships/hyperlink" Target="https://skills.emsidata.com/skills/KS441LY74Y8TVFTGZ7Z2" TargetMode="External"/><Relationship Id="rId699" Type="http://schemas.openxmlformats.org/officeDocument/2006/relationships/hyperlink" Target="https://skills.emsidata.com/skills/KS1202B652YN84D9KXMX" TargetMode="External"/><Relationship Id="rId698" Type="http://schemas.openxmlformats.org/officeDocument/2006/relationships/hyperlink" Target="https://skills.emsidata.com/skills/KS1OE5WEHWVC8H6CG96R" TargetMode="External"/><Relationship Id="rId693" Type="http://schemas.openxmlformats.org/officeDocument/2006/relationships/hyperlink" Target="https://skills.emsidata.com/skills/KS441LY691MT0N689MWR" TargetMode="External"/><Relationship Id="rId692" Type="http://schemas.openxmlformats.org/officeDocument/2006/relationships/hyperlink" Target="https://skills.emsidata.com/skills/ES9B7F1AE731D6078EFC" TargetMode="External"/><Relationship Id="rId691" Type="http://schemas.openxmlformats.org/officeDocument/2006/relationships/hyperlink" Target="https://skills.emsidata.com/skills/KS441PN6GVB4FRMTJ5WF" TargetMode="External"/><Relationship Id="rId690" Type="http://schemas.openxmlformats.org/officeDocument/2006/relationships/hyperlink" Target="https://skills.emsidata.com/skills/KS125496VMBQ1HHGZ9V8" TargetMode="External"/><Relationship Id="rId697" Type="http://schemas.openxmlformats.org/officeDocument/2006/relationships/hyperlink" Target="https://skills.emsidata.com/skills/KS441PL6DBF9N3QGJLMV" TargetMode="External"/><Relationship Id="rId696" Type="http://schemas.openxmlformats.org/officeDocument/2006/relationships/hyperlink" Target="https://skills.emsidata.com/skills/KS124H560Y5W2RPD912M" TargetMode="External"/><Relationship Id="rId695" Type="http://schemas.openxmlformats.org/officeDocument/2006/relationships/hyperlink" Target="https://skills.emsidata.com/skills/KS441PL6JPXW200W0GRQ" TargetMode="External"/><Relationship Id="rId694" Type="http://schemas.openxmlformats.org/officeDocument/2006/relationships/hyperlink" Target="https://skills.emsidata.com/skills/KS127PX6M7FLDLKD14NC" TargetMode="External"/><Relationship Id="rId1499" Type="http://schemas.openxmlformats.org/officeDocument/2006/relationships/hyperlink" Target="https://skills.emsidata.com/skills/KS125BG6KF4M0K7X6QJ8" TargetMode="External"/><Relationship Id="rId668" Type="http://schemas.openxmlformats.org/officeDocument/2006/relationships/hyperlink" Target="https://skills.emsidata.com/skills/KS1200Y77WTLF0Y9J7TM" TargetMode="External"/><Relationship Id="rId667" Type="http://schemas.openxmlformats.org/officeDocument/2006/relationships/hyperlink" Target="https://skills.emsidata.com/skills/KS124H46Q2PP8YC1WQ06" TargetMode="External"/><Relationship Id="rId666" Type="http://schemas.openxmlformats.org/officeDocument/2006/relationships/hyperlink" Target="https://skills.emsidata.com/skills/KS1223X6B3ZPRFMJBHX9" TargetMode="External"/><Relationship Id="rId665" Type="http://schemas.openxmlformats.org/officeDocument/2006/relationships/hyperlink" Target="https://skills.emsidata.com/skills/ESEF9AA40BB1F416E1AC" TargetMode="External"/><Relationship Id="rId669" Type="http://schemas.openxmlformats.org/officeDocument/2006/relationships/hyperlink" Target="https://skills.emsidata.com/skills/ES7D007E896BF43B4EC9" TargetMode="External"/><Relationship Id="rId1490" Type="http://schemas.openxmlformats.org/officeDocument/2006/relationships/hyperlink" Target="https://skills.emsidata.com/skills/KS128HK69HXZLZ6MY4SD" TargetMode="External"/><Relationship Id="rId660" Type="http://schemas.openxmlformats.org/officeDocument/2006/relationships/hyperlink" Target="https://skills.emsidata.com/skills/ES330CA52F22BBE253D3" TargetMode="External"/><Relationship Id="rId1491" Type="http://schemas.openxmlformats.org/officeDocument/2006/relationships/hyperlink" Target="https://skills.emsidata.com/skills/KS1284Z61TQV5GSJQYYP" TargetMode="External"/><Relationship Id="rId1492" Type="http://schemas.openxmlformats.org/officeDocument/2006/relationships/hyperlink" Target="https://skills.emsidata.com/skills/KS123R55Y7X3LLRZJZJ4" TargetMode="External"/><Relationship Id="rId1493" Type="http://schemas.openxmlformats.org/officeDocument/2006/relationships/hyperlink" Target="https://skills.emsidata.com/skills/ES5F6754DB9A4B2B8F8B" TargetMode="External"/><Relationship Id="rId1494" Type="http://schemas.openxmlformats.org/officeDocument/2006/relationships/hyperlink" Target="https://skills.emsidata.com/skills/KS123ZK6L4QMKHQPZJ1N" TargetMode="External"/><Relationship Id="rId664" Type="http://schemas.openxmlformats.org/officeDocument/2006/relationships/hyperlink" Target="https://skills.emsidata.com/skills/KS1223X78S6799BJGWV2" TargetMode="External"/><Relationship Id="rId1495" Type="http://schemas.openxmlformats.org/officeDocument/2006/relationships/hyperlink" Target="https://skills.emsidata.com/skills/KS7G3QP6L4HFCZFL69FS" TargetMode="External"/><Relationship Id="rId663" Type="http://schemas.openxmlformats.org/officeDocument/2006/relationships/hyperlink" Target="https://skills.emsidata.com/skills/KS7G3GW6QM9ZM5MK5Q09" TargetMode="External"/><Relationship Id="rId1496" Type="http://schemas.openxmlformats.org/officeDocument/2006/relationships/hyperlink" Target="https://skills.emsidata.com/skills/KS1241Z759WD80HVVP2C" TargetMode="External"/><Relationship Id="rId662" Type="http://schemas.openxmlformats.org/officeDocument/2006/relationships/hyperlink" Target="https://skills.emsidata.com/skills/KS1257T673ND18SQ65DJ" TargetMode="External"/><Relationship Id="rId1497" Type="http://schemas.openxmlformats.org/officeDocument/2006/relationships/hyperlink" Target="https://skills.emsidata.com/skills/KS122F25W5H12FSMWVPF" TargetMode="External"/><Relationship Id="rId661" Type="http://schemas.openxmlformats.org/officeDocument/2006/relationships/hyperlink" Target="https://skills.emsidata.com/skills/KS1246K6YCP1HY2RSGFC" TargetMode="External"/><Relationship Id="rId1498" Type="http://schemas.openxmlformats.org/officeDocument/2006/relationships/hyperlink" Target="https://skills.emsidata.com/skills/KS125686XYXMFYK3C7VH" TargetMode="External"/><Relationship Id="rId1488" Type="http://schemas.openxmlformats.org/officeDocument/2006/relationships/hyperlink" Target="https://skills.emsidata.com/skills/KS126GM6FH8XF0VRJC2H" TargetMode="External"/><Relationship Id="rId1489" Type="http://schemas.openxmlformats.org/officeDocument/2006/relationships/hyperlink" Target="https://skills.emsidata.com/skills/KS120HM73ZTBQQFJZY52" TargetMode="External"/><Relationship Id="rId657" Type="http://schemas.openxmlformats.org/officeDocument/2006/relationships/hyperlink" Target="https://skills.emsidata.com/skills/ESED05D74592993DF9BE" TargetMode="External"/><Relationship Id="rId656" Type="http://schemas.openxmlformats.org/officeDocument/2006/relationships/hyperlink" Target="https://skills.emsidata.com/skills/KS7G1706J27JX5JHG1VC" TargetMode="External"/><Relationship Id="rId655" Type="http://schemas.openxmlformats.org/officeDocument/2006/relationships/hyperlink" Target="https://skills.emsidata.com/skills/KS122VL63QVN9SHRPSNY" TargetMode="External"/><Relationship Id="rId654" Type="http://schemas.openxmlformats.org/officeDocument/2006/relationships/hyperlink" Target="https://skills.emsidata.com/skills/KSR14VO04US8GT3B1S6R" TargetMode="External"/><Relationship Id="rId659" Type="http://schemas.openxmlformats.org/officeDocument/2006/relationships/hyperlink" Target="https://skills.emsidata.com/skills/KS1253C69TGYYVPJNSRT" TargetMode="External"/><Relationship Id="rId658" Type="http://schemas.openxmlformats.org/officeDocument/2006/relationships/hyperlink" Target="https://skills.emsidata.com/skills/KS122VJ64FL8LSTKGLJ5" TargetMode="External"/><Relationship Id="rId1480" Type="http://schemas.openxmlformats.org/officeDocument/2006/relationships/hyperlink" Target="https://skills.emsidata.com/skills/KS125TT6GLRWZ335C52S" TargetMode="External"/><Relationship Id="rId1481" Type="http://schemas.openxmlformats.org/officeDocument/2006/relationships/hyperlink" Target="https://skills.emsidata.com/skills/KS122HT5ZN7QSHSFQ8B2" TargetMode="External"/><Relationship Id="rId1482" Type="http://schemas.openxmlformats.org/officeDocument/2006/relationships/hyperlink" Target="https://skills.emsidata.com/skills/KSOIRT72WUGZ534SDNDS" TargetMode="External"/><Relationship Id="rId1483" Type="http://schemas.openxmlformats.org/officeDocument/2006/relationships/hyperlink" Target="https://skills.emsidata.com/skills/KSN3CMZZSDT2HFLGVZFP" TargetMode="External"/><Relationship Id="rId653" Type="http://schemas.openxmlformats.org/officeDocument/2006/relationships/hyperlink" Target="https://skills.emsidata.com/skills/KS122VL72WT92WY59NWL" TargetMode="External"/><Relationship Id="rId1484" Type="http://schemas.openxmlformats.org/officeDocument/2006/relationships/hyperlink" Target="https://skills.emsidata.com/skills/KS120G762HL4BJYY8JWG" TargetMode="External"/><Relationship Id="rId652" Type="http://schemas.openxmlformats.org/officeDocument/2006/relationships/hyperlink" Target="https://skills.emsidata.com/skills/ES6A03A6D02FBA0D8CEB" TargetMode="External"/><Relationship Id="rId1485" Type="http://schemas.openxmlformats.org/officeDocument/2006/relationships/hyperlink" Target="https://skills.emsidata.com/skills/ES9E5B3CC5FAA6191F71" TargetMode="External"/><Relationship Id="rId651" Type="http://schemas.openxmlformats.org/officeDocument/2006/relationships/hyperlink" Target="https://skills.emsidata.com/skills/KS122VN6S99QJ1BWL6MC" TargetMode="External"/><Relationship Id="rId1486" Type="http://schemas.openxmlformats.org/officeDocument/2006/relationships/hyperlink" Target="https://skills.emsidata.com/skills/KS122HR72S509QHX31QQ" TargetMode="External"/><Relationship Id="rId650" Type="http://schemas.openxmlformats.org/officeDocument/2006/relationships/hyperlink" Target="https://skills.emsidata.com/skills/KS123QR74C5PDJV7T073" TargetMode="External"/><Relationship Id="rId1487" Type="http://schemas.openxmlformats.org/officeDocument/2006/relationships/hyperlink" Target="https://skills.emsidata.com/skills/KS120WW79MCY3FQRZH03" TargetMode="External"/><Relationship Id="rId689" Type="http://schemas.openxmlformats.org/officeDocument/2006/relationships/hyperlink" Target="https://skills.emsidata.com/skills/KS1254Z5W10424H9XS56" TargetMode="External"/><Relationship Id="rId688" Type="http://schemas.openxmlformats.org/officeDocument/2006/relationships/hyperlink" Target="https://skills.emsidata.com/skills/ES6860EBF2AF1A87EAF0" TargetMode="External"/><Relationship Id="rId687" Type="http://schemas.openxmlformats.org/officeDocument/2006/relationships/hyperlink" Target="https://skills.emsidata.com/skills/KS1282K6QK68NJHMG8V2" TargetMode="External"/><Relationship Id="rId682" Type="http://schemas.openxmlformats.org/officeDocument/2006/relationships/hyperlink" Target="https://skills.emsidata.com/skills/KS126JC79S871W7715R8" TargetMode="External"/><Relationship Id="rId681" Type="http://schemas.openxmlformats.org/officeDocument/2006/relationships/hyperlink" Target="https://skills.emsidata.com/skills/KS124H86WZLXVYN25WLC" TargetMode="External"/><Relationship Id="rId680" Type="http://schemas.openxmlformats.org/officeDocument/2006/relationships/hyperlink" Target="https://skills.emsidata.com/skills/ES50B1EAC3BEA8A8F135" TargetMode="External"/><Relationship Id="rId686" Type="http://schemas.openxmlformats.org/officeDocument/2006/relationships/hyperlink" Target="https://skills.emsidata.com/skills/KS127LX759Q0BR1BYR7K" TargetMode="External"/><Relationship Id="rId685" Type="http://schemas.openxmlformats.org/officeDocument/2006/relationships/hyperlink" Target="https://skills.emsidata.com/skills/KS1267M6S1YR639JSHWR" TargetMode="External"/><Relationship Id="rId684" Type="http://schemas.openxmlformats.org/officeDocument/2006/relationships/hyperlink" Target="https://skills.emsidata.com/skills/KS1206Y6W7F5JS3VBTFL" TargetMode="External"/><Relationship Id="rId683" Type="http://schemas.openxmlformats.org/officeDocument/2006/relationships/hyperlink" Target="https://skills.emsidata.com/skills/KS7G85Q67Z1F21Q65Z1C" TargetMode="External"/><Relationship Id="rId679" Type="http://schemas.openxmlformats.org/officeDocument/2006/relationships/hyperlink" Target="https://skills.emsidata.com/skills/KS1206V6K46N1SDVJGBD" TargetMode="External"/><Relationship Id="rId678" Type="http://schemas.openxmlformats.org/officeDocument/2006/relationships/hyperlink" Target="https://skills.emsidata.com/skills/ES2D839974770BCC9CC3" TargetMode="External"/><Relationship Id="rId677" Type="http://schemas.openxmlformats.org/officeDocument/2006/relationships/hyperlink" Target="https://skills.emsidata.com/skills/KS1227N6C50RCTHQCRGK" TargetMode="External"/><Relationship Id="rId676" Type="http://schemas.openxmlformats.org/officeDocument/2006/relationships/hyperlink" Target="https://skills.emsidata.com/skills/KS6ZF5B983R8UPYE239T" TargetMode="External"/><Relationship Id="rId671" Type="http://schemas.openxmlformats.org/officeDocument/2006/relationships/hyperlink" Target="https://skills.emsidata.com/skills/KS440ND7133GYLN794XT" TargetMode="External"/><Relationship Id="rId670" Type="http://schemas.openxmlformats.org/officeDocument/2006/relationships/hyperlink" Target="https://skills.emsidata.com/skills/KS1225V6Y8RC3F5RJY8P" TargetMode="External"/><Relationship Id="rId675" Type="http://schemas.openxmlformats.org/officeDocument/2006/relationships/hyperlink" Target="https://skills.emsidata.com/skills/KS121256BBMKYM3SW6PP" TargetMode="External"/><Relationship Id="rId674" Type="http://schemas.openxmlformats.org/officeDocument/2006/relationships/hyperlink" Target="https://skills.emsidata.com/skills/KS120146S76B3ZKN68X3" TargetMode="External"/><Relationship Id="rId673" Type="http://schemas.openxmlformats.org/officeDocument/2006/relationships/hyperlink" Target="https://skills.emsidata.com/skills/KS1282T6STD9RJZ677XL" TargetMode="External"/><Relationship Id="rId672" Type="http://schemas.openxmlformats.org/officeDocument/2006/relationships/hyperlink" Target="https://skills.emsidata.com/skills/KS124H36Q97V3CTYHMC1" TargetMode="External"/><Relationship Id="rId5019" Type="http://schemas.openxmlformats.org/officeDocument/2006/relationships/hyperlink" Target="https://skills.emsidata.com/skills/ES609BAAA4DA3790E3DF" TargetMode="External"/><Relationship Id="rId5010" Type="http://schemas.openxmlformats.org/officeDocument/2006/relationships/hyperlink" Target="https://skills.emsidata.com/skills/KS442886L4Y7T2PX92HX" TargetMode="External"/><Relationship Id="rId5013" Type="http://schemas.openxmlformats.org/officeDocument/2006/relationships/hyperlink" Target="https://skills.emsidata.com/skills/ESAEE6935FA320E1237E" TargetMode="External"/><Relationship Id="rId5014" Type="http://schemas.openxmlformats.org/officeDocument/2006/relationships/hyperlink" Target="https://skills.emsidata.com/skills/BGSEC6FC22D1887E9969" TargetMode="External"/><Relationship Id="rId5011" Type="http://schemas.openxmlformats.org/officeDocument/2006/relationships/hyperlink" Target="https://skills.emsidata.com/skills/BGS3E0FBCED3C40393E7" TargetMode="External"/><Relationship Id="rId5012" Type="http://schemas.openxmlformats.org/officeDocument/2006/relationships/hyperlink" Target="https://skills.emsidata.com/skills/ESE6A4639B458FAF6F32" TargetMode="External"/><Relationship Id="rId5017" Type="http://schemas.openxmlformats.org/officeDocument/2006/relationships/hyperlink" Target="https://skills.emsidata.com/skills/KS4420D6PFXBX56WT5R6" TargetMode="External"/><Relationship Id="rId5018" Type="http://schemas.openxmlformats.org/officeDocument/2006/relationships/hyperlink" Target="https://skills.emsidata.com/skills/ES9E070CF7DFD323E9D9" TargetMode="External"/><Relationship Id="rId5015" Type="http://schemas.openxmlformats.org/officeDocument/2006/relationships/hyperlink" Target="https://skills.emsidata.com/skills/KS441J8781NSVPFKS701" TargetMode="External"/><Relationship Id="rId5016" Type="http://schemas.openxmlformats.org/officeDocument/2006/relationships/hyperlink" Target="https://skills.emsidata.com/skills/ESF82B1018A7D5CAC03D" TargetMode="External"/><Relationship Id="rId5008" Type="http://schemas.openxmlformats.org/officeDocument/2006/relationships/hyperlink" Target="https://skills.emsidata.com/skills/BGSBFAF7BBD7F86F8B2E" TargetMode="External"/><Relationship Id="rId5009" Type="http://schemas.openxmlformats.org/officeDocument/2006/relationships/hyperlink" Target="https://skills.emsidata.com/skills/KS9FBKK104I6OW2RJ37O" TargetMode="External"/><Relationship Id="rId5002" Type="http://schemas.openxmlformats.org/officeDocument/2006/relationships/hyperlink" Target="https://skills.emsidata.com/skills/ES6A415EE2A6E4E51F11" TargetMode="External"/><Relationship Id="rId5003" Type="http://schemas.openxmlformats.org/officeDocument/2006/relationships/hyperlink" Target="https://skills.emsidata.com/skills/BGSF08316FBB9238246C" TargetMode="External"/><Relationship Id="rId5000" Type="http://schemas.openxmlformats.org/officeDocument/2006/relationships/hyperlink" Target="https://skills.emsidata.com/skills/KS440VS6XMKJVDB502KK" TargetMode="External"/><Relationship Id="rId5001" Type="http://schemas.openxmlformats.org/officeDocument/2006/relationships/hyperlink" Target="https://skills.emsidata.com/skills/KS127G26NSSSY5KYMV72" TargetMode="External"/><Relationship Id="rId5006" Type="http://schemas.openxmlformats.org/officeDocument/2006/relationships/hyperlink" Target="https://skills.emsidata.com/skills/BGS9008FFE7C995EBDD4" TargetMode="External"/><Relationship Id="rId5007" Type="http://schemas.openxmlformats.org/officeDocument/2006/relationships/hyperlink" Target="https://skills.emsidata.com/skills/BGSB207414BB6B9E9EAB" TargetMode="External"/><Relationship Id="rId5004" Type="http://schemas.openxmlformats.org/officeDocument/2006/relationships/hyperlink" Target="https://skills.emsidata.com/skills/KS1251D6WYGCTL9YWWYZ" TargetMode="External"/><Relationship Id="rId5005" Type="http://schemas.openxmlformats.org/officeDocument/2006/relationships/hyperlink" Target="https://skills.emsidata.com/skills/BGS4180F925FBF0CEAE5" TargetMode="External"/><Relationship Id="rId5031" Type="http://schemas.openxmlformats.org/officeDocument/2006/relationships/hyperlink" Target="https://skills.emsidata.com/skills/KS1223M6R1CWSKB3P6B5" TargetMode="External"/><Relationship Id="rId5032" Type="http://schemas.openxmlformats.org/officeDocument/2006/relationships/hyperlink" Target="https://skills.emsidata.com/skills/ES33C76D6D6EA9ED9229" TargetMode="External"/><Relationship Id="rId5030" Type="http://schemas.openxmlformats.org/officeDocument/2006/relationships/hyperlink" Target="https://skills.emsidata.com/skills/BGS1FCCEF8FB5D89F692" TargetMode="External"/><Relationship Id="rId5035" Type="http://schemas.openxmlformats.org/officeDocument/2006/relationships/hyperlink" Target="https://skills.emsidata.com/skills/ESB0AB78FB583BC6B1B0" TargetMode="External"/><Relationship Id="rId5036" Type="http://schemas.openxmlformats.org/officeDocument/2006/relationships/hyperlink" Target="https://skills.emsidata.com/skills/KS7G27Y77M38D98KS32M" TargetMode="External"/><Relationship Id="rId5033" Type="http://schemas.openxmlformats.org/officeDocument/2006/relationships/hyperlink" Target="https://skills.emsidata.com/skills/KS122C75ZS8C6M5LGL4J" TargetMode="External"/><Relationship Id="rId5034" Type="http://schemas.openxmlformats.org/officeDocument/2006/relationships/hyperlink" Target="https://skills.emsidata.com/skills/ESCD17A6C063CE963DFC" TargetMode="External"/><Relationship Id="rId5039" Type="http://schemas.openxmlformats.org/officeDocument/2006/relationships/hyperlink" Target="https://skills.emsidata.com/skills/KS122LZ65M6D6TNYLP9Q" TargetMode="External"/><Relationship Id="rId5037" Type="http://schemas.openxmlformats.org/officeDocument/2006/relationships/hyperlink" Target="https://skills.emsidata.com/skills/KS123765YM5G7W7LXPR0" TargetMode="External"/><Relationship Id="rId5038" Type="http://schemas.openxmlformats.org/officeDocument/2006/relationships/hyperlink" Target="https://skills.emsidata.com/skills/KS124GJ64008D1SGS9GS" TargetMode="External"/><Relationship Id="rId5020" Type="http://schemas.openxmlformats.org/officeDocument/2006/relationships/hyperlink" Target="https://skills.emsidata.com/skills/KS1223L5YRZHWW1TB65W" TargetMode="External"/><Relationship Id="rId5021" Type="http://schemas.openxmlformats.org/officeDocument/2006/relationships/hyperlink" Target="https://skills.emsidata.com/skills/KS128F36NX97KFMPG7DJ" TargetMode="External"/><Relationship Id="rId5024" Type="http://schemas.openxmlformats.org/officeDocument/2006/relationships/hyperlink" Target="https://skills.emsidata.com/skills/ESD75E06F294B84606A1" TargetMode="External"/><Relationship Id="rId5025" Type="http://schemas.openxmlformats.org/officeDocument/2006/relationships/hyperlink" Target="https://skills.emsidata.com/skills/KS684456QDWSLQ4TXPS1" TargetMode="External"/><Relationship Id="rId5022" Type="http://schemas.openxmlformats.org/officeDocument/2006/relationships/hyperlink" Target="https://skills.emsidata.com/skills/ES4665DC574FD6AB101D" TargetMode="External"/><Relationship Id="rId5023" Type="http://schemas.openxmlformats.org/officeDocument/2006/relationships/hyperlink" Target="https://skills.emsidata.com/skills/BGS9C2C1DF13158FFC7C" TargetMode="External"/><Relationship Id="rId5028" Type="http://schemas.openxmlformats.org/officeDocument/2006/relationships/hyperlink" Target="https://skills.emsidata.com/skills/ESFE2C35D04D0241B858" TargetMode="External"/><Relationship Id="rId5029" Type="http://schemas.openxmlformats.org/officeDocument/2006/relationships/hyperlink" Target="https://skills.emsidata.com/skills/KS1215M6G6T0D41FR8KJ" TargetMode="External"/><Relationship Id="rId5026" Type="http://schemas.openxmlformats.org/officeDocument/2006/relationships/hyperlink" Target="https://skills.emsidata.com/skills/KS1284N6ZGVR60Z44TGW" TargetMode="External"/><Relationship Id="rId5027" Type="http://schemas.openxmlformats.org/officeDocument/2006/relationships/hyperlink" Target="https://skills.emsidata.com/skills/KSKDEP68G4HTM3648L8B" TargetMode="External"/><Relationship Id="rId2820" Type="http://schemas.openxmlformats.org/officeDocument/2006/relationships/hyperlink" Target="https://skills.emsidata.com/skills/KS1248Q6DB6WVC1NV7WF" TargetMode="External"/><Relationship Id="rId2821" Type="http://schemas.openxmlformats.org/officeDocument/2006/relationships/hyperlink" Target="https://skills.emsidata.com/skills/KS128BT78KZH5R59PX8B" TargetMode="External"/><Relationship Id="rId2822" Type="http://schemas.openxmlformats.org/officeDocument/2006/relationships/hyperlink" Target="https://skills.emsidata.com/skills/KS120XP636CB5432F5TP" TargetMode="External"/><Relationship Id="rId2823" Type="http://schemas.openxmlformats.org/officeDocument/2006/relationships/hyperlink" Target="https://skills.emsidata.com/skills/KS122596D5ZSN1537KSW" TargetMode="External"/><Relationship Id="rId2824" Type="http://schemas.openxmlformats.org/officeDocument/2006/relationships/hyperlink" Target="https://skills.emsidata.com/skills/KS7G25Z5WTFXF3W053YT" TargetMode="External"/><Relationship Id="rId2825" Type="http://schemas.openxmlformats.org/officeDocument/2006/relationships/hyperlink" Target="https://skills.emsidata.com/skills/KS440BB67NHB0JH39QCN" TargetMode="External"/><Relationship Id="rId2826" Type="http://schemas.openxmlformats.org/officeDocument/2006/relationships/hyperlink" Target="https://skills.emsidata.com/skills/KS440FS71DJY51ZPZR0Q" TargetMode="External"/><Relationship Id="rId2827" Type="http://schemas.openxmlformats.org/officeDocument/2006/relationships/hyperlink" Target="https://skills.emsidata.com/skills/KSA7JI34DIK704E6L2IH" TargetMode="External"/><Relationship Id="rId2828" Type="http://schemas.openxmlformats.org/officeDocument/2006/relationships/hyperlink" Target="https://skills.emsidata.com/skills/KS120ST66K9HBSZ7MPS3" TargetMode="External"/><Relationship Id="rId2829" Type="http://schemas.openxmlformats.org/officeDocument/2006/relationships/hyperlink" Target="https://skills.emsidata.com/skills/KS1JWYC9WNEY3RSAPQE3" TargetMode="External"/><Relationship Id="rId5093" Type="http://schemas.openxmlformats.org/officeDocument/2006/relationships/hyperlink" Target="https://skills.emsidata.com/skills/BGSE446B4E1BF0ADADE9" TargetMode="External"/><Relationship Id="rId5094" Type="http://schemas.openxmlformats.org/officeDocument/2006/relationships/hyperlink" Target="https://skills.emsidata.com/skills/ESBF952629C36426E564" TargetMode="External"/><Relationship Id="rId5091" Type="http://schemas.openxmlformats.org/officeDocument/2006/relationships/hyperlink" Target="https://skills.emsidata.com/skills/BGS7CFA3413CFA9C2A6C" TargetMode="External"/><Relationship Id="rId5092" Type="http://schemas.openxmlformats.org/officeDocument/2006/relationships/hyperlink" Target="https://skills.emsidata.com/skills/ES4217A25865586D9FF7" TargetMode="External"/><Relationship Id="rId5097" Type="http://schemas.openxmlformats.org/officeDocument/2006/relationships/hyperlink" Target="https://skills.emsidata.com/skills/ES1662E5F954AF0704DB" TargetMode="External"/><Relationship Id="rId5098" Type="http://schemas.openxmlformats.org/officeDocument/2006/relationships/hyperlink" Target="https://skills.emsidata.com/skills/KS441066RHG2C3RQZLBC" TargetMode="External"/><Relationship Id="rId5095" Type="http://schemas.openxmlformats.org/officeDocument/2006/relationships/hyperlink" Target="https://skills.emsidata.com/skills/BGS3F94439D534C9C153" TargetMode="External"/><Relationship Id="rId5096" Type="http://schemas.openxmlformats.org/officeDocument/2006/relationships/hyperlink" Target="https://skills.emsidata.com/skills/KS1233K70C24NF12YG0N" TargetMode="External"/><Relationship Id="rId5099" Type="http://schemas.openxmlformats.org/officeDocument/2006/relationships/hyperlink" Target="https://skills.emsidata.com/skills/ESF5E4E161916F0E64A4" TargetMode="External"/><Relationship Id="rId2810" Type="http://schemas.openxmlformats.org/officeDocument/2006/relationships/hyperlink" Target="https://skills.emsidata.com/skills/KS1213R69NK198VN7MGD" TargetMode="External"/><Relationship Id="rId2811" Type="http://schemas.openxmlformats.org/officeDocument/2006/relationships/hyperlink" Target="https://skills.emsidata.com/skills/KS749BOMLW8KNWQLS10B" TargetMode="External"/><Relationship Id="rId2812" Type="http://schemas.openxmlformats.org/officeDocument/2006/relationships/hyperlink" Target="https://skills.emsidata.com/skills/KS1279W6R4CBYJ79RW5N" TargetMode="External"/><Relationship Id="rId2813" Type="http://schemas.openxmlformats.org/officeDocument/2006/relationships/hyperlink" Target="https://skills.emsidata.com/skills/KS122TR7700CMMGBYR5Q" TargetMode="External"/><Relationship Id="rId2814" Type="http://schemas.openxmlformats.org/officeDocument/2006/relationships/hyperlink" Target="https://skills.emsidata.com/skills/KS44241613XS4PFB9NNS" TargetMode="External"/><Relationship Id="rId2815" Type="http://schemas.openxmlformats.org/officeDocument/2006/relationships/hyperlink" Target="https://skills.emsidata.com/skills/KS1216L6SNBF22SP0V84" TargetMode="External"/><Relationship Id="rId2816" Type="http://schemas.openxmlformats.org/officeDocument/2006/relationships/hyperlink" Target="https://skills.emsidata.com/skills/KS1212Q608HHD275CCDR" TargetMode="External"/><Relationship Id="rId2817" Type="http://schemas.openxmlformats.org/officeDocument/2006/relationships/hyperlink" Target="https://skills.emsidata.com/skills/KS12868685Q99705GJ0T" TargetMode="External"/><Relationship Id="rId2818" Type="http://schemas.openxmlformats.org/officeDocument/2006/relationships/hyperlink" Target="https://skills.emsidata.com/skills/KS121K176YLGCRQPFGRR" TargetMode="External"/><Relationship Id="rId2819" Type="http://schemas.openxmlformats.org/officeDocument/2006/relationships/hyperlink" Target="https://skills.emsidata.com/skills/KS441N468TX31HXRKNT1" TargetMode="External"/><Relationship Id="rId5090" Type="http://schemas.openxmlformats.org/officeDocument/2006/relationships/hyperlink" Target="https://skills.emsidata.com/skills/ES70ABF001EA043C833A" TargetMode="External"/><Relationship Id="rId5082" Type="http://schemas.openxmlformats.org/officeDocument/2006/relationships/hyperlink" Target="https://skills.emsidata.com/skills/KS1263Z68YC0VSYGXHYX" TargetMode="External"/><Relationship Id="rId5083" Type="http://schemas.openxmlformats.org/officeDocument/2006/relationships/hyperlink" Target="https://skills.emsidata.com/skills/KS120LB6XV5409BCQ0NF" TargetMode="External"/><Relationship Id="rId5080" Type="http://schemas.openxmlformats.org/officeDocument/2006/relationships/hyperlink" Target="https://skills.emsidata.com/skills/ES3EF0AC27C63CC2CD8D" TargetMode="External"/><Relationship Id="rId5081" Type="http://schemas.openxmlformats.org/officeDocument/2006/relationships/hyperlink" Target="https://skills.emsidata.com/skills/KS126085Y5H5R7G4467Q" TargetMode="External"/><Relationship Id="rId5086" Type="http://schemas.openxmlformats.org/officeDocument/2006/relationships/hyperlink" Target="https://skills.emsidata.com/skills/KS440M360RJP9FSJVK65" TargetMode="External"/><Relationship Id="rId5087" Type="http://schemas.openxmlformats.org/officeDocument/2006/relationships/hyperlink" Target="https://skills.emsidata.com/skills/KS440DW6Y9S52S3605SB" TargetMode="External"/><Relationship Id="rId5084" Type="http://schemas.openxmlformats.org/officeDocument/2006/relationships/hyperlink" Target="https://skills.emsidata.com/skills/KS440F35WBJVGTMGQVHJ" TargetMode="External"/><Relationship Id="rId5085" Type="http://schemas.openxmlformats.org/officeDocument/2006/relationships/hyperlink" Target="https://skills.emsidata.com/skills/KS121X26MY7WXGMPVZ5K" TargetMode="External"/><Relationship Id="rId5088" Type="http://schemas.openxmlformats.org/officeDocument/2006/relationships/hyperlink" Target="https://skills.emsidata.com/skills/KS1265S66LKLP2WPZRW3" TargetMode="External"/><Relationship Id="rId5089" Type="http://schemas.openxmlformats.org/officeDocument/2006/relationships/hyperlink" Target="https://skills.emsidata.com/skills/BGSFF7A35D4D098F31A0" TargetMode="External"/><Relationship Id="rId1510" Type="http://schemas.openxmlformats.org/officeDocument/2006/relationships/hyperlink" Target="https://skills.emsidata.com/skills/KS121CX75Q8F638ZCJVZ" TargetMode="External"/><Relationship Id="rId2841" Type="http://schemas.openxmlformats.org/officeDocument/2006/relationships/hyperlink" Target="https://skills.emsidata.com/skills/KS440MH6JM6K2P1DJG9W" TargetMode="External"/><Relationship Id="rId1511" Type="http://schemas.openxmlformats.org/officeDocument/2006/relationships/hyperlink" Target="https://skills.emsidata.com/skills/KS4402B69W05DMZGMV9R" TargetMode="External"/><Relationship Id="rId2842" Type="http://schemas.openxmlformats.org/officeDocument/2006/relationships/hyperlink" Target="https://skills.emsidata.com/skills/KS1258X6TN4MM1GP0SFK" TargetMode="External"/><Relationship Id="rId1512" Type="http://schemas.openxmlformats.org/officeDocument/2006/relationships/hyperlink" Target="https://skills.emsidata.com/skills/KS1245D63J6T7XNBKPV6" TargetMode="External"/><Relationship Id="rId2843" Type="http://schemas.openxmlformats.org/officeDocument/2006/relationships/hyperlink" Target="https://skills.emsidata.com/skills/KS124FG6C9VS2MSTV337" TargetMode="External"/><Relationship Id="rId1513" Type="http://schemas.openxmlformats.org/officeDocument/2006/relationships/hyperlink" Target="https://skills.emsidata.com/skills/KS121CX6YBTQW93HCZQM" TargetMode="External"/><Relationship Id="rId2844" Type="http://schemas.openxmlformats.org/officeDocument/2006/relationships/hyperlink" Target="https://skills.emsidata.com/skills/KS441V172NC4K6P5S6RN" TargetMode="External"/><Relationship Id="rId1514" Type="http://schemas.openxmlformats.org/officeDocument/2006/relationships/hyperlink" Target="https://skills.emsidata.com/skills/KS128F36CTVSLBRQ6JK0" TargetMode="External"/><Relationship Id="rId2845" Type="http://schemas.openxmlformats.org/officeDocument/2006/relationships/hyperlink" Target="https://skills.emsidata.com/skills/KS120FL70TL0M5THX6GK" TargetMode="External"/><Relationship Id="rId1515" Type="http://schemas.openxmlformats.org/officeDocument/2006/relationships/hyperlink" Target="https://skills.emsidata.com/skills/KS125BG6MXPZSGP32FS2" TargetMode="External"/><Relationship Id="rId2846" Type="http://schemas.openxmlformats.org/officeDocument/2006/relationships/hyperlink" Target="https://skills.emsidata.com/skills/KS440H76CYVW2LLFT77P" TargetMode="External"/><Relationship Id="rId1516" Type="http://schemas.openxmlformats.org/officeDocument/2006/relationships/hyperlink" Target="https://skills.emsidata.com/skills/KS120F06C2M75T0QHDT6" TargetMode="External"/><Relationship Id="rId2847" Type="http://schemas.openxmlformats.org/officeDocument/2006/relationships/hyperlink" Target="https://skills.emsidata.com/skills/KS125YX6C3R2X3VQ5HC2" TargetMode="External"/><Relationship Id="rId1517" Type="http://schemas.openxmlformats.org/officeDocument/2006/relationships/hyperlink" Target="https://skills.emsidata.com/skills/KS440SR5YGYT2XCB4ZSD" TargetMode="External"/><Relationship Id="rId2848" Type="http://schemas.openxmlformats.org/officeDocument/2006/relationships/hyperlink" Target="https://skills.emsidata.com/skills/KSBRQVKEDLGTYLIFJBX7" TargetMode="External"/><Relationship Id="rId1518" Type="http://schemas.openxmlformats.org/officeDocument/2006/relationships/hyperlink" Target="https://skills.emsidata.com/skills/KS126NL69RRM8GL5YD6K" TargetMode="External"/><Relationship Id="rId2849" Type="http://schemas.openxmlformats.org/officeDocument/2006/relationships/hyperlink" Target="https://skills.emsidata.com/skills/KS441TQ74FJX8PPY8TFH" TargetMode="External"/><Relationship Id="rId1519" Type="http://schemas.openxmlformats.org/officeDocument/2006/relationships/hyperlink" Target="https://skills.emsidata.com/skills/KS122ZV677XQLB20X64W" TargetMode="External"/><Relationship Id="rId2840" Type="http://schemas.openxmlformats.org/officeDocument/2006/relationships/hyperlink" Target="https://skills.emsidata.com/skills/KS4419H6F0CWT8VF8NFQ" TargetMode="External"/><Relationship Id="rId2830" Type="http://schemas.openxmlformats.org/officeDocument/2006/relationships/hyperlink" Target="https://skills.emsidata.com/skills/KS125LJ6SDQF89N2J4ZP" TargetMode="External"/><Relationship Id="rId1500" Type="http://schemas.openxmlformats.org/officeDocument/2006/relationships/hyperlink" Target="https://skills.emsidata.com/skills/KS331KRNOV3U0ZV87FEE" TargetMode="External"/><Relationship Id="rId2831" Type="http://schemas.openxmlformats.org/officeDocument/2006/relationships/hyperlink" Target="https://skills.emsidata.com/skills/KS87FFW9YCOLV7GA5W5F" TargetMode="External"/><Relationship Id="rId1501" Type="http://schemas.openxmlformats.org/officeDocument/2006/relationships/hyperlink" Target="https://skills.emsidata.com/skills/KS1286W75M67DYF06SN8" TargetMode="External"/><Relationship Id="rId2832" Type="http://schemas.openxmlformats.org/officeDocument/2006/relationships/hyperlink" Target="https://skills.emsidata.com/skills/KS120376KM9F1NBQ7F7K" TargetMode="External"/><Relationship Id="rId1502" Type="http://schemas.openxmlformats.org/officeDocument/2006/relationships/hyperlink" Target="https://skills.emsidata.com/skills/KS127NP6PY9GM1BTM9V9" TargetMode="External"/><Relationship Id="rId2833" Type="http://schemas.openxmlformats.org/officeDocument/2006/relationships/hyperlink" Target="https://skills.emsidata.com/skills/KS1222C6WKYWRKRXQCR0" TargetMode="External"/><Relationship Id="rId1503" Type="http://schemas.openxmlformats.org/officeDocument/2006/relationships/hyperlink" Target="https://skills.emsidata.com/skills/KS126PF6BHPXCKBVQS8B" TargetMode="External"/><Relationship Id="rId2834" Type="http://schemas.openxmlformats.org/officeDocument/2006/relationships/hyperlink" Target="https://skills.emsidata.com/skills/KSFX6JBNDFS27G78LHSA" TargetMode="External"/><Relationship Id="rId1504" Type="http://schemas.openxmlformats.org/officeDocument/2006/relationships/hyperlink" Target="https://skills.emsidata.com/skills/KS124NX6W94V4RPFYW53" TargetMode="External"/><Relationship Id="rId2835" Type="http://schemas.openxmlformats.org/officeDocument/2006/relationships/hyperlink" Target="https://skills.emsidata.com/skills/KS441S66KZY7LM20RKYN" TargetMode="External"/><Relationship Id="rId1505" Type="http://schemas.openxmlformats.org/officeDocument/2006/relationships/hyperlink" Target="https://skills.emsidata.com/skills/KS127Y978519ZR40DPMP" TargetMode="External"/><Relationship Id="rId2836" Type="http://schemas.openxmlformats.org/officeDocument/2006/relationships/hyperlink" Target="https://skills.emsidata.com/skills/ESA91D8112EB9ECA3570" TargetMode="External"/><Relationship Id="rId1506" Type="http://schemas.openxmlformats.org/officeDocument/2006/relationships/hyperlink" Target="https://skills.emsidata.com/skills/KS1267S74RTH0L86253S" TargetMode="External"/><Relationship Id="rId2837" Type="http://schemas.openxmlformats.org/officeDocument/2006/relationships/hyperlink" Target="https://skills.emsidata.com/skills/KSIC6D5APMN237C81N8Z" TargetMode="External"/><Relationship Id="rId1507" Type="http://schemas.openxmlformats.org/officeDocument/2006/relationships/hyperlink" Target="https://skills.emsidata.com/skills/KS125BD6LRLXQN2CPNS3" TargetMode="External"/><Relationship Id="rId2838" Type="http://schemas.openxmlformats.org/officeDocument/2006/relationships/hyperlink" Target="https://skills.emsidata.com/skills/KSRDWW5JYTPQ27KUJNS6" TargetMode="External"/><Relationship Id="rId1508" Type="http://schemas.openxmlformats.org/officeDocument/2006/relationships/hyperlink" Target="https://skills.emsidata.com/skills/KS1281C73FXGDNDDGLHC" TargetMode="External"/><Relationship Id="rId2839" Type="http://schemas.openxmlformats.org/officeDocument/2006/relationships/hyperlink" Target="https://skills.emsidata.com/skills/ESC30CE730D2C915B3D0" TargetMode="External"/><Relationship Id="rId1509" Type="http://schemas.openxmlformats.org/officeDocument/2006/relationships/hyperlink" Target="https://skills.emsidata.com/skills/KS128166SRS75CR4JBRZ" TargetMode="External"/><Relationship Id="rId5050" Type="http://schemas.openxmlformats.org/officeDocument/2006/relationships/hyperlink" Target="https://skills.emsidata.com/skills/KS1282071M5KSZC066MZ" TargetMode="External"/><Relationship Id="rId5053" Type="http://schemas.openxmlformats.org/officeDocument/2006/relationships/hyperlink" Target="https://skills.emsidata.com/skills/KS441V16GMHBGBPNZ9H8" TargetMode="External"/><Relationship Id="rId5054" Type="http://schemas.openxmlformats.org/officeDocument/2006/relationships/hyperlink" Target="https://skills.emsidata.com/skills/BGS8542433548B0848F2" TargetMode="External"/><Relationship Id="rId5051" Type="http://schemas.openxmlformats.org/officeDocument/2006/relationships/hyperlink" Target="https://skills.emsidata.com/skills/KS122KN7458KR53RS94C" TargetMode="External"/><Relationship Id="rId5052" Type="http://schemas.openxmlformats.org/officeDocument/2006/relationships/hyperlink" Target="https://skills.emsidata.com/skills/KS122VJ66K0BC0TDLKHS" TargetMode="External"/><Relationship Id="rId5057" Type="http://schemas.openxmlformats.org/officeDocument/2006/relationships/hyperlink" Target="https://skills.emsidata.com/skills/KS682P46TV7CKCJM807Z" TargetMode="External"/><Relationship Id="rId5058" Type="http://schemas.openxmlformats.org/officeDocument/2006/relationships/hyperlink" Target="https://skills.emsidata.com/skills/BGSCE8C3494BD1CB6888" TargetMode="External"/><Relationship Id="rId5055" Type="http://schemas.openxmlformats.org/officeDocument/2006/relationships/hyperlink" Target="https://skills.emsidata.com/skills/KS127P65Z6LQ57QQ41KT" TargetMode="External"/><Relationship Id="rId5056" Type="http://schemas.openxmlformats.org/officeDocument/2006/relationships/hyperlink" Target="https://skills.emsidata.com/skills/BGSC2D831D1FDBC9FC9B" TargetMode="External"/><Relationship Id="rId5059" Type="http://schemas.openxmlformats.org/officeDocument/2006/relationships/hyperlink" Target="https://skills.emsidata.com/skills/KS84HIMR36V633XYJN41" TargetMode="External"/><Relationship Id="rId5042" Type="http://schemas.openxmlformats.org/officeDocument/2006/relationships/hyperlink" Target="https://skills.emsidata.com/skills/KS120WT63K4HC6NX7QXV" TargetMode="External"/><Relationship Id="rId5043" Type="http://schemas.openxmlformats.org/officeDocument/2006/relationships/hyperlink" Target="https://skills.emsidata.com/skills/BGSD8721EFD4E4A08F93" TargetMode="External"/><Relationship Id="rId5040" Type="http://schemas.openxmlformats.org/officeDocument/2006/relationships/hyperlink" Target="https://skills.emsidata.com/skills/KS124LP64HJZV4GQ0ML2" TargetMode="External"/><Relationship Id="rId5041" Type="http://schemas.openxmlformats.org/officeDocument/2006/relationships/hyperlink" Target="https://skills.emsidata.com/skills/ES28736A05DE8CEB0158" TargetMode="External"/><Relationship Id="rId5046" Type="http://schemas.openxmlformats.org/officeDocument/2006/relationships/hyperlink" Target="https://skills.emsidata.com/skills/ESC76DDBF24F9407CEEF" TargetMode="External"/><Relationship Id="rId5047" Type="http://schemas.openxmlformats.org/officeDocument/2006/relationships/hyperlink" Target="https://skills.emsidata.com/skills/KS7G2JK6H86B84TR6BPK" TargetMode="External"/><Relationship Id="rId5044" Type="http://schemas.openxmlformats.org/officeDocument/2006/relationships/hyperlink" Target="https://skills.emsidata.com/skills/KS1289Y78X8HDRH2PLM8" TargetMode="External"/><Relationship Id="rId5045" Type="http://schemas.openxmlformats.org/officeDocument/2006/relationships/hyperlink" Target="https://skills.emsidata.com/skills/ESFC9930C9E7A7F81339" TargetMode="External"/><Relationship Id="rId5048" Type="http://schemas.openxmlformats.org/officeDocument/2006/relationships/hyperlink" Target="https://skills.emsidata.com/skills/BGSDDE0EBD9790EC1F61" TargetMode="External"/><Relationship Id="rId5049" Type="http://schemas.openxmlformats.org/officeDocument/2006/relationships/hyperlink" Target="https://skills.emsidata.com/skills/KS123LG6CFQC1NQVP31P" TargetMode="External"/><Relationship Id="rId2800" Type="http://schemas.openxmlformats.org/officeDocument/2006/relationships/hyperlink" Target="https://skills.emsidata.com/skills/ES973CE9E546253BE181" TargetMode="External"/><Relationship Id="rId2801" Type="http://schemas.openxmlformats.org/officeDocument/2006/relationships/hyperlink" Target="https://skills.emsidata.com/skills/KS1201R706RBJW1W88VL" TargetMode="External"/><Relationship Id="rId2802" Type="http://schemas.openxmlformats.org/officeDocument/2006/relationships/hyperlink" Target="https://skills.emsidata.com/skills/KS122NS69YK5LB5GXG0G" TargetMode="External"/><Relationship Id="rId2803" Type="http://schemas.openxmlformats.org/officeDocument/2006/relationships/hyperlink" Target="https://skills.emsidata.com/skills/KS12258708D9TH7TR7ZR" TargetMode="External"/><Relationship Id="rId2804" Type="http://schemas.openxmlformats.org/officeDocument/2006/relationships/hyperlink" Target="https://skills.emsidata.com/skills/KS1200T5ZT69L9WDBV8G" TargetMode="External"/><Relationship Id="rId2805" Type="http://schemas.openxmlformats.org/officeDocument/2006/relationships/hyperlink" Target="https://skills.emsidata.com/skills/KS1225C71N86CV5TCZR0" TargetMode="External"/><Relationship Id="rId2806" Type="http://schemas.openxmlformats.org/officeDocument/2006/relationships/hyperlink" Target="https://skills.emsidata.com/skills/KS1201T63BYR03S4Y8PG" TargetMode="External"/><Relationship Id="rId2807" Type="http://schemas.openxmlformats.org/officeDocument/2006/relationships/hyperlink" Target="https://skills.emsidata.com/skills/KS121K25Y2Y1YBWJSYKB" TargetMode="External"/><Relationship Id="rId2808" Type="http://schemas.openxmlformats.org/officeDocument/2006/relationships/hyperlink" Target="https://skills.emsidata.com/skills/KSZBFEWMN7GVFG60IO8A" TargetMode="External"/><Relationship Id="rId2809" Type="http://schemas.openxmlformats.org/officeDocument/2006/relationships/hyperlink" Target="https://skills.emsidata.com/skills/ESD7BFFE052367E6732E" TargetMode="External"/><Relationship Id="rId5071" Type="http://schemas.openxmlformats.org/officeDocument/2006/relationships/hyperlink" Target="https://skills.emsidata.com/skills/ESCAD1CF2FD6644B20B5" TargetMode="External"/><Relationship Id="rId5072" Type="http://schemas.openxmlformats.org/officeDocument/2006/relationships/hyperlink" Target="https://skills.emsidata.com/skills/KS120ZH69WYL1431RP7P" TargetMode="External"/><Relationship Id="rId5070" Type="http://schemas.openxmlformats.org/officeDocument/2006/relationships/hyperlink" Target="https://skills.emsidata.com/skills/KS124CY60R4M0NWJTR09" TargetMode="External"/><Relationship Id="rId5075" Type="http://schemas.openxmlformats.org/officeDocument/2006/relationships/hyperlink" Target="https://skills.emsidata.com/skills/ESD76BF418EA0D564BB1" TargetMode="External"/><Relationship Id="rId5076" Type="http://schemas.openxmlformats.org/officeDocument/2006/relationships/hyperlink" Target="https://skills.emsidata.com/skills/KS122TV5ZN0SLBG7G9ZL" TargetMode="External"/><Relationship Id="rId5073" Type="http://schemas.openxmlformats.org/officeDocument/2006/relationships/hyperlink" Target="https://skills.emsidata.com/skills/KS440LM6GX90RKRDSHQB" TargetMode="External"/><Relationship Id="rId5074" Type="http://schemas.openxmlformats.org/officeDocument/2006/relationships/hyperlink" Target="https://skills.emsidata.com/skills/ESBEE34FEE67A9E79BE4" TargetMode="External"/><Relationship Id="rId5079" Type="http://schemas.openxmlformats.org/officeDocument/2006/relationships/hyperlink" Target="https://skills.emsidata.com/skills/KS1243W71S1VZTP6P2RR" TargetMode="External"/><Relationship Id="rId5077" Type="http://schemas.openxmlformats.org/officeDocument/2006/relationships/hyperlink" Target="https://skills.emsidata.com/skills/KS7G2B36T2SQCF2H9FHQ" TargetMode="External"/><Relationship Id="rId5078" Type="http://schemas.openxmlformats.org/officeDocument/2006/relationships/hyperlink" Target="https://skills.emsidata.com/skills/ESFA9982A2A945E439CB" TargetMode="External"/><Relationship Id="rId5060" Type="http://schemas.openxmlformats.org/officeDocument/2006/relationships/hyperlink" Target="https://skills.emsidata.com/skills/ES5986F3F0222E9CE14F" TargetMode="External"/><Relationship Id="rId5061" Type="http://schemas.openxmlformats.org/officeDocument/2006/relationships/hyperlink" Target="https://skills.emsidata.com/skills/KS126Z4698QT1SMF60RW" TargetMode="External"/><Relationship Id="rId5064" Type="http://schemas.openxmlformats.org/officeDocument/2006/relationships/hyperlink" Target="https://skills.emsidata.com/skills/KS121TG6T1XGL601XW9R" TargetMode="External"/><Relationship Id="rId5065" Type="http://schemas.openxmlformats.org/officeDocument/2006/relationships/hyperlink" Target="https://skills.emsidata.com/skills/KS1265Q7218HLJXYXTF9" TargetMode="External"/><Relationship Id="rId5062" Type="http://schemas.openxmlformats.org/officeDocument/2006/relationships/hyperlink" Target="https://skills.emsidata.com/skills/BGSACE54B6AE4D6B470C" TargetMode="External"/><Relationship Id="rId5063" Type="http://schemas.openxmlformats.org/officeDocument/2006/relationships/hyperlink" Target="https://skills.emsidata.com/skills/KS441J072CZZ2HXBNTXR" TargetMode="External"/><Relationship Id="rId5068" Type="http://schemas.openxmlformats.org/officeDocument/2006/relationships/hyperlink" Target="https://skills.emsidata.com/skills/KSALSL0U9E60WLJXI7B7" TargetMode="External"/><Relationship Id="rId5069" Type="http://schemas.openxmlformats.org/officeDocument/2006/relationships/hyperlink" Target="https://skills.emsidata.com/skills/KS127H368QPJH5P3F2M5" TargetMode="External"/><Relationship Id="rId5066" Type="http://schemas.openxmlformats.org/officeDocument/2006/relationships/hyperlink" Target="https://skills.emsidata.com/skills/KS121W466M96BHHNJV3R" TargetMode="External"/><Relationship Id="rId5067" Type="http://schemas.openxmlformats.org/officeDocument/2006/relationships/hyperlink" Target="https://skills.emsidata.com/skills/KS441LT6XR2QN55GK52F" TargetMode="External"/><Relationship Id="rId1576" Type="http://schemas.openxmlformats.org/officeDocument/2006/relationships/hyperlink" Target="https://skills.emsidata.com/skills/KS126DW6L25YMPTBTLP4" TargetMode="External"/><Relationship Id="rId1577" Type="http://schemas.openxmlformats.org/officeDocument/2006/relationships/hyperlink" Target="https://skills.emsidata.com/skills/KS441L95YNG7DW6L0XMD" TargetMode="External"/><Relationship Id="rId1578" Type="http://schemas.openxmlformats.org/officeDocument/2006/relationships/hyperlink" Target="https://skills.emsidata.com/skills/KS123JK63Q614LZV81J4" TargetMode="External"/><Relationship Id="rId1579" Type="http://schemas.openxmlformats.org/officeDocument/2006/relationships/hyperlink" Target="https://skills.emsidata.com/skills/KS123JK6BL79X4HBXD2K" TargetMode="External"/><Relationship Id="rId987" Type="http://schemas.openxmlformats.org/officeDocument/2006/relationships/hyperlink" Target="https://skills.emsidata.com/skills/KS440SY67HBN3F219LRN" TargetMode="External"/><Relationship Id="rId986" Type="http://schemas.openxmlformats.org/officeDocument/2006/relationships/hyperlink" Target="https://skills.emsidata.com/skills/KS440ST66P01HWP6MK82" TargetMode="External"/><Relationship Id="rId985" Type="http://schemas.openxmlformats.org/officeDocument/2006/relationships/hyperlink" Target="https://skills.emsidata.com/skills/KS1209G79Q8ZZ51G18SJ" TargetMode="External"/><Relationship Id="rId984" Type="http://schemas.openxmlformats.org/officeDocument/2006/relationships/hyperlink" Target="https://skills.emsidata.com/skills/ESC3FA72B273832CFBCB" TargetMode="External"/><Relationship Id="rId989" Type="http://schemas.openxmlformats.org/officeDocument/2006/relationships/hyperlink" Target="https://skills.emsidata.com/skills/KS1209F6043FBM176TN4" TargetMode="External"/><Relationship Id="rId988" Type="http://schemas.openxmlformats.org/officeDocument/2006/relationships/hyperlink" Target="https://skills.emsidata.com/skills/KS440SX5YMH7WMX0ZGYK" TargetMode="External"/><Relationship Id="rId1570" Type="http://schemas.openxmlformats.org/officeDocument/2006/relationships/hyperlink" Target="https://skills.emsidata.com/skills/KS1209264Q7T9WXJ2HTT" TargetMode="External"/><Relationship Id="rId1571" Type="http://schemas.openxmlformats.org/officeDocument/2006/relationships/hyperlink" Target="https://skills.emsidata.com/skills/KS121DB6X0V47PT1WG5P" TargetMode="External"/><Relationship Id="rId983" Type="http://schemas.openxmlformats.org/officeDocument/2006/relationships/hyperlink" Target="https://skills.emsidata.com/skills/KS440ST71BBTLSHBXZMH" TargetMode="External"/><Relationship Id="rId1572" Type="http://schemas.openxmlformats.org/officeDocument/2006/relationships/hyperlink" Target="https://skills.emsidata.com/skills/KS7G3CY67GB9V691Z1RS" TargetMode="External"/><Relationship Id="rId982" Type="http://schemas.openxmlformats.org/officeDocument/2006/relationships/hyperlink" Target="https://skills.emsidata.com/skills/ES188DE915B2E5229062" TargetMode="External"/><Relationship Id="rId1573" Type="http://schemas.openxmlformats.org/officeDocument/2006/relationships/hyperlink" Target="https://skills.emsidata.com/skills/KS1205W6CC3KVPSFH2Q6" TargetMode="External"/><Relationship Id="rId981" Type="http://schemas.openxmlformats.org/officeDocument/2006/relationships/hyperlink" Target="https://skills.emsidata.com/skills/KSSB0NJ3D0GJIKWAW2RK" TargetMode="External"/><Relationship Id="rId1574" Type="http://schemas.openxmlformats.org/officeDocument/2006/relationships/hyperlink" Target="https://skills.emsidata.com/skills/KS123H56W4F21M098TMZ" TargetMode="External"/><Relationship Id="rId980" Type="http://schemas.openxmlformats.org/officeDocument/2006/relationships/hyperlink" Target="https://skills.emsidata.com/skills/KS440HZ6NMV42JG96YCT" TargetMode="External"/><Relationship Id="rId1575" Type="http://schemas.openxmlformats.org/officeDocument/2006/relationships/hyperlink" Target="https://skills.emsidata.com/skills/KS1236268H420QTGFT00" TargetMode="External"/><Relationship Id="rId1565" Type="http://schemas.openxmlformats.org/officeDocument/2006/relationships/hyperlink" Target="https://skills.emsidata.com/skills/KS123H46XPW3L3S07696" TargetMode="External"/><Relationship Id="rId2896" Type="http://schemas.openxmlformats.org/officeDocument/2006/relationships/hyperlink" Target="https://skills.emsidata.com/skills/KS4420F638JZ4L3BDT29" TargetMode="External"/><Relationship Id="rId1566" Type="http://schemas.openxmlformats.org/officeDocument/2006/relationships/hyperlink" Target="https://skills.emsidata.com/skills/KS125TZ6X0ZJPZNT1DLX" TargetMode="External"/><Relationship Id="rId2897" Type="http://schemas.openxmlformats.org/officeDocument/2006/relationships/hyperlink" Target="https://skills.emsidata.com/skills/KS4420P5ZHWM72YCTQQD" TargetMode="External"/><Relationship Id="rId1567" Type="http://schemas.openxmlformats.org/officeDocument/2006/relationships/hyperlink" Target="https://skills.emsidata.com/skills/KS120XH67499WBWTB36S" TargetMode="External"/><Relationship Id="rId2898" Type="http://schemas.openxmlformats.org/officeDocument/2006/relationships/hyperlink" Target="https://skills.emsidata.com/skills/KS124S55WW3B76GB1F16" TargetMode="External"/><Relationship Id="rId1568" Type="http://schemas.openxmlformats.org/officeDocument/2006/relationships/hyperlink" Target="https://skills.emsidata.com/skills/KS1204Y6GTHQ6T5BDJ64" TargetMode="External"/><Relationship Id="rId2899" Type="http://schemas.openxmlformats.org/officeDocument/2006/relationships/hyperlink" Target="https://skills.emsidata.com/skills/KS120FR6VV1H0BRWF8ZF" TargetMode="External"/><Relationship Id="rId1569" Type="http://schemas.openxmlformats.org/officeDocument/2006/relationships/hyperlink" Target="https://skills.emsidata.com/skills/KS7G3NR64NRDVH5GDV3G" TargetMode="External"/><Relationship Id="rId976" Type="http://schemas.openxmlformats.org/officeDocument/2006/relationships/hyperlink" Target="https://skills.emsidata.com/skills/KS441Z979P36J786B1T8" TargetMode="External"/><Relationship Id="rId975" Type="http://schemas.openxmlformats.org/officeDocument/2006/relationships/hyperlink" Target="https://skills.emsidata.com/skills/KS440DG6RPVM3FW77Q6D" TargetMode="External"/><Relationship Id="rId974" Type="http://schemas.openxmlformats.org/officeDocument/2006/relationships/hyperlink" Target="https://skills.emsidata.com/skills/KS126T56VFRNJNKHFDD6" TargetMode="External"/><Relationship Id="rId973" Type="http://schemas.openxmlformats.org/officeDocument/2006/relationships/hyperlink" Target="https://skills.emsidata.com/skills/KS440J05VYNYKN3WMD62" TargetMode="External"/><Relationship Id="rId979" Type="http://schemas.openxmlformats.org/officeDocument/2006/relationships/hyperlink" Target="https://skills.emsidata.com/skills/KS441Z16SBV59J6ZX3S4" TargetMode="External"/><Relationship Id="rId978" Type="http://schemas.openxmlformats.org/officeDocument/2006/relationships/hyperlink" Target="https://skills.emsidata.com/skills/KS4408071Z9ZX8K49154" TargetMode="External"/><Relationship Id="rId977" Type="http://schemas.openxmlformats.org/officeDocument/2006/relationships/hyperlink" Target="https://skills.emsidata.com/skills/KS441Z66LYF6NLK6SF5J" TargetMode="External"/><Relationship Id="rId2890" Type="http://schemas.openxmlformats.org/officeDocument/2006/relationships/hyperlink" Target="https://skills.emsidata.com/skills/KS441ZY6P0PDB5DWTRB8" TargetMode="External"/><Relationship Id="rId1560" Type="http://schemas.openxmlformats.org/officeDocument/2006/relationships/hyperlink" Target="https://skills.emsidata.com/skills/KS1211J6CBCRD96F9WLF" TargetMode="External"/><Relationship Id="rId2891" Type="http://schemas.openxmlformats.org/officeDocument/2006/relationships/hyperlink" Target="https://skills.emsidata.com/skills/KS4401Q6TM90DBQSF645" TargetMode="External"/><Relationship Id="rId972" Type="http://schemas.openxmlformats.org/officeDocument/2006/relationships/hyperlink" Target="https://skills.emsidata.com/skills/KS122T36FM4N81DS5ZB0" TargetMode="External"/><Relationship Id="rId1561" Type="http://schemas.openxmlformats.org/officeDocument/2006/relationships/hyperlink" Target="https://skills.emsidata.com/skills/ESA0791BC5699A0172BF" TargetMode="External"/><Relationship Id="rId2892" Type="http://schemas.openxmlformats.org/officeDocument/2006/relationships/hyperlink" Target="https://skills.emsidata.com/skills/KSHEW8PAOGGFQG2FB3SQ" TargetMode="External"/><Relationship Id="rId971" Type="http://schemas.openxmlformats.org/officeDocument/2006/relationships/hyperlink" Target="https://skills.emsidata.com/skills/KS440FF6B6QMXYWDV96M" TargetMode="External"/><Relationship Id="rId1562" Type="http://schemas.openxmlformats.org/officeDocument/2006/relationships/hyperlink" Target="https://skills.emsidata.com/skills/KS122S36WR2XBKLZQGK9" TargetMode="External"/><Relationship Id="rId2893" Type="http://schemas.openxmlformats.org/officeDocument/2006/relationships/hyperlink" Target="https://skills.emsidata.com/skills/KSD9Z9YAZHT0I55COV7R" TargetMode="External"/><Relationship Id="rId970" Type="http://schemas.openxmlformats.org/officeDocument/2006/relationships/hyperlink" Target="https://skills.emsidata.com/skills/KS123LP69372D9YMWD2L" TargetMode="External"/><Relationship Id="rId1563" Type="http://schemas.openxmlformats.org/officeDocument/2006/relationships/hyperlink" Target="https://skills.emsidata.com/skills/KS120RN65VHFNWDLP6VX" TargetMode="External"/><Relationship Id="rId2894" Type="http://schemas.openxmlformats.org/officeDocument/2006/relationships/hyperlink" Target="https://skills.emsidata.com/skills/KS1259878L4HP9Z4JWKY" TargetMode="External"/><Relationship Id="rId1564" Type="http://schemas.openxmlformats.org/officeDocument/2006/relationships/hyperlink" Target="https://skills.emsidata.com/skills/KS122J66MRFCY8GSM6DM" TargetMode="External"/><Relationship Id="rId2895" Type="http://schemas.openxmlformats.org/officeDocument/2006/relationships/hyperlink" Target="https://skills.emsidata.com/skills/KS1278K73G73L31PWNK5" TargetMode="External"/><Relationship Id="rId1598" Type="http://schemas.openxmlformats.org/officeDocument/2006/relationships/hyperlink" Target="https://skills.emsidata.com/skills/KS120NF79HQWGSRGMZ12" TargetMode="External"/><Relationship Id="rId1599" Type="http://schemas.openxmlformats.org/officeDocument/2006/relationships/hyperlink" Target="https://skills.emsidata.com/skills/KS126BK72NQVGDQ6Q7K3" TargetMode="External"/><Relationship Id="rId1590" Type="http://schemas.openxmlformats.org/officeDocument/2006/relationships/hyperlink" Target="https://skills.emsidata.com/skills/KS125XG6Y7YJZVNMBHXB" TargetMode="External"/><Relationship Id="rId1591" Type="http://schemas.openxmlformats.org/officeDocument/2006/relationships/hyperlink" Target="https://skills.emsidata.com/skills/KS1215C64BD9KVQFHZBZ" TargetMode="External"/><Relationship Id="rId1592" Type="http://schemas.openxmlformats.org/officeDocument/2006/relationships/hyperlink" Target="https://skills.emsidata.com/skills/KS124PB6WM344W71N2YN" TargetMode="External"/><Relationship Id="rId1593" Type="http://schemas.openxmlformats.org/officeDocument/2006/relationships/hyperlink" Target="https://skills.emsidata.com/skills/KS122026T330GBFBDD8M" TargetMode="External"/><Relationship Id="rId1594" Type="http://schemas.openxmlformats.org/officeDocument/2006/relationships/hyperlink" Target="https://skills.emsidata.com/skills/KS128C75YQ6WMW8PWRNC" TargetMode="External"/><Relationship Id="rId1595" Type="http://schemas.openxmlformats.org/officeDocument/2006/relationships/hyperlink" Target="https://skills.emsidata.com/skills/KS123JM6WNC3DFHXWT5R" TargetMode="External"/><Relationship Id="rId1596" Type="http://schemas.openxmlformats.org/officeDocument/2006/relationships/hyperlink" Target="https://skills.emsidata.com/skills/KS126BW62RVX5VPC1PWZ" TargetMode="External"/><Relationship Id="rId1597" Type="http://schemas.openxmlformats.org/officeDocument/2006/relationships/hyperlink" Target="https://skills.emsidata.com/skills/KS683V56LQP0SQ03P27R" TargetMode="External"/><Relationship Id="rId1587" Type="http://schemas.openxmlformats.org/officeDocument/2006/relationships/hyperlink" Target="https://skills.emsidata.com/skills/BGS757E14D9D4F28CD09" TargetMode="External"/><Relationship Id="rId1588" Type="http://schemas.openxmlformats.org/officeDocument/2006/relationships/hyperlink" Target="https://skills.emsidata.com/skills/KS124XK650R414070GMP" TargetMode="External"/><Relationship Id="rId1589" Type="http://schemas.openxmlformats.org/officeDocument/2006/relationships/hyperlink" Target="https://skills.emsidata.com/skills/KS124726L50CX4ZNHYK2" TargetMode="External"/><Relationship Id="rId998" Type="http://schemas.openxmlformats.org/officeDocument/2006/relationships/hyperlink" Target="https://skills.emsidata.com/skills/KS120T664TBR3VK55TFK" TargetMode="External"/><Relationship Id="rId997" Type="http://schemas.openxmlformats.org/officeDocument/2006/relationships/hyperlink" Target="https://skills.emsidata.com/skills/KS1264H758K2TKLS5C4C" TargetMode="External"/><Relationship Id="rId996" Type="http://schemas.openxmlformats.org/officeDocument/2006/relationships/hyperlink" Target="https://skills.emsidata.com/skills/KS124RG6C0Y5RTWH7975" TargetMode="External"/><Relationship Id="rId995" Type="http://schemas.openxmlformats.org/officeDocument/2006/relationships/hyperlink" Target="https://skills.emsidata.com/skills/KS126PY60GCR2WL8PKCL" TargetMode="External"/><Relationship Id="rId999" Type="http://schemas.openxmlformats.org/officeDocument/2006/relationships/hyperlink" Target="https://skills.emsidata.com/skills/KS5W35NSPAIH2CYDJZQA" TargetMode="External"/><Relationship Id="rId990" Type="http://schemas.openxmlformats.org/officeDocument/2006/relationships/hyperlink" Target="https://skills.emsidata.com/skills/KS7G83H6SMKRLFDXJQNC" TargetMode="External"/><Relationship Id="rId1580" Type="http://schemas.openxmlformats.org/officeDocument/2006/relationships/hyperlink" Target="https://skills.emsidata.com/skills/KS122X469TVKC2D5BT68" TargetMode="External"/><Relationship Id="rId1581" Type="http://schemas.openxmlformats.org/officeDocument/2006/relationships/hyperlink" Target="https://skills.emsidata.com/skills/KS127786QW3K8Z2T9H2J" TargetMode="External"/><Relationship Id="rId1582" Type="http://schemas.openxmlformats.org/officeDocument/2006/relationships/hyperlink" Target="https://skills.emsidata.com/skills/KS123SD73GSP4ZDT71BZ" TargetMode="External"/><Relationship Id="rId994" Type="http://schemas.openxmlformats.org/officeDocument/2006/relationships/hyperlink" Target="https://skills.emsidata.com/skills/KS4415X69VP3BF9HJ9DN" TargetMode="External"/><Relationship Id="rId1583" Type="http://schemas.openxmlformats.org/officeDocument/2006/relationships/hyperlink" Target="https://skills.emsidata.com/skills/KS440266X81HPPGXJKZ3" TargetMode="External"/><Relationship Id="rId993" Type="http://schemas.openxmlformats.org/officeDocument/2006/relationships/hyperlink" Target="https://skills.emsidata.com/skills/KS127F96JQ9K8PXZKH79" TargetMode="External"/><Relationship Id="rId1584" Type="http://schemas.openxmlformats.org/officeDocument/2006/relationships/hyperlink" Target="https://skills.emsidata.com/skills/KS1200X6V3937RSF8VVM" TargetMode="External"/><Relationship Id="rId992" Type="http://schemas.openxmlformats.org/officeDocument/2006/relationships/hyperlink" Target="https://skills.emsidata.com/skills/KS4404C6ZPHGNK61DK5B" TargetMode="External"/><Relationship Id="rId1585" Type="http://schemas.openxmlformats.org/officeDocument/2006/relationships/hyperlink" Target="https://skills.emsidata.com/skills/KS121DD6PJVP5J55TD7Q" TargetMode="External"/><Relationship Id="rId991" Type="http://schemas.openxmlformats.org/officeDocument/2006/relationships/hyperlink" Target="https://skills.emsidata.com/skills/ES8339EBF681F40605CC" TargetMode="External"/><Relationship Id="rId1586" Type="http://schemas.openxmlformats.org/officeDocument/2006/relationships/hyperlink" Target="https://skills.emsidata.com/skills/KS120NN77G2CSJY7HZSN" TargetMode="External"/><Relationship Id="rId1532" Type="http://schemas.openxmlformats.org/officeDocument/2006/relationships/hyperlink" Target="https://skills.emsidata.com/skills/KS441QM5ZBD2GP3F626Q" TargetMode="External"/><Relationship Id="rId2863" Type="http://schemas.openxmlformats.org/officeDocument/2006/relationships/hyperlink" Target="https://skills.emsidata.com/skills/KSF0VVZRH8VDPI925TQU" TargetMode="External"/><Relationship Id="rId1533" Type="http://schemas.openxmlformats.org/officeDocument/2006/relationships/hyperlink" Target="https://skills.emsidata.com/skills/ES7F2AC71427559BBABF" TargetMode="External"/><Relationship Id="rId2864" Type="http://schemas.openxmlformats.org/officeDocument/2006/relationships/hyperlink" Target="https://skills.emsidata.com/skills/KSG8V19PB8K7PM95X4HW" TargetMode="External"/><Relationship Id="rId1534" Type="http://schemas.openxmlformats.org/officeDocument/2006/relationships/hyperlink" Target="https://skills.emsidata.com/skills/KS441786F0PS9RV3QBS0" TargetMode="External"/><Relationship Id="rId2865" Type="http://schemas.openxmlformats.org/officeDocument/2006/relationships/hyperlink" Target="https://skills.emsidata.com/skills/KS1203R6SRVKL378L4WD" TargetMode="External"/><Relationship Id="rId1535" Type="http://schemas.openxmlformats.org/officeDocument/2006/relationships/hyperlink" Target="https://skills.emsidata.com/skills/KS123VY5ZW3319SF7RLL" TargetMode="External"/><Relationship Id="rId2866" Type="http://schemas.openxmlformats.org/officeDocument/2006/relationships/hyperlink" Target="https://skills.emsidata.com/skills/KS128CK6XBWYWYT7T3HK" TargetMode="External"/><Relationship Id="rId1536" Type="http://schemas.openxmlformats.org/officeDocument/2006/relationships/hyperlink" Target="https://skills.emsidata.com/skills/ES73AC9E5FE14A3E022A" TargetMode="External"/><Relationship Id="rId2867" Type="http://schemas.openxmlformats.org/officeDocument/2006/relationships/hyperlink" Target="http://asp.net" TargetMode="External"/><Relationship Id="rId1537" Type="http://schemas.openxmlformats.org/officeDocument/2006/relationships/hyperlink" Target="https://skills.emsidata.com/skills/KS122T77647GHV6KTWNM" TargetMode="External"/><Relationship Id="rId2868" Type="http://schemas.openxmlformats.org/officeDocument/2006/relationships/hyperlink" Target="https://skills.emsidata.com/skills/KS120026VL50QFWT2281" TargetMode="External"/><Relationship Id="rId1538" Type="http://schemas.openxmlformats.org/officeDocument/2006/relationships/hyperlink" Target="https://skills.emsidata.com/skills/KS4417C64SBZ4MTY17ZL" TargetMode="External"/><Relationship Id="rId2869" Type="http://schemas.openxmlformats.org/officeDocument/2006/relationships/hyperlink" Target="https://skills.emsidata.com/skills/KS122YY6MYF5CPT4FR4S" TargetMode="External"/><Relationship Id="rId1539" Type="http://schemas.openxmlformats.org/officeDocument/2006/relationships/hyperlink" Target="https://skills.emsidata.com/skills/ES6A0D7EA1FC15B7AA92" TargetMode="External"/><Relationship Id="rId949" Type="http://schemas.openxmlformats.org/officeDocument/2006/relationships/hyperlink" Target="https://skills.emsidata.com/skills/KS124506YXKN137GTBSR" TargetMode="External"/><Relationship Id="rId948" Type="http://schemas.openxmlformats.org/officeDocument/2006/relationships/hyperlink" Target="https://skills.emsidata.com/skills/KS127475WVS7K683V021" TargetMode="External"/><Relationship Id="rId943" Type="http://schemas.openxmlformats.org/officeDocument/2006/relationships/hyperlink" Target="https://skills.emsidata.com/skills/KSULSDRILGAGHXKONKPK" TargetMode="External"/><Relationship Id="rId942" Type="http://schemas.openxmlformats.org/officeDocument/2006/relationships/hyperlink" Target="https://skills.emsidata.com/skills/KS4415J65V14KMCQPFSF" TargetMode="External"/><Relationship Id="rId941" Type="http://schemas.openxmlformats.org/officeDocument/2006/relationships/hyperlink" Target="https://skills.emsidata.com/skills/KS8AC7RFKOVQGQXSTULT" TargetMode="External"/><Relationship Id="rId940" Type="http://schemas.openxmlformats.org/officeDocument/2006/relationships/hyperlink" Target="https://skills.emsidata.com/skills/BGSF4EBD46A6D8E67885" TargetMode="External"/><Relationship Id="rId947" Type="http://schemas.openxmlformats.org/officeDocument/2006/relationships/hyperlink" Target="https://skills.emsidata.com/skills/KS127496XDM09Z0QDFRC" TargetMode="External"/><Relationship Id="rId946" Type="http://schemas.openxmlformats.org/officeDocument/2006/relationships/hyperlink" Target="https://skills.emsidata.com/skills/KS1274B698GSL5ZNPBFD" TargetMode="External"/><Relationship Id="rId945" Type="http://schemas.openxmlformats.org/officeDocument/2006/relationships/hyperlink" Target="https://skills.emsidata.com/skills/KS127466Z3V0JBXDZV0K" TargetMode="External"/><Relationship Id="rId944" Type="http://schemas.openxmlformats.org/officeDocument/2006/relationships/hyperlink" Target="https://skills.emsidata.com/skills/KS127456CLRCN3N9B9YV" TargetMode="External"/><Relationship Id="rId2860" Type="http://schemas.openxmlformats.org/officeDocument/2006/relationships/hyperlink" Target="https://skills.emsidata.com/skills/KSOVEQPKEQJ5T2X9R89J" TargetMode="External"/><Relationship Id="rId1530" Type="http://schemas.openxmlformats.org/officeDocument/2006/relationships/hyperlink" Target="https://skills.emsidata.com/skills/KS127DV65DQ9B786S2RP" TargetMode="External"/><Relationship Id="rId2861" Type="http://schemas.openxmlformats.org/officeDocument/2006/relationships/hyperlink" Target="https://skills.emsidata.com/skills/KS1217278SZ35V5NJM37" TargetMode="External"/><Relationship Id="rId1531" Type="http://schemas.openxmlformats.org/officeDocument/2006/relationships/hyperlink" Target="https://skills.emsidata.com/skills/KS120PL73RYMKY95ZH5Z" TargetMode="External"/><Relationship Id="rId2862" Type="http://schemas.openxmlformats.org/officeDocument/2006/relationships/hyperlink" Target="https://skills.emsidata.com/skills/ESE6B3EECE8D49449D5C" TargetMode="External"/><Relationship Id="rId1521" Type="http://schemas.openxmlformats.org/officeDocument/2006/relationships/hyperlink" Target="https://skills.emsidata.com/skills/KS120556WGBNC5V3VQXQ" TargetMode="External"/><Relationship Id="rId2852" Type="http://schemas.openxmlformats.org/officeDocument/2006/relationships/hyperlink" Target="https://skills.emsidata.com/skills/KS124WY5XMZ8T1N1QVK4" TargetMode="External"/><Relationship Id="rId1522" Type="http://schemas.openxmlformats.org/officeDocument/2006/relationships/hyperlink" Target="https://skills.emsidata.com/skills/KS7G7X55ZKBF0R0WCSZQ" TargetMode="External"/><Relationship Id="rId2853" Type="http://schemas.openxmlformats.org/officeDocument/2006/relationships/hyperlink" Target="https://skills.emsidata.com/skills/KS124WG732M8CKGG55BK" TargetMode="External"/><Relationship Id="rId1523" Type="http://schemas.openxmlformats.org/officeDocument/2006/relationships/hyperlink" Target="https://skills.emsidata.com/skills/KS122B675FC1JT787TRB" TargetMode="External"/><Relationship Id="rId2854" Type="http://schemas.openxmlformats.org/officeDocument/2006/relationships/hyperlink" Target="https://skills.emsidata.com/skills/KS121DV68XQ3HX9FLNCW" TargetMode="External"/><Relationship Id="rId1524" Type="http://schemas.openxmlformats.org/officeDocument/2006/relationships/hyperlink" Target="https://skills.emsidata.com/skills/KS124NS6CKNPGT1F7VSN" TargetMode="External"/><Relationship Id="rId2855" Type="http://schemas.openxmlformats.org/officeDocument/2006/relationships/hyperlink" Target="https://skills.emsidata.com/skills/KS441V276PPDCWTPLVCZ" TargetMode="External"/><Relationship Id="rId1525" Type="http://schemas.openxmlformats.org/officeDocument/2006/relationships/hyperlink" Target="https://skills.emsidata.com/skills/KS120496WQCJDPL7THP5" TargetMode="External"/><Relationship Id="rId2856" Type="http://schemas.openxmlformats.org/officeDocument/2006/relationships/hyperlink" Target="https://skills.emsidata.com/skills/KS126JW5YQ43F84MGCH8" TargetMode="External"/><Relationship Id="rId1526" Type="http://schemas.openxmlformats.org/officeDocument/2006/relationships/hyperlink" Target="https://skills.emsidata.com/skills/KS1284F681JH8F550M7M" TargetMode="External"/><Relationship Id="rId2857" Type="http://schemas.openxmlformats.org/officeDocument/2006/relationships/hyperlink" Target="https://skills.emsidata.com/skills/KSR89RCZ8FWAOLMU14FZ" TargetMode="External"/><Relationship Id="rId1527" Type="http://schemas.openxmlformats.org/officeDocument/2006/relationships/hyperlink" Target="https://skills.emsidata.com/skills/KS4401B6VMFBY6G9F6VV" TargetMode="External"/><Relationship Id="rId2858" Type="http://schemas.openxmlformats.org/officeDocument/2006/relationships/hyperlink" Target="https://skills.emsidata.com/skills/KS441ZN5Y2HJQNZF6RWR" TargetMode="External"/><Relationship Id="rId1528" Type="http://schemas.openxmlformats.org/officeDocument/2006/relationships/hyperlink" Target="https://skills.emsidata.com/skills/KS440JC7832MKD436QQH" TargetMode="External"/><Relationship Id="rId2859" Type="http://schemas.openxmlformats.org/officeDocument/2006/relationships/hyperlink" Target="https://skills.emsidata.com/skills/KS4420H5X0GJCY6NMP4F" TargetMode="External"/><Relationship Id="rId1529" Type="http://schemas.openxmlformats.org/officeDocument/2006/relationships/hyperlink" Target="https://skills.emsidata.com/skills/KS441Y66ZLLMXB4CYX8T" TargetMode="External"/><Relationship Id="rId939" Type="http://schemas.openxmlformats.org/officeDocument/2006/relationships/hyperlink" Target="https://skills.emsidata.com/skills/KS104W1QP2DGEDAVVLX9" TargetMode="External"/><Relationship Id="rId938" Type="http://schemas.openxmlformats.org/officeDocument/2006/relationships/hyperlink" Target="https://skills.emsidata.com/skills/ES22ECA6C1B19E1D0E75" TargetMode="External"/><Relationship Id="rId937" Type="http://schemas.openxmlformats.org/officeDocument/2006/relationships/hyperlink" Target="https://skills.emsidata.com/skills/KSZKU2WJ3LJO8J81HAKF" TargetMode="External"/><Relationship Id="rId932" Type="http://schemas.openxmlformats.org/officeDocument/2006/relationships/hyperlink" Target="https://skills.emsidata.com/skills/KS125SB602T27LG8RMK7" TargetMode="External"/><Relationship Id="rId931" Type="http://schemas.openxmlformats.org/officeDocument/2006/relationships/hyperlink" Target="https://skills.emsidata.com/skills/KS123JN71DL4HTPLHBLY" TargetMode="External"/><Relationship Id="rId930" Type="http://schemas.openxmlformats.org/officeDocument/2006/relationships/hyperlink" Target="https://skills.emsidata.com/skills/KS4400B6MR93SM20HP3B" TargetMode="External"/><Relationship Id="rId936" Type="http://schemas.openxmlformats.org/officeDocument/2006/relationships/hyperlink" Target="https://skills.emsidata.com/skills/KSB3Z0P5MSBXBKJE3Y21" TargetMode="External"/><Relationship Id="rId935" Type="http://schemas.openxmlformats.org/officeDocument/2006/relationships/hyperlink" Target="https://skills.emsidata.com/skills/KS127Z56K4JCC713L3T9" TargetMode="External"/><Relationship Id="rId934" Type="http://schemas.openxmlformats.org/officeDocument/2006/relationships/hyperlink" Target="https://skills.emsidata.com/skills/KS1208G6GL6FVT9HR27X" TargetMode="External"/><Relationship Id="rId933" Type="http://schemas.openxmlformats.org/officeDocument/2006/relationships/hyperlink" Target="https://skills.emsidata.com/skills/KS123JP7356ZGH4XP9D5" TargetMode="External"/><Relationship Id="rId2850" Type="http://schemas.openxmlformats.org/officeDocument/2006/relationships/hyperlink" Target="https://skills.emsidata.com/skills/KS126ZX6W3NJDHQNH58C" TargetMode="External"/><Relationship Id="rId1520" Type="http://schemas.openxmlformats.org/officeDocument/2006/relationships/hyperlink" Target="https://skills.emsidata.com/skills/KS1205767R47RZSQ9RHY" TargetMode="External"/><Relationship Id="rId2851" Type="http://schemas.openxmlformats.org/officeDocument/2006/relationships/hyperlink" Target="https://skills.emsidata.com/skills/KSE4ME2Z9GRO05SLM3CR" TargetMode="External"/><Relationship Id="rId1554" Type="http://schemas.openxmlformats.org/officeDocument/2006/relationships/hyperlink" Target="https://skills.emsidata.com/skills/KS120N96MNJPYH80XDS0" TargetMode="External"/><Relationship Id="rId2885" Type="http://schemas.openxmlformats.org/officeDocument/2006/relationships/hyperlink" Target="https://skills.emsidata.com/skills/KS1200578T5QCYT0Z98G" TargetMode="External"/><Relationship Id="rId1555" Type="http://schemas.openxmlformats.org/officeDocument/2006/relationships/hyperlink" Target="https://skills.emsidata.com/skills/KS121DF78T4DJJK19DZV" TargetMode="External"/><Relationship Id="rId2886" Type="http://schemas.openxmlformats.org/officeDocument/2006/relationships/hyperlink" Target="https://skills.emsidata.com/skills/KS441ZY75ZBD54BWPKN4" TargetMode="External"/><Relationship Id="rId1556" Type="http://schemas.openxmlformats.org/officeDocument/2006/relationships/hyperlink" Target="https://skills.emsidata.com/skills/KS121DM5YM6GWXH1JXPD" TargetMode="External"/><Relationship Id="rId2887" Type="http://schemas.openxmlformats.org/officeDocument/2006/relationships/hyperlink" Target="https://skills.emsidata.com/skills/KS124TX612FBDFB0BG81" TargetMode="External"/><Relationship Id="rId1557" Type="http://schemas.openxmlformats.org/officeDocument/2006/relationships/hyperlink" Target="https://skills.emsidata.com/skills/KS124PY62D45XXQ2GK5Z" TargetMode="External"/><Relationship Id="rId2888" Type="http://schemas.openxmlformats.org/officeDocument/2006/relationships/hyperlink" Target="https://skills.emsidata.com/skills/KS4KJ4EOEZN3NUBVMT8O" TargetMode="External"/><Relationship Id="rId1558" Type="http://schemas.openxmlformats.org/officeDocument/2006/relationships/hyperlink" Target="https://skills.emsidata.com/skills/KS1202X65SZ3VM8V8RYB" TargetMode="External"/><Relationship Id="rId2889" Type="http://schemas.openxmlformats.org/officeDocument/2006/relationships/hyperlink" Target="https://skills.emsidata.com/skills/KS442066KVRQP1K641DZ" TargetMode="External"/><Relationship Id="rId1559" Type="http://schemas.openxmlformats.org/officeDocument/2006/relationships/hyperlink" Target="https://skills.emsidata.com/skills/KS441J55W2NMY8X9YMY8" TargetMode="External"/><Relationship Id="rId965" Type="http://schemas.openxmlformats.org/officeDocument/2006/relationships/hyperlink" Target="https://skills.emsidata.com/skills/KS124VX71S37S8LDZGTP" TargetMode="External"/><Relationship Id="rId964" Type="http://schemas.openxmlformats.org/officeDocument/2006/relationships/hyperlink" Target="https://skills.emsidata.com/skills/KS440RG73NX6DWXSRB7M" TargetMode="External"/><Relationship Id="rId963" Type="http://schemas.openxmlformats.org/officeDocument/2006/relationships/hyperlink" Target="https://skills.emsidata.com/skills/KS127SX66CYN04XRHR81" TargetMode="External"/><Relationship Id="rId962" Type="http://schemas.openxmlformats.org/officeDocument/2006/relationships/hyperlink" Target="https://skills.emsidata.com/skills/KS125V16J6WRBJ38PSHP" TargetMode="External"/><Relationship Id="rId969" Type="http://schemas.openxmlformats.org/officeDocument/2006/relationships/hyperlink" Target="https://skills.emsidata.com/skills/KS1205F75D757GCGPVRR" TargetMode="External"/><Relationship Id="rId968" Type="http://schemas.openxmlformats.org/officeDocument/2006/relationships/hyperlink" Target="https://skills.emsidata.com/skills/KSKMTEE8J7A8S24ANRLQ" TargetMode="External"/><Relationship Id="rId967" Type="http://schemas.openxmlformats.org/officeDocument/2006/relationships/hyperlink" Target="https://skills.emsidata.com/skills/KS441YX6T5N53TC0FMK0" TargetMode="External"/><Relationship Id="rId966" Type="http://schemas.openxmlformats.org/officeDocument/2006/relationships/hyperlink" Target="https://skills.emsidata.com/skills/KS121XS63RSX5J13JPCR" TargetMode="External"/><Relationship Id="rId2880" Type="http://schemas.openxmlformats.org/officeDocument/2006/relationships/hyperlink" Target="https://skills.emsidata.com/skills/KS4420D71YWJJ5Y4Q45N" TargetMode="External"/><Relationship Id="rId961" Type="http://schemas.openxmlformats.org/officeDocument/2006/relationships/hyperlink" Target="https://skills.emsidata.com/skills/KS440RJ64ZK5DCBYW21Y" TargetMode="External"/><Relationship Id="rId1550" Type="http://schemas.openxmlformats.org/officeDocument/2006/relationships/hyperlink" Target="https://skills.emsidata.com/skills/KS122DY639TDV010ZS9X" TargetMode="External"/><Relationship Id="rId2881" Type="http://schemas.openxmlformats.org/officeDocument/2006/relationships/hyperlink" Target="https://skills.emsidata.com/skills/ES46B2FBE34B5D3E45D5" TargetMode="External"/><Relationship Id="rId960" Type="http://schemas.openxmlformats.org/officeDocument/2006/relationships/hyperlink" Target="https://skills.emsidata.com/skills/KS123H062T6DZ8HTJ0WM" TargetMode="External"/><Relationship Id="rId1551" Type="http://schemas.openxmlformats.org/officeDocument/2006/relationships/hyperlink" Target="https://skills.emsidata.com/skills/KS121DH6LPCLQ9XCJ299" TargetMode="External"/><Relationship Id="rId2882" Type="http://schemas.openxmlformats.org/officeDocument/2006/relationships/hyperlink" Target="https://skills.emsidata.com/skills/ESA10CDDE14540B7C454" TargetMode="External"/><Relationship Id="rId1552" Type="http://schemas.openxmlformats.org/officeDocument/2006/relationships/hyperlink" Target="https://skills.emsidata.com/skills/KS121D876SW86NXTTD5G" TargetMode="External"/><Relationship Id="rId2883" Type="http://schemas.openxmlformats.org/officeDocument/2006/relationships/hyperlink" Target="https://skills.emsidata.com/skills/KS441Y96H9FLSDZ31TVM" TargetMode="External"/><Relationship Id="rId1553" Type="http://schemas.openxmlformats.org/officeDocument/2006/relationships/hyperlink" Target="https://skills.emsidata.com/skills/KS121DC71689NJZ1D92J" TargetMode="External"/><Relationship Id="rId2884" Type="http://schemas.openxmlformats.org/officeDocument/2006/relationships/hyperlink" Target="https://skills.emsidata.com/skills/KS1232D6PH6SBVWWPQWC" TargetMode="External"/><Relationship Id="rId1543" Type="http://schemas.openxmlformats.org/officeDocument/2006/relationships/hyperlink" Target="https://skills.emsidata.com/skills/KS121JZ756988D5271Q4" TargetMode="External"/><Relationship Id="rId2874" Type="http://schemas.openxmlformats.org/officeDocument/2006/relationships/hyperlink" Target="https://skills.emsidata.com/skills/KS120RM619V18NJXTHV1" TargetMode="External"/><Relationship Id="rId1544" Type="http://schemas.openxmlformats.org/officeDocument/2006/relationships/hyperlink" Target="https://skills.emsidata.com/skills/KS120GL6RWTMY8N0BZ8Y" TargetMode="External"/><Relationship Id="rId2875" Type="http://schemas.openxmlformats.org/officeDocument/2006/relationships/hyperlink" Target="https://skills.emsidata.com/skills/KS122Z36QK3N5097B5JH" TargetMode="External"/><Relationship Id="rId1545" Type="http://schemas.openxmlformats.org/officeDocument/2006/relationships/hyperlink" Target="https://skills.emsidata.com/skills/KS120GK6TVS7B46S83CG" TargetMode="External"/><Relationship Id="rId2876" Type="http://schemas.openxmlformats.org/officeDocument/2006/relationships/hyperlink" Target="https://skills.emsidata.com/skills/KS441ZX6SQFRKYQ2R9PF" TargetMode="External"/><Relationship Id="rId1546" Type="http://schemas.openxmlformats.org/officeDocument/2006/relationships/hyperlink" Target="https://skills.emsidata.com/skills/KS120CQ779XFR669JY07" TargetMode="External"/><Relationship Id="rId2877" Type="http://schemas.openxmlformats.org/officeDocument/2006/relationships/hyperlink" Target="https://skills.emsidata.com/skills/ESE1206224D87D966D6F" TargetMode="External"/><Relationship Id="rId1547" Type="http://schemas.openxmlformats.org/officeDocument/2006/relationships/hyperlink" Target="https://skills.emsidata.com/skills/KS120H9659BG1L6W9Q4F" TargetMode="External"/><Relationship Id="rId2878" Type="http://schemas.openxmlformats.org/officeDocument/2006/relationships/hyperlink" Target="https://skills.emsidata.com/skills/KS122VP5W9LZ8TRNFJY0" TargetMode="External"/><Relationship Id="rId1548" Type="http://schemas.openxmlformats.org/officeDocument/2006/relationships/hyperlink" Target="https://skills.emsidata.com/skills/KS121DG63T646C583JG5" TargetMode="External"/><Relationship Id="rId2879" Type="http://schemas.openxmlformats.org/officeDocument/2006/relationships/hyperlink" Target="https://skills.emsidata.com/skills/KSL37L34MKPYFKMDGSQZ" TargetMode="External"/><Relationship Id="rId1549" Type="http://schemas.openxmlformats.org/officeDocument/2006/relationships/hyperlink" Target="https://skills.emsidata.com/skills/KS122DY6Z0FFT3KGNF2L" TargetMode="External"/><Relationship Id="rId959" Type="http://schemas.openxmlformats.org/officeDocument/2006/relationships/hyperlink" Target="https://skills.emsidata.com/skills/KS127S56TFLN00DY9FFB" TargetMode="External"/><Relationship Id="rId954" Type="http://schemas.openxmlformats.org/officeDocument/2006/relationships/hyperlink" Target="https://skills.emsidata.com/skills/KS1203870JVGL4NN4W7Z" TargetMode="External"/><Relationship Id="rId953" Type="http://schemas.openxmlformats.org/officeDocument/2006/relationships/hyperlink" Target="https://skills.emsidata.com/skills/KSMWULH8BYVFDYMC4X32" TargetMode="External"/><Relationship Id="rId952" Type="http://schemas.openxmlformats.org/officeDocument/2006/relationships/hyperlink" Target="https://skills.emsidata.com/skills/KS68722612P0WXWQ5WH0" TargetMode="External"/><Relationship Id="rId951" Type="http://schemas.openxmlformats.org/officeDocument/2006/relationships/hyperlink" Target="https://skills.emsidata.com/skills/ESA118758E8399BC752C" TargetMode="External"/><Relationship Id="rId958" Type="http://schemas.openxmlformats.org/officeDocument/2006/relationships/hyperlink" Target="https://skills.emsidata.com/skills/KS124506C03MCR67QDHD" TargetMode="External"/><Relationship Id="rId957" Type="http://schemas.openxmlformats.org/officeDocument/2006/relationships/hyperlink" Target="https://skills.emsidata.com/skills/KS123KM61YHSN8DRJMQS" TargetMode="External"/><Relationship Id="rId956" Type="http://schemas.openxmlformats.org/officeDocument/2006/relationships/hyperlink" Target="https://skills.emsidata.com/skills/KS1222V6SP612DWLXQQ6" TargetMode="External"/><Relationship Id="rId955" Type="http://schemas.openxmlformats.org/officeDocument/2006/relationships/hyperlink" Target="https://skills.emsidata.com/skills/KS125316CFXYDMDPLDML" TargetMode="External"/><Relationship Id="rId950" Type="http://schemas.openxmlformats.org/officeDocument/2006/relationships/hyperlink" Target="https://skills.emsidata.com/skills/KS128BD76JKFQW14PDHD" TargetMode="External"/><Relationship Id="rId2870" Type="http://schemas.openxmlformats.org/officeDocument/2006/relationships/hyperlink" Target="https://skills.emsidata.com/skills/KS4420L6KYL45CVTHY1F" TargetMode="External"/><Relationship Id="rId1540" Type="http://schemas.openxmlformats.org/officeDocument/2006/relationships/hyperlink" Target="https://skills.emsidata.com/skills/KS1219C69P76SPMKR984" TargetMode="External"/><Relationship Id="rId2871" Type="http://schemas.openxmlformats.org/officeDocument/2006/relationships/hyperlink" Target="https://skills.emsidata.com/skills/KS121F45VPV8C9W3QFYH" TargetMode="External"/><Relationship Id="rId1541" Type="http://schemas.openxmlformats.org/officeDocument/2006/relationships/hyperlink" Target="https://skills.emsidata.com/skills/ES1BEEB0EA9BCFD65927" TargetMode="External"/><Relationship Id="rId2872" Type="http://schemas.openxmlformats.org/officeDocument/2006/relationships/hyperlink" Target="https://skills.emsidata.com/skills/KS441ZY71NJGKL537RVJ" TargetMode="External"/><Relationship Id="rId1542" Type="http://schemas.openxmlformats.org/officeDocument/2006/relationships/hyperlink" Target="https://skills.emsidata.com/skills/KS7G1Z46HPMFTLY1QRM3" TargetMode="External"/><Relationship Id="rId2873" Type="http://schemas.openxmlformats.org/officeDocument/2006/relationships/hyperlink" Target="https://skills.emsidata.com/skills/KS1214R5XG4X4PY7LGY6" TargetMode="External"/><Relationship Id="rId5129" Type="http://schemas.openxmlformats.org/officeDocument/2006/relationships/drawing" Target="../drawings/drawing4.xml"/><Relationship Id="rId5120" Type="http://schemas.openxmlformats.org/officeDocument/2006/relationships/hyperlink" Target="https://skills.emsidata.com/skills/KS123ZB6RSZXVNMXQVW7" TargetMode="External"/><Relationship Id="rId5123" Type="http://schemas.openxmlformats.org/officeDocument/2006/relationships/hyperlink" Target="https://skills.emsidata.com/skills/KS2T0I8XZPQ7P97B9XWV" TargetMode="External"/><Relationship Id="rId5124" Type="http://schemas.openxmlformats.org/officeDocument/2006/relationships/hyperlink" Target="https://skills.emsidata.com/skills/BGS2EBB34153B1BF2321" TargetMode="External"/><Relationship Id="rId5121" Type="http://schemas.openxmlformats.org/officeDocument/2006/relationships/hyperlink" Target="https://skills.emsidata.com/skills/KS122LD68XKMGFBYPDDG" TargetMode="External"/><Relationship Id="rId5122" Type="http://schemas.openxmlformats.org/officeDocument/2006/relationships/hyperlink" Target="https://skills.emsidata.com/skills/ES20594F731320443FA9" TargetMode="External"/><Relationship Id="rId5127" Type="http://schemas.openxmlformats.org/officeDocument/2006/relationships/hyperlink" Target="https://skills.emsidata.com/skills/KS4415S6Q3Q6JPVT2P33" TargetMode="External"/><Relationship Id="rId5128" Type="http://schemas.openxmlformats.org/officeDocument/2006/relationships/hyperlink" Target="https://skills.emsidata.com/skills/KS122PY6ZRDL0TD5GSH4" TargetMode="External"/><Relationship Id="rId5125" Type="http://schemas.openxmlformats.org/officeDocument/2006/relationships/hyperlink" Target="https://skills.emsidata.com/skills/KS124MH6ZSZDFV5XXYQ4" TargetMode="External"/><Relationship Id="rId5126" Type="http://schemas.openxmlformats.org/officeDocument/2006/relationships/hyperlink" Target="https://skills.emsidata.com/skills/ESEAD990853AF1B98D21" TargetMode="External"/><Relationship Id="rId5118" Type="http://schemas.openxmlformats.org/officeDocument/2006/relationships/hyperlink" Target="https://skills.emsidata.com/skills/BGS8102A0773806B87CE" TargetMode="External"/><Relationship Id="rId5119" Type="http://schemas.openxmlformats.org/officeDocument/2006/relationships/hyperlink" Target="https://skills.emsidata.com/skills/ESD021359A14AB33A6C2" TargetMode="External"/><Relationship Id="rId5112" Type="http://schemas.openxmlformats.org/officeDocument/2006/relationships/hyperlink" Target="https://skills.emsidata.com/skills/KS7G4XR784Q66ZDX1WKL" TargetMode="External"/><Relationship Id="rId5113" Type="http://schemas.openxmlformats.org/officeDocument/2006/relationships/hyperlink" Target="https://skills.emsidata.com/skills/ES15BDBDF726BDD1C96A" TargetMode="External"/><Relationship Id="rId5110" Type="http://schemas.openxmlformats.org/officeDocument/2006/relationships/hyperlink" Target="https://skills.emsidata.com/skills/ESDC58629CA141F03F92" TargetMode="External"/><Relationship Id="rId5111" Type="http://schemas.openxmlformats.org/officeDocument/2006/relationships/hyperlink" Target="https://skills.emsidata.com/skills/KS125S06J38JCG7ZG81Q" TargetMode="External"/><Relationship Id="rId5116" Type="http://schemas.openxmlformats.org/officeDocument/2006/relationships/hyperlink" Target="https://skills.emsidata.com/skills/BGS821D0C05A9B547295" TargetMode="External"/><Relationship Id="rId5117" Type="http://schemas.openxmlformats.org/officeDocument/2006/relationships/hyperlink" Target="https://skills.emsidata.com/skills/KS123D862Q0DXLM84GQK" TargetMode="External"/><Relationship Id="rId5114" Type="http://schemas.openxmlformats.org/officeDocument/2006/relationships/hyperlink" Target="https://skills.emsidata.com/skills/ES5269FD2583B0B9875C" TargetMode="External"/><Relationship Id="rId5115" Type="http://schemas.openxmlformats.org/officeDocument/2006/relationships/hyperlink" Target="https://skills.emsidata.com/skills/ES50ADF903599CEA2391" TargetMode="External"/><Relationship Id="rId5109" Type="http://schemas.openxmlformats.org/officeDocument/2006/relationships/hyperlink" Target="https://skills.emsidata.com/skills/KS127L677PMJFR1CTPD1" TargetMode="External"/><Relationship Id="rId5107" Type="http://schemas.openxmlformats.org/officeDocument/2006/relationships/hyperlink" Target="https://skills.emsidata.com/skills/BGS1FCE2AB7FEAB78B2D" TargetMode="External"/><Relationship Id="rId5108" Type="http://schemas.openxmlformats.org/officeDocument/2006/relationships/hyperlink" Target="https://skills.emsidata.com/skills/KSMBI2GFSAMFM2G2HSJF" TargetMode="External"/><Relationship Id="rId5101" Type="http://schemas.openxmlformats.org/officeDocument/2006/relationships/hyperlink" Target="https://skills.emsidata.com/skills/KS440CF6W7H8MFCGNQJN" TargetMode="External"/><Relationship Id="rId5102" Type="http://schemas.openxmlformats.org/officeDocument/2006/relationships/hyperlink" Target="https://skills.emsidata.com/skills/KS4422X685PNHVF0V16G" TargetMode="External"/><Relationship Id="rId5100" Type="http://schemas.openxmlformats.org/officeDocument/2006/relationships/hyperlink" Target="https://skills.emsidata.com/skills/KS440DW78N8604MSMNCC" TargetMode="External"/><Relationship Id="rId5105" Type="http://schemas.openxmlformats.org/officeDocument/2006/relationships/hyperlink" Target="https://skills.emsidata.com/skills/ES5821D6F8463BA854FC" TargetMode="External"/><Relationship Id="rId5106" Type="http://schemas.openxmlformats.org/officeDocument/2006/relationships/hyperlink" Target="https://skills.emsidata.com/skills/KS120GX6ZR3PQRWT4HZ5" TargetMode="External"/><Relationship Id="rId5103" Type="http://schemas.openxmlformats.org/officeDocument/2006/relationships/hyperlink" Target="https://skills.emsidata.com/skills/KS4407F6RWJNG6069MBN" TargetMode="External"/><Relationship Id="rId5104" Type="http://schemas.openxmlformats.org/officeDocument/2006/relationships/hyperlink" Target="https://skills.emsidata.com/skills/ES3CF32686E20E20F195" TargetMode="External"/><Relationship Id="rId2940" Type="http://schemas.openxmlformats.org/officeDocument/2006/relationships/hyperlink" Target="https://skills.emsidata.com/skills/KS1227C73CZ4XQHZ2XTZ" TargetMode="External"/><Relationship Id="rId1610" Type="http://schemas.openxmlformats.org/officeDocument/2006/relationships/hyperlink" Target="https://skills.emsidata.com/skills/KS121ZL6GFFT6K0ND5B2" TargetMode="External"/><Relationship Id="rId2941" Type="http://schemas.openxmlformats.org/officeDocument/2006/relationships/hyperlink" Target="https://skills.emsidata.com/skills/KS1IHS4BGW56Y38GTOKU" TargetMode="External"/><Relationship Id="rId1611" Type="http://schemas.openxmlformats.org/officeDocument/2006/relationships/hyperlink" Target="https://skills.emsidata.com/skills/ES8723DE38E591395DBC" TargetMode="External"/><Relationship Id="rId2942" Type="http://schemas.openxmlformats.org/officeDocument/2006/relationships/hyperlink" Target="https://skills.emsidata.com/skills/KS4414Y63W010ZY9XS8H" TargetMode="External"/><Relationship Id="rId1612" Type="http://schemas.openxmlformats.org/officeDocument/2006/relationships/hyperlink" Target="https://skills.emsidata.com/skills/KS1280K6XKQH9BVFXVNK" TargetMode="External"/><Relationship Id="rId2943" Type="http://schemas.openxmlformats.org/officeDocument/2006/relationships/hyperlink" Target="https://skills.emsidata.com/skills/KS1230Q63P8PZ4C6YT3K" TargetMode="External"/><Relationship Id="rId1613" Type="http://schemas.openxmlformats.org/officeDocument/2006/relationships/hyperlink" Target="https://skills.emsidata.com/skills/KS1248N68GQFRFW9JP59" TargetMode="External"/><Relationship Id="rId2944" Type="http://schemas.openxmlformats.org/officeDocument/2006/relationships/hyperlink" Target="https://skills.emsidata.com/skills/KS1242J775PRWB5FFKY7" TargetMode="External"/><Relationship Id="rId1614" Type="http://schemas.openxmlformats.org/officeDocument/2006/relationships/hyperlink" Target="https://skills.emsidata.com/skills/KS122XS6CHJDXDZHFXRM" TargetMode="External"/><Relationship Id="rId2945" Type="http://schemas.openxmlformats.org/officeDocument/2006/relationships/hyperlink" Target="https://skills.emsidata.com/skills/KS125VQ7947BCH0SW9YT" TargetMode="External"/><Relationship Id="rId1615" Type="http://schemas.openxmlformats.org/officeDocument/2006/relationships/hyperlink" Target="https://skills.emsidata.com/skills/KS440VW68PYFN7XB2GP9" TargetMode="External"/><Relationship Id="rId2946" Type="http://schemas.openxmlformats.org/officeDocument/2006/relationships/hyperlink" Target="https://skills.emsidata.com/skills/KS440FZ66QFPWRRTYF6J" TargetMode="External"/><Relationship Id="rId1616" Type="http://schemas.openxmlformats.org/officeDocument/2006/relationships/hyperlink" Target="https://skills.emsidata.com/skills/KS127Q96TBW4TTVM3RJC" TargetMode="External"/><Relationship Id="rId2947" Type="http://schemas.openxmlformats.org/officeDocument/2006/relationships/hyperlink" Target="https://skills.emsidata.com/skills/KSB5YB5OI3HIHTFY2ZF9" TargetMode="External"/><Relationship Id="rId907" Type="http://schemas.openxmlformats.org/officeDocument/2006/relationships/hyperlink" Target="https://skills.emsidata.com/skills/KS1258L6ZTWC7JNGNRYQ" TargetMode="External"/><Relationship Id="rId1617" Type="http://schemas.openxmlformats.org/officeDocument/2006/relationships/hyperlink" Target="https://skills.emsidata.com/skills/KS124RB6QB3SLXG1YQLQ" TargetMode="External"/><Relationship Id="rId2948" Type="http://schemas.openxmlformats.org/officeDocument/2006/relationships/hyperlink" Target="https://skills.emsidata.com/skills/KS127RY6R92TRKV2ZFDJ" TargetMode="External"/><Relationship Id="rId906" Type="http://schemas.openxmlformats.org/officeDocument/2006/relationships/hyperlink" Target="https://skills.emsidata.com/skills/KS123RF6YP2YBP8NLF53" TargetMode="External"/><Relationship Id="rId1618" Type="http://schemas.openxmlformats.org/officeDocument/2006/relationships/hyperlink" Target="https://skills.emsidata.com/skills/KS121ZZ6PF5WTNNK02X3" TargetMode="External"/><Relationship Id="rId2949" Type="http://schemas.openxmlformats.org/officeDocument/2006/relationships/hyperlink" Target="https://skills.emsidata.com/skills/KS125T06J255QYJNTRPM" TargetMode="External"/><Relationship Id="rId905" Type="http://schemas.openxmlformats.org/officeDocument/2006/relationships/hyperlink" Target="https://skills.emsidata.com/skills/KS126D668BLGSC15GFLS" TargetMode="External"/><Relationship Id="rId1619" Type="http://schemas.openxmlformats.org/officeDocument/2006/relationships/hyperlink" Target="https://skills.emsidata.com/skills/KS7G16278N547SDK0B38" TargetMode="External"/><Relationship Id="rId904" Type="http://schemas.openxmlformats.org/officeDocument/2006/relationships/hyperlink" Target="https://skills.emsidata.com/skills/ES5621D7A3822E10E681" TargetMode="External"/><Relationship Id="rId909" Type="http://schemas.openxmlformats.org/officeDocument/2006/relationships/hyperlink" Target="https://skills.emsidata.com/skills/KS1208669HP9529CXZ7Z" TargetMode="External"/><Relationship Id="rId908" Type="http://schemas.openxmlformats.org/officeDocument/2006/relationships/hyperlink" Target="https://skills.emsidata.com/skills/KS1274V6SF3T8FQJQW9K" TargetMode="External"/><Relationship Id="rId903" Type="http://schemas.openxmlformats.org/officeDocument/2006/relationships/hyperlink" Target="https://skills.emsidata.com/skills/KS123R966Z5R6D81XZK4" TargetMode="External"/><Relationship Id="rId902" Type="http://schemas.openxmlformats.org/officeDocument/2006/relationships/hyperlink" Target="https://skills.emsidata.com/skills/KS441136MW75GNS0NQW9" TargetMode="External"/><Relationship Id="rId901" Type="http://schemas.openxmlformats.org/officeDocument/2006/relationships/hyperlink" Target="https://skills.emsidata.com/skills/KS1211C68YBH9YHFRG88" TargetMode="External"/><Relationship Id="rId900" Type="http://schemas.openxmlformats.org/officeDocument/2006/relationships/hyperlink" Target="https://skills.emsidata.com/skills/ES246381C6B751E993D6" TargetMode="External"/><Relationship Id="rId2930" Type="http://schemas.openxmlformats.org/officeDocument/2006/relationships/hyperlink" Target="https://skills.emsidata.com/skills/KS120XG6RWBS98B78F9Y" TargetMode="External"/><Relationship Id="rId1600" Type="http://schemas.openxmlformats.org/officeDocument/2006/relationships/hyperlink" Target="https://skills.emsidata.com/skills/KS7G8C46RPRH7YK0M07G" TargetMode="External"/><Relationship Id="rId2931" Type="http://schemas.openxmlformats.org/officeDocument/2006/relationships/hyperlink" Target="https://skills.emsidata.com/skills/KS124QG6H2GY1Z86R903" TargetMode="External"/><Relationship Id="rId1601" Type="http://schemas.openxmlformats.org/officeDocument/2006/relationships/hyperlink" Target="https://skills.emsidata.com/skills/KS1209P6PHJHQN2L01PV" TargetMode="External"/><Relationship Id="rId2932" Type="http://schemas.openxmlformats.org/officeDocument/2006/relationships/hyperlink" Target="https://skills.emsidata.com/skills/KS1243976G466GV63ZBY" TargetMode="External"/><Relationship Id="rId1602" Type="http://schemas.openxmlformats.org/officeDocument/2006/relationships/hyperlink" Target="https://skills.emsidata.com/skills/KS126BT6PCWY2L72X1GS" TargetMode="External"/><Relationship Id="rId2933" Type="http://schemas.openxmlformats.org/officeDocument/2006/relationships/hyperlink" Target="https://skills.emsidata.com/skills/KS127L46LDS85Z7DDXNJ" TargetMode="External"/><Relationship Id="rId1603" Type="http://schemas.openxmlformats.org/officeDocument/2006/relationships/hyperlink" Target="https://skills.emsidata.com/skills/KS124MQ5Z09Y34HZ388D" TargetMode="External"/><Relationship Id="rId2934" Type="http://schemas.openxmlformats.org/officeDocument/2006/relationships/hyperlink" Target="https://skills.emsidata.com/skills/ES6F35D2C3787802A2E0" TargetMode="External"/><Relationship Id="rId1604" Type="http://schemas.openxmlformats.org/officeDocument/2006/relationships/hyperlink" Target="https://skills.emsidata.com/skills/KS124MM5WPRJBDZQRYGG" TargetMode="External"/><Relationship Id="rId2935" Type="http://schemas.openxmlformats.org/officeDocument/2006/relationships/hyperlink" Target="https://skills.emsidata.com/skills/KS7G2CG76M0XWC7CLBT6" TargetMode="External"/><Relationship Id="rId1605" Type="http://schemas.openxmlformats.org/officeDocument/2006/relationships/hyperlink" Target="https://skills.emsidata.com/skills/KS120NZ6GFM1LD71VLV2" TargetMode="External"/><Relationship Id="rId2936" Type="http://schemas.openxmlformats.org/officeDocument/2006/relationships/hyperlink" Target="https://skills.emsidata.com/skills/KS121VZ6GVLJQKQQS4YB" TargetMode="External"/><Relationship Id="rId1606" Type="http://schemas.openxmlformats.org/officeDocument/2006/relationships/hyperlink" Target="https://skills.emsidata.com/skills/KS120NY6C419DXFGXQLY" TargetMode="External"/><Relationship Id="rId2937" Type="http://schemas.openxmlformats.org/officeDocument/2006/relationships/hyperlink" Target="https://skills.emsidata.com/skills/KS125GK6R679H0RMLZJT" TargetMode="External"/><Relationship Id="rId1607" Type="http://schemas.openxmlformats.org/officeDocument/2006/relationships/hyperlink" Target="https://skills.emsidata.com/skills/KS7G05S6BRGZ0495N7KZ" TargetMode="External"/><Relationship Id="rId2938" Type="http://schemas.openxmlformats.org/officeDocument/2006/relationships/hyperlink" Target="https://skills.emsidata.com/skills/KS122996RRJZCQF3XK7Y" TargetMode="External"/><Relationship Id="rId1608" Type="http://schemas.openxmlformats.org/officeDocument/2006/relationships/hyperlink" Target="https://skills.emsidata.com/skills/KS123TG6NKPSD7LYLDRX" TargetMode="External"/><Relationship Id="rId2939" Type="http://schemas.openxmlformats.org/officeDocument/2006/relationships/hyperlink" Target="https://skills.emsidata.com/skills/KS125QD6CX29H8YCS9XR" TargetMode="External"/><Relationship Id="rId1609" Type="http://schemas.openxmlformats.org/officeDocument/2006/relationships/hyperlink" Target="https://skills.emsidata.com/skills/KS121ZG6W1DRL6SCT9V0" TargetMode="External"/><Relationship Id="rId1631" Type="http://schemas.openxmlformats.org/officeDocument/2006/relationships/hyperlink" Target="https://skills.emsidata.com/skills/KS12497607ZDD9V7HGXR" TargetMode="External"/><Relationship Id="rId2962" Type="http://schemas.openxmlformats.org/officeDocument/2006/relationships/hyperlink" Target="https://skills.emsidata.com/skills/ES40DF64C755049F2A42" TargetMode="External"/><Relationship Id="rId1632" Type="http://schemas.openxmlformats.org/officeDocument/2006/relationships/hyperlink" Target="https://skills.emsidata.com/skills/KS440GB66PDD4RKP96BF" TargetMode="External"/><Relationship Id="rId2963" Type="http://schemas.openxmlformats.org/officeDocument/2006/relationships/hyperlink" Target="https://skills.emsidata.com/skills/KS125LC6CFC41FKNZLG0" TargetMode="External"/><Relationship Id="rId1633" Type="http://schemas.openxmlformats.org/officeDocument/2006/relationships/hyperlink" Target="https://skills.emsidata.com/skills/KS120B16VXYQQWNJ9M69" TargetMode="External"/><Relationship Id="rId2964" Type="http://schemas.openxmlformats.org/officeDocument/2006/relationships/hyperlink" Target="https://skills.emsidata.com/skills/KS125LB6VQS39W9Z22PH" TargetMode="External"/><Relationship Id="rId1634" Type="http://schemas.openxmlformats.org/officeDocument/2006/relationships/hyperlink" Target="https://skills.emsidata.com/skills/ES4BC408C1F98F13E595" TargetMode="External"/><Relationship Id="rId2965" Type="http://schemas.openxmlformats.org/officeDocument/2006/relationships/hyperlink" Target="https://skills.emsidata.com/skills/KS1238H6B8TZ6MF53D8M" TargetMode="External"/><Relationship Id="rId1635" Type="http://schemas.openxmlformats.org/officeDocument/2006/relationships/hyperlink" Target="https://skills.emsidata.com/skills/KS127ZQ6S99BVGV14YXC" TargetMode="External"/><Relationship Id="rId2966" Type="http://schemas.openxmlformats.org/officeDocument/2006/relationships/hyperlink" Target="https://skills.emsidata.com/skills/ES3C82C4833E29443ACA" TargetMode="External"/><Relationship Id="rId1636" Type="http://schemas.openxmlformats.org/officeDocument/2006/relationships/hyperlink" Target="https://skills.emsidata.com/skills/KS124MS621WFKKQVTNSS" TargetMode="External"/><Relationship Id="rId2967" Type="http://schemas.openxmlformats.org/officeDocument/2006/relationships/hyperlink" Target="https://skills.emsidata.com/skills/KS121XX660DWPDPRLVW2" TargetMode="External"/><Relationship Id="rId1637" Type="http://schemas.openxmlformats.org/officeDocument/2006/relationships/hyperlink" Target="https://skills.emsidata.com/skills/KS124MN6480FZQZYDF7Q" TargetMode="External"/><Relationship Id="rId2968" Type="http://schemas.openxmlformats.org/officeDocument/2006/relationships/hyperlink" Target="https://skills.emsidata.com/skills/KS121XV72NK1F5DDJKLK" TargetMode="External"/><Relationship Id="rId1638" Type="http://schemas.openxmlformats.org/officeDocument/2006/relationships/hyperlink" Target="https://skills.emsidata.com/skills/KS121Z8778VYN5P1RV6Z" TargetMode="External"/><Relationship Id="rId2969" Type="http://schemas.openxmlformats.org/officeDocument/2006/relationships/hyperlink" Target="https://skills.emsidata.com/skills/KS123TG6QNY4DT6HTVQ0" TargetMode="External"/><Relationship Id="rId929" Type="http://schemas.openxmlformats.org/officeDocument/2006/relationships/hyperlink" Target="https://skills.emsidata.com/skills/KS120DW6YM4YQS9P2034" TargetMode="External"/><Relationship Id="rId1639" Type="http://schemas.openxmlformats.org/officeDocument/2006/relationships/hyperlink" Target="https://skills.emsidata.com/skills/KS126BH6M2VWV4SK4YLP" TargetMode="External"/><Relationship Id="rId928" Type="http://schemas.openxmlformats.org/officeDocument/2006/relationships/hyperlink" Target="https://skills.emsidata.com/skills/ESB031D9E7C9021A807E" TargetMode="External"/><Relationship Id="rId927" Type="http://schemas.openxmlformats.org/officeDocument/2006/relationships/hyperlink" Target="https://skills.emsidata.com/skills/KS126XN6787GCT3RD759" TargetMode="External"/><Relationship Id="rId926" Type="http://schemas.openxmlformats.org/officeDocument/2006/relationships/hyperlink" Target="https://skills.emsidata.com/skills/KS122RH6KSMPHZN1ZHFC" TargetMode="External"/><Relationship Id="rId921" Type="http://schemas.openxmlformats.org/officeDocument/2006/relationships/hyperlink" Target="https://skills.emsidata.com/skills/KS441X65VLWJMYN1JN5N" TargetMode="External"/><Relationship Id="rId920" Type="http://schemas.openxmlformats.org/officeDocument/2006/relationships/hyperlink" Target="https://skills.emsidata.com/skills/KS120XZ6BXM7JDV6B326" TargetMode="External"/><Relationship Id="rId925" Type="http://schemas.openxmlformats.org/officeDocument/2006/relationships/hyperlink" Target="https://skills.emsidata.com/skills/KS123216W67W6XBV06D6" TargetMode="External"/><Relationship Id="rId924" Type="http://schemas.openxmlformats.org/officeDocument/2006/relationships/hyperlink" Target="https://skills.emsidata.com/skills/KS127Z65Y2BBKJZ3W2HL" TargetMode="External"/><Relationship Id="rId923" Type="http://schemas.openxmlformats.org/officeDocument/2006/relationships/hyperlink" Target="https://skills.emsidata.com/skills/KS1231X5WSPKY79SZW2B" TargetMode="External"/><Relationship Id="rId922" Type="http://schemas.openxmlformats.org/officeDocument/2006/relationships/hyperlink" Target="https://skills.emsidata.com/skills/KS125Y06LZBWLSNVT1YG" TargetMode="External"/><Relationship Id="rId2960" Type="http://schemas.openxmlformats.org/officeDocument/2006/relationships/hyperlink" Target="https://skills.emsidata.com/skills/KS120JZ70YBB7DWH3SGT" TargetMode="External"/><Relationship Id="rId1630" Type="http://schemas.openxmlformats.org/officeDocument/2006/relationships/hyperlink" Target="https://skills.emsidata.com/skills/KSO0YGBAA6LO5IATNTXA" TargetMode="External"/><Relationship Id="rId2961" Type="http://schemas.openxmlformats.org/officeDocument/2006/relationships/hyperlink" Target="https://skills.emsidata.com/skills/ES32966BEA118E4E7E2B" TargetMode="External"/><Relationship Id="rId1620" Type="http://schemas.openxmlformats.org/officeDocument/2006/relationships/hyperlink" Target="https://skills.emsidata.com/skills/KS120H96HW4CCL1XGZXB" TargetMode="External"/><Relationship Id="rId2951" Type="http://schemas.openxmlformats.org/officeDocument/2006/relationships/hyperlink" Target="https://skills.emsidata.com/skills/KS441FC634BLLWZT4QXF" TargetMode="External"/><Relationship Id="rId1621" Type="http://schemas.openxmlformats.org/officeDocument/2006/relationships/hyperlink" Target="https://skills.emsidata.com/skills/KS124MY63TCL5K06JZ2J" TargetMode="External"/><Relationship Id="rId2952" Type="http://schemas.openxmlformats.org/officeDocument/2006/relationships/hyperlink" Target="https://skills.emsidata.com/skills/KS441B96M9G28S6N632Q" TargetMode="External"/><Relationship Id="rId1622" Type="http://schemas.openxmlformats.org/officeDocument/2006/relationships/hyperlink" Target="https://skills.emsidata.com/skills/ESDA62349890992ACC1F" TargetMode="External"/><Relationship Id="rId2953" Type="http://schemas.openxmlformats.org/officeDocument/2006/relationships/hyperlink" Target="https://skills.emsidata.com/skills/ESC8D1BB5D784F1E5F33" TargetMode="External"/><Relationship Id="rId1623" Type="http://schemas.openxmlformats.org/officeDocument/2006/relationships/hyperlink" Target="https://skills.emsidata.com/skills/ESE1216651D3CD9A89F1" TargetMode="External"/><Relationship Id="rId2954" Type="http://schemas.openxmlformats.org/officeDocument/2006/relationships/hyperlink" Target="https://skills.emsidata.com/skills/KS122J074GKGZX9XJWHJ" TargetMode="External"/><Relationship Id="rId1624" Type="http://schemas.openxmlformats.org/officeDocument/2006/relationships/hyperlink" Target="https://skills.emsidata.com/skills/KS124S26F6RR9Z7W4716" TargetMode="External"/><Relationship Id="rId2955" Type="http://schemas.openxmlformats.org/officeDocument/2006/relationships/hyperlink" Target="https://skills.emsidata.com/skills/KS123J36CN950KHKWC4T" TargetMode="External"/><Relationship Id="rId1625" Type="http://schemas.openxmlformats.org/officeDocument/2006/relationships/hyperlink" Target="https://skills.emsidata.com/skills/ES4E8A8B69F29B15F4A7" TargetMode="External"/><Relationship Id="rId2956" Type="http://schemas.openxmlformats.org/officeDocument/2006/relationships/hyperlink" Target="https://skills.emsidata.com/skills/KS122J35YCB1LN4BY67Y" TargetMode="External"/><Relationship Id="rId1626" Type="http://schemas.openxmlformats.org/officeDocument/2006/relationships/hyperlink" Target="https://skills.emsidata.com/skills/KS1280P5WGZJZFBG3HKG" TargetMode="External"/><Relationship Id="rId2957" Type="http://schemas.openxmlformats.org/officeDocument/2006/relationships/hyperlink" Target="https://skills.emsidata.com/skills/KS125R467HSMPWMRXWNB" TargetMode="External"/><Relationship Id="rId1627" Type="http://schemas.openxmlformats.org/officeDocument/2006/relationships/hyperlink" Target="https://skills.emsidata.com/skills/KS441966GVNQQMHJ5D1W" TargetMode="External"/><Relationship Id="rId2958" Type="http://schemas.openxmlformats.org/officeDocument/2006/relationships/hyperlink" Target="https://skills.emsidata.com/skills/KS1259J64Q5QMQTFCH7C" TargetMode="External"/><Relationship Id="rId918" Type="http://schemas.openxmlformats.org/officeDocument/2006/relationships/hyperlink" Target="https://skills.emsidata.com/skills/KS120DW72RSHZ5L4TRJX" TargetMode="External"/><Relationship Id="rId1628" Type="http://schemas.openxmlformats.org/officeDocument/2006/relationships/hyperlink" Target="https://skills.emsidata.com/skills/KS1280S6HX2YYRTYB3FF" TargetMode="External"/><Relationship Id="rId2959" Type="http://schemas.openxmlformats.org/officeDocument/2006/relationships/hyperlink" Target="https://skills.emsidata.com/skills/KS122J17682FG0YZBH69" TargetMode="External"/><Relationship Id="rId917" Type="http://schemas.openxmlformats.org/officeDocument/2006/relationships/hyperlink" Target="https://skills.emsidata.com/skills/BGSCCA70D8BD9865C3FF" TargetMode="External"/><Relationship Id="rId1629" Type="http://schemas.openxmlformats.org/officeDocument/2006/relationships/hyperlink" Target="https://skills.emsidata.com/skills/KS124MY5Z34XHLHMP0H7" TargetMode="External"/><Relationship Id="rId916" Type="http://schemas.openxmlformats.org/officeDocument/2006/relationships/hyperlink" Target="https://skills.emsidata.com/skills/KS1211F5YG9YD76G9N1C" TargetMode="External"/><Relationship Id="rId915" Type="http://schemas.openxmlformats.org/officeDocument/2006/relationships/hyperlink" Target="https://skills.emsidata.com/skills/KS124HN6MTVKLL6QHNRS" TargetMode="External"/><Relationship Id="rId919" Type="http://schemas.openxmlformats.org/officeDocument/2006/relationships/hyperlink" Target="https://skills.emsidata.com/skills/KS123D862HFG2P8XDB0Q" TargetMode="External"/><Relationship Id="rId910" Type="http://schemas.openxmlformats.org/officeDocument/2006/relationships/hyperlink" Target="https://skills.emsidata.com/skills/KS123T6775QBFNTGWN0J" TargetMode="External"/><Relationship Id="rId914" Type="http://schemas.openxmlformats.org/officeDocument/2006/relationships/hyperlink" Target="https://skills.emsidata.com/skills/KS124BF6H6M3KFDHCRH6" TargetMode="External"/><Relationship Id="rId913" Type="http://schemas.openxmlformats.org/officeDocument/2006/relationships/hyperlink" Target="https://skills.emsidata.com/skills/KS122C26NWF31RJV54DJ" TargetMode="External"/><Relationship Id="rId912" Type="http://schemas.openxmlformats.org/officeDocument/2006/relationships/hyperlink" Target="https://skills.emsidata.com/skills/KS441826FBB6WHLDBFJK" TargetMode="External"/><Relationship Id="rId911" Type="http://schemas.openxmlformats.org/officeDocument/2006/relationships/hyperlink" Target="https://skills.emsidata.com/skills/KS4418P67WQQGGD3YBY5" TargetMode="External"/><Relationship Id="rId2950" Type="http://schemas.openxmlformats.org/officeDocument/2006/relationships/hyperlink" Target="https://skills.emsidata.com/skills/KS125QB5ZFH3DNS84BMQ" TargetMode="External"/><Relationship Id="rId2900" Type="http://schemas.openxmlformats.org/officeDocument/2006/relationships/hyperlink" Target="https://skills.emsidata.com/skills/KS4420H75G906GRK0QJZ" TargetMode="External"/><Relationship Id="rId2901" Type="http://schemas.openxmlformats.org/officeDocument/2006/relationships/hyperlink" Target="https://skills.emsidata.com/skills/KS120FG6YP8PQYYNQY9B" TargetMode="External"/><Relationship Id="rId2902" Type="http://schemas.openxmlformats.org/officeDocument/2006/relationships/hyperlink" Target="https://skills.emsidata.com/skills/ESD81F441EA69C0AF32E" TargetMode="External"/><Relationship Id="rId2903" Type="http://schemas.openxmlformats.org/officeDocument/2006/relationships/hyperlink" Target="https://skills.emsidata.com/skills/KS120LP6CBTTJSY8HRC8" TargetMode="External"/><Relationship Id="rId2904" Type="http://schemas.openxmlformats.org/officeDocument/2006/relationships/hyperlink" Target="https://skills.emsidata.com/skills/KS120KT71H7QN93P89J9" TargetMode="External"/><Relationship Id="rId2905" Type="http://schemas.openxmlformats.org/officeDocument/2006/relationships/hyperlink" Target="https://skills.emsidata.com/skills/KS120KG6WHGRLKG6DFS3" TargetMode="External"/><Relationship Id="rId2906" Type="http://schemas.openxmlformats.org/officeDocument/2006/relationships/hyperlink" Target="https://skills.emsidata.com/skills/KS1275N74XZ574T7N47D" TargetMode="External"/><Relationship Id="rId2907" Type="http://schemas.openxmlformats.org/officeDocument/2006/relationships/hyperlink" Target="https://skills.emsidata.com/skills/KS124206N7YNCH0D379T" TargetMode="External"/><Relationship Id="rId2908" Type="http://schemas.openxmlformats.org/officeDocument/2006/relationships/hyperlink" Target="https://skills.emsidata.com/skills/KS120P172WGDPFDFJ5C3" TargetMode="External"/><Relationship Id="rId2909" Type="http://schemas.openxmlformats.org/officeDocument/2006/relationships/hyperlink" Target="https://skills.emsidata.com/skills/KS7G54P624F5TR06YLVH" TargetMode="External"/><Relationship Id="rId2920" Type="http://schemas.openxmlformats.org/officeDocument/2006/relationships/hyperlink" Target="https://skills.emsidata.com/skills/KS441M26959GKTJ5YY29" TargetMode="External"/><Relationship Id="rId2921" Type="http://schemas.openxmlformats.org/officeDocument/2006/relationships/hyperlink" Target="https://skills.emsidata.com/skills/ESFF2EE62AC1EC64DDAF" TargetMode="External"/><Relationship Id="rId2922" Type="http://schemas.openxmlformats.org/officeDocument/2006/relationships/hyperlink" Target="https://skills.emsidata.com/skills/KS122S376PFTXNQHGQTY" TargetMode="External"/><Relationship Id="rId2923" Type="http://schemas.openxmlformats.org/officeDocument/2006/relationships/hyperlink" Target="https://skills.emsidata.com/skills/ES6D4F5379D1F10ABCC2" TargetMode="External"/><Relationship Id="rId2924" Type="http://schemas.openxmlformats.org/officeDocument/2006/relationships/hyperlink" Target="https://skills.emsidata.com/skills/KS121YH6WJ1YRBDSBSXF" TargetMode="External"/><Relationship Id="rId2925" Type="http://schemas.openxmlformats.org/officeDocument/2006/relationships/hyperlink" Target="https://skills.emsidata.com/skills/ES738E52CA162DBD95F8" TargetMode="External"/><Relationship Id="rId2926" Type="http://schemas.openxmlformats.org/officeDocument/2006/relationships/hyperlink" Target="https://skills.emsidata.com/skills/KS7G3ZZ6DXCC8H51TBF6" TargetMode="External"/><Relationship Id="rId2927" Type="http://schemas.openxmlformats.org/officeDocument/2006/relationships/hyperlink" Target="https://skills.emsidata.com/skills/KS121036PZ6CXV9MM4LT" TargetMode="External"/><Relationship Id="rId2928" Type="http://schemas.openxmlformats.org/officeDocument/2006/relationships/hyperlink" Target="https://skills.emsidata.com/skills/ES1820DD3344258617FF" TargetMode="External"/><Relationship Id="rId2929" Type="http://schemas.openxmlformats.org/officeDocument/2006/relationships/hyperlink" Target="https://skills.emsidata.com/skills/KS125NM66SXCYFHQBWNT" TargetMode="External"/><Relationship Id="rId2910" Type="http://schemas.openxmlformats.org/officeDocument/2006/relationships/hyperlink" Target="https://skills.emsidata.com/skills/ESAB6ED38CE1A5A0B5A4" TargetMode="External"/><Relationship Id="rId2911" Type="http://schemas.openxmlformats.org/officeDocument/2006/relationships/hyperlink" Target="https://skills.emsidata.com/skills/ES6FA055263AB5A79CF7" TargetMode="External"/><Relationship Id="rId2912" Type="http://schemas.openxmlformats.org/officeDocument/2006/relationships/hyperlink" Target="https://skills.emsidata.com/skills/KS124BK6VD8Y1F11PD2Q" TargetMode="External"/><Relationship Id="rId2913" Type="http://schemas.openxmlformats.org/officeDocument/2006/relationships/hyperlink" Target="https://skills.emsidata.com/skills/KS123K75YYK8VGH90NCS" TargetMode="External"/><Relationship Id="rId2914" Type="http://schemas.openxmlformats.org/officeDocument/2006/relationships/hyperlink" Target="https://skills.emsidata.com/skills/ESD9586DAE537548103C" TargetMode="External"/><Relationship Id="rId2915" Type="http://schemas.openxmlformats.org/officeDocument/2006/relationships/hyperlink" Target="https://skills.emsidata.com/skills/KS120M16XCSQRBQ5ZH6D" TargetMode="External"/><Relationship Id="rId2916" Type="http://schemas.openxmlformats.org/officeDocument/2006/relationships/hyperlink" Target="https://skills.emsidata.com/skills/KS120886PW26CKLQ11T1" TargetMode="External"/><Relationship Id="rId2917" Type="http://schemas.openxmlformats.org/officeDocument/2006/relationships/hyperlink" Target="https://skills.emsidata.com/skills/KS123N6726N4C5J0PGW1" TargetMode="External"/><Relationship Id="rId2918" Type="http://schemas.openxmlformats.org/officeDocument/2006/relationships/hyperlink" Target="https://skills.emsidata.com/skills/KS441P46N6FKY9H5Q9Q7" TargetMode="External"/><Relationship Id="rId2919" Type="http://schemas.openxmlformats.org/officeDocument/2006/relationships/hyperlink" Target="https://skills.emsidata.com/skills/ES8895996371A2ECE232" TargetMode="External"/><Relationship Id="rId1697" Type="http://schemas.openxmlformats.org/officeDocument/2006/relationships/hyperlink" Target="https://skills.emsidata.com/skills/KS7G7Q65WKJ6HXFCJB6B" TargetMode="External"/><Relationship Id="rId1698" Type="http://schemas.openxmlformats.org/officeDocument/2006/relationships/hyperlink" Target="https://skills.emsidata.com/skills/KS122X7688W6K6Z1S2GK" TargetMode="External"/><Relationship Id="rId1699" Type="http://schemas.openxmlformats.org/officeDocument/2006/relationships/hyperlink" Target="https://skills.emsidata.com/skills/KSLH1WITVISR1MW7SI97" TargetMode="External"/><Relationship Id="rId866" Type="http://schemas.openxmlformats.org/officeDocument/2006/relationships/hyperlink" Target="https://skills.emsidata.com/skills/KS1283Z608T4BVTTRWMX" TargetMode="External"/><Relationship Id="rId865" Type="http://schemas.openxmlformats.org/officeDocument/2006/relationships/hyperlink" Target="https://skills.emsidata.com/skills/ESFC43DCA3801E591CD5" TargetMode="External"/><Relationship Id="rId864" Type="http://schemas.openxmlformats.org/officeDocument/2006/relationships/hyperlink" Target="https://skills.emsidata.com/skills/KS122FY6WSY43JFFK85L" TargetMode="External"/><Relationship Id="rId863" Type="http://schemas.openxmlformats.org/officeDocument/2006/relationships/hyperlink" Target="https://skills.emsidata.com/skills/KS123C36VB79XX7FXP4J" TargetMode="External"/><Relationship Id="rId869" Type="http://schemas.openxmlformats.org/officeDocument/2006/relationships/hyperlink" Target="https://skills.emsidata.com/skills/KS1238F627FPRKM5LZM2" TargetMode="External"/><Relationship Id="rId868" Type="http://schemas.openxmlformats.org/officeDocument/2006/relationships/hyperlink" Target="https://skills.emsidata.com/skills/KS125S5622QQY5R0VFZB" TargetMode="External"/><Relationship Id="rId867" Type="http://schemas.openxmlformats.org/officeDocument/2006/relationships/hyperlink" Target="https://skills.emsidata.com/skills/KS122WF72RCGVQQ79Y4P" TargetMode="External"/><Relationship Id="rId1690" Type="http://schemas.openxmlformats.org/officeDocument/2006/relationships/hyperlink" Target="https://skills.emsidata.com/skills/KS442547641M2VB5JJQ4" TargetMode="External"/><Relationship Id="rId1691" Type="http://schemas.openxmlformats.org/officeDocument/2006/relationships/hyperlink" Target="https://skills.emsidata.com/skills/ES369FB3A6621B8D08D0" TargetMode="External"/><Relationship Id="rId1692" Type="http://schemas.openxmlformats.org/officeDocument/2006/relationships/hyperlink" Target="https://skills.emsidata.com/skills/KS120QL62KBNCL39PQF3" TargetMode="External"/><Relationship Id="rId862" Type="http://schemas.openxmlformats.org/officeDocument/2006/relationships/hyperlink" Target="https://skills.emsidata.com/skills/KS1283T76NBCX550G0KK" TargetMode="External"/><Relationship Id="rId1693" Type="http://schemas.openxmlformats.org/officeDocument/2006/relationships/hyperlink" Target="https://skills.emsidata.com/skills/KS7G4BW6NRPZRT7199CQ" TargetMode="External"/><Relationship Id="rId861" Type="http://schemas.openxmlformats.org/officeDocument/2006/relationships/hyperlink" Target="https://skills.emsidata.com/skills/KS1283V6XDFZSK6YP0HF" TargetMode="External"/><Relationship Id="rId1694" Type="http://schemas.openxmlformats.org/officeDocument/2006/relationships/hyperlink" Target="https://skills.emsidata.com/skills/KS1203R6JC91PDX5GZ72" TargetMode="External"/><Relationship Id="rId860" Type="http://schemas.openxmlformats.org/officeDocument/2006/relationships/hyperlink" Target="https://skills.emsidata.com/skills/KS120MQ655HPY3MW500F" TargetMode="External"/><Relationship Id="rId1695" Type="http://schemas.openxmlformats.org/officeDocument/2006/relationships/hyperlink" Target="https://skills.emsidata.com/skills/KS126BP73PBHKDJDT3BG" TargetMode="External"/><Relationship Id="rId1696" Type="http://schemas.openxmlformats.org/officeDocument/2006/relationships/hyperlink" Target="https://skills.emsidata.com/skills/ESE4C6DAB864E4F13841" TargetMode="External"/><Relationship Id="rId1686" Type="http://schemas.openxmlformats.org/officeDocument/2006/relationships/hyperlink" Target="https://skills.emsidata.com/skills/KS7G1P677W613KY8R5BW" TargetMode="External"/><Relationship Id="rId1687" Type="http://schemas.openxmlformats.org/officeDocument/2006/relationships/hyperlink" Target="https://skills.emsidata.com/skills/KS125SS6G689TM1V0MNY" TargetMode="External"/><Relationship Id="rId1688" Type="http://schemas.openxmlformats.org/officeDocument/2006/relationships/hyperlink" Target="https://skills.emsidata.com/skills/KS440VK6X8QH7RG0M9S4" TargetMode="External"/><Relationship Id="rId1689" Type="http://schemas.openxmlformats.org/officeDocument/2006/relationships/hyperlink" Target="https://skills.emsidata.com/skills/KS442546YGKQC49SH18W" TargetMode="External"/><Relationship Id="rId855" Type="http://schemas.openxmlformats.org/officeDocument/2006/relationships/hyperlink" Target="https://skills.emsidata.com/skills/KS125TF6CX532LKSWT7B" TargetMode="External"/><Relationship Id="rId854" Type="http://schemas.openxmlformats.org/officeDocument/2006/relationships/hyperlink" Target="https://skills.emsidata.com/skills/KS123QS6V49RPS3KZQ5P" TargetMode="External"/><Relationship Id="rId853" Type="http://schemas.openxmlformats.org/officeDocument/2006/relationships/hyperlink" Target="https://skills.emsidata.com/skills/KS128GC6D8BK2XTZLG4B" TargetMode="External"/><Relationship Id="rId852" Type="http://schemas.openxmlformats.org/officeDocument/2006/relationships/hyperlink" Target="https://skills.emsidata.com/skills/KSAX11W5X1N5MG072JDV" TargetMode="External"/><Relationship Id="rId859" Type="http://schemas.openxmlformats.org/officeDocument/2006/relationships/hyperlink" Target="https://skills.emsidata.com/skills/ESC0F3063234F548675A" TargetMode="External"/><Relationship Id="rId858" Type="http://schemas.openxmlformats.org/officeDocument/2006/relationships/hyperlink" Target="https://skills.emsidata.com/skills/KS7G58B70FC9FJFM37T0" TargetMode="External"/><Relationship Id="rId857" Type="http://schemas.openxmlformats.org/officeDocument/2006/relationships/hyperlink" Target="https://skills.emsidata.com/skills/KS122086PPY11B2M1G6N" TargetMode="External"/><Relationship Id="rId856" Type="http://schemas.openxmlformats.org/officeDocument/2006/relationships/hyperlink" Target="https://skills.emsidata.com/skills/ES51FA04E676B0D6F614" TargetMode="External"/><Relationship Id="rId1680" Type="http://schemas.openxmlformats.org/officeDocument/2006/relationships/hyperlink" Target="https://skills.emsidata.com/skills/KS7G8HW67D8KPDBPSR6L" TargetMode="External"/><Relationship Id="rId1681" Type="http://schemas.openxmlformats.org/officeDocument/2006/relationships/hyperlink" Target="https://skills.emsidata.com/skills/KS7G5MH748VW3PWW01ZV" TargetMode="External"/><Relationship Id="rId851" Type="http://schemas.openxmlformats.org/officeDocument/2006/relationships/hyperlink" Target="https://skills.emsidata.com/skills/KS1254G6X37NS306Y596" TargetMode="External"/><Relationship Id="rId1682" Type="http://schemas.openxmlformats.org/officeDocument/2006/relationships/hyperlink" Target="https://skills.emsidata.com/skills/KSO6V3EY8V9G9S7OY1EJ" TargetMode="External"/><Relationship Id="rId850" Type="http://schemas.openxmlformats.org/officeDocument/2006/relationships/hyperlink" Target="https://skills.emsidata.com/skills/ESFFF8510E7855B34BD9" TargetMode="External"/><Relationship Id="rId1683" Type="http://schemas.openxmlformats.org/officeDocument/2006/relationships/hyperlink" Target="https://skills.emsidata.com/skills/ESCADFBA394801245FEA" TargetMode="External"/><Relationship Id="rId1684" Type="http://schemas.openxmlformats.org/officeDocument/2006/relationships/hyperlink" Target="https://skills.emsidata.com/skills/KS120876XZ4737QTN43G" TargetMode="External"/><Relationship Id="rId1685" Type="http://schemas.openxmlformats.org/officeDocument/2006/relationships/hyperlink" Target="https://skills.emsidata.com/skills/KS1225562LZSJSHJCJ2T" TargetMode="External"/><Relationship Id="rId888" Type="http://schemas.openxmlformats.org/officeDocument/2006/relationships/hyperlink" Target="https://skills.emsidata.com/skills/KS120X9722DH42129CXM" TargetMode="External"/><Relationship Id="rId887" Type="http://schemas.openxmlformats.org/officeDocument/2006/relationships/hyperlink" Target="https://skills.emsidata.com/skills/KS126726J0CN94Z80L06" TargetMode="External"/><Relationship Id="rId886" Type="http://schemas.openxmlformats.org/officeDocument/2006/relationships/hyperlink" Target="https://skills.emsidata.com/skills/ES4255122DBD41C619A1" TargetMode="External"/><Relationship Id="rId885" Type="http://schemas.openxmlformats.org/officeDocument/2006/relationships/hyperlink" Target="https://skills.emsidata.com/skills/KS441WR72DYYJZ5JW6WH" TargetMode="External"/><Relationship Id="rId889" Type="http://schemas.openxmlformats.org/officeDocument/2006/relationships/hyperlink" Target="https://skills.emsidata.com/skills/ESF5932691C45C2CC060" TargetMode="External"/><Relationship Id="rId880" Type="http://schemas.openxmlformats.org/officeDocument/2006/relationships/hyperlink" Target="https://skills.emsidata.com/skills/ES62D992F54FA78607E2" TargetMode="External"/><Relationship Id="rId884" Type="http://schemas.openxmlformats.org/officeDocument/2006/relationships/hyperlink" Target="https://skills.emsidata.com/skills/ES2F89D25BA6FFC32FA9" TargetMode="External"/><Relationship Id="rId883" Type="http://schemas.openxmlformats.org/officeDocument/2006/relationships/hyperlink" Target="https://skills.emsidata.com/skills/KS124VG6WSJ4SKFZV1T6" TargetMode="External"/><Relationship Id="rId882" Type="http://schemas.openxmlformats.org/officeDocument/2006/relationships/hyperlink" Target="https://skills.emsidata.com/skills/ESEC867E0E2604745DFD" TargetMode="External"/><Relationship Id="rId881" Type="http://schemas.openxmlformats.org/officeDocument/2006/relationships/hyperlink" Target="https://skills.emsidata.com/skills/ES1890FF8915895CDF26" TargetMode="External"/><Relationship Id="rId877" Type="http://schemas.openxmlformats.org/officeDocument/2006/relationships/hyperlink" Target="https://skills.emsidata.com/skills/KSATEPJUKB5DNTDI0KQE" TargetMode="External"/><Relationship Id="rId876" Type="http://schemas.openxmlformats.org/officeDocument/2006/relationships/hyperlink" Target="https://skills.emsidata.com/skills/KS125S573NW57ZP16HCX" TargetMode="External"/><Relationship Id="rId875" Type="http://schemas.openxmlformats.org/officeDocument/2006/relationships/hyperlink" Target="https://skills.emsidata.com/skills/ES245168023ED7C5476B" TargetMode="External"/><Relationship Id="rId874" Type="http://schemas.openxmlformats.org/officeDocument/2006/relationships/hyperlink" Target="https://skills.emsidata.com/skills/KS7N5PJR3FG6BOSEFN7I" TargetMode="External"/><Relationship Id="rId879" Type="http://schemas.openxmlformats.org/officeDocument/2006/relationships/hyperlink" Target="https://skills.emsidata.com/skills/ESAEA6B36CACC973C466" TargetMode="External"/><Relationship Id="rId878" Type="http://schemas.openxmlformats.org/officeDocument/2006/relationships/hyperlink" Target="https://skills.emsidata.com/skills/KS127NB6VPTVSF9N875L" TargetMode="External"/><Relationship Id="rId873" Type="http://schemas.openxmlformats.org/officeDocument/2006/relationships/hyperlink" Target="https://skills.emsidata.com/skills/KS120QH799YGB0LXH1SJ" TargetMode="External"/><Relationship Id="rId872" Type="http://schemas.openxmlformats.org/officeDocument/2006/relationships/hyperlink" Target="https://skills.emsidata.com/skills/ES58AF4FD7FE91ECBA41" TargetMode="External"/><Relationship Id="rId871" Type="http://schemas.openxmlformats.org/officeDocument/2006/relationships/hyperlink" Target="https://skills.emsidata.com/skills/ES82724D2BD143468F70" TargetMode="External"/><Relationship Id="rId870" Type="http://schemas.openxmlformats.org/officeDocument/2006/relationships/hyperlink" Target="https://skills.emsidata.com/skills/KS125NY6VR0HDH4N7N7T" TargetMode="External"/><Relationship Id="rId1653" Type="http://schemas.openxmlformats.org/officeDocument/2006/relationships/hyperlink" Target="https://skills.emsidata.com/skills/KS127LR6834753D8D7T0" TargetMode="External"/><Relationship Id="rId2984" Type="http://schemas.openxmlformats.org/officeDocument/2006/relationships/hyperlink" Target="https://skills.emsidata.com/skills/KS1203S63CGLXTS4X8H5" TargetMode="External"/><Relationship Id="rId1654" Type="http://schemas.openxmlformats.org/officeDocument/2006/relationships/hyperlink" Target="https://skills.emsidata.com/skills/KS127Q26792Z9DVBYPW3" TargetMode="External"/><Relationship Id="rId2985" Type="http://schemas.openxmlformats.org/officeDocument/2006/relationships/hyperlink" Target="https://skills.emsidata.com/skills/KS122ZF6P56SVRDXW5P7" TargetMode="External"/><Relationship Id="rId1655" Type="http://schemas.openxmlformats.org/officeDocument/2006/relationships/hyperlink" Target="https://skills.emsidata.com/skills/KS123J47437LZTH6N7ZX" TargetMode="External"/><Relationship Id="rId2986" Type="http://schemas.openxmlformats.org/officeDocument/2006/relationships/hyperlink" Target="https://skills.emsidata.com/skills/KS1282R607CFYF1FWJ74" TargetMode="External"/><Relationship Id="rId1656" Type="http://schemas.openxmlformats.org/officeDocument/2006/relationships/hyperlink" Target="https://skills.emsidata.com/skills/ES63CBB487FC9EF8BAAD" TargetMode="External"/><Relationship Id="rId2987" Type="http://schemas.openxmlformats.org/officeDocument/2006/relationships/hyperlink" Target="https://skills.emsidata.com/skills/KS125Q36PBT7H9G2VK9V" TargetMode="External"/><Relationship Id="rId1657" Type="http://schemas.openxmlformats.org/officeDocument/2006/relationships/hyperlink" Target="https://skills.emsidata.com/skills/KS122016PP8N16502KG9" TargetMode="External"/><Relationship Id="rId2988" Type="http://schemas.openxmlformats.org/officeDocument/2006/relationships/hyperlink" Target="https://skills.emsidata.com/skills/KS125PT6Y09SDG1CD8HL" TargetMode="External"/><Relationship Id="rId1658" Type="http://schemas.openxmlformats.org/officeDocument/2006/relationships/hyperlink" Target="https://skills.emsidata.com/skills/KS124MY5XKMPZGRG1CZ4" TargetMode="External"/><Relationship Id="rId2989" Type="http://schemas.openxmlformats.org/officeDocument/2006/relationships/hyperlink" Target="https://skills.emsidata.com/skills/KS1281B6JYRFQ307N4P2" TargetMode="External"/><Relationship Id="rId1659" Type="http://schemas.openxmlformats.org/officeDocument/2006/relationships/hyperlink" Target="https://skills.emsidata.com/skills/KS121F760MT5QS38TK2S" TargetMode="External"/><Relationship Id="rId829" Type="http://schemas.openxmlformats.org/officeDocument/2006/relationships/hyperlink" Target="https://skills.emsidata.com/skills/KS120D56RWSVKJ5CX1XT" TargetMode="External"/><Relationship Id="rId828" Type="http://schemas.openxmlformats.org/officeDocument/2006/relationships/hyperlink" Target="https://skills.emsidata.com/skills/KS122FY73SVQX6J22KR1" TargetMode="External"/><Relationship Id="rId827" Type="http://schemas.openxmlformats.org/officeDocument/2006/relationships/hyperlink" Target="https://skills.emsidata.com/skills/KS1206Y7570V96J5Y39Y" TargetMode="External"/><Relationship Id="rId822" Type="http://schemas.openxmlformats.org/officeDocument/2006/relationships/hyperlink" Target="https://skills.emsidata.com/skills/ES7ADC8877DBE1AA2E8C" TargetMode="External"/><Relationship Id="rId821" Type="http://schemas.openxmlformats.org/officeDocument/2006/relationships/hyperlink" Target="https://skills.emsidata.com/skills/ES397CEB1F7ADECF5C21" TargetMode="External"/><Relationship Id="rId820" Type="http://schemas.openxmlformats.org/officeDocument/2006/relationships/hyperlink" Target="https://skills.emsidata.com/skills/KS1203C6LF2KSBJ3XQBF" TargetMode="External"/><Relationship Id="rId826" Type="http://schemas.openxmlformats.org/officeDocument/2006/relationships/hyperlink" Target="https://skills.emsidata.com/skills/KS12067602WL3TMWSGT2" TargetMode="External"/><Relationship Id="rId825" Type="http://schemas.openxmlformats.org/officeDocument/2006/relationships/hyperlink" Target="https://skills.emsidata.com/skills/ESC6E4C74C294310EA8D" TargetMode="External"/><Relationship Id="rId824" Type="http://schemas.openxmlformats.org/officeDocument/2006/relationships/hyperlink" Target="https://skills.emsidata.com/skills/KS441TM6ZCZSCRZ6362T" TargetMode="External"/><Relationship Id="rId823" Type="http://schemas.openxmlformats.org/officeDocument/2006/relationships/hyperlink" Target="https://skills.emsidata.com/skills/ESE1EACD35769ED63048" TargetMode="External"/><Relationship Id="rId2980" Type="http://schemas.openxmlformats.org/officeDocument/2006/relationships/hyperlink" Target="https://skills.emsidata.com/skills/KS1266X65GWXF4XZHS30" TargetMode="External"/><Relationship Id="rId1650" Type="http://schemas.openxmlformats.org/officeDocument/2006/relationships/hyperlink" Target="https://skills.emsidata.com/skills/ES89BF16EC4A4C17F1D9" TargetMode="External"/><Relationship Id="rId2981" Type="http://schemas.openxmlformats.org/officeDocument/2006/relationships/hyperlink" Target="https://skills.emsidata.com/skills/KS4407565LF7NGXMDBVF" TargetMode="External"/><Relationship Id="rId1651" Type="http://schemas.openxmlformats.org/officeDocument/2006/relationships/hyperlink" Target="https://skills.emsidata.com/skills/KS124MZ6PG6BWHHR2F51" TargetMode="External"/><Relationship Id="rId2982" Type="http://schemas.openxmlformats.org/officeDocument/2006/relationships/hyperlink" Target="https://skills.emsidata.com/skills/KS123J07373VSJ0QY7BN" TargetMode="External"/><Relationship Id="rId1652" Type="http://schemas.openxmlformats.org/officeDocument/2006/relationships/hyperlink" Target="https://skills.emsidata.com/skills/KS1274Y5Z0PFK7XN155K" TargetMode="External"/><Relationship Id="rId2983" Type="http://schemas.openxmlformats.org/officeDocument/2006/relationships/hyperlink" Target="https://skills.emsidata.com/skills/KS128716HL1C1Y0ZS84Q" TargetMode="External"/><Relationship Id="rId1642" Type="http://schemas.openxmlformats.org/officeDocument/2006/relationships/hyperlink" Target="https://skills.emsidata.com/skills/KS1210N680TD1BLL97RL" TargetMode="External"/><Relationship Id="rId2973" Type="http://schemas.openxmlformats.org/officeDocument/2006/relationships/hyperlink" Target="https://skills.emsidata.com/skills/KS123YM600CLQQD1GP56" TargetMode="External"/><Relationship Id="rId1643" Type="http://schemas.openxmlformats.org/officeDocument/2006/relationships/hyperlink" Target="https://skills.emsidata.com/skills/KS124XH6XLWBF3BLD4RL" TargetMode="External"/><Relationship Id="rId2974" Type="http://schemas.openxmlformats.org/officeDocument/2006/relationships/hyperlink" Target="https://skills.emsidata.com/skills/KS1228S6YKWXMH4M4DL7" TargetMode="External"/><Relationship Id="rId1644" Type="http://schemas.openxmlformats.org/officeDocument/2006/relationships/hyperlink" Target="https://skills.emsidata.com/skills/KS123P25YYWF2Y9YH350" TargetMode="External"/><Relationship Id="rId2975" Type="http://schemas.openxmlformats.org/officeDocument/2006/relationships/hyperlink" Target="https://skills.emsidata.com/skills/KS123MN77Q0WTZ3GVLRV" TargetMode="External"/><Relationship Id="rId1645" Type="http://schemas.openxmlformats.org/officeDocument/2006/relationships/hyperlink" Target="https://skills.emsidata.com/skills/KS124N46RMFSBQFLTM0L" TargetMode="External"/><Relationship Id="rId2976" Type="http://schemas.openxmlformats.org/officeDocument/2006/relationships/hyperlink" Target="https://skills.emsidata.com/skills/KS121YT721BY2F3M5YDR" TargetMode="External"/><Relationship Id="rId1646" Type="http://schemas.openxmlformats.org/officeDocument/2006/relationships/hyperlink" Target="https://skills.emsidata.com/skills/KS126BZ6TX5WQZMPD6HL" TargetMode="External"/><Relationship Id="rId2977" Type="http://schemas.openxmlformats.org/officeDocument/2006/relationships/hyperlink" Target="https://skills.emsidata.com/skills/KS127Q56J10XVNDFQ3K1" TargetMode="External"/><Relationship Id="rId1647" Type="http://schemas.openxmlformats.org/officeDocument/2006/relationships/hyperlink" Target="https://skills.emsidata.com/skills/ES1284A511C299D3C4DD" TargetMode="External"/><Relationship Id="rId2978" Type="http://schemas.openxmlformats.org/officeDocument/2006/relationships/hyperlink" Target="https://skills.emsidata.com/skills/KS7G8J66SM52PLHCBTZ5" TargetMode="External"/><Relationship Id="rId1648" Type="http://schemas.openxmlformats.org/officeDocument/2006/relationships/hyperlink" Target="https://skills.emsidata.com/skills/KS126B76BSNPT73P7J2Z" TargetMode="External"/><Relationship Id="rId2979" Type="http://schemas.openxmlformats.org/officeDocument/2006/relationships/hyperlink" Target="https://skills.emsidata.com/skills/KS7G16D61SMNKDQZLKSV" TargetMode="External"/><Relationship Id="rId1649" Type="http://schemas.openxmlformats.org/officeDocument/2006/relationships/hyperlink" Target="https://skills.emsidata.com/skills/KS1242470MMRKD33K5XY" TargetMode="External"/><Relationship Id="rId819" Type="http://schemas.openxmlformats.org/officeDocument/2006/relationships/hyperlink" Target="https://skills.emsidata.com/skills/KS123C173WTFBNM4KRLN" TargetMode="External"/><Relationship Id="rId818" Type="http://schemas.openxmlformats.org/officeDocument/2006/relationships/hyperlink" Target="https://skills.emsidata.com/skills/KS123C271JPZ5MHPZG97" TargetMode="External"/><Relationship Id="rId817" Type="http://schemas.openxmlformats.org/officeDocument/2006/relationships/hyperlink" Target="https://skills.emsidata.com/skills/ES245E8045BCF98F679B" TargetMode="External"/><Relationship Id="rId816" Type="http://schemas.openxmlformats.org/officeDocument/2006/relationships/hyperlink" Target="https://skills.emsidata.com/skills/ES140C2940D2F6FBB573" TargetMode="External"/><Relationship Id="rId811" Type="http://schemas.openxmlformats.org/officeDocument/2006/relationships/hyperlink" Target="https://skills.emsidata.com/skills/KS121VS6QTTSN789855S" TargetMode="External"/><Relationship Id="rId810" Type="http://schemas.openxmlformats.org/officeDocument/2006/relationships/hyperlink" Target="https://skills.emsidata.com/skills/KS128096WDMTSBC10DX2" TargetMode="External"/><Relationship Id="rId815" Type="http://schemas.openxmlformats.org/officeDocument/2006/relationships/hyperlink" Target="https://skills.emsidata.com/skills/KS1206G7604VC40TDTF9" TargetMode="External"/><Relationship Id="rId814" Type="http://schemas.openxmlformats.org/officeDocument/2006/relationships/hyperlink" Target="https://skills.emsidata.com/skills/ESEF93B5DAF4A0F579B1" TargetMode="External"/><Relationship Id="rId813" Type="http://schemas.openxmlformats.org/officeDocument/2006/relationships/hyperlink" Target="https://skills.emsidata.com/skills/ESEF99C6787483631AB7" TargetMode="External"/><Relationship Id="rId812" Type="http://schemas.openxmlformats.org/officeDocument/2006/relationships/hyperlink" Target="https://skills.emsidata.com/skills/ESD8575080F64104F4EF" TargetMode="External"/><Relationship Id="rId2970" Type="http://schemas.openxmlformats.org/officeDocument/2006/relationships/hyperlink" Target="https://skills.emsidata.com/skills/KS120M66NZ5TCZHDHYDQ" TargetMode="External"/><Relationship Id="rId1640" Type="http://schemas.openxmlformats.org/officeDocument/2006/relationships/hyperlink" Target="https://skills.emsidata.com/skills/KS121ZR6Z8DSVQ5YSR1N" TargetMode="External"/><Relationship Id="rId2971" Type="http://schemas.openxmlformats.org/officeDocument/2006/relationships/hyperlink" Target="https://skills.emsidata.com/skills/KS1231M6M7DML5NQCX8V" TargetMode="External"/><Relationship Id="rId1641" Type="http://schemas.openxmlformats.org/officeDocument/2006/relationships/hyperlink" Target="https://skills.emsidata.com/skills/KS123987840L8J17862K" TargetMode="External"/><Relationship Id="rId2972" Type="http://schemas.openxmlformats.org/officeDocument/2006/relationships/hyperlink" Target="https://skills.emsidata.com/skills/KS1269W6ZF8J5YJDDVN9" TargetMode="External"/><Relationship Id="rId1675" Type="http://schemas.openxmlformats.org/officeDocument/2006/relationships/hyperlink" Target="https://skills.emsidata.com/skills/KS120J76PYRM8WZ3S892" TargetMode="External"/><Relationship Id="rId1676" Type="http://schemas.openxmlformats.org/officeDocument/2006/relationships/hyperlink" Target="https://skills.emsidata.com/skills/KS1253W6N7B22L0ZD773" TargetMode="External"/><Relationship Id="rId1677" Type="http://schemas.openxmlformats.org/officeDocument/2006/relationships/hyperlink" Target="https://skills.emsidata.com/skills/KS126PG6X4875RQWGRB3" TargetMode="External"/><Relationship Id="rId1678" Type="http://schemas.openxmlformats.org/officeDocument/2006/relationships/hyperlink" Target="https://skills.emsidata.com/skills/KS1253V6706HVNGFNQYK" TargetMode="External"/><Relationship Id="rId1679" Type="http://schemas.openxmlformats.org/officeDocument/2006/relationships/hyperlink" Target="https://skills.emsidata.com/skills/KS8F82E8NYV5MHUBAOMC" TargetMode="External"/><Relationship Id="rId849" Type="http://schemas.openxmlformats.org/officeDocument/2006/relationships/hyperlink" Target="https://skills.emsidata.com/skills/ESA48DD5252A6FB3A6C9" TargetMode="External"/><Relationship Id="rId844" Type="http://schemas.openxmlformats.org/officeDocument/2006/relationships/hyperlink" Target="https://skills.emsidata.com/skills/ESFE349AE41BE2829CFF" TargetMode="External"/><Relationship Id="rId843" Type="http://schemas.openxmlformats.org/officeDocument/2006/relationships/hyperlink" Target="https://skills.emsidata.com/skills/ES9207C137B26E1CC970" TargetMode="External"/><Relationship Id="rId842" Type="http://schemas.openxmlformats.org/officeDocument/2006/relationships/hyperlink" Target="https://skills.emsidata.com/skills/ES473FAAC9B48CE4A35B" TargetMode="External"/><Relationship Id="rId841" Type="http://schemas.openxmlformats.org/officeDocument/2006/relationships/hyperlink" Target="https://skills.emsidata.com/skills/KS120NS6FKD2XDTSQ9G9" TargetMode="External"/><Relationship Id="rId848" Type="http://schemas.openxmlformats.org/officeDocument/2006/relationships/hyperlink" Target="https://skills.emsidata.com/skills/KS441136FKYNP8XFVLZ1" TargetMode="External"/><Relationship Id="rId847" Type="http://schemas.openxmlformats.org/officeDocument/2006/relationships/hyperlink" Target="https://skills.emsidata.com/skills/KS1223M6J4SS9X86LG8Y" TargetMode="External"/><Relationship Id="rId846" Type="http://schemas.openxmlformats.org/officeDocument/2006/relationships/hyperlink" Target="https://skills.emsidata.com/skills/KS1256C6DBYG39V53J4V" TargetMode="External"/><Relationship Id="rId845" Type="http://schemas.openxmlformats.org/officeDocument/2006/relationships/hyperlink" Target="https://skills.emsidata.com/skills/ES82F24A0BE917B392E9" TargetMode="External"/><Relationship Id="rId1670" Type="http://schemas.openxmlformats.org/officeDocument/2006/relationships/hyperlink" Target="https://skills.emsidata.com/skills/KS1252M6JK7Z1KCG2FT3" TargetMode="External"/><Relationship Id="rId840" Type="http://schemas.openxmlformats.org/officeDocument/2006/relationships/hyperlink" Target="https://skills.emsidata.com/skills/ES16E35D2EC6D8CA49D0" TargetMode="External"/><Relationship Id="rId1671" Type="http://schemas.openxmlformats.org/officeDocument/2006/relationships/hyperlink" Target="https://skills.emsidata.com/skills/KS120J35XPMJRGTSG712" TargetMode="External"/><Relationship Id="rId1672" Type="http://schemas.openxmlformats.org/officeDocument/2006/relationships/hyperlink" Target="https://skills.emsidata.com/skills/KS121ZK6CBY90WTJYPVM" TargetMode="External"/><Relationship Id="rId1673" Type="http://schemas.openxmlformats.org/officeDocument/2006/relationships/hyperlink" Target="https://skills.emsidata.com/skills/KS440VQ6DQBXT81J219S" TargetMode="External"/><Relationship Id="rId1674" Type="http://schemas.openxmlformats.org/officeDocument/2006/relationships/hyperlink" Target="https://skills.emsidata.com/skills/KS120DK78G56K7ZMLFSV" TargetMode="External"/><Relationship Id="rId1664" Type="http://schemas.openxmlformats.org/officeDocument/2006/relationships/hyperlink" Target="https://skills.emsidata.com/skills/KS121396VHNHY94LP09H" TargetMode="External"/><Relationship Id="rId2995" Type="http://schemas.openxmlformats.org/officeDocument/2006/relationships/hyperlink" Target="https://skills.emsidata.com/skills/KS123NH64B7ZKYRJTSY4" TargetMode="External"/><Relationship Id="rId1665" Type="http://schemas.openxmlformats.org/officeDocument/2006/relationships/hyperlink" Target="https://skills.emsidata.com/skills/KS124PC74G19MCTPFTX2" TargetMode="External"/><Relationship Id="rId2996" Type="http://schemas.openxmlformats.org/officeDocument/2006/relationships/hyperlink" Target="https://skills.emsidata.com/skills/KS441GL694BVNXYQJCTL" TargetMode="External"/><Relationship Id="rId1666" Type="http://schemas.openxmlformats.org/officeDocument/2006/relationships/hyperlink" Target="https://skills.emsidata.com/skills/KS120PQ728XKTGQRG0LC" TargetMode="External"/><Relationship Id="rId2997" Type="http://schemas.openxmlformats.org/officeDocument/2006/relationships/hyperlink" Target="https://skills.emsidata.com/skills/KS127LF67KVM0BHLK1CB" TargetMode="External"/><Relationship Id="rId1667" Type="http://schemas.openxmlformats.org/officeDocument/2006/relationships/hyperlink" Target="https://skills.emsidata.com/skills/KS7G6LB60Z07YL9S1F9W" TargetMode="External"/><Relationship Id="rId2998" Type="http://schemas.openxmlformats.org/officeDocument/2006/relationships/hyperlink" Target="https://skills.emsidata.com/skills/KS441GM6SMVVFVLPTV1Z" TargetMode="External"/><Relationship Id="rId1668" Type="http://schemas.openxmlformats.org/officeDocument/2006/relationships/hyperlink" Target="https://skills.emsidata.com/skills/KS1280P6542CXXZN0FHY" TargetMode="External"/><Relationship Id="rId2999" Type="http://schemas.openxmlformats.org/officeDocument/2006/relationships/hyperlink" Target="https://skills.emsidata.com/skills/KS1257G62V8N1RFHMNLL" TargetMode="External"/><Relationship Id="rId1669" Type="http://schemas.openxmlformats.org/officeDocument/2006/relationships/hyperlink" Target="https://skills.emsidata.com/skills/KS440Q1695HNGHGP6T45" TargetMode="External"/><Relationship Id="rId839" Type="http://schemas.openxmlformats.org/officeDocument/2006/relationships/hyperlink" Target="https://skills.emsidata.com/skills/KS1257W6MJMQMDD7B31G" TargetMode="External"/><Relationship Id="rId838" Type="http://schemas.openxmlformats.org/officeDocument/2006/relationships/hyperlink" Target="https://skills.emsidata.com/skills/KS1253J6ZS0T037CNKS0" TargetMode="External"/><Relationship Id="rId833" Type="http://schemas.openxmlformats.org/officeDocument/2006/relationships/hyperlink" Target="https://skills.emsidata.com/skills/KS124Q3726PHM9JNS05D" TargetMode="External"/><Relationship Id="rId832" Type="http://schemas.openxmlformats.org/officeDocument/2006/relationships/hyperlink" Target="https://skills.emsidata.com/skills/KS123MF6JDLRM4GWRDB4" TargetMode="External"/><Relationship Id="rId831" Type="http://schemas.openxmlformats.org/officeDocument/2006/relationships/hyperlink" Target="https://skills.emsidata.com/skills/ESCACF68E59DD29D2D2D" TargetMode="External"/><Relationship Id="rId830" Type="http://schemas.openxmlformats.org/officeDocument/2006/relationships/hyperlink" Target="https://skills.emsidata.com/skills/KS125S56Y4CXSJHQHCZJ" TargetMode="External"/><Relationship Id="rId837" Type="http://schemas.openxmlformats.org/officeDocument/2006/relationships/hyperlink" Target="https://skills.emsidata.com/skills/ES822855542484300B1C" TargetMode="External"/><Relationship Id="rId836" Type="http://schemas.openxmlformats.org/officeDocument/2006/relationships/hyperlink" Target="https://skills.emsidata.com/skills/KS122LF6587VF0NZFZJW" TargetMode="External"/><Relationship Id="rId835" Type="http://schemas.openxmlformats.org/officeDocument/2006/relationships/hyperlink" Target="https://skills.emsidata.com/skills/KS125S6630PDP730RG6W" TargetMode="External"/><Relationship Id="rId834" Type="http://schemas.openxmlformats.org/officeDocument/2006/relationships/hyperlink" Target="https://skills.emsidata.com/skills/KS4414D6C0PV4QFJBLQ6" TargetMode="External"/><Relationship Id="rId2990" Type="http://schemas.openxmlformats.org/officeDocument/2006/relationships/hyperlink" Target="https://skills.emsidata.com/skills/KS1284Z6HPTVL2F65V7R" TargetMode="External"/><Relationship Id="rId1660" Type="http://schemas.openxmlformats.org/officeDocument/2006/relationships/hyperlink" Target="https://skills.emsidata.com/skills/KS124P772D5HNCJGGQ05" TargetMode="External"/><Relationship Id="rId2991" Type="http://schemas.openxmlformats.org/officeDocument/2006/relationships/hyperlink" Target="https://skills.emsidata.com/skills/KS1238V79BW37S2VFHXL" TargetMode="External"/><Relationship Id="rId1661" Type="http://schemas.openxmlformats.org/officeDocument/2006/relationships/hyperlink" Target="https://skills.emsidata.com/skills/KS124P85VVWWCK823D51" TargetMode="External"/><Relationship Id="rId2992" Type="http://schemas.openxmlformats.org/officeDocument/2006/relationships/hyperlink" Target="https://skills.emsidata.com/skills/ES40804B30203AFB57E1" TargetMode="External"/><Relationship Id="rId1662" Type="http://schemas.openxmlformats.org/officeDocument/2006/relationships/hyperlink" Target="https://skills.emsidata.com/skills/KS127PJ6B8NWF4H5TBKC" TargetMode="External"/><Relationship Id="rId2993" Type="http://schemas.openxmlformats.org/officeDocument/2006/relationships/hyperlink" Target="https://skills.emsidata.com/skills/KS1257G6QSJKF4QHGK1R" TargetMode="External"/><Relationship Id="rId1663" Type="http://schemas.openxmlformats.org/officeDocument/2006/relationships/hyperlink" Target="https://skills.emsidata.com/skills/KS1221V77WMN7NJML0DH" TargetMode="External"/><Relationship Id="rId2994" Type="http://schemas.openxmlformats.org/officeDocument/2006/relationships/hyperlink" Target="https://skills.emsidata.com/skills/ESDDDF0172EBE3A18F56" TargetMode="External"/><Relationship Id="rId899" Type="http://schemas.openxmlformats.org/officeDocument/2006/relationships/hyperlink" Target="https://skills.emsidata.com/skills/KS122D673HLMNLY5V1ZN" TargetMode="External"/><Relationship Id="rId898" Type="http://schemas.openxmlformats.org/officeDocument/2006/relationships/hyperlink" Target="https://skills.emsidata.com/skills/ES4E9130E4EFE61130B9" TargetMode="External"/><Relationship Id="rId897" Type="http://schemas.openxmlformats.org/officeDocument/2006/relationships/hyperlink" Target="https://skills.emsidata.com/skills/KS125S86TBSY7006VM7B" TargetMode="External"/><Relationship Id="rId896" Type="http://schemas.openxmlformats.org/officeDocument/2006/relationships/hyperlink" Target="https://skills.emsidata.com/skills/KS127ZV76YL5R458TFVX" TargetMode="External"/><Relationship Id="rId891" Type="http://schemas.openxmlformats.org/officeDocument/2006/relationships/hyperlink" Target="https://skills.emsidata.com/skills/ESC842062C77758B1AED" TargetMode="External"/><Relationship Id="rId890" Type="http://schemas.openxmlformats.org/officeDocument/2006/relationships/hyperlink" Target="https://skills.emsidata.com/skills/ES48623CC9C8E75C1D30" TargetMode="External"/><Relationship Id="rId895" Type="http://schemas.openxmlformats.org/officeDocument/2006/relationships/hyperlink" Target="https://skills.emsidata.com/skills/KS440DD5YG3D9JPY3CGD" TargetMode="External"/><Relationship Id="rId894" Type="http://schemas.openxmlformats.org/officeDocument/2006/relationships/hyperlink" Target="https://skills.emsidata.com/skills/KS120PQ6XD1JWMFQVJNW" TargetMode="External"/><Relationship Id="rId893" Type="http://schemas.openxmlformats.org/officeDocument/2006/relationships/hyperlink" Target="https://skills.emsidata.com/skills/KS1203C6TWBHZ701QZJQ" TargetMode="External"/><Relationship Id="rId892" Type="http://schemas.openxmlformats.org/officeDocument/2006/relationships/hyperlink" Target="https://skills.emsidata.com/skills/KS125SS6Z01PYP99SN5G" TargetMode="External"/></Relationships>
</file>

<file path=xl/worksheets/_rels/sheet5.xml.rels><?xml version="1.0" encoding="UTF-8" standalone="yes"?><Relationships xmlns="http://schemas.openxmlformats.org/package/2006/relationships"><Relationship Id="rId2180" Type="http://schemas.openxmlformats.org/officeDocument/2006/relationships/hyperlink" Target="https://skills.emsidata.com/skills/ES5A792CE88222A39B0D" TargetMode="External"/><Relationship Id="rId2181" Type="http://schemas.openxmlformats.org/officeDocument/2006/relationships/hyperlink" Target="https://skills.emsidata.com/skills/KS440F763Z9F5J9LWYZ2" TargetMode="External"/><Relationship Id="rId2182" Type="http://schemas.openxmlformats.org/officeDocument/2006/relationships/hyperlink" Target="https://skills.emsidata.com/skills/ESA07914D9F3E9C3BE7F" TargetMode="External"/><Relationship Id="rId2183" Type="http://schemas.openxmlformats.org/officeDocument/2006/relationships/hyperlink" Target="https://skills.emsidata.com/skills/KS441XY6MSD48HBJTM78" TargetMode="External"/><Relationship Id="rId2184" Type="http://schemas.openxmlformats.org/officeDocument/2006/relationships/hyperlink" Target="https://skills.emsidata.com/skills/KS1203L5ZBS8NR0T5XN2" TargetMode="External"/><Relationship Id="rId2185" Type="http://schemas.openxmlformats.org/officeDocument/2006/relationships/hyperlink" Target="https://skills.emsidata.com/skills/KS122JY6L949K25JM9B7" TargetMode="External"/><Relationship Id="rId2186" Type="http://schemas.openxmlformats.org/officeDocument/2006/relationships/hyperlink" Target="https://skills.emsidata.com/skills/KS124296011QWR6GSGG4" TargetMode="External"/><Relationship Id="rId2187" Type="http://schemas.openxmlformats.org/officeDocument/2006/relationships/hyperlink" Target="https://skills.emsidata.com/skills/ESCAB1982ABE40163B85" TargetMode="External"/><Relationship Id="rId2188" Type="http://schemas.openxmlformats.org/officeDocument/2006/relationships/hyperlink" Target="https://skills.emsidata.com/skills/ES8229A232AED1A6EEF8" TargetMode="External"/><Relationship Id="rId2189" Type="http://schemas.openxmlformats.org/officeDocument/2006/relationships/hyperlink" Target="https://skills.emsidata.com/skills/KS125PR73HNP7LH485XT" TargetMode="External"/><Relationship Id="rId2170" Type="http://schemas.openxmlformats.org/officeDocument/2006/relationships/hyperlink" Target="https://skills.emsidata.com/skills/KS441XY74SZ56LVN45B8" TargetMode="External"/><Relationship Id="rId2171" Type="http://schemas.openxmlformats.org/officeDocument/2006/relationships/hyperlink" Target="https://skills.emsidata.com/skills/ES7A7F0A164BD77077CB" TargetMode="External"/><Relationship Id="rId2172" Type="http://schemas.openxmlformats.org/officeDocument/2006/relationships/hyperlink" Target="https://skills.emsidata.com/skills/KS440N86447ZRXJDVLR7" TargetMode="External"/><Relationship Id="rId2173" Type="http://schemas.openxmlformats.org/officeDocument/2006/relationships/hyperlink" Target="https://skills.emsidata.com/skills/KS122KM604167265P3SD" TargetMode="External"/><Relationship Id="rId2174" Type="http://schemas.openxmlformats.org/officeDocument/2006/relationships/hyperlink" Target="https://skills.emsidata.com/skills/KS121WY6GKT1CKKTCLXP" TargetMode="External"/><Relationship Id="rId2175" Type="http://schemas.openxmlformats.org/officeDocument/2006/relationships/hyperlink" Target="https://skills.emsidata.com/skills/KS440PS623SPKPGH1XSN" TargetMode="External"/><Relationship Id="rId2176" Type="http://schemas.openxmlformats.org/officeDocument/2006/relationships/hyperlink" Target="https://skills.emsidata.com/skills/KS122716P0Q9TPWQFJH3" TargetMode="External"/><Relationship Id="rId2177" Type="http://schemas.openxmlformats.org/officeDocument/2006/relationships/hyperlink" Target="https://skills.emsidata.com/skills/KS1254H6LK23C72T2TX0" TargetMode="External"/><Relationship Id="rId2178" Type="http://schemas.openxmlformats.org/officeDocument/2006/relationships/hyperlink" Target="https://skills.emsidata.com/skills/ES7CE467DCFE4B022C97" TargetMode="External"/><Relationship Id="rId2179" Type="http://schemas.openxmlformats.org/officeDocument/2006/relationships/hyperlink" Target="https://skills.emsidata.com/skills/KS440F95Z4WF75BYRW44" TargetMode="External"/><Relationship Id="rId2190" Type="http://schemas.openxmlformats.org/officeDocument/2006/relationships/hyperlink" Target="https://skills.emsidata.com/skills/KS122Z15WTY702GDZ3RC" TargetMode="External"/><Relationship Id="rId2191" Type="http://schemas.openxmlformats.org/officeDocument/2006/relationships/hyperlink" Target="https://skills.emsidata.com/skills/KS126ZN706TQT20JSTTT" TargetMode="External"/><Relationship Id="rId2192" Type="http://schemas.openxmlformats.org/officeDocument/2006/relationships/hyperlink" Target="https://skills.emsidata.com/skills/KS122ST5X31W4TVGPN0B" TargetMode="External"/><Relationship Id="rId2193" Type="http://schemas.openxmlformats.org/officeDocument/2006/relationships/hyperlink" Target="https://skills.emsidata.com/skills/KS2NX4D6V9DI3RLCH9J5" TargetMode="External"/><Relationship Id="rId2194" Type="http://schemas.openxmlformats.org/officeDocument/2006/relationships/hyperlink" Target="https://skills.emsidata.com/skills/KS440DS63MQMXYLJ74JW" TargetMode="External"/><Relationship Id="rId2195" Type="http://schemas.openxmlformats.org/officeDocument/2006/relationships/hyperlink" Target="https://skills.emsidata.com/skills/KS120HN74DS7P7PZF5YG" TargetMode="External"/><Relationship Id="rId2196" Type="http://schemas.openxmlformats.org/officeDocument/2006/relationships/hyperlink" Target="https://skills.emsidata.com/skills/ES55E5FD5C857EE6C8E7" TargetMode="External"/><Relationship Id="rId2197" Type="http://schemas.openxmlformats.org/officeDocument/2006/relationships/hyperlink" Target="https://skills.emsidata.com/skills/KS125MK618HHHSBH1F1M" TargetMode="External"/><Relationship Id="rId2198" Type="http://schemas.openxmlformats.org/officeDocument/2006/relationships/hyperlink" Target="https://skills.emsidata.com/skills/ESEF3A92A6DB99CA448D" TargetMode="External"/><Relationship Id="rId2199" Type="http://schemas.openxmlformats.org/officeDocument/2006/relationships/hyperlink" Target="https://skills.emsidata.com/skills/KS122YG760DVCXPRHHJ6" TargetMode="External"/><Relationship Id="rId3513" Type="http://schemas.openxmlformats.org/officeDocument/2006/relationships/hyperlink" Target="https://skills.emsidata.com/skills/KS1265161XH6ZSH9QX65" TargetMode="External"/><Relationship Id="rId4844" Type="http://schemas.openxmlformats.org/officeDocument/2006/relationships/hyperlink" Target="https://skills.emsidata.com/skills/KS44078734P6G9Q8HJF8" TargetMode="External"/><Relationship Id="rId3512" Type="http://schemas.openxmlformats.org/officeDocument/2006/relationships/hyperlink" Target="https://skills.emsidata.com/skills/KS1264Z71VG2V3CF8KBK" TargetMode="External"/><Relationship Id="rId4843" Type="http://schemas.openxmlformats.org/officeDocument/2006/relationships/hyperlink" Target="https://skills.emsidata.com/skills/KS1214L6G9KT0NVYLCTV" TargetMode="External"/><Relationship Id="rId3515" Type="http://schemas.openxmlformats.org/officeDocument/2006/relationships/hyperlink" Target="https://skills.emsidata.com/skills/KS120VD5ZH331TPJQYHK" TargetMode="External"/><Relationship Id="rId4846" Type="http://schemas.openxmlformats.org/officeDocument/2006/relationships/hyperlink" Target="https://skills.emsidata.com/skills/ES465E674798E5DA49D2" TargetMode="External"/><Relationship Id="rId3514" Type="http://schemas.openxmlformats.org/officeDocument/2006/relationships/hyperlink" Target="https://skills.emsidata.com/skills/KS4407H64CVBMTRQZRCF" TargetMode="External"/><Relationship Id="rId4845" Type="http://schemas.openxmlformats.org/officeDocument/2006/relationships/hyperlink" Target="https://skills.emsidata.com/skills/KS125YY5VPFQJPPM5PHJ" TargetMode="External"/><Relationship Id="rId3517" Type="http://schemas.openxmlformats.org/officeDocument/2006/relationships/hyperlink" Target="https://skills.emsidata.com/skills/KS1210L5VK2YCH3LSL8L" TargetMode="External"/><Relationship Id="rId4848" Type="http://schemas.openxmlformats.org/officeDocument/2006/relationships/hyperlink" Target="https://skills.emsidata.com/skills/KS127CJ62V6QJ0RVM5YK" TargetMode="External"/><Relationship Id="rId3516" Type="http://schemas.openxmlformats.org/officeDocument/2006/relationships/hyperlink" Target="https://skills.emsidata.com/skills/KS1210W5XPC41WJ1ZC91" TargetMode="External"/><Relationship Id="rId4847" Type="http://schemas.openxmlformats.org/officeDocument/2006/relationships/hyperlink" Target="https://skills.emsidata.com/skills/ES39E5C01E1593CE9E72" TargetMode="External"/><Relationship Id="rId3519" Type="http://schemas.openxmlformats.org/officeDocument/2006/relationships/hyperlink" Target="https://skills.emsidata.com/skills/KS121546FFKF8624Z71K" TargetMode="External"/><Relationship Id="rId3518" Type="http://schemas.openxmlformats.org/officeDocument/2006/relationships/hyperlink" Target="https://skills.emsidata.com/skills/KS1232X6PNJVZNFPP9RB" TargetMode="External"/><Relationship Id="rId4849" Type="http://schemas.openxmlformats.org/officeDocument/2006/relationships/hyperlink" Target="https://skills.emsidata.com/skills/KS124QM6G2G824WRK8DZ" TargetMode="External"/><Relationship Id="rId4840" Type="http://schemas.openxmlformats.org/officeDocument/2006/relationships/hyperlink" Target="https://skills.emsidata.com/skills/KS1226V63GM50C778H13" TargetMode="External"/><Relationship Id="rId3511" Type="http://schemas.openxmlformats.org/officeDocument/2006/relationships/hyperlink" Target="https://skills.emsidata.com/skills/KS122LX5X0P7XXZJKFWY" TargetMode="External"/><Relationship Id="rId4842" Type="http://schemas.openxmlformats.org/officeDocument/2006/relationships/hyperlink" Target="https://skills.emsidata.com/skills/ESD2467DAD164796FCE1" TargetMode="External"/><Relationship Id="rId3510" Type="http://schemas.openxmlformats.org/officeDocument/2006/relationships/hyperlink" Target="https://skills.emsidata.com/skills/KS440235VJ8F2MHQK11R" TargetMode="External"/><Relationship Id="rId4841" Type="http://schemas.openxmlformats.org/officeDocument/2006/relationships/hyperlink" Target="https://skills.emsidata.com/skills/KS1261360Z7Q4VQYT63R" TargetMode="External"/><Relationship Id="rId3502" Type="http://schemas.openxmlformats.org/officeDocument/2006/relationships/hyperlink" Target="https://skills.emsidata.com/skills/KS1248T6MC5L69MZ2L3R" TargetMode="External"/><Relationship Id="rId4833" Type="http://schemas.openxmlformats.org/officeDocument/2006/relationships/hyperlink" Target="https://skills.emsidata.com/skills/BGS8D785ECEB4E882401" TargetMode="External"/><Relationship Id="rId3501" Type="http://schemas.openxmlformats.org/officeDocument/2006/relationships/hyperlink" Target="https://skills.emsidata.com/skills/KS4407F6YY6SBS730MJ8" TargetMode="External"/><Relationship Id="rId4832" Type="http://schemas.openxmlformats.org/officeDocument/2006/relationships/hyperlink" Target="https://skills.emsidata.com/skills/ESE42E3FF8801370EDAC" TargetMode="External"/><Relationship Id="rId3504" Type="http://schemas.openxmlformats.org/officeDocument/2006/relationships/hyperlink" Target="https://skills.emsidata.com/skills/KS4407D6Q46FD48GQX3X" TargetMode="External"/><Relationship Id="rId4835" Type="http://schemas.openxmlformats.org/officeDocument/2006/relationships/hyperlink" Target="https://skills.emsidata.com/skills/KS124HM6JL9V5G2GMRNP" TargetMode="External"/><Relationship Id="rId3503" Type="http://schemas.openxmlformats.org/officeDocument/2006/relationships/hyperlink" Target="https://skills.emsidata.com/skills/KS1282M5W0LX8GL33QBQ" TargetMode="External"/><Relationship Id="rId4834" Type="http://schemas.openxmlformats.org/officeDocument/2006/relationships/hyperlink" Target="https://skills.emsidata.com/skills/ESD020B052E485B421A3" TargetMode="External"/><Relationship Id="rId3506" Type="http://schemas.openxmlformats.org/officeDocument/2006/relationships/hyperlink" Target="https://skills.emsidata.com/skills/KS4407J75X4WDBY7RGLC" TargetMode="External"/><Relationship Id="rId4837" Type="http://schemas.openxmlformats.org/officeDocument/2006/relationships/hyperlink" Target="https://skills.emsidata.com/skills/KS7G29W5ZT5Q4HZJZ1J1" TargetMode="External"/><Relationship Id="rId3505" Type="http://schemas.openxmlformats.org/officeDocument/2006/relationships/hyperlink" Target="https://skills.emsidata.com/skills/KS122ZY767SXP12641Q1" TargetMode="External"/><Relationship Id="rId4836" Type="http://schemas.openxmlformats.org/officeDocument/2006/relationships/hyperlink" Target="https://skills.emsidata.com/skills/ESF5108E377D3D25BEBC" TargetMode="External"/><Relationship Id="rId3508" Type="http://schemas.openxmlformats.org/officeDocument/2006/relationships/hyperlink" Target="https://skills.emsidata.com/skills/KS125RT75ZYS4TCFJ0H8" TargetMode="External"/><Relationship Id="rId4839" Type="http://schemas.openxmlformats.org/officeDocument/2006/relationships/hyperlink" Target="https://skills.emsidata.com/skills/ES641D429E9FB0A44DD2" TargetMode="External"/><Relationship Id="rId3507" Type="http://schemas.openxmlformats.org/officeDocument/2006/relationships/hyperlink" Target="https://skills.emsidata.com/skills/KS126DB6T061MHD7RTGQ" TargetMode="External"/><Relationship Id="rId4838" Type="http://schemas.openxmlformats.org/officeDocument/2006/relationships/hyperlink" Target="https://skills.emsidata.com/skills/ES1EEBA6D37E247410F9" TargetMode="External"/><Relationship Id="rId3509" Type="http://schemas.openxmlformats.org/officeDocument/2006/relationships/hyperlink" Target="https://skills.emsidata.com/skills/KS121Z062B812PLRSS3M" TargetMode="External"/><Relationship Id="rId3500" Type="http://schemas.openxmlformats.org/officeDocument/2006/relationships/hyperlink" Target="https://skills.emsidata.com/skills/KS123X777H5WFNXQ6BPM" TargetMode="External"/><Relationship Id="rId4831" Type="http://schemas.openxmlformats.org/officeDocument/2006/relationships/hyperlink" Target="https://skills.emsidata.com/skills/BGS9424F77F7FFE0E87D" TargetMode="External"/><Relationship Id="rId4830" Type="http://schemas.openxmlformats.org/officeDocument/2006/relationships/hyperlink" Target="https://skills.emsidata.com/skills/ESC1869858F9F7D67F26" TargetMode="External"/><Relationship Id="rId2203" Type="http://schemas.openxmlformats.org/officeDocument/2006/relationships/hyperlink" Target="https://skills.emsidata.com/skills/KS125LW5W8VF853BHFNN" TargetMode="External"/><Relationship Id="rId3535" Type="http://schemas.openxmlformats.org/officeDocument/2006/relationships/hyperlink" Target="https://skills.emsidata.com/skills/KS124VF70V3ZSDNLQGF7" TargetMode="External"/><Relationship Id="rId4866" Type="http://schemas.openxmlformats.org/officeDocument/2006/relationships/hyperlink" Target="https://skills.emsidata.com/skills/KS12837722N0G8QV5ZKH" TargetMode="External"/><Relationship Id="rId2204" Type="http://schemas.openxmlformats.org/officeDocument/2006/relationships/hyperlink" Target="https://skills.emsidata.com/skills/KS123KJ6CDYTS4W5K76C" TargetMode="External"/><Relationship Id="rId3534" Type="http://schemas.openxmlformats.org/officeDocument/2006/relationships/hyperlink" Target="https://skills.emsidata.com/skills/KS1211C5VVN5T189VH59" TargetMode="External"/><Relationship Id="rId4865" Type="http://schemas.openxmlformats.org/officeDocument/2006/relationships/hyperlink" Target="https://skills.emsidata.com/skills/KS120356T1XXC7HZSYP2" TargetMode="External"/><Relationship Id="rId2205" Type="http://schemas.openxmlformats.org/officeDocument/2006/relationships/hyperlink" Target="https://skills.emsidata.com/skills/KS1289M701SG7T8SX78L" TargetMode="External"/><Relationship Id="rId3537" Type="http://schemas.openxmlformats.org/officeDocument/2006/relationships/hyperlink" Target="https://skills.emsidata.com/skills/KS126BK6P0G4WSWZQ70Q" TargetMode="External"/><Relationship Id="rId4868" Type="http://schemas.openxmlformats.org/officeDocument/2006/relationships/hyperlink" Target="https://skills.emsidata.com/skills/KS127CQ6401HPFFQ4P6Y" TargetMode="External"/><Relationship Id="rId2206" Type="http://schemas.openxmlformats.org/officeDocument/2006/relationships/hyperlink" Target="https://skills.emsidata.com/skills/KS120L66RV21DTVBSWX3" TargetMode="External"/><Relationship Id="rId3536" Type="http://schemas.openxmlformats.org/officeDocument/2006/relationships/hyperlink" Target="https://skills.emsidata.com/skills/KS1231N69X8XY22P47PD" TargetMode="External"/><Relationship Id="rId4867" Type="http://schemas.openxmlformats.org/officeDocument/2006/relationships/hyperlink" Target="https://skills.emsidata.com/skills/KS1285371NFM3KH5RT1P" TargetMode="External"/><Relationship Id="rId2207" Type="http://schemas.openxmlformats.org/officeDocument/2006/relationships/hyperlink" Target="https://skills.emsidata.com/skills/KS122PZ6PCZ9JYT0Y5WH" TargetMode="External"/><Relationship Id="rId3539" Type="http://schemas.openxmlformats.org/officeDocument/2006/relationships/hyperlink" Target="https://skills.emsidata.com/skills/KS1210M6L42L5M4YPFMV" TargetMode="External"/><Relationship Id="rId2208" Type="http://schemas.openxmlformats.org/officeDocument/2006/relationships/hyperlink" Target="https://skills.emsidata.com/skills/KS125CS6MGSWWVSM86FW" TargetMode="External"/><Relationship Id="rId3538" Type="http://schemas.openxmlformats.org/officeDocument/2006/relationships/hyperlink" Target="https://skills.emsidata.com/skills/ES8464C95A9E11513D59" TargetMode="External"/><Relationship Id="rId4869" Type="http://schemas.openxmlformats.org/officeDocument/2006/relationships/hyperlink" Target="https://skills.emsidata.com/skills/KS122WF6P9ZMN6N7KHXL" TargetMode="External"/><Relationship Id="rId2209" Type="http://schemas.openxmlformats.org/officeDocument/2006/relationships/hyperlink" Target="https://skills.emsidata.com/skills/KS1275J6Z37CB9HL67TC" TargetMode="External"/><Relationship Id="rId4860" Type="http://schemas.openxmlformats.org/officeDocument/2006/relationships/hyperlink" Target="https://skills.emsidata.com/skills/KS1242W6RVV31T40SL01" TargetMode="External"/><Relationship Id="rId3531" Type="http://schemas.openxmlformats.org/officeDocument/2006/relationships/hyperlink" Target="https://skills.emsidata.com/skills/KS1210V78N14NDRL2KJ1" TargetMode="External"/><Relationship Id="rId4862" Type="http://schemas.openxmlformats.org/officeDocument/2006/relationships/hyperlink" Target="https://skills.emsidata.com/skills/KS127HD60DK3M5TMF5Z2" TargetMode="External"/><Relationship Id="rId2200" Type="http://schemas.openxmlformats.org/officeDocument/2006/relationships/hyperlink" Target="https://skills.emsidata.com/skills/KS4418C73KJ073RJ6PKR" TargetMode="External"/><Relationship Id="rId3530" Type="http://schemas.openxmlformats.org/officeDocument/2006/relationships/hyperlink" Target="https://skills.emsidata.com/skills/KS4429P66HMHY76BJCSS" TargetMode="External"/><Relationship Id="rId4861" Type="http://schemas.openxmlformats.org/officeDocument/2006/relationships/hyperlink" Target="https://skills.emsidata.com/skills/BGS3A9918446203012B2" TargetMode="External"/><Relationship Id="rId2201" Type="http://schemas.openxmlformats.org/officeDocument/2006/relationships/hyperlink" Target="https://skills.emsidata.com/skills/KS127C26YRNTX11N1VWD" TargetMode="External"/><Relationship Id="rId3533" Type="http://schemas.openxmlformats.org/officeDocument/2006/relationships/hyperlink" Target="https://skills.emsidata.com/skills/KS121166ZTSL5011K9Q3" TargetMode="External"/><Relationship Id="rId4864" Type="http://schemas.openxmlformats.org/officeDocument/2006/relationships/hyperlink" Target="https://skills.emsidata.com/skills/ESFE436104607462E35F" TargetMode="External"/><Relationship Id="rId2202" Type="http://schemas.openxmlformats.org/officeDocument/2006/relationships/hyperlink" Target="https://skills.emsidata.com/skills/ES6B35D286E07DE57345" TargetMode="External"/><Relationship Id="rId3532" Type="http://schemas.openxmlformats.org/officeDocument/2006/relationships/hyperlink" Target="https://skills.emsidata.com/skills/ESD1F152BA72B3240A73" TargetMode="External"/><Relationship Id="rId4863" Type="http://schemas.openxmlformats.org/officeDocument/2006/relationships/hyperlink" Target="https://skills.emsidata.com/skills/KS120355X46082Y8TL73" TargetMode="External"/><Relationship Id="rId3524" Type="http://schemas.openxmlformats.org/officeDocument/2006/relationships/hyperlink" Target="https://skills.emsidata.com/skills/KS1211B60F3W9JB751VQ" TargetMode="External"/><Relationship Id="rId4855" Type="http://schemas.openxmlformats.org/officeDocument/2006/relationships/hyperlink" Target="https://skills.emsidata.com/skills/ES3F3E75AB798AA25172" TargetMode="External"/><Relationship Id="rId3523" Type="http://schemas.openxmlformats.org/officeDocument/2006/relationships/hyperlink" Target="https://skills.emsidata.com/skills/ES52E81B4AF0DCBD8F32" TargetMode="External"/><Relationship Id="rId4854" Type="http://schemas.openxmlformats.org/officeDocument/2006/relationships/hyperlink" Target="https://skills.emsidata.com/skills/KS12616670PMKJLZY3Y6" TargetMode="External"/><Relationship Id="rId3526" Type="http://schemas.openxmlformats.org/officeDocument/2006/relationships/hyperlink" Target="https://skills.emsidata.com/skills/KS4414Y6J5XFWBWXTMTQ" TargetMode="External"/><Relationship Id="rId4857" Type="http://schemas.openxmlformats.org/officeDocument/2006/relationships/hyperlink" Target="https://skills.emsidata.com/skills/KS1286Z676M8QT4VF18Q" TargetMode="External"/><Relationship Id="rId3525" Type="http://schemas.openxmlformats.org/officeDocument/2006/relationships/hyperlink" Target="https://skills.emsidata.com/skills/KS12272742SM1ZV7T0FJ" TargetMode="External"/><Relationship Id="rId4856" Type="http://schemas.openxmlformats.org/officeDocument/2006/relationships/hyperlink" Target="https://skills.emsidata.com/skills/ES247E73D0513B602714" TargetMode="External"/><Relationship Id="rId3528" Type="http://schemas.openxmlformats.org/officeDocument/2006/relationships/hyperlink" Target="https://skills.emsidata.com/skills/ESF1D79EAFD20D7B7E69" TargetMode="External"/><Relationship Id="rId4859" Type="http://schemas.openxmlformats.org/officeDocument/2006/relationships/hyperlink" Target="https://skills.emsidata.com/skills/BGSC2CDBD52E78A5FC8F" TargetMode="External"/><Relationship Id="rId3527" Type="http://schemas.openxmlformats.org/officeDocument/2006/relationships/hyperlink" Target="https://skills.emsidata.com/skills/ES3EA733E9EF36CF6339" TargetMode="External"/><Relationship Id="rId4858" Type="http://schemas.openxmlformats.org/officeDocument/2006/relationships/hyperlink" Target="https://skills.emsidata.com/skills/KS121K86SHMK9X46YPWT" TargetMode="External"/><Relationship Id="rId3529" Type="http://schemas.openxmlformats.org/officeDocument/2006/relationships/hyperlink" Target="https://skills.emsidata.com/skills/ES9FF08F737FD9912FA8" TargetMode="External"/><Relationship Id="rId3520" Type="http://schemas.openxmlformats.org/officeDocument/2006/relationships/hyperlink" Target="https://skills.emsidata.com/skills/KS125TY6XNY5YMY7S1NC" TargetMode="External"/><Relationship Id="rId4851" Type="http://schemas.openxmlformats.org/officeDocument/2006/relationships/hyperlink" Target="https://skills.emsidata.com/skills/KS126P860L6NC9ZNGTH3" TargetMode="External"/><Relationship Id="rId4850" Type="http://schemas.openxmlformats.org/officeDocument/2006/relationships/hyperlink" Target="https://skills.emsidata.com/skills/KSN64UK0Y12HKNZI2JD7" TargetMode="External"/><Relationship Id="rId3522" Type="http://schemas.openxmlformats.org/officeDocument/2006/relationships/hyperlink" Target="https://skills.emsidata.com/skills/KS126P66MMK13CNWKZ85" TargetMode="External"/><Relationship Id="rId4853" Type="http://schemas.openxmlformats.org/officeDocument/2006/relationships/hyperlink" Target="https://skills.emsidata.com/skills/ESFF6FC6EEE083A0AF63" TargetMode="External"/><Relationship Id="rId3521" Type="http://schemas.openxmlformats.org/officeDocument/2006/relationships/hyperlink" Target="https://skills.emsidata.com/skills/KS120D75VWSCTG85F3F0" TargetMode="External"/><Relationship Id="rId4852" Type="http://schemas.openxmlformats.org/officeDocument/2006/relationships/hyperlink" Target="https://skills.emsidata.com/skills/BGS92CC7D155E4961B8F" TargetMode="External"/><Relationship Id="rId4800" Type="http://schemas.openxmlformats.org/officeDocument/2006/relationships/hyperlink" Target="https://skills.emsidata.com/skills/KS124CC6CW0P722B35W3" TargetMode="External"/><Relationship Id="rId4802" Type="http://schemas.openxmlformats.org/officeDocument/2006/relationships/hyperlink" Target="https://skills.emsidata.com/skills/ESEE4BACE72E5E8B166C" TargetMode="External"/><Relationship Id="rId4801" Type="http://schemas.openxmlformats.org/officeDocument/2006/relationships/hyperlink" Target="https://skills.emsidata.com/skills/KS121V362FM21C8F1SVF" TargetMode="External"/><Relationship Id="rId4804" Type="http://schemas.openxmlformats.org/officeDocument/2006/relationships/hyperlink" Target="https://skills.emsidata.com/skills/KS127726HRBBP0F2LTDG" TargetMode="External"/><Relationship Id="rId4803" Type="http://schemas.openxmlformats.org/officeDocument/2006/relationships/hyperlink" Target="https://skills.emsidata.com/skills/BGSDC8C48FE1AFE3956B" TargetMode="External"/><Relationship Id="rId4806" Type="http://schemas.openxmlformats.org/officeDocument/2006/relationships/hyperlink" Target="https://skills.emsidata.com/skills/KS1225Z61Y3Q1QS84MSK" TargetMode="External"/><Relationship Id="rId4805" Type="http://schemas.openxmlformats.org/officeDocument/2006/relationships/hyperlink" Target="https://skills.emsidata.com/skills/BGS5084DA962E71124BC" TargetMode="External"/><Relationship Id="rId4808" Type="http://schemas.openxmlformats.org/officeDocument/2006/relationships/hyperlink" Target="https://skills.emsidata.com/skills/ES38335637F135E74D9F" TargetMode="External"/><Relationship Id="rId4807" Type="http://schemas.openxmlformats.org/officeDocument/2006/relationships/hyperlink" Target="https://skills.emsidata.com/skills/KS441KX5XM58GMK6Y0J6" TargetMode="External"/><Relationship Id="rId4809" Type="http://schemas.openxmlformats.org/officeDocument/2006/relationships/hyperlink" Target="https://skills.emsidata.com/skills/KS122CC695PTDLBV4FJK" TargetMode="External"/><Relationship Id="rId4822" Type="http://schemas.openxmlformats.org/officeDocument/2006/relationships/hyperlink" Target="https://skills.emsidata.com/skills/KSDTG7CF5H38V5XDC26C" TargetMode="External"/><Relationship Id="rId4821" Type="http://schemas.openxmlformats.org/officeDocument/2006/relationships/hyperlink" Target="https://skills.emsidata.com/skills/KS7G02L5ZH1JSPVY93W6" TargetMode="External"/><Relationship Id="rId4824" Type="http://schemas.openxmlformats.org/officeDocument/2006/relationships/hyperlink" Target="https://skills.emsidata.com/skills/KS1204T64RK0LCDR3SJM" TargetMode="External"/><Relationship Id="rId4823" Type="http://schemas.openxmlformats.org/officeDocument/2006/relationships/hyperlink" Target="https://skills.emsidata.com/skills/BGSAB66B5EFFE81476EB" TargetMode="External"/><Relationship Id="rId4826" Type="http://schemas.openxmlformats.org/officeDocument/2006/relationships/hyperlink" Target="https://skills.emsidata.com/skills/KS120T65VHWH4Z8YBWZZ" TargetMode="External"/><Relationship Id="rId4825" Type="http://schemas.openxmlformats.org/officeDocument/2006/relationships/hyperlink" Target="https://skills.emsidata.com/skills/ESCB7F3991CFA8413418" TargetMode="External"/><Relationship Id="rId4828" Type="http://schemas.openxmlformats.org/officeDocument/2006/relationships/hyperlink" Target="https://skills.emsidata.com/skills/KS128HT66NYF105NG84T" TargetMode="External"/><Relationship Id="rId4827" Type="http://schemas.openxmlformats.org/officeDocument/2006/relationships/hyperlink" Target="https://skills.emsidata.com/skills/KS4421M6HXZMB98FQ4X1" TargetMode="External"/><Relationship Id="rId4829" Type="http://schemas.openxmlformats.org/officeDocument/2006/relationships/hyperlink" Target="https://skills.emsidata.com/skills/KS125VM692ZCNGPD9XQW" TargetMode="External"/><Relationship Id="rId4820" Type="http://schemas.openxmlformats.org/officeDocument/2006/relationships/hyperlink" Target="https://skills.emsidata.com/skills/ESA71EB0E0260C496B2E" TargetMode="External"/><Relationship Id="rId4811" Type="http://schemas.openxmlformats.org/officeDocument/2006/relationships/hyperlink" Target="https://skills.emsidata.com/skills/KS1218W6ML0F1XYMV5NR" TargetMode="External"/><Relationship Id="rId4810" Type="http://schemas.openxmlformats.org/officeDocument/2006/relationships/hyperlink" Target="https://skills.emsidata.com/skills/KS123J36Z1MTW6Z0HD51" TargetMode="External"/><Relationship Id="rId4813" Type="http://schemas.openxmlformats.org/officeDocument/2006/relationships/hyperlink" Target="https://skills.emsidata.com/skills/ES6C84FF059A9F04F65E" TargetMode="External"/><Relationship Id="rId4812" Type="http://schemas.openxmlformats.org/officeDocument/2006/relationships/hyperlink" Target="https://skills.emsidata.com/skills/ES5898668CF10C2DF619" TargetMode="External"/><Relationship Id="rId4815" Type="http://schemas.openxmlformats.org/officeDocument/2006/relationships/hyperlink" Target="https://skills.emsidata.com/skills/KS127TY6K407G3K47WQP" TargetMode="External"/><Relationship Id="rId4814" Type="http://schemas.openxmlformats.org/officeDocument/2006/relationships/hyperlink" Target="https://skills.emsidata.com/skills/ES411B83E96EB4FCD851" TargetMode="External"/><Relationship Id="rId4817" Type="http://schemas.openxmlformats.org/officeDocument/2006/relationships/hyperlink" Target="https://skills.emsidata.com/skills/BGS8D6FBE63584D298C7" TargetMode="External"/><Relationship Id="rId4816" Type="http://schemas.openxmlformats.org/officeDocument/2006/relationships/hyperlink" Target="https://skills.emsidata.com/skills/ES444F7110B700C46A8C" TargetMode="External"/><Relationship Id="rId4819" Type="http://schemas.openxmlformats.org/officeDocument/2006/relationships/hyperlink" Target="https://skills.emsidata.com/skills/KSN9VJL0XNMWCDSVBRD9" TargetMode="External"/><Relationship Id="rId4818" Type="http://schemas.openxmlformats.org/officeDocument/2006/relationships/hyperlink" Target="https://skills.emsidata.com/skills/ES946804BFFB534316BB" TargetMode="External"/><Relationship Id="rId2269" Type="http://schemas.openxmlformats.org/officeDocument/2006/relationships/hyperlink" Target="https://skills.emsidata.com/skills/KS125Z96CVLGLN8GXF5B" TargetMode="External"/><Relationship Id="rId3591" Type="http://schemas.openxmlformats.org/officeDocument/2006/relationships/hyperlink" Target="https://skills.emsidata.com/skills/KS124W561QMDWM19XK40" TargetMode="External"/><Relationship Id="rId2260" Type="http://schemas.openxmlformats.org/officeDocument/2006/relationships/hyperlink" Target="https://skills.emsidata.com/skills/KS122PF6FZS3609GDG0V" TargetMode="External"/><Relationship Id="rId3590" Type="http://schemas.openxmlformats.org/officeDocument/2006/relationships/hyperlink" Target="https://skills.emsidata.com/skills/KS1249W5XCGQDS6DV3R1" TargetMode="External"/><Relationship Id="rId2261" Type="http://schemas.openxmlformats.org/officeDocument/2006/relationships/hyperlink" Target="https://skills.emsidata.com/skills/KSIF64ADSNL8EWGKPF0O" TargetMode="External"/><Relationship Id="rId3593" Type="http://schemas.openxmlformats.org/officeDocument/2006/relationships/hyperlink" Target="https://skills.emsidata.com/skills/ES5FEC2566BD7E320E36" TargetMode="External"/><Relationship Id="rId2262" Type="http://schemas.openxmlformats.org/officeDocument/2006/relationships/hyperlink" Target="https://skills.emsidata.com/skills/KS124MD728RCP9M9PL4T" TargetMode="External"/><Relationship Id="rId3592" Type="http://schemas.openxmlformats.org/officeDocument/2006/relationships/hyperlink" Target="https://skills.emsidata.com/skills/KS1264P61XQRRF418G50" TargetMode="External"/><Relationship Id="rId2263" Type="http://schemas.openxmlformats.org/officeDocument/2006/relationships/hyperlink" Target="https://skills.emsidata.com/skills/KSMX22VT3LI9MU8GL46J" TargetMode="External"/><Relationship Id="rId3595" Type="http://schemas.openxmlformats.org/officeDocument/2006/relationships/hyperlink" Target="https://skills.emsidata.com/skills/KS124B474DK2HJ45BG27" TargetMode="External"/><Relationship Id="rId2264" Type="http://schemas.openxmlformats.org/officeDocument/2006/relationships/hyperlink" Target="https://skills.emsidata.com/skills/KS122PL6RMYT57L8M73B" TargetMode="External"/><Relationship Id="rId3594" Type="http://schemas.openxmlformats.org/officeDocument/2006/relationships/hyperlink" Target="https://skills.emsidata.com/skills/KS1249Y6L7Y6Y0Y0TNCZ" TargetMode="External"/><Relationship Id="rId2265" Type="http://schemas.openxmlformats.org/officeDocument/2006/relationships/hyperlink" Target="https://skills.emsidata.com/skills/KS3OOTPOI6UCHLWS1PUW" TargetMode="External"/><Relationship Id="rId3597" Type="http://schemas.openxmlformats.org/officeDocument/2006/relationships/hyperlink" Target="https://skills.emsidata.com/skills/KS441ZT72MHGZFC0BKQ5" TargetMode="External"/><Relationship Id="rId2266" Type="http://schemas.openxmlformats.org/officeDocument/2006/relationships/hyperlink" Target="https://skills.emsidata.com/skills/KS6803V7011CK8CG13XF" TargetMode="External"/><Relationship Id="rId3596" Type="http://schemas.openxmlformats.org/officeDocument/2006/relationships/hyperlink" Target="https://skills.emsidata.com/skills/ESD6C44FA66E7C148F0F" TargetMode="External"/><Relationship Id="rId2267" Type="http://schemas.openxmlformats.org/officeDocument/2006/relationships/hyperlink" Target="https://skills.emsidata.com/skills/ES688C7DC5E9F6F678E7" TargetMode="External"/><Relationship Id="rId3599" Type="http://schemas.openxmlformats.org/officeDocument/2006/relationships/hyperlink" Target="https://skills.emsidata.com/skills/KS124J772WQNF0G89HF0" TargetMode="External"/><Relationship Id="rId2268" Type="http://schemas.openxmlformats.org/officeDocument/2006/relationships/hyperlink" Target="https://skills.emsidata.com/skills/KS122PG64BT2BT6X15HF" TargetMode="External"/><Relationship Id="rId3598" Type="http://schemas.openxmlformats.org/officeDocument/2006/relationships/hyperlink" Target="https://skills.emsidata.com/skills/KS120Q45WG1FGTWK1CN8" TargetMode="External"/><Relationship Id="rId2258" Type="http://schemas.openxmlformats.org/officeDocument/2006/relationships/hyperlink" Target="https://skills.emsidata.com/skills/KS123196V19HLL2MP68M" TargetMode="External"/><Relationship Id="rId2259" Type="http://schemas.openxmlformats.org/officeDocument/2006/relationships/hyperlink" Target="https://skills.emsidata.com/skills/KS122P767ZWK429HNC22" TargetMode="External"/><Relationship Id="rId3589" Type="http://schemas.openxmlformats.org/officeDocument/2006/relationships/hyperlink" Target="https://skills.emsidata.com/skills/KS1249Z6KWMJHHYKPYL7" TargetMode="External"/><Relationship Id="rId3580" Type="http://schemas.openxmlformats.org/officeDocument/2006/relationships/hyperlink" Target="https://skills.emsidata.com/skills/KS122K36CR0GXH7VZVHF" TargetMode="External"/><Relationship Id="rId2250" Type="http://schemas.openxmlformats.org/officeDocument/2006/relationships/hyperlink" Target="https://skills.emsidata.com/skills/KS126CP6WZVG6CL3K415" TargetMode="External"/><Relationship Id="rId3582" Type="http://schemas.openxmlformats.org/officeDocument/2006/relationships/hyperlink" Target="https://skills.emsidata.com/skills/KS121ZT69B93MMXHS2N8" TargetMode="External"/><Relationship Id="rId2251" Type="http://schemas.openxmlformats.org/officeDocument/2006/relationships/hyperlink" Target="https://skills.emsidata.com/skills/KS122P378DGNVX4NKQKN" TargetMode="External"/><Relationship Id="rId3581" Type="http://schemas.openxmlformats.org/officeDocument/2006/relationships/hyperlink" Target="https://skills.emsidata.com/skills/KS121VB6VCWKGL8K7HM5" TargetMode="External"/><Relationship Id="rId2252" Type="http://schemas.openxmlformats.org/officeDocument/2006/relationships/hyperlink" Target="https://skills.emsidata.com/skills/KST8RAW2GMV1KOYZVFNC" TargetMode="External"/><Relationship Id="rId3584" Type="http://schemas.openxmlformats.org/officeDocument/2006/relationships/hyperlink" Target="https://skills.emsidata.com/skills/KS128CX61FKDGD9DVVLQ" TargetMode="External"/><Relationship Id="rId2253" Type="http://schemas.openxmlformats.org/officeDocument/2006/relationships/hyperlink" Target="https://skills.emsidata.com/skills/KSP2WYQX6GAC6IJILEDJ" TargetMode="External"/><Relationship Id="rId3583" Type="http://schemas.openxmlformats.org/officeDocument/2006/relationships/hyperlink" Target="https://skills.emsidata.com/skills/KS121ZZ72H24DRC50WNL" TargetMode="External"/><Relationship Id="rId2254" Type="http://schemas.openxmlformats.org/officeDocument/2006/relationships/hyperlink" Target="https://skills.emsidata.com/skills/ESDF754A5FF02AD3E93A" TargetMode="External"/><Relationship Id="rId3586" Type="http://schemas.openxmlformats.org/officeDocument/2006/relationships/hyperlink" Target="https://skills.emsidata.com/skills/ES3D9CDFDBEA7E538871" TargetMode="External"/><Relationship Id="rId2255" Type="http://schemas.openxmlformats.org/officeDocument/2006/relationships/hyperlink" Target="https://skills.emsidata.com/skills/KS122PC66HKZ3JB45X61" TargetMode="External"/><Relationship Id="rId3585" Type="http://schemas.openxmlformats.org/officeDocument/2006/relationships/hyperlink" Target="https://skills.emsidata.com/skills/KS121ZZ77NBG04MNWNQQ" TargetMode="External"/><Relationship Id="rId2256" Type="http://schemas.openxmlformats.org/officeDocument/2006/relationships/hyperlink" Target="https://skills.emsidata.com/skills/KS122PH6C46BDXV2VL74" TargetMode="External"/><Relationship Id="rId3588" Type="http://schemas.openxmlformats.org/officeDocument/2006/relationships/hyperlink" Target="https://skills.emsidata.com/skills/KS1249M6HJQN825S5TZQ" TargetMode="External"/><Relationship Id="rId2257" Type="http://schemas.openxmlformats.org/officeDocument/2006/relationships/hyperlink" Target="https://skills.emsidata.com/skills/KS7G7PW66DSP5F1XZFCB" TargetMode="External"/><Relationship Id="rId3587" Type="http://schemas.openxmlformats.org/officeDocument/2006/relationships/hyperlink" Target="https://skills.emsidata.com/skills/ESDF8B5F1DC8B468F06D" TargetMode="External"/><Relationship Id="rId2280" Type="http://schemas.openxmlformats.org/officeDocument/2006/relationships/hyperlink" Target="https://skills.emsidata.com/skills/KS1230K72LD09D0F5S74" TargetMode="External"/><Relationship Id="rId2281" Type="http://schemas.openxmlformats.org/officeDocument/2006/relationships/hyperlink" Target="https://skills.emsidata.com/skills/KS441TZ67JH4XSVGG5ZT" TargetMode="External"/><Relationship Id="rId2282" Type="http://schemas.openxmlformats.org/officeDocument/2006/relationships/hyperlink" Target="https://skills.emsidata.com/skills/KS440ZL74BB3MH72VLKX" TargetMode="External"/><Relationship Id="rId2283" Type="http://schemas.openxmlformats.org/officeDocument/2006/relationships/hyperlink" Target="https://skills.emsidata.com/skills/KS1226W6L3HK20VBL2KX" TargetMode="External"/><Relationship Id="rId2284" Type="http://schemas.openxmlformats.org/officeDocument/2006/relationships/hyperlink" Target="https://skills.emsidata.com/skills/KS122Q26TJ5KVY3WKP8P" TargetMode="External"/><Relationship Id="rId2285" Type="http://schemas.openxmlformats.org/officeDocument/2006/relationships/hyperlink" Target="https://skills.emsidata.com/skills/KS122Q96S1LT3253TW3H" TargetMode="External"/><Relationship Id="rId2286" Type="http://schemas.openxmlformats.org/officeDocument/2006/relationships/hyperlink" Target="https://skills.emsidata.com/skills/KS123S564WKVL8MHXFFG" TargetMode="External"/><Relationship Id="rId2287" Type="http://schemas.openxmlformats.org/officeDocument/2006/relationships/hyperlink" Target="https://skills.emsidata.com/skills/KS1220L6TV4XHT856MBZ" TargetMode="External"/><Relationship Id="rId2288" Type="http://schemas.openxmlformats.org/officeDocument/2006/relationships/hyperlink" Target="https://skills.emsidata.com/skills/KS7G6T670B96369Z7759" TargetMode="External"/><Relationship Id="rId2289" Type="http://schemas.openxmlformats.org/officeDocument/2006/relationships/hyperlink" Target="https://skills.emsidata.com/skills/KS7G0PK5YF5GV85CXJSX" TargetMode="External"/><Relationship Id="rId2270" Type="http://schemas.openxmlformats.org/officeDocument/2006/relationships/hyperlink" Target="https://skills.emsidata.com/skills/KS122NT62NHD89135PZ3" TargetMode="External"/><Relationship Id="rId2271" Type="http://schemas.openxmlformats.org/officeDocument/2006/relationships/hyperlink" Target="https://skills.emsidata.com/skills/KS7G6NM63QTRRT2VRJQV" TargetMode="External"/><Relationship Id="rId2272" Type="http://schemas.openxmlformats.org/officeDocument/2006/relationships/hyperlink" Target="https://skills.emsidata.com/skills/KS122QD710S58LJDYRNT" TargetMode="External"/><Relationship Id="rId2273" Type="http://schemas.openxmlformats.org/officeDocument/2006/relationships/hyperlink" Target="https://skills.emsidata.com/skills/ES1AE014948D7C1AD5AD" TargetMode="External"/><Relationship Id="rId2274" Type="http://schemas.openxmlformats.org/officeDocument/2006/relationships/hyperlink" Target="https://skills.emsidata.com/skills/KS123186K1W8X2B58H8M" TargetMode="External"/><Relationship Id="rId2275" Type="http://schemas.openxmlformats.org/officeDocument/2006/relationships/hyperlink" Target="https://skills.emsidata.com/skills/KSW527LTY6ISSGQ3PKOE" TargetMode="External"/><Relationship Id="rId2276" Type="http://schemas.openxmlformats.org/officeDocument/2006/relationships/hyperlink" Target="https://skills.emsidata.com/skills/KSKTUYXH8ST5BV1AJN76" TargetMode="External"/><Relationship Id="rId2277" Type="http://schemas.openxmlformats.org/officeDocument/2006/relationships/hyperlink" Target="https://skills.emsidata.com/skills/KS122PY6WKXV0858S71L" TargetMode="External"/><Relationship Id="rId2278" Type="http://schemas.openxmlformats.org/officeDocument/2006/relationships/hyperlink" Target="https://skills.emsidata.com/skills/KS126336T1WD69HP2GSV" TargetMode="External"/><Relationship Id="rId2279" Type="http://schemas.openxmlformats.org/officeDocument/2006/relationships/hyperlink" Target="https://skills.emsidata.com/skills/KS1230L5ZWK36CD2ZJR9" TargetMode="External"/><Relationship Id="rId2225" Type="http://schemas.openxmlformats.org/officeDocument/2006/relationships/hyperlink" Target="https://skills.emsidata.com/skills/ES3CB5C2E6A34C936737" TargetMode="External"/><Relationship Id="rId3557" Type="http://schemas.openxmlformats.org/officeDocument/2006/relationships/hyperlink" Target="https://skills.emsidata.com/skills/ESFFB98FF4476BA12A96" TargetMode="External"/><Relationship Id="rId4888" Type="http://schemas.openxmlformats.org/officeDocument/2006/relationships/hyperlink" Target="https://skills.emsidata.com/skills/ES76885391843027C724" TargetMode="External"/><Relationship Id="rId2226" Type="http://schemas.openxmlformats.org/officeDocument/2006/relationships/hyperlink" Target="https://skills.emsidata.com/skills/KS122P46PRC96YRQJ90R" TargetMode="External"/><Relationship Id="rId3556" Type="http://schemas.openxmlformats.org/officeDocument/2006/relationships/hyperlink" Target="https://skills.emsidata.com/skills/KS125QX6DXHHMFB364RQ" TargetMode="External"/><Relationship Id="rId4887" Type="http://schemas.openxmlformats.org/officeDocument/2006/relationships/hyperlink" Target="https://skills.emsidata.com/skills/BGS5232CE75C82EF97D3" TargetMode="External"/><Relationship Id="rId2227" Type="http://schemas.openxmlformats.org/officeDocument/2006/relationships/hyperlink" Target="https://skills.emsidata.com/skills/ESAF97D5150F64F29FAD" TargetMode="External"/><Relationship Id="rId3559" Type="http://schemas.openxmlformats.org/officeDocument/2006/relationships/hyperlink" Target="https://skills.emsidata.com/skills/KS1217Z7390Q483T5RYZ" TargetMode="External"/><Relationship Id="rId2228" Type="http://schemas.openxmlformats.org/officeDocument/2006/relationships/hyperlink" Target="https://skills.emsidata.com/skills/KS122NR6NY1KB0TD40G4" TargetMode="External"/><Relationship Id="rId3558" Type="http://schemas.openxmlformats.org/officeDocument/2006/relationships/hyperlink" Target="https://skills.emsidata.com/skills/KS1210K6DP0XRTSCWMTP" TargetMode="External"/><Relationship Id="rId4889" Type="http://schemas.openxmlformats.org/officeDocument/2006/relationships/hyperlink" Target="https://skills.emsidata.com/skills/KS1210L7001WYHT99332" TargetMode="External"/><Relationship Id="rId2229" Type="http://schemas.openxmlformats.org/officeDocument/2006/relationships/hyperlink" Target="https://skills.emsidata.com/skills/KS122NM65DYTMH9TJC8Q" TargetMode="External"/><Relationship Id="rId4880" Type="http://schemas.openxmlformats.org/officeDocument/2006/relationships/hyperlink" Target="https://skills.emsidata.com/skills/KS122695ZV4W8NFKCN34" TargetMode="External"/><Relationship Id="rId3551" Type="http://schemas.openxmlformats.org/officeDocument/2006/relationships/hyperlink" Target="https://skills.emsidata.com/skills/KS12668634JVTGH0N0D3" TargetMode="External"/><Relationship Id="rId4882" Type="http://schemas.openxmlformats.org/officeDocument/2006/relationships/hyperlink" Target="https://skills.emsidata.com/skills/ES283C495870146C865C" TargetMode="External"/><Relationship Id="rId2220" Type="http://schemas.openxmlformats.org/officeDocument/2006/relationships/hyperlink" Target="https://skills.emsidata.com/skills/ESD2382F603410DC8CB5" TargetMode="External"/><Relationship Id="rId3550" Type="http://schemas.openxmlformats.org/officeDocument/2006/relationships/hyperlink" Target="https://skills.emsidata.com/skills/KS128DW76568WQC3818F" TargetMode="External"/><Relationship Id="rId4881" Type="http://schemas.openxmlformats.org/officeDocument/2006/relationships/hyperlink" Target="https://skills.emsidata.com/skills/BGS52C227DE2F4111103" TargetMode="External"/><Relationship Id="rId2221" Type="http://schemas.openxmlformats.org/officeDocument/2006/relationships/hyperlink" Target="https://skills.emsidata.com/skills/KS123P25Z286W83KZ3M0" TargetMode="External"/><Relationship Id="rId3553" Type="http://schemas.openxmlformats.org/officeDocument/2006/relationships/hyperlink" Target="https://skills.emsidata.com/skills/KS1240K6NSJGKZ1K5DQ4" TargetMode="External"/><Relationship Id="rId4884" Type="http://schemas.openxmlformats.org/officeDocument/2006/relationships/hyperlink" Target="https://skills.emsidata.com/skills/BGS1623D898807BA8991" TargetMode="External"/><Relationship Id="rId2222" Type="http://schemas.openxmlformats.org/officeDocument/2006/relationships/hyperlink" Target="https://skills.emsidata.com/skills/KS7G7GK6K3ZQ6N1Q1560" TargetMode="External"/><Relationship Id="rId3552" Type="http://schemas.openxmlformats.org/officeDocument/2006/relationships/hyperlink" Target="https://skills.emsidata.com/skills/KS441G96ZBRGGNSLG5MT" TargetMode="External"/><Relationship Id="rId4883" Type="http://schemas.openxmlformats.org/officeDocument/2006/relationships/hyperlink" Target="https://skills.emsidata.com/skills/ES9AC7252FF349B58F27" TargetMode="External"/><Relationship Id="rId2223" Type="http://schemas.openxmlformats.org/officeDocument/2006/relationships/hyperlink" Target="https://skills.emsidata.com/skills/KS1217K6WV3Q6D35FGQF" TargetMode="External"/><Relationship Id="rId3555" Type="http://schemas.openxmlformats.org/officeDocument/2006/relationships/hyperlink" Target="https://skills.emsidata.com/skills/KS121V173S7GNC39X3W7" TargetMode="External"/><Relationship Id="rId4886" Type="http://schemas.openxmlformats.org/officeDocument/2006/relationships/hyperlink" Target="https://skills.emsidata.com/skills/KS441G46D0P4WR5C1YJY" TargetMode="External"/><Relationship Id="rId2224" Type="http://schemas.openxmlformats.org/officeDocument/2006/relationships/hyperlink" Target="https://skills.emsidata.com/skills/KS440DW606CXSDLH6WPV" TargetMode="External"/><Relationship Id="rId3554" Type="http://schemas.openxmlformats.org/officeDocument/2006/relationships/hyperlink" Target="https://skills.emsidata.com/skills/KS1240D74ZNJFHN8SJSR" TargetMode="External"/><Relationship Id="rId4885" Type="http://schemas.openxmlformats.org/officeDocument/2006/relationships/hyperlink" Target="https://skills.emsidata.com/skills/KS121KW5XYM7JQL0J4L7" TargetMode="External"/><Relationship Id="rId2214" Type="http://schemas.openxmlformats.org/officeDocument/2006/relationships/hyperlink" Target="https://skills.emsidata.com/skills/KS441K968FMXP1TWV6VJ" TargetMode="External"/><Relationship Id="rId3546" Type="http://schemas.openxmlformats.org/officeDocument/2006/relationships/hyperlink" Target="https://skills.emsidata.com/skills/KS1204V6WQ2PJQYPNBP7" TargetMode="External"/><Relationship Id="rId4877" Type="http://schemas.openxmlformats.org/officeDocument/2006/relationships/hyperlink" Target="https://skills.emsidata.com/skills/KS440BZ74QCKGSWF5W3P" TargetMode="External"/><Relationship Id="rId2215" Type="http://schemas.openxmlformats.org/officeDocument/2006/relationships/hyperlink" Target="https://skills.emsidata.com/skills/KS122MK65TBR6RDBZL1P" TargetMode="External"/><Relationship Id="rId3545" Type="http://schemas.openxmlformats.org/officeDocument/2006/relationships/hyperlink" Target="https://skills.emsidata.com/skills/KS127QV5ZMNL5CBVSWHX" TargetMode="External"/><Relationship Id="rId4876" Type="http://schemas.openxmlformats.org/officeDocument/2006/relationships/hyperlink" Target="https://skills.emsidata.com/skills/KS125WQ61MC7SNVKN25C" TargetMode="External"/><Relationship Id="rId2216" Type="http://schemas.openxmlformats.org/officeDocument/2006/relationships/hyperlink" Target="https://skills.emsidata.com/skills/KS440DP6VB7S8QLNV6YT" TargetMode="External"/><Relationship Id="rId3548" Type="http://schemas.openxmlformats.org/officeDocument/2006/relationships/hyperlink" Target="https://skills.emsidata.com/skills/ESC75802F530F4918A41" TargetMode="External"/><Relationship Id="rId4879" Type="http://schemas.openxmlformats.org/officeDocument/2006/relationships/hyperlink" Target="https://skills.emsidata.com/skills/ES49C374BFB0904D777E" TargetMode="External"/><Relationship Id="rId2217" Type="http://schemas.openxmlformats.org/officeDocument/2006/relationships/hyperlink" Target="https://skills.emsidata.com/skills/KSJQNJEJYLPNCZQ4JREN" TargetMode="External"/><Relationship Id="rId3547" Type="http://schemas.openxmlformats.org/officeDocument/2006/relationships/hyperlink" Target="https://skills.emsidata.com/skills/KS127HL6H0CG1TWH3S3L" TargetMode="External"/><Relationship Id="rId4878" Type="http://schemas.openxmlformats.org/officeDocument/2006/relationships/hyperlink" Target="https://skills.emsidata.com/skills/ES29C56D2465C253FC1D" TargetMode="External"/><Relationship Id="rId2218" Type="http://schemas.openxmlformats.org/officeDocument/2006/relationships/hyperlink" Target="https://skills.emsidata.com/skills/ESFD78E44C463297B830" TargetMode="External"/><Relationship Id="rId2219" Type="http://schemas.openxmlformats.org/officeDocument/2006/relationships/hyperlink" Target="https://skills.emsidata.com/skills/KS440W76H2X2FXJY1HC9" TargetMode="External"/><Relationship Id="rId3549" Type="http://schemas.openxmlformats.org/officeDocument/2006/relationships/hyperlink" Target="https://skills.emsidata.com/skills/ES5A08A6DAB83D9ADFAD" TargetMode="External"/><Relationship Id="rId3540" Type="http://schemas.openxmlformats.org/officeDocument/2006/relationships/hyperlink" Target="https://skills.emsidata.com/skills/KS1211F6HR84LX91R5V1" TargetMode="External"/><Relationship Id="rId4871" Type="http://schemas.openxmlformats.org/officeDocument/2006/relationships/hyperlink" Target="https://skills.emsidata.com/skills/KS121PX639BPQ1S9Z6N1" TargetMode="External"/><Relationship Id="rId4870" Type="http://schemas.openxmlformats.org/officeDocument/2006/relationships/hyperlink" Target="https://skills.emsidata.com/skills/KS1245S60KL0MRQKXFSG" TargetMode="External"/><Relationship Id="rId2210" Type="http://schemas.openxmlformats.org/officeDocument/2006/relationships/hyperlink" Target="https://skills.emsidata.com/skills/KS5HXB215C5EQH29MI5Z" TargetMode="External"/><Relationship Id="rId3542" Type="http://schemas.openxmlformats.org/officeDocument/2006/relationships/hyperlink" Target="https://skills.emsidata.com/skills/KS4407N6F006LXBD4XN3" TargetMode="External"/><Relationship Id="rId4873" Type="http://schemas.openxmlformats.org/officeDocument/2006/relationships/hyperlink" Target="https://skills.emsidata.com/skills/KSC293HOHNRGC3SHFW40" TargetMode="External"/><Relationship Id="rId2211" Type="http://schemas.openxmlformats.org/officeDocument/2006/relationships/hyperlink" Target="https://skills.emsidata.com/skills/KS1225C5XKX5XQ73FCP8" TargetMode="External"/><Relationship Id="rId3541" Type="http://schemas.openxmlformats.org/officeDocument/2006/relationships/hyperlink" Target="https://skills.emsidata.com/skills/KS441HM6SS0ZH1TLDXKG" TargetMode="External"/><Relationship Id="rId4872" Type="http://schemas.openxmlformats.org/officeDocument/2006/relationships/hyperlink" Target="https://skills.emsidata.com/skills/KSHS4XRDCACUGEP4S6XD" TargetMode="External"/><Relationship Id="rId2212" Type="http://schemas.openxmlformats.org/officeDocument/2006/relationships/hyperlink" Target="https://skills.emsidata.com/skills/KS44130650YQ0H95D7H1" TargetMode="External"/><Relationship Id="rId3544" Type="http://schemas.openxmlformats.org/officeDocument/2006/relationships/hyperlink" Target="https://skills.emsidata.com/skills/KS121V65XW68RHJQNX11" TargetMode="External"/><Relationship Id="rId4875" Type="http://schemas.openxmlformats.org/officeDocument/2006/relationships/hyperlink" Target="https://skills.emsidata.com/skills/ES6ADBA3C6231F4173DD" TargetMode="External"/><Relationship Id="rId2213" Type="http://schemas.openxmlformats.org/officeDocument/2006/relationships/hyperlink" Target="https://skills.emsidata.com/skills/KS120Q667V5K4LRNXLN7" TargetMode="External"/><Relationship Id="rId3543" Type="http://schemas.openxmlformats.org/officeDocument/2006/relationships/hyperlink" Target="https://skills.emsidata.com/skills/KS121BX6P1L9J981F25H" TargetMode="External"/><Relationship Id="rId4874" Type="http://schemas.openxmlformats.org/officeDocument/2006/relationships/hyperlink" Target="https://skills.emsidata.com/skills/KS1280S771DDR7GYNBJH" TargetMode="External"/><Relationship Id="rId2247" Type="http://schemas.openxmlformats.org/officeDocument/2006/relationships/hyperlink" Target="https://skills.emsidata.com/skills/KS122P76RK0FDFPLR32K" TargetMode="External"/><Relationship Id="rId3579" Type="http://schemas.openxmlformats.org/officeDocument/2006/relationships/hyperlink" Target="https://skills.emsidata.com/skills/KS4407Q5Z676WM9G2VTW" TargetMode="External"/><Relationship Id="rId2248" Type="http://schemas.openxmlformats.org/officeDocument/2006/relationships/hyperlink" Target="https://skills.emsidata.com/skills/KS122YL5X84CP8GS6DRQ" TargetMode="External"/><Relationship Id="rId3578" Type="http://schemas.openxmlformats.org/officeDocument/2006/relationships/hyperlink" Target="https://skills.emsidata.com/skills/KS128C56F7JGYQCDQ17Z" TargetMode="External"/><Relationship Id="rId2249" Type="http://schemas.openxmlformats.org/officeDocument/2006/relationships/hyperlink" Target="https://skills.emsidata.com/skills/ES348D084D8A4B676598" TargetMode="External"/><Relationship Id="rId3571" Type="http://schemas.openxmlformats.org/officeDocument/2006/relationships/hyperlink" Target="https://skills.emsidata.com/skills/KS127HK64L6T9F9Q9M5Z" TargetMode="External"/><Relationship Id="rId2240" Type="http://schemas.openxmlformats.org/officeDocument/2006/relationships/hyperlink" Target="https://skills.emsidata.com/skills/KS441NV70T1YBCZ3ZY0G" TargetMode="External"/><Relationship Id="rId3570" Type="http://schemas.openxmlformats.org/officeDocument/2006/relationships/hyperlink" Target="https://skills.emsidata.com/skills/ESF89D570EA28E60D7D1" TargetMode="External"/><Relationship Id="rId2241" Type="http://schemas.openxmlformats.org/officeDocument/2006/relationships/hyperlink" Target="https://skills.emsidata.com/skills/KS122P86NZFH1GP38G15" TargetMode="External"/><Relationship Id="rId3573" Type="http://schemas.openxmlformats.org/officeDocument/2006/relationships/hyperlink" Target="https://skills.emsidata.com/skills/KS1248J5VMD9FLTFH8BB" TargetMode="External"/><Relationship Id="rId2242" Type="http://schemas.openxmlformats.org/officeDocument/2006/relationships/hyperlink" Target="https://skills.emsidata.com/skills/KS1227G66P02RR405S78" TargetMode="External"/><Relationship Id="rId3572" Type="http://schemas.openxmlformats.org/officeDocument/2006/relationships/hyperlink" Target="https://skills.emsidata.com/skills/KS120Q66YYF7LM636HSV" TargetMode="External"/><Relationship Id="rId2243" Type="http://schemas.openxmlformats.org/officeDocument/2006/relationships/hyperlink" Target="https://skills.emsidata.com/skills/KS122PT6RKPQ5KLM3XYH" TargetMode="External"/><Relationship Id="rId3575" Type="http://schemas.openxmlformats.org/officeDocument/2006/relationships/hyperlink" Target="https://skills.emsidata.com/skills/KS126B372ZDNLXC4YCQW" TargetMode="External"/><Relationship Id="rId2244" Type="http://schemas.openxmlformats.org/officeDocument/2006/relationships/hyperlink" Target="https://skills.emsidata.com/skills/ESBA1EF907B46E8CD773" TargetMode="External"/><Relationship Id="rId3574" Type="http://schemas.openxmlformats.org/officeDocument/2006/relationships/hyperlink" Target="https://skills.emsidata.com/skills/KS127TH5X9C7F3583XK5" TargetMode="External"/><Relationship Id="rId2245" Type="http://schemas.openxmlformats.org/officeDocument/2006/relationships/hyperlink" Target="https://skills.emsidata.com/skills/KS687JB785CB1L2S8H27" TargetMode="External"/><Relationship Id="rId3577" Type="http://schemas.openxmlformats.org/officeDocument/2006/relationships/hyperlink" Target="https://skills.emsidata.com/skills/KS126DY662RHQLRV3FS8" TargetMode="External"/><Relationship Id="rId2246" Type="http://schemas.openxmlformats.org/officeDocument/2006/relationships/hyperlink" Target="https://skills.emsidata.com/skills/KS1B9SM0VBAADAUP1A98" TargetMode="External"/><Relationship Id="rId3576" Type="http://schemas.openxmlformats.org/officeDocument/2006/relationships/hyperlink" Target="https://skills.emsidata.com/skills/KS1289K6Y0VX3XPFYNJC" TargetMode="External"/><Relationship Id="rId2236" Type="http://schemas.openxmlformats.org/officeDocument/2006/relationships/hyperlink" Target="https://skills.emsidata.com/skills/KS126F16TJ69NXFL839V" TargetMode="External"/><Relationship Id="rId3568" Type="http://schemas.openxmlformats.org/officeDocument/2006/relationships/hyperlink" Target="https://skills.emsidata.com/skills/KS127FL794WT5M1B4629" TargetMode="External"/><Relationship Id="rId4899" Type="http://schemas.openxmlformats.org/officeDocument/2006/relationships/hyperlink" Target="https://skills.emsidata.com/skills/ESD4CF4AF48BF82697C8" TargetMode="External"/><Relationship Id="rId2237" Type="http://schemas.openxmlformats.org/officeDocument/2006/relationships/hyperlink" Target="https://skills.emsidata.com/skills/KS1226B6N54XJ43HGGJ2" TargetMode="External"/><Relationship Id="rId3567" Type="http://schemas.openxmlformats.org/officeDocument/2006/relationships/hyperlink" Target="https://skills.emsidata.com/skills/KS1255J76Q8Z1051YZTP" TargetMode="External"/><Relationship Id="rId4898" Type="http://schemas.openxmlformats.org/officeDocument/2006/relationships/hyperlink" Target="https://skills.emsidata.com/skills/BGS29987A7234F67999A" TargetMode="External"/><Relationship Id="rId2238" Type="http://schemas.openxmlformats.org/officeDocument/2006/relationships/hyperlink" Target="https://skills.emsidata.com/skills/ESF6E4B693E3BDEFE86D" TargetMode="External"/><Relationship Id="rId2239" Type="http://schemas.openxmlformats.org/officeDocument/2006/relationships/hyperlink" Target="https://skills.emsidata.com/skills/KS7G1P76W2FRM88BQFJN" TargetMode="External"/><Relationship Id="rId3569" Type="http://schemas.openxmlformats.org/officeDocument/2006/relationships/hyperlink" Target="https://skills.emsidata.com/skills/KS1285D68QTS6ZC62WH9" TargetMode="External"/><Relationship Id="rId3560" Type="http://schemas.openxmlformats.org/officeDocument/2006/relationships/hyperlink" Target="https://skills.emsidata.com/skills/ES73707B401E3298BB9D" TargetMode="External"/><Relationship Id="rId4891" Type="http://schemas.openxmlformats.org/officeDocument/2006/relationships/hyperlink" Target="https://skills.emsidata.com/skills/KS122PN64K8HJDDS3VNN" TargetMode="External"/><Relationship Id="rId4890" Type="http://schemas.openxmlformats.org/officeDocument/2006/relationships/hyperlink" Target="https://skills.emsidata.com/skills/KS124W9665F88313SMJR" TargetMode="External"/><Relationship Id="rId2230" Type="http://schemas.openxmlformats.org/officeDocument/2006/relationships/hyperlink" Target="https://skills.emsidata.com/skills/KS122P063X6NGMHLP002" TargetMode="External"/><Relationship Id="rId3562" Type="http://schemas.openxmlformats.org/officeDocument/2006/relationships/hyperlink" Target="https://skills.emsidata.com/skills/KS123L16H60WKYWTJP6M" TargetMode="External"/><Relationship Id="rId4893" Type="http://schemas.openxmlformats.org/officeDocument/2006/relationships/hyperlink" Target="https://skills.emsidata.com/skills/ESE96CA4F9A3FA40CB13" TargetMode="External"/><Relationship Id="rId2231" Type="http://schemas.openxmlformats.org/officeDocument/2006/relationships/hyperlink" Target="https://skills.emsidata.com/skills/KS440GD6P1YQJXPMT0W2" TargetMode="External"/><Relationship Id="rId3561" Type="http://schemas.openxmlformats.org/officeDocument/2006/relationships/hyperlink" Target="https://skills.emsidata.com/skills/ESD20B573C58124F08EB" TargetMode="External"/><Relationship Id="rId4892" Type="http://schemas.openxmlformats.org/officeDocument/2006/relationships/hyperlink" Target="https://skills.emsidata.com/skills/KS122S8606ZY2MRCQG5R" TargetMode="External"/><Relationship Id="rId2232" Type="http://schemas.openxmlformats.org/officeDocument/2006/relationships/hyperlink" Target="https://skills.emsidata.com/skills/KS1254G739VBXHP430DV" TargetMode="External"/><Relationship Id="rId3564" Type="http://schemas.openxmlformats.org/officeDocument/2006/relationships/hyperlink" Target="https://skills.emsidata.com/skills/KS120LH5W508G8HMY9GG" TargetMode="External"/><Relationship Id="rId4895" Type="http://schemas.openxmlformats.org/officeDocument/2006/relationships/hyperlink" Target="https://skills.emsidata.com/skills/BGSAF80830E6EE82B6A1" TargetMode="External"/><Relationship Id="rId2233" Type="http://schemas.openxmlformats.org/officeDocument/2006/relationships/hyperlink" Target="https://skills.emsidata.com/skills/KS1MWPN05T5QC79NVBQL" TargetMode="External"/><Relationship Id="rId3563" Type="http://schemas.openxmlformats.org/officeDocument/2006/relationships/hyperlink" Target="https://skills.emsidata.com/skills/KS441GC6DG092P4G6SQ6" TargetMode="External"/><Relationship Id="rId4894" Type="http://schemas.openxmlformats.org/officeDocument/2006/relationships/hyperlink" Target="https://skills.emsidata.com/skills/KS127WF6JT67355BYG37" TargetMode="External"/><Relationship Id="rId2234" Type="http://schemas.openxmlformats.org/officeDocument/2006/relationships/hyperlink" Target="https://skills.emsidata.com/skills/ES476D9219E938F5CB96" TargetMode="External"/><Relationship Id="rId3566" Type="http://schemas.openxmlformats.org/officeDocument/2006/relationships/hyperlink" Target="https://skills.emsidata.com/skills/KS120GR6CJ9CSDVFWQYZ" TargetMode="External"/><Relationship Id="rId4897" Type="http://schemas.openxmlformats.org/officeDocument/2006/relationships/hyperlink" Target="https://skills.emsidata.com/skills/ES2F712D74818EF2888E" TargetMode="External"/><Relationship Id="rId2235" Type="http://schemas.openxmlformats.org/officeDocument/2006/relationships/hyperlink" Target="https://skills.emsidata.com/skills/KS122PZ78FKG9GL2NL9Q" TargetMode="External"/><Relationship Id="rId3565" Type="http://schemas.openxmlformats.org/officeDocument/2006/relationships/hyperlink" Target="https://skills.emsidata.com/skills/KS121VB5YTNCP87L505B" TargetMode="External"/><Relationship Id="rId4896" Type="http://schemas.openxmlformats.org/officeDocument/2006/relationships/hyperlink" Target="https://skills.emsidata.com/skills/ESDB88498CA6E530BC64" TargetMode="External"/><Relationship Id="rId2290" Type="http://schemas.openxmlformats.org/officeDocument/2006/relationships/hyperlink" Target="https://skills.emsidata.com/skills/KS122QH61M1MNJ0BP4XZ" TargetMode="External"/><Relationship Id="rId2291" Type="http://schemas.openxmlformats.org/officeDocument/2006/relationships/hyperlink" Target="https://skills.emsidata.com/skills/BGS44B0B6FBF1324A81D" TargetMode="External"/><Relationship Id="rId2292" Type="http://schemas.openxmlformats.org/officeDocument/2006/relationships/hyperlink" Target="https://skills.emsidata.com/skills/KS122QS6KJ569XHB35P3" TargetMode="External"/><Relationship Id="rId2293" Type="http://schemas.openxmlformats.org/officeDocument/2006/relationships/hyperlink" Target="https://skills.emsidata.com/skills/KS122QL6V59Q04FF16H4" TargetMode="External"/><Relationship Id="rId2294" Type="http://schemas.openxmlformats.org/officeDocument/2006/relationships/hyperlink" Target="https://skills.emsidata.com/skills/KS122QL6NN356RRJT6RV" TargetMode="External"/><Relationship Id="rId2295" Type="http://schemas.openxmlformats.org/officeDocument/2006/relationships/hyperlink" Target="https://skills.emsidata.com/skills/KS122QS605532V3N3VR6" TargetMode="External"/><Relationship Id="rId2296" Type="http://schemas.openxmlformats.org/officeDocument/2006/relationships/hyperlink" Target="https://skills.emsidata.com/skills/KS122QR67M3DQDNP937T" TargetMode="External"/><Relationship Id="rId2297" Type="http://schemas.openxmlformats.org/officeDocument/2006/relationships/hyperlink" Target="https://skills.emsidata.com/skills/KSXSX8J6S8V1GTDSTNX3" TargetMode="External"/><Relationship Id="rId2298" Type="http://schemas.openxmlformats.org/officeDocument/2006/relationships/hyperlink" Target="https://skills.emsidata.com/skills/KS1266X6YHFL7MWX98DM" TargetMode="External"/><Relationship Id="rId2299" Type="http://schemas.openxmlformats.org/officeDocument/2006/relationships/hyperlink" Target="https://skills.emsidata.com/skills/KS440ZL6RMLFTWP346LK" TargetMode="External"/><Relationship Id="rId4901" Type="http://schemas.openxmlformats.org/officeDocument/2006/relationships/hyperlink" Target="https://skills.emsidata.com/skills/BGSCDC0F18E2D921188F" TargetMode="External"/><Relationship Id="rId4900" Type="http://schemas.openxmlformats.org/officeDocument/2006/relationships/hyperlink" Target="https://skills.emsidata.com/skills/KS122M86P8JNLQ9BLYLM" TargetMode="External"/><Relationship Id="rId4903" Type="http://schemas.openxmlformats.org/officeDocument/2006/relationships/hyperlink" Target="https://skills.emsidata.com/skills/ES8797C79149DD14945B" TargetMode="External"/><Relationship Id="rId4902" Type="http://schemas.openxmlformats.org/officeDocument/2006/relationships/hyperlink" Target="https://skills.emsidata.com/skills/KS1204Z64LQNMBXNJ10M" TargetMode="External"/><Relationship Id="rId4905" Type="http://schemas.openxmlformats.org/officeDocument/2006/relationships/hyperlink" Target="https://skills.emsidata.com/skills/KSA9UMOT1CEZJFVNP3YI" TargetMode="External"/><Relationship Id="rId4904" Type="http://schemas.openxmlformats.org/officeDocument/2006/relationships/hyperlink" Target="https://skills.emsidata.com/skills/KS12647653C7ZTNV1CRR" TargetMode="External"/><Relationship Id="rId4907" Type="http://schemas.openxmlformats.org/officeDocument/2006/relationships/hyperlink" Target="https://skills.emsidata.com/skills/BGSB2C7C74C5E2DCF9B6" TargetMode="External"/><Relationship Id="rId4906" Type="http://schemas.openxmlformats.org/officeDocument/2006/relationships/hyperlink" Target="https://skills.emsidata.com/skills/KS128196C639MTJWX73K" TargetMode="External"/><Relationship Id="rId4909" Type="http://schemas.openxmlformats.org/officeDocument/2006/relationships/hyperlink" Target="https://skills.emsidata.com/skills/ES3658B65BF812FB2D56" TargetMode="External"/><Relationship Id="rId4908" Type="http://schemas.openxmlformats.org/officeDocument/2006/relationships/hyperlink" Target="https://skills.emsidata.com/skills/ES7E3496FA807BD70067" TargetMode="External"/><Relationship Id="rId2302" Type="http://schemas.openxmlformats.org/officeDocument/2006/relationships/hyperlink" Target="https://skills.emsidata.com/skills/KS126F1767ZRV752PS04" TargetMode="External"/><Relationship Id="rId3634" Type="http://schemas.openxmlformats.org/officeDocument/2006/relationships/hyperlink" Target="https://skills.emsidata.com/skills/KS124586VP2QZDVLNXMC" TargetMode="External"/><Relationship Id="rId4965" Type="http://schemas.openxmlformats.org/officeDocument/2006/relationships/hyperlink" Target="https://skills.emsidata.com/skills/ESFDE67275ADC35B67A1" TargetMode="External"/><Relationship Id="rId2303" Type="http://schemas.openxmlformats.org/officeDocument/2006/relationships/hyperlink" Target="https://skills.emsidata.com/skills/KS122QQ6C07PY860HWBF" TargetMode="External"/><Relationship Id="rId3633" Type="http://schemas.openxmlformats.org/officeDocument/2006/relationships/hyperlink" Target="https://skills.emsidata.com/skills/KS120LH6RBWCYWXN3DFY" TargetMode="External"/><Relationship Id="rId4964" Type="http://schemas.openxmlformats.org/officeDocument/2006/relationships/hyperlink" Target="https://skills.emsidata.com/skills/KS126L563YF9YNQQQ832" TargetMode="External"/><Relationship Id="rId2304" Type="http://schemas.openxmlformats.org/officeDocument/2006/relationships/hyperlink" Target="https://skills.emsidata.com/skills/KS1238D6SC8NVDVCSMRB" TargetMode="External"/><Relationship Id="rId3636" Type="http://schemas.openxmlformats.org/officeDocument/2006/relationships/hyperlink" Target="https://skills.emsidata.com/skills/KS124986R0H6NGX3SQP3" TargetMode="External"/><Relationship Id="rId4967" Type="http://schemas.openxmlformats.org/officeDocument/2006/relationships/hyperlink" Target="https://skills.emsidata.com/skills/BGS3F683BB6BAAB4897F" TargetMode="External"/><Relationship Id="rId2305" Type="http://schemas.openxmlformats.org/officeDocument/2006/relationships/hyperlink" Target="https://skills.emsidata.com/skills/KS122NT6MJF4C6VC74WC" TargetMode="External"/><Relationship Id="rId3635" Type="http://schemas.openxmlformats.org/officeDocument/2006/relationships/hyperlink" Target="https://skills.emsidata.com/skills/KS1249D6KYNRC4XCWVHG" TargetMode="External"/><Relationship Id="rId4966" Type="http://schemas.openxmlformats.org/officeDocument/2006/relationships/hyperlink" Target="https://skills.emsidata.com/skills/KS122NT5VNJL2KLD2YM9" TargetMode="External"/><Relationship Id="rId2306" Type="http://schemas.openxmlformats.org/officeDocument/2006/relationships/hyperlink" Target="https://skills.emsidata.com/skills/KS126RT6DLPKGK0QM8R6" TargetMode="External"/><Relationship Id="rId3638" Type="http://schemas.openxmlformats.org/officeDocument/2006/relationships/hyperlink" Target="https://skills.emsidata.com/skills/KS120PB5WS1JRTZCL4M4" TargetMode="External"/><Relationship Id="rId4969" Type="http://schemas.openxmlformats.org/officeDocument/2006/relationships/hyperlink" Target="https://skills.emsidata.com/skills/ESB8A22E9837D763256C" TargetMode="External"/><Relationship Id="rId2307" Type="http://schemas.openxmlformats.org/officeDocument/2006/relationships/hyperlink" Target="https://skills.emsidata.com/skills/KS127F567D6W0VPKRSPS" TargetMode="External"/><Relationship Id="rId3637" Type="http://schemas.openxmlformats.org/officeDocument/2006/relationships/hyperlink" Target="https://skills.emsidata.com/skills/KS1223960XBTSSD6LPSB" TargetMode="External"/><Relationship Id="rId4968" Type="http://schemas.openxmlformats.org/officeDocument/2006/relationships/hyperlink" Target="https://skills.emsidata.com/skills/BGSCB843D7A2D54D14AC" TargetMode="External"/><Relationship Id="rId2308" Type="http://schemas.openxmlformats.org/officeDocument/2006/relationships/hyperlink" Target="https://skills.emsidata.com/skills/KS1264Y6FZC3R4TPFMN6" TargetMode="External"/><Relationship Id="rId2309" Type="http://schemas.openxmlformats.org/officeDocument/2006/relationships/hyperlink" Target="https://skills.emsidata.com/skills/KS1272Y6RFNZKNGWDWMB" TargetMode="External"/><Relationship Id="rId3639" Type="http://schemas.openxmlformats.org/officeDocument/2006/relationships/hyperlink" Target="https://skills.emsidata.com/skills/KS1211461Q6F0MDW6V93" TargetMode="External"/><Relationship Id="rId3630" Type="http://schemas.openxmlformats.org/officeDocument/2006/relationships/hyperlink" Target="https://skills.emsidata.com/skills/KS126P36HJZ8R8MBJBS5" TargetMode="External"/><Relationship Id="rId4961" Type="http://schemas.openxmlformats.org/officeDocument/2006/relationships/hyperlink" Target="https://skills.emsidata.com/skills/ESDADAA6F2B49D44BA23" TargetMode="External"/><Relationship Id="rId4960" Type="http://schemas.openxmlformats.org/officeDocument/2006/relationships/hyperlink" Target="https://skills.emsidata.com/skills/ES38151BF0E7183686D1" TargetMode="External"/><Relationship Id="rId2300" Type="http://schemas.openxmlformats.org/officeDocument/2006/relationships/hyperlink" Target="https://skills.emsidata.com/skills/KS125TB6YR6236RKM563" TargetMode="External"/><Relationship Id="rId3632" Type="http://schemas.openxmlformats.org/officeDocument/2006/relationships/hyperlink" Target="https://skills.emsidata.com/skills/KS127Y36WKHB58GCJ8KH" TargetMode="External"/><Relationship Id="rId4963" Type="http://schemas.openxmlformats.org/officeDocument/2006/relationships/hyperlink" Target="https://skills.emsidata.com/skills/KS440PX620Q3Q6L9S5FF" TargetMode="External"/><Relationship Id="rId2301" Type="http://schemas.openxmlformats.org/officeDocument/2006/relationships/hyperlink" Target="https://skills.emsidata.com/skills/KS123KP6BJQFPT9Y4QD7" TargetMode="External"/><Relationship Id="rId3631" Type="http://schemas.openxmlformats.org/officeDocument/2006/relationships/hyperlink" Target="https://skills.emsidata.com/skills/BGS247306631331007D5" TargetMode="External"/><Relationship Id="rId4962" Type="http://schemas.openxmlformats.org/officeDocument/2006/relationships/hyperlink" Target="https://skills.emsidata.com/skills/KS122LN62P1F4BSYRJBG" TargetMode="External"/><Relationship Id="rId3623" Type="http://schemas.openxmlformats.org/officeDocument/2006/relationships/hyperlink" Target="https://skills.emsidata.com/skills/ESE7E185F01368DEB994" TargetMode="External"/><Relationship Id="rId4954" Type="http://schemas.openxmlformats.org/officeDocument/2006/relationships/hyperlink" Target="https://skills.emsidata.com/skills/ES5E3AEFDA22D595C046" TargetMode="External"/><Relationship Id="rId3622" Type="http://schemas.openxmlformats.org/officeDocument/2006/relationships/hyperlink" Target="https://skills.emsidata.com/skills/KS126R26FC9GYXN8B56V" TargetMode="External"/><Relationship Id="rId4953" Type="http://schemas.openxmlformats.org/officeDocument/2006/relationships/hyperlink" Target="https://skills.emsidata.com/skills/KS123JJ66QG1KPQWWRLL" TargetMode="External"/><Relationship Id="rId3625" Type="http://schemas.openxmlformats.org/officeDocument/2006/relationships/hyperlink" Target="https://skills.emsidata.com/skills/KS7G5X35XQ77L4SWZQ67" TargetMode="External"/><Relationship Id="rId4956" Type="http://schemas.openxmlformats.org/officeDocument/2006/relationships/hyperlink" Target="https://skills.emsidata.com/skills/KS440436F1RG64YYMPY4" TargetMode="External"/><Relationship Id="rId3624" Type="http://schemas.openxmlformats.org/officeDocument/2006/relationships/hyperlink" Target="https://skills.emsidata.com/skills/KS1232Z5X81P5X3FKTDY" TargetMode="External"/><Relationship Id="rId4955" Type="http://schemas.openxmlformats.org/officeDocument/2006/relationships/hyperlink" Target="https://skills.emsidata.com/skills/KS121JX668FJ1QZ643XB" TargetMode="External"/><Relationship Id="rId3627" Type="http://schemas.openxmlformats.org/officeDocument/2006/relationships/hyperlink" Target="https://skills.emsidata.com/skills/KS1248564W6C33VPNJB8" TargetMode="External"/><Relationship Id="rId4958" Type="http://schemas.openxmlformats.org/officeDocument/2006/relationships/hyperlink" Target="https://skills.emsidata.com/skills/KS441X5650NQ6VFJT1WC" TargetMode="External"/><Relationship Id="rId3626" Type="http://schemas.openxmlformats.org/officeDocument/2006/relationships/hyperlink" Target="https://skills.emsidata.com/skills/KS7G84C6F1CNZM6R5C16" TargetMode="External"/><Relationship Id="rId4957" Type="http://schemas.openxmlformats.org/officeDocument/2006/relationships/hyperlink" Target="https://skills.emsidata.com/skills/ES563C336FA93B370E1A" TargetMode="External"/><Relationship Id="rId3629" Type="http://schemas.openxmlformats.org/officeDocument/2006/relationships/hyperlink" Target="https://skills.emsidata.com/skills/KSPM4K4CLKNQP5ZXN12K" TargetMode="External"/><Relationship Id="rId3628" Type="http://schemas.openxmlformats.org/officeDocument/2006/relationships/hyperlink" Target="https://skills.emsidata.com/skills/ESCCA4591B23864AA9F8" TargetMode="External"/><Relationship Id="rId4959" Type="http://schemas.openxmlformats.org/officeDocument/2006/relationships/hyperlink" Target="https://skills.emsidata.com/skills/KS123KS6SVW0CPF9G27Q" TargetMode="External"/><Relationship Id="rId4950" Type="http://schemas.openxmlformats.org/officeDocument/2006/relationships/hyperlink" Target="https://skills.emsidata.com/skills/KS1220G603NZRYS2DG84" TargetMode="External"/><Relationship Id="rId3621" Type="http://schemas.openxmlformats.org/officeDocument/2006/relationships/hyperlink" Target="https://skills.emsidata.com/skills/ESBF172D8AE3A484F6ED" TargetMode="External"/><Relationship Id="rId4952" Type="http://schemas.openxmlformats.org/officeDocument/2006/relationships/hyperlink" Target="https://skills.emsidata.com/skills/ESA9E408BB9DC98FB873" TargetMode="External"/><Relationship Id="rId3620" Type="http://schemas.openxmlformats.org/officeDocument/2006/relationships/hyperlink" Target="https://skills.emsidata.com/skills/KS120SR6X8P2VV5NSCXH" TargetMode="External"/><Relationship Id="rId4951" Type="http://schemas.openxmlformats.org/officeDocument/2006/relationships/hyperlink" Target="https://skills.emsidata.com/skills/BGS4CB8E2CDA540F62D4" TargetMode="External"/><Relationship Id="rId2324" Type="http://schemas.openxmlformats.org/officeDocument/2006/relationships/hyperlink" Target="https://skills.emsidata.com/skills/KS128DP6PNFCR9FZ7B8R" TargetMode="External"/><Relationship Id="rId3656" Type="http://schemas.openxmlformats.org/officeDocument/2006/relationships/hyperlink" Target="https://skills.emsidata.com/skills/KS124N379LGJFBGL6PPQ" TargetMode="External"/><Relationship Id="rId4987" Type="http://schemas.openxmlformats.org/officeDocument/2006/relationships/hyperlink" Target="https://skills.emsidata.com/skills/ES6B1FCAC3346DEBA971" TargetMode="External"/><Relationship Id="rId2325" Type="http://schemas.openxmlformats.org/officeDocument/2006/relationships/hyperlink" Target="https://skills.emsidata.com/skills/KS1233L645QDKLXSG1XY" TargetMode="External"/><Relationship Id="rId3655" Type="http://schemas.openxmlformats.org/officeDocument/2006/relationships/hyperlink" Target="https://skills.emsidata.com/skills/KS124N16LZSPTKQM4627" TargetMode="External"/><Relationship Id="rId4986" Type="http://schemas.openxmlformats.org/officeDocument/2006/relationships/hyperlink" Target="https://skills.emsidata.com/skills/KS126BM74VLHGCD1P8Z1" TargetMode="External"/><Relationship Id="rId2326" Type="http://schemas.openxmlformats.org/officeDocument/2006/relationships/hyperlink" Target="https://skills.emsidata.com/skills/ESF91B25CF9205D0E8E0" TargetMode="External"/><Relationship Id="rId3658" Type="http://schemas.openxmlformats.org/officeDocument/2006/relationships/hyperlink" Target="https://skills.emsidata.com/skills/KS121ZK72969ZMWZX55X" TargetMode="External"/><Relationship Id="rId4989" Type="http://schemas.openxmlformats.org/officeDocument/2006/relationships/hyperlink" Target="https://skills.emsidata.com/skills/KS1265L61XR6NN08GW7Z" TargetMode="External"/><Relationship Id="rId2327" Type="http://schemas.openxmlformats.org/officeDocument/2006/relationships/hyperlink" Target="https://skills.emsidata.com/skills/KSM06U4GA3OOUZMBWLD7" TargetMode="External"/><Relationship Id="rId3657" Type="http://schemas.openxmlformats.org/officeDocument/2006/relationships/hyperlink" Target="https://skills.emsidata.com/skills/KS1211J6MKR5576YFWP1" TargetMode="External"/><Relationship Id="rId4988" Type="http://schemas.openxmlformats.org/officeDocument/2006/relationships/hyperlink" Target="https://skills.emsidata.com/skills/ESBB3B89AF25C61CDBB9" TargetMode="External"/><Relationship Id="rId2328" Type="http://schemas.openxmlformats.org/officeDocument/2006/relationships/hyperlink" Target="https://skills.emsidata.com/skills/KS1278F79SB34DZ9D3BJ" TargetMode="External"/><Relationship Id="rId2329" Type="http://schemas.openxmlformats.org/officeDocument/2006/relationships/hyperlink" Target="https://skills.emsidata.com/skills/KS126JR6F5V2TRCLB1H5" TargetMode="External"/><Relationship Id="rId3659" Type="http://schemas.openxmlformats.org/officeDocument/2006/relationships/hyperlink" Target="https://skills.emsidata.com/skills/KS124N25XCM21768Z4PJ" TargetMode="External"/><Relationship Id="rId3650" Type="http://schemas.openxmlformats.org/officeDocument/2006/relationships/hyperlink" Target="https://skills.emsidata.com/skills/KS120J26T032M9FD0SV0" TargetMode="External"/><Relationship Id="rId4981" Type="http://schemas.openxmlformats.org/officeDocument/2006/relationships/hyperlink" Target="https://skills.emsidata.com/skills/KS1246K5WQQH5HYBM55C" TargetMode="External"/><Relationship Id="rId4980" Type="http://schemas.openxmlformats.org/officeDocument/2006/relationships/hyperlink" Target="https://skills.emsidata.com/skills/KS120WQ677W47TWMCBB2" TargetMode="External"/><Relationship Id="rId2320" Type="http://schemas.openxmlformats.org/officeDocument/2006/relationships/hyperlink" Target="https://skills.emsidata.com/skills/KS440W76J3DH5DJCNPQ7" TargetMode="External"/><Relationship Id="rId3652" Type="http://schemas.openxmlformats.org/officeDocument/2006/relationships/hyperlink" Target="https://skills.emsidata.com/skills/KS440BR710QVJ4TD04XG" TargetMode="External"/><Relationship Id="rId4983" Type="http://schemas.openxmlformats.org/officeDocument/2006/relationships/hyperlink" Target="https://skills.emsidata.com/skills/KSVWD0GLP4WYXAA0ONLF" TargetMode="External"/><Relationship Id="rId2321" Type="http://schemas.openxmlformats.org/officeDocument/2006/relationships/hyperlink" Target="https://skills.emsidata.com/skills/KS126QY605N7YVHFYCTW" TargetMode="External"/><Relationship Id="rId3651" Type="http://schemas.openxmlformats.org/officeDocument/2006/relationships/hyperlink" Target="https://skills.emsidata.com/skills/ES3056D75258AF081F67" TargetMode="External"/><Relationship Id="rId4982" Type="http://schemas.openxmlformats.org/officeDocument/2006/relationships/hyperlink" Target="https://skills.emsidata.com/skills/BGS17D60C39889EFBEB9" TargetMode="External"/><Relationship Id="rId2322" Type="http://schemas.openxmlformats.org/officeDocument/2006/relationships/hyperlink" Target="https://skills.emsidata.com/skills/KS122NP6Q1WTCX2CYC2J" TargetMode="External"/><Relationship Id="rId3654" Type="http://schemas.openxmlformats.org/officeDocument/2006/relationships/hyperlink" Target="https://skills.emsidata.com/skills/KS120GW6MQV89ZGTQ4GF" TargetMode="External"/><Relationship Id="rId4985" Type="http://schemas.openxmlformats.org/officeDocument/2006/relationships/hyperlink" Target="https://skills.emsidata.com/skills/KS12030712HLR96L8W57" TargetMode="External"/><Relationship Id="rId2323" Type="http://schemas.openxmlformats.org/officeDocument/2006/relationships/hyperlink" Target="https://skills.emsidata.com/skills/KS4416675WHM1B8MX738" TargetMode="External"/><Relationship Id="rId3653" Type="http://schemas.openxmlformats.org/officeDocument/2006/relationships/hyperlink" Target="https://skills.emsidata.com/skills/KSJG8LP0ASFBODFEMNVC" TargetMode="External"/><Relationship Id="rId4984" Type="http://schemas.openxmlformats.org/officeDocument/2006/relationships/hyperlink" Target="https://skills.emsidata.com/skills/ES6D7BE8721F25F66AF4" TargetMode="External"/><Relationship Id="rId2313" Type="http://schemas.openxmlformats.org/officeDocument/2006/relationships/hyperlink" Target="https://skills.emsidata.com/skills/KS1249N615J2PKTR83N7" TargetMode="External"/><Relationship Id="rId3645" Type="http://schemas.openxmlformats.org/officeDocument/2006/relationships/hyperlink" Target="https://skills.emsidata.com/skills/KS127DP5Y2FGPLBJC0PR" TargetMode="External"/><Relationship Id="rId4976" Type="http://schemas.openxmlformats.org/officeDocument/2006/relationships/hyperlink" Target="https://skills.emsidata.com/skills/ES83751CFD9EDD48D373" TargetMode="External"/><Relationship Id="rId2314" Type="http://schemas.openxmlformats.org/officeDocument/2006/relationships/hyperlink" Target="https://skills.emsidata.com/skills/KS122QK6TH01FWQ9X8CH" TargetMode="External"/><Relationship Id="rId3644" Type="http://schemas.openxmlformats.org/officeDocument/2006/relationships/hyperlink" Target="https://skills.emsidata.com/skills/KS1228T5YNM0X19MM3WB" TargetMode="External"/><Relationship Id="rId4975" Type="http://schemas.openxmlformats.org/officeDocument/2006/relationships/hyperlink" Target="https://skills.emsidata.com/skills/KS125TQ71KC2TZMRFGSR" TargetMode="External"/><Relationship Id="rId2315" Type="http://schemas.openxmlformats.org/officeDocument/2006/relationships/hyperlink" Target="https://skills.emsidata.com/skills/KS126PF6PJY1N0ZX5R0P" TargetMode="External"/><Relationship Id="rId3647" Type="http://schemas.openxmlformats.org/officeDocument/2006/relationships/hyperlink" Target="https://skills.emsidata.com/skills/KS126KJ612QX15W0KGT3" TargetMode="External"/><Relationship Id="rId4978" Type="http://schemas.openxmlformats.org/officeDocument/2006/relationships/hyperlink" Target="https://skills.emsidata.com/skills/KS1243N6GLQ3P3V34XLZ" TargetMode="External"/><Relationship Id="rId2316" Type="http://schemas.openxmlformats.org/officeDocument/2006/relationships/hyperlink" Target="https://skills.emsidata.com/skills/ES58B589F1D2D5363714" TargetMode="External"/><Relationship Id="rId3646" Type="http://schemas.openxmlformats.org/officeDocument/2006/relationships/hyperlink" Target="https://skills.emsidata.com/skills/KS125PD6JP324BRZXLTN" TargetMode="External"/><Relationship Id="rId4977" Type="http://schemas.openxmlformats.org/officeDocument/2006/relationships/hyperlink" Target="https://skills.emsidata.com/skills/KS121WH6S7GVMTDV4XQ9" TargetMode="External"/><Relationship Id="rId2317" Type="http://schemas.openxmlformats.org/officeDocument/2006/relationships/hyperlink" Target="https://skills.emsidata.com/skills/KS440VY6ND0ZPW2DXDSP" TargetMode="External"/><Relationship Id="rId3649" Type="http://schemas.openxmlformats.org/officeDocument/2006/relationships/hyperlink" Target="https://skills.emsidata.com/skills/KS120GT66PV132ZQJPXX" TargetMode="External"/><Relationship Id="rId2318" Type="http://schemas.openxmlformats.org/officeDocument/2006/relationships/hyperlink" Target="https://skills.emsidata.com/skills/KS122QJ64VGLBYPMNM11" TargetMode="External"/><Relationship Id="rId3648" Type="http://schemas.openxmlformats.org/officeDocument/2006/relationships/hyperlink" Target="https://skills.emsidata.com/skills/KS123G471DSYSS0YDXWT" TargetMode="External"/><Relationship Id="rId4979" Type="http://schemas.openxmlformats.org/officeDocument/2006/relationships/hyperlink" Target="https://skills.emsidata.com/skills/KS127HK6ZZ1JMC6R8J8K" TargetMode="External"/><Relationship Id="rId2319" Type="http://schemas.openxmlformats.org/officeDocument/2006/relationships/hyperlink" Target="https://skills.emsidata.com/skills/KSPV16QR785NRO6R0MOA" TargetMode="External"/><Relationship Id="rId4970" Type="http://schemas.openxmlformats.org/officeDocument/2006/relationships/hyperlink" Target="https://skills.emsidata.com/skills/BGS7126229C7C8CB2556" TargetMode="External"/><Relationship Id="rId3641" Type="http://schemas.openxmlformats.org/officeDocument/2006/relationships/hyperlink" Target="https://skills.emsidata.com/skills/KS440B46NCP31P9QWGY1" TargetMode="External"/><Relationship Id="rId4972" Type="http://schemas.openxmlformats.org/officeDocument/2006/relationships/hyperlink" Target="https://skills.emsidata.com/skills/ESCA261D1D1DC8A1623D" TargetMode="External"/><Relationship Id="rId2310" Type="http://schemas.openxmlformats.org/officeDocument/2006/relationships/hyperlink" Target="https://skills.emsidata.com/skills/KS440W86BCX0F0Y96HVJ" TargetMode="External"/><Relationship Id="rId3640" Type="http://schemas.openxmlformats.org/officeDocument/2006/relationships/hyperlink" Target="https://skills.emsidata.com/skills/KS126VG60ZH5G108K41Z" TargetMode="External"/><Relationship Id="rId4971" Type="http://schemas.openxmlformats.org/officeDocument/2006/relationships/hyperlink" Target="https://skills.emsidata.com/skills/KS1218F6BBP93B6NJNYL" TargetMode="External"/><Relationship Id="rId2311" Type="http://schemas.openxmlformats.org/officeDocument/2006/relationships/hyperlink" Target="https://skills.emsidata.com/skills/KS122QG6F0WSF1GQQ6XT" TargetMode="External"/><Relationship Id="rId3643" Type="http://schemas.openxmlformats.org/officeDocument/2006/relationships/hyperlink" Target="https://skills.emsidata.com/skills/KS121ZF70KR735KKY3WD" TargetMode="External"/><Relationship Id="rId4974" Type="http://schemas.openxmlformats.org/officeDocument/2006/relationships/hyperlink" Target="https://skills.emsidata.com/skills/KS7G59Z709GSKLBCMVG9" TargetMode="External"/><Relationship Id="rId2312" Type="http://schemas.openxmlformats.org/officeDocument/2006/relationships/hyperlink" Target="https://skills.emsidata.com/skills/KS126JR77DBJ9FCVD3N7" TargetMode="External"/><Relationship Id="rId3642" Type="http://schemas.openxmlformats.org/officeDocument/2006/relationships/hyperlink" Target="https://skills.emsidata.com/skills/KS122TT79HGTV41ZFT9T" TargetMode="External"/><Relationship Id="rId4973" Type="http://schemas.openxmlformats.org/officeDocument/2006/relationships/hyperlink" Target="https://skills.emsidata.com/skills/ES576324C14021E9F476" TargetMode="External"/><Relationship Id="rId4921" Type="http://schemas.openxmlformats.org/officeDocument/2006/relationships/hyperlink" Target="https://skills.emsidata.com/skills/KS7G4BM6L4F7TD38NLC1" TargetMode="External"/><Relationship Id="rId4920" Type="http://schemas.openxmlformats.org/officeDocument/2006/relationships/hyperlink" Target="https://skills.emsidata.com/skills/BGS8C11CE3DBEB1B77CE" TargetMode="External"/><Relationship Id="rId4923" Type="http://schemas.openxmlformats.org/officeDocument/2006/relationships/hyperlink" Target="https://skills.emsidata.com/skills/KS126PD74B1MBY2VTFH3" TargetMode="External"/><Relationship Id="rId4922" Type="http://schemas.openxmlformats.org/officeDocument/2006/relationships/hyperlink" Target="https://skills.emsidata.com/skills/KS124BJ6N4SWN0T9R3PW" TargetMode="External"/><Relationship Id="rId4925" Type="http://schemas.openxmlformats.org/officeDocument/2006/relationships/hyperlink" Target="https://skills.emsidata.com/skills/ESBA26BD275096874C52" TargetMode="External"/><Relationship Id="rId4924" Type="http://schemas.openxmlformats.org/officeDocument/2006/relationships/hyperlink" Target="https://skills.emsidata.com/skills/BGSA4A8982D77DC66ABC" TargetMode="External"/><Relationship Id="rId4927" Type="http://schemas.openxmlformats.org/officeDocument/2006/relationships/hyperlink" Target="https://skills.emsidata.com/skills/KS122TQ6TWKRFWMCT9TS" TargetMode="External"/><Relationship Id="rId4926" Type="http://schemas.openxmlformats.org/officeDocument/2006/relationships/hyperlink" Target="https://skills.emsidata.com/skills/KS1231P6NX5WNJK7MN6M" TargetMode="External"/><Relationship Id="rId4929" Type="http://schemas.openxmlformats.org/officeDocument/2006/relationships/hyperlink" Target="https://skills.emsidata.com/skills/KSW7L6H0TV6XAX7TDO2R" TargetMode="External"/><Relationship Id="rId4928" Type="http://schemas.openxmlformats.org/officeDocument/2006/relationships/hyperlink" Target="https://skills.emsidata.com/skills/KS122Y06B3TNB86KQ99F" TargetMode="External"/><Relationship Id="rId4910" Type="http://schemas.openxmlformats.org/officeDocument/2006/relationships/hyperlink" Target="https://skills.emsidata.com/skills/KS125856JH9VGVNY0TBP" TargetMode="External"/><Relationship Id="rId4912" Type="http://schemas.openxmlformats.org/officeDocument/2006/relationships/hyperlink" Target="https://skills.emsidata.com/skills/ESF0C01F4A5BE2D33EAF" TargetMode="External"/><Relationship Id="rId4911" Type="http://schemas.openxmlformats.org/officeDocument/2006/relationships/hyperlink" Target="https://skills.emsidata.com/skills/BGS2E9AE7D688E1196D8" TargetMode="External"/><Relationship Id="rId4914" Type="http://schemas.openxmlformats.org/officeDocument/2006/relationships/hyperlink" Target="https://skills.emsidata.com/skills/BGSD627385BFE9FB3D48" TargetMode="External"/><Relationship Id="rId4913" Type="http://schemas.openxmlformats.org/officeDocument/2006/relationships/hyperlink" Target="https://skills.emsidata.com/skills/BGS6BF85B9F471BED8B0" TargetMode="External"/><Relationship Id="rId4916" Type="http://schemas.openxmlformats.org/officeDocument/2006/relationships/hyperlink" Target="https://skills.emsidata.com/skills/BGS1E4A87797AB89913D" TargetMode="External"/><Relationship Id="rId4915" Type="http://schemas.openxmlformats.org/officeDocument/2006/relationships/hyperlink" Target="https://skills.emsidata.com/skills/ES253BF183D0F9DAD4F3" TargetMode="External"/><Relationship Id="rId4918" Type="http://schemas.openxmlformats.org/officeDocument/2006/relationships/hyperlink" Target="https://skills.emsidata.com/skills/KS126LM79D3JD27W82CD" TargetMode="External"/><Relationship Id="rId4917" Type="http://schemas.openxmlformats.org/officeDocument/2006/relationships/hyperlink" Target="https://skills.emsidata.com/skills/ES2598358CF9F778ACCA" TargetMode="External"/><Relationship Id="rId4919" Type="http://schemas.openxmlformats.org/officeDocument/2006/relationships/hyperlink" Target="https://skills.emsidata.com/skills/KS120H46020FXDQJBVHG" TargetMode="External"/><Relationship Id="rId3612" Type="http://schemas.openxmlformats.org/officeDocument/2006/relationships/hyperlink" Target="https://skills.emsidata.com/skills/KS1210X6J1FXPJSKBY9X" TargetMode="External"/><Relationship Id="rId4943" Type="http://schemas.openxmlformats.org/officeDocument/2006/relationships/hyperlink" Target="https://skills.emsidata.com/skills/KS121SX6L2MZY87HW19Y" TargetMode="External"/><Relationship Id="rId3611" Type="http://schemas.openxmlformats.org/officeDocument/2006/relationships/hyperlink" Target="https://skills.emsidata.com/skills/KS121Z66BTQ049WJ04PF" TargetMode="External"/><Relationship Id="rId4942" Type="http://schemas.openxmlformats.org/officeDocument/2006/relationships/hyperlink" Target="https://skills.emsidata.com/skills/ES9343B13BE36681B6C3" TargetMode="External"/><Relationship Id="rId3614" Type="http://schemas.openxmlformats.org/officeDocument/2006/relationships/hyperlink" Target="https://skills.emsidata.com/skills/KS1249Y66VV2FSWMKZHH" TargetMode="External"/><Relationship Id="rId4945" Type="http://schemas.openxmlformats.org/officeDocument/2006/relationships/hyperlink" Target="https://skills.emsidata.com/skills/ES58B2F0D85C5E78A628" TargetMode="External"/><Relationship Id="rId3613" Type="http://schemas.openxmlformats.org/officeDocument/2006/relationships/hyperlink" Target="https://skills.emsidata.com/skills/KS1276F61NJ5Q0RZT50C" TargetMode="External"/><Relationship Id="rId4944" Type="http://schemas.openxmlformats.org/officeDocument/2006/relationships/hyperlink" Target="https://skills.emsidata.com/skills/KS123BC6ZGSQZ6QGX23G" TargetMode="External"/><Relationship Id="rId3616" Type="http://schemas.openxmlformats.org/officeDocument/2006/relationships/hyperlink" Target="https://skills.emsidata.com/skills/KS124886D1CD9PCYC0YV" TargetMode="External"/><Relationship Id="rId4947" Type="http://schemas.openxmlformats.org/officeDocument/2006/relationships/hyperlink" Target="https://skills.emsidata.com/skills/KS125RV6ZHPNC972997Q" TargetMode="External"/><Relationship Id="rId3615" Type="http://schemas.openxmlformats.org/officeDocument/2006/relationships/hyperlink" Target="https://skills.emsidata.com/skills/ES4ADABC5FB1DBF682B0" TargetMode="External"/><Relationship Id="rId4946" Type="http://schemas.openxmlformats.org/officeDocument/2006/relationships/hyperlink" Target="https://skills.emsidata.com/skills/BGS2D86805518AAC8759" TargetMode="External"/><Relationship Id="rId3618" Type="http://schemas.openxmlformats.org/officeDocument/2006/relationships/hyperlink" Target="https://skills.emsidata.com/skills/ESA9660ACF4D6EF9CF89" TargetMode="External"/><Relationship Id="rId4949" Type="http://schemas.openxmlformats.org/officeDocument/2006/relationships/hyperlink" Target="https://skills.emsidata.com/skills/KS126X05YS4X4WT82FR0" TargetMode="External"/><Relationship Id="rId3617" Type="http://schemas.openxmlformats.org/officeDocument/2006/relationships/hyperlink" Target="https://skills.emsidata.com/skills/KS7G6TX6G03FFWCMNS9K" TargetMode="External"/><Relationship Id="rId4948" Type="http://schemas.openxmlformats.org/officeDocument/2006/relationships/hyperlink" Target="https://skills.emsidata.com/skills/KS7G0S16FTG6TB0QZD2F" TargetMode="External"/><Relationship Id="rId3619" Type="http://schemas.openxmlformats.org/officeDocument/2006/relationships/hyperlink" Target="https://skills.emsidata.com/skills/KS1249G6DK1V6XQGM843" TargetMode="External"/><Relationship Id="rId3610" Type="http://schemas.openxmlformats.org/officeDocument/2006/relationships/hyperlink" Target="https://skills.emsidata.com/skills/ESBD2B01B83A2C580413" TargetMode="External"/><Relationship Id="rId4941" Type="http://schemas.openxmlformats.org/officeDocument/2006/relationships/hyperlink" Target="https://skills.emsidata.com/skills/KS124PN5ZTV9DYWG9GXF" TargetMode="External"/><Relationship Id="rId4940" Type="http://schemas.openxmlformats.org/officeDocument/2006/relationships/hyperlink" Target="https://skills.emsidata.com/skills/KS1218P66BGK5X5JGKLF" TargetMode="External"/><Relationship Id="rId3601" Type="http://schemas.openxmlformats.org/officeDocument/2006/relationships/hyperlink" Target="https://skills.emsidata.com/skills/KS440FL74QTFQ73J7TS0" TargetMode="External"/><Relationship Id="rId4932" Type="http://schemas.openxmlformats.org/officeDocument/2006/relationships/hyperlink" Target="https://skills.emsidata.com/skills/BGS8094E7CD76B444A65" TargetMode="External"/><Relationship Id="rId3600" Type="http://schemas.openxmlformats.org/officeDocument/2006/relationships/hyperlink" Target="https://skills.emsidata.com/skills/ES6473D7AC1BC9E81385" TargetMode="External"/><Relationship Id="rId4931" Type="http://schemas.openxmlformats.org/officeDocument/2006/relationships/hyperlink" Target="https://skills.emsidata.com/skills/ES8413EBEAAEB96D4AF4" TargetMode="External"/><Relationship Id="rId3603" Type="http://schemas.openxmlformats.org/officeDocument/2006/relationships/hyperlink" Target="https://skills.emsidata.com/skills/KS124BC6791JVB27C3SF" TargetMode="External"/><Relationship Id="rId4934" Type="http://schemas.openxmlformats.org/officeDocument/2006/relationships/hyperlink" Target="https://skills.emsidata.com/skills/BGS9E2B6C6D4EC0C4DB3" TargetMode="External"/><Relationship Id="rId3602" Type="http://schemas.openxmlformats.org/officeDocument/2006/relationships/hyperlink" Target="https://skills.emsidata.com/skills/ES7052F52765AB3182FD" TargetMode="External"/><Relationship Id="rId4933" Type="http://schemas.openxmlformats.org/officeDocument/2006/relationships/hyperlink" Target="https://skills.emsidata.com/skills/KS123JQ66Q4B1FXXLZK4" TargetMode="External"/><Relationship Id="rId3605" Type="http://schemas.openxmlformats.org/officeDocument/2006/relationships/hyperlink" Target="https://skills.emsidata.com/skills/KS127JS5XSY9Q31VP0TN" TargetMode="External"/><Relationship Id="rId4936" Type="http://schemas.openxmlformats.org/officeDocument/2006/relationships/hyperlink" Target="https://skills.emsidata.com/skills/ESF83726CD2A1792624B" TargetMode="External"/><Relationship Id="rId3604" Type="http://schemas.openxmlformats.org/officeDocument/2006/relationships/hyperlink" Target="https://skills.emsidata.com/skills/KS126W0795QSLZ0QZVW3" TargetMode="External"/><Relationship Id="rId4935" Type="http://schemas.openxmlformats.org/officeDocument/2006/relationships/hyperlink" Target="https://skills.emsidata.com/skills/KS1223M61HD3LC9DTW8B" TargetMode="External"/><Relationship Id="rId3607" Type="http://schemas.openxmlformats.org/officeDocument/2006/relationships/hyperlink" Target="https://skills.emsidata.com/skills/KS126FL6NW4RWPV0HV2B" TargetMode="External"/><Relationship Id="rId4938" Type="http://schemas.openxmlformats.org/officeDocument/2006/relationships/hyperlink" Target="https://skills.emsidata.com/skills/KS128CW6JK956GS2TV1N" TargetMode="External"/><Relationship Id="rId3606" Type="http://schemas.openxmlformats.org/officeDocument/2006/relationships/hyperlink" Target="https://skills.emsidata.com/skills/KS1249V67N9XBTZB28T8" TargetMode="External"/><Relationship Id="rId4937" Type="http://schemas.openxmlformats.org/officeDocument/2006/relationships/hyperlink" Target="https://skills.emsidata.com/skills/KSN97GEUHPNGNAQFDCGY" TargetMode="External"/><Relationship Id="rId3609" Type="http://schemas.openxmlformats.org/officeDocument/2006/relationships/hyperlink" Target="https://skills.emsidata.com/skills/KS122K36FZRTDP8Y937Z" TargetMode="External"/><Relationship Id="rId3608" Type="http://schemas.openxmlformats.org/officeDocument/2006/relationships/hyperlink" Target="https://skills.emsidata.com/skills/KS120QW5X1CF3HBG4NKX" TargetMode="External"/><Relationship Id="rId4939" Type="http://schemas.openxmlformats.org/officeDocument/2006/relationships/hyperlink" Target="https://skills.emsidata.com/skills/BGS792E279DD2CFFBADA" TargetMode="External"/><Relationship Id="rId4930" Type="http://schemas.openxmlformats.org/officeDocument/2006/relationships/hyperlink" Target="https://skills.emsidata.com/skills/KS122CS7112WTH47YXQD" TargetMode="External"/><Relationship Id="rId1059" Type="http://schemas.openxmlformats.org/officeDocument/2006/relationships/hyperlink" Target="https://skills.emsidata.com/skills/ESED72B4C534F3E6E455" TargetMode="External"/><Relationship Id="rId2380" Type="http://schemas.openxmlformats.org/officeDocument/2006/relationships/hyperlink" Target="https://skills.emsidata.com/skills/KS4424364KPJX7Q4X3YC" TargetMode="External"/><Relationship Id="rId1050" Type="http://schemas.openxmlformats.org/officeDocument/2006/relationships/hyperlink" Target="https://skills.emsidata.com/skills/ES4CC7BADD4A09009B47" TargetMode="External"/><Relationship Id="rId2381" Type="http://schemas.openxmlformats.org/officeDocument/2006/relationships/hyperlink" Target="https://skills.emsidata.com/skills/KS120TC63V6M3HDJYN7V" TargetMode="External"/><Relationship Id="rId1051" Type="http://schemas.openxmlformats.org/officeDocument/2006/relationships/hyperlink" Target="https://skills.emsidata.com/skills/KS120165YQ5Y4JGQC03L" TargetMode="External"/><Relationship Id="rId2382" Type="http://schemas.openxmlformats.org/officeDocument/2006/relationships/hyperlink" Target="https://skills.emsidata.com/skills/KS125BM75VMF6KP28STY" TargetMode="External"/><Relationship Id="rId1052" Type="http://schemas.openxmlformats.org/officeDocument/2006/relationships/hyperlink" Target="https://skills.emsidata.com/skills/ES65C3A1A13527AD7580" TargetMode="External"/><Relationship Id="rId2383" Type="http://schemas.openxmlformats.org/officeDocument/2006/relationships/hyperlink" Target="https://skills.emsidata.com/skills/KS125PR6FFPHM75QYRKB" TargetMode="External"/><Relationship Id="rId1053" Type="http://schemas.openxmlformats.org/officeDocument/2006/relationships/hyperlink" Target="https://skills.emsidata.com/skills/KS122W179TCW8RVX29ZR" TargetMode="External"/><Relationship Id="rId2384" Type="http://schemas.openxmlformats.org/officeDocument/2006/relationships/hyperlink" Target="https://skills.emsidata.com/skills/KS126Z275TBJF6GSS8ZQ" TargetMode="External"/><Relationship Id="rId1054" Type="http://schemas.openxmlformats.org/officeDocument/2006/relationships/hyperlink" Target="https://skills.emsidata.com/skills/KS4418H6DF21VK4NHKWB" TargetMode="External"/><Relationship Id="rId2385" Type="http://schemas.openxmlformats.org/officeDocument/2006/relationships/hyperlink" Target="https://skills.emsidata.com/skills/KS1259B68KBK780JKH3K" TargetMode="External"/><Relationship Id="rId1055" Type="http://schemas.openxmlformats.org/officeDocument/2006/relationships/hyperlink" Target="https://skills.emsidata.com/skills/KS1213Q5Y632QWZ7PVVS" TargetMode="External"/><Relationship Id="rId2386" Type="http://schemas.openxmlformats.org/officeDocument/2006/relationships/hyperlink" Target="https://skills.emsidata.com/skills/KS1203M5X6LQVSRTW88J" TargetMode="External"/><Relationship Id="rId1056" Type="http://schemas.openxmlformats.org/officeDocument/2006/relationships/hyperlink" Target="https://skills.emsidata.com/skills/KS440RQ75DGBDNVR04XV" TargetMode="External"/><Relationship Id="rId2387" Type="http://schemas.openxmlformats.org/officeDocument/2006/relationships/hyperlink" Target="https://skills.emsidata.com/skills/KS124FD5WN6N7G2CY5L4" TargetMode="External"/><Relationship Id="rId1057" Type="http://schemas.openxmlformats.org/officeDocument/2006/relationships/hyperlink" Target="https://skills.emsidata.com/skills/KS1203B66DJG8T72WTJ4" TargetMode="External"/><Relationship Id="rId2388" Type="http://schemas.openxmlformats.org/officeDocument/2006/relationships/hyperlink" Target="https://skills.emsidata.com/skills/ES295E36C72F6E319BB6" TargetMode="External"/><Relationship Id="rId1058" Type="http://schemas.openxmlformats.org/officeDocument/2006/relationships/hyperlink" Target="https://skills.emsidata.com/skills/KS126NT648BP2V66XDM2" TargetMode="External"/><Relationship Id="rId2389" Type="http://schemas.openxmlformats.org/officeDocument/2006/relationships/hyperlink" Target="https://skills.emsidata.com/skills/KS120276G5JJHNZHDWL7" TargetMode="External"/><Relationship Id="rId1048" Type="http://schemas.openxmlformats.org/officeDocument/2006/relationships/hyperlink" Target="https://skills.emsidata.com/skills/KS124NV76V4PG2TK286G" TargetMode="External"/><Relationship Id="rId2379" Type="http://schemas.openxmlformats.org/officeDocument/2006/relationships/hyperlink" Target="https://skills.emsidata.com/skills/KS441J16C9Z5VD1QH199" TargetMode="External"/><Relationship Id="rId1049" Type="http://schemas.openxmlformats.org/officeDocument/2006/relationships/hyperlink" Target="https://skills.emsidata.com/skills/KS1217H6F7PB7YBNPPZH" TargetMode="External"/><Relationship Id="rId2370" Type="http://schemas.openxmlformats.org/officeDocument/2006/relationships/hyperlink" Target="https://skills.emsidata.com/skills/KS441P063CCYPHTWYLKF" TargetMode="External"/><Relationship Id="rId1040" Type="http://schemas.openxmlformats.org/officeDocument/2006/relationships/hyperlink" Target="https://skills.emsidata.com/skills/KS12424695B3SLPZL50P" TargetMode="External"/><Relationship Id="rId2371" Type="http://schemas.openxmlformats.org/officeDocument/2006/relationships/hyperlink" Target="https://skills.emsidata.com/skills/KS1200T78B9FLGC6TVY4" TargetMode="External"/><Relationship Id="rId1041" Type="http://schemas.openxmlformats.org/officeDocument/2006/relationships/hyperlink" Target="https://skills.emsidata.com/skills/KS121XY60R6Z5C3R172K" TargetMode="External"/><Relationship Id="rId2372" Type="http://schemas.openxmlformats.org/officeDocument/2006/relationships/hyperlink" Target="https://skills.emsidata.com/skills/KS1226F6RY96930BJR9W" TargetMode="External"/><Relationship Id="rId1042" Type="http://schemas.openxmlformats.org/officeDocument/2006/relationships/hyperlink" Target="https://skills.emsidata.com/skills/KS4410Q6TN140M067HLK" TargetMode="External"/><Relationship Id="rId2373" Type="http://schemas.openxmlformats.org/officeDocument/2006/relationships/hyperlink" Target="https://skills.emsidata.com/skills/KS126FR77T2DBDYXSH11" TargetMode="External"/><Relationship Id="rId1043" Type="http://schemas.openxmlformats.org/officeDocument/2006/relationships/hyperlink" Target="https://skills.emsidata.com/skills/KS126T466L1GJLW01QLV" TargetMode="External"/><Relationship Id="rId2374" Type="http://schemas.openxmlformats.org/officeDocument/2006/relationships/hyperlink" Target="https://skills.emsidata.com/skills/KS1258V6DQN98LBHNWP7" TargetMode="External"/><Relationship Id="rId1044" Type="http://schemas.openxmlformats.org/officeDocument/2006/relationships/hyperlink" Target="https://skills.emsidata.com/skills/KS4410P5YWQNWJ6FR288" TargetMode="External"/><Relationship Id="rId2375" Type="http://schemas.openxmlformats.org/officeDocument/2006/relationships/hyperlink" Target="https://skills.emsidata.com/skills/KS126YY6Z6275377PH9F" TargetMode="External"/><Relationship Id="rId1045" Type="http://schemas.openxmlformats.org/officeDocument/2006/relationships/hyperlink" Target="https://skills.emsidata.com/skills/KS4410V6J38HLD7R0J6V" TargetMode="External"/><Relationship Id="rId2376" Type="http://schemas.openxmlformats.org/officeDocument/2006/relationships/hyperlink" Target="https://skills.emsidata.com/skills/KS7G6D96PMHVV7MGQ3QS" TargetMode="External"/><Relationship Id="rId1046" Type="http://schemas.openxmlformats.org/officeDocument/2006/relationships/hyperlink" Target="https://skills.emsidata.com/skills/KS128CL69WVXYL8J0PZG" TargetMode="External"/><Relationship Id="rId2377" Type="http://schemas.openxmlformats.org/officeDocument/2006/relationships/hyperlink" Target="https://skills.emsidata.com/skills/KS441YG6HT00B8J6T6D8" TargetMode="External"/><Relationship Id="rId1047" Type="http://schemas.openxmlformats.org/officeDocument/2006/relationships/hyperlink" Target="https://skills.emsidata.com/skills/KS1229T6DQMZ34K4W54B" TargetMode="External"/><Relationship Id="rId2378" Type="http://schemas.openxmlformats.org/officeDocument/2006/relationships/hyperlink" Target="https://skills.emsidata.com/skills/KS120286H14NJMQVK928" TargetMode="External"/><Relationship Id="rId1070" Type="http://schemas.openxmlformats.org/officeDocument/2006/relationships/hyperlink" Target="https://skills.emsidata.com/skills/KS123CR60QBV4DRZJGZN" TargetMode="External"/><Relationship Id="rId1071" Type="http://schemas.openxmlformats.org/officeDocument/2006/relationships/hyperlink" Target="https://skills.emsidata.com/skills/KS441ZJ70BXBRLQDRPQC" TargetMode="External"/><Relationship Id="rId1072" Type="http://schemas.openxmlformats.org/officeDocument/2006/relationships/hyperlink" Target="https://skills.emsidata.com/skills/KSM97OPP658F91BS1CI3" TargetMode="External"/><Relationship Id="rId1073" Type="http://schemas.openxmlformats.org/officeDocument/2006/relationships/hyperlink" Target="https://skills.emsidata.com/skills/KS127DP5ZXG7K2CJ9SWD" TargetMode="External"/><Relationship Id="rId1074" Type="http://schemas.openxmlformats.org/officeDocument/2006/relationships/hyperlink" Target="https://skills.emsidata.com/skills/KS440G65W6ZWSD03SR37" TargetMode="External"/><Relationship Id="rId1075" Type="http://schemas.openxmlformats.org/officeDocument/2006/relationships/hyperlink" Target="https://skills.emsidata.com/skills/KS120LH6DHTBJYVLFKB3" TargetMode="External"/><Relationship Id="rId1076" Type="http://schemas.openxmlformats.org/officeDocument/2006/relationships/hyperlink" Target="https://skills.emsidata.com/skills/ES24F1C0E2B50CA860C1" TargetMode="External"/><Relationship Id="rId1077" Type="http://schemas.openxmlformats.org/officeDocument/2006/relationships/hyperlink" Target="https://skills.emsidata.com/skills/KS120GP613269KHPXZYW" TargetMode="External"/><Relationship Id="rId1078" Type="http://schemas.openxmlformats.org/officeDocument/2006/relationships/hyperlink" Target="https://skills.emsidata.com/skills/KS1288275NQB2VLD24ZN" TargetMode="External"/><Relationship Id="rId1079" Type="http://schemas.openxmlformats.org/officeDocument/2006/relationships/hyperlink" Target="https://skills.emsidata.com/skills/KS440Y771VPHLT2VFX6J" TargetMode="External"/><Relationship Id="rId2390" Type="http://schemas.openxmlformats.org/officeDocument/2006/relationships/hyperlink" Target="https://skills.emsidata.com/skills/KS124CD75ZCFN9ZFG6KD" TargetMode="External"/><Relationship Id="rId1060" Type="http://schemas.openxmlformats.org/officeDocument/2006/relationships/hyperlink" Target="https://skills.emsidata.com/skills/KS1228971QZ4LN6V03GB" TargetMode="External"/><Relationship Id="rId2391" Type="http://schemas.openxmlformats.org/officeDocument/2006/relationships/hyperlink" Target="https://skills.emsidata.com/skills/ES1D1A39F66194362697" TargetMode="External"/><Relationship Id="rId1061" Type="http://schemas.openxmlformats.org/officeDocument/2006/relationships/hyperlink" Target="https://skills.emsidata.com/skills/KS122YG5ZL25LHG37S34" TargetMode="External"/><Relationship Id="rId2392" Type="http://schemas.openxmlformats.org/officeDocument/2006/relationships/hyperlink" Target="https://skills.emsidata.com/skills/KS122ZF75YVNLXW1BN4Q" TargetMode="External"/><Relationship Id="rId1062" Type="http://schemas.openxmlformats.org/officeDocument/2006/relationships/hyperlink" Target="https://skills.emsidata.com/skills/KS122VL71WF050TPW0V7" TargetMode="External"/><Relationship Id="rId2393" Type="http://schemas.openxmlformats.org/officeDocument/2006/relationships/hyperlink" Target="https://skills.emsidata.com/skills/KS1278H6ZXZQQF7XJBQS" TargetMode="External"/><Relationship Id="rId1063" Type="http://schemas.openxmlformats.org/officeDocument/2006/relationships/hyperlink" Target="https://skills.emsidata.com/skills/KS1201H611BT3GJ16LF6" TargetMode="External"/><Relationship Id="rId2394" Type="http://schemas.openxmlformats.org/officeDocument/2006/relationships/hyperlink" Target="https://skills.emsidata.com/skills/KS124B85W68R34992SWC" TargetMode="External"/><Relationship Id="rId1064" Type="http://schemas.openxmlformats.org/officeDocument/2006/relationships/hyperlink" Target="https://skills.emsidata.com/skills/KS123K06523BSD9HX91F" TargetMode="External"/><Relationship Id="rId2395" Type="http://schemas.openxmlformats.org/officeDocument/2006/relationships/hyperlink" Target="https://skills.emsidata.com/skills/KS440T86HBG5XPW875BX" TargetMode="External"/><Relationship Id="rId1065" Type="http://schemas.openxmlformats.org/officeDocument/2006/relationships/hyperlink" Target="https://skills.emsidata.com/skills/KS122FM6NS52BCDZ7GWT" TargetMode="External"/><Relationship Id="rId2396" Type="http://schemas.openxmlformats.org/officeDocument/2006/relationships/hyperlink" Target="https://skills.emsidata.com/skills/KS120M86QF6X6S7QP3GG" TargetMode="External"/><Relationship Id="rId1066" Type="http://schemas.openxmlformats.org/officeDocument/2006/relationships/hyperlink" Target="https://skills.emsidata.com/skills/KS1256R70NYXZQCLX2S8" TargetMode="External"/><Relationship Id="rId2397" Type="http://schemas.openxmlformats.org/officeDocument/2006/relationships/hyperlink" Target="https://skills.emsidata.com/skills/KS124B672F51N6YKZ0KP" TargetMode="External"/><Relationship Id="rId1067" Type="http://schemas.openxmlformats.org/officeDocument/2006/relationships/hyperlink" Target="https://skills.emsidata.com/skills/KS7G0FX6Z00T2CQCMQNW" TargetMode="External"/><Relationship Id="rId2398" Type="http://schemas.openxmlformats.org/officeDocument/2006/relationships/hyperlink" Target="https://skills.emsidata.com/skills/KS1288L6V95GG1F81MW3" TargetMode="External"/><Relationship Id="rId1068" Type="http://schemas.openxmlformats.org/officeDocument/2006/relationships/hyperlink" Target="https://skills.emsidata.com/skills/KS122YC658GLQ0QD71H3" TargetMode="External"/><Relationship Id="rId2399" Type="http://schemas.openxmlformats.org/officeDocument/2006/relationships/hyperlink" Target="https://skills.emsidata.com/skills/KS124CY683WQQPST35WK" TargetMode="External"/><Relationship Id="rId1069" Type="http://schemas.openxmlformats.org/officeDocument/2006/relationships/hyperlink" Target="https://skills.emsidata.com/skills/KS125ZL6L54L6WFY4H8F" TargetMode="External"/><Relationship Id="rId1015" Type="http://schemas.openxmlformats.org/officeDocument/2006/relationships/hyperlink" Target="https://skills.emsidata.com/skills/KS124ZK5ZSPN3HVCX0VX" TargetMode="External"/><Relationship Id="rId2346" Type="http://schemas.openxmlformats.org/officeDocument/2006/relationships/hyperlink" Target="https://skills.emsidata.com/skills/KS6MBICW33QBM1KAPCWI" TargetMode="External"/><Relationship Id="rId3678" Type="http://schemas.openxmlformats.org/officeDocument/2006/relationships/hyperlink" Target="https://skills.emsidata.com/skills/KS121JX6TFZQH4VS5P89" TargetMode="External"/><Relationship Id="rId1016" Type="http://schemas.openxmlformats.org/officeDocument/2006/relationships/hyperlink" Target="https://skills.emsidata.com/skills/KS121X369RKT17LSJNZX" TargetMode="External"/><Relationship Id="rId2347" Type="http://schemas.openxmlformats.org/officeDocument/2006/relationships/hyperlink" Target="https://skills.emsidata.com/skills/KS123205XFD994GSX8MQ" TargetMode="External"/><Relationship Id="rId3677" Type="http://schemas.openxmlformats.org/officeDocument/2006/relationships/hyperlink" Target="https://skills.emsidata.com/skills/KS121136GK3K9BPLZVKR" TargetMode="External"/><Relationship Id="rId1017" Type="http://schemas.openxmlformats.org/officeDocument/2006/relationships/hyperlink" Target="https://skills.emsidata.com/skills/ES5B965B8EC5DB0163FA" TargetMode="External"/><Relationship Id="rId2348" Type="http://schemas.openxmlformats.org/officeDocument/2006/relationships/hyperlink" Target="https://skills.emsidata.com/skills/KS1254R6D2Y03RHKCVHR" TargetMode="External"/><Relationship Id="rId1018" Type="http://schemas.openxmlformats.org/officeDocument/2006/relationships/hyperlink" Target="https://skills.emsidata.com/skills/KS122Y7641J0W86JPB3Z" TargetMode="External"/><Relationship Id="rId2349" Type="http://schemas.openxmlformats.org/officeDocument/2006/relationships/hyperlink" Target="https://skills.emsidata.com/skills/KS122F26PVGKFLVRY8RS" TargetMode="External"/><Relationship Id="rId3679" Type="http://schemas.openxmlformats.org/officeDocument/2006/relationships/hyperlink" Target="https://skills.emsidata.com/skills/KS1285H6DX6YGTQ1HD2Y" TargetMode="External"/><Relationship Id="rId1019" Type="http://schemas.openxmlformats.org/officeDocument/2006/relationships/hyperlink" Target="https://skills.emsidata.com/skills/KS123115XHBZ77KJJK1J" TargetMode="External"/><Relationship Id="rId3670" Type="http://schemas.openxmlformats.org/officeDocument/2006/relationships/hyperlink" Target="https://skills.emsidata.com/skills/KS123PC6G55Q5M527K95" TargetMode="External"/><Relationship Id="rId2340" Type="http://schemas.openxmlformats.org/officeDocument/2006/relationships/hyperlink" Target="https://skills.emsidata.com/skills/KS1228D64QGWWH1WN4FD" TargetMode="External"/><Relationship Id="rId3672" Type="http://schemas.openxmlformats.org/officeDocument/2006/relationships/hyperlink" Target="https://skills.emsidata.com/skills/ESA79EEFF926F9F5FC41" TargetMode="External"/><Relationship Id="rId1010" Type="http://schemas.openxmlformats.org/officeDocument/2006/relationships/hyperlink" Target="https://skills.emsidata.com/skills/KS121CN77CXV0THNX550" TargetMode="External"/><Relationship Id="rId2341" Type="http://schemas.openxmlformats.org/officeDocument/2006/relationships/hyperlink" Target="https://skills.emsidata.com/skills/KS127HV79TKXNPC1DSQ2" TargetMode="External"/><Relationship Id="rId3671" Type="http://schemas.openxmlformats.org/officeDocument/2006/relationships/hyperlink" Target="https://skills.emsidata.com/skills/KS1252P6ZLJX8N9RCR2P" TargetMode="External"/><Relationship Id="rId1011" Type="http://schemas.openxmlformats.org/officeDocument/2006/relationships/hyperlink" Target="https://skills.emsidata.com/skills/KS125YV6207Y09V4CV3R" TargetMode="External"/><Relationship Id="rId2342" Type="http://schemas.openxmlformats.org/officeDocument/2006/relationships/hyperlink" Target="https://skills.emsidata.com/skills/KS125BW74QLLYL9MMFR3" TargetMode="External"/><Relationship Id="rId3674" Type="http://schemas.openxmlformats.org/officeDocument/2006/relationships/hyperlink" Target="https://skills.emsidata.com/skills/KS120G36N2ZJ0FDVBCMJ" TargetMode="External"/><Relationship Id="rId1012" Type="http://schemas.openxmlformats.org/officeDocument/2006/relationships/hyperlink" Target="https://skills.emsidata.com/skills/KS122SG6MGJL68QMW1QZ" TargetMode="External"/><Relationship Id="rId2343" Type="http://schemas.openxmlformats.org/officeDocument/2006/relationships/hyperlink" Target="https://skills.emsidata.com/skills/KS1231R70MKTVVGHC6TZ" TargetMode="External"/><Relationship Id="rId3673" Type="http://schemas.openxmlformats.org/officeDocument/2006/relationships/hyperlink" Target="https://skills.emsidata.com/skills/ES5E634B894C27241D35" TargetMode="External"/><Relationship Id="rId1013" Type="http://schemas.openxmlformats.org/officeDocument/2006/relationships/hyperlink" Target="https://skills.emsidata.com/skills/ESD84BAEAB1DF64D8CD9" TargetMode="External"/><Relationship Id="rId2344" Type="http://schemas.openxmlformats.org/officeDocument/2006/relationships/hyperlink" Target="https://skills.emsidata.com/skills/KS126Z96VGCWNC1XK643" TargetMode="External"/><Relationship Id="rId3676" Type="http://schemas.openxmlformats.org/officeDocument/2006/relationships/hyperlink" Target="https://skills.emsidata.com/skills/KS441DZ5YVQG5CLFL84F" TargetMode="External"/><Relationship Id="rId1014" Type="http://schemas.openxmlformats.org/officeDocument/2006/relationships/hyperlink" Target="https://skills.emsidata.com/skills/KS7G5ND71GG943C96H8Q" TargetMode="External"/><Relationship Id="rId2345" Type="http://schemas.openxmlformats.org/officeDocument/2006/relationships/hyperlink" Target="https://skills.emsidata.com/skills/ESF0F40205B3463E8E31" TargetMode="External"/><Relationship Id="rId3675" Type="http://schemas.openxmlformats.org/officeDocument/2006/relationships/hyperlink" Target="https://skills.emsidata.com/skills/KS120J2780C9RJYQYPPR" TargetMode="External"/><Relationship Id="rId1004" Type="http://schemas.openxmlformats.org/officeDocument/2006/relationships/hyperlink" Target="https://skills.emsidata.com/skills/KS121VC6HS2MRD8TKLDX" TargetMode="External"/><Relationship Id="rId2335" Type="http://schemas.openxmlformats.org/officeDocument/2006/relationships/hyperlink" Target="https://skills.emsidata.com/skills/KS124GX79GX5DT17X6R1" TargetMode="External"/><Relationship Id="rId3667" Type="http://schemas.openxmlformats.org/officeDocument/2006/relationships/hyperlink" Target="https://skills.emsidata.com/skills/KS123FS77F9BXK1X9GL3" TargetMode="External"/><Relationship Id="rId4998" Type="http://schemas.openxmlformats.org/officeDocument/2006/relationships/hyperlink" Target="https://skills.emsidata.com/skills/BGSFA60A8F04CC1639C3" TargetMode="External"/><Relationship Id="rId1005" Type="http://schemas.openxmlformats.org/officeDocument/2006/relationships/hyperlink" Target="https://skills.emsidata.com/skills/KS121V277C12CV7T1YNR" TargetMode="External"/><Relationship Id="rId2336" Type="http://schemas.openxmlformats.org/officeDocument/2006/relationships/hyperlink" Target="https://skills.emsidata.com/skills/KS124KT63GC904KZ0K4W" TargetMode="External"/><Relationship Id="rId3666" Type="http://schemas.openxmlformats.org/officeDocument/2006/relationships/hyperlink" Target="https://skills.emsidata.com/skills/KS120H872MQZYXB4LW0C" TargetMode="External"/><Relationship Id="rId4997" Type="http://schemas.openxmlformats.org/officeDocument/2006/relationships/hyperlink" Target="https://skills.emsidata.com/skills/KS120RQ729S7CR8GSZ95" TargetMode="External"/><Relationship Id="rId1006" Type="http://schemas.openxmlformats.org/officeDocument/2006/relationships/hyperlink" Target="https://skills.emsidata.com/skills/KS1210L6DM96QKG1XM3Z" TargetMode="External"/><Relationship Id="rId2337" Type="http://schemas.openxmlformats.org/officeDocument/2006/relationships/hyperlink" Target="https://skills.emsidata.com/skills/ESAC4E2EB765CF130F71" TargetMode="External"/><Relationship Id="rId3669" Type="http://schemas.openxmlformats.org/officeDocument/2006/relationships/hyperlink" Target="https://skills.emsidata.com/skills/KS440R96B62VT0JB0BKS" TargetMode="External"/><Relationship Id="rId1007" Type="http://schemas.openxmlformats.org/officeDocument/2006/relationships/hyperlink" Target="https://skills.emsidata.com/skills/KS1266B650KHN8BB4ZKM" TargetMode="External"/><Relationship Id="rId2338" Type="http://schemas.openxmlformats.org/officeDocument/2006/relationships/hyperlink" Target="https://skills.emsidata.com/skills/KS122WR65W0M1GFHCW9W" TargetMode="External"/><Relationship Id="rId3668" Type="http://schemas.openxmlformats.org/officeDocument/2006/relationships/hyperlink" Target="https://skills.emsidata.com/skills/KS122MX6Z22WRCVFXRDP" TargetMode="External"/><Relationship Id="rId4999" Type="http://schemas.openxmlformats.org/officeDocument/2006/relationships/hyperlink" Target="https://skills.emsidata.com/skills/BGSCD2A9AAAA93E3A8BF" TargetMode="External"/><Relationship Id="rId1008" Type="http://schemas.openxmlformats.org/officeDocument/2006/relationships/hyperlink" Target="https://skills.emsidata.com/skills/KS121X4751F916BV6Z5S" TargetMode="External"/><Relationship Id="rId2339" Type="http://schemas.openxmlformats.org/officeDocument/2006/relationships/hyperlink" Target="https://skills.emsidata.com/skills/KS12320732STS9N7XT64" TargetMode="External"/><Relationship Id="rId1009" Type="http://schemas.openxmlformats.org/officeDocument/2006/relationships/hyperlink" Target="https://skills.emsidata.com/skills/KS121X76SZPQDQ3D3CHZ" TargetMode="External"/><Relationship Id="rId4990" Type="http://schemas.openxmlformats.org/officeDocument/2006/relationships/hyperlink" Target="https://skills.emsidata.com/skills/BGS11EA58A86027A6676" TargetMode="External"/><Relationship Id="rId3661" Type="http://schemas.openxmlformats.org/officeDocument/2006/relationships/hyperlink" Target="https://skills.emsidata.com/skills/KS441HS6S3WQWKP28K5M" TargetMode="External"/><Relationship Id="rId4992" Type="http://schemas.openxmlformats.org/officeDocument/2006/relationships/hyperlink" Target="https://skills.emsidata.com/skills/ES927EF31A5D2B127B50" TargetMode="External"/><Relationship Id="rId2330" Type="http://schemas.openxmlformats.org/officeDocument/2006/relationships/hyperlink" Target="https://skills.emsidata.com/skills/ESB376E9EFC518310EC1" TargetMode="External"/><Relationship Id="rId3660" Type="http://schemas.openxmlformats.org/officeDocument/2006/relationships/hyperlink" Target="https://skills.emsidata.com/skills/KS120XJ66LV1RMPCJ74M" TargetMode="External"/><Relationship Id="rId4991" Type="http://schemas.openxmlformats.org/officeDocument/2006/relationships/hyperlink" Target="https://skills.emsidata.com/skills/BGS858F0CDDAF181E93C" TargetMode="External"/><Relationship Id="rId1000" Type="http://schemas.openxmlformats.org/officeDocument/2006/relationships/hyperlink" Target="https://skills.emsidata.com/skills/KS128G96M9GTV4HH0MBS" TargetMode="External"/><Relationship Id="rId2331" Type="http://schemas.openxmlformats.org/officeDocument/2006/relationships/hyperlink" Target="https://skills.emsidata.com/skills/KS440WB6JXXD43XXP1GJ" TargetMode="External"/><Relationship Id="rId3663" Type="http://schemas.openxmlformats.org/officeDocument/2006/relationships/hyperlink" Target="https://skills.emsidata.com/skills/KS126DW6QXTQTVLWM6TC" TargetMode="External"/><Relationship Id="rId4994" Type="http://schemas.openxmlformats.org/officeDocument/2006/relationships/hyperlink" Target="https://skills.emsidata.com/skills/KS821U8XQRM3KNTJ84N7" TargetMode="External"/><Relationship Id="rId1001" Type="http://schemas.openxmlformats.org/officeDocument/2006/relationships/hyperlink" Target="https://skills.emsidata.com/skills/ES52F8CD0C3EDF831234" TargetMode="External"/><Relationship Id="rId2332" Type="http://schemas.openxmlformats.org/officeDocument/2006/relationships/hyperlink" Target="https://skills.emsidata.com/skills/KS07GLHR55JPN7L16I5R" TargetMode="External"/><Relationship Id="rId3662" Type="http://schemas.openxmlformats.org/officeDocument/2006/relationships/hyperlink" Target="https://skills.emsidata.com/skills/KS1211B66F0GS64SP4WT" TargetMode="External"/><Relationship Id="rId4993" Type="http://schemas.openxmlformats.org/officeDocument/2006/relationships/hyperlink" Target="https://skills.emsidata.com/skills/ES97950ED1C1EF84AC29" TargetMode="External"/><Relationship Id="rId1002" Type="http://schemas.openxmlformats.org/officeDocument/2006/relationships/hyperlink" Target="https://skills.emsidata.com/skills/KS1206869CDY93T2SG1P" TargetMode="External"/><Relationship Id="rId2333" Type="http://schemas.openxmlformats.org/officeDocument/2006/relationships/hyperlink" Target="https://skills.emsidata.com/skills/KSBX3V1GK6YT5P55E03O" TargetMode="External"/><Relationship Id="rId3665" Type="http://schemas.openxmlformats.org/officeDocument/2006/relationships/hyperlink" Target="https://skills.emsidata.com/skills/ESFC9E9B0B26C26C2E7F" TargetMode="External"/><Relationship Id="rId4996" Type="http://schemas.openxmlformats.org/officeDocument/2006/relationships/hyperlink" Target="https://skills.emsidata.com/skills/BGS1ADAA36DB65721AA3" TargetMode="External"/><Relationship Id="rId1003" Type="http://schemas.openxmlformats.org/officeDocument/2006/relationships/hyperlink" Target="https://skills.emsidata.com/skills/KS1235T6BQSDN8D78GSN" TargetMode="External"/><Relationship Id="rId2334" Type="http://schemas.openxmlformats.org/officeDocument/2006/relationships/hyperlink" Target="https://skills.emsidata.com/skills/KS123CZ6V1JC5FBNXX42" TargetMode="External"/><Relationship Id="rId3664" Type="http://schemas.openxmlformats.org/officeDocument/2006/relationships/hyperlink" Target="https://skills.emsidata.com/skills/KS1210R6L3FYYVTNNS8S" TargetMode="External"/><Relationship Id="rId4995" Type="http://schemas.openxmlformats.org/officeDocument/2006/relationships/hyperlink" Target="https://skills.emsidata.com/skills/ES8E13F7072E92C43C42" TargetMode="External"/><Relationship Id="rId1037" Type="http://schemas.openxmlformats.org/officeDocument/2006/relationships/hyperlink" Target="https://skills.emsidata.com/skills/KS7G82H74NBVCV9RJBFJ" TargetMode="External"/><Relationship Id="rId2368" Type="http://schemas.openxmlformats.org/officeDocument/2006/relationships/hyperlink" Target="https://skills.emsidata.com/skills/KS1205G5ZKS8ZZWVPM9Y" TargetMode="External"/><Relationship Id="rId1038" Type="http://schemas.openxmlformats.org/officeDocument/2006/relationships/hyperlink" Target="https://skills.emsidata.com/skills/KS128736G4DTS6WTY4P0" TargetMode="External"/><Relationship Id="rId2369" Type="http://schemas.openxmlformats.org/officeDocument/2006/relationships/hyperlink" Target="https://skills.emsidata.com/skills/KSK4DR360GY525L76R7K" TargetMode="External"/><Relationship Id="rId3699" Type="http://schemas.openxmlformats.org/officeDocument/2006/relationships/hyperlink" Target="https://skills.emsidata.com/skills/KS120R063YPSX6PVJM1S" TargetMode="External"/><Relationship Id="rId1039" Type="http://schemas.openxmlformats.org/officeDocument/2006/relationships/hyperlink" Target="https://skills.emsidata.com/skills/KS120MJ6QP112G3XSMMT" TargetMode="External"/><Relationship Id="rId3690" Type="http://schemas.openxmlformats.org/officeDocument/2006/relationships/hyperlink" Target="https://skills.emsidata.com/skills/KS12361686MYH1PBKFFH" TargetMode="External"/><Relationship Id="rId2360" Type="http://schemas.openxmlformats.org/officeDocument/2006/relationships/hyperlink" Target="https://skills.emsidata.com/skills/KS126ZK60X10ZQ7DRFLR" TargetMode="External"/><Relationship Id="rId3692" Type="http://schemas.openxmlformats.org/officeDocument/2006/relationships/hyperlink" Target="https://skills.emsidata.com/skills/KS127R76WGNGBXSSNT7B" TargetMode="External"/><Relationship Id="rId1030" Type="http://schemas.openxmlformats.org/officeDocument/2006/relationships/hyperlink" Target="https://skills.emsidata.com/skills/KS4410T6VT32WPY1XS4S" TargetMode="External"/><Relationship Id="rId2361" Type="http://schemas.openxmlformats.org/officeDocument/2006/relationships/hyperlink" Target="https://skills.emsidata.com/skills/KS124VQ6ZCMSRJTF4PM7" TargetMode="External"/><Relationship Id="rId3691" Type="http://schemas.openxmlformats.org/officeDocument/2006/relationships/hyperlink" Target="https://skills.emsidata.com/skills/KS127RB6CYMM8HSBGP86" TargetMode="External"/><Relationship Id="rId1031" Type="http://schemas.openxmlformats.org/officeDocument/2006/relationships/hyperlink" Target="https://skills.emsidata.com/skills/KS4410K6MPMF090T04CS" TargetMode="External"/><Relationship Id="rId2362" Type="http://schemas.openxmlformats.org/officeDocument/2006/relationships/hyperlink" Target="https://skills.emsidata.com/skills/KS441TM6SPMC9Q7PQ8FK" TargetMode="External"/><Relationship Id="rId3694" Type="http://schemas.openxmlformats.org/officeDocument/2006/relationships/hyperlink" Target="https://skills.emsidata.com/skills/KS120LK75R3GCYN79DVC" TargetMode="External"/><Relationship Id="rId1032" Type="http://schemas.openxmlformats.org/officeDocument/2006/relationships/hyperlink" Target="https://skills.emsidata.com/skills/KS125ZX6QXDBMRMRFWWQ" TargetMode="External"/><Relationship Id="rId2363" Type="http://schemas.openxmlformats.org/officeDocument/2006/relationships/hyperlink" Target="https://skills.emsidata.com/skills/KS125PT6MTXZ1JWXX79M" TargetMode="External"/><Relationship Id="rId3693" Type="http://schemas.openxmlformats.org/officeDocument/2006/relationships/hyperlink" Target="https://skills.emsidata.com/skills/KS127TD6X5C909DYQ765" TargetMode="External"/><Relationship Id="rId1033" Type="http://schemas.openxmlformats.org/officeDocument/2006/relationships/hyperlink" Target="https://skills.emsidata.com/skills/BGSA9B50961DE9B13877" TargetMode="External"/><Relationship Id="rId2364" Type="http://schemas.openxmlformats.org/officeDocument/2006/relationships/hyperlink" Target="https://skills.emsidata.com/skills/KS1266064YVS89HLHHVB" TargetMode="External"/><Relationship Id="rId3696" Type="http://schemas.openxmlformats.org/officeDocument/2006/relationships/hyperlink" Target="https://skills.emsidata.com/skills/ES1E04CBF6CB939CF2D7" TargetMode="External"/><Relationship Id="rId1034" Type="http://schemas.openxmlformats.org/officeDocument/2006/relationships/hyperlink" Target="https://skills.emsidata.com/skills/ESC3C3B24E2AF60E0CD3" TargetMode="External"/><Relationship Id="rId2365" Type="http://schemas.openxmlformats.org/officeDocument/2006/relationships/hyperlink" Target="https://skills.emsidata.com/skills/KS126HX6LRCLSM7NR0WV" TargetMode="External"/><Relationship Id="rId3695" Type="http://schemas.openxmlformats.org/officeDocument/2006/relationships/hyperlink" Target="https://skills.emsidata.com/skills/KS127216YXGCXK2QBZCY" TargetMode="External"/><Relationship Id="rId1035" Type="http://schemas.openxmlformats.org/officeDocument/2006/relationships/hyperlink" Target="https://skills.emsidata.com/skills/KS1217X70KVSP515Q95M" TargetMode="External"/><Relationship Id="rId2366" Type="http://schemas.openxmlformats.org/officeDocument/2006/relationships/hyperlink" Target="https://skills.emsidata.com/skills/KS6833T66CBZHBTRQG5Q" TargetMode="External"/><Relationship Id="rId3698" Type="http://schemas.openxmlformats.org/officeDocument/2006/relationships/hyperlink" Target="https://skills.emsidata.com/skills/KSB4X96XTUVZRJSIJD2N" TargetMode="External"/><Relationship Id="rId1036" Type="http://schemas.openxmlformats.org/officeDocument/2006/relationships/hyperlink" Target="https://skills.emsidata.com/skills/KS441HZ60WWB0T7YTZ4R" TargetMode="External"/><Relationship Id="rId2367" Type="http://schemas.openxmlformats.org/officeDocument/2006/relationships/hyperlink" Target="https://skills.emsidata.com/skills/KS126Z16TCTSGFDXT56P" TargetMode="External"/><Relationship Id="rId3697" Type="http://schemas.openxmlformats.org/officeDocument/2006/relationships/hyperlink" Target="https://skills.emsidata.com/skills/ES4027C8FB7B030AD2B8" TargetMode="External"/><Relationship Id="rId1026" Type="http://schemas.openxmlformats.org/officeDocument/2006/relationships/hyperlink" Target="https://skills.emsidata.com/skills/KS441GS65WFSRJ0QJHQD" TargetMode="External"/><Relationship Id="rId2357" Type="http://schemas.openxmlformats.org/officeDocument/2006/relationships/hyperlink" Target="https://skills.emsidata.com/skills/KS126FS6WM2GMTG6BFTW" TargetMode="External"/><Relationship Id="rId3689" Type="http://schemas.openxmlformats.org/officeDocument/2006/relationships/hyperlink" Target="https://skills.emsidata.com/skills/KS127R477Q6ZY0BQLMD5" TargetMode="External"/><Relationship Id="rId1027" Type="http://schemas.openxmlformats.org/officeDocument/2006/relationships/hyperlink" Target="https://skills.emsidata.com/skills/KS440M66WRQTZZ5L6F5V" TargetMode="External"/><Relationship Id="rId2358" Type="http://schemas.openxmlformats.org/officeDocument/2006/relationships/hyperlink" Target="https://skills.emsidata.com/skills/KS1227F76Q36LXJTZTK1" TargetMode="External"/><Relationship Id="rId3688" Type="http://schemas.openxmlformats.org/officeDocument/2006/relationships/hyperlink" Target="https://skills.emsidata.com/skills/KS1211C628WCDFN2S2KJ" TargetMode="External"/><Relationship Id="rId1028" Type="http://schemas.openxmlformats.org/officeDocument/2006/relationships/hyperlink" Target="https://skills.emsidata.com/skills/KS4410T5YN49SBCX8P2S" TargetMode="External"/><Relationship Id="rId2359" Type="http://schemas.openxmlformats.org/officeDocument/2006/relationships/hyperlink" Target="https://skills.emsidata.com/skills/KS1216H66PSL45LKSBXM" TargetMode="External"/><Relationship Id="rId1029" Type="http://schemas.openxmlformats.org/officeDocument/2006/relationships/hyperlink" Target="https://skills.emsidata.com/skills/KS124VS66VH7N2SDJFV8" TargetMode="External"/><Relationship Id="rId3681" Type="http://schemas.openxmlformats.org/officeDocument/2006/relationships/hyperlink" Target="https://skills.emsidata.com/skills/KSXFDM4R9Z7SQXYYZZQO" TargetMode="External"/><Relationship Id="rId2350" Type="http://schemas.openxmlformats.org/officeDocument/2006/relationships/hyperlink" Target="https://skills.emsidata.com/skills/KS7G6RB795N9NR2443S1" TargetMode="External"/><Relationship Id="rId3680" Type="http://schemas.openxmlformats.org/officeDocument/2006/relationships/hyperlink" Target="https://skills.emsidata.com/skills/KS126G76RCMD7LSXHZC0" TargetMode="External"/><Relationship Id="rId1020" Type="http://schemas.openxmlformats.org/officeDocument/2006/relationships/hyperlink" Target="https://skills.emsidata.com/skills/KS441V45W86ST9Z0RZ8Z" TargetMode="External"/><Relationship Id="rId2351" Type="http://schemas.openxmlformats.org/officeDocument/2006/relationships/hyperlink" Target="https://skills.emsidata.com/skills/KS4427M6NG7B2SKY3ZGF" TargetMode="External"/><Relationship Id="rId3683" Type="http://schemas.openxmlformats.org/officeDocument/2006/relationships/hyperlink" Target="https://skills.emsidata.com/skills/ESE6F2DD40659BBA0432" TargetMode="External"/><Relationship Id="rId1021" Type="http://schemas.openxmlformats.org/officeDocument/2006/relationships/hyperlink" Target="https://skills.emsidata.com/skills/KS440K36SC61YNF4VQ9L" TargetMode="External"/><Relationship Id="rId2352" Type="http://schemas.openxmlformats.org/officeDocument/2006/relationships/hyperlink" Target="https://skills.emsidata.com/skills/KS123RZ7150574VY314Y" TargetMode="External"/><Relationship Id="rId3682" Type="http://schemas.openxmlformats.org/officeDocument/2006/relationships/hyperlink" Target="https://skills.emsidata.com/skills/KS126P46TNK1WV6081PT" TargetMode="External"/><Relationship Id="rId1022" Type="http://schemas.openxmlformats.org/officeDocument/2006/relationships/hyperlink" Target="https://skills.emsidata.com/skills/KS122LD70PML40GK33VG" TargetMode="External"/><Relationship Id="rId2353" Type="http://schemas.openxmlformats.org/officeDocument/2006/relationships/hyperlink" Target="https://skills.emsidata.com/skills/KS4427C77PRBT3948VNB" TargetMode="External"/><Relationship Id="rId3685" Type="http://schemas.openxmlformats.org/officeDocument/2006/relationships/hyperlink" Target="https://skills.emsidata.com/skills/KS127046M10VBJWGMPT7" TargetMode="External"/><Relationship Id="rId1023" Type="http://schemas.openxmlformats.org/officeDocument/2006/relationships/hyperlink" Target="https://skills.emsidata.com/skills/KS1221D63GCHQJK5NQ6N" TargetMode="External"/><Relationship Id="rId2354" Type="http://schemas.openxmlformats.org/officeDocument/2006/relationships/hyperlink" Target="https://skills.emsidata.com/skills/KS123GG6CBGST8FDPNZ8" TargetMode="External"/><Relationship Id="rId3684" Type="http://schemas.openxmlformats.org/officeDocument/2006/relationships/hyperlink" Target="https://skills.emsidata.com/skills/KS122335X3ZX9F3J65K0" TargetMode="External"/><Relationship Id="rId1024" Type="http://schemas.openxmlformats.org/officeDocument/2006/relationships/hyperlink" Target="https://skills.emsidata.com/skills/KS440FM68JK3T7P8VJ87" TargetMode="External"/><Relationship Id="rId2355" Type="http://schemas.openxmlformats.org/officeDocument/2006/relationships/hyperlink" Target="https://skills.emsidata.com/skills/KS121Z46KCZJ3YXNKC60" TargetMode="External"/><Relationship Id="rId3687" Type="http://schemas.openxmlformats.org/officeDocument/2006/relationships/hyperlink" Target="https://skills.emsidata.com/skills/KS1236170NK4PC0BYFSG" TargetMode="External"/><Relationship Id="rId1025" Type="http://schemas.openxmlformats.org/officeDocument/2006/relationships/hyperlink" Target="https://skills.emsidata.com/skills/KS125PW63CYJ98C5YNLZ" TargetMode="External"/><Relationship Id="rId2356" Type="http://schemas.openxmlformats.org/officeDocument/2006/relationships/hyperlink" Target="https://skills.emsidata.com/skills/KS014HYY1YCDHKPSUBQ9" TargetMode="External"/><Relationship Id="rId3686" Type="http://schemas.openxmlformats.org/officeDocument/2006/relationships/hyperlink" Target="https://skills.emsidata.com/skills/ESE8DAF65797A667FCB0" TargetMode="External"/><Relationship Id="rId1090" Type="http://schemas.openxmlformats.org/officeDocument/2006/relationships/hyperlink" Target="https://skills.emsidata.com/skills/KS127Z661JCTV5MNPXD0" TargetMode="External"/><Relationship Id="rId1091" Type="http://schemas.openxmlformats.org/officeDocument/2006/relationships/hyperlink" Target="https://skills.emsidata.com/skills/KS1227K6DGHN5PZTCDD0" TargetMode="External"/><Relationship Id="rId1092" Type="http://schemas.openxmlformats.org/officeDocument/2006/relationships/hyperlink" Target="https://skills.emsidata.com/skills/KSSHV35JS8ALRTU4TALI" TargetMode="External"/><Relationship Id="rId1093" Type="http://schemas.openxmlformats.org/officeDocument/2006/relationships/hyperlink" Target="https://skills.emsidata.com/skills/KS123DC76QYJH2CP00M3" TargetMode="External"/><Relationship Id="rId1094" Type="http://schemas.openxmlformats.org/officeDocument/2006/relationships/hyperlink" Target="https://skills.emsidata.com/skills/KS123F06Q41W58ZLNZ55" TargetMode="External"/><Relationship Id="rId1095" Type="http://schemas.openxmlformats.org/officeDocument/2006/relationships/hyperlink" Target="https://skills.emsidata.com/skills/KS1242Z6HN38W2R9QL04" TargetMode="External"/><Relationship Id="rId1096" Type="http://schemas.openxmlformats.org/officeDocument/2006/relationships/hyperlink" Target="https://skills.emsidata.com/skills/KS128G26XR8KJSWLMMCB" TargetMode="External"/><Relationship Id="rId1097" Type="http://schemas.openxmlformats.org/officeDocument/2006/relationships/hyperlink" Target="https://skills.emsidata.com/skills/KS123DZ63CL4S5D74XVG" TargetMode="External"/><Relationship Id="rId1098" Type="http://schemas.openxmlformats.org/officeDocument/2006/relationships/hyperlink" Target="https://skills.emsidata.com/skills/KS123F7746LGSS9XWQSD" TargetMode="External"/><Relationship Id="rId1099" Type="http://schemas.openxmlformats.org/officeDocument/2006/relationships/hyperlink" Target="https://skills.emsidata.com/skills/KS1230W79VHJQSFBXW2G" TargetMode="External"/><Relationship Id="rId1080" Type="http://schemas.openxmlformats.org/officeDocument/2006/relationships/hyperlink" Target="https://skills.emsidata.com/skills/KS7G61V6YHDVQGC0XCBT" TargetMode="External"/><Relationship Id="rId1081" Type="http://schemas.openxmlformats.org/officeDocument/2006/relationships/hyperlink" Target="https://skills.emsidata.com/skills/KS122CN6BRVZ0SHTVYF9" TargetMode="External"/><Relationship Id="rId1082" Type="http://schemas.openxmlformats.org/officeDocument/2006/relationships/hyperlink" Target="https://skills.emsidata.com/skills/KS1245868MDX0DVTB6S6" TargetMode="External"/><Relationship Id="rId1083" Type="http://schemas.openxmlformats.org/officeDocument/2006/relationships/hyperlink" Target="https://skills.emsidata.com/skills/KS122CS6VVDJ1FYVYVLJ" TargetMode="External"/><Relationship Id="rId1084" Type="http://schemas.openxmlformats.org/officeDocument/2006/relationships/hyperlink" Target="https://skills.emsidata.com/skills/KS120126RP67ZXKSQM30" TargetMode="External"/><Relationship Id="rId1085" Type="http://schemas.openxmlformats.org/officeDocument/2006/relationships/hyperlink" Target="https://skills.emsidata.com/skills/KS1216Q5WJM5DJ6SLCRK" TargetMode="External"/><Relationship Id="rId1086" Type="http://schemas.openxmlformats.org/officeDocument/2006/relationships/hyperlink" Target="https://skills.emsidata.com/skills/KS123W36DC70XG4BP2HX" TargetMode="External"/><Relationship Id="rId1087" Type="http://schemas.openxmlformats.org/officeDocument/2006/relationships/hyperlink" Target="https://skills.emsidata.com/skills/KSHP2M2TJ76U3J4HCT5P" TargetMode="External"/><Relationship Id="rId1088" Type="http://schemas.openxmlformats.org/officeDocument/2006/relationships/hyperlink" Target="https://skills.emsidata.com/skills/KS440G464BV822N2KX78" TargetMode="External"/><Relationship Id="rId1089" Type="http://schemas.openxmlformats.org/officeDocument/2006/relationships/hyperlink" Target="https://skills.emsidata.com/skills/KS1278Y66FQQKP6T64DD" TargetMode="External"/><Relationship Id="rId2423" Type="http://schemas.openxmlformats.org/officeDocument/2006/relationships/hyperlink" Target="https://skills.emsidata.com/skills/KS1218R6R6HYPC4V8GPP" TargetMode="External"/><Relationship Id="rId3755" Type="http://schemas.openxmlformats.org/officeDocument/2006/relationships/hyperlink" Target="https://skills.emsidata.com/skills/KS1225K67C74NWDXNJSL" TargetMode="External"/><Relationship Id="rId2424" Type="http://schemas.openxmlformats.org/officeDocument/2006/relationships/hyperlink" Target="https://skills.emsidata.com/skills/KS442376LM8S5FKRSGM3" TargetMode="External"/><Relationship Id="rId3754" Type="http://schemas.openxmlformats.org/officeDocument/2006/relationships/hyperlink" Target="https://skills.emsidata.com/skills/KS124VM6SRCQVPJWHY2N" TargetMode="External"/><Relationship Id="rId2425" Type="http://schemas.openxmlformats.org/officeDocument/2006/relationships/hyperlink" Target="https://skills.emsidata.com/skills/ES4C2A5FE11A37D09DDD" TargetMode="External"/><Relationship Id="rId3757" Type="http://schemas.openxmlformats.org/officeDocument/2006/relationships/hyperlink" Target="https://skills.emsidata.com/skills/KS7JOYXOUJ3GSYEF6O2S" TargetMode="External"/><Relationship Id="rId2426" Type="http://schemas.openxmlformats.org/officeDocument/2006/relationships/hyperlink" Target="https://skills.emsidata.com/skills/KS125F9784GQ819LH2GL" TargetMode="External"/><Relationship Id="rId3756" Type="http://schemas.openxmlformats.org/officeDocument/2006/relationships/hyperlink" Target="https://skills.emsidata.com/skills/KS1207Y5XBMWD4PCQWW7" TargetMode="External"/><Relationship Id="rId2427" Type="http://schemas.openxmlformats.org/officeDocument/2006/relationships/hyperlink" Target="https://skills.emsidata.com/skills/KS125536N3GWSZZC3208" TargetMode="External"/><Relationship Id="rId3759" Type="http://schemas.openxmlformats.org/officeDocument/2006/relationships/hyperlink" Target="https://skills.emsidata.com/skills/KS121VW71YZ4C8VY3407" TargetMode="External"/><Relationship Id="rId2428" Type="http://schemas.openxmlformats.org/officeDocument/2006/relationships/hyperlink" Target="https://skills.emsidata.com/skills/KS1282Q741ZXKL6DQ7VR" TargetMode="External"/><Relationship Id="rId3758" Type="http://schemas.openxmlformats.org/officeDocument/2006/relationships/hyperlink" Target="https://skills.emsidata.com/skills/KS440PQ6YKFQ6NH2B7BB" TargetMode="External"/><Relationship Id="rId2429" Type="http://schemas.openxmlformats.org/officeDocument/2006/relationships/hyperlink" Target="https://skills.emsidata.com/skills/KS4418S6BC5S2WZDV79Z" TargetMode="External"/><Relationship Id="rId3751" Type="http://schemas.openxmlformats.org/officeDocument/2006/relationships/hyperlink" Target="https://skills.emsidata.com/skills/KS123RB65VYS69WB3D65" TargetMode="External"/><Relationship Id="rId2420" Type="http://schemas.openxmlformats.org/officeDocument/2006/relationships/hyperlink" Target="https://skills.emsidata.com/skills/KS1254V61MSZ26TTGCMK" TargetMode="External"/><Relationship Id="rId3750" Type="http://schemas.openxmlformats.org/officeDocument/2006/relationships/hyperlink" Target="https://skills.emsidata.com/skills/KS123HM768MWZRZD51XT" TargetMode="External"/><Relationship Id="rId2421" Type="http://schemas.openxmlformats.org/officeDocument/2006/relationships/hyperlink" Target="https://skills.emsidata.com/skills/ESC80C5E846C65F847EB" TargetMode="External"/><Relationship Id="rId3753" Type="http://schemas.openxmlformats.org/officeDocument/2006/relationships/hyperlink" Target="https://skills.emsidata.com/skills/KS1211L5WQR7MV6PNSXH" TargetMode="External"/><Relationship Id="rId2422" Type="http://schemas.openxmlformats.org/officeDocument/2006/relationships/hyperlink" Target="https://skills.emsidata.com/skills/KS440HL67JHFTW9V1B0Q" TargetMode="External"/><Relationship Id="rId3752" Type="http://schemas.openxmlformats.org/officeDocument/2006/relationships/hyperlink" Target="https://skills.emsidata.com/skills/KS440BR63Y6HPPBM5N7W" TargetMode="External"/><Relationship Id="rId2412" Type="http://schemas.openxmlformats.org/officeDocument/2006/relationships/hyperlink" Target="https://skills.emsidata.com/skills/KS26BVAZEM0MFCVFST66" TargetMode="External"/><Relationship Id="rId3744" Type="http://schemas.openxmlformats.org/officeDocument/2006/relationships/hyperlink" Target="https://skills.emsidata.com/skills/KS124VL6H88RZFHX6NTS" TargetMode="External"/><Relationship Id="rId2413" Type="http://schemas.openxmlformats.org/officeDocument/2006/relationships/hyperlink" Target="https://skills.emsidata.com/skills/KS1262268RD59S6K3J4X" TargetMode="External"/><Relationship Id="rId3743" Type="http://schemas.openxmlformats.org/officeDocument/2006/relationships/hyperlink" Target="https://skills.emsidata.com/skills/KS120XK718X7J6J8PDHW" TargetMode="External"/><Relationship Id="rId2414" Type="http://schemas.openxmlformats.org/officeDocument/2006/relationships/hyperlink" Target="https://skills.emsidata.com/skills/KS120SQ5W4Q57JMD2Y81" TargetMode="External"/><Relationship Id="rId3746" Type="http://schemas.openxmlformats.org/officeDocument/2006/relationships/hyperlink" Target="https://skills.emsidata.com/skills/KS1289875MDYZ6S5372Z" TargetMode="External"/><Relationship Id="rId2415" Type="http://schemas.openxmlformats.org/officeDocument/2006/relationships/hyperlink" Target="https://skills.emsidata.com/skills/KS122WH6VB5HJM0YKXK9" TargetMode="External"/><Relationship Id="rId3745" Type="http://schemas.openxmlformats.org/officeDocument/2006/relationships/hyperlink" Target="https://skills.emsidata.com/skills/KS125966RSZSRH0J74BL" TargetMode="External"/><Relationship Id="rId2416" Type="http://schemas.openxmlformats.org/officeDocument/2006/relationships/hyperlink" Target="https://skills.emsidata.com/skills/KS2NA4WWH9Z98XXI5K2Y" TargetMode="External"/><Relationship Id="rId3748" Type="http://schemas.openxmlformats.org/officeDocument/2006/relationships/hyperlink" Target="https://skills.emsidata.com/skills/KS124PG70DVC8HQP3RMD" TargetMode="External"/><Relationship Id="rId2417" Type="http://schemas.openxmlformats.org/officeDocument/2006/relationships/hyperlink" Target="https://skills.emsidata.com/skills/ESE00213B4D58BD54EC1" TargetMode="External"/><Relationship Id="rId3747" Type="http://schemas.openxmlformats.org/officeDocument/2006/relationships/hyperlink" Target="https://skills.emsidata.com/skills/KS4400Y6PJTH89T22DYR" TargetMode="External"/><Relationship Id="rId2418" Type="http://schemas.openxmlformats.org/officeDocument/2006/relationships/hyperlink" Target="https://skills.emsidata.com/skills/KS121CQ5ZTC3C77PYYVL" TargetMode="External"/><Relationship Id="rId2419" Type="http://schemas.openxmlformats.org/officeDocument/2006/relationships/hyperlink" Target="https://skills.emsidata.com/skills/KS4418J6YYXG4N3Q8ZMF" TargetMode="External"/><Relationship Id="rId3749" Type="http://schemas.openxmlformats.org/officeDocument/2006/relationships/hyperlink" Target="https://skills.emsidata.com/skills/ES5BEBAEBFD6E28E402F" TargetMode="External"/><Relationship Id="rId3740" Type="http://schemas.openxmlformats.org/officeDocument/2006/relationships/hyperlink" Target="https://skills.emsidata.com/skills/KS1203C6N9B52QGB4H67" TargetMode="External"/><Relationship Id="rId2410" Type="http://schemas.openxmlformats.org/officeDocument/2006/relationships/hyperlink" Target="https://skills.emsidata.com/skills/ES69EB9C9A7AAD32CC9A" TargetMode="External"/><Relationship Id="rId3742" Type="http://schemas.openxmlformats.org/officeDocument/2006/relationships/hyperlink" Target="https://skills.emsidata.com/skills/KS440BS75LCR0MMRPY7F" TargetMode="External"/><Relationship Id="rId2411" Type="http://schemas.openxmlformats.org/officeDocument/2006/relationships/hyperlink" Target="https://skills.emsidata.com/skills/KS120XV74W7MKQ7XB78N" TargetMode="External"/><Relationship Id="rId3741" Type="http://schemas.openxmlformats.org/officeDocument/2006/relationships/hyperlink" Target="https://skills.emsidata.com/skills/KS122VN73RX0QR6GMDHV" TargetMode="External"/><Relationship Id="rId1114" Type="http://schemas.openxmlformats.org/officeDocument/2006/relationships/hyperlink" Target="https://skills.emsidata.com/skills/KS1267T6Q0H1JDZZ65R8" TargetMode="External"/><Relationship Id="rId2445" Type="http://schemas.openxmlformats.org/officeDocument/2006/relationships/hyperlink" Target="https://skills.emsidata.com/skills/KS440N571SMWYXZ5TMS7" TargetMode="External"/><Relationship Id="rId3777" Type="http://schemas.openxmlformats.org/officeDocument/2006/relationships/hyperlink" Target="https://skills.emsidata.com/skills/KS123ZY700CCYLZ7DX83" TargetMode="External"/><Relationship Id="rId1115" Type="http://schemas.openxmlformats.org/officeDocument/2006/relationships/hyperlink" Target="https://skills.emsidata.com/skills/KS120MW6GYVGPT85K8L6" TargetMode="External"/><Relationship Id="rId2446" Type="http://schemas.openxmlformats.org/officeDocument/2006/relationships/hyperlink" Target="https://skills.emsidata.com/skills/ES90B700AC1B11988141" TargetMode="External"/><Relationship Id="rId3776" Type="http://schemas.openxmlformats.org/officeDocument/2006/relationships/hyperlink" Target="https://skills.emsidata.com/skills/KS124046TRJDP25WFPYC" TargetMode="External"/><Relationship Id="rId1116" Type="http://schemas.openxmlformats.org/officeDocument/2006/relationships/hyperlink" Target="https://skills.emsidata.com/skills/KS1253T5WL6VFZSRQ2QN" TargetMode="External"/><Relationship Id="rId2447" Type="http://schemas.openxmlformats.org/officeDocument/2006/relationships/hyperlink" Target="https://skills.emsidata.com/skills/KS123CW67MS8YB3L3FP3" TargetMode="External"/><Relationship Id="rId3779" Type="http://schemas.openxmlformats.org/officeDocument/2006/relationships/hyperlink" Target="https://skills.emsidata.com/skills/KS1229T6LN87KTDQX2B6" TargetMode="External"/><Relationship Id="rId1117" Type="http://schemas.openxmlformats.org/officeDocument/2006/relationships/hyperlink" Target="https://skills.emsidata.com/skills/KS1281Q6WJ60R2ZN194W" TargetMode="External"/><Relationship Id="rId2448" Type="http://schemas.openxmlformats.org/officeDocument/2006/relationships/hyperlink" Target="https://skills.emsidata.com/skills/KS120H6772VQ0MQ5RLVD" TargetMode="External"/><Relationship Id="rId3778" Type="http://schemas.openxmlformats.org/officeDocument/2006/relationships/hyperlink" Target="https://skills.emsidata.com/skills/KSH0SZT3W029WLLYXE9D" TargetMode="External"/><Relationship Id="rId1118" Type="http://schemas.openxmlformats.org/officeDocument/2006/relationships/hyperlink" Target="https://skills.emsidata.com/skills/KS1263661ZVXP7VZ4VT5" TargetMode="External"/><Relationship Id="rId2449" Type="http://schemas.openxmlformats.org/officeDocument/2006/relationships/hyperlink" Target="https://skills.emsidata.com/skills/KS123KG6DL8N3D5ZW036" TargetMode="External"/><Relationship Id="rId1119" Type="http://schemas.openxmlformats.org/officeDocument/2006/relationships/hyperlink" Target="https://skills.emsidata.com/skills/KS123FD6BP1YLD3WG9FG" TargetMode="External"/><Relationship Id="rId3771" Type="http://schemas.openxmlformats.org/officeDocument/2006/relationships/hyperlink" Target="https://skills.emsidata.com/skills/KS120CF6HN55WXY0GZ14" TargetMode="External"/><Relationship Id="rId2440" Type="http://schemas.openxmlformats.org/officeDocument/2006/relationships/hyperlink" Target="https://skills.emsidata.com/skills/KSU7TSV48IR0DK4YOYO0" TargetMode="External"/><Relationship Id="rId3770" Type="http://schemas.openxmlformats.org/officeDocument/2006/relationships/hyperlink" Target="https://skills.emsidata.com/skills/ES9DE82B5F6455C89280" TargetMode="External"/><Relationship Id="rId1110" Type="http://schemas.openxmlformats.org/officeDocument/2006/relationships/hyperlink" Target="https://skills.emsidata.com/skills/KS1228F5VWHJF56L4XJL" TargetMode="External"/><Relationship Id="rId2441" Type="http://schemas.openxmlformats.org/officeDocument/2006/relationships/hyperlink" Target="https://skills.emsidata.com/skills/KSCK7UOCSNOZGW1Y1TSS" TargetMode="External"/><Relationship Id="rId3773" Type="http://schemas.openxmlformats.org/officeDocument/2006/relationships/hyperlink" Target="https://skills.emsidata.com/skills/BGSFEC0BD96C431003B7" TargetMode="External"/><Relationship Id="rId1111" Type="http://schemas.openxmlformats.org/officeDocument/2006/relationships/hyperlink" Target="https://skills.emsidata.com/skills/KS123K168Q703FGMLLYB" TargetMode="External"/><Relationship Id="rId2442" Type="http://schemas.openxmlformats.org/officeDocument/2006/relationships/hyperlink" Target="https://skills.emsidata.com/skills/ESDFC4E62F3B0D230D63" TargetMode="External"/><Relationship Id="rId3772" Type="http://schemas.openxmlformats.org/officeDocument/2006/relationships/hyperlink" Target="https://skills.emsidata.com/skills/KS7G0GX6696JGPFQ313J" TargetMode="External"/><Relationship Id="rId1112" Type="http://schemas.openxmlformats.org/officeDocument/2006/relationships/hyperlink" Target="https://skills.emsidata.com/skills/KS4400W77QT7C4MG3PCS" TargetMode="External"/><Relationship Id="rId2443" Type="http://schemas.openxmlformats.org/officeDocument/2006/relationships/hyperlink" Target="https://skills.emsidata.com/skills/KS1229360D42WDDJX2QT" TargetMode="External"/><Relationship Id="rId3775" Type="http://schemas.openxmlformats.org/officeDocument/2006/relationships/hyperlink" Target="https://skills.emsidata.com/skills/KS120CQ6TKQJZ8JQRSN1" TargetMode="External"/><Relationship Id="rId1113" Type="http://schemas.openxmlformats.org/officeDocument/2006/relationships/hyperlink" Target="https://skills.emsidata.com/skills/KS123V16TV0D8RYNHRZH" TargetMode="External"/><Relationship Id="rId2444" Type="http://schemas.openxmlformats.org/officeDocument/2006/relationships/hyperlink" Target="https://skills.emsidata.com/skills/KS440NH65HHZ21T8ZK92" TargetMode="External"/><Relationship Id="rId3774" Type="http://schemas.openxmlformats.org/officeDocument/2006/relationships/hyperlink" Target="https://skills.emsidata.com/skills/KS120CF6WLXS5QGSWHR9" TargetMode="External"/><Relationship Id="rId1103" Type="http://schemas.openxmlformats.org/officeDocument/2006/relationships/hyperlink" Target="https://skills.emsidata.com/skills/KS125SC657W4MSLD6DXV" TargetMode="External"/><Relationship Id="rId2434" Type="http://schemas.openxmlformats.org/officeDocument/2006/relationships/hyperlink" Target="https://skills.emsidata.com/skills/KS1237C5XB19SJ3HFHZB" TargetMode="External"/><Relationship Id="rId3766" Type="http://schemas.openxmlformats.org/officeDocument/2006/relationships/hyperlink" Target="https://skills.emsidata.com/skills/ESC2EBF656AE5D0792FF" TargetMode="External"/><Relationship Id="rId1104" Type="http://schemas.openxmlformats.org/officeDocument/2006/relationships/hyperlink" Target="https://skills.emsidata.com/skills/KS123F86JNNVRNKLF0BM" TargetMode="External"/><Relationship Id="rId2435" Type="http://schemas.openxmlformats.org/officeDocument/2006/relationships/hyperlink" Target="https://skills.emsidata.com/skills/KS686Y976L1WJ98QFSD4" TargetMode="External"/><Relationship Id="rId3765" Type="http://schemas.openxmlformats.org/officeDocument/2006/relationships/hyperlink" Target="https://skills.emsidata.com/skills/KS122W66SFHVKCCV8RY6" TargetMode="External"/><Relationship Id="rId1105" Type="http://schemas.openxmlformats.org/officeDocument/2006/relationships/hyperlink" Target="https://skills.emsidata.com/skills/KS123FS6SM7YBY0BS2T7" TargetMode="External"/><Relationship Id="rId2436" Type="http://schemas.openxmlformats.org/officeDocument/2006/relationships/hyperlink" Target="https://skills.emsidata.com/skills/ES441CB6D8154FF10110" TargetMode="External"/><Relationship Id="rId3768" Type="http://schemas.openxmlformats.org/officeDocument/2006/relationships/hyperlink" Target="https://skills.emsidata.com/skills/KS440VP6DB2MBPYRD0QH" TargetMode="External"/><Relationship Id="rId1106" Type="http://schemas.openxmlformats.org/officeDocument/2006/relationships/hyperlink" Target="https://skills.emsidata.com/skills/KS123F95Y4BFF41P3Z6C" TargetMode="External"/><Relationship Id="rId2437" Type="http://schemas.openxmlformats.org/officeDocument/2006/relationships/hyperlink" Target="https://skills.emsidata.com/skills/KSNPJDJ7JNIMTMMJ8GZ1" TargetMode="External"/><Relationship Id="rId3767" Type="http://schemas.openxmlformats.org/officeDocument/2006/relationships/hyperlink" Target="https://skills.emsidata.com/skills/KS441C766VN4FMWKSYVD" TargetMode="External"/><Relationship Id="rId1107" Type="http://schemas.openxmlformats.org/officeDocument/2006/relationships/hyperlink" Target="https://skills.emsidata.com/skills/KS120GM76BZG9JHHD7VR" TargetMode="External"/><Relationship Id="rId2438" Type="http://schemas.openxmlformats.org/officeDocument/2006/relationships/hyperlink" Target="https://skills.emsidata.com/skills/KS1256R73CTYK54K8BQP" TargetMode="External"/><Relationship Id="rId1108" Type="http://schemas.openxmlformats.org/officeDocument/2006/relationships/hyperlink" Target="https://skills.emsidata.com/skills/KS123JY6R6R7KBQYJ2Y5" TargetMode="External"/><Relationship Id="rId2439" Type="http://schemas.openxmlformats.org/officeDocument/2006/relationships/hyperlink" Target="https://skills.emsidata.com/skills/KS1239L6X7VKWZNYHNYZ" TargetMode="External"/><Relationship Id="rId3769" Type="http://schemas.openxmlformats.org/officeDocument/2006/relationships/hyperlink" Target="https://skills.emsidata.com/skills/KS128HW74MYRVVZ6VL82" TargetMode="External"/><Relationship Id="rId1109" Type="http://schemas.openxmlformats.org/officeDocument/2006/relationships/hyperlink" Target="https://skills.emsidata.com/skills/ESA6EF2FD3872374BF62" TargetMode="External"/><Relationship Id="rId3760" Type="http://schemas.openxmlformats.org/officeDocument/2006/relationships/hyperlink" Target="https://skills.emsidata.com/skills/KS121FC62SMJJD40TYZ4" TargetMode="External"/><Relationship Id="rId2430" Type="http://schemas.openxmlformats.org/officeDocument/2006/relationships/hyperlink" Target="https://skills.emsidata.com/skills/KS441PL6VJ5FB0QKGRSK" TargetMode="External"/><Relationship Id="rId3762" Type="http://schemas.openxmlformats.org/officeDocument/2006/relationships/hyperlink" Target="https://skills.emsidata.com/skills/KS121DT5WLTBVZGKQW4Z" TargetMode="External"/><Relationship Id="rId1100" Type="http://schemas.openxmlformats.org/officeDocument/2006/relationships/hyperlink" Target="https://skills.emsidata.com/skills/KS126GX6ZLKW1TMVYHXM" TargetMode="External"/><Relationship Id="rId2431" Type="http://schemas.openxmlformats.org/officeDocument/2006/relationships/hyperlink" Target="https://skills.emsidata.com/skills/KS125025Z8ZHJCJMPF7T" TargetMode="External"/><Relationship Id="rId3761" Type="http://schemas.openxmlformats.org/officeDocument/2006/relationships/hyperlink" Target="https://skills.emsidata.com/skills/KS128GK6NXJQP0KMD8BS" TargetMode="External"/><Relationship Id="rId1101" Type="http://schemas.openxmlformats.org/officeDocument/2006/relationships/hyperlink" Target="https://skills.emsidata.com/skills/KS1252X5X3PP1KBRSGW7" TargetMode="External"/><Relationship Id="rId2432" Type="http://schemas.openxmlformats.org/officeDocument/2006/relationships/hyperlink" Target="https://skills.emsidata.com/skills/KS440M06B7XSG702LNWM" TargetMode="External"/><Relationship Id="rId3764" Type="http://schemas.openxmlformats.org/officeDocument/2006/relationships/hyperlink" Target="https://skills.emsidata.com/skills/KS7G7LT731301PM8PGN8" TargetMode="External"/><Relationship Id="rId1102" Type="http://schemas.openxmlformats.org/officeDocument/2006/relationships/hyperlink" Target="https://skills.emsidata.com/skills/KS122Y66MZYV07JBBFG3" TargetMode="External"/><Relationship Id="rId2433" Type="http://schemas.openxmlformats.org/officeDocument/2006/relationships/hyperlink" Target="https://skills.emsidata.com/skills/ESA479BD58423D255EDE" TargetMode="External"/><Relationship Id="rId3763" Type="http://schemas.openxmlformats.org/officeDocument/2006/relationships/hyperlink" Target="https://skills.emsidata.com/skills/KS122FS77MV93BXDL2CC" TargetMode="External"/><Relationship Id="rId3711" Type="http://schemas.openxmlformats.org/officeDocument/2006/relationships/hyperlink" Target="https://skills.emsidata.com/skills/ESC165BEBCA808D14BD0" TargetMode="External"/><Relationship Id="rId3710" Type="http://schemas.openxmlformats.org/officeDocument/2006/relationships/hyperlink" Target="https://skills.emsidata.com/skills/KS1289P60YLJQNF2MSLV" TargetMode="External"/><Relationship Id="rId3713" Type="http://schemas.openxmlformats.org/officeDocument/2006/relationships/hyperlink" Target="https://skills.emsidata.com/skills/KS441ZJ6JZHPKVD9PHV9" TargetMode="External"/><Relationship Id="rId3712" Type="http://schemas.openxmlformats.org/officeDocument/2006/relationships/hyperlink" Target="https://skills.emsidata.com/skills/KS126NL5VLZFB42MZJHR" TargetMode="External"/><Relationship Id="rId3715" Type="http://schemas.openxmlformats.org/officeDocument/2006/relationships/hyperlink" Target="https://skills.emsidata.com/skills/KS128C761JGFW6K6CGMN" TargetMode="External"/><Relationship Id="rId3714" Type="http://schemas.openxmlformats.org/officeDocument/2006/relationships/hyperlink" Target="https://skills.emsidata.com/skills/KS441J173PGMND4SV9PC" TargetMode="External"/><Relationship Id="rId3717" Type="http://schemas.openxmlformats.org/officeDocument/2006/relationships/hyperlink" Target="https://skills.emsidata.com/skills/KS120GT79SSWNBB5T99H" TargetMode="External"/><Relationship Id="rId3716" Type="http://schemas.openxmlformats.org/officeDocument/2006/relationships/hyperlink" Target="https://skills.emsidata.com/skills/KS22DCA4JNMETF08VOKU" TargetMode="External"/><Relationship Id="rId3719" Type="http://schemas.openxmlformats.org/officeDocument/2006/relationships/hyperlink" Target="https://skills.emsidata.com/skills/KS440BS61162WZN04SVD" TargetMode="External"/><Relationship Id="rId3718" Type="http://schemas.openxmlformats.org/officeDocument/2006/relationships/hyperlink" Target="https://skills.emsidata.com/skills/KS7G0XG6RN0CVG9FWMRZ" TargetMode="External"/><Relationship Id="rId3700" Type="http://schemas.openxmlformats.org/officeDocument/2006/relationships/hyperlink" Target="https://skills.emsidata.com/skills/KS120Q568SGTQ25D9W3V" TargetMode="External"/><Relationship Id="rId3702" Type="http://schemas.openxmlformats.org/officeDocument/2006/relationships/hyperlink" Target="https://skills.emsidata.com/skills/KS127KW6124TY4ZL1BMS" TargetMode="External"/><Relationship Id="rId3701" Type="http://schemas.openxmlformats.org/officeDocument/2006/relationships/hyperlink" Target="https://skills.emsidata.com/skills/KS127RF6PX6ZS76H8TQ6" TargetMode="External"/><Relationship Id="rId3704" Type="http://schemas.openxmlformats.org/officeDocument/2006/relationships/hyperlink" Target="https://skills.emsidata.com/skills/KS6801Z622S0STJ4BDFL" TargetMode="External"/><Relationship Id="rId3703" Type="http://schemas.openxmlformats.org/officeDocument/2006/relationships/hyperlink" Target="https://skills.emsidata.com/skills/KS120LJ752YRDT606F62" TargetMode="External"/><Relationship Id="rId3706" Type="http://schemas.openxmlformats.org/officeDocument/2006/relationships/hyperlink" Target="https://skills.emsidata.com/skills/KS120R375N029L8XGGF6" TargetMode="External"/><Relationship Id="rId3705" Type="http://schemas.openxmlformats.org/officeDocument/2006/relationships/hyperlink" Target="https://skills.emsidata.com/skills/KS123DK6T2YM4QPTH3W6" TargetMode="External"/><Relationship Id="rId3708" Type="http://schemas.openxmlformats.org/officeDocument/2006/relationships/hyperlink" Target="https://skills.emsidata.com/skills/KS127DN5W98WX6RST1QW" TargetMode="External"/><Relationship Id="rId3707" Type="http://schemas.openxmlformats.org/officeDocument/2006/relationships/hyperlink" Target="https://skills.emsidata.com/skills/KS1289M61SWCFXZM8DC3" TargetMode="External"/><Relationship Id="rId3709" Type="http://schemas.openxmlformats.org/officeDocument/2006/relationships/hyperlink" Target="https://skills.emsidata.com/skills/KS127XD63FY680GH9D3L" TargetMode="External"/><Relationship Id="rId2401" Type="http://schemas.openxmlformats.org/officeDocument/2006/relationships/hyperlink" Target="https://skills.emsidata.com/skills/KS440T878KHF1NMRY8SL" TargetMode="External"/><Relationship Id="rId3733" Type="http://schemas.openxmlformats.org/officeDocument/2006/relationships/hyperlink" Target="https://skills.emsidata.com/skills/KS122VR6H21KBDRLZ0CT" TargetMode="External"/><Relationship Id="rId2402" Type="http://schemas.openxmlformats.org/officeDocument/2006/relationships/hyperlink" Target="https://skills.emsidata.com/skills/KS124B66RYT8PC9B4WPQ" TargetMode="External"/><Relationship Id="rId3732" Type="http://schemas.openxmlformats.org/officeDocument/2006/relationships/hyperlink" Target="https://skills.emsidata.com/skills/KS122J56YZSJSTQPCK2L" TargetMode="External"/><Relationship Id="rId2403" Type="http://schemas.openxmlformats.org/officeDocument/2006/relationships/hyperlink" Target="https://skills.emsidata.com/skills/KS4409N6CQH588WP5MNS" TargetMode="External"/><Relationship Id="rId3735" Type="http://schemas.openxmlformats.org/officeDocument/2006/relationships/hyperlink" Target="https://skills.emsidata.com/skills/KS440BT70JLZ0S3CNBGC" TargetMode="External"/><Relationship Id="rId2404" Type="http://schemas.openxmlformats.org/officeDocument/2006/relationships/hyperlink" Target="https://skills.emsidata.com/skills/KS1209D6J7N1DW6JDYZG" TargetMode="External"/><Relationship Id="rId3734" Type="http://schemas.openxmlformats.org/officeDocument/2006/relationships/hyperlink" Target="https://skills.emsidata.com/skills/KS7G2GM62KYJPC8Z8JBC" TargetMode="External"/><Relationship Id="rId2405" Type="http://schemas.openxmlformats.org/officeDocument/2006/relationships/hyperlink" Target="https://skills.emsidata.com/skills/KSX82EHYJCMSMMGDQWH3" TargetMode="External"/><Relationship Id="rId3737" Type="http://schemas.openxmlformats.org/officeDocument/2006/relationships/hyperlink" Target="https://skills.emsidata.com/skills/KS120GV5XHDNC5JFL8B5" TargetMode="External"/><Relationship Id="rId2406" Type="http://schemas.openxmlformats.org/officeDocument/2006/relationships/hyperlink" Target="https://skills.emsidata.com/skills/KS122Z872TN9RFDMCPMP" TargetMode="External"/><Relationship Id="rId3736" Type="http://schemas.openxmlformats.org/officeDocument/2006/relationships/hyperlink" Target="https://skills.emsidata.com/skills/KS128BK6JSSHNT5QDPMX" TargetMode="External"/><Relationship Id="rId2407" Type="http://schemas.openxmlformats.org/officeDocument/2006/relationships/hyperlink" Target="https://skills.emsidata.com/skills/ES1778C57D48A4CCD2F7" TargetMode="External"/><Relationship Id="rId3739" Type="http://schemas.openxmlformats.org/officeDocument/2006/relationships/hyperlink" Target="https://skills.emsidata.com/skills/KS122CX67XD09M06D9PS" TargetMode="External"/><Relationship Id="rId2408" Type="http://schemas.openxmlformats.org/officeDocument/2006/relationships/hyperlink" Target="https://skills.emsidata.com/skills/ESD5D4847A6949E04CF7" TargetMode="External"/><Relationship Id="rId3738" Type="http://schemas.openxmlformats.org/officeDocument/2006/relationships/hyperlink" Target="https://skills.emsidata.com/skills/KS4400Z66ZPBYGSKVLTV" TargetMode="External"/><Relationship Id="rId2409" Type="http://schemas.openxmlformats.org/officeDocument/2006/relationships/hyperlink" Target="https://skills.emsidata.com/skills/KSJF3PBD3995K6E0OF1Z" TargetMode="External"/><Relationship Id="rId3731" Type="http://schemas.openxmlformats.org/officeDocument/2006/relationships/hyperlink" Target="https://skills.emsidata.com/skills/ESE2D5EA264FB06F5C4F" TargetMode="External"/><Relationship Id="rId2400" Type="http://schemas.openxmlformats.org/officeDocument/2006/relationships/hyperlink" Target="https://skills.emsidata.com/skills/KS125YC795Y6RSGJ8SFG" TargetMode="External"/><Relationship Id="rId3730" Type="http://schemas.openxmlformats.org/officeDocument/2006/relationships/hyperlink" Target="https://skills.emsidata.com/skills/KS120XL6HX555H7RWKNV" TargetMode="External"/><Relationship Id="rId3722" Type="http://schemas.openxmlformats.org/officeDocument/2006/relationships/hyperlink" Target="https://skills.emsidata.com/skills/KS123HP5ZV20ZT8Z83TX" TargetMode="External"/><Relationship Id="rId3721" Type="http://schemas.openxmlformats.org/officeDocument/2006/relationships/hyperlink" Target="https://skills.emsidata.com/skills/KS120LK6F82V89VT9717" TargetMode="External"/><Relationship Id="rId3724" Type="http://schemas.openxmlformats.org/officeDocument/2006/relationships/hyperlink" Target="https://skills.emsidata.com/skills/ESACE4E30B462B23E82A" TargetMode="External"/><Relationship Id="rId3723" Type="http://schemas.openxmlformats.org/officeDocument/2006/relationships/hyperlink" Target="https://skills.emsidata.com/skills/KS4413G62Q5JSFLYFTJS" TargetMode="External"/><Relationship Id="rId3726" Type="http://schemas.openxmlformats.org/officeDocument/2006/relationships/hyperlink" Target="https://skills.emsidata.com/skills/KS126SJ6RCW3R3BFF3FK" TargetMode="External"/><Relationship Id="rId3725" Type="http://schemas.openxmlformats.org/officeDocument/2006/relationships/hyperlink" Target="https://skills.emsidata.com/skills/KS1289J6GL6C3ZS1437F" TargetMode="External"/><Relationship Id="rId3728" Type="http://schemas.openxmlformats.org/officeDocument/2006/relationships/hyperlink" Target="https://skills.emsidata.com/skills/KS4400H5XCSSQR61D6DW" TargetMode="External"/><Relationship Id="rId3727" Type="http://schemas.openxmlformats.org/officeDocument/2006/relationships/hyperlink" Target="https://skills.emsidata.com/skills/KS1280P75WB56VQ8LMT6" TargetMode="External"/><Relationship Id="rId3729" Type="http://schemas.openxmlformats.org/officeDocument/2006/relationships/hyperlink" Target="https://skills.emsidata.com/skills/KS7G0Z579RRP7TRC2L9T" TargetMode="External"/><Relationship Id="rId3720" Type="http://schemas.openxmlformats.org/officeDocument/2006/relationships/hyperlink" Target="https://skills.emsidata.com/skills/KS126FN71XVM1PW06M54" TargetMode="External"/><Relationship Id="rId1170" Type="http://schemas.openxmlformats.org/officeDocument/2006/relationships/hyperlink" Target="https://skills.emsidata.com/skills/KS126VH5ZJBP6RQYK508" TargetMode="External"/><Relationship Id="rId1171" Type="http://schemas.openxmlformats.org/officeDocument/2006/relationships/hyperlink" Target="https://skills.emsidata.com/skills/KS126966B855ZD18V48R" TargetMode="External"/><Relationship Id="rId1172" Type="http://schemas.openxmlformats.org/officeDocument/2006/relationships/hyperlink" Target="https://skills.emsidata.com/skills/KS1240V680B25PSB7Q3K" TargetMode="External"/><Relationship Id="rId1173" Type="http://schemas.openxmlformats.org/officeDocument/2006/relationships/hyperlink" Target="https://skills.emsidata.com/skills/KS1261X77TRV7K8RYLL8" TargetMode="External"/><Relationship Id="rId1174" Type="http://schemas.openxmlformats.org/officeDocument/2006/relationships/hyperlink" Target="https://skills.emsidata.com/skills/KS126966H39MX8JKF9TX" TargetMode="External"/><Relationship Id="rId1175" Type="http://schemas.openxmlformats.org/officeDocument/2006/relationships/hyperlink" Target="https://skills.emsidata.com/skills/KS1240N5WVX725TR4LW6" TargetMode="External"/><Relationship Id="rId1176" Type="http://schemas.openxmlformats.org/officeDocument/2006/relationships/hyperlink" Target="https://skills.emsidata.com/skills/KS126N972L8GXBQQ4H9L" TargetMode="External"/><Relationship Id="rId1177" Type="http://schemas.openxmlformats.org/officeDocument/2006/relationships/hyperlink" Target="https://skills.emsidata.com/skills/KS122N76D3H1KZTM7ML7" TargetMode="External"/><Relationship Id="rId1178" Type="http://schemas.openxmlformats.org/officeDocument/2006/relationships/hyperlink" Target="https://skills.emsidata.com/skills/KS127WH6ZTL4QLJ5VKTW" TargetMode="External"/><Relationship Id="rId1179" Type="http://schemas.openxmlformats.org/officeDocument/2006/relationships/hyperlink" Target="https://skills.emsidata.com/skills/KS124NC6WLH77728R3RB" TargetMode="External"/><Relationship Id="rId1169" Type="http://schemas.openxmlformats.org/officeDocument/2006/relationships/hyperlink" Target="https://skills.emsidata.com/skills/KS128GG6NK6Y2K073W8R" TargetMode="External"/><Relationship Id="rId2490" Type="http://schemas.openxmlformats.org/officeDocument/2006/relationships/hyperlink" Target="https://skills.emsidata.com/skills/KS126JC6WGCNN4944PXG" TargetMode="External"/><Relationship Id="rId1160" Type="http://schemas.openxmlformats.org/officeDocument/2006/relationships/hyperlink" Target="https://skills.emsidata.com/skills/ES32C0E94AFC9C08A0E0" TargetMode="External"/><Relationship Id="rId2491" Type="http://schemas.openxmlformats.org/officeDocument/2006/relationships/hyperlink" Target="https://skills.emsidata.com/skills/KS126JW6KX7T4WL2CK3P" TargetMode="External"/><Relationship Id="rId1161" Type="http://schemas.openxmlformats.org/officeDocument/2006/relationships/hyperlink" Target="https://skills.emsidata.com/skills/KS1266T6LJVN3GDTQ9HQ" TargetMode="External"/><Relationship Id="rId2492" Type="http://schemas.openxmlformats.org/officeDocument/2006/relationships/hyperlink" Target="https://skills.emsidata.com/skills/KSX4DB52NQE6JNDJWX3C" TargetMode="External"/><Relationship Id="rId1162" Type="http://schemas.openxmlformats.org/officeDocument/2006/relationships/hyperlink" Target="https://skills.emsidata.com/skills/KS1211F67DBTRF06Q71S" TargetMode="External"/><Relationship Id="rId2493" Type="http://schemas.openxmlformats.org/officeDocument/2006/relationships/hyperlink" Target="https://skills.emsidata.com/skills/KS121256306L6MCCF5R3" TargetMode="External"/><Relationship Id="rId1163" Type="http://schemas.openxmlformats.org/officeDocument/2006/relationships/hyperlink" Target="https://skills.emsidata.com/skills/KS1266Y6FVVB9G2S1MPB" TargetMode="External"/><Relationship Id="rId2494" Type="http://schemas.openxmlformats.org/officeDocument/2006/relationships/hyperlink" Target="https://skills.emsidata.com/skills/KS120265WKHSMJ6HYX8P" TargetMode="External"/><Relationship Id="rId1164" Type="http://schemas.openxmlformats.org/officeDocument/2006/relationships/hyperlink" Target="https://skills.emsidata.com/skills/KS1226Q6FC1975LJWZ4D" TargetMode="External"/><Relationship Id="rId2495" Type="http://schemas.openxmlformats.org/officeDocument/2006/relationships/hyperlink" Target="https://skills.emsidata.com/skills/KS120HP6D308FDGJT8PW" TargetMode="External"/><Relationship Id="rId1165" Type="http://schemas.openxmlformats.org/officeDocument/2006/relationships/hyperlink" Target="https://skills.emsidata.com/skills/KS7G2FS6RYH5Q1JMSJ3S" TargetMode="External"/><Relationship Id="rId2496" Type="http://schemas.openxmlformats.org/officeDocument/2006/relationships/hyperlink" Target="https://skills.emsidata.com/skills/KS122NW5W6WJ2Y06QNS2" TargetMode="External"/><Relationship Id="rId1166" Type="http://schemas.openxmlformats.org/officeDocument/2006/relationships/hyperlink" Target="https://skills.emsidata.com/skills/KS440G562MWJ88HK2Y72" TargetMode="External"/><Relationship Id="rId2497" Type="http://schemas.openxmlformats.org/officeDocument/2006/relationships/hyperlink" Target="https://skills.emsidata.com/skills/KS125906JKC2YRXL9JH9" TargetMode="External"/><Relationship Id="rId1167" Type="http://schemas.openxmlformats.org/officeDocument/2006/relationships/hyperlink" Target="https://skills.emsidata.com/skills/ESBDDCF98E350408B753" TargetMode="External"/><Relationship Id="rId2498" Type="http://schemas.openxmlformats.org/officeDocument/2006/relationships/hyperlink" Target="https://skills.emsidata.com/skills/KS121JW5XD3J5438SMXP" TargetMode="External"/><Relationship Id="rId1168" Type="http://schemas.openxmlformats.org/officeDocument/2006/relationships/hyperlink" Target="https://skills.emsidata.com/skills/ESF5D67CB6574E53633E" TargetMode="External"/><Relationship Id="rId2499" Type="http://schemas.openxmlformats.org/officeDocument/2006/relationships/hyperlink" Target="https://skills.emsidata.com/skills/KS124L55Y9H5B5FHLYMQ" TargetMode="External"/><Relationship Id="rId1190" Type="http://schemas.openxmlformats.org/officeDocument/2006/relationships/hyperlink" Target="https://skills.emsidata.com/skills/KS125VK6MFWQR8GL81X6" TargetMode="External"/><Relationship Id="rId1191" Type="http://schemas.openxmlformats.org/officeDocument/2006/relationships/hyperlink" Target="https://skills.emsidata.com/skills/KS1261W6S12LL9NC21GQ" TargetMode="External"/><Relationship Id="rId1192" Type="http://schemas.openxmlformats.org/officeDocument/2006/relationships/hyperlink" Target="https://skills.emsidata.com/skills/ES96F7D1469F52C480F0" TargetMode="External"/><Relationship Id="rId1193" Type="http://schemas.openxmlformats.org/officeDocument/2006/relationships/hyperlink" Target="https://skills.emsidata.com/skills/KS1246W6FDR5DT5LYD2F" TargetMode="External"/><Relationship Id="rId1194" Type="http://schemas.openxmlformats.org/officeDocument/2006/relationships/hyperlink" Target="https://skills.emsidata.com/skills/ESFB393AC89ED73A7CE6" TargetMode="External"/><Relationship Id="rId1195" Type="http://schemas.openxmlformats.org/officeDocument/2006/relationships/hyperlink" Target="https://skills.emsidata.com/skills/ES169507DEF4AA84FB49" TargetMode="External"/><Relationship Id="rId1196" Type="http://schemas.openxmlformats.org/officeDocument/2006/relationships/hyperlink" Target="https://skills.emsidata.com/skills/KS125MX79K7SC61YV8Q7" TargetMode="External"/><Relationship Id="rId1197" Type="http://schemas.openxmlformats.org/officeDocument/2006/relationships/hyperlink" Target="https://skills.emsidata.com/skills/KS122H17187QH7VC1L51" TargetMode="External"/><Relationship Id="rId1198" Type="http://schemas.openxmlformats.org/officeDocument/2006/relationships/hyperlink" Target="https://skills.emsidata.com/skills/KS124DX73HLWTVKFXF0B" TargetMode="External"/><Relationship Id="rId1199" Type="http://schemas.openxmlformats.org/officeDocument/2006/relationships/hyperlink" Target="https://skills.emsidata.com/skills/KSGO3PKO4X5WLPOZYPKF" TargetMode="External"/><Relationship Id="rId1180" Type="http://schemas.openxmlformats.org/officeDocument/2006/relationships/hyperlink" Target="https://skills.emsidata.com/skills/KS123W673LXFQ1L2PSXW" TargetMode="External"/><Relationship Id="rId1181" Type="http://schemas.openxmlformats.org/officeDocument/2006/relationships/hyperlink" Target="https://skills.emsidata.com/skills/KS1240T6D3D4P4QPLGXZ" TargetMode="External"/><Relationship Id="rId1182" Type="http://schemas.openxmlformats.org/officeDocument/2006/relationships/hyperlink" Target="https://skills.emsidata.com/skills/KS6855G68F03JW3Y9FDL" TargetMode="External"/><Relationship Id="rId1183" Type="http://schemas.openxmlformats.org/officeDocument/2006/relationships/hyperlink" Target="https://skills.emsidata.com/skills/KS441CB614PYJLGC8MBF" TargetMode="External"/><Relationship Id="rId1184" Type="http://schemas.openxmlformats.org/officeDocument/2006/relationships/hyperlink" Target="https://skills.emsidata.com/skills/KS1280D6WW0KLRNRMWTC" TargetMode="External"/><Relationship Id="rId1185" Type="http://schemas.openxmlformats.org/officeDocument/2006/relationships/hyperlink" Target="https://skills.emsidata.com/skills/KS120CL6GLTHX4GPL4LB" TargetMode="External"/><Relationship Id="rId1186" Type="http://schemas.openxmlformats.org/officeDocument/2006/relationships/hyperlink" Target="https://skills.emsidata.com/skills/KS121SC5Y7B49GMW65T6" TargetMode="External"/><Relationship Id="rId1187" Type="http://schemas.openxmlformats.org/officeDocument/2006/relationships/hyperlink" Target="https://skills.emsidata.com/skills/KS441CB61RR1L906QWZ3" TargetMode="External"/><Relationship Id="rId1188" Type="http://schemas.openxmlformats.org/officeDocument/2006/relationships/hyperlink" Target="https://skills.emsidata.com/skills/KS124VR68PRNLVLWXYZ1" TargetMode="External"/><Relationship Id="rId1189" Type="http://schemas.openxmlformats.org/officeDocument/2006/relationships/hyperlink" Target="https://skills.emsidata.com/skills/KS440RQ742TXMJ3V4658" TargetMode="External"/><Relationship Id="rId1136" Type="http://schemas.openxmlformats.org/officeDocument/2006/relationships/hyperlink" Target="https://skills.emsidata.com/skills/KS126NL79BRK2D9FQPC1" TargetMode="External"/><Relationship Id="rId2467" Type="http://schemas.openxmlformats.org/officeDocument/2006/relationships/hyperlink" Target="https://skills.emsidata.com/skills/KS125HL70PSCMY4FSF0M" TargetMode="External"/><Relationship Id="rId3799" Type="http://schemas.openxmlformats.org/officeDocument/2006/relationships/hyperlink" Target="https://skills.emsidata.com/skills/KS122FN6NBYVC1ZCS267" TargetMode="External"/><Relationship Id="rId1137" Type="http://schemas.openxmlformats.org/officeDocument/2006/relationships/hyperlink" Target="https://skills.emsidata.com/skills/KS125SW6V9SKXJFMC61J" TargetMode="External"/><Relationship Id="rId2468" Type="http://schemas.openxmlformats.org/officeDocument/2006/relationships/hyperlink" Target="https://skills.emsidata.com/skills/KS122N25ZVF0RTZ1YZZ4" TargetMode="External"/><Relationship Id="rId3798" Type="http://schemas.openxmlformats.org/officeDocument/2006/relationships/hyperlink" Target="https://skills.emsidata.com/skills/KS1287R78Q0F71BSSBQJ" TargetMode="External"/><Relationship Id="rId1138" Type="http://schemas.openxmlformats.org/officeDocument/2006/relationships/hyperlink" Target="https://skills.emsidata.com/skills/KS441S270X2PHDN26DRR" TargetMode="External"/><Relationship Id="rId2469" Type="http://schemas.openxmlformats.org/officeDocument/2006/relationships/hyperlink" Target="https://skills.emsidata.com/skills/KS125HM6044N46LPQLH1" TargetMode="External"/><Relationship Id="rId1139" Type="http://schemas.openxmlformats.org/officeDocument/2006/relationships/hyperlink" Target="https://skills.emsidata.com/skills/KS124LP60VZ1BNJNP26R" TargetMode="External"/><Relationship Id="rId3791" Type="http://schemas.openxmlformats.org/officeDocument/2006/relationships/hyperlink" Target="https://skills.emsidata.com/skills/KS682KS6YH44C8LDZDBJ" TargetMode="External"/><Relationship Id="rId2460" Type="http://schemas.openxmlformats.org/officeDocument/2006/relationships/hyperlink" Target="https://skills.emsidata.com/skills/KS1200771D9CR9LB4MWW" TargetMode="External"/><Relationship Id="rId3790" Type="http://schemas.openxmlformats.org/officeDocument/2006/relationships/hyperlink" Target="https://skills.emsidata.com/skills/KS125Z26XB67Y67KBRYP" TargetMode="External"/><Relationship Id="rId1130" Type="http://schemas.openxmlformats.org/officeDocument/2006/relationships/hyperlink" Target="https://skills.emsidata.com/skills/KS440R5680FXBLM3RVJJ" TargetMode="External"/><Relationship Id="rId2461" Type="http://schemas.openxmlformats.org/officeDocument/2006/relationships/hyperlink" Target="https://skills.emsidata.com/skills/KS125HM5W3TSTDC5H70H" TargetMode="External"/><Relationship Id="rId3793" Type="http://schemas.openxmlformats.org/officeDocument/2006/relationships/hyperlink" Target="https://skills.emsidata.com/skills/KS122626T550SLQ7QZ1C" TargetMode="External"/><Relationship Id="rId1131" Type="http://schemas.openxmlformats.org/officeDocument/2006/relationships/hyperlink" Target="https://skills.emsidata.com/skills/KS440RC62R3H7NV8FM9D" TargetMode="External"/><Relationship Id="rId2462" Type="http://schemas.openxmlformats.org/officeDocument/2006/relationships/hyperlink" Target="https://skills.emsidata.com/skills/KS122ZF7845KJH7HF7B9" TargetMode="External"/><Relationship Id="rId3792" Type="http://schemas.openxmlformats.org/officeDocument/2006/relationships/hyperlink" Target="https://skills.emsidata.com/skills/KS1264H637YVR9N30ZCN" TargetMode="External"/><Relationship Id="rId1132" Type="http://schemas.openxmlformats.org/officeDocument/2006/relationships/hyperlink" Target="https://skills.emsidata.com/skills/KS124B06Q3XNRDX727TC" TargetMode="External"/><Relationship Id="rId2463" Type="http://schemas.openxmlformats.org/officeDocument/2006/relationships/hyperlink" Target="https://skills.emsidata.com/skills/KS125KQ5WKM97L66SSQY" TargetMode="External"/><Relationship Id="rId3795" Type="http://schemas.openxmlformats.org/officeDocument/2006/relationships/hyperlink" Target="https://skills.emsidata.com/skills/KS4402T6094D6F35MTXR" TargetMode="External"/><Relationship Id="rId1133" Type="http://schemas.openxmlformats.org/officeDocument/2006/relationships/hyperlink" Target="https://skills.emsidata.com/skills/KS122WL6FR8WPHPZ3X18" TargetMode="External"/><Relationship Id="rId2464" Type="http://schemas.openxmlformats.org/officeDocument/2006/relationships/hyperlink" Target="https://skills.emsidata.com/skills/ESC64CE97ADCEEB22A43" TargetMode="External"/><Relationship Id="rId3794" Type="http://schemas.openxmlformats.org/officeDocument/2006/relationships/hyperlink" Target="https://skills.emsidata.com/skills/KS1282C778989GJWW9BZ" TargetMode="External"/><Relationship Id="rId1134" Type="http://schemas.openxmlformats.org/officeDocument/2006/relationships/hyperlink" Target="https://skills.emsidata.com/skills/KS127QV6FWSP1ZV7QJ31" TargetMode="External"/><Relationship Id="rId2465" Type="http://schemas.openxmlformats.org/officeDocument/2006/relationships/hyperlink" Target="https://skills.emsidata.com/skills/KSQOOX1S2DYD0E1VVZ5X" TargetMode="External"/><Relationship Id="rId3797" Type="http://schemas.openxmlformats.org/officeDocument/2006/relationships/hyperlink" Target="https://skills.emsidata.com/skills/KS1287R64YNBZGR50Y1N" TargetMode="External"/><Relationship Id="rId1135" Type="http://schemas.openxmlformats.org/officeDocument/2006/relationships/hyperlink" Target="https://skills.emsidata.com/skills/KS440FK71FB9FG86QCRS" TargetMode="External"/><Relationship Id="rId2466" Type="http://schemas.openxmlformats.org/officeDocument/2006/relationships/hyperlink" Target="https://skills.emsidata.com/skills/ES3E5FD5839A884AD4B4" TargetMode="External"/><Relationship Id="rId3796" Type="http://schemas.openxmlformats.org/officeDocument/2006/relationships/hyperlink" Target="https://skills.emsidata.com/skills/ESFCB5969D4A6AFEB678" TargetMode="External"/><Relationship Id="rId1125" Type="http://schemas.openxmlformats.org/officeDocument/2006/relationships/hyperlink" Target="https://skills.emsidata.com/skills/KS441Z26TL4WJ45K6MHZ" TargetMode="External"/><Relationship Id="rId2456" Type="http://schemas.openxmlformats.org/officeDocument/2006/relationships/hyperlink" Target="https://skills.emsidata.com/skills/KS120CW76RGGWD48DQ0C" TargetMode="External"/><Relationship Id="rId3788" Type="http://schemas.openxmlformats.org/officeDocument/2006/relationships/hyperlink" Target="https://skills.emsidata.com/skills/KS683SQ6ZD2227YN4C93" TargetMode="External"/><Relationship Id="rId1126" Type="http://schemas.openxmlformats.org/officeDocument/2006/relationships/hyperlink" Target="https://skills.emsidata.com/skills/KS123MR6P5RW0012RLVC" TargetMode="External"/><Relationship Id="rId2457" Type="http://schemas.openxmlformats.org/officeDocument/2006/relationships/hyperlink" Target="https://skills.emsidata.com/skills/ESAD92AA2437BEF8C136" TargetMode="External"/><Relationship Id="rId3787" Type="http://schemas.openxmlformats.org/officeDocument/2006/relationships/hyperlink" Target="https://skills.emsidata.com/skills/KS440ZC661D1D248K9QG" TargetMode="External"/><Relationship Id="rId1127" Type="http://schemas.openxmlformats.org/officeDocument/2006/relationships/hyperlink" Target="https://skills.emsidata.com/skills/KS1249Y70QBW38L986K5" TargetMode="External"/><Relationship Id="rId2458" Type="http://schemas.openxmlformats.org/officeDocument/2006/relationships/hyperlink" Target="https://skills.emsidata.com/skills/KSDJCA4E89LB98JAZ7LZ" TargetMode="External"/><Relationship Id="rId1128" Type="http://schemas.openxmlformats.org/officeDocument/2006/relationships/hyperlink" Target="https://skills.emsidata.com/skills/KS441MV6QP8YLV2Z0NZQ" TargetMode="External"/><Relationship Id="rId2459" Type="http://schemas.openxmlformats.org/officeDocument/2006/relationships/hyperlink" Target="https://skills.emsidata.com/skills/KS127296VDYS7ZFWVC46" TargetMode="External"/><Relationship Id="rId3789" Type="http://schemas.openxmlformats.org/officeDocument/2006/relationships/hyperlink" Target="https://skills.emsidata.com/skills/KS7G87D6070DFKD72JKX" TargetMode="External"/><Relationship Id="rId1129" Type="http://schemas.openxmlformats.org/officeDocument/2006/relationships/hyperlink" Target="https://skills.emsidata.com/skills/ESB25C528BD71058C585" TargetMode="External"/><Relationship Id="rId3780" Type="http://schemas.openxmlformats.org/officeDocument/2006/relationships/hyperlink" Target="https://skills.emsidata.com/skills/KS124DX6G31F5M9ZHNGC" TargetMode="External"/><Relationship Id="rId2450" Type="http://schemas.openxmlformats.org/officeDocument/2006/relationships/hyperlink" Target="https://skills.emsidata.com/skills/KS120076FGP5WGWYMP0F" TargetMode="External"/><Relationship Id="rId3782" Type="http://schemas.openxmlformats.org/officeDocument/2006/relationships/hyperlink" Target="https://skills.emsidata.com/skills/KS120WY66GD23RSX12RL" TargetMode="External"/><Relationship Id="rId1120" Type="http://schemas.openxmlformats.org/officeDocument/2006/relationships/hyperlink" Target="https://skills.emsidata.com/skills/ESF5476DC33E756E90A5" TargetMode="External"/><Relationship Id="rId2451" Type="http://schemas.openxmlformats.org/officeDocument/2006/relationships/hyperlink" Target="https://skills.emsidata.com/skills/KS125G76924W6C1ZNPW5" TargetMode="External"/><Relationship Id="rId3781" Type="http://schemas.openxmlformats.org/officeDocument/2006/relationships/hyperlink" Target="https://skills.emsidata.com/skills/KS440S66DFM34BM1MH7H" TargetMode="External"/><Relationship Id="rId1121" Type="http://schemas.openxmlformats.org/officeDocument/2006/relationships/hyperlink" Target="https://skills.emsidata.com/skills/KS4410R6ZC80DR0WRXV9" TargetMode="External"/><Relationship Id="rId2452" Type="http://schemas.openxmlformats.org/officeDocument/2006/relationships/hyperlink" Target="https://skills.emsidata.com/skills/KS125HC7774SS8G7HQGB" TargetMode="External"/><Relationship Id="rId3784" Type="http://schemas.openxmlformats.org/officeDocument/2006/relationships/hyperlink" Target="https://skills.emsidata.com/skills/KS120Z378ZMS5RKCS43X" TargetMode="External"/><Relationship Id="rId1122" Type="http://schemas.openxmlformats.org/officeDocument/2006/relationships/hyperlink" Target="https://skills.emsidata.com/skills/KS123K16RR5PRRN1S5LH" TargetMode="External"/><Relationship Id="rId2453" Type="http://schemas.openxmlformats.org/officeDocument/2006/relationships/hyperlink" Target="https://skills.emsidata.com/skills/KS125H96ZC1YN9ZC9MB6" TargetMode="External"/><Relationship Id="rId3783" Type="http://schemas.openxmlformats.org/officeDocument/2006/relationships/hyperlink" Target="https://skills.emsidata.com/skills/KS125B569R313XT23LHY" TargetMode="External"/><Relationship Id="rId1123" Type="http://schemas.openxmlformats.org/officeDocument/2006/relationships/hyperlink" Target="https://skills.emsidata.com/skills/KS1230469Q3H7ZQ2K8XK" TargetMode="External"/><Relationship Id="rId2454" Type="http://schemas.openxmlformats.org/officeDocument/2006/relationships/hyperlink" Target="https://skills.emsidata.com/skills/KS48GBNF083KNFJRXKC0" TargetMode="External"/><Relationship Id="rId3786" Type="http://schemas.openxmlformats.org/officeDocument/2006/relationships/hyperlink" Target="https://skills.emsidata.com/skills/KS126DD6P20BDTT3QHF3" TargetMode="External"/><Relationship Id="rId1124" Type="http://schemas.openxmlformats.org/officeDocument/2006/relationships/hyperlink" Target="https://skills.emsidata.com/skills/KS7G0Q470K9C72104F52" TargetMode="External"/><Relationship Id="rId2455" Type="http://schemas.openxmlformats.org/officeDocument/2006/relationships/hyperlink" Target="https://skills.emsidata.com/skills/KS1222070RZ28DZ5RB4Q" TargetMode="External"/><Relationship Id="rId3785" Type="http://schemas.openxmlformats.org/officeDocument/2006/relationships/hyperlink" Target="https://skills.emsidata.com/skills/KS125B45YZ8FF6LVXX3G" TargetMode="External"/><Relationship Id="rId1158" Type="http://schemas.openxmlformats.org/officeDocument/2006/relationships/hyperlink" Target="https://skills.emsidata.com/skills/KS122W072SGKNR1MQDK1" TargetMode="External"/><Relationship Id="rId2489" Type="http://schemas.openxmlformats.org/officeDocument/2006/relationships/hyperlink" Target="https://skills.emsidata.com/skills/KS7G44J688NL5P20LR4S" TargetMode="External"/><Relationship Id="rId1159" Type="http://schemas.openxmlformats.org/officeDocument/2006/relationships/hyperlink" Target="https://skills.emsidata.com/skills/KS7G2446L7N6XHHD0564" TargetMode="External"/><Relationship Id="rId2480" Type="http://schemas.openxmlformats.org/officeDocument/2006/relationships/hyperlink" Target="https://skills.emsidata.com/skills/KS120P66TSZZ3X8G19X1" TargetMode="External"/><Relationship Id="rId1150" Type="http://schemas.openxmlformats.org/officeDocument/2006/relationships/hyperlink" Target="https://skills.emsidata.com/skills/KS1253Q66NQSNHM7JR49" TargetMode="External"/><Relationship Id="rId2481" Type="http://schemas.openxmlformats.org/officeDocument/2006/relationships/hyperlink" Target="https://skills.emsidata.com/skills/KS1206T6DR6QD8JMTQY4" TargetMode="External"/><Relationship Id="rId1151" Type="http://schemas.openxmlformats.org/officeDocument/2006/relationships/hyperlink" Target="https://skills.emsidata.com/skills/KS120TB782MDDQKCYGB1" TargetMode="External"/><Relationship Id="rId2482" Type="http://schemas.openxmlformats.org/officeDocument/2006/relationships/hyperlink" Target="https://skills.emsidata.com/skills/KS4423163037L7DLCTHM" TargetMode="External"/><Relationship Id="rId1152" Type="http://schemas.openxmlformats.org/officeDocument/2006/relationships/hyperlink" Target="https://skills.emsidata.com/skills/KS127XT603LK4XYKM9DR" TargetMode="External"/><Relationship Id="rId2483" Type="http://schemas.openxmlformats.org/officeDocument/2006/relationships/hyperlink" Target="https://skills.emsidata.com/skills/KS32GY4110WU526QV10S" TargetMode="External"/><Relationship Id="rId1153" Type="http://schemas.openxmlformats.org/officeDocument/2006/relationships/hyperlink" Target="https://skills.emsidata.com/skills/KS1226S78RCSJ8NQPKHN" TargetMode="External"/><Relationship Id="rId2484" Type="http://schemas.openxmlformats.org/officeDocument/2006/relationships/hyperlink" Target="https://skills.emsidata.com/skills/KS122ZZ6WK3KY3TKBTTS" TargetMode="External"/><Relationship Id="rId1154" Type="http://schemas.openxmlformats.org/officeDocument/2006/relationships/hyperlink" Target="https://skills.emsidata.com/skills/KS441MF692T5CFJMMX9D" TargetMode="External"/><Relationship Id="rId2485" Type="http://schemas.openxmlformats.org/officeDocument/2006/relationships/hyperlink" Target="https://skills.emsidata.com/skills/ESA0205803A2A714C766" TargetMode="External"/><Relationship Id="rId1155" Type="http://schemas.openxmlformats.org/officeDocument/2006/relationships/hyperlink" Target="https://skills.emsidata.com/skills/KS441306TD3QBV8SXTHK" TargetMode="External"/><Relationship Id="rId2486" Type="http://schemas.openxmlformats.org/officeDocument/2006/relationships/hyperlink" Target="https://skills.emsidata.com/skills/KS126HD6VL9XVJ2V08HC" TargetMode="External"/><Relationship Id="rId1156" Type="http://schemas.openxmlformats.org/officeDocument/2006/relationships/hyperlink" Target="https://skills.emsidata.com/skills/KS126VG615L21VND0QGM" TargetMode="External"/><Relationship Id="rId2487" Type="http://schemas.openxmlformats.org/officeDocument/2006/relationships/hyperlink" Target="https://skills.emsidata.com/skills/KS1253L661L2QWZ4Z16L" TargetMode="External"/><Relationship Id="rId1157" Type="http://schemas.openxmlformats.org/officeDocument/2006/relationships/hyperlink" Target="https://skills.emsidata.com/skills/KS120JM794Q6X3C6TXXF" TargetMode="External"/><Relationship Id="rId2488" Type="http://schemas.openxmlformats.org/officeDocument/2006/relationships/hyperlink" Target="https://skills.emsidata.com/skills/ES9204925AECAB5D49B6" TargetMode="External"/><Relationship Id="rId1147" Type="http://schemas.openxmlformats.org/officeDocument/2006/relationships/hyperlink" Target="https://skills.emsidata.com/skills/KS1253Q6BT7MP2XWL90M" TargetMode="External"/><Relationship Id="rId2478" Type="http://schemas.openxmlformats.org/officeDocument/2006/relationships/hyperlink" Target="https://skills.emsidata.com/skills/ESBA4223D2FCCD08B7BF" TargetMode="External"/><Relationship Id="rId1148" Type="http://schemas.openxmlformats.org/officeDocument/2006/relationships/hyperlink" Target="https://skills.emsidata.com/skills/KS1281W75W47W0HY5QKT" TargetMode="External"/><Relationship Id="rId2479" Type="http://schemas.openxmlformats.org/officeDocument/2006/relationships/hyperlink" Target="https://skills.emsidata.com/skills/KS1200B62W5ZF38RJ7TD" TargetMode="External"/><Relationship Id="rId1149" Type="http://schemas.openxmlformats.org/officeDocument/2006/relationships/hyperlink" Target="https://skills.emsidata.com/skills/ES56A56220C5AB1DC996" TargetMode="External"/><Relationship Id="rId2470" Type="http://schemas.openxmlformats.org/officeDocument/2006/relationships/hyperlink" Target="https://skills.emsidata.com/skills/KS125KZ63R2LRPBN4Q52" TargetMode="External"/><Relationship Id="rId1140" Type="http://schemas.openxmlformats.org/officeDocument/2006/relationships/hyperlink" Target="https://skills.emsidata.com/skills/KS4400375M36V958GWK6" TargetMode="External"/><Relationship Id="rId2471" Type="http://schemas.openxmlformats.org/officeDocument/2006/relationships/hyperlink" Target="https://skills.emsidata.com/skills/KS126TT5X14LXC9KC03X" TargetMode="External"/><Relationship Id="rId1141" Type="http://schemas.openxmlformats.org/officeDocument/2006/relationships/hyperlink" Target="https://skills.emsidata.com/skills/KS122YJ60L8M5M9N4QN8" TargetMode="External"/><Relationship Id="rId2472" Type="http://schemas.openxmlformats.org/officeDocument/2006/relationships/hyperlink" Target="https://skills.emsidata.com/skills/KS125F2607K67VLF2JY8" TargetMode="External"/><Relationship Id="rId1142" Type="http://schemas.openxmlformats.org/officeDocument/2006/relationships/hyperlink" Target="https://skills.emsidata.com/skills/KS441VB6M0QX9QS0TWHT" TargetMode="External"/><Relationship Id="rId2473" Type="http://schemas.openxmlformats.org/officeDocument/2006/relationships/hyperlink" Target="https://skills.emsidata.com/skills/KS125JG680PBPW09JZQT" TargetMode="External"/><Relationship Id="rId1143" Type="http://schemas.openxmlformats.org/officeDocument/2006/relationships/hyperlink" Target="https://skills.emsidata.com/skills/KS125QX63FML66NYHP9H" TargetMode="External"/><Relationship Id="rId2474" Type="http://schemas.openxmlformats.org/officeDocument/2006/relationships/hyperlink" Target="https://skills.emsidata.com/skills/KS124YC6LX2CPHY43PMJ" TargetMode="External"/><Relationship Id="rId1144" Type="http://schemas.openxmlformats.org/officeDocument/2006/relationships/hyperlink" Target="https://skills.emsidata.com/skills/KSWHBVFESEZYURPCV7CJ" TargetMode="External"/><Relationship Id="rId2475" Type="http://schemas.openxmlformats.org/officeDocument/2006/relationships/hyperlink" Target="https://skills.emsidata.com/skills/KS1263G78F94QR54RH4P" TargetMode="External"/><Relationship Id="rId1145" Type="http://schemas.openxmlformats.org/officeDocument/2006/relationships/hyperlink" Target="https://skills.emsidata.com/skills/KS125255X8P1NNF7T5Z5" TargetMode="External"/><Relationship Id="rId2476" Type="http://schemas.openxmlformats.org/officeDocument/2006/relationships/hyperlink" Target="https://skills.emsidata.com/skills/KS121WH63JVNQKDGCPR9" TargetMode="External"/><Relationship Id="rId1146" Type="http://schemas.openxmlformats.org/officeDocument/2006/relationships/hyperlink" Target="https://skills.emsidata.com/skills/KS123K46SJHKWW7BM31D" TargetMode="External"/><Relationship Id="rId2477" Type="http://schemas.openxmlformats.org/officeDocument/2006/relationships/hyperlink" Target="https://skills.emsidata.com/skills/KS123KN60T73XZFVMNXP" TargetMode="External"/><Relationship Id="rId3810" Type="http://schemas.openxmlformats.org/officeDocument/2006/relationships/hyperlink" Target="https://skills.emsidata.com/skills/ES72D57E1BC4BB22BBB0" TargetMode="External"/><Relationship Id="rId3812" Type="http://schemas.openxmlformats.org/officeDocument/2006/relationships/hyperlink" Target="https://skills.emsidata.com/skills/KS122TN6QW0F40J15TTM" TargetMode="External"/><Relationship Id="rId3811" Type="http://schemas.openxmlformats.org/officeDocument/2006/relationships/hyperlink" Target="https://skills.emsidata.com/skills/KS121CQ6SNKYY3CT7146" TargetMode="External"/><Relationship Id="rId3814" Type="http://schemas.openxmlformats.org/officeDocument/2006/relationships/hyperlink" Target="https://skills.emsidata.com/skills/ES1706C943225F0BEC2B" TargetMode="External"/><Relationship Id="rId3813" Type="http://schemas.openxmlformats.org/officeDocument/2006/relationships/hyperlink" Target="https://skills.emsidata.com/skills/ES6CFA822EBE98AEFE58" TargetMode="External"/><Relationship Id="rId3816" Type="http://schemas.openxmlformats.org/officeDocument/2006/relationships/hyperlink" Target="https://skills.emsidata.com/skills/BGS5E21A211294F3412D" TargetMode="External"/><Relationship Id="rId3815" Type="http://schemas.openxmlformats.org/officeDocument/2006/relationships/hyperlink" Target="https://skills.emsidata.com/skills/ES42ED73652538F9FB20" TargetMode="External"/><Relationship Id="rId3818" Type="http://schemas.openxmlformats.org/officeDocument/2006/relationships/hyperlink" Target="https://skills.emsidata.com/skills/KS441GS6DHYNVH5GW6L9" TargetMode="External"/><Relationship Id="rId3817" Type="http://schemas.openxmlformats.org/officeDocument/2006/relationships/hyperlink" Target="https://skills.emsidata.com/skills/KS125JS5W5R3S72P63Y3" TargetMode="External"/><Relationship Id="rId3819" Type="http://schemas.openxmlformats.org/officeDocument/2006/relationships/hyperlink" Target="https://skills.emsidata.com/skills/KS441J3672F2WDNL5FCM" TargetMode="External"/><Relationship Id="rId3801" Type="http://schemas.openxmlformats.org/officeDocument/2006/relationships/hyperlink" Target="https://skills.emsidata.com/skills/ESCC9C5BCEDD2157A734" TargetMode="External"/><Relationship Id="rId3800" Type="http://schemas.openxmlformats.org/officeDocument/2006/relationships/hyperlink" Target="https://skills.emsidata.com/skills/KSCFTLKLB8GE4VIJNVRR" TargetMode="External"/><Relationship Id="rId3803" Type="http://schemas.openxmlformats.org/officeDocument/2006/relationships/hyperlink" Target="https://skills.emsidata.com/skills/ESFB6F6182E69DA80843" TargetMode="External"/><Relationship Id="rId3802" Type="http://schemas.openxmlformats.org/officeDocument/2006/relationships/hyperlink" Target="https://skills.emsidata.com/skills/KS1266T79W1P85K3B0N7" TargetMode="External"/><Relationship Id="rId3805" Type="http://schemas.openxmlformats.org/officeDocument/2006/relationships/hyperlink" Target="https://skills.emsidata.com/skills/ES93F8B89DCFEB3D8E20" TargetMode="External"/><Relationship Id="rId3804" Type="http://schemas.openxmlformats.org/officeDocument/2006/relationships/hyperlink" Target="https://skills.emsidata.com/skills/KS1266X5W6791WSRJMVC" TargetMode="External"/><Relationship Id="rId3807" Type="http://schemas.openxmlformats.org/officeDocument/2006/relationships/hyperlink" Target="https://skills.emsidata.com/skills/ESE9A5EA351168192BD9" TargetMode="External"/><Relationship Id="rId3806" Type="http://schemas.openxmlformats.org/officeDocument/2006/relationships/hyperlink" Target="https://skills.emsidata.com/skills/KS440C365HRHPM9VQDFF" TargetMode="External"/><Relationship Id="rId3809" Type="http://schemas.openxmlformats.org/officeDocument/2006/relationships/hyperlink" Target="https://skills.emsidata.com/skills/KS122B86K64KXNV7S8X2" TargetMode="External"/><Relationship Id="rId3808" Type="http://schemas.openxmlformats.org/officeDocument/2006/relationships/hyperlink" Target="https://skills.emsidata.com/skills/ESE0D6A2674ADCCED0F1" TargetMode="External"/><Relationship Id="rId1213" Type="http://schemas.openxmlformats.org/officeDocument/2006/relationships/hyperlink" Target="https://skills.emsidata.com/skills/KS128227056JR6YW8TKZ" TargetMode="External"/><Relationship Id="rId2544" Type="http://schemas.openxmlformats.org/officeDocument/2006/relationships/hyperlink" Target="https://skills.emsidata.com/skills/ES17CA004ED0A7109CE9" TargetMode="External"/><Relationship Id="rId3876" Type="http://schemas.openxmlformats.org/officeDocument/2006/relationships/hyperlink" Target="https://skills.emsidata.com/skills/KS440HK72NCTJJWMWRRS" TargetMode="External"/><Relationship Id="rId1214" Type="http://schemas.openxmlformats.org/officeDocument/2006/relationships/hyperlink" Target="https://skills.emsidata.com/skills/KS440TB6786R7HHQ2Z7D" TargetMode="External"/><Relationship Id="rId2545" Type="http://schemas.openxmlformats.org/officeDocument/2006/relationships/hyperlink" Target="https://skills.emsidata.com/skills/KS121HL6BH6FFNYNKPS1" TargetMode="External"/><Relationship Id="rId3875" Type="http://schemas.openxmlformats.org/officeDocument/2006/relationships/hyperlink" Target="https://skills.emsidata.com/skills/ESF2273367F8FD265256" TargetMode="External"/><Relationship Id="rId1215" Type="http://schemas.openxmlformats.org/officeDocument/2006/relationships/hyperlink" Target="https://skills.emsidata.com/skills/KS123P15VJSF7LGWHQYK" TargetMode="External"/><Relationship Id="rId2546" Type="http://schemas.openxmlformats.org/officeDocument/2006/relationships/hyperlink" Target="https://skills.emsidata.com/skills/KS125W566GKG5Y997PCP" TargetMode="External"/><Relationship Id="rId3878" Type="http://schemas.openxmlformats.org/officeDocument/2006/relationships/hyperlink" Target="https://skills.emsidata.com/skills/KSMV4NS8OC5C2M3LFVE4" TargetMode="External"/><Relationship Id="rId1216" Type="http://schemas.openxmlformats.org/officeDocument/2006/relationships/hyperlink" Target="https://skills.emsidata.com/skills/KS120HW6J91L2BHXHRKP" TargetMode="External"/><Relationship Id="rId2547" Type="http://schemas.openxmlformats.org/officeDocument/2006/relationships/hyperlink" Target="https://skills.emsidata.com/skills/KS122VW78Q67XR4C3ZDW" TargetMode="External"/><Relationship Id="rId3877" Type="http://schemas.openxmlformats.org/officeDocument/2006/relationships/hyperlink" Target="https://skills.emsidata.com/skills/ESB97C2BC2580DE80B78" TargetMode="External"/><Relationship Id="rId1217" Type="http://schemas.openxmlformats.org/officeDocument/2006/relationships/hyperlink" Target="https://skills.emsidata.com/skills/KS124476440BWFGMM7BV" TargetMode="External"/><Relationship Id="rId2548" Type="http://schemas.openxmlformats.org/officeDocument/2006/relationships/hyperlink" Target="https://skills.emsidata.com/skills/KS122VT6S2JJ5C5D80NF" TargetMode="External"/><Relationship Id="rId1218" Type="http://schemas.openxmlformats.org/officeDocument/2006/relationships/hyperlink" Target="https://skills.emsidata.com/skills/KS127L66WP0Z6ZPGCH65" TargetMode="External"/><Relationship Id="rId2549" Type="http://schemas.openxmlformats.org/officeDocument/2006/relationships/hyperlink" Target="https://skills.emsidata.com/skills/KS1217D75NZXR668PGBT" TargetMode="External"/><Relationship Id="rId3879" Type="http://schemas.openxmlformats.org/officeDocument/2006/relationships/hyperlink" Target="https://skills.emsidata.com/skills/KS123NL6ZT7N635KB88M" TargetMode="External"/><Relationship Id="rId1219" Type="http://schemas.openxmlformats.org/officeDocument/2006/relationships/hyperlink" Target="https://skills.emsidata.com/skills/KS126KM6B6MSWNZDVR14" TargetMode="External"/><Relationship Id="rId3870" Type="http://schemas.openxmlformats.org/officeDocument/2006/relationships/hyperlink" Target="https://skills.emsidata.com/skills/KS1209J77MXGBB1R8F6F" TargetMode="External"/><Relationship Id="rId2540" Type="http://schemas.openxmlformats.org/officeDocument/2006/relationships/hyperlink" Target="https://skills.emsidata.com/skills/KSC264RJVU1CG7HMK8LT" TargetMode="External"/><Relationship Id="rId3872" Type="http://schemas.openxmlformats.org/officeDocument/2006/relationships/hyperlink" Target="https://skills.emsidata.com/skills/KS1270Q71W4Z2GRD1F56" TargetMode="External"/><Relationship Id="rId1210" Type="http://schemas.openxmlformats.org/officeDocument/2006/relationships/hyperlink" Target="https://skills.emsidata.com/skills/KS1281Y6YGNRX3STZXTW" TargetMode="External"/><Relationship Id="rId2541" Type="http://schemas.openxmlformats.org/officeDocument/2006/relationships/hyperlink" Target="https://skills.emsidata.com/skills/KS127V46FQ9152TJ8B2B" TargetMode="External"/><Relationship Id="rId3871" Type="http://schemas.openxmlformats.org/officeDocument/2006/relationships/hyperlink" Target="https://skills.emsidata.com/skills/KS125Q96PZMF3FJ7RMR2" TargetMode="External"/><Relationship Id="rId1211" Type="http://schemas.openxmlformats.org/officeDocument/2006/relationships/hyperlink" Target="https://skills.emsidata.com/skills/KS1281Y6QHJ8PQLHTZ6R" TargetMode="External"/><Relationship Id="rId2542" Type="http://schemas.openxmlformats.org/officeDocument/2006/relationships/hyperlink" Target="https://skills.emsidata.com/skills/ES53972BEABB57A4D0E6" TargetMode="External"/><Relationship Id="rId3874" Type="http://schemas.openxmlformats.org/officeDocument/2006/relationships/hyperlink" Target="https://skills.emsidata.com/skills/KS1287G6QQFBQMF1VH2C" TargetMode="External"/><Relationship Id="rId1212" Type="http://schemas.openxmlformats.org/officeDocument/2006/relationships/hyperlink" Target="https://skills.emsidata.com/skills/KS128286L623CC643TL6" TargetMode="External"/><Relationship Id="rId2543" Type="http://schemas.openxmlformats.org/officeDocument/2006/relationships/hyperlink" Target="https://skills.emsidata.com/skills/KS441KD5ZN6L8Q5NBJ86" TargetMode="External"/><Relationship Id="rId3873" Type="http://schemas.openxmlformats.org/officeDocument/2006/relationships/hyperlink" Target="https://skills.emsidata.com/skills/KS123K0777B87JF9GDYY" TargetMode="External"/><Relationship Id="rId1202" Type="http://schemas.openxmlformats.org/officeDocument/2006/relationships/hyperlink" Target="https://skills.emsidata.com/skills/KS127DD6ZHR3T8689H12" TargetMode="External"/><Relationship Id="rId2533" Type="http://schemas.openxmlformats.org/officeDocument/2006/relationships/hyperlink" Target="https://skills.emsidata.com/skills/KS123Z75WFFSZPXNH04Q" TargetMode="External"/><Relationship Id="rId3865" Type="http://schemas.openxmlformats.org/officeDocument/2006/relationships/hyperlink" Target="https://skills.emsidata.com/skills/KS122DZ6GMJQM0816BVF" TargetMode="External"/><Relationship Id="rId1203" Type="http://schemas.openxmlformats.org/officeDocument/2006/relationships/hyperlink" Target="https://skills.emsidata.com/skills/KS127DK61CL4L25ZKFM5" TargetMode="External"/><Relationship Id="rId2534" Type="http://schemas.openxmlformats.org/officeDocument/2006/relationships/hyperlink" Target="https://skills.emsidata.com/skills/KS128DB64C2HK9QV1ZDZ" TargetMode="External"/><Relationship Id="rId3864" Type="http://schemas.openxmlformats.org/officeDocument/2006/relationships/hyperlink" Target="https://skills.emsidata.com/skills/KS4FY0QGEU3SZJ9RT2AB" TargetMode="External"/><Relationship Id="rId1204" Type="http://schemas.openxmlformats.org/officeDocument/2006/relationships/hyperlink" Target="https://skills.emsidata.com/skills/KS127DJ6WM31L3FMT01S" TargetMode="External"/><Relationship Id="rId2535" Type="http://schemas.openxmlformats.org/officeDocument/2006/relationships/hyperlink" Target="https://skills.emsidata.com/skills/KS125C05ZSYGWN3V1DXK" TargetMode="External"/><Relationship Id="rId3867" Type="http://schemas.openxmlformats.org/officeDocument/2006/relationships/hyperlink" Target="https://skills.emsidata.com/skills/KS440TN703GZQDBG4KMT" TargetMode="External"/><Relationship Id="rId1205" Type="http://schemas.openxmlformats.org/officeDocument/2006/relationships/hyperlink" Target="https://skills.emsidata.com/skills/KS120QD64Z8Z6TXQF418" TargetMode="External"/><Relationship Id="rId2536" Type="http://schemas.openxmlformats.org/officeDocument/2006/relationships/hyperlink" Target="https://skills.emsidata.com/skills/KS1259Y6CNM1WLJS8PPP" TargetMode="External"/><Relationship Id="rId3866" Type="http://schemas.openxmlformats.org/officeDocument/2006/relationships/hyperlink" Target="https://skills.emsidata.com/skills/KS3WPPOSFG3YIED0EMIH" TargetMode="External"/><Relationship Id="rId1206" Type="http://schemas.openxmlformats.org/officeDocument/2006/relationships/hyperlink" Target="https://skills.emsidata.com/skills/KS127TK6TR36MV6NTN4M" TargetMode="External"/><Relationship Id="rId2537" Type="http://schemas.openxmlformats.org/officeDocument/2006/relationships/hyperlink" Target="https://skills.emsidata.com/skills/KS125R66M2W3TKJXWNBF" TargetMode="External"/><Relationship Id="rId3869" Type="http://schemas.openxmlformats.org/officeDocument/2006/relationships/hyperlink" Target="https://skills.emsidata.com/skills/KS123G26J2432FD51JB4" TargetMode="External"/><Relationship Id="rId1207" Type="http://schemas.openxmlformats.org/officeDocument/2006/relationships/hyperlink" Target="https://skills.emsidata.com/skills/KS123WS71JW5Z260BWRT" TargetMode="External"/><Relationship Id="rId2538" Type="http://schemas.openxmlformats.org/officeDocument/2006/relationships/hyperlink" Target="https://skills.emsidata.com/skills/KS1258263VKQVRQ9N0Y0" TargetMode="External"/><Relationship Id="rId3868" Type="http://schemas.openxmlformats.org/officeDocument/2006/relationships/hyperlink" Target="https://skills.emsidata.com/skills/ES537232883A849006B7" TargetMode="External"/><Relationship Id="rId1208" Type="http://schemas.openxmlformats.org/officeDocument/2006/relationships/hyperlink" Target="https://skills.emsidata.com/skills/KS127SN723CCFQJKG8GK" TargetMode="External"/><Relationship Id="rId2539" Type="http://schemas.openxmlformats.org/officeDocument/2006/relationships/hyperlink" Target="https://skills.emsidata.com/skills/KS681QS60M1FK19YRHG4" TargetMode="External"/><Relationship Id="rId1209" Type="http://schemas.openxmlformats.org/officeDocument/2006/relationships/hyperlink" Target="https://skills.emsidata.com/skills/KS123K35XW0ZY6YB2QTW" TargetMode="External"/><Relationship Id="rId3861" Type="http://schemas.openxmlformats.org/officeDocument/2006/relationships/hyperlink" Target="https://skills.emsidata.com/skills/KS682BC62HFXX2YC58TD" TargetMode="External"/><Relationship Id="rId2530" Type="http://schemas.openxmlformats.org/officeDocument/2006/relationships/hyperlink" Target="https://skills.emsidata.com/skills/KS120L4778BN093RR1FG" TargetMode="External"/><Relationship Id="rId3860" Type="http://schemas.openxmlformats.org/officeDocument/2006/relationships/hyperlink" Target="https://skills.emsidata.com/skills/KS1201566L1SYP3D4LS3" TargetMode="External"/><Relationship Id="rId1200" Type="http://schemas.openxmlformats.org/officeDocument/2006/relationships/hyperlink" Target="https://skills.emsidata.com/skills/KS127DK6TSSB08HQKZKP" TargetMode="External"/><Relationship Id="rId2531" Type="http://schemas.openxmlformats.org/officeDocument/2006/relationships/hyperlink" Target="https://skills.emsidata.com/skills/KS127VR6BW7GWQ25V5M3" TargetMode="External"/><Relationship Id="rId3863" Type="http://schemas.openxmlformats.org/officeDocument/2006/relationships/hyperlink" Target="https://skills.emsidata.com/skills/ES12C5AA35218151CEF8" TargetMode="External"/><Relationship Id="rId1201" Type="http://schemas.openxmlformats.org/officeDocument/2006/relationships/hyperlink" Target="https://skills.emsidata.com/skills/KS124B2691JRVMBSB00H" TargetMode="External"/><Relationship Id="rId2532" Type="http://schemas.openxmlformats.org/officeDocument/2006/relationships/hyperlink" Target="https://skills.emsidata.com/skills/KS126Z86541KSHNDFQ1K" TargetMode="External"/><Relationship Id="rId3862" Type="http://schemas.openxmlformats.org/officeDocument/2006/relationships/hyperlink" Target="https://skills.emsidata.com/skills/KS125XL789D4ML4TFPD2" TargetMode="External"/><Relationship Id="rId1235" Type="http://schemas.openxmlformats.org/officeDocument/2006/relationships/hyperlink" Target="https://skills.emsidata.com/skills/KS122TT722LQWMLRJMYR" TargetMode="External"/><Relationship Id="rId2566" Type="http://schemas.openxmlformats.org/officeDocument/2006/relationships/hyperlink" Target="https://skills.emsidata.com/skills/KS124D25ZG7YZ156NNH6" TargetMode="External"/><Relationship Id="rId3898" Type="http://schemas.openxmlformats.org/officeDocument/2006/relationships/hyperlink" Target="https://skills.emsidata.com/skills/KS1282Z69X0BW8CXTPXH" TargetMode="External"/><Relationship Id="rId1236" Type="http://schemas.openxmlformats.org/officeDocument/2006/relationships/hyperlink" Target="https://skills.emsidata.com/skills/ES2711D80D1B951659DD" TargetMode="External"/><Relationship Id="rId2567" Type="http://schemas.openxmlformats.org/officeDocument/2006/relationships/hyperlink" Target="https://skills.emsidata.com/skills/KS124DQ6JX0NX9DBFDM8" TargetMode="External"/><Relationship Id="rId3897" Type="http://schemas.openxmlformats.org/officeDocument/2006/relationships/hyperlink" Target="https://skills.emsidata.com/skills/BGS69C2EAED3ECF003C7" TargetMode="External"/><Relationship Id="rId1237" Type="http://schemas.openxmlformats.org/officeDocument/2006/relationships/hyperlink" Target="https://skills.emsidata.com/skills/KS126P361WP1P5C9TDTL" TargetMode="External"/><Relationship Id="rId2568" Type="http://schemas.openxmlformats.org/officeDocument/2006/relationships/hyperlink" Target="https://skills.emsidata.com/skills/KS1219N6Z3XQ19V0HSKR" TargetMode="External"/><Relationship Id="rId1238" Type="http://schemas.openxmlformats.org/officeDocument/2006/relationships/hyperlink" Target="https://skills.emsidata.com/skills/KS122766S47D3902HBBN" TargetMode="External"/><Relationship Id="rId2569" Type="http://schemas.openxmlformats.org/officeDocument/2006/relationships/hyperlink" Target="https://skills.emsidata.com/skills/ESD3D2440C1EA13521F1" TargetMode="External"/><Relationship Id="rId3899" Type="http://schemas.openxmlformats.org/officeDocument/2006/relationships/hyperlink" Target="https://skills.emsidata.com/skills/KS125716TLTGH6SDHJD1" TargetMode="External"/><Relationship Id="rId1239" Type="http://schemas.openxmlformats.org/officeDocument/2006/relationships/hyperlink" Target="https://skills.emsidata.com/skills/KS440LQ6G9FXYT6C7SWN" TargetMode="External"/><Relationship Id="rId3890" Type="http://schemas.openxmlformats.org/officeDocument/2006/relationships/hyperlink" Target="https://skills.emsidata.com/skills/KSU8UDG025UYRSZC6WB4" TargetMode="External"/><Relationship Id="rId2560" Type="http://schemas.openxmlformats.org/officeDocument/2006/relationships/hyperlink" Target="https://skills.emsidata.com/skills/KS120KK75KM4F5LVDCDN" TargetMode="External"/><Relationship Id="rId3892" Type="http://schemas.openxmlformats.org/officeDocument/2006/relationships/hyperlink" Target="https://skills.emsidata.com/skills/KS126X26ZWSBLW188T04" TargetMode="External"/><Relationship Id="rId1230" Type="http://schemas.openxmlformats.org/officeDocument/2006/relationships/hyperlink" Target="https://skills.emsidata.com/skills/KS123XV6M32ZF5X54DL3" TargetMode="External"/><Relationship Id="rId2561" Type="http://schemas.openxmlformats.org/officeDocument/2006/relationships/hyperlink" Target="https://skills.emsidata.com/skills/KS125KJ77JNWBRCS031V" TargetMode="External"/><Relationship Id="rId3891" Type="http://schemas.openxmlformats.org/officeDocument/2006/relationships/hyperlink" Target="https://skills.emsidata.com/skills/KS125606TBG5G2K0B9NB" TargetMode="External"/><Relationship Id="rId1231" Type="http://schemas.openxmlformats.org/officeDocument/2006/relationships/hyperlink" Target="https://skills.emsidata.com/skills/KS122YY5WBP7GQPNRFG3" TargetMode="External"/><Relationship Id="rId2562" Type="http://schemas.openxmlformats.org/officeDocument/2006/relationships/hyperlink" Target="https://skills.emsidata.com/skills/KS121CF62WFJ19GK02H7" TargetMode="External"/><Relationship Id="rId3894" Type="http://schemas.openxmlformats.org/officeDocument/2006/relationships/hyperlink" Target="https://skills.emsidata.com/skills/KS441JF6DTJCCM9HR92G" TargetMode="External"/><Relationship Id="rId1232" Type="http://schemas.openxmlformats.org/officeDocument/2006/relationships/hyperlink" Target="https://skills.emsidata.com/skills/KS440KZ6ZGVFN5F5VNY3" TargetMode="External"/><Relationship Id="rId2563" Type="http://schemas.openxmlformats.org/officeDocument/2006/relationships/hyperlink" Target="https://skills.emsidata.com/skills/ESA5839C44D0970CF79F" TargetMode="External"/><Relationship Id="rId3893" Type="http://schemas.openxmlformats.org/officeDocument/2006/relationships/hyperlink" Target="https://skills.emsidata.com/skills/KS440PZ79TQW4H0QN9FV" TargetMode="External"/><Relationship Id="rId1233" Type="http://schemas.openxmlformats.org/officeDocument/2006/relationships/hyperlink" Target="https://skills.emsidata.com/skills/KS440V16DV2M3P2X7WWH" TargetMode="External"/><Relationship Id="rId2564" Type="http://schemas.openxmlformats.org/officeDocument/2006/relationships/hyperlink" Target="https://skills.emsidata.com/skills/KS7G7BG6631Q4B4JVDN6" TargetMode="External"/><Relationship Id="rId3896" Type="http://schemas.openxmlformats.org/officeDocument/2006/relationships/hyperlink" Target="https://skills.emsidata.com/skills/KS5MEGZXDVCTSGPQM84T" TargetMode="External"/><Relationship Id="rId1234" Type="http://schemas.openxmlformats.org/officeDocument/2006/relationships/hyperlink" Target="https://skills.emsidata.com/skills/KS440LR6NSB33SPP5H4P" TargetMode="External"/><Relationship Id="rId2565" Type="http://schemas.openxmlformats.org/officeDocument/2006/relationships/hyperlink" Target="https://skills.emsidata.com/skills/KS124H86K5J42L5SLFFV" TargetMode="External"/><Relationship Id="rId3895" Type="http://schemas.openxmlformats.org/officeDocument/2006/relationships/hyperlink" Target="https://skills.emsidata.com/skills/KSO5R441CVLUCQ73FDDM" TargetMode="External"/><Relationship Id="rId1224" Type="http://schemas.openxmlformats.org/officeDocument/2006/relationships/hyperlink" Target="https://skills.emsidata.com/skills/KS440446CLVJYFGF0X6D" TargetMode="External"/><Relationship Id="rId2555" Type="http://schemas.openxmlformats.org/officeDocument/2006/relationships/hyperlink" Target="https://skills.emsidata.com/skills/KS441NM675B7KHKV7X2M" TargetMode="External"/><Relationship Id="rId3887" Type="http://schemas.openxmlformats.org/officeDocument/2006/relationships/hyperlink" Target="https://skills.emsidata.com/skills/KS123MB5Y8GKT2N4FXJ4" TargetMode="External"/><Relationship Id="rId1225" Type="http://schemas.openxmlformats.org/officeDocument/2006/relationships/hyperlink" Target="https://skills.emsidata.com/skills/KS125B671DWS78T2HFPD" TargetMode="External"/><Relationship Id="rId2556" Type="http://schemas.openxmlformats.org/officeDocument/2006/relationships/hyperlink" Target="https://skills.emsidata.com/skills/KS126K06YSWLGCMB6B0Y" TargetMode="External"/><Relationship Id="rId3886" Type="http://schemas.openxmlformats.org/officeDocument/2006/relationships/hyperlink" Target="https://skills.emsidata.com/skills/KS121KB6Y2YXRHXG08QD" TargetMode="External"/><Relationship Id="rId1226" Type="http://schemas.openxmlformats.org/officeDocument/2006/relationships/hyperlink" Target="https://skills.emsidata.com/skills/ES7AD4A0EBFCD3B3F38F" TargetMode="External"/><Relationship Id="rId2557" Type="http://schemas.openxmlformats.org/officeDocument/2006/relationships/hyperlink" Target="https://skills.emsidata.com/skills/KS120KK6YQY9YQSK6DKW" TargetMode="External"/><Relationship Id="rId3889" Type="http://schemas.openxmlformats.org/officeDocument/2006/relationships/hyperlink" Target="https://skills.emsidata.com/skills/KS440HN6SC5LYCZWSSJY" TargetMode="External"/><Relationship Id="rId1227" Type="http://schemas.openxmlformats.org/officeDocument/2006/relationships/hyperlink" Target="https://skills.emsidata.com/skills/KS12766719BG8DWZSBFW" TargetMode="External"/><Relationship Id="rId2558" Type="http://schemas.openxmlformats.org/officeDocument/2006/relationships/hyperlink" Target="https://skills.emsidata.com/skills/KS442937527R0CF82H0M" TargetMode="External"/><Relationship Id="rId3888" Type="http://schemas.openxmlformats.org/officeDocument/2006/relationships/hyperlink" Target="https://skills.emsidata.com/skills/KS7G39G6G5M749ZW5DP0" TargetMode="External"/><Relationship Id="rId1228" Type="http://schemas.openxmlformats.org/officeDocument/2006/relationships/hyperlink" Target="https://skills.emsidata.com/skills/KS4404475JBQ0GSP7CX1" TargetMode="External"/><Relationship Id="rId2559" Type="http://schemas.openxmlformats.org/officeDocument/2006/relationships/hyperlink" Target="https://skills.emsidata.com/skills/KS121KB68PWHRPJCJKQJ" TargetMode="External"/><Relationship Id="rId1229" Type="http://schemas.openxmlformats.org/officeDocument/2006/relationships/hyperlink" Target="https://skills.emsidata.com/skills/KS127G85YL1GC25BWMGX" TargetMode="External"/><Relationship Id="rId3881" Type="http://schemas.openxmlformats.org/officeDocument/2006/relationships/hyperlink" Target="https://skills.emsidata.com/skills/KS441CH75GGB95QVGWNW" TargetMode="External"/><Relationship Id="rId2550" Type="http://schemas.openxmlformats.org/officeDocument/2006/relationships/hyperlink" Target="https://skills.emsidata.com/skills/KS125W26C2Y5MRPJS49T" TargetMode="External"/><Relationship Id="rId3880" Type="http://schemas.openxmlformats.org/officeDocument/2006/relationships/hyperlink" Target="https://skills.emsidata.com/skills/KS1264T6TLZK1C00MQX3" TargetMode="External"/><Relationship Id="rId1220" Type="http://schemas.openxmlformats.org/officeDocument/2006/relationships/hyperlink" Target="https://skills.emsidata.com/skills/KS128BX6GWS9P27Z6TS2" TargetMode="External"/><Relationship Id="rId2551" Type="http://schemas.openxmlformats.org/officeDocument/2006/relationships/hyperlink" Target="https://skills.emsidata.com/skills/KS441NM627XTFKQHFW7B" TargetMode="External"/><Relationship Id="rId3883" Type="http://schemas.openxmlformats.org/officeDocument/2006/relationships/hyperlink" Target="https://skills.emsidata.com/skills/KS120GV6SCG2BTQ30HXZ" TargetMode="External"/><Relationship Id="rId1221" Type="http://schemas.openxmlformats.org/officeDocument/2006/relationships/hyperlink" Target="https://skills.emsidata.com/skills/ES33A81352FD98757293" TargetMode="External"/><Relationship Id="rId2552" Type="http://schemas.openxmlformats.org/officeDocument/2006/relationships/hyperlink" Target="https://skills.emsidata.com/skills/KS128FG74RH6DN633H2H" TargetMode="External"/><Relationship Id="rId3882" Type="http://schemas.openxmlformats.org/officeDocument/2006/relationships/hyperlink" Target="https://skills.emsidata.com/skills/KS7G64467Y66LWH9X6QJ" TargetMode="External"/><Relationship Id="rId1222" Type="http://schemas.openxmlformats.org/officeDocument/2006/relationships/hyperlink" Target="https://skills.emsidata.com/skills/KS124Q768CBHW8N151WY" TargetMode="External"/><Relationship Id="rId2553" Type="http://schemas.openxmlformats.org/officeDocument/2006/relationships/hyperlink" Target="https://skills.emsidata.com/skills/KS120GZ5YXC6YVM1NGPR" TargetMode="External"/><Relationship Id="rId3885" Type="http://schemas.openxmlformats.org/officeDocument/2006/relationships/hyperlink" Target="https://skills.emsidata.com/skills/KS123YB6QK15FSHBMM49" TargetMode="External"/><Relationship Id="rId1223" Type="http://schemas.openxmlformats.org/officeDocument/2006/relationships/hyperlink" Target="https://skills.emsidata.com/skills/KS126Q3766LR2GSDF375" TargetMode="External"/><Relationship Id="rId2554" Type="http://schemas.openxmlformats.org/officeDocument/2006/relationships/hyperlink" Target="https://skills.emsidata.com/skills/KS1219S69HLWD9V0GPMS" TargetMode="External"/><Relationship Id="rId3884" Type="http://schemas.openxmlformats.org/officeDocument/2006/relationships/hyperlink" Target="https://skills.emsidata.com/skills/KS1258368B9W1N7K6KWY" TargetMode="External"/><Relationship Id="rId2500" Type="http://schemas.openxmlformats.org/officeDocument/2006/relationships/hyperlink" Target="https://skills.emsidata.com/skills/KSROLGTF95N2327P070N" TargetMode="External"/><Relationship Id="rId3832" Type="http://schemas.openxmlformats.org/officeDocument/2006/relationships/hyperlink" Target="https://skills.emsidata.com/skills/KS1273M5Z3GJ0VY4WP6T" TargetMode="External"/><Relationship Id="rId2501" Type="http://schemas.openxmlformats.org/officeDocument/2006/relationships/hyperlink" Target="https://skills.emsidata.com/skills/KS120H067NG3SSH8C40H" TargetMode="External"/><Relationship Id="rId3831" Type="http://schemas.openxmlformats.org/officeDocument/2006/relationships/hyperlink" Target="https://skills.emsidata.com/skills/KS123TH757QBPT3KGKQ1" TargetMode="External"/><Relationship Id="rId2502" Type="http://schemas.openxmlformats.org/officeDocument/2006/relationships/hyperlink" Target="https://skills.emsidata.com/skills/KS120H16DSFH8546JPX1" TargetMode="External"/><Relationship Id="rId3834" Type="http://schemas.openxmlformats.org/officeDocument/2006/relationships/hyperlink" Target="https://skills.emsidata.com/skills/ESB16A0D93A89313FB84" TargetMode="External"/><Relationship Id="rId2503" Type="http://schemas.openxmlformats.org/officeDocument/2006/relationships/hyperlink" Target="https://skills.emsidata.com/skills/KSE6TQ1ATPON53PMKUXD" TargetMode="External"/><Relationship Id="rId3833" Type="http://schemas.openxmlformats.org/officeDocument/2006/relationships/hyperlink" Target="https://skills.emsidata.com/skills/KS126D378QCN9478VMVW" TargetMode="External"/><Relationship Id="rId2504" Type="http://schemas.openxmlformats.org/officeDocument/2006/relationships/hyperlink" Target="https://skills.emsidata.com/skills/KS440NM6W4H02ZW7VWX5" TargetMode="External"/><Relationship Id="rId3836" Type="http://schemas.openxmlformats.org/officeDocument/2006/relationships/hyperlink" Target="https://skills.emsidata.com/skills/ES9C118326A1D8C98AEC" TargetMode="External"/><Relationship Id="rId2505" Type="http://schemas.openxmlformats.org/officeDocument/2006/relationships/hyperlink" Target="https://skills.emsidata.com/skills/KS1H7C2ZC7LXQQ6UN22I" TargetMode="External"/><Relationship Id="rId3835" Type="http://schemas.openxmlformats.org/officeDocument/2006/relationships/hyperlink" Target="https://skills.emsidata.com/skills/KS124VS622ZSDBBHLNFK" TargetMode="External"/><Relationship Id="rId2506" Type="http://schemas.openxmlformats.org/officeDocument/2006/relationships/hyperlink" Target="https://skills.emsidata.com/skills/KS120GZ74XB412QM61XK" TargetMode="External"/><Relationship Id="rId3838" Type="http://schemas.openxmlformats.org/officeDocument/2006/relationships/hyperlink" Target="https://skills.emsidata.com/skills/ES27E15589944B782818" TargetMode="External"/><Relationship Id="rId2507" Type="http://schemas.openxmlformats.org/officeDocument/2006/relationships/hyperlink" Target="https://skills.emsidata.com/skills/KS125936Y7JK43K8TFSB" TargetMode="External"/><Relationship Id="rId3837" Type="http://schemas.openxmlformats.org/officeDocument/2006/relationships/hyperlink" Target="https://skills.emsidata.com/skills/ESA956BCA4766B589661" TargetMode="External"/><Relationship Id="rId2508" Type="http://schemas.openxmlformats.org/officeDocument/2006/relationships/hyperlink" Target="https://skills.emsidata.com/skills/KS125BY64WZP3VBVFL0Q" TargetMode="External"/><Relationship Id="rId2509" Type="http://schemas.openxmlformats.org/officeDocument/2006/relationships/hyperlink" Target="https://skills.emsidata.com/skills/KS1251M6PCBHD6BGPG72" TargetMode="External"/><Relationship Id="rId3839" Type="http://schemas.openxmlformats.org/officeDocument/2006/relationships/hyperlink" Target="https://skills.emsidata.com/skills/KS125ZN6J4X8LHH98NZ3" TargetMode="External"/><Relationship Id="rId3830" Type="http://schemas.openxmlformats.org/officeDocument/2006/relationships/hyperlink" Target="https://skills.emsidata.com/skills/ES9406E46E572703F8B4" TargetMode="External"/><Relationship Id="rId3821" Type="http://schemas.openxmlformats.org/officeDocument/2006/relationships/hyperlink" Target="https://skills.emsidata.com/skills/KS7G3D66G6RNMSFX4ZRW" TargetMode="External"/><Relationship Id="rId3820" Type="http://schemas.openxmlformats.org/officeDocument/2006/relationships/hyperlink" Target="https://skills.emsidata.com/skills/KS441GV614WTW46WZHFQ" TargetMode="External"/><Relationship Id="rId3823" Type="http://schemas.openxmlformats.org/officeDocument/2006/relationships/hyperlink" Target="https://skills.emsidata.com/skills/KS441J065KC89DMGY87Z" TargetMode="External"/><Relationship Id="rId3822" Type="http://schemas.openxmlformats.org/officeDocument/2006/relationships/hyperlink" Target="https://skills.emsidata.com/skills/ESE48A333764A28095DC" TargetMode="External"/><Relationship Id="rId3825" Type="http://schemas.openxmlformats.org/officeDocument/2006/relationships/hyperlink" Target="https://skills.emsidata.com/skills/ES1335438397BBF92EEC" TargetMode="External"/><Relationship Id="rId3824" Type="http://schemas.openxmlformats.org/officeDocument/2006/relationships/hyperlink" Target="https://skills.emsidata.com/skills/KS127RF6W9YSNDBTPR0N" TargetMode="External"/><Relationship Id="rId3827" Type="http://schemas.openxmlformats.org/officeDocument/2006/relationships/hyperlink" Target="https://skills.emsidata.com/skills/KS1208P61TF7XJQ9PPYL" TargetMode="External"/><Relationship Id="rId3826" Type="http://schemas.openxmlformats.org/officeDocument/2006/relationships/hyperlink" Target="https://skills.emsidata.com/skills/ES5AB08A87BFFF0136CA" TargetMode="External"/><Relationship Id="rId3829" Type="http://schemas.openxmlformats.org/officeDocument/2006/relationships/hyperlink" Target="https://skills.emsidata.com/skills/KS7G2NZ74R69RDPYRZ84" TargetMode="External"/><Relationship Id="rId3828" Type="http://schemas.openxmlformats.org/officeDocument/2006/relationships/hyperlink" Target="https://skills.emsidata.com/skills/KS128GY5WZNGGHNFJBWM" TargetMode="External"/><Relationship Id="rId2522" Type="http://schemas.openxmlformats.org/officeDocument/2006/relationships/hyperlink" Target="https://skills.emsidata.com/skills/KS7G4VF7957R5P3W6QZL" TargetMode="External"/><Relationship Id="rId3854" Type="http://schemas.openxmlformats.org/officeDocument/2006/relationships/hyperlink" Target="https://skills.emsidata.com/skills/KS123JT5Z1WB0Z4CL0BH" TargetMode="External"/><Relationship Id="rId2523" Type="http://schemas.openxmlformats.org/officeDocument/2006/relationships/hyperlink" Target="https://skills.emsidata.com/skills/KS124ZS75NZ16B4LVFW8" TargetMode="External"/><Relationship Id="rId3853" Type="http://schemas.openxmlformats.org/officeDocument/2006/relationships/hyperlink" Target="https://skills.emsidata.com/skills/KS121YZ6YMRS21Z1PGZ9" TargetMode="External"/><Relationship Id="rId2524" Type="http://schemas.openxmlformats.org/officeDocument/2006/relationships/hyperlink" Target="https://skills.emsidata.com/skills/KS126ZD6N0F8VZHPBN1L" TargetMode="External"/><Relationship Id="rId3856" Type="http://schemas.openxmlformats.org/officeDocument/2006/relationships/hyperlink" Target="https://skills.emsidata.com/skills/KS680VT6G3KQGZNK4T49" TargetMode="External"/><Relationship Id="rId2525" Type="http://schemas.openxmlformats.org/officeDocument/2006/relationships/hyperlink" Target="https://skills.emsidata.com/skills/KS1276P6W1PN8LRR8HP5" TargetMode="External"/><Relationship Id="rId3855" Type="http://schemas.openxmlformats.org/officeDocument/2006/relationships/hyperlink" Target="https://skills.emsidata.com/skills/KS124N174QQYDQBH1JW0" TargetMode="External"/><Relationship Id="rId2526" Type="http://schemas.openxmlformats.org/officeDocument/2006/relationships/hyperlink" Target="https://skills.emsidata.com/skills/KS1206C6Y5BSSM1DM80S" TargetMode="External"/><Relationship Id="rId3858" Type="http://schemas.openxmlformats.org/officeDocument/2006/relationships/hyperlink" Target="https://skills.emsidata.com/skills/KS127HQ6MR8L5T9G7XWW" TargetMode="External"/><Relationship Id="rId2527" Type="http://schemas.openxmlformats.org/officeDocument/2006/relationships/hyperlink" Target="https://skills.emsidata.com/skills/KS1201Y6DQ7VHZD11FTJ" TargetMode="External"/><Relationship Id="rId3857" Type="http://schemas.openxmlformats.org/officeDocument/2006/relationships/hyperlink" Target="https://skills.emsidata.com/skills/ES2509472D704FDAECDF" TargetMode="External"/><Relationship Id="rId2528" Type="http://schemas.openxmlformats.org/officeDocument/2006/relationships/hyperlink" Target="https://skills.emsidata.com/skills/KS7G2QW6V7WX8QR8MTCT" TargetMode="External"/><Relationship Id="rId2529" Type="http://schemas.openxmlformats.org/officeDocument/2006/relationships/hyperlink" Target="https://skills.emsidata.com/skills/KS125L467KML43P0GJKK" TargetMode="External"/><Relationship Id="rId3859" Type="http://schemas.openxmlformats.org/officeDocument/2006/relationships/hyperlink" Target="https://skills.emsidata.com/skills/KS127J16Z3BCC4P8M3TF" TargetMode="External"/><Relationship Id="rId3850" Type="http://schemas.openxmlformats.org/officeDocument/2006/relationships/hyperlink" Target="https://skills.emsidata.com/skills/KS127D06GY71W6HMWRM3" TargetMode="External"/><Relationship Id="rId2520" Type="http://schemas.openxmlformats.org/officeDocument/2006/relationships/hyperlink" Target="https://skills.emsidata.com/skills/KS126ZZ7012DHZLZ9GC0" TargetMode="External"/><Relationship Id="rId3852" Type="http://schemas.openxmlformats.org/officeDocument/2006/relationships/hyperlink" Target="https://skills.emsidata.com/skills/KS1210F679W2PLV78GZQ" TargetMode="External"/><Relationship Id="rId2521" Type="http://schemas.openxmlformats.org/officeDocument/2006/relationships/hyperlink" Target="https://skills.emsidata.com/skills/KS126QZ69ZTV30YN72GH" TargetMode="External"/><Relationship Id="rId3851" Type="http://schemas.openxmlformats.org/officeDocument/2006/relationships/hyperlink" Target="https://skills.emsidata.com/skills/KS120KH6HWMTVV6K1K0K" TargetMode="External"/><Relationship Id="rId2511" Type="http://schemas.openxmlformats.org/officeDocument/2006/relationships/hyperlink" Target="https://skills.emsidata.com/skills/KS1233Z67J34LJ709T5W" TargetMode="External"/><Relationship Id="rId3843" Type="http://schemas.openxmlformats.org/officeDocument/2006/relationships/hyperlink" Target="https://skills.emsidata.com/skills/KS124CD77KMT2VVM4G24" TargetMode="External"/><Relationship Id="rId2512" Type="http://schemas.openxmlformats.org/officeDocument/2006/relationships/hyperlink" Target="https://skills.emsidata.com/skills/KS12592696SWR9G8BFF2" TargetMode="External"/><Relationship Id="rId3842" Type="http://schemas.openxmlformats.org/officeDocument/2006/relationships/hyperlink" Target="https://skills.emsidata.com/skills/ES8BE0063D3F5F9870F4" TargetMode="External"/><Relationship Id="rId2513" Type="http://schemas.openxmlformats.org/officeDocument/2006/relationships/hyperlink" Target="https://skills.emsidata.com/skills/KS122RM6RTFWYVZQB39Q" TargetMode="External"/><Relationship Id="rId3845" Type="http://schemas.openxmlformats.org/officeDocument/2006/relationships/hyperlink" Target="https://skills.emsidata.com/skills/ESE0F319D0B71A52EEA1" TargetMode="External"/><Relationship Id="rId2514" Type="http://schemas.openxmlformats.org/officeDocument/2006/relationships/hyperlink" Target="https://skills.emsidata.com/skills/KS1215K6L6WXCGBXK4JF" TargetMode="External"/><Relationship Id="rId3844" Type="http://schemas.openxmlformats.org/officeDocument/2006/relationships/hyperlink" Target="https://skills.emsidata.com/skills/KS440BT665SLW10WLBR6" TargetMode="External"/><Relationship Id="rId2515" Type="http://schemas.openxmlformats.org/officeDocument/2006/relationships/hyperlink" Target="https://skills.emsidata.com/skills/KS440016YY6472ZWSQ9D" TargetMode="External"/><Relationship Id="rId3847" Type="http://schemas.openxmlformats.org/officeDocument/2006/relationships/hyperlink" Target="https://skills.emsidata.com/skills/KS123SG6VP9WYPSX31H5" TargetMode="External"/><Relationship Id="rId2516" Type="http://schemas.openxmlformats.org/officeDocument/2006/relationships/hyperlink" Target="https://skills.emsidata.com/skills/KS440CS6LHBWNFH97ZP6" TargetMode="External"/><Relationship Id="rId3846" Type="http://schemas.openxmlformats.org/officeDocument/2006/relationships/hyperlink" Target="https://skills.emsidata.com/skills/KS123JZ7653X4RM70QK7" TargetMode="External"/><Relationship Id="rId2517" Type="http://schemas.openxmlformats.org/officeDocument/2006/relationships/hyperlink" Target="https://skills.emsidata.com/skills/KS125CZ67C4YF947QNJS" TargetMode="External"/><Relationship Id="rId3849" Type="http://schemas.openxmlformats.org/officeDocument/2006/relationships/hyperlink" Target="https://skills.emsidata.com/skills/KS123FD6C4J59H8QLFCW" TargetMode="External"/><Relationship Id="rId2518" Type="http://schemas.openxmlformats.org/officeDocument/2006/relationships/hyperlink" Target="https://skills.emsidata.com/skills/KS125936B5ZC3XDKJG77" TargetMode="External"/><Relationship Id="rId3848" Type="http://schemas.openxmlformats.org/officeDocument/2006/relationships/hyperlink" Target="https://skills.emsidata.com/skills/KS7G0B56Z3BFK2RY7KFF" TargetMode="External"/><Relationship Id="rId2519" Type="http://schemas.openxmlformats.org/officeDocument/2006/relationships/hyperlink" Target="https://skills.emsidata.com/skills/KS125917178Z6QR6JB68" TargetMode="External"/><Relationship Id="rId3841" Type="http://schemas.openxmlformats.org/officeDocument/2006/relationships/hyperlink" Target="https://skills.emsidata.com/skills/KS440V76TYZ2914W661H" TargetMode="External"/><Relationship Id="rId2510" Type="http://schemas.openxmlformats.org/officeDocument/2006/relationships/hyperlink" Target="https://skills.emsidata.com/skills/KS4417N61DB04000S10C" TargetMode="External"/><Relationship Id="rId3840" Type="http://schemas.openxmlformats.org/officeDocument/2006/relationships/hyperlink" Target="https://skills.emsidata.com/skills/ES7075648F2D27D05020" TargetMode="External"/><Relationship Id="rId1290" Type="http://schemas.openxmlformats.org/officeDocument/2006/relationships/hyperlink" Target="https://skills.emsidata.com/skills/KS44135611N494LGJGH9" TargetMode="External"/><Relationship Id="rId1291" Type="http://schemas.openxmlformats.org/officeDocument/2006/relationships/hyperlink" Target="https://skills.emsidata.com/skills/KS124J66ZXDPGN0WSL4X" TargetMode="External"/><Relationship Id="rId1292" Type="http://schemas.openxmlformats.org/officeDocument/2006/relationships/hyperlink" Target="https://skills.emsidata.com/skills/BGS35D173244542FCED8" TargetMode="External"/><Relationship Id="rId1293" Type="http://schemas.openxmlformats.org/officeDocument/2006/relationships/hyperlink" Target="https://skills.emsidata.com/skills/KS440FF6F06Q3J1NMQXT" TargetMode="External"/><Relationship Id="rId1294" Type="http://schemas.openxmlformats.org/officeDocument/2006/relationships/hyperlink" Target="https://skills.emsidata.com/skills/KS440RB5XGSCZYRGY522" TargetMode="External"/><Relationship Id="rId1295" Type="http://schemas.openxmlformats.org/officeDocument/2006/relationships/hyperlink" Target="https://skills.emsidata.com/skills/KS125D76HT94Q66M4LJS" TargetMode="External"/><Relationship Id="rId1296" Type="http://schemas.openxmlformats.org/officeDocument/2006/relationships/hyperlink" Target="https://skills.emsidata.com/skills/ESD4D7910C959A4DD9FC" TargetMode="External"/><Relationship Id="rId1297" Type="http://schemas.openxmlformats.org/officeDocument/2006/relationships/hyperlink" Target="https://skills.emsidata.com/skills/KS123KV6WF08H54CCZMF" TargetMode="External"/><Relationship Id="rId1298" Type="http://schemas.openxmlformats.org/officeDocument/2006/relationships/hyperlink" Target="https://skills.emsidata.com/skills/KS1258L73H5QSVQVXSGN" TargetMode="External"/><Relationship Id="rId1299" Type="http://schemas.openxmlformats.org/officeDocument/2006/relationships/hyperlink" Target="https://skills.emsidata.com/skills/KS441Z270RRPD367M8JP" TargetMode="External"/><Relationship Id="rId1280" Type="http://schemas.openxmlformats.org/officeDocument/2006/relationships/hyperlink" Target="https://skills.emsidata.com/skills/KS4413M6FXN7CQ6QF15D" TargetMode="External"/><Relationship Id="rId1281" Type="http://schemas.openxmlformats.org/officeDocument/2006/relationships/hyperlink" Target="https://skills.emsidata.com/skills/KS123L56N96MHHHZB2G6" TargetMode="External"/><Relationship Id="rId1282" Type="http://schemas.openxmlformats.org/officeDocument/2006/relationships/hyperlink" Target="https://skills.emsidata.com/skills/KS123L569RWQVSYWRM2F" TargetMode="External"/><Relationship Id="rId1283" Type="http://schemas.openxmlformats.org/officeDocument/2006/relationships/hyperlink" Target="https://skills.emsidata.com/skills/KS123L46V8HMTWP5CV46" TargetMode="External"/><Relationship Id="rId1284" Type="http://schemas.openxmlformats.org/officeDocument/2006/relationships/hyperlink" Target="https://skills.emsidata.com/skills/KS441Z76FKFC2KYJH0BL" TargetMode="External"/><Relationship Id="rId1285" Type="http://schemas.openxmlformats.org/officeDocument/2006/relationships/hyperlink" Target="https://skills.emsidata.com/skills/ESA89C89D22B96CAD68A" TargetMode="External"/><Relationship Id="rId1286" Type="http://schemas.openxmlformats.org/officeDocument/2006/relationships/hyperlink" Target="https://skills.emsidata.com/skills/KS123L26RVH0SVRYWSBW" TargetMode="External"/><Relationship Id="rId1287" Type="http://schemas.openxmlformats.org/officeDocument/2006/relationships/hyperlink" Target="https://skills.emsidata.com/skills/KS123L26KMLDT6P3D2H1" TargetMode="External"/><Relationship Id="rId1288" Type="http://schemas.openxmlformats.org/officeDocument/2006/relationships/hyperlink" Target="https://skills.emsidata.com/skills/KS124J677NBFBL7G30P2" TargetMode="External"/><Relationship Id="rId1289" Type="http://schemas.openxmlformats.org/officeDocument/2006/relationships/hyperlink" Target="https://skills.emsidata.com/skills/KS123LC6KJLM7CQX92BB" TargetMode="External"/><Relationship Id="rId1257" Type="http://schemas.openxmlformats.org/officeDocument/2006/relationships/hyperlink" Target="https://skills.emsidata.com/skills/ES837C581C29C236781D" TargetMode="External"/><Relationship Id="rId2588" Type="http://schemas.openxmlformats.org/officeDocument/2006/relationships/hyperlink" Target="https://skills.emsidata.com/skills/KS122JF6YNZJ3GR70WKD" TargetMode="External"/><Relationship Id="rId1258" Type="http://schemas.openxmlformats.org/officeDocument/2006/relationships/hyperlink" Target="https://skills.emsidata.com/skills/KS441P265F4GYMY1K16N" TargetMode="External"/><Relationship Id="rId2589" Type="http://schemas.openxmlformats.org/officeDocument/2006/relationships/hyperlink" Target="https://skills.emsidata.com/skills/KSYIJN0ID1F7P2HPDUCJ" TargetMode="External"/><Relationship Id="rId1259" Type="http://schemas.openxmlformats.org/officeDocument/2006/relationships/hyperlink" Target="https://skills.emsidata.com/skills/ES3851692AD6EE8A4925" TargetMode="External"/><Relationship Id="rId2580" Type="http://schemas.openxmlformats.org/officeDocument/2006/relationships/hyperlink" Target="https://skills.emsidata.com/skills/KS1220674MVJGTJPNJZS" TargetMode="External"/><Relationship Id="rId1250" Type="http://schemas.openxmlformats.org/officeDocument/2006/relationships/hyperlink" Target="https://skills.emsidata.com/skills/ESF2DD89AA4D400EA426" TargetMode="External"/><Relationship Id="rId2581" Type="http://schemas.openxmlformats.org/officeDocument/2006/relationships/hyperlink" Target="https://skills.emsidata.com/skills/ESF139240EAD62841F23" TargetMode="External"/><Relationship Id="rId1251" Type="http://schemas.openxmlformats.org/officeDocument/2006/relationships/hyperlink" Target="https://skills.emsidata.com/skills/ESA1DB84792711EC067E" TargetMode="External"/><Relationship Id="rId2582" Type="http://schemas.openxmlformats.org/officeDocument/2006/relationships/hyperlink" Target="https://skills.emsidata.com/skills/KS1200C5XQWW78VQ5ZYL" TargetMode="External"/><Relationship Id="rId1252" Type="http://schemas.openxmlformats.org/officeDocument/2006/relationships/hyperlink" Target="https://skills.emsidata.com/skills/ES5114F37609BD55C9AF" TargetMode="External"/><Relationship Id="rId2583" Type="http://schemas.openxmlformats.org/officeDocument/2006/relationships/hyperlink" Target="https://skills.emsidata.com/skills/KS122QR6MFLRQRX6MN12" TargetMode="External"/><Relationship Id="rId1253" Type="http://schemas.openxmlformats.org/officeDocument/2006/relationships/hyperlink" Target="https://skills.emsidata.com/skills/ES98D131BC469DC4F714" TargetMode="External"/><Relationship Id="rId2584" Type="http://schemas.openxmlformats.org/officeDocument/2006/relationships/hyperlink" Target="https://skills.emsidata.com/skills/KS441H25X1LXDV8C9R0W" TargetMode="External"/><Relationship Id="rId1254" Type="http://schemas.openxmlformats.org/officeDocument/2006/relationships/hyperlink" Target="https://skills.emsidata.com/skills/KS123KW6BLTZTBTQZ4TR" TargetMode="External"/><Relationship Id="rId2585" Type="http://schemas.openxmlformats.org/officeDocument/2006/relationships/hyperlink" Target="https://skills.emsidata.com/skills/KSL85GN8CCV6PN3WJ7ZS" TargetMode="External"/><Relationship Id="rId1255" Type="http://schemas.openxmlformats.org/officeDocument/2006/relationships/hyperlink" Target="https://skills.emsidata.com/skills/KS123KY62M122MG19DKT" TargetMode="External"/><Relationship Id="rId2586" Type="http://schemas.openxmlformats.org/officeDocument/2006/relationships/hyperlink" Target="https://skills.emsidata.com/skills/KSOPDDN3W5WZ7TE785BL" TargetMode="External"/><Relationship Id="rId1256" Type="http://schemas.openxmlformats.org/officeDocument/2006/relationships/hyperlink" Target="https://skills.emsidata.com/skills/KS128CL6YK4PDP1QKF62" TargetMode="External"/><Relationship Id="rId2587" Type="http://schemas.openxmlformats.org/officeDocument/2006/relationships/hyperlink" Target="https://skills.emsidata.com/skills/KS440W865GC4VRBW6LJP" TargetMode="External"/><Relationship Id="rId1246" Type="http://schemas.openxmlformats.org/officeDocument/2006/relationships/hyperlink" Target="https://skills.emsidata.com/skills/KS120CC6CSHSXNVW82TX" TargetMode="External"/><Relationship Id="rId2577" Type="http://schemas.openxmlformats.org/officeDocument/2006/relationships/hyperlink" Target="https://skills.emsidata.com/skills/KS1233M6Q271L5ZNBP86" TargetMode="External"/><Relationship Id="rId1247" Type="http://schemas.openxmlformats.org/officeDocument/2006/relationships/hyperlink" Target="https://skills.emsidata.com/skills/KS124BZ70Q9RVWZ56HLZ" TargetMode="External"/><Relationship Id="rId2578" Type="http://schemas.openxmlformats.org/officeDocument/2006/relationships/hyperlink" Target="https://skills.emsidata.com/skills/KS441ML6ZTK71MVYGP67" TargetMode="External"/><Relationship Id="rId1248" Type="http://schemas.openxmlformats.org/officeDocument/2006/relationships/hyperlink" Target="https://skills.emsidata.com/skills/ES6DBB51045D6B212C2E" TargetMode="External"/><Relationship Id="rId2579" Type="http://schemas.openxmlformats.org/officeDocument/2006/relationships/hyperlink" Target="https://skills.emsidata.com/skills/KS440B06L35CZZ8SMZJN" TargetMode="External"/><Relationship Id="rId1249" Type="http://schemas.openxmlformats.org/officeDocument/2006/relationships/hyperlink" Target="https://skills.emsidata.com/skills/ES9C62516C4AD9435635" TargetMode="External"/><Relationship Id="rId2570" Type="http://schemas.openxmlformats.org/officeDocument/2006/relationships/hyperlink" Target="https://skills.emsidata.com/skills/KSR5V7LNG1DL3C5O790P" TargetMode="External"/><Relationship Id="rId1240" Type="http://schemas.openxmlformats.org/officeDocument/2006/relationships/hyperlink" Target="https://skills.emsidata.com/skills/KS126NN60S2N00WZ44K5" TargetMode="External"/><Relationship Id="rId2571" Type="http://schemas.openxmlformats.org/officeDocument/2006/relationships/hyperlink" Target="https://skills.emsidata.com/skills/KS120PD5XB6HFLCL5JMT" TargetMode="External"/><Relationship Id="rId1241" Type="http://schemas.openxmlformats.org/officeDocument/2006/relationships/hyperlink" Target="https://skills.emsidata.com/skills/KS1201477MH4F3DJK1RC" TargetMode="External"/><Relationship Id="rId2572" Type="http://schemas.openxmlformats.org/officeDocument/2006/relationships/hyperlink" Target="https://skills.emsidata.com/skills/ES27C1EB92F6CFCA84FC" TargetMode="External"/><Relationship Id="rId1242" Type="http://schemas.openxmlformats.org/officeDocument/2006/relationships/hyperlink" Target="https://skills.emsidata.com/skills/KS440LQ79T8B07MJDYQ0" TargetMode="External"/><Relationship Id="rId2573" Type="http://schemas.openxmlformats.org/officeDocument/2006/relationships/hyperlink" Target="https://skills.emsidata.com/skills/KS1279R6BF9JJ46VTPSW" TargetMode="External"/><Relationship Id="rId1243" Type="http://schemas.openxmlformats.org/officeDocument/2006/relationships/hyperlink" Target="https://skills.emsidata.com/skills/KS123X86LJ32YJTK8Q7H" TargetMode="External"/><Relationship Id="rId2574" Type="http://schemas.openxmlformats.org/officeDocument/2006/relationships/hyperlink" Target="https://skills.emsidata.com/skills/KS126NF6J7YP34KKW6SR" TargetMode="External"/><Relationship Id="rId1244" Type="http://schemas.openxmlformats.org/officeDocument/2006/relationships/hyperlink" Target="https://skills.emsidata.com/skills/KS125Q164VVZ10LN2FBN" TargetMode="External"/><Relationship Id="rId2575" Type="http://schemas.openxmlformats.org/officeDocument/2006/relationships/hyperlink" Target="https://skills.emsidata.com/skills/KS123SQ75XG9DF9R1S74" TargetMode="External"/><Relationship Id="rId1245" Type="http://schemas.openxmlformats.org/officeDocument/2006/relationships/hyperlink" Target="https://skills.emsidata.com/skills/KS121F26RYXLVSVB0D48" TargetMode="External"/><Relationship Id="rId2576" Type="http://schemas.openxmlformats.org/officeDocument/2006/relationships/hyperlink" Target="https://skills.emsidata.com/skills/KS123SR6KJKNXQPXFDGW" TargetMode="External"/><Relationship Id="rId1279" Type="http://schemas.openxmlformats.org/officeDocument/2006/relationships/hyperlink" Target="https://skills.emsidata.com/skills/KS441Z15XKH0LHKV60X8" TargetMode="External"/><Relationship Id="rId1270" Type="http://schemas.openxmlformats.org/officeDocument/2006/relationships/hyperlink" Target="https://skills.emsidata.com/skills/KS123KY6VPPS4N70LT6B" TargetMode="External"/><Relationship Id="rId1271" Type="http://schemas.openxmlformats.org/officeDocument/2006/relationships/hyperlink" Target="https://skills.emsidata.com/skills/KS4413K63WHNNK9CQJJW" TargetMode="External"/><Relationship Id="rId1272" Type="http://schemas.openxmlformats.org/officeDocument/2006/relationships/hyperlink" Target="https://skills.emsidata.com/skills/KS123L95Y41DFK8BWZXF" TargetMode="External"/><Relationship Id="rId1273" Type="http://schemas.openxmlformats.org/officeDocument/2006/relationships/hyperlink" Target="https://skills.emsidata.com/skills/KS1225H6XJQCQMMZ5HCK" TargetMode="External"/><Relationship Id="rId1274" Type="http://schemas.openxmlformats.org/officeDocument/2006/relationships/hyperlink" Target="https://skills.emsidata.com/skills/KS123LD606C8CD3FHR36" TargetMode="External"/><Relationship Id="rId1275" Type="http://schemas.openxmlformats.org/officeDocument/2006/relationships/hyperlink" Target="https://skills.emsidata.com/skills/KS7G2ZM64RD6FRWS5NHD" TargetMode="External"/><Relationship Id="rId1276" Type="http://schemas.openxmlformats.org/officeDocument/2006/relationships/hyperlink" Target="https://skills.emsidata.com/skills/KS123L86CQHLN9H2MF9Z" TargetMode="External"/><Relationship Id="rId1277" Type="http://schemas.openxmlformats.org/officeDocument/2006/relationships/hyperlink" Target="https://skills.emsidata.com/skills/KS125PY5Y96JPH5HZ66C" TargetMode="External"/><Relationship Id="rId1278" Type="http://schemas.openxmlformats.org/officeDocument/2006/relationships/hyperlink" Target="https://skills.emsidata.com/skills/KS4413K71NZC1B6F29NJ" TargetMode="External"/><Relationship Id="rId1268" Type="http://schemas.openxmlformats.org/officeDocument/2006/relationships/hyperlink" Target="https://skills.emsidata.com/skills/KS123KV5XCDSJW5YWGYQ" TargetMode="External"/><Relationship Id="rId2599" Type="http://schemas.openxmlformats.org/officeDocument/2006/relationships/hyperlink" Target="https://skills.emsidata.com/skills/ESD07FEE22E7EC094EB8" TargetMode="External"/><Relationship Id="rId1269" Type="http://schemas.openxmlformats.org/officeDocument/2006/relationships/hyperlink" Target="https://skills.emsidata.com/skills/KS4413L6J00P8SXXFLJ0" TargetMode="External"/><Relationship Id="rId2590" Type="http://schemas.openxmlformats.org/officeDocument/2006/relationships/hyperlink" Target="https://skills.emsidata.com/skills/KS121YY6NJNY2JVS9KQT" TargetMode="External"/><Relationship Id="rId1260" Type="http://schemas.openxmlformats.org/officeDocument/2006/relationships/hyperlink" Target="https://skills.emsidata.com/skills/ESD6C276BC65C8793CA1" TargetMode="External"/><Relationship Id="rId2591" Type="http://schemas.openxmlformats.org/officeDocument/2006/relationships/hyperlink" Target="https://skills.emsidata.com/skills/KS7G0C36YW29VS8KPC05" TargetMode="External"/><Relationship Id="rId1261" Type="http://schemas.openxmlformats.org/officeDocument/2006/relationships/hyperlink" Target="https://skills.emsidata.com/skills/KS1239V5ZB04BPP8DY79" TargetMode="External"/><Relationship Id="rId2592" Type="http://schemas.openxmlformats.org/officeDocument/2006/relationships/hyperlink" Target="https://skills.emsidata.com/skills/KS440JQ6CH2PLBZVTYLV" TargetMode="External"/><Relationship Id="rId1262" Type="http://schemas.openxmlformats.org/officeDocument/2006/relationships/hyperlink" Target="https://skills.emsidata.com/skills/KS125Q6621P5NN8SZG21" TargetMode="External"/><Relationship Id="rId2593" Type="http://schemas.openxmlformats.org/officeDocument/2006/relationships/hyperlink" Target="https://skills.emsidata.com/skills/KS125W36S8V5XQYVS71H" TargetMode="External"/><Relationship Id="rId1263" Type="http://schemas.openxmlformats.org/officeDocument/2006/relationships/hyperlink" Target="https://skills.emsidata.com/skills/KS123B964BZ7P4HXDN1Q" TargetMode="External"/><Relationship Id="rId2594" Type="http://schemas.openxmlformats.org/officeDocument/2006/relationships/hyperlink" Target="https://skills.emsidata.com/skills/KS125WC70B13H7WVH2FC" TargetMode="External"/><Relationship Id="rId1264" Type="http://schemas.openxmlformats.org/officeDocument/2006/relationships/hyperlink" Target="https://skills.emsidata.com/skills/KS1239T79CX8F0MNH5CS" TargetMode="External"/><Relationship Id="rId2595" Type="http://schemas.openxmlformats.org/officeDocument/2006/relationships/hyperlink" Target="https://skills.emsidata.com/skills/KS125CK686CCTZXN86NX" TargetMode="External"/><Relationship Id="rId1265" Type="http://schemas.openxmlformats.org/officeDocument/2006/relationships/hyperlink" Target="https://skills.emsidata.com/skills/KS123LC64BSHVGZ7YPBJ" TargetMode="External"/><Relationship Id="rId2596" Type="http://schemas.openxmlformats.org/officeDocument/2006/relationships/hyperlink" Target="https://skills.emsidata.com/skills/KS127ZK6MBRN29QBC755" TargetMode="External"/><Relationship Id="rId1266" Type="http://schemas.openxmlformats.org/officeDocument/2006/relationships/hyperlink" Target="https://skills.emsidata.com/skills/KS123LB6XZYR844HMWHH" TargetMode="External"/><Relationship Id="rId2597" Type="http://schemas.openxmlformats.org/officeDocument/2006/relationships/hyperlink" Target="https://skills.emsidata.com/skills/KS1200C76YN33ZYXH04X" TargetMode="External"/><Relationship Id="rId1267" Type="http://schemas.openxmlformats.org/officeDocument/2006/relationships/hyperlink" Target="https://skills.emsidata.com/skills/KS123L178TH7FGJ5Q1NZ" TargetMode="External"/><Relationship Id="rId2598" Type="http://schemas.openxmlformats.org/officeDocument/2006/relationships/hyperlink" Target="https://skills.emsidata.com/skills/KS441RD6NRHRTH3K7RCB" TargetMode="External"/><Relationship Id="rId3070" Type="http://schemas.openxmlformats.org/officeDocument/2006/relationships/hyperlink" Target="https://skills.emsidata.com/skills/KS7G7075XZCWK6F9F51J" TargetMode="External"/><Relationship Id="rId3072" Type="http://schemas.openxmlformats.org/officeDocument/2006/relationships/hyperlink" Target="https://skills.emsidata.com/skills/KS1230L74DDRMXZ4DS3J" TargetMode="External"/><Relationship Id="rId3071" Type="http://schemas.openxmlformats.org/officeDocument/2006/relationships/hyperlink" Target="https://skills.emsidata.com/skills/KS1246F6BZ06KP6YGQ0N" TargetMode="External"/><Relationship Id="rId3074" Type="http://schemas.openxmlformats.org/officeDocument/2006/relationships/hyperlink" Target="https://skills.emsidata.com/skills/KS7G46R6Q0KY5FGB4RXV" TargetMode="External"/><Relationship Id="rId3073" Type="http://schemas.openxmlformats.org/officeDocument/2006/relationships/hyperlink" Target="https://skills.emsidata.com/skills/KS120326ZT67WND9V0YY" TargetMode="External"/><Relationship Id="rId3076" Type="http://schemas.openxmlformats.org/officeDocument/2006/relationships/hyperlink" Target="https://skills.emsidata.com/skills/KS120TB5XW4YS78D2ZM5" TargetMode="External"/><Relationship Id="rId3075" Type="http://schemas.openxmlformats.org/officeDocument/2006/relationships/hyperlink" Target="https://skills.emsidata.com/skills/KS128FH6N9SRJ5NT6M30" TargetMode="External"/><Relationship Id="rId3078" Type="http://schemas.openxmlformats.org/officeDocument/2006/relationships/hyperlink" Target="https://skills.emsidata.com/skills/KS124706869TXZFRPBZR" TargetMode="External"/><Relationship Id="rId3077" Type="http://schemas.openxmlformats.org/officeDocument/2006/relationships/hyperlink" Target="https://skills.emsidata.com/skills/KS120CL621K5RQZCY0R1" TargetMode="External"/><Relationship Id="rId3079" Type="http://schemas.openxmlformats.org/officeDocument/2006/relationships/hyperlink" Target="https://skills.emsidata.com/skills/KS123JW6MTZVQLYK4MS3" TargetMode="External"/><Relationship Id="rId4390" Type="http://schemas.openxmlformats.org/officeDocument/2006/relationships/hyperlink" Target="https://skills.emsidata.com/skills/ES86D76836FDBB03631B" TargetMode="External"/><Relationship Id="rId3061" Type="http://schemas.openxmlformats.org/officeDocument/2006/relationships/hyperlink" Target="https://skills.emsidata.com/skills/KS7G4LS6H45498JLTX0P" TargetMode="External"/><Relationship Id="rId4392" Type="http://schemas.openxmlformats.org/officeDocument/2006/relationships/hyperlink" Target="https://skills.emsidata.com/skills/KS123886W60RFBRKWTG2" TargetMode="External"/><Relationship Id="rId3060" Type="http://schemas.openxmlformats.org/officeDocument/2006/relationships/hyperlink" Target="https://skills.emsidata.com/skills/KS120G46L9CJTDNFZD6L" TargetMode="External"/><Relationship Id="rId4391" Type="http://schemas.openxmlformats.org/officeDocument/2006/relationships/hyperlink" Target="https://skills.emsidata.com/skills/ES440204E407010F9BA5" TargetMode="External"/><Relationship Id="rId3063" Type="http://schemas.openxmlformats.org/officeDocument/2006/relationships/hyperlink" Target="https://skills.emsidata.com/skills/KS120C86DG3D0FFMXKNY" TargetMode="External"/><Relationship Id="rId4394" Type="http://schemas.openxmlformats.org/officeDocument/2006/relationships/hyperlink" Target="https://skills.emsidata.com/skills/KS12253772KKSRDNH8XY" TargetMode="External"/><Relationship Id="rId3062" Type="http://schemas.openxmlformats.org/officeDocument/2006/relationships/hyperlink" Target="https://skills.emsidata.com/skills/KS124NQ77MVGNWH9VPJP" TargetMode="External"/><Relationship Id="rId4393" Type="http://schemas.openxmlformats.org/officeDocument/2006/relationships/hyperlink" Target="https://skills.emsidata.com/skills/KS125W373Z10BLXZ5039" TargetMode="External"/><Relationship Id="rId3065" Type="http://schemas.openxmlformats.org/officeDocument/2006/relationships/hyperlink" Target="https://skills.emsidata.com/skills/KS121416Y3FSJSQY10G6" TargetMode="External"/><Relationship Id="rId4396" Type="http://schemas.openxmlformats.org/officeDocument/2006/relationships/hyperlink" Target="https://skills.emsidata.com/skills/ESB694F585A604C52560" TargetMode="External"/><Relationship Id="rId3064" Type="http://schemas.openxmlformats.org/officeDocument/2006/relationships/hyperlink" Target="https://skills.emsidata.com/skills/KS128GR74ZCLFXRVS95F" TargetMode="External"/><Relationship Id="rId4395" Type="http://schemas.openxmlformats.org/officeDocument/2006/relationships/hyperlink" Target="https://skills.emsidata.com/skills/BGS95A18276A5AEED5E5" TargetMode="External"/><Relationship Id="rId3067" Type="http://schemas.openxmlformats.org/officeDocument/2006/relationships/hyperlink" Target="https://skills.emsidata.com/skills/KS120C76T2L99X2YNKS3" TargetMode="External"/><Relationship Id="rId4398" Type="http://schemas.openxmlformats.org/officeDocument/2006/relationships/hyperlink" Target="https://skills.emsidata.com/skills/BGS6D8F44DBC60BBB725" TargetMode="External"/><Relationship Id="rId3066" Type="http://schemas.openxmlformats.org/officeDocument/2006/relationships/hyperlink" Target="https://skills.emsidata.com/skills/KS441CF72LTZYM9C282M" TargetMode="External"/><Relationship Id="rId4397" Type="http://schemas.openxmlformats.org/officeDocument/2006/relationships/hyperlink" Target="https://skills.emsidata.com/skills/KSJXSO3WRHZG7POU0OTL" TargetMode="External"/><Relationship Id="rId3069" Type="http://schemas.openxmlformats.org/officeDocument/2006/relationships/hyperlink" Target="https://skills.emsidata.com/skills/KS1287H7015NJ2S69F03" TargetMode="External"/><Relationship Id="rId3068" Type="http://schemas.openxmlformats.org/officeDocument/2006/relationships/hyperlink" Target="https://skills.emsidata.com/skills/KS7G0Q172Y614R47JMJM" TargetMode="External"/><Relationship Id="rId4399" Type="http://schemas.openxmlformats.org/officeDocument/2006/relationships/hyperlink" Target="https://skills.emsidata.com/skills/ES377B09FC94503C5689" TargetMode="External"/><Relationship Id="rId3090" Type="http://schemas.openxmlformats.org/officeDocument/2006/relationships/hyperlink" Target="https://skills.emsidata.com/skills/ESACEE6C9DFF25CD2AC9" TargetMode="External"/><Relationship Id="rId3092" Type="http://schemas.openxmlformats.org/officeDocument/2006/relationships/hyperlink" Target="https://skills.emsidata.com/skills/KS1201W79NJW2J5ZQDFV" TargetMode="External"/><Relationship Id="rId3091" Type="http://schemas.openxmlformats.org/officeDocument/2006/relationships/hyperlink" Target="https://skills.emsidata.com/skills/KS1241G6TQ4Q1Q2K2G1S" TargetMode="External"/><Relationship Id="rId3094" Type="http://schemas.openxmlformats.org/officeDocument/2006/relationships/hyperlink" Target="https://skills.emsidata.com/skills/KS125LY66QGRYZZSN05Z" TargetMode="External"/><Relationship Id="rId3093" Type="http://schemas.openxmlformats.org/officeDocument/2006/relationships/hyperlink" Target="https://skills.emsidata.com/skills/KS125RZ5X2MBLVC6F634" TargetMode="External"/><Relationship Id="rId3096" Type="http://schemas.openxmlformats.org/officeDocument/2006/relationships/hyperlink" Target="https://skills.emsidata.com/skills/KS1232N75YHBKF78PT7S" TargetMode="External"/><Relationship Id="rId3095" Type="http://schemas.openxmlformats.org/officeDocument/2006/relationships/hyperlink" Target="https://skills.emsidata.com/skills/KS122MQ66FFD61Q8274B" TargetMode="External"/><Relationship Id="rId3098" Type="http://schemas.openxmlformats.org/officeDocument/2006/relationships/hyperlink" Target="https://skills.emsidata.com/skills/KS441QN78S11TRN1F178" TargetMode="External"/><Relationship Id="rId3097" Type="http://schemas.openxmlformats.org/officeDocument/2006/relationships/hyperlink" Target="https://skills.emsidata.com/skills/KS124HM6ZWL986Y3QK0L" TargetMode="External"/><Relationship Id="rId3099" Type="http://schemas.openxmlformats.org/officeDocument/2006/relationships/hyperlink" Target="https://skills.emsidata.com/skills/KS124NY68ZZ5RWC3KPCC" TargetMode="External"/><Relationship Id="rId3081" Type="http://schemas.openxmlformats.org/officeDocument/2006/relationships/hyperlink" Target="https://skills.emsidata.com/skills/KS122XQ70C4VY4L06NC0" TargetMode="External"/><Relationship Id="rId3080" Type="http://schemas.openxmlformats.org/officeDocument/2006/relationships/hyperlink" Target="https://skills.emsidata.com/skills/KS6OGFO5124T49JOP6GQ" TargetMode="External"/><Relationship Id="rId3083" Type="http://schemas.openxmlformats.org/officeDocument/2006/relationships/hyperlink" Target="https://skills.emsidata.com/skills/KS121BY6K99L7MVPZYDX" TargetMode="External"/><Relationship Id="rId3082" Type="http://schemas.openxmlformats.org/officeDocument/2006/relationships/hyperlink" Target="https://skills.emsidata.com/skills/KS121B76V9V0N7T1CV01" TargetMode="External"/><Relationship Id="rId3085" Type="http://schemas.openxmlformats.org/officeDocument/2006/relationships/hyperlink" Target="https://skills.emsidata.com/skills/KS7G0W46ZCHCR6NL0VG9" TargetMode="External"/><Relationship Id="rId3084" Type="http://schemas.openxmlformats.org/officeDocument/2006/relationships/hyperlink" Target="https://skills.emsidata.com/skills/ES244FF774F76E7DBC1E" TargetMode="External"/><Relationship Id="rId3087" Type="http://schemas.openxmlformats.org/officeDocument/2006/relationships/hyperlink" Target="https://skills.emsidata.com/skills/KS1221N6Y93NC5QGP0TG" TargetMode="External"/><Relationship Id="rId3086" Type="http://schemas.openxmlformats.org/officeDocument/2006/relationships/hyperlink" Target="https://skills.emsidata.com/skills/KS126WF6ZJR6PXGWDS46" TargetMode="External"/><Relationship Id="rId3089" Type="http://schemas.openxmlformats.org/officeDocument/2006/relationships/hyperlink" Target="https://skills.emsidata.com/skills/ES50C734C5327725CC20" TargetMode="External"/><Relationship Id="rId3088" Type="http://schemas.openxmlformats.org/officeDocument/2006/relationships/hyperlink" Target="https://skills.emsidata.com/skills/ES4F854A3B88ACB1C5A6" TargetMode="External"/><Relationship Id="rId3039" Type="http://schemas.openxmlformats.org/officeDocument/2006/relationships/hyperlink" Target="https://skills.emsidata.com/skills/KS122B862CK9X0C57F2G" TargetMode="External"/><Relationship Id="rId3030" Type="http://schemas.openxmlformats.org/officeDocument/2006/relationships/hyperlink" Target="https://skills.emsidata.com/skills/KS1258Q68HT2CQNBZ89B" TargetMode="External"/><Relationship Id="rId4361" Type="http://schemas.openxmlformats.org/officeDocument/2006/relationships/hyperlink" Target="https://skills.emsidata.com/skills/KS120B668QQHWZWMFCMG" TargetMode="External"/><Relationship Id="rId4360" Type="http://schemas.openxmlformats.org/officeDocument/2006/relationships/hyperlink" Target="https://skills.emsidata.com/skills/ES703B36A2EC6DD91F93" TargetMode="External"/><Relationship Id="rId3032" Type="http://schemas.openxmlformats.org/officeDocument/2006/relationships/hyperlink" Target="https://skills.emsidata.com/skills/KS1229N67DZZQ4K34LWL" TargetMode="External"/><Relationship Id="rId4363" Type="http://schemas.openxmlformats.org/officeDocument/2006/relationships/hyperlink" Target="https://skills.emsidata.com/skills/KS7G2RS68WTQ4B3H2KMQ" TargetMode="External"/><Relationship Id="rId3031" Type="http://schemas.openxmlformats.org/officeDocument/2006/relationships/hyperlink" Target="https://skills.emsidata.com/skills/KS122F377FV66S5LZS9T" TargetMode="External"/><Relationship Id="rId4362" Type="http://schemas.openxmlformats.org/officeDocument/2006/relationships/hyperlink" Target="https://skills.emsidata.com/skills/KSMB1NW4MCG1B77SB8MI" TargetMode="External"/><Relationship Id="rId3034" Type="http://schemas.openxmlformats.org/officeDocument/2006/relationships/hyperlink" Target="https://skills.emsidata.com/skills/KS440JZ70B5XLQQCXKGR" TargetMode="External"/><Relationship Id="rId4365" Type="http://schemas.openxmlformats.org/officeDocument/2006/relationships/hyperlink" Target="https://skills.emsidata.com/skills/KS441CZ6CZZXNMRR28CV" TargetMode="External"/><Relationship Id="rId3033" Type="http://schemas.openxmlformats.org/officeDocument/2006/relationships/hyperlink" Target="https://skills.emsidata.com/skills/KS122F164HPDT3CWVW24" TargetMode="External"/><Relationship Id="rId4364" Type="http://schemas.openxmlformats.org/officeDocument/2006/relationships/hyperlink" Target="https://skills.emsidata.com/skills/KS120Q85VJXFX13J7512" TargetMode="External"/><Relationship Id="rId3036" Type="http://schemas.openxmlformats.org/officeDocument/2006/relationships/hyperlink" Target="https://skills.emsidata.com/skills/KS7G8656N4LXGLH4B4FS" TargetMode="External"/><Relationship Id="rId4367" Type="http://schemas.openxmlformats.org/officeDocument/2006/relationships/hyperlink" Target="https://skills.emsidata.com/skills/BGS59A13456EE4889EF3" TargetMode="External"/><Relationship Id="rId3035" Type="http://schemas.openxmlformats.org/officeDocument/2006/relationships/hyperlink" Target="https://skills.emsidata.com/skills/KS124MR6CN8DF80WZV72" TargetMode="External"/><Relationship Id="rId4366" Type="http://schemas.openxmlformats.org/officeDocument/2006/relationships/hyperlink" Target="https://skills.emsidata.com/skills/KS440JP6432J9Z5VVLZL" TargetMode="External"/><Relationship Id="rId3038" Type="http://schemas.openxmlformats.org/officeDocument/2006/relationships/hyperlink" Target="https://skills.emsidata.com/skills/ESBCA066AAF76F97F072" TargetMode="External"/><Relationship Id="rId4369" Type="http://schemas.openxmlformats.org/officeDocument/2006/relationships/hyperlink" Target="https://skills.emsidata.com/skills/ES3559862F4AC771D8D3" TargetMode="External"/><Relationship Id="rId3037" Type="http://schemas.openxmlformats.org/officeDocument/2006/relationships/hyperlink" Target="https://skills.emsidata.com/skills/BGSA09D67D5649D8559E" TargetMode="External"/><Relationship Id="rId4368" Type="http://schemas.openxmlformats.org/officeDocument/2006/relationships/hyperlink" Target="https://skills.emsidata.com/skills/KS7G6MH69P0H0K0SN6GS" TargetMode="External"/><Relationship Id="rId3029" Type="http://schemas.openxmlformats.org/officeDocument/2006/relationships/hyperlink" Target="https://skills.emsidata.com/skills/KS1225T78D0DRPVFYRC6" TargetMode="External"/><Relationship Id="rId3028" Type="http://schemas.openxmlformats.org/officeDocument/2006/relationships/hyperlink" Target="https://skills.emsidata.com/skills/KS12814760BBRD0B0061" TargetMode="External"/><Relationship Id="rId4359" Type="http://schemas.openxmlformats.org/officeDocument/2006/relationships/hyperlink" Target="https://skills.emsidata.com/skills/ESE4F25E3EAE4ED00367" TargetMode="External"/><Relationship Id="rId4350" Type="http://schemas.openxmlformats.org/officeDocument/2006/relationships/hyperlink" Target="https://skills.emsidata.com/skills/ESE1696A8BFEB1A17575" TargetMode="External"/><Relationship Id="rId3021" Type="http://schemas.openxmlformats.org/officeDocument/2006/relationships/hyperlink" Target="https://skills.emsidata.com/skills/KS123406566G7S7ZNG7T" TargetMode="External"/><Relationship Id="rId4352" Type="http://schemas.openxmlformats.org/officeDocument/2006/relationships/hyperlink" Target="https://skills.emsidata.com/skills/ESA44F3123B4E230DD25" TargetMode="External"/><Relationship Id="rId3020" Type="http://schemas.openxmlformats.org/officeDocument/2006/relationships/hyperlink" Target="https://skills.emsidata.com/skills/KS123HH70BZGD96C3B5F" TargetMode="External"/><Relationship Id="rId4351" Type="http://schemas.openxmlformats.org/officeDocument/2006/relationships/hyperlink" Target="https://skills.emsidata.com/skills/ESFC1000CC9B044E3822" TargetMode="External"/><Relationship Id="rId3023" Type="http://schemas.openxmlformats.org/officeDocument/2006/relationships/hyperlink" Target="https://skills.emsidata.com/skills/KS7G53T7341DGNP2PY2P" TargetMode="External"/><Relationship Id="rId4354" Type="http://schemas.openxmlformats.org/officeDocument/2006/relationships/hyperlink" Target="https://skills.emsidata.com/skills/KS1238V5WHW0L1HL3W3L" TargetMode="External"/><Relationship Id="rId3022" Type="http://schemas.openxmlformats.org/officeDocument/2006/relationships/hyperlink" Target="https://skills.emsidata.com/skills/KS1276W6SY3KHRBP3514" TargetMode="External"/><Relationship Id="rId4353" Type="http://schemas.openxmlformats.org/officeDocument/2006/relationships/hyperlink" Target="https://skills.emsidata.com/skills/KS1254F6VRPY362MNRVH" TargetMode="External"/><Relationship Id="rId3025" Type="http://schemas.openxmlformats.org/officeDocument/2006/relationships/hyperlink" Target="https://skills.emsidata.com/skills/ES335691142D65A7FCD8" TargetMode="External"/><Relationship Id="rId4356" Type="http://schemas.openxmlformats.org/officeDocument/2006/relationships/hyperlink" Target="https://skills.emsidata.com/skills/ES10D933049616595032" TargetMode="External"/><Relationship Id="rId3024" Type="http://schemas.openxmlformats.org/officeDocument/2006/relationships/hyperlink" Target="https://skills.emsidata.com/skills/KS125SJ6J3FPRPLTSD7J" TargetMode="External"/><Relationship Id="rId4355" Type="http://schemas.openxmlformats.org/officeDocument/2006/relationships/hyperlink" Target="https://skills.emsidata.com/skills/KS12256766T4FXWMBM6D" TargetMode="External"/><Relationship Id="rId3027" Type="http://schemas.openxmlformats.org/officeDocument/2006/relationships/hyperlink" Target="https://skills.emsidata.com/skills/KS34FQC4ZOIDHK2HWRVW" TargetMode="External"/><Relationship Id="rId4358" Type="http://schemas.openxmlformats.org/officeDocument/2006/relationships/hyperlink" Target="https://skills.emsidata.com/skills/ESBE4D467630FE886087" TargetMode="External"/><Relationship Id="rId3026" Type="http://schemas.openxmlformats.org/officeDocument/2006/relationships/hyperlink" Target="https://skills.emsidata.com/skills/ESF303C7C951E6B04A46" TargetMode="External"/><Relationship Id="rId4357" Type="http://schemas.openxmlformats.org/officeDocument/2006/relationships/hyperlink" Target="https://skills.emsidata.com/skills/KS120JV6Y1HY2X3Y56J4" TargetMode="External"/><Relationship Id="rId3050" Type="http://schemas.openxmlformats.org/officeDocument/2006/relationships/hyperlink" Target="https://skills.emsidata.com/skills/KS127W96P4XCBSGT33VJ" TargetMode="External"/><Relationship Id="rId4381" Type="http://schemas.openxmlformats.org/officeDocument/2006/relationships/hyperlink" Target="https://skills.emsidata.com/skills/ESA9E8281F23FDE76E3C" TargetMode="External"/><Relationship Id="rId4380" Type="http://schemas.openxmlformats.org/officeDocument/2006/relationships/hyperlink" Target="https://skills.emsidata.com/skills/KSG27QP8BL1S9QI4XUMY" TargetMode="External"/><Relationship Id="rId3052" Type="http://schemas.openxmlformats.org/officeDocument/2006/relationships/hyperlink" Target="https://skills.emsidata.com/skills/KS123SZ5ZKHS1PS8XJDH" TargetMode="External"/><Relationship Id="rId4383" Type="http://schemas.openxmlformats.org/officeDocument/2006/relationships/hyperlink" Target="https://skills.emsidata.com/skills/BGSCD45D9486736225BE" TargetMode="External"/><Relationship Id="rId3051" Type="http://schemas.openxmlformats.org/officeDocument/2006/relationships/hyperlink" Target="https://skills.emsidata.com/skills/KS7G75J6F3Y9T6CQCMDT" TargetMode="External"/><Relationship Id="rId4382" Type="http://schemas.openxmlformats.org/officeDocument/2006/relationships/hyperlink" Target="https://skills.emsidata.com/skills/ES13AC0FB86D83CF1572" TargetMode="External"/><Relationship Id="rId3054" Type="http://schemas.openxmlformats.org/officeDocument/2006/relationships/hyperlink" Target="https://skills.emsidata.com/skills/KS121BS6893JT49LJRPL" TargetMode="External"/><Relationship Id="rId4385" Type="http://schemas.openxmlformats.org/officeDocument/2006/relationships/hyperlink" Target="https://skills.emsidata.com/skills/ES41410BA8ADFDBF48FA" TargetMode="External"/><Relationship Id="rId3053" Type="http://schemas.openxmlformats.org/officeDocument/2006/relationships/hyperlink" Target="https://skills.emsidata.com/skills/KS1226V6GDP5NMZXY0G1" TargetMode="External"/><Relationship Id="rId4384" Type="http://schemas.openxmlformats.org/officeDocument/2006/relationships/hyperlink" Target="https://skills.emsidata.com/skills/ES4641DF36ABFE0873BE" TargetMode="External"/><Relationship Id="rId3056" Type="http://schemas.openxmlformats.org/officeDocument/2006/relationships/hyperlink" Target="https://skills.emsidata.com/skills/KS123L172S10107C4WTR" TargetMode="External"/><Relationship Id="rId4387" Type="http://schemas.openxmlformats.org/officeDocument/2006/relationships/hyperlink" Target="https://skills.emsidata.com/skills/KS123L26LV2RPRPHVPDH" TargetMode="External"/><Relationship Id="rId3055" Type="http://schemas.openxmlformats.org/officeDocument/2006/relationships/hyperlink" Target="https://skills.emsidata.com/skills/KS123416SGLJ8S65SH78" TargetMode="External"/><Relationship Id="rId4386" Type="http://schemas.openxmlformats.org/officeDocument/2006/relationships/hyperlink" Target="https://skills.emsidata.com/skills/BGSB7E71E58AFB0465DE" TargetMode="External"/><Relationship Id="rId3058" Type="http://schemas.openxmlformats.org/officeDocument/2006/relationships/hyperlink" Target="https://skills.emsidata.com/skills/KS120G474PXV3F5L4P0Q" TargetMode="External"/><Relationship Id="rId4389" Type="http://schemas.openxmlformats.org/officeDocument/2006/relationships/hyperlink" Target="https://skills.emsidata.com/skills/ES9B54FC4F35B8AB38E0" TargetMode="External"/><Relationship Id="rId3057" Type="http://schemas.openxmlformats.org/officeDocument/2006/relationships/hyperlink" Target="https://skills.emsidata.com/skills/KS123D55W477TRT76X5V" TargetMode="External"/><Relationship Id="rId4388" Type="http://schemas.openxmlformats.org/officeDocument/2006/relationships/hyperlink" Target="https://skills.emsidata.com/skills/KS124DZ6MTMB30HLXWGJ" TargetMode="External"/><Relationship Id="rId3059" Type="http://schemas.openxmlformats.org/officeDocument/2006/relationships/hyperlink" Target="https://skills.emsidata.com/skills/KS441RX60HFVYWC37D93" TargetMode="External"/><Relationship Id="rId4370" Type="http://schemas.openxmlformats.org/officeDocument/2006/relationships/hyperlink" Target="https://skills.emsidata.com/skills/BGS2B00C35FF71F8880A" TargetMode="External"/><Relationship Id="rId3041" Type="http://schemas.openxmlformats.org/officeDocument/2006/relationships/hyperlink" Target="https://skills.emsidata.com/skills/KS441G26T0FSXH2H5Y99" TargetMode="External"/><Relationship Id="rId4372" Type="http://schemas.openxmlformats.org/officeDocument/2006/relationships/hyperlink" Target="https://skills.emsidata.com/skills/ESA68E69A441441F3A8B" TargetMode="External"/><Relationship Id="rId3040" Type="http://schemas.openxmlformats.org/officeDocument/2006/relationships/hyperlink" Target="https://skills.emsidata.com/skills/KS1226L6XYT1N27WRYJM" TargetMode="External"/><Relationship Id="rId4371" Type="http://schemas.openxmlformats.org/officeDocument/2006/relationships/hyperlink" Target="https://skills.emsidata.com/skills/ES17C067996128D7572C" TargetMode="External"/><Relationship Id="rId3043" Type="http://schemas.openxmlformats.org/officeDocument/2006/relationships/hyperlink" Target="https://skills.emsidata.com/skills/KS122CR780L0R5CK9KPH" TargetMode="External"/><Relationship Id="rId4374" Type="http://schemas.openxmlformats.org/officeDocument/2006/relationships/hyperlink" Target="https://skills.emsidata.com/skills/KS1214J6RSXDKFN46MK5" TargetMode="External"/><Relationship Id="rId3042" Type="http://schemas.openxmlformats.org/officeDocument/2006/relationships/hyperlink" Target="https://skills.emsidata.com/skills/KS1229T77C3XZTTW0YCH" TargetMode="External"/><Relationship Id="rId4373" Type="http://schemas.openxmlformats.org/officeDocument/2006/relationships/hyperlink" Target="https://skills.emsidata.com/skills/ES39F93FA272C3E95C10" TargetMode="External"/><Relationship Id="rId3045" Type="http://schemas.openxmlformats.org/officeDocument/2006/relationships/hyperlink" Target="https://skills.emsidata.com/skills/KS686KQ6CCN7QDHC9RC7" TargetMode="External"/><Relationship Id="rId4376" Type="http://schemas.openxmlformats.org/officeDocument/2006/relationships/hyperlink" Target="https://skills.emsidata.com/skills/KSKKXX4D3AAAXP24HR6O" TargetMode="External"/><Relationship Id="rId3044" Type="http://schemas.openxmlformats.org/officeDocument/2006/relationships/hyperlink" Target="https://skills.emsidata.com/skills/KS440DC6Q3YGW1RLXH1V" TargetMode="External"/><Relationship Id="rId4375" Type="http://schemas.openxmlformats.org/officeDocument/2006/relationships/hyperlink" Target="https://skills.emsidata.com/skills/KS4417B5ZQVWQHGF4Q79" TargetMode="External"/><Relationship Id="rId3047" Type="http://schemas.openxmlformats.org/officeDocument/2006/relationships/hyperlink" Target="https://skills.emsidata.com/skills/KS123DP6JFXMPMKNCLG4" TargetMode="External"/><Relationship Id="rId4378" Type="http://schemas.openxmlformats.org/officeDocument/2006/relationships/hyperlink" Target="https://skills.emsidata.com/skills/KS121VC6ND767PSJVD0C" TargetMode="External"/><Relationship Id="rId3046" Type="http://schemas.openxmlformats.org/officeDocument/2006/relationships/hyperlink" Target="https://skills.emsidata.com/skills/KS120XD77GTR3W3GXHBF" TargetMode="External"/><Relationship Id="rId4377" Type="http://schemas.openxmlformats.org/officeDocument/2006/relationships/hyperlink" Target="https://skills.emsidata.com/skills/KS123S96VJ7HPK27PVFX" TargetMode="External"/><Relationship Id="rId3049" Type="http://schemas.openxmlformats.org/officeDocument/2006/relationships/hyperlink" Target="https://skills.emsidata.com/skills/BGS1E1B7E03C22EE6F65" TargetMode="External"/><Relationship Id="rId3048" Type="http://schemas.openxmlformats.org/officeDocument/2006/relationships/hyperlink" Target="https://skills.emsidata.com/skills/KS1226F69R0RGH400DKS" TargetMode="External"/><Relationship Id="rId4379" Type="http://schemas.openxmlformats.org/officeDocument/2006/relationships/hyperlink" Target="https://skills.emsidata.com/skills/ES3D8EFC76BF1B475B78" TargetMode="External"/><Relationship Id="rId3117" Type="http://schemas.openxmlformats.org/officeDocument/2006/relationships/hyperlink" Target="https://skills.emsidata.com/skills/KS126NZ6561RFQWR5R00" TargetMode="External"/><Relationship Id="rId4448" Type="http://schemas.openxmlformats.org/officeDocument/2006/relationships/hyperlink" Target="https://skills.emsidata.com/skills/KS1285N66G6MK09NSGS8" TargetMode="External"/><Relationship Id="rId3116" Type="http://schemas.openxmlformats.org/officeDocument/2006/relationships/hyperlink" Target="https://skills.emsidata.com/skills/KS1206C61PVXSBBFM58L" TargetMode="External"/><Relationship Id="rId4447" Type="http://schemas.openxmlformats.org/officeDocument/2006/relationships/hyperlink" Target="https://skills.emsidata.com/skills/ESE2F42B1B8992453760" TargetMode="External"/><Relationship Id="rId3119" Type="http://schemas.openxmlformats.org/officeDocument/2006/relationships/hyperlink" Target="https://skills.emsidata.com/skills/KS123SS6NJ3ZPXGQJ54P" TargetMode="External"/><Relationship Id="rId3118" Type="http://schemas.openxmlformats.org/officeDocument/2006/relationships/hyperlink" Target="https://skills.emsidata.com/skills/KS685L471BPD4CRDL887" TargetMode="External"/><Relationship Id="rId4449" Type="http://schemas.openxmlformats.org/officeDocument/2006/relationships/hyperlink" Target="https://skills.emsidata.com/skills/KS440LZ6RLN1YVHQR0V1" TargetMode="External"/><Relationship Id="rId4440" Type="http://schemas.openxmlformats.org/officeDocument/2006/relationships/hyperlink" Target="https://skills.emsidata.com/skills/KS681KH79MJLQDPB9T88" TargetMode="External"/><Relationship Id="rId3111" Type="http://schemas.openxmlformats.org/officeDocument/2006/relationships/hyperlink" Target="https://skills.emsidata.com/skills/KS1253R6GWVJ38RTHGWF" TargetMode="External"/><Relationship Id="rId4442" Type="http://schemas.openxmlformats.org/officeDocument/2006/relationships/hyperlink" Target="https://skills.emsidata.com/skills/KS4403N7715PPJDBC42Q" TargetMode="External"/><Relationship Id="rId3110" Type="http://schemas.openxmlformats.org/officeDocument/2006/relationships/hyperlink" Target="https://skills.emsidata.com/skills/KS123D26X2FQCP1WFT95" TargetMode="External"/><Relationship Id="rId4441" Type="http://schemas.openxmlformats.org/officeDocument/2006/relationships/hyperlink" Target="https://skills.emsidata.com/skills/KS122JY6SC07WB9P129M" TargetMode="External"/><Relationship Id="rId3113" Type="http://schemas.openxmlformats.org/officeDocument/2006/relationships/hyperlink" Target="https://skills.emsidata.com/skills/KS1208J6M2HW5LQSVTJ6" TargetMode="External"/><Relationship Id="rId4444" Type="http://schemas.openxmlformats.org/officeDocument/2006/relationships/hyperlink" Target="https://skills.emsidata.com/skills/KS122Y262YP4J5NZNBQR" TargetMode="External"/><Relationship Id="rId3112" Type="http://schemas.openxmlformats.org/officeDocument/2006/relationships/hyperlink" Target="https://skills.emsidata.com/skills/KS1240465DXQLR6GRPQJ" TargetMode="External"/><Relationship Id="rId4443" Type="http://schemas.openxmlformats.org/officeDocument/2006/relationships/hyperlink" Target="https://skills.emsidata.com/skills/BGS5B220585321BBCE1F" TargetMode="External"/><Relationship Id="rId3115" Type="http://schemas.openxmlformats.org/officeDocument/2006/relationships/hyperlink" Target="https://skills.emsidata.com/skills/KS1242H6YD2Q67X3HXF6" TargetMode="External"/><Relationship Id="rId4446" Type="http://schemas.openxmlformats.org/officeDocument/2006/relationships/hyperlink" Target="https://skills.emsidata.com/skills/KS123RX69DKXW0V05PJS" TargetMode="External"/><Relationship Id="rId3114" Type="http://schemas.openxmlformats.org/officeDocument/2006/relationships/hyperlink" Target="https://skills.emsidata.com/skills/ES6FD442C340CCA0A08A" TargetMode="External"/><Relationship Id="rId4445" Type="http://schemas.openxmlformats.org/officeDocument/2006/relationships/hyperlink" Target="https://skills.emsidata.com/skills/KS4416X630BZM78W7LXN" TargetMode="External"/><Relationship Id="rId3106" Type="http://schemas.openxmlformats.org/officeDocument/2006/relationships/hyperlink" Target="https://skills.emsidata.com/skills/KS120396FR77MS8TMGW5" TargetMode="External"/><Relationship Id="rId4437" Type="http://schemas.openxmlformats.org/officeDocument/2006/relationships/hyperlink" Target="https://skills.emsidata.com/skills/BGSADA90D2986CD3E35B" TargetMode="External"/><Relationship Id="rId3105" Type="http://schemas.openxmlformats.org/officeDocument/2006/relationships/hyperlink" Target="https://skills.emsidata.com/skills/KS441FR6L2YYQLPZBQRC" TargetMode="External"/><Relationship Id="rId4436" Type="http://schemas.openxmlformats.org/officeDocument/2006/relationships/hyperlink" Target="https://skills.emsidata.com/skills/BGSBC6553CCF3F292F02" TargetMode="External"/><Relationship Id="rId3108" Type="http://schemas.openxmlformats.org/officeDocument/2006/relationships/hyperlink" Target="https://skills.emsidata.com/skills/KS1269G64FJ1GZKV0GX9" TargetMode="External"/><Relationship Id="rId4439" Type="http://schemas.openxmlformats.org/officeDocument/2006/relationships/hyperlink" Target="https://skills.emsidata.com/skills/KS4403H60RHC7598V94K" TargetMode="External"/><Relationship Id="rId3107" Type="http://schemas.openxmlformats.org/officeDocument/2006/relationships/hyperlink" Target="https://skills.emsidata.com/skills/KS440JK6HMM843BQ3F7J" TargetMode="External"/><Relationship Id="rId4438" Type="http://schemas.openxmlformats.org/officeDocument/2006/relationships/hyperlink" Target="https://skills.emsidata.com/skills/BGS10F94E4049444B523" TargetMode="External"/><Relationship Id="rId3109" Type="http://schemas.openxmlformats.org/officeDocument/2006/relationships/hyperlink" Target="https://skills.emsidata.com/skills/KS122FX6SN0JZZ13B0FB" TargetMode="External"/><Relationship Id="rId3100" Type="http://schemas.openxmlformats.org/officeDocument/2006/relationships/hyperlink" Target="https://skills.emsidata.com/skills/KS125S36C8SFQ912VYBS" TargetMode="External"/><Relationship Id="rId4431" Type="http://schemas.openxmlformats.org/officeDocument/2006/relationships/hyperlink" Target="https://skills.emsidata.com/skills/KSVG28H9TC6YTC1AFDP8" TargetMode="External"/><Relationship Id="rId4430" Type="http://schemas.openxmlformats.org/officeDocument/2006/relationships/hyperlink" Target="https://skills.emsidata.com/skills/KS4403M6XZZVXT7WQBGF" TargetMode="External"/><Relationship Id="rId3102" Type="http://schemas.openxmlformats.org/officeDocument/2006/relationships/hyperlink" Target="https://skills.emsidata.com/skills/KS440JB77PMMLZZ49SBB" TargetMode="External"/><Relationship Id="rId4433" Type="http://schemas.openxmlformats.org/officeDocument/2006/relationships/hyperlink" Target="https://skills.emsidata.com/skills/KS122F973NYGL9K8T5MV" TargetMode="External"/><Relationship Id="rId3101" Type="http://schemas.openxmlformats.org/officeDocument/2006/relationships/hyperlink" Target="https://skills.emsidata.com/skills/KS120ZC6XFGG98FXT3J2" TargetMode="External"/><Relationship Id="rId4432" Type="http://schemas.openxmlformats.org/officeDocument/2006/relationships/hyperlink" Target="https://skills.emsidata.com/skills/BGSF05D0ADA474325D3C" TargetMode="External"/><Relationship Id="rId3104" Type="http://schemas.openxmlformats.org/officeDocument/2006/relationships/hyperlink" Target="https://skills.emsidata.com/skills/ESB6A811F7E5DFC37E83" TargetMode="External"/><Relationship Id="rId4435" Type="http://schemas.openxmlformats.org/officeDocument/2006/relationships/hyperlink" Target="https://skills.emsidata.com/skills/KS120H871WBYRL7Y20K3" TargetMode="External"/><Relationship Id="rId3103" Type="http://schemas.openxmlformats.org/officeDocument/2006/relationships/hyperlink" Target="https://skills.emsidata.com/skills/KS126LB63HNSY7XKDH0B" TargetMode="External"/><Relationship Id="rId4434" Type="http://schemas.openxmlformats.org/officeDocument/2006/relationships/hyperlink" Target="https://skills.emsidata.com/skills/KS1284G6MK1552WHSZ32" TargetMode="External"/><Relationship Id="rId3139" Type="http://schemas.openxmlformats.org/officeDocument/2006/relationships/hyperlink" Target="https://skills.emsidata.com/skills/KS1282L6PTF6G8R116R4" TargetMode="External"/><Relationship Id="rId3138" Type="http://schemas.openxmlformats.org/officeDocument/2006/relationships/hyperlink" Target="https://skills.emsidata.com/skills/KS1270P6SLFCFT476Y3R" TargetMode="External"/><Relationship Id="rId4469" Type="http://schemas.openxmlformats.org/officeDocument/2006/relationships/hyperlink" Target="https://skills.emsidata.com/skills/KS1217X6TT5N14H0N0P4" TargetMode="External"/><Relationship Id="rId4460" Type="http://schemas.openxmlformats.org/officeDocument/2006/relationships/hyperlink" Target="https://skills.emsidata.com/skills/ESBEB9A38EF005420684" TargetMode="External"/><Relationship Id="rId3131" Type="http://schemas.openxmlformats.org/officeDocument/2006/relationships/hyperlink" Target="https://skills.emsidata.com/skills/KS126VJ6C27MQGJFZV7H" TargetMode="External"/><Relationship Id="rId4462" Type="http://schemas.openxmlformats.org/officeDocument/2006/relationships/hyperlink" Target="https://skills.emsidata.com/skills/ESE7D8FAA0A3666ABC22" TargetMode="External"/><Relationship Id="rId3130" Type="http://schemas.openxmlformats.org/officeDocument/2006/relationships/hyperlink" Target="https://skills.emsidata.com/skills/KS126F7766D4CGSBWHYK" TargetMode="External"/><Relationship Id="rId4461" Type="http://schemas.openxmlformats.org/officeDocument/2006/relationships/hyperlink" Target="https://skills.emsidata.com/skills/KS4407J6G3HPTRRSNZR6" TargetMode="External"/><Relationship Id="rId3133" Type="http://schemas.openxmlformats.org/officeDocument/2006/relationships/hyperlink" Target="https://skills.emsidata.com/skills/KS126G5622W08G2WRWC5" TargetMode="External"/><Relationship Id="rId4464" Type="http://schemas.openxmlformats.org/officeDocument/2006/relationships/hyperlink" Target="https://skills.emsidata.com/skills/ES203B9B0426DA590EDF" TargetMode="External"/><Relationship Id="rId3132" Type="http://schemas.openxmlformats.org/officeDocument/2006/relationships/hyperlink" Target="https://skills.emsidata.com/skills/KS126LK66RJ0SD1HDWF4" TargetMode="External"/><Relationship Id="rId4463" Type="http://schemas.openxmlformats.org/officeDocument/2006/relationships/hyperlink" Target="https://skills.emsidata.com/skills/KS127HD613LP9WSM6T7J" TargetMode="External"/><Relationship Id="rId3135" Type="http://schemas.openxmlformats.org/officeDocument/2006/relationships/hyperlink" Target="https://skills.emsidata.com/skills/KS1282Y5ZSX4FGTYXP1C" TargetMode="External"/><Relationship Id="rId4466" Type="http://schemas.openxmlformats.org/officeDocument/2006/relationships/hyperlink" Target="https://skills.emsidata.com/skills/KSJB3PD3PAK46FN3AH38" TargetMode="External"/><Relationship Id="rId3134" Type="http://schemas.openxmlformats.org/officeDocument/2006/relationships/hyperlink" Target="https://skills.emsidata.com/skills/KS1246X78JKL2CF63G93" TargetMode="External"/><Relationship Id="rId4465" Type="http://schemas.openxmlformats.org/officeDocument/2006/relationships/hyperlink" Target="https://skills.emsidata.com/skills/KS121V46RQ92V01WW26D" TargetMode="External"/><Relationship Id="rId3137" Type="http://schemas.openxmlformats.org/officeDocument/2006/relationships/hyperlink" Target="https://skills.emsidata.com/skills/KS441YS6TSPK7FN26QBB" TargetMode="External"/><Relationship Id="rId4468" Type="http://schemas.openxmlformats.org/officeDocument/2006/relationships/hyperlink" Target="https://skills.emsidata.com/skills/KS120635W30RPYB3MGWX" TargetMode="External"/><Relationship Id="rId3136" Type="http://schemas.openxmlformats.org/officeDocument/2006/relationships/hyperlink" Target="https://skills.emsidata.com/skills/KS1264K6H25TN148KW1R" TargetMode="External"/><Relationship Id="rId4467" Type="http://schemas.openxmlformats.org/officeDocument/2006/relationships/hyperlink" Target="https://skills.emsidata.com/skills/ES1461496744B903E324" TargetMode="External"/><Relationship Id="rId3128" Type="http://schemas.openxmlformats.org/officeDocument/2006/relationships/hyperlink" Target="https://skills.emsidata.com/skills/KS120YS6W1Q2H2D5F724" TargetMode="External"/><Relationship Id="rId4459" Type="http://schemas.openxmlformats.org/officeDocument/2006/relationships/hyperlink" Target="https://skills.emsidata.com/skills/KS441VK5YZ7X06TW3Y6F" TargetMode="External"/><Relationship Id="rId3127" Type="http://schemas.openxmlformats.org/officeDocument/2006/relationships/hyperlink" Target="https://skills.emsidata.com/skills/KS440JP744R3R4T2JJWC" TargetMode="External"/><Relationship Id="rId4458" Type="http://schemas.openxmlformats.org/officeDocument/2006/relationships/hyperlink" Target="https://skills.emsidata.com/skills/BGS29E3C902E1ECF21C3" TargetMode="External"/><Relationship Id="rId3129" Type="http://schemas.openxmlformats.org/officeDocument/2006/relationships/hyperlink" Target="https://skills.emsidata.com/skills/KS124NP651NGTJRQG5R6" TargetMode="External"/><Relationship Id="rId3120" Type="http://schemas.openxmlformats.org/officeDocument/2006/relationships/hyperlink" Target="https://skills.emsidata.com/skills/KS440SW6R1G7VTZ33GZ4" TargetMode="External"/><Relationship Id="rId4451" Type="http://schemas.openxmlformats.org/officeDocument/2006/relationships/hyperlink" Target="https://skills.emsidata.com/skills/ES75560E7CE0414F93E5" TargetMode="External"/><Relationship Id="rId4450" Type="http://schemas.openxmlformats.org/officeDocument/2006/relationships/hyperlink" Target="https://skills.emsidata.com/skills/BGS25C310251AE22BB97" TargetMode="External"/><Relationship Id="rId3122" Type="http://schemas.openxmlformats.org/officeDocument/2006/relationships/hyperlink" Target="https://skills.emsidata.com/skills/KS12621706P2NTMBQY45" TargetMode="External"/><Relationship Id="rId4453" Type="http://schemas.openxmlformats.org/officeDocument/2006/relationships/hyperlink" Target="https://skills.emsidata.com/skills/KS126PC77LHNLB2XCWWF" TargetMode="External"/><Relationship Id="rId3121" Type="http://schemas.openxmlformats.org/officeDocument/2006/relationships/hyperlink" Target="https://skills.emsidata.com/skills/KSNZWKEHKHI8AO84T47R" TargetMode="External"/><Relationship Id="rId4452" Type="http://schemas.openxmlformats.org/officeDocument/2006/relationships/hyperlink" Target="https://skills.emsidata.com/skills/KS1281W619KJQYWRHKQB" TargetMode="External"/><Relationship Id="rId3124" Type="http://schemas.openxmlformats.org/officeDocument/2006/relationships/hyperlink" Target="https://skills.emsidata.com/skills/ESFDC32D758703065529" TargetMode="External"/><Relationship Id="rId4455" Type="http://schemas.openxmlformats.org/officeDocument/2006/relationships/hyperlink" Target="https://skills.emsidata.com/skills/BGS5AACE1002F4F74CA7" TargetMode="External"/><Relationship Id="rId3123" Type="http://schemas.openxmlformats.org/officeDocument/2006/relationships/hyperlink" Target="https://skills.emsidata.com/skills/KS125586PL9C78BQTY5G" TargetMode="External"/><Relationship Id="rId4454" Type="http://schemas.openxmlformats.org/officeDocument/2006/relationships/hyperlink" Target="https://skills.emsidata.com/skills/ESECD06441F754BF652F" TargetMode="External"/><Relationship Id="rId3126" Type="http://schemas.openxmlformats.org/officeDocument/2006/relationships/hyperlink" Target="https://skills.emsidata.com/skills/KS121CM6W4ZLXYN336HC" TargetMode="External"/><Relationship Id="rId4457" Type="http://schemas.openxmlformats.org/officeDocument/2006/relationships/hyperlink" Target="https://skills.emsidata.com/skills/BGSB01960C6CC0046692" TargetMode="External"/><Relationship Id="rId3125" Type="http://schemas.openxmlformats.org/officeDocument/2006/relationships/hyperlink" Target="https://skills.emsidata.com/skills/KS1264K793QY5Q1BSXNF" TargetMode="External"/><Relationship Id="rId4456" Type="http://schemas.openxmlformats.org/officeDocument/2006/relationships/hyperlink" Target="https://skills.emsidata.com/skills/ESD5806224B577400FC3" TargetMode="External"/><Relationship Id="rId4404" Type="http://schemas.openxmlformats.org/officeDocument/2006/relationships/hyperlink" Target="https://skills.emsidata.com/skills/KS1211S639R3PQH233SS" TargetMode="External"/><Relationship Id="rId4403" Type="http://schemas.openxmlformats.org/officeDocument/2006/relationships/hyperlink" Target="https://skills.emsidata.com/skills/BGS4595ECD2BDFBA7906" TargetMode="External"/><Relationship Id="rId4406" Type="http://schemas.openxmlformats.org/officeDocument/2006/relationships/hyperlink" Target="https://skills.emsidata.com/skills/KS1281P677L82V7SBGPJ" TargetMode="External"/><Relationship Id="rId4405" Type="http://schemas.openxmlformats.org/officeDocument/2006/relationships/hyperlink" Target="https://skills.emsidata.com/skills/KSYWNNQIULQ5NK3YDR0N" TargetMode="External"/><Relationship Id="rId4408" Type="http://schemas.openxmlformats.org/officeDocument/2006/relationships/hyperlink" Target="https://skills.emsidata.com/skills/ESCA20E43F8CF426D784" TargetMode="External"/><Relationship Id="rId4407" Type="http://schemas.openxmlformats.org/officeDocument/2006/relationships/hyperlink" Target="https://skills.emsidata.com/skills/KS128446WNQLT2W3Z25J" TargetMode="External"/><Relationship Id="rId4409" Type="http://schemas.openxmlformats.org/officeDocument/2006/relationships/hyperlink" Target="https://skills.emsidata.com/skills/ES2A3655F2E00D276B52" TargetMode="External"/><Relationship Id="rId4400" Type="http://schemas.openxmlformats.org/officeDocument/2006/relationships/hyperlink" Target="https://skills.emsidata.com/skills/KST35QF1Y4VQ7IK9GTMG" TargetMode="External"/><Relationship Id="rId4402" Type="http://schemas.openxmlformats.org/officeDocument/2006/relationships/hyperlink" Target="https://skills.emsidata.com/skills/ESCAF5C1D85A326F04EC" TargetMode="External"/><Relationship Id="rId4401" Type="http://schemas.openxmlformats.org/officeDocument/2006/relationships/hyperlink" Target="https://skills.emsidata.com/skills/KS1256M6GJBMK89F0H7K" TargetMode="External"/><Relationship Id="rId4426" Type="http://schemas.openxmlformats.org/officeDocument/2006/relationships/hyperlink" Target="https://skills.emsidata.com/skills/ESC7F695D2B09AE9A9A4" TargetMode="External"/><Relationship Id="rId4425" Type="http://schemas.openxmlformats.org/officeDocument/2006/relationships/hyperlink" Target="https://skills.emsidata.com/skills/ESD8870620ACF3C82B5F" TargetMode="External"/><Relationship Id="rId4428" Type="http://schemas.openxmlformats.org/officeDocument/2006/relationships/hyperlink" Target="https://skills.emsidata.com/skills/KS1283677034GWQ5Z5S4" TargetMode="External"/><Relationship Id="rId4427" Type="http://schemas.openxmlformats.org/officeDocument/2006/relationships/hyperlink" Target="https://skills.emsidata.com/skills/ES3A8956296056DF762F" TargetMode="External"/><Relationship Id="rId4429" Type="http://schemas.openxmlformats.org/officeDocument/2006/relationships/hyperlink" Target="https://skills.emsidata.com/skills/ES5BA78322FB1F916BF2" TargetMode="External"/><Relationship Id="rId4420" Type="http://schemas.openxmlformats.org/officeDocument/2006/relationships/hyperlink" Target="https://skills.emsidata.com/skills/ES786E3C54AA9AE4697B" TargetMode="External"/><Relationship Id="rId4422" Type="http://schemas.openxmlformats.org/officeDocument/2006/relationships/hyperlink" Target="https://skills.emsidata.com/skills/KS125S57165N2RB3XNBJ" TargetMode="External"/><Relationship Id="rId4421" Type="http://schemas.openxmlformats.org/officeDocument/2006/relationships/hyperlink" Target="https://skills.emsidata.com/skills/ESC5981BF3EAB0FE4D95" TargetMode="External"/><Relationship Id="rId4424" Type="http://schemas.openxmlformats.org/officeDocument/2006/relationships/hyperlink" Target="https://skills.emsidata.com/skills/KS126X46RXTB65DL1FJD" TargetMode="External"/><Relationship Id="rId4423" Type="http://schemas.openxmlformats.org/officeDocument/2006/relationships/hyperlink" Target="https://skills.emsidata.com/skills/KS120YP719X2MH1K76LX" TargetMode="External"/><Relationship Id="rId4415" Type="http://schemas.openxmlformats.org/officeDocument/2006/relationships/hyperlink" Target="https://skills.emsidata.com/skills/BGS2CFB11CDE98351A51" TargetMode="External"/><Relationship Id="rId4414" Type="http://schemas.openxmlformats.org/officeDocument/2006/relationships/hyperlink" Target="https://skills.emsidata.com/skills/KS7G0B36XDYVR4071N7K" TargetMode="External"/><Relationship Id="rId4417" Type="http://schemas.openxmlformats.org/officeDocument/2006/relationships/hyperlink" Target="https://skills.emsidata.com/skills/KS120VZ6MYGT4W4WV7Q9" TargetMode="External"/><Relationship Id="rId4416" Type="http://schemas.openxmlformats.org/officeDocument/2006/relationships/hyperlink" Target="https://skills.emsidata.com/skills/KS12271640T4KP1141YP" TargetMode="External"/><Relationship Id="rId4419" Type="http://schemas.openxmlformats.org/officeDocument/2006/relationships/hyperlink" Target="https://skills.emsidata.com/skills/ES5171272FFBE00EEE84" TargetMode="External"/><Relationship Id="rId4418" Type="http://schemas.openxmlformats.org/officeDocument/2006/relationships/hyperlink" Target="https://skills.emsidata.com/skills/KS441Q16HJN0SW7MNN8H" TargetMode="External"/><Relationship Id="rId4411" Type="http://schemas.openxmlformats.org/officeDocument/2006/relationships/hyperlink" Target="https://skills.emsidata.com/skills/KS125TW6GPKHZ1GYKX89" TargetMode="External"/><Relationship Id="rId4410" Type="http://schemas.openxmlformats.org/officeDocument/2006/relationships/hyperlink" Target="https://skills.emsidata.com/skills/ES13766C8C17C30039A6" TargetMode="External"/><Relationship Id="rId4413" Type="http://schemas.openxmlformats.org/officeDocument/2006/relationships/hyperlink" Target="https://skills.emsidata.com/skills/BGS864514352DF0CF814" TargetMode="External"/><Relationship Id="rId4412" Type="http://schemas.openxmlformats.org/officeDocument/2006/relationships/hyperlink" Target="https://skills.emsidata.com/skills/KS125ND6RJPYDM8RZBFB" TargetMode="External"/><Relationship Id="rId3191" Type="http://schemas.openxmlformats.org/officeDocument/2006/relationships/hyperlink" Target="https://skills.emsidata.com/skills/KS44173655WFR7JPTX25" TargetMode="External"/><Relationship Id="rId3190" Type="http://schemas.openxmlformats.org/officeDocument/2006/relationships/hyperlink" Target="https://skills.emsidata.com/skills/KS1219K6K2NY0V711DDD" TargetMode="External"/><Relationship Id="rId3193" Type="http://schemas.openxmlformats.org/officeDocument/2006/relationships/hyperlink" Target="https://skills.emsidata.com/skills/KS1265F71V3PY4KH0JW5" TargetMode="External"/><Relationship Id="rId3192" Type="http://schemas.openxmlformats.org/officeDocument/2006/relationships/hyperlink" Target="https://skills.emsidata.com/skills/KS1267F6ZNKB7WN25DZL" TargetMode="External"/><Relationship Id="rId3195" Type="http://schemas.openxmlformats.org/officeDocument/2006/relationships/hyperlink" Target="https://skills.emsidata.com/skills/KS441JK74K5Y3HYRK962" TargetMode="External"/><Relationship Id="rId3194" Type="http://schemas.openxmlformats.org/officeDocument/2006/relationships/hyperlink" Target="https://skills.emsidata.com/skills/KS1265J78BY2W8MT9CPX" TargetMode="External"/><Relationship Id="rId3197" Type="http://schemas.openxmlformats.org/officeDocument/2006/relationships/hyperlink" Target="https://skills.emsidata.com/skills/KS1289J78MM2ZKHQFYYC" TargetMode="External"/><Relationship Id="rId3196" Type="http://schemas.openxmlformats.org/officeDocument/2006/relationships/hyperlink" Target="https://skills.emsidata.com/skills/KS441QM6LTNMGDSQKHLC" TargetMode="External"/><Relationship Id="rId3199" Type="http://schemas.openxmlformats.org/officeDocument/2006/relationships/hyperlink" Target="https://skills.emsidata.com/skills/KS124185YLQVDB991J8N" TargetMode="External"/><Relationship Id="rId3198" Type="http://schemas.openxmlformats.org/officeDocument/2006/relationships/hyperlink" Target="https://skills.emsidata.com/skills/KS1264Z76VQV2ZW2MB02" TargetMode="External"/><Relationship Id="rId3180" Type="http://schemas.openxmlformats.org/officeDocument/2006/relationships/hyperlink" Target="https://skills.emsidata.com/skills/KS122YN6108R0RSDXXRC" TargetMode="External"/><Relationship Id="rId3182" Type="http://schemas.openxmlformats.org/officeDocument/2006/relationships/hyperlink" Target="https://skills.emsidata.com/skills/KS122CL64848WM1MVNSQ" TargetMode="External"/><Relationship Id="rId3181" Type="http://schemas.openxmlformats.org/officeDocument/2006/relationships/hyperlink" Target="https://skills.emsidata.com/skills/KSYTLDR8DURRTUWSYZI2" TargetMode="External"/><Relationship Id="rId3184" Type="http://schemas.openxmlformats.org/officeDocument/2006/relationships/hyperlink" Target="https://skills.emsidata.com/skills/KS440HN6QZ60SQ0QX9NZ" TargetMode="External"/><Relationship Id="rId3183" Type="http://schemas.openxmlformats.org/officeDocument/2006/relationships/hyperlink" Target="https://skills.emsidata.com/skills/KS126BN6M17RQNR0FXLN" TargetMode="External"/><Relationship Id="rId3186" Type="http://schemas.openxmlformats.org/officeDocument/2006/relationships/hyperlink" Target="https://skills.emsidata.com/skills/KS441726FF2HBJTL448F" TargetMode="External"/><Relationship Id="rId3185" Type="http://schemas.openxmlformats.org/officeDocument/2006/relationships/hyperlink" Target="https://skills.emsidata.com/skills/KS1265D6RGJL2Y4J6V5B" TargetMode="External"/><Relationship Id="rId3188" Type="http://schemas.openxmlformats.org/officeDocument/2006/relationships/hyperlink" Target="https://skills.emsidata.com/skills/KS1265B6K6M68CHM7RQW" TargetMode="External"/><Relationship Id="rId3187" Type="http://schemas.openxmlformats.org/officeDocument/2006/relationships/hyperlink" Target="https://skills.emsidata.com/skills/KS7G4X66Q33J9N7G9J4J" TargetMode="External"/><Relationship Id="rId3189" Type="http://schemas.openxmlformats.org/officeDocument/2006/relationships/hyperlink" Target="https://skills.emsidata.com/skills/KS3WR2XHT4MG7TJTBMYL" TargetMode="External"/><Relationship Id="rId4480" Type="http://schemas.openxmlformats.org/officeDocument/2006/relationships/hyperlink" Target="https://skills.emsidata.com/skills/KS121JG72W9R0YMKPKVQ" TargetMode="External"/><Relationship Id="rId3151" Type="http://schemas.openxmlformats.org/officeDocument/2006/relationships/hyperlink" Target="https://skills.emsidata.com/skills/KS1220F79CKVFCB20MS4" TargetMode="External"/><Relationship Id="rId4482" Type="http://schemas.openxmlformats.org/officeDocument/2006/relationships/hyperlink" Target="https://skills.emsidata.com/skills/ES11F4127E5EA2D6AFD3" TargetMode="External"/><Relationship Id="rId3150" Type="http://schemas.openxmlformats.org/officeDocument/2006/relationships/hyperlink" Target="https://skills.emsidata.com/skills/KS1282W6V4RX7LC1FDH9" TargetMode="External"/><Relationship Id="rId4481" Type="http://schemas.openxmlformats.org/officeDocument/2006/relationships/hyperlink" Target="https://skills.emsidata.com/skills/KS127R36VZ94GKYF7G97" TargetMode="External"/><Relationship Id="rId3153" Type="http://schemas.openxmlformats.org/officeDocument/2006/relationships/hyperlink" Target="https://skills.emsidata.com/skills/KS127LD6F4RD4HBLW068" TargetMode="External"/><Relationship Id="rId4484" Type="http://schemas.openxmlformats.org/officeDocument/2006/relationships/hyperlink" Target="https://skills.emsidata.com/skills/ES30AE4280D21F801198" TargetMode="External"/><Relationship Id="rId3152" Type="http://schemas.openxmlformats.org/officeDocument/2006/relationships/hyperlink" Target="https://skills.emsidata.com/skills/KS440HZ62WR33Y87XTZF" TargetMode="External"/><Relationship Id="rId4483" Type="http://schemas.openxmlformats.org/officeDocument/2006/relationships/hyperlink" Target="https://skills.emsidata.com/skills/KS122TP77VYS8YMJVXNY" TargetMode="External"/><Relationship Id="rId3155" Type="http://schemas.openxmlformats.org/officeDocument/2006/relationships/hyperlink" Target="https://skills.emsidata.com/skills/KS120T76DT4W0DVSRNW6" TargetMode="External"/><Relationship Id="rId4486" Type="http://schemas.openxmlformats.org/officeDocument/2006/relationships/hyperlink" Target="https://skills.emsidata.com/skills/KS7G0MR67M0BRYR44YDM" TargetMode="External"/><Relationship Id="rId3154" Type="http://schemas.openxmlformats.org/officeDocument/2006/relationships/hyperlink" Target="https://skills.emsidata.com/skills/KS441BZ5YS69QN39PCDR" TargetMode="External"/><Relationship Id="rId4485" Type="http://schemas.openxmlformats.org/officeDocument/2006/relationships/hyperlink" Target="https://skills.emsidata.com/skills/KSO32KWLCI23Y0YAOWBL" TargetMode="External"/><Relationship Id="rId3157" Type="http://schemas.openxmlformats.org/officeDocument/2006/relationships/hyperlink" Target="https://skills.emsidata.com/skills/KS120XP6CN6P1K86V6DZ" TargetMode="External"/><Relationship Id="rId4488" Type="http://schemas.openxmlformats.org/officeDocument/2006/relationships/hyperlink" Target="https://skills.emsidata.com/skills/KS125RM61JGH8LH28PXG" TargetMode="External"/><Relationship Id="rId3156" Type="http://schemas.openxmlformats.org/officeDocument/2006/relationships/hyperlink" Target="https://skills.emsidata.com/skills/KS123VF6RHLN4ZTD31RB" TargetMode="External"/><Relationship Id="rId4487" Type="http://schemas.openxmlformats.org/officeDocument/2006/relationships/hyperlink" Target="https://skills.emsidata.com/skills/ESF14A354DDD69B5FBD4" TargetMode="External"/><Relationship Id="rId3159" Type="http://schemas.openxmlformats.org/officeDocument/2006/relationships/hyperlink" Target="https://skills.emsidata.com/skills/KS127PY6TFB1W119ZSB2" TargetMode="External"/><Relationship Id="rId3158" Type="http://schemas.openxmlformats.org/officeDocument/2006/relationships/hyperlink" Target="https://skills.emsidata.com/skills/KS1208X76FB40ZXZXY03" TargetMode="External"/><Relationship Id="rId4489" Type="http://schemas.openxmlformats.org/officeDocument/2006/relationships/hyperlink" Target="https://skills.emsidata.com/skills/KS122586QWFFB748FK03" TargetMode="External"/><Relationship Id="rId3149" Type="http://schemas.openxmlformats.org/officeDocument/2006/relationships/hyperlink" Target="https://skills.emsidata.com/skills/ESCF77734F2CFD90FDA6" TargetMode="External"/><Relationship Id="rId3140" Type="http://schemas.openxmlformats.org/officeDocument/2006/relationships/hyperlink" Target="https://skills.emsidata.com/skills/KS128CZ6DQ0BHGHP16PW" TargetMode="External"/><Relationship Id="rId4471" Type="http://schemas.openxmlformats.org/officeDocument/2006/relationships/hyperlink" Target="https://skills.emsidata.com/skills/ES8C087D7EE8B81DA9C0" TargetMode="External"/><Relationship Id="rId4470" Type="http://schemas.openxmlformats.org/officeDocument/2006/relationships/hyperlink" Target="https://skills.emsidata.com/skills/KS127G16Y3VSDNXGVGBD" TargetMode="External"/><Relationship Id="rId3142" Type="http://schemas.openxmlformats.org/officeDocument/2006/relationships/hyperlink" Target="https://skills.emsidata.com/skills/KS1266X6Q5KBCKH9G5QP" TargetMode="External"/><Relationship Id="rId4473" Type="http://schemas.openxmlformats.org/officeDocument/2006/relationships/hyperlink" Target="https://skills.emsidata.com/skills/KS122SL6ZQ6B8R3F5JJY" TargetMode="External"/><Relationship Id="rId3141" Type="http://schemas.openxmlformats.org/officeDocument/2006/relationships/hyperlink" Target="https://skills.emsidata.com/skills/KS1285T645JRKKFWSV0W" TargetMode="External"/><Relationship Id="rId4472" Type="http://schemas.openxmlformats.org/officeDocument/2006/relationships/hyperlink" Target="https://skills.emsidata.com/skills/KS441876781BNLXGLWWG" TargetMode="External"/><Relationship Id="rId3144" Type="http://schemas.openxmlformats.org/officeDocument/2006/relationships/hyperlink" Target="https://skills.emsidata.com/skills/KS1282N72VHC87KVY1G3" TargetMode="External"/><Relationship Id="rId4475" Type="http://schemas.openxmlformats.org/officeDocument/2006/relationships/hyperlink" Target="https://skills.emsidata.com/skills/KS124W76WKL2CXW4Q757" TargetMode="External"/><Relationship Id="rId3143" Type="http://schemas.openxmlformats.org/officeDocument/2006/relationships/hyperlink" Target="https://skills.emsidata.com/skills/KS12286616DY9HRYSQM0" TargetMode="External"/><Relationship Id="rId4474" Type="http://schemas.openxmlformats.org/officeDocument/2006/relationships/hyperlink" Target="https://skills.emsidata.com/skills/ES670ECAE65122B65180" TargetMode="External"/><Relationship Id="rId3146" Type="http://schemas.openxmlformats.org/officeDocument/2006/relationships/hyperlink" Target="https://skills.emsidata.com/skills/KSUMUUUWH2LGA7IKVOX7" TargetMode="External"/><Relationship Id="rId4477" Type="http://schemas.openxmlformats.org/officeDocument/2006/relationships/hyperlink" Target="https://skills.emsidata.com/skills/ESF9FAA3EBAA9D563B26" TargetMode="External"/><Relationship Id="rId3145" Type="http://schemas.openxmlformats.org/officeDocument/2006/relationships/hyperlink" Target="https://skills.emsidata.com/skills/KS1282K6XPGKSGR1826F" TargetMode="External"/><Relationship Id="rId4476" Type="http://schemas.openxmlformats.org/officeDocument/2006/relationships/hyperlink" Target="https://skills.emsidata.com/skills/ESAC117F714B24AA6831" TargetMode="External"/><Relationship Id="rId3148" Type="http://schemas.openxmlformats.org/officeDocument/2006/relationships/hyperlink" Target="https://skills.emsidata.com/skills/KS120PF6FM7DV150JDC7" TargetMode="External"/><Relationship Id="rId4479" Type="http://schemas.openxmlformats.org/officeDocument/2006/relationships/hyperlink" Target="https://skills.emsidata.com/skills/BGS1C45E670311734FF4" TargetMode="External"/><Relationship Id="rId3147" Type="http://schemas.openxmlformats.org/officeDocument/2006/relationships/hyperlink" Target="https://skills.emsidata.com/skills/KS4413476QRGNVKXS59Y" TargetMode="External"/><Relationship Id="rId4478" Type="http://schemas.openxmlformats.org/officeDocument/2006/relationships/hyperlink" Target="https://skills.emsidata.com/skills/KS1282X64QGHTFWQ8J2Y" TargetMode="External"/><Relationship Id="rId3171" Type="http://schemas.openxmlformats.org/officeDocument/2006/relationships/hyperlink" Target="https://skills.emsidata.com/skills/KS440XG5WRR29YLPC602" TargetMode="External"/><Relationship Id="rId3170" Type="http://schemas.openxmlformats.org/officeDocument/2006/relationships/hyperlink" Target="https://skills.emsidata.com/skills/ES4E55E2CC427CF883C3" TargetMode="External"/><Relationship Id="rId3173" Type="http://schemas.openxmlformats.org/officeDocument/2006/relationships/hyperlink" Target="https://skills.emsidata.com/skills/ESDDACDC1CD9BFB9F410" TargetMode="External"/><Relationship Id="rId3172" Type="http://schemas.openxmlformats.org/officeDocument/2006/relationships/hyperlink" Target="https://skills.emsidata.com/skills/KS1219C6SBWKY3KY7F5R" TargetMode="External"/><Relationship Id="rId3175" Type="http://schemas.openxmlformats.org/officeDocument/2006/relationships/hyperlink" Target="https://skills.emsidata.com/skills/KS122D16T4G8D98KY58H" TargetMode="External"/><Relationship Id="rId3174" Type="http://schemas.openxmlformats.org/officeDocument/2006/relationships/hyperlink" Target="https://skills.emsidata.com/skills/KSV9519BLAEVU93G9AIA" TargetMode="External"/><Relationship Id="rId3177" Type="http://schemas.openxmlformats.org/officeDocument/2006/relationships/hyperlink" Target="https://skills.emsidata.com/skills/KS440D46TXLZWJB033XL" TargetMode="External"/><Relationship Id="rId3176" Type="http://schemas.openxmlformats.org/officeDocument/2006/relationships/hyperlink" Target="https://skills.emsidata.com/skills/KS1258W66SQT0J299PQW" TargetMode="External"/><Relationship Id="rId3179" Type="http://schemas.openxmlformats.org/officeDocument/2006/relationships/hyperlink" Target="https://skills.emsidata.com/skills/KS1238J5Z67LVF879RRH" TargetMode="External"/><Relationship Id="rId3178" Type="http://schemas.openxmlformats.org/officeDocument/2006/relationships/hyperlink" Target="https://skills.emsidata.com/skills/KS122BP5YT02HT9R6Z16" TargetMode="External"/><Relationship Id="rId3160" Type="http://schemas.openxmlformats.org/officeDocument/2006/relationships/hyperlink" Target="https://skills.emsidata.com/skills/KS12161691DMDRWTSBL3" TargetMode="External"/><Relationship Id="rId4491" Type="http://schemas.openxmlformats.org/officeDocument/2006/relationships/hyperlink" Target="https://skills.emsidata.com/skills/KS4401V6BZZV6TP9RKXK" TargetMode="External"/><Relationship Id="rId4490" Type="http://schemas.openxmlformats.org/officeDocument/2006/relationships/hyperlink" Target="https://skills.emsidata.com/skills/ES262BFDF036FB028F28" TargetMode="External"/><Relationship Id="rId3162" Type="http://schemas.openxmlformats.org/officeDocument/2006/relationships/hyperlink" Target="https://skills.emsidata.com/skills/ESC062552310A2937E6C" TargetMode="External"/><Relationship Id="rId4493" Type="http://schemas.openxmlformats.org/officeDocument/2006/relationships/hyperlink" Target="https://skills.emsidata.com/skills/KS440H26HGFGGSFZ6WQ7" TargetMode="External"/><Relationship Id="rId3161" Type="http://schemas.openxmlformats.org/officeDocument/2006/relationships/hyperlink" Target="https://skills.emsidata.com/skills/ES3A33737C74D25D112A" TargetMode="External"/><Relationship Id="rId4492" Type="http://schemas.openxmlformats.org/officeDocument/2006/relationships/hyperlink" Target="https://skills.emsidata.com/skills/KS1238Q6Q5K06K7QRKSJ" TargetMode="External"/><Relationship Id="rId3164" Type="http://schemas.openxmlformats.org/officeDocument/2006/relationships/hyperlink" Target="https://skills.emsidata.com/skills/KS1215Z6TK2JY562DFD4" TargetMode="External"/><Relationship Id="rId4495" Type="http://schemas.openxmlformats.org/officeDocument/2006/relationships/hyperlink" Target="https://skills.emsidata.com/skills/KS120GS6SC8WL88NJD9Y" TargetMode="External"/><Relationship Id="rId3163" Type="http://schemas.openxmlformats.org/officeDocument/2006/relationships/hyperlink" Target="https://skills.emsidata.com/skills/ES99A6D89D5C11F093DA" TargetMode="External"/><Relationship Id="rId4494" Type="http://schemas.openxmlformats.org/officeDocument/2006/relationships/hyperlink" Target="https://skills.emsidata.com/skills/BGSB4E1D5CA81759D758" TargetMode="External"/><Relationship Id="rId3166" Type="http://schemas.openxmlformats.org/officeDocument/2006/relationships/hyperlink" Target="https://skills.emsidata.com/skills/KS12160602V51N7SJSX8" TargetMode="External"/><Relationship Id="rId4497" Type="http://schemas.openxmlformats.org/officeDocument/2006/relationships/hyperlink" Target="https://skills.emsidata.com/skills/KS122B568MKWX1K9STGP" TargetMode="External"/><Relationship Id="rId3165" Type="http://schemas.openxmlformats.org/officeDocument/2006/relationships/hyperlink" Target="https://skills.emsidata.com/skills/KS7G4ML61B2JX1H1003Z" TargetMode="External"/><Relationship Id="rId4496" Type="http://schemas.openxmlformats.org/officeDocument/2006/relationships/hyperlink" Target="https://skills.emsidata.com/skills/KS125XG69DHNYLT8VFK8" TargetMode="External"/><Relationship Id="rId3168" Type="http://schemas.openxmlformats.org/officeDocument/2006/relationships/hyperlink" Target="https://skills.emsidata.com/skills/KS122Y36MYFRM3M5MY58" TargetMode="External"/><Relationship Id="rId4499" Type="http://schemas.openxmlformats.org/officeDocument/2006/relationships/hyperlink" Target="https://skills.emsidata.com/skills/ESC68CE42C5B0E9FB7D3" TargetMode="External"/><Relationship Id="rId3167" Type="http://schemas.openxmlformats.org/officeDocument/2006/relationships/hyperlink" Target="https://skills.emsidata.com/skills/ES1DABE904AF1AB305B6" TargetMode="External"/><Relationship Id="rId4498" Type="http://schemas.openxmlformats.org/officeDocument/2006/relationships/hyperlink" Target="https://skills.emsidata.com/skills/KS125XT65542HBR972Y0" TargetMode="External"/><Relationship Id="rId3169" Type="http://schemas.openxmlformats.org/officeDocument/2006/relationships/hyperlink" Target="https://skills.emsidata.com/skills/KS122LT704SSN8FFW3T4" TargetMode="External"/><Relationship Id="rId4503" Type="http://schemas.openxmlformats.org/officeDocument/2006/relationships/hyperlink" Target="https://skills.emsidata.com/skills/ES738E90CED27DF9F615" TargetMode="External"/><Relationship Id="rId4502" Type="http://schemas.openxmlformats.org/officeDocument/2006/relationships/hyperlink" Target="https://skills.emsidata.com/skills/KS1225762YMC6SZ13NGP" TargetMode="External"/><Relationship Id="rId4505" Type="http://schemas.openxmlformats.org/officeDocument/2006/relationships/hyperlink" Target="https://skills.emsidata.com/skills/BGSF25CA612358ACFBCE" TargetMode="External"/><Relationship Id="rId4504" Type="http://schemas.openxmlformats.org/officeDocument/2006/relationships/hyperlink" Target="https://skills.emsidata.com/skills/BGS2B420053DA3B1FDBD" TargetMode="External"/><Relationship Id="rId4507" Type="http://schemas.openxmlformats.org/officeDocument/2006/relationships/hyperlink" Target="https://skills.emsidata.com/skills/KS127ZZ5XH0N183H29B5" TargetMode="External"/><Relationship Id="rId4506" Type="http://schemas.openxmlformats.org/officeDocument/2006/relationships/hyperlink" Target="https://skills.emsidata.com/skills/KS128HB6S58Q91QW1BT0" TargetMode="External"/><Relationship Id="rId4509" Type="http://schemas.openxmlformats.org/officeDocument/2006/relationships/hyperlink" Target="https://skills.emsidata.com/skills/KS1265M6694LZM0JDBTD" TargetMode="External"/><Relationship Id="rId4508" Type="http://schemas.openxmlformats.org/officeDocument/2006/relationships/hyperlink" Target="https://skills.emsidata.com/skills/KS127PY76M8KS9L36RCD" TargetMode="External"/><Relationship Id="rId4501" Type="http://schemas.openxmlformats.org/officeDocument/2006/relationships/hyperlink" Target="https://skills.emsidata.com/skills/KS1225B6W0FJQHLLG6R7" TargetMode="External"/><Relationship Id="rId4500" Type="http://schemas.openxmlformats.org/officeDocument/2006/relationships/hyperlink" Target="https://skills.emsidata.com/skills/KS121ZS698SVGCSF6L08" TargetMode="External"/><Relationship Id="rId3238" Type="http://schemas.openxmlformats.org/officeDocument/2006/relationships/hyperlink" Target="https://skills.emsidata.com/skills/KS1225T707CD39S7QHV4" TargetMode="External"/><Relationship Id="rId4569" Type="http://schemas.openxmlformats.org/officeDocument/2006/relationships/hyperlink" Target="https://skills.emsidata.com/skills/KS120Z7639SCP3GZQV40" TargetMode="External"/><Relationship Id="rId3237" Type="http://schemas.openxmlformats.org/officeDocument/2006/relationships/hyperlink" Target="https://skills.emsidata.com/skills/ESAB2C2E5E7E78A3527D" TargetMode="External"/><Relationship Id="rId4568" Type="http://schemas.openxmlformats.org/officeDocument/2006/relationships/hyperlink" Target="https://skills.emsidata.com/skills/KS127SN73F8RY1FSP7K7" TargetMode="External"/><Relationship Id="rId3239" Type="http://schemas.openxmlformats.org/officeDocument/2006/relationships/hyperlink" Target="https://skills.emsidata.com/skills/KS1270T6NPQBZL218BW8" TargetMode="External"/><Relationship Id="rId3230" Type="http://schemas.openxmlformats.org/officeDocument/2006/relationships/hyperlink" Target="https://skills.emsidata.com/skills/ESA3F0428E1E082505D6" TargetMode="External"/><Relationship Id="rId4561" Type="http://schemas.openxmlformats.org/officeDocument/2006/relationships/hyperlink" Target="https://skills.emsidata.com/skills/KS126TS6MVC4S6Q9MY87" TargetMode="External"/><Relationship Id="rId4560" Type="http://schemas.openxmlformats.org/officeDocument/2006/relationships/hyperlink" Target="https://skills.emsidata.com/skills/BGS21E6F1AA864072D74" TargetMode="External"/><Relationship Id="rId3232" Type="http://schemas.openxmlformats.org/officeDocument/2006/relationships/hyperlink" Target="https://skills.emsidata.com/skills/ES3CFFFE227B9801719B" TargetMode="External"/><Relationship Id="rId4563" Type="http://schemas.openxmlformats.org/officeDocument/2006/relationships/hyperlink" Target="https://skills.emsidata.com/skills/KSRJLSVOF19NWT4GFO3D" TargetMode="External"/><Relationship Id="rId3231" Type="http://schemas.openxmlformats.org/officeDocument/2006/relationships/hyperlink" Target="https://skills.emsidata.com/skills/ES48BFF0FA87C4FF1AC3" TargetMode="External"/><Relationship Id="rId4562" Type="http://schemas.openxmlformats.org/officeDocument/2006/relationships/hyperlink" Target="https://skills.emsidata.com/skills/BGS9F6FDC1337597D71F" TargetMode="External"/><Relationship Id="rId3234" Type="http://schemas.openxmlformats.org/officeDocument/2006/relationships/hyperlink" Target="https://skills.emsidata.com/skills/KS122J568D81JFNRTPN6" TargetMode="External"/><Relationship Id="rId4565" Type="http://schemas.openxmlformats.org/officeDocument/2006/relationships/hyperlink" Target="https://skills.emsidata.com/skills/KS126TG63W06P5F9MVFX" TargetMode="External"/><Relationship Id="rId3233" Type="http://schemas.openxmlformats.org/officeDocument/2006/relationships/hyperlink" Target="https://skills.emsidata.com/skills/KS1286Z6B6WZR1F5W3NK" TargetMode="External"/><Relationship Id="rId4564" Type="http://schemas.openxmlformats.org/officeDocument/2006/relationships/hyperlink" Target="https://skills.emsidata.com/skills/KS1210C6JHPRY51Z5YMF" TargetMode="External"/><Relationship Id="rId3236" Type="http://schemas.openxmlformats.org/officeDocument/2006/relationships/hyperlink" Target="https://skills.emsidata.com/skills/KS1258F5Y4V2353PXLV9" TargetMode="External"/><Relationship Id="rId4567" Type="http://schemas.openxmlformats.org/officeDocument/2006/relationships/hyperlink" Target="https://skills.emsidata.com/skills/KS1284L6PB4SJZH1DLG1" TargetMode="External"/><Relationship Id="rId3235" Type="http://schemas.openxmlformats.org/officeDocument/2006/relationships/hyperlink" Target="https://skills.emsidata.com/skills/KS7G4M2727B31FZ3KKVX" TargetMode="External"/><Relationship Id="rId4566" Type="http://schemas.openxmlformats.org/officeDocument/2006/relationships/hyperlink" Target="https://skills.emsidata.com/skills/KS441V76Z2WTWXFKZDVY" TargetMode="External"/><Relationship Id="rId3227" Type="http://schemas.openxmlformats.org/officeDocument/2006/relationships/hyperlink" Target="https://skills.emsidata.com/skills/KS127XK61L64QHDR41R0" TargetMode="External"/><Relationship Id="rId4558" Type="http://schemas.openxmlformats.org/officeDocument/2006/relationships/hyperlink" Target="https://skills.emsidata.com/skills/KS121BN6B4MGLX3Z1819" TargetMode="External"/><Relationship Id="rId3226" Type="http://schemas.openxmlformats.org/officeDocument/2006/relationships/hyperlink" Target="https://skills.emsidata.com/skills/KS122TP61TV16099MSY3" TargetMode="External"/><Relationship Id="rId4557" Type="http://schemas.openxmlformats.org/officeDocument/2006/relationships/hyperlink" Target="https://skills.emsidata.com/skills/KSHBAZRKMYYJ8JRE9K4W" TargetMode="External"/><Relationship Id="rId3229" Type="http://schemas.openxmlformats.org/officeDocument/2006/relationships/hyperlink" Target="https://skills.emsidata.com/skills/KS1282M76ZSYM2QR0MNS" TargetMode="External"/><Relationship Id="rId3228" Type="http://schemas.openxmlformats.org/officeDocument/2006/relationships/hyperlink" Target="https://skills.emsidata.com/skills/KS441BM72CR5R1403KP2" TargetMode="External"/><Relationship Id="rId4559" Type="http://schemas.openxmlformats.org/officeDocument/2006/relationships/hyperlink" Target="https://skills.emsidata.com/skills/ESAF7048722D2FCAF566" TargetMode="External"/><Relationship Id="rId4550" Type="http://schemas.openxmlformats.org/officeDocument/2006/relationships/hyperlink" Target="https://skills.emsidata.com/skills/KSQV6VZSKOLC5W9AYAH0" TargetMode="External"/><Relationship Id="rId3221" Type="http://schemas.openxmlformats.org/officeDocument/2006/relationships/hyperlink" Target="https://skills.emsidata.com/skills/KS1256W6MPKRNM11QMPM" TargetMode="External"/><Relationship Id="rId4552" Type="http://schemas.openxmlformats.org/officeDocument/2006/relationships/hyperlink" Target="https://skills.emsidata.com/skills/KS125GW62N46YWDGT9L2" TargetMode="External"/><Relationship Id="rId3220" Type="http://schemas.openxmlformats.org/officeDocument/2006/relationships/hyperlink" Target="https://skills.emsidata.com/skills/KS127Q36BPNNCXYYY87C" TargetMode="External"/><Relationship Id="rId4551" Type="http://schemas.openxmlformats.org/officeDocument/2006/relationships/hyperlink" Target="https://skills.emsidata.com/skills/KSG93F6C91OV9CE3YXO5" TargetMode="External"/><Relationship Id="rId3223" Type="http://schemas.openxmlformats.org/officeDocument/2006/relationships/hyperlink" Target="https://skills.emsidata.com/skills/KS440D469RD1QH0T108G" TargetMode="External"/><Relationship Id="rId4554" Type="http://schemas.openxmlformats.org/officeDocument/2006/relationships/hyperlink" Target="https://skills.emsidata.com/skills/BGS7FDEF69BED2E2F0F2" TargetMode="External"/><Relationship Id="rId3222" Type="http://schemas.openxmlformats.org/officeDocument/2006/relationships/hyperlink" Target="https://skills.emsidata.com/skills/KS124CY60C421TGMY6GB" TargetMode="External"/><Relationship Id="rId4553" Type="http://schemas.openxmlformats.org/officeDocument/2006/relationships/hyperlink" Target="https://skills.emsidata.com/skills/KS126TC748CVN35TB41K" TargetMode="External"/><Relationship Id="rId3225" Type="http://schemas.openxmlformats.org/officeDocument/2006/relationships/hyperlink" Target="https://skills.emsidata.com/skills/KS121326HQQ7XJQMMPLD" TargetMode="External"/><Relationship Id="rId4556" Type="http://schemas.openxmlformats.org/officeDocument/2006/relationships/hyperlink" Target="https://skills.emsidata.com/skills/KS123L274RPCSNHMDC9V" TargetMode="External"/><Relationship Id="rId3224" Type="http://schemas.openxmlformats.org/officeDocument/2006/relationships/hyperlink" Target="https://skills.emsidata.com/skills/KS1209176P7V54S9GVL8" TargetMode="External"/><Relationship Id="rId4555" Type="http://schemas.openxmlformats.org/officeDocument/2006/relationships/hyperlink" Target="https://skills.emsidata.com/skills/KS127RH6S8VM1PTDZ130" TargetMode="External"/><Relationship Id="rId3259" Type="http://schemas.openxmlformats.org/officeDocument/2006/relationships/hyperlink" Target="https://skills.emsidata.com/skills/KS440YZ70JJDM03ND704" TargetMode="External"/><Relationship Id="rId3250" Type="http://schemas.openxmlformats.org/officeDocument/2006/relationships/hyperlink" Target="https://skills.emsidata.com/skills/KS124FL74MHT8YG1P4X5" TargetMode="External"/><Relationship Id="rId4581" Type="http://schemas.openxmlformats.org/officeDocument/2006/relationships/hyperlink" Target="https://skills.emsidata.com/skills/KS441VV768N5CLTDBQ2P" TargetMode="External"/><Relationship Id="rId4580" Type="http://schemas.openxmlformats.org/officeDocument/2006/relationships/hyperlink" Target="https://skills.emsidata.com/skills/ES2D0DC833C64B575A89" TargetMode="External"/><Relationship Id="rId3252" Type="http://schemas.openxmlformats.org/officeDocument/2006/relationships/hyperlink" Target="https://skills.emsidata.com/skills/KS120276F2WTD1S8030J" TargetMode="External"/><Relationship Id="rId4583" Type="http://schemas.openxmlformats.org/officeDocument/2006/relationships/hyperlink" Target="https://skills.emsidata.com/skills/KS125BH5X5W0R09ZW3B7" TargetMode="External"/><Relationship Id="rId3251" Type="http://schemas.openxmlformats.org/officeDocument/2006/relationships/hyperlink" Target="https://skills.emsidata.com/skills/KS441ZY6G3YT7CVHY3KY" TargetMode="External"/><Relationship Id="rId4582" Type="http://schemas.openxmlformats.org/officeDocument/2006/relationships/hyperlink" Target="https://skills.emsidata.com/skills/KS49CVN5NQQK0K6V5FFZ" TargetMode="External"/><Relationship Id="rId3254" Type="http://schemas.openxmlformats.org/officeDocument/2006/relationships/hyperlink" Target="https://skills.emsidata.com/skills/KS12594671XF3W1DVC6V" TargetMode="External"/><Relationship Id="rId4585" Type="http://schemas.openxmlformats.org/officeDocument/2006/relationships/hyperlink" Target="https://skills.emsidata.com/skills/KS126S76SZXKM6G7P0L1" TargetMode="External"/><Relationship Id="rId3253" Type="http://schemas.openxmlformats.org/officeDocument/2006/relationships/hyperlink" Target="https://skills.emsidata.com/skills/KS124F463KMJQGJ9DGGV" TargetMode="External"/><Relationship Id="rId4584" Type="http://schemas.openxmlformats.org/officeDocument/2006/relationships/hyperlink" Target="https://skills.emsidata.com/skills/BGS9C974A66D547F4F8D" TargetMode="External"/><Relationship Id="rId3256" Type="http://schemas.openxmlformats.org/officeDocument/2006/relationships/hyperlink" Target="https://skills.emsidata.com/skills/KS120R56M81FPGJSVQZT" TargetMode="External"/><Relationship Id="rId4587" Type="http://schemas.openxmlformats.org/officeDocument/2006/relationships/hyperlink" Target="https://skills.emsidata.com/skills/BGS712F68F1137240C92" TargetMode="External"/><Relationship Id="rId3255" Type="http://schemas.openxmlformats.org/officeDocument/2006/relationships/hyperlink" Target="https://skills.emsidata.com/skills/ES90B90BEA1081E51A95" TargetMode="External"/><Relationship Id="rId4586" Type="http://schemas.openxmlformats.org/officeDocument/2006/relationships/hyperlink" Target="https://skills.emsidata.com/skills/ESA4A743B6FDB5B7ACF5" TargetMode="External"/><Relationship Id="rId3258" Type="http://schemas.openxmlformats.org/officeDocument/2006/relationships/hyperlink" Target="https://skills.emsidata.com/skills/KS126TH6LJKY71Z2FB2H" TargetMode="External"/><Relationship Id="rId4589" Type="http://schemas.openxmlformats.org/officeDocument/2006/relationships/hyperlink" Target="https://skills.emsidata.com/skills/BGS3F6D974D83D139A79" TargetMode="External"/><Relationship Id="rId3257" Type="http://schemas.openxmlformats.org/officeDocument/2006/relationships/hyperlink" Target="https://skills.emsidata.com/skills/KS122Y26XGYRLPYTN0Q4" TargetMode="External"/><Relationship Id="rId4588" Type="http://schemas.openxmlformats.org/officeDocument/2006/relationships/hyperlink" Target="https://skills.emsidata.com/skills/ES3647FD03433EBD0E49" TargetMode="External"/><Relationship Id="rId3249" Type="http://schemas.openxmlformats.org/officeDocument/2006/relationships/hyperlink" Target="https://skills.emsidata.com/skills/KS124FP642Q7P7TBPPZN" TargetMode="External"/><Relationship Id="rId3248" Type="http://schemas.openxmlformats.org/officeDocument/2006/relationships/hyperlink" Target="https://skills.emsidata.com/skills/BGS9B0582008D280D2A6" TargetMode="External"/><Relationship Id="rId4579" Type="http://schemas.openxmlformats.org/officeDocument/2006/relationships/hyperlink" Target="https://skills.emsidata.com/skills/ES6924F00FA7556BCAAF" TargetMode="External"/><Relationship Id="rId4570" Type="http://schemas.openxmlformats.org/officeDocument/2006/relationships/hyperlink" Target="https://skills.emsidata.com/skills/KS1283B6QCL2YCSJM44H" TargetMode="External"/><Relationship Id="rId3241" Type="http://schemas.openxmlformats.org/officeDocument/2006/relationships/hyperlink" Target="https://skills.emsidata.com/skills/KS440PV6FRJ90X0QFNLY" TargetMode="External"/><Relationship Id="rId4572" Type="http://schemas.openxmlformats.org/officeDocument/2006/relationships/hyperlink" Target="https://skills.emsidata.com/skills/BGS728518228C0E9B62C" TargetMode="External"/><Relationship Id="rId3240" Type="http://schemas.openxmlformats.org/officeDocument/2006/relationships/hyperlink" Target="https://skills.emsidata.com/skills/KS440PV6H6S2F16NLXYF" TargetMode="External"/><Relationship Id="rId4571" Type="http://schemas.openxmlformats.org/officeDocument/2006/relationships/hyperlink" Target="https://skills.emsidata.com/skills/KSNX20VIRD1IZABQZI8U" TargetMode="External"/><Relationship Id="rId3243" Type="http://schemas.openxmlformats.org/officeDocument/2006/relationships/hyperlink" Target="https://skills.emsidata.com/skills/KS124F16ZN7PC6JP0G6P" TargetMode="External"/><Relationship Id="rId4574" Type="http://schemas.openxmlformats.org/officeDocument/2006/relationships/hyperlink" Target="https://skills.emsidata.com/skills/ESC619D7AA30E9653712" TargetMode="External"/><Relationship Id="rId3242" Type="http://schemas.openxmlformats.org/officeDocument/2006/relationships/hyperlink" Target="https://skills.emsidata.com/skills/ESCB38C6B130340D9E34" TargetMode="External"/><Relationship Id="rId4573" Type="http://schemas.openxmlformats.org/officeDocument/2006/relationships/hyperlink" Target="https://skills.emsidata.com/skills/KS124GX6XFWSP04T3RN2" TargetMode="External"/><Relationship Id="rId3245" Type="http://schemas.openxmlformats.org/officeDocument/2006/relationships/hyperlink" Target="https://skills.emsidata.com/skills/ESC7ED06EEAC1B209A6C" TargetMode="External"/><Relationship Id="rId4576" Type="http://schemas.openxmlformats.org/officeDocument/2006/relationships/hyperlink" Target="https://skills.emsidata.com/skills/ESD220648FC2D67C6289" TargetMode="External"/><Relationship Id="rId3244" Type="http://schemas.openxmlformats.org/officeDocument/2006/relationships/hyperlink" Target="https://skills.emsidata.com/skills/KS440PV6KXTRX0L8XWSM" TargetMode="External"/><Relationship Id="rId4575" Type="http://schemas.openxmlformats.org/officeDocument/2006/relationships/hyperlink" Target="https://skills.emsidata.com/skills/BGS4E6444C0FDC264B62" TargetMode="External"/><Relationship Id="rId3247" Type="http://schemas.openxmlformats.org/officeDocument/2006/relationships/hyperlink" Target="https://skills.emsidata.com/skills/KS440PW66NNLYJ09D6MC" TargetMode="External"/><Relationship Id="rId4578" Type="http://schemas.openxmlformats.org/officeDocument/2006/relationships/hyperlink" Target="https://skills.emsidata.com/skills/ES29449672F0B5221DEE" TargetMode="External"/><Relationship Id="rId3246" Type="http://schemas.openxmlformats.org/officeDocument/2006/relationships/hyperlink" Target="https://skills.emsidata.com/skills/KS120S575BSGLDPB843S" TargetMode="External"/><Relationship Id="rId4577" Type="http://schemas.openxmlformats.org/officeDocument/2006/relationships/hyperlink" Target="https://skills.emsidata.com/skills/BGS7815E0CDC7F03E10C" TargetMode="External"/><Relationship Id="rId4525" Type="http://schemas.openxmlformats.org/officeDocument/2006/relationships/hyperlink" Target="https://skills.emsidata.com/skills/KS126B66DXG9KPJ25YNH" TargetMode="External"/><Relationship Id="rId4524" Type="http://schemas.openxmlformats.org/officeDocument/2006/relationships/hyperlink" Target="https://skills.emsidata.com/skills/KS127XM6P7LR25PKMY7F" TargetMode="External"/><Relationship Id="rId4527" Type="http://schemas.openxmlformats.org/officeDocument/2006/relationships/hyperlink" Target="https://skills.emsidata.com/skills/KS1286C678HXCQPS58ZP" TargetMode="External"/><Relationship Id="rId4526" Type="http://schemas.openxmlformats.org/officeDocument/2006/relationships/hyperlink" Target="https://skills.emsidata.com/skills/BGS9962A44D6E47E23AC" TargetMode="External"/><Relationship Id="rId4529" Type="http://schemas.openxmlformats.org/officeDocument/2006/relationships/hyperlink" Target="https://skills.emsidata.com/skills/KS125036BMK3N0RRD1RT" TargetMode="External"/><Relationship Id="rId4528" Type="http://schemas.openxmlformats.org/officeDocument/2006/relationships/hyperlink" Target="https://skills.emsidata.com/skills/KS125TV70WZDDBSK9MC0" TargetMode="External"/><Relationship Id="rId4521" Type="http://schemas.openxmlformats.org/officeDocument/2006/relationships/hyperlink" Target="https://skills.emsidata.com/skills/KS1206K65FLW37R4W4Z5" TargetMode="External"/><Relationship Id="rId4520" Type="http://schemas.openxmlformats.org/officeDocument/2006/relationships/hyperlink" Target="https://skills.emsidata.com/skills/KS128376S3JHN6DSR8G3" TargetMode="External"/><Relationship Id="rId4523" Type="http://schemas.openxmlformats.org/officeDocument/2006/relationships/hyperlink" Target="https://skills.emsidata.com/skills/KS123125XV2SH3BJYD21" TargetMode="External"/><Relationship Id="rId4522" Type="http://schemas.openxmlformats.org/officeDocument/2006/relationships/hyperlink" Target="https://skills.emsidata.com/skills/KS125Y877R3ZYRDMSLFC" TargetMode="External"/><Relationship Id="rId4514" Type="http://schemas.openxmlformats.org/officeDocument/2006/relationships/hyperlink" Target="https://skills.emsidata.com/skills/KS124TK6BBFTGVWH2X0T" TargetMode="External"/><Relationship Id="rId4513" Type="http://schemas.openxmlformats.org/officeDocument/2006/relationships/hyperlink" Target="https://skills.emsidata.com/skills/KSKT5XYPRYJMTTM14NUA" TargetMode="External"/><Relationship Id="rId4516" Type="http://schemas.openxmlformats.org/officeDocument/2006/relationships/hyperlink" Target="https://skills.emsidata.com/skills/ESB0A811814D1B5475F9" TargetMode="External"/><Relationship Id="rId4515" Type="http://schemas.openxmlformats.org/officeDocument/2006/relationships/hyperlink" Target="https://skills.emsidata.com/skills/ESFC6138E5EC4223A0CF" TargetMode="External"/><Relationship Id="rId4518" Type="http://schemas.openxmlformats.org/officeDocument/2006/relationships/hyperlink" Target="https://skills.emsidata.com/skills/KS1275V6LBPS90T32R74" TargetMode="External"/><Relationship Id="rId4517" Type="http://schemas.openxmlformats.org/officeDocument/2006/relationships/hyperlink" Target="https://skills.emsidata.com/skills/KS125R15XP0BPRHJ4ZV2" TargetMode="External"/><Relationship Id="rId4519" Type="http://schemas.openxmlformats.org/officeDocument/2006/relationships/hyperlink" Target="https://skills.emsidata.com/skills/KS123F6790ZHRXMFNYPC" TargetMode="External"/><Relationship Id="rId4510" Type="http://schemas.openxmlformats.org/officeDocument/2006/relationships/hyperlink" Target="https://skills.emsidata.com/skills/KSP41TYORGJF02CY30D6" TargetMode="External"/><Relationship Id="rId4512" Type="http://schemas.openxmlformats.org/officeDocument/2006/relationships/hyperlink" Target="https://skills.emsidata.com/skills/KS127L46GZ8T5BS3HW0J" TargetMode="External"/><Relationship Id="rId4511" Type="http://schemas.openxmlformats.org/officeDocument/2006/relationships/hyperlink" Target="https://skills.emsidata.com/skills/KSJ15M6NC53QU3BXYHTF" TargetMode="External"/><Relationship Id="rId3216" Type="http://schemas.openxmlformats.org/officeDocument/2006/relationships/hyperlink" Target="https://skills.emsidata.com/skills/KS120VB76P5WB69FVNRT" TargetMode="External"/><Relationship Id="rId4547" Type="http://schemas.openxmlformats.org/officeDocument/2006/relationships/hyperlink" Target="https://skills.emsidata.com/skills/KS1204Z6ZZQJFLHF8TQD" TargetMode="External"/><Relationship Id="rId3215" Type="http://schemas.openxmlformats.org/officeDocument/2006/relationships/hyperlink" Target="https://skills.emsidata.com/skills/ES3C57A23F8EE5411E18" TargetMode="External"/><Relationship Id="rId4546" Type="http://schemas.openxmlformats.org/officeDocument/2006/relationships/hyperlink" Target="https://skills.emsidata.com/skills/KS128G26N5YXFDRX2ZN2" TargetMode="External"/><Relationship Id="rId3218" Type="http://schemas.openxmlformats.org/officeDocument/2006/relationships/hyperlink" Target="https://skills.emsidata.com/skills/ESC8E01D3BC4F3FF95B3" TargetMode="External"/><Relationship Id="rId4549" Type="http://schemas.openxmlformats.org/officeDocument/2006/relationships/hyperlink" Target="https://skills.emsidata.com/skills/KS125FM72KY8NFFKKF5Q" TargetMode="External"/><Relationship Id="rId3217" Type="http://schemas.openxmlformats.org/officeDocument/2006/relationships/hyperlink" Target="https://skills.emsidata.com/skills/KS1254170QB67VTMR84C" TargetMode="External"/><Relationship Id="rId4548" Type="http://schemas.openxmlformats.org/officeDocument/2006/relationships/hyperlink" Target="https://skills.emsidata.com/skills/BGS9F24B65EF70C45158" TargetMode="External"/><Relationship Id="rId3219" Type="http://schemas.openxmlformats.org/officeDocument/2006/relationships/hyperlink" Target="https://skills.emsidata.com/skills/ES3CDF4F5564949F81DB" TargetMode="External"/><Relationship Id="rId3210" Type="http://schemas.openxmlformats.org/officeDocument/2006/relationships/hyperlink" Target="https://skills.emsidata.com/skills/KS126645YDBQHCXX7CJV" TargetMode="External"/><Relationship Id="rId4541" Type="http://schemas.openxmlformats.org/officeDocument/2006/relationships/hyperlink" Target="https://skills.emsidata.com/skills/KS123ND6M0W82C6C1L2K" TargetMode="External"/><Relationship Id="rId4540" Type="http://schemas.openxmlformats.org/officeDocument/2006/relationships/hyperlink" Target="https://skills.emsidata.com/skills/KS125X26QJLDHSFRWL6Q" TargetMode="External"/><Relationship Id="rId3212" Type="http://schemas.openxmlformats.org/officeDocument/2006/relationships/hyperlink" Target="https://skills.emsidata.com/skills/KS1256V72T3PMM5X9R0X" TargetMode="External"/><Relationship Id="rId4543" Type="http://schemas.openxmlformats.org/officeDocument/2006/relationships/hyperlink" Target="https://skills.emsidata.com/skills/KS58A66GD94JHDGPSTDH" TargetMode="External"/><Relationship Id="rId3211" Type="http://schemas.openxmlformats.org/officeDocument/2006/relationships/hyperlink" Target="https://skills.emsidata.com/skills/KSET2IWJVEGUTA3JC9WG" TargetMode="External"/><Relationship Id="rId4542" Type="http://schemas.openxmlformats.org/officeDocument/2006/relationships/hyperlink" Target="https://skills.emsidata.com/skills/KS1289K5XTZW8KWG4TP2" TargetMode="External"/><Relationship Id="rId3214" Type="http://schemas.openxmlformats.org/officeDocument/2006/relationships/hyperlink" Target="https://skills.emsidata.com/skills/KS1265L6S3YJ290NHFKR" TargetMode="External"/><Relationship Id="rId4545" Type="http://schemas.openxmlformats.org/officeDocument/2006/relationships/hyperlink" Target="https://skills.emsidata.com/skills/KS1283D730N44ZMKX43Z" TargetMode="External"/><Relationship Id="rId3213" Type="http://schemas.openxmlformats.org/officeDocument/2006/relationships/hyperlink" Target="https://skills.emsidata.com/skills/KS1269S60HL91ZM3075N" TargetMode="External"/><Relationship Id="rId4544" Type="http://schemas.openxmlformats.org/officeDocument/2006/relationships/hyperlink" Target="https://skills.emsidata.com/skills/KS121XY6VSGJ3Z6J82FQ" TargetMode="External"/><Relationship Id="rId3205" Type="http://schemas.openxmlformats.org/officeDocument/2006/relationships/hyperlink" Target="https://skills.emsidata.com/skills/KS124QR6F19BX4WPMW1H" TargetMode="External"/><Relationship Id="rId4536" Type="http://schemas.openxmlformats.org/officeDocument/2006/relationships/hyperlink" Target="https://skills.emsidata.com/skills/KS125SY64S3B80X85GLR" TargetMode="External"/><Relationship Id="rId3204" Type="http://schemas.openxmlformats.org/officeDocument/2006/relationships/hyperlink" Target="https://skills.emsidata.com/skills/KS1242W5ZWLVN23JSK57" TargetMode="External"/><Relationship Id="rId4535" Type="http://schemas.openxmlformats.org/officeDocument/2006/relationships/hyperlink" Target="https://skills.emsidata.com/skills/KS440FP6J92WWBL937NS" TargetMode="External"/><Relationship Id="rId3207" Type="http://schemas.openxmlformats.org/officeDocument/2006/relationships/hyperlink" Target="https://skills.emsidata.com/skills/KS1265P60HXFPH0VLFVP" TargetMode="External"/><Relationship Id="rId4538" Type="http://schemas.openxmlformats.org/officeDocument/2006/relationships/hyperlink" Target="https://skills.emsidata.com/skills/KS1237M6TJ15VSC87YGW" TargetMode="External"/><Relationship Id="rId3206" Type="http://schemas.openxmlformats.org/officeDocument/2006/relationships/hyperlink" Target="https://skills.emsidata.com/skills/KS1264X6Q6902BJMLNCB" TargetMode="External"/><Relationship Id="rId4537" Type="http://schemas.openxmlformats.org/officeDocument/2006/relationships/hyperlink" Target="https://skills.emsidata.com/skills/KSLRD78725PBGJAPQAU3" TargetMode="External"/><Relationship Id="rId3209" Type="http://schemas.openxmlformats.org/officeDocument/2006/relationships/hyperlink" Target="https://skills.emsidata.com/skills/KS441026K15L0YMC8162" TargetMode="External"/><Relationship Id="rId3208" Type="http://schemas.openxmlformats.org/officeDocument/2006/relationships/hyperlink" Target="https://skills.emsidata.com/skills/ESEF6CBFE27C71B28816" TargetMode="External"/><Relationship Id="rId4539" Type="http://schemas.openxmlformats.org/officeDocument/2006/relationships/hyperlink" Target="https://skills.emsidata.com/skills/KS687GP6VPMZ03TPB101" TargetMode="External"/><Relationship Id="rId4530" Type="http://schemas.openxmlformats.org/officeDocument/2006/relationships/hyperlink" Target="https://skills.emsidata.com/skills/KS7G7TW62RTBWYMPN2Z5" TargetMode="External"/><Relationship Id="rId3201" Type="http://schemas.openxmlformats.org/officeDocument/2006/relationships/hyperlink" Target="https://skills.emsidata.com/skills/KS1265471ZT1HMHWH9NY" TargetMode="External"/><Relationship Id="rId4532" Type="http://schemas.openxmlformats.org/officeDocument/2006/relationships/hyperlink" Target="https://skills.emsidata.com/skills/ESB843FAF888B44E54EB" TargetMode="External"/><Relationship Id="rId3200" Type="http://schemas.openxmlformats.org/officeDocument/2006/relationships/hyperlink" Target="https://skills.emsidata.com/skills/KS1265N6Q8R9WTY8PB27" TargetMode="External"/><Relationship Id="rId4531" Type="http://schemas.openxmlformats.org/officeDocument/2006/relationships/hyperlink" Target="https://skills.emsidata.com/skills/KS123H8759405VLYXGLP" TargetMode="External"/><Relationship Id="rId3203" Type="http://schemas.openxmlformats.org/officeDocument/2006/relationships/hyperlink" Target="https://skills.emsidata.com/skills/KS122LZ773L5MZ56S322" TargetMode="External"/><Relationship Id="rId4534" Type="http://schemas.openxmlformats.org/officeDocument/2006/relationships/hyperlink" Target="https://skills.emsidata.com/skills/KSWVL0YDEIM5LSOCCMBX" TargetMode="External"/><Relationship Id="rId3202" Type="http://schemas.openxmlformats.org/officeDocument/2006/relationships/hyperlink" Target="https://skills.emsidata.com/skills/KS1265M698X7BRS20SWP" TargetMode="External"/><Relationship Id="rId4533" Type="http://schemas.openxmlformats.org/officeDocument/2006/relationships/hyperlink" Target="https://skills.emsidata.com/skills/KSDUTW3BB59PMWQRUIL1" TargetMode="External"/><Relationship Id="rId190" Type="http://schemas.openxmlformats.org/officeDocument/2006/relationships/hyperlink" Target="https://skills.emsidata.com/skills/KS1224C5ZTJSF3CWT23G" TargetMode="External"/><Relationship Id="rId194" Type="http://schemas.openxmlformats.org/officeDocument/2006/relationships/hyperlink" Target="https://skills.emsidata.com/skills/KS441D876MFVCH7NZ7LR" TargetMode="External"/><Relationship Id="rId193" Type="http://schemas.openxmlformats.org/officeDocument/2006/relationships/hyperlink" Target="https://skills.emsidata.com/skills/KSREJPW2KNFOJHF6CN8Q" TargetMode="External"/><Relationship Id="rId192" Type="http://schemas.openxmlformats.org/officeDocument/2006/relationships/hyperlink" Target="https://skills.emsidata.com/skills/KS441MT5ZYPPFK3GC968" TargetMode="External"/><Relationship Id="rId191" Type="http://schemas.openxmlformats.org/officeDocument/2006/relationships/hyperlink" Target="https://skills.emsidata.com/skills/KS1274R5ZC8TN46HJ776" TargetMode="External"/><Relationship Id="rId187" Type="http://schemas.openxmlformats.org/officeDocument/2006/relationships/hyperlink" Target="https://skills.emsidata.com/skills/KS1261G6FLXL70JW7G42" TargetMode="External"/><Relationship Id="rId186" Type="http://schemas.openxmlformats.org/officeDocument/2006/relationships/hyperlink" Target="https://skills.emsidata.com/skills/ES8BB8220C2EEB4EC629" TargetMode="External"/><Relationship Id="rId185" Type="http://schemas.openxmlformats.org/officeDocument/2006/relationships/hyperlink" Target="https://skills.emsidata.com/skills/KSOM85GACJSU6JA5EACJ" TargetMode="External"/><Relationship Id="rId184" Type="http://schemas.openxmlformats.org/officeDocument/2006/relationships/hyperlink" Target="https://skills.emsidata.com/skills/KS1275V6DZ2L59VVKR17" TargetMode="External"/><Relationship Id="rId189" Type="http://schemas.openxmlformats.org/officeDocument/2006/relationships/hyperlink" Target="https://skills.emsidata.com/skills/KSGB8AQCSJPX7XFPOUML" TargetMode="External"/><Relationship Id="rId188" Type="http://schemas.openxmlformats.org/officeDocument/2006/relationships/hyperlink" Target="https://skills.emsidata.com/skills/KS1274P66LZKSR1F2YCT" TargetMode="External"/><Relationship Id="rId183" Type="http://schemas.openxmlformats.org/officeDocument/2006/relationships/hyperlink" Target="https://skills.emsidata.com/skills/KS1251W5YWWBQML40R1V" TargetMode="External"/><Relationship Id="rId182" Type="http://schemas.openxmlformats.org/officeDocument/2006/relationships/hyperlink" Target="https://skills.emsidata.com/skills/KS1227Q6JV6422C87ZWJ" TargetMode="External"/><Relationship Id="rId181" Type="http://schemas.openxmlformats.org/officeDocument/2006/relationships/hyperlink" Target="https://skills.emsidata.com/skills/KS440B66PS40GSKJ2SLV" TargetMode="External"/><Relationship Id="rId180" Type="http://schemas.openxmlformats.org/officeDocument/2006/relationships/hyperlink" Target="https://skills.emsidata.com/skills/KS7G3J2670JX3RBP7Z6C" TargetMode="External"/><Relationship Id="rId176" Type="http://schemas.openxmlformats.org/officeDocument/2006/relationships/hyperlink" Target="https://skills.emsidata.com/skills/KS124BW79LS2QVPP3R67" TargetMode="External"/><Relationship Id="rId175" Type="http://schemas.openxmlformats.org/officeDocument/2006/relationships/hyperlink" Target="https://skills.emsidata.com/skills/KS120KN74FBCJ41SSCZ4" TargetMode="External"/><Relationship Id="rId174" Type="http://schemas.openxmlformats.org/officeDocument/2006/relationships/hyperlink" Target="https://skills.emsidata.com/skills/KS440BW5WQXXH6WHRG50" TargetMode="External"/><Relationship Id="rId173" Type="http://schemas.openxmlformats.org/officeDocument/2006/relationships/hyperlink" Target="https://skills.emsidata.com/skills/KS122Q960QYMW3YH0YWF" TargetMode="External"/><Relationship Id="rId179" Type="http://schemas.openxmlformats.org/officeDocument/2006/relationships/hyperlink" Target="https://skills.emsidata.com/skills/KSSX35B8FAQRTCSXXNAH" TargetMode="External"/><Relationship Id="rId178" Type="http://schemas.openxmlformats.org/officeDocument/2006/relationships/hyperlink" Target="https://skills.emsidata.com/skills/KS124QV6K3NV20QCFWNH" TargetMode="External"/><Relationship Id="rId177" Type="http://schemas.openxmlformats.org/officeDocument/2006/relationships/hyperlink" Target="https://skills.emsidata.com/skills/KS20O3C1F4M3YXHC09AX" TargetMode="External"/><Relationship Id="rId198" Type="http://schemas.openxmlformats.org/officeDocument/2006/relationships/hyperlink" Target="https://skills.emsidata.com/skills/KS440476M9NP0L8CYX8D" TargetMode="External"/><Relationship Id="rId197" Type="http://schemas.openxmlformats.org/officeDocument/2006/relationships/hyperlink" Target="https://skills.emsidata.com/skills/KS126715Z9S8GQS26C32" TargetMode="External"/><Relationship Id="rId196" Type="http://schemas.openxmlformats.org/officeDocument/2006/relationships/hyperlink" Target="https://skills.emsidata.com/skills/KS122JH75LDGFS814MYM" TargetMode="External"/><Relationship Id="rId195" Type="http://schemas.openxmlformats.org/officeDocument/2006/relationships/hyperlink" Target="https://skills.emsidata.com/skills/ES9A5EB473BC86F9FA36" TargetMode="External"/><Relationship Id="rId199" Type="http://schemas.openxmlformats.org/officeDocument/2006/relationships/hyperlink" Target="https://skills.emsidata.com/skills/KS1218Y5XKTT45XG74D7" TargetMode="External"/><Relationship Id="rId150" Type="http://schemas.openxmlformats.org/officeDocument/2006/relationships/hyperlink" Target="https://skills.emsidata.com/skills/KS4421N62QZJ2NZ9QJY7" TargetMode="External"/><Relationship Id="rId149" Type="http://schemas.openxmlformats.org/officeDocument/2006/relationships/hyperlink" Target="https://skills.emsidata.com/skills/KS1226G73KLG1KZ60NM6" TargetMode="External"/><Relationship Id="rId148" Type="http://schemas.openxmlformats.org/officeDocument/2006/relationships/hyperlink" Target="https://skills.emsidata.com/skills/KS122NX79W5LSNS07C02" TargetMode="External"/><Relationship Id="rId3270" Type="http://schemas.openxmlformats.org/officeDocument/2006/relationships/hyperlink" Target="https://skills.emsidata.com/skills/KS122Y76M1VFPXR6TWC6" TargetMode="External"/><Relationship Id="rId3272" Type="http://schemas.openxmlformats.org/officeDocument/2006/relationships/hyperlink" Target="https://skills.emsidata.com/skills/KS122BM7899YNC6504SP" TargetMode="External"/><Relationship Id="rId3271" Type="http://schemas.openxmlformats.org/officeDocument/2006/relationships/hyperlink" Target="https://skills.emsidata.com/skills/KS122Y2690XG35MVZ4N1" TargetMode="External"/><Relationship Id="rId143" Type="http://schemas.openxmlformats.org/officeDocument/2006/relationships/hyperlink" Target="https://skills.emsidata.com/skills/KSUNORYVQGTP6GEKWFIL" TargetMode="External"/><Relationship Id="rId3274" Type="http://schemas.openxmlformats.org/officeDocument/2006/relationships/hyperlink" Target="https://skills.emsidata.com/skills/KS122BL6107G2Z27JWJW" TargetMode="External"/><Relationship Id="rId142" Type="http://schemas.openxmlformats.org/officeDocument/2006/relationships/hyperlink" Target="https://skills.emsidata.com/skills/KSWR4RCZQM7RAQNUFC40" TargetMode="External"/><Relationship Id="rId3273" Type="http://schemas.openxmlformats.org/officeDocument/2006/relationships/hyperlink" Target="https://skills.emsidata.com/skills/KS122BM5XDGQTZXSWWPX" TargetMode="External"/><Relationship Id="rId141" Type="http://schemas.openxmlformats.org/officeDocument/2006/relationships/hyperlink" Target="https://skills.emsidata.com/skills/KS121FX68DQKBVQD8VR5" TargetMode="External"/><Relationship Id="rId3276" Type="http://schemas.openxmlformats.org/officeDocument/2006/relationships/hyperlink" Target="https://skills.emsidata.com/skills/KS125B96MYPLDPX4C5DM" TargetMode="External"/><Relationship Id="rId140" Type="http://schemas.openxmlformats.org/officeDocument/2006/relationships/hyperlink" Target="https://skills.emsidata.com/skills/KS1254K62MTNV5G4P1J0" TargetMode="External"/><Relationship Id="rId3275" Type="http://schemas.openxmlformats.org/officeDocument/2006/relationships/hyperlink" Target="https://skills.emsidata.com/skills/KS125KK70GW74FHKWFVQ" TargetMode="External"/><Relationship Id="rId147" Type="http://schemas.openxmlformats.org/officeDocument/2006/relationships/hyperlink" Target="https://skills.emsidata.com/skills/KS126PL77X9YSWDYZ2GY" TargetMode="External"/><Relationship Id="rId3278" Type="http://schemas.openxmlformats.org/officeDocument/2006/relationships/hyperlink" Target="https://skills.emsidata.com/skills/ESE87E650C4068F194D0" TargetMode="External"/><Relationship Id="rId146" Type="http://schemas.openxmlformats.org/officeDocument/2006/relationships/hyperlink" Target="https://skills.emsidata.com/skills/KS1272R6JRSN1VQ3T5QD" TargetMode="External"/><Relationship Id="rId3277" Type="http://schemas.openxmlformats.org/officeDocument/2006/relationships/hyperlink" Target="https://skills.emsidata.com/skills/ES9B28818B5A93E66199" TargetMode="External"/><Relationship Id="rId145" Type="http://schemas.openxmlformats.org/officeDocument/2006/relationships/hyperlink" Target="https://skills.emsidata.com/skills/KS121TN79MJ613Y45B5V" TargetMode="External"/><Relationship Id="rId144" Type="http://schemas.openxmlformats.org/officeDocument/2006/relationships/hyperlink" Target="https://skills.emsidata.com/skills/KS122D26D4PLF0BMSBQK" TargetMode="External"/><Relationship Id="rId3279" Type="http://schemas.openxmlformats.org/officeDocument/2006/relationships/hyperlink" Target="https://skills.emsidata.com/skills/ESC209F49D1A441E8F7C" TargetMode="External"/><Relationship Id="rId139" Type="http://schemas.openxmlformats.org/officeDocument/2006/relationships/hyperlink" Target="https://skills.emsidata.com/skills/KS1218L7105YV55726XR" TargetMode="External"/><Relationship Id="rId138" Type="http://schemas.openxmlformats.org/officeDocument/2006/relationships/hyperlink" Target="https://skills.emsidata.com/skills/ESB1E3302B6D45BCE6A6" TargetMode="External"/><Relationship Id="rId137" Type="http://schemas.openxmlformats.org/officeDocument/2006/relationships/hyperlink" Target="https://skills.emsidata.com/skills/KSGOILKL5WA84P3BNTUO" TargetMode="External"/><Relationship Id="rId4590" Type="http://schemas.openxmlformats.org/officeDocument/2006/relationships/hyperlink" Target="https://skills.emsidata.com/skills/ESFEFEFDBA0B3BC39881" TargetMode="External"/><Relationship Id="rId3261" Type="http://schemas.openxmlformats.org/officeDocument/2006/relationships/hyperlink" Target="https://skills.emsidata.com/skills/KS7G5436K6V3N8C57XGX" TargetMode="External"/><Relationship Id="rId4592" Type="http://schemas.openxmlformats.org/officeDocument/2006/relationships/hyperlink" Target="https://skills.emsidata.com/skills/ES13803FBADA03A983CD" TargetMode="External"/><Relationship Id="rId3260" Type="http://schemas.openxmlformats.org/officeDocument/2006/relationships/hyperlink" Target="https://skills.emsidata.com/skills/KS440SC6QY4P4V5XW4FP" TargetMode="External"/><Relationship Id="rId4591" Type="http://schemas.openxmlformats.org/officeDocument/2006/relationships/hyperlink" Target="https://skills.emsidata.com/skills/KS127XB6MB3S8700W38S" TargetMode="External"/><Relationship Id="rId132" Type="http://schemas.openxmlformats.org/officeDocument/2006/relationships/hyperlink" Target="https://skills.emsidata.com/skills/ESB13BB516A3E8D58B7A" TargetMode="External"/><Relationship Id="rId3263" Type="http://schemas.openxmlformats.org/officeDocument/2006/relationships/hyperlink" Target="https://skills.emsidata.com/skills/KS441ZH6QY43RBDM7YQG" TargetMode="External"/><Relationship Id="rId4594" Type="http://schemas.openxmlformats.org/officeDocument/2006/relationships/hyperlink" Target="https://skills.emsidata.com/skills/ES6A09B45E57784DFE82" TargetMode="External"/><Relationship Id="rId131" Type="http://schemas.openxmlformats.org/officeDocument/2006/relationships/hyperlink" Target="https://skills.emsidata.com/skills/KS7XETJMZTTE8HS4J7SL" TargetMode="External"/><Relationship Id="rId3262" Type="http://schemas.openxmlformats.org/officeDocument/2006/relationships/hyperlink" Target="https://skills.emsidata.com/skills/KS126TJ6VW92GC2L1J2D" TargetMode="External"/><Relationship Id="rId4593" Type="http://schemas.openxmlformats.org/officeDocument/2006/relationships/hyperlink" Target="https://skills.emsidata.com/skills/KS9GDN986FBZYMVY7573" TargetMode="External"/><Relationship Id="rId130" Type="http://schemas.openxmlformats.org/officeDocument/2006/relationships/hyperlink" Target="https://skills.emsidata.com/skills/KS128006SHHBNZBR2DQZ" TargetMode="External"/><Relationship Id="rId3265" Type="http://schemas.openxmlformats.org/officeDocument/2006/relationships/hyperlink" Target="https://skills.emsidata.com/skills/KS120RL64XKMQ37VYYBM" TargetMode="External"/><Relationship Id="rId4596" Type="http://schemas.openxmlformats.org/officeDocument/2006/relationships/hyperlink" Target="https://skills.emsidata.com/skills/KS1239Z6VG2VZCTNLYYC" TargetMode="External"/><Relationship Id="rId3264" Type="http://schemas.openxmlformats.org/officeDocument/2006/relationships/hyperlink" Target="https://skills.emsidata.com/skills/KS120RD6N382DC2HHJJ4" TargetMode="External"/><Relationship Id="rId4595" Type="http://schemas.openxmlformats.org/officeDocument/2006/relationships/hyperlink" Target="https://skills.emsidata.com/skills/KS126HF69QXTZQG5DW6D" TargetMode="External"/><Relationship Id="rId136" Type="http://schemas.openxmlformats.org/officeDocument/2006/relationships/hyperlink" Target="https://skills.emsidata.com/skills/ESC62426E0D4503DA9ED" TargetMode="External"/><Relationship Id="rId3267" Type="http://schemas.openxmlformats.org/officeDocument/2006/relationships/hyperlink" Target="https://skills.emsidata.com/skills/KS1281H7124B6C38GWKK" TargetMode="External"/><Relationship Id="rId4598" Type="http://schemas.openxmlformats.org/officeDocument/2006/relationships/hyperlink" Target="https://skills.emsidata.com/skills/ES92EF3D3F744E0C181E" TargetMode="External"/><Relationship Id="rId135" Type="http://schemas.openxmlformats.org/officeDocument/2006/relationships/hyperlink" Target="https://skills.emsidata.com/skills/KS1265T6LCNLNYVBSCVY" TargetMode="External"/><Relationship Id="rId3266" Type="http://schemas.openxmlformats.org/officeDocument/2006/relationships/hyperlink" Target="https://skills.emsidata.com/skills/KS120RL61YDX4SMJ23GL" TargetMode="External"/><Relationship Id="rId4597" Type="http://schemas.openxmlformats.org/officeDocument/2006/relationships/hyperlink" Target="https://skills.emsidata.com/skills/ES878F0FB4E69F0A6ED5" TargetMode="External"/><Relationship Id="rId134" Type="http://schemas.openxmlformats.org/officeDocument/2006/relationships/hyperlink" Target="https://skills.emsidata.com/skills/KS1254G65YTR6FD5YFLT" TargetMode="External"/><Relationship Id="rId3269" Type="http://schemas.openxmlformats.org/officeDocument/2006/relationships/hyperlink" Target="https://skills.emsidata.com/skills/KSVJXALDJ7E7I9CJZUJB" TargetMode="External"/><Relationship Id="rId133" Type="http://schemas.openxmlformats.org/officeDocument/2006/relationships/hyperlink" Target="https://skills.emsidata.com/skills/KS122PW6BP01NZ6QBX7G" TargetMode="External"/><Relationship Id="rId3268" Type="http://schemas.openxmlformats.org/officeDocument/2006/relationships/hyperlink" Target="https://skills.emsidata.com/skills/KS120RF77WRTHC16D8S9" TargetMode="External"/><Relationship Id="rId4599" Type="http://schemas.openxmlformats.org/officeDocument/2006/relationships/hyperlink" Target="https://skills.emsidata.com/skills/KS7G7KT672J8QF6MYCXW" TargetMode="External"/><Relationship Id="rId172" Type="http://schemas.openxmlformats.org/officeDocument/2006/relationships/hyperlink" Target="https://skills.emsidata.com/skills/ES982FDA4CA23E7A3D3F" TargetMode="External"/><Relationship Id="rId171" Type="http://schemas.openxmlformats.org/officeDocument/2006/relationships/hyperlink" Target="https://skills.emsidata.com/skills/ES1F14881F9BAB441220" TargetMode="External"/><Relationship Id="rId170" Type="http://schemas.openxmlformats.org/officeDocument/2006/relationships/hyperlink" Target="https://skills.emsidata.com/skills/KS126796RG0M9JRLKDQY" TargetMode="External"/><Relationship Id="rId3290" Type="http://schemas.openxmlformats.org/officeDocument/2006/relationships/hyperlink" Target="https://skills.emsidata.com/skills/KS1272J6GCLZ81JQCKT6" TargetMode="External"/><Relationship Id="rId3292" Type="http://schemas.openxmlformats.org/officeDocument/2006/relationships/hyperlink" Target="https://skills.emsidata.com/skills/KS1216S730KDHL8VWDJP" TargetMode="External"/><Relationship Id="rId3291" Type="http://schemas.openxmlformats.org/officeDocument/2006/relationships/hyperlink" Target="https://skills.emsidata.com/skills/KS4420077YY2HRD0GMML" TargetMode="External"/><Relationship Id="rId3294" Type="http://schemas.openxmlformats.org/officeDocument/2006/relationships/hyperlink" Target="https://skills.emsidata.com/skills/KS126S86N4K800BJBTQP" TargetMode="External"/><Relationship Id="rId3293" Type="http://schemas.openxmlformats.org/officeDocument/2006/relationships/hyperlink" Target="https://skills.emsidata.com/skills/KS82I2DGLLHE21GUK4TE" TargetMode="External"/><Relationship Id="rId165" Type="http://schemas.openxmlformats.org/officeDocument/2006/relationships/hyperlink" Target="https://skills.emsidata.com/skills/KSZKSUGF2Y5ZLMK0R2MF" TargetMode="External"/><Relationship Id="rId3296" Type="http://schemas.openxmlformats.org/officeDocument/2006/relationships/hyperlink" Target="https://skills.emsidata.com/skills/KS125XJ60FYZGT438D7Z" TargetMode="External"/><Relationship Id="rId164" Type="http://schemas.openxmlformats.org/officeDocument/2006/relationships/hyperlink" Target="https://skills.emsidata.com/skills/KS1265T75J356PTTS55P" TargetMode="External"/><Relationship Id="rId3295" Type="http://schemas.openxmlformats.org/officeDocument/2006/relationships/hyperlink" Target="https://skills.emsidata.com/skills/KS4411P6CCRX7GQKF0Y1" TargetMode="External"/><Relationship Id="rId163" Type="http://schemas.openxmlformats.org/officeDocument/2006/relationships/hyperlink" Target="https://skills.emsidata.com/skills/KSIJUG1D2NW7T16XO96D" TargetMode="External"/><Relationship Id="rId3298" Type="http://schemas.openxmlformats.org/officeDocument/2006/relationships/hyperlink" Target="https://skills.emsidata.com/skills/KS122Z663MHVG4TQH58J" TargetMode="External"/><Relationship Id="rId162" Type="http://schemas.openxmlformats.org/officeDocument/2006/relationships/hyperlink" Target="https://skills.emsidata.com/skills/KS1254M61BGY7J0JY7RW" TargetMode="External"/><Relationship Id="rId3297" Type="http://schemas.openxmlformats.org/officeDocument/2006/relationships/hyperlink" Target="https://skills.emsidata.com/skills/KS1257V6QR21PQJS6X5V" TargetMode="External"/><Relationship Id="rId169" Type="http://schemas.openxmlformats.org/officeDocument/2006/relationships/hyperlink" Target="https://skills.emsidata.com/skills/KS1212X6VGTL1B326HV0" TargetMode="External"/><Relationship Id="rId168" Type="http://schemas.openxmlformats.org/officeDocument/2006/relationships/hyperlink" Target="https://skills.emsidata.com/skills/ESA2D07F5CDAB775EED2" TargetMode="External"/><Relationship Id="rId3299" Type="http://schemas.openxmlformats.org/officeDocument/2006/relationships/hyperlink" Target="https://skills.emsidata.com/skills/KS123VS66RZFWTNXD81P" TargetMode="External"/><Relationship Id="rId167" Type="http://schemas.openxmlformats.org/officeDocument/2006/relationships/hyperlink" Target="https://skills.emsidata.com/skills/KSN6O84XLTXKKM98WFC1" TargetMode="External"/><Relationship Id="rId166" Type="http://schemas.openxmlformats.org/officeDocument/2006/relationships/hyperlink" Target="https://skills.emsidata.com/skills/KS440WF6T3L5BVDS78XZ" TargetMode="External"/><Relationship Id="rId161" Type="http://schemas.openxmlformats.org/officeDocument/2006/relationships/hyperlink" Target="https://skills.emsidata.com/skills/KS120M16W9H9VLR0QC02" TargetMode="External"/><Relationship Id="rId160" Type="http://schemas.openxmlformats.org/officeDocument/2006/relationships/hyperlink" Target="https://skills.emsidata.com/skills/KS124KT6K427LFSF9NQC" TargetMode="External"/><Relationship Id="rId159" Type="http://schemas.openxmlformats.org/officeDocument/2006/relationships/hyperlink" Target="https://skills.emsidata.com/skills/KS7G0PW6D0N7DHW3YXF6" TargetMode="External"/><Relationship Id="rId3281" Type="http://schemas.openxmlformats.org/officeDocument/2006/relationships/hyperlink" Target="https://skills.emsidata.com/skills/ESC73FC4DDBB684D9E83" TargetMode="External"/><Relationship Id="rId3280" Type="http://schemas.openxmlformats.org/officeDocument/2006/relationships/hyperlink" Target="https://skills.emsidata.com/skills/KS124H56HD4TW49GLX2Y" TargetMode="External"/><Relationship Id="rId3283" Type="http://schemas.openxmlformats.org/officeDocument/2006/relationships/hyperlink" Target="https://skills.emsidata.com/skills/KS1216R728ZGV0R71HZH" TargetMode="External"/><Relationship Id="rId3282" Type="http://schemas.openxmlformats.org/officeDocument/2006/relationships/hyperlink" Target="https://skills.emsidata.com/skills/KS127YX5W750SMV4D1VC" TargetMode="External"/><Relationship Id="rId154" Type="http://schemas.openxmlformats.org/officeDocument/2006/relationships/hyperlink" Target="https://skills.emsidata.com/skills/KSXP0ABTAF9E0XOQ1MTF" TargetMode="External"/><Relationship Id="rId3285" Type="http://schemas.openxmlformats.org/officeDocument/2006/relationships/hyperlink" Target="https://skills.emsidata.com/skills/KS121WT6WNDXJ6XCMP9H" TargetMode="External"/><Relationship Id="rId153" Type="http://schemas.openxmlformats.org/officeDocument/2006/relationships/hyperlink" Target="https://skills.emsidata.com/skills/KS75SQSBCUGFF15L0DWN" TargetMode="External"/><Relationship Id="rId3284" Type="http://schemas.openxmlformats.org/officeDocument/2006/relationships/hyperlink" Target="https://skills.emsidata.com/skills/KS440ZT7088TCC7ZLSMN" TargetMode="External"/><Relationship Id="rId152" Type="http://schemas.openxmlformats.org/officeDocument/2006/relationships/hyperlink" Target="https://skills.emsidata.com/skills/KSY9OA2AL01Y3B7A7IM6" TargetMode="External"/><Relationship Id="rId3287" Type="http://schemas.openxmlformats.org/officeDocument/2006/relationships/hyperlink" Target="https://skills.emsidata.com/skills/KS44116758YYQ05PNG0K" TargetMode="External"/><Relationship Id="rId151" Type="http://schemas.openxmlformats.org/officeDocument/2006/relationships/hyperlink" Target="https://skills.emsidata.com/skills/KS6876V65CM936RTLKNS" TargetMode="External"/><Relationship Id="rId3286" Type="http://schemas.openxmlformats.org/officeDocument/2006/relationships/hyperlink" Target="https://skills.emsidata.com/skills/KS120SZ64WNLQX6GWWK2" TargetMode="External"/><Relationship Id="rId158" Type="http://schemas.openxmlformats.org/officeDocument/2006/relationships/hyperlink" Target="https://skills.emsidata.com/skills/KS7LO8P3MXB93R3C9RWL" TargetMode="External"/><Relationship Id="rId3289" Type="http://schemas.openxmlformats.org/officeDocument/2006/relationships/hyperlink" Target="https://skills.emsidata.com/skills/KS122YY6JB194X82V1ZD" TargetMode="External"/><Relationship Id="rId157" Type="http://schemas.openxmlformats.org/officeDocument/2006/relationships/hyperlink" Target="https://skills.emsidata.com/skills/KS120Y46KRD66D2SZNC6" TargetMode="External"/><Relationship Id="rId3288" Type="http://schemas.openxmlformats.org/officeDocument/2006/relationships/hyperlink" Target="https://skills.emsidata.com/skills/ES76FD36CD1D3BCA806D" TargetMode="External"/><Relationship Id="rId156" Type="http://schemas.openxmlformats.org/officeDocument/2006/relationships/hyperlink" Target="https://skills.emsidata.com/skills/KSGWPO6DSN70GRY20JFT" TargetMode="External"/><Relationship Id="rId155" Type="http://schemas.openxmlformats.org/officeDocument/2006/relationships/hyperlink" Target="https://skills.emsidata.com/skills/KS126F16DNB1WP0JWMHG" TargetMode="External"/><Relationship Id="rId4602" Type="http://schemas.openxmlformats.org/officeDocument/2006/relationships/hyperlink" Target="https://skills.emsidata.com/skills/ES1054F2FC6D90C6D883" TargetMode="External"/><Relationship Id="rId4601" Type="http://schemas.openxmlformats.org/officeDocument/2006/relationships/hyperlink" Target="https://skills.emsidata.com/skills/ES5A5E6C3F25D881939F" TargetMode="External"/><Relationship Id="rId4604" Type="http://schemas.openxmlformats.org/officeDocument/2006/relationships/hyperlink" Target="https://skills.emsidata.com/skills/BGSA5331E9E25E5064F2" TargetMode="External"/><Relationship Id="rId4603" Type="http://schemas.openxmlformats.org/officeDocument/2006/relationships/hyperlink" Target="https://skills.emsidata.com/skills/KS120415VRMKCMYR91NZ" TargetMode="External"/><Relationship Id="rId4606" Type="http://schemas.openxmlformats.org/officeDocument/2006/relationships/hyperlink" Target="https://skills.emsidata.com/skills/KS126X36XN9M5LJR6LM6" TargetMode="External"/><Relationship Id="rId4605" Type="http://schemas.openxmlformats.org/officeDocument/2006/relationships/hyperlink" Target="https://skills.emsidata.com/skills/BGS917D4455B7C4272A6" TargetMode="External"/><Relationship Id="rId4608" Type="http://schemas.openxmlformats.org/officeDocument/2006/relationships/hyperlink" Target="https://skills.emsidata.com/skills/KS440GP72MW7DJTYBQK4" TargetMode="External"/><Relationship Id="rId4607" Type="http://schemas.openxmlformats.org/officeDocument/2006/relationships/hyperlink" Target="https://skills.emsidata.com/skills/KS122WG78SZ6RW9VZCB5" TargetMode="External"/><Relationship Id="rId4609" Type="http://schemas.openxmlformats.org/officeDocument/2006/relationships/hyperlink" Target="https://skills.emsidata.com/skills/KSRQJNGX1F26FPB4NIDB" TargetMode="External"/><Relationship Id="rId4600" Type="http://schemas.openxmlformats.org/officeDocument/2006/relationships/hyperlink" Target="https://skills.emsidata.com/skills/BGS210E8D1E5DA654014" TargetMode="External"/><Relationship Id="rId4624" Type="http://schemas.openxmlformats.org/officeDocument/2006/relationships/hyperlink" Target="https://skills.emsidata.com/skills/ES5442B1424AC90D3DCF" TargetMode="External"/><Relationship Id="rId4623" Type="http://schemas.openxmlformats.org/officeDocument/2006/relationships/hyperlink" Target="https://skills.emsidata.com/skills/KS441SR6VQ8S7SWCKJ21" TargetMode="External"/><Relationship Id="rId4626" Type="http://schemas.openxmlformats.org/officeDocument/2006/relationships/hyperlink" Target="https://skills.emsidata.com/skills/ES9BA46D1976079CF9D1" TargetMode="External"/><Relationship Id="rId4625" Type="http://schemas.openxmlformats.org/officeDocument/2006/relationships/hyperlink" Target="https://skills.emsidata.com/skills/KS124J672FGV3BDC1P10" TargetMode="External"/><Relationship Id="rId4628" Type="http://schemas.openxmlformats.org/officeDocument/2006/relationships/hyperlink" Target="https://skills.emsidata.com/skills/ESF24B278ABAB1A141BC" TargetMode="External"/><Relationship Id="rId4627" Type="http://schemas.openxmlformats.org/officeDocument/2006/relationships/hyperlink" Target="https://skills.emsidata.com/skills/KS126CT752QJR56ZJ17G" TargetMode="External"/><Relationship Id="rId4629" Type="http://schemas.openxmlformats.org/officeDocument/2006/relationships/hyperlink" Target="https://skills.emsidata.com/skills/ES1E6CEE3E364F8DE1AD" TargetMode="External"/><Relationship Id="rId4620" Type="http://schemas.openxmlformats.org/officeDocument/2006/relationships/hyperlink" Target="https://skills.emsidata.com/skills/KS122WV6LN1WQ1S1718R" TargetMode="External"/><Relationship Id="rId4622" Type="http://schemas.openxmlformats.org/officeDocument/2006/relationships/hyperlink" Target="https://skills.emsidata.com/skills/KSJ3TRXX8ZRLJMOZWU7X" TargetMode="External"/><Relationship Id="rId4621" Type="http://schemas.openxmlformats.org/officeDocument/2006/relationships/hyperlink" Target="https://skills.emsidata.com/skills/ES2B249D38DA110020D9" TargetMode="External"/><Relationship Id="rId4613" Type="http://schemas.openxmlformats.org/officeDocument/2006/relationships/hyperlink" Target="https://skills.emsidata.com/skills/KS126GJ782GK55093W28" TargetMode="External"/><Relationship Id="rId4612" Type="http://schemas.openxmlformats.org/officeDocument/2006/relationships/hyperlink" Target="https://skills.emsidata.com/skills/ES69309AF58524301F64" TargetMode="External"/><Relationship Id="rId4615" Type="http://schemas.openxmlformats.org/officeDocument/2006/relationships/hyperlink" Target="https://skills.emsidata.com/skills/KS121YM5YHFCQG78PSP4" TargetMode="External"/><Relationship Id="rId4614" Type="http://schemas.openxmlformats.org/officeDocument/2006/relationships/hyperlink" Target="https://skills.emsidata.com/skills/KS7G5CV6T33NQRTLX5YD" TargetMode="External"/><Relationship Id="rId4617" Type="http://schemas.openxmlformats.org/officeDocument/2006/relationships/hyperlink" Target="https://skills.emsidata.com/skills/ESE53AF43517DADB82A4" TargetMode="External"/><Relationship Id="rId4616" Type="http://schemas.openxmlformats.org/officeDocument/2006/relationships/hyperlink" Target="https://skills.emsidata.com/skills/KS1245N6LNRYNTDKBGN2" TargetMode="External"/><Relationship Id="rId4619" Type="http://schemas.openxmlformats.org/officeDocument/2006/relationships/hyperlink" Target="https://skills.emsidata.com/skills/BGS7D4BADA4385C7047B" TargetMode="External"/><Relationship Id="rId4618" Type="http://schemas.openxmlformats.org/officeDocument/2006/relationships/hyperlink" Target="https://skills.emsidata.com/skills/KS441SH79D7FZKV53RZ8" TargetMode="External"/><Relationship Id="rId4611" Type="http://schemas.openxmlformats.org/officeDocument/2006/relationships/hyperlink" Target="https://skills.emsidata.com/skills/ES32D8149FD8FD39B1A6" TargetMode="External"/><Relationship Id="rId4610" Type="http://schemas.openxmlformats.org/officeDocument/2006/relationships/hyperlink" Target="https://skills.emsidata.com/skills/ES4B1693B37B1A697054" TargetMode="External"/><Relationship Id="rId2027" Type="http://schemas.openxmlformats.org/officeDocument/2006/relationships/hyperlink" Target="https://skills.emsidata.com/skills/KS120VW6JMZHZXZGD72C" TargetMode="External"/><Relationship Id="rId3359" Type="http://schemas.openxmlformats.org/officeDocument/2006/relationships/hyperlink" Target="https://skills.emsidata.com/skills/KS7G5656HB0DY3S347VJ" TargetMode="External"/><Relationship Id="rId2028" Type="http://schemas.openxmlformats.org/officeDocument/2006/relationships/hyperlink" Target="https://skills.emsidata.com/skills/KS122VR6R5ZRQCKXX5R8" TargetMode="External"/><Relationship Id="rId3358" Type="http://schemas.openxmlformats.org/officeDocument/2006/relationships/hyperlink" Target="https://skills.emsidata.com/skills/ES9DD5BF6DB7086FA5AE" TargetMode="External"/><Relationship Id="rId4689" Type="http://schemas.openxmlformats.org/officeDocument/2006/relationships/hyperlink" Target="https://skills.emsidata.com/skills/KS686XS5WHHFZ4PLSSB0" TargetMode="External"/><Relationship Id="rId2029" Type="http://schemas.openxmlformats.org/officeDocument/2006/relationships/hyperlink" Target="https://skills.emsidata.com/skills/KS127M36PQPZLCDRJ5FB" TargetMode="External"/><Relationship Id="rId107" Type="http://schemas.openxmlformats.org/officeDocument/2006/relationships/hyperlink" Target="https://skills.emsidata.com/skills/KS122PL70D99VRWMFM2T" TargetMode="External"/><Relationship Id="rId106" Type="http://schemas.openxmlformats.org/officeDocument/2006/relationships/hyperlink" Target="https://skills.emsidata.com/skills/KS122105W5GD519MZVDQ" TargetMode="External"/><Relationship Id="rId105" Type="http://schemas.openxmlformats.org/officeDocument/2006/relationships/hyperlink" Target="https://skills.emsidata.com/skills/KS128CW6XM6WTPWC04JT" TargetMode="External"/><Relationship Id="rId104" Type="http://schemas.openxmlformats.org/officeDocument/2006/relationships/hyperlink" Target="https://skills.emsidata.com/skills/ES4490C922F8F5F308E0" TargetMode="External"/><Relationship Id="rId109" Type="http://schemas.openxmlformats.org/officeDocument/2006/relationships/hyperlink" Target="https://skills.emsidata.com/skills/KS1278N6G5S9YYGB8SMR" TargetMode="External"/><Relationship Id="rId4680" Type="http://schemas.openxmlformats.org/officeDocument/2006/relationships/hyperlink" Target="https://skills.emsidata.com/skills/KS7Q5LVY70OSUW37MKTX" TargetMode="External"/><Relationship Id="rId108" Type="http://schemas.openxmlformats.org/officeDocument/2006/relationships/hyperlink" Target="https://skills.emsidata.com/skills/KS442036FRLJZJ98HGYK" TargetMode="External"/><Relationship Id="rId3351" Type="http://schemas.openxmlformats.org/officeDocument/2006/relationships/hyperlink" Target="https://skills.emsidata.com/skills/ES32F9FCFC6E95C86F50" TargetMode="External"/><Relationship Id="rId4682" Type="http://schemas.openxmlformats.org/officeDocument/2006/relationships/hyperlink" Target="https://skills.emsidata.com/skills/BGS9DF4756463CF4F73E" TargetMode="External"/><Relationship Id="rId2020" Type="http://schemas.openxmlformats.org/officeDocument/2006/relationships/hyperlink" Target="https://skills.emsidata.com/skills/KSJ2QBJ158RE1QN9D3AZ" TargetMode="External"/><Relationship Id="rId3350" Type="http://schemas.openxmlformats.org/officeDocument/2006/relationships/hyperlink" Target="https://skills.emsidata.com/skills/KS121YJ6BZHPGCF8V05K" TargetMode="External"/><Relationship Id="rId4681" Type="http://schemas.openxmlformats.org/officeDocument/2006/relationships/hyperlink" Target="https://skills.emsidata.com/skills/BGS85DBB6AC2FAC2578B" TargetMode="External"/><Relationship Id="rId2021" Type="http://schemas.openxmlformats.org/officeDocument/2006/relationships/hyperlink" Target="https://skills.emsidata.com/skills/KSD31HT3IPDR1GVDF0A6" TargetMode="External"/><Relationship Id="rId3353" Type="http://schemas.openxmlformats.org/officeDocument/2006/relationships/hyperlink" Target="https://skills.emsidata.com/skills/KS123FH742C1SQCW4LYW" TargetMode="External"/><Relationship Id="rId4684" Type="http://schemas.openxmlformats.org/officeDocument/2006/relationships/hyperlink" Target="https://skills.emsidata.com/skills/BGS16CEF3AEEA9566BCA" TargetMode="External"/><Relationship Id="rId2022" Type="http://schemas.openxmlformats.org/officeDocument/2006/relationships/hyperlink" Target="https://skills.emsidata.com/skills/ES50E1CBF4827F546541" TargetMode="External"/><Relationship Id="rId3352" Type="http://schemas.openxmlformats.org/officeDocument/2006/relationships/hyperlink" Target="https://skills.emsidata.com/skills/KS126KY64W7MWNFJTZZT" TargetMode="External"/><Relationship Id="rId4683" Type="http://schemas.openxmlformats.org/officeDocument/2006/relationships/hyperlink" Target="https://skills.emsidata.com/skills/KS1213J6CSGMLV8N9P2X" TargetMode="External"/><Relationship Id="rId103" Type="http://schemas.openxmlformats.org/officeDocument/2006/relationships/hyperlink" Target="https://skills.emsidata.com/skills/KS126M55WF33T676G3RX" TargetMode="External"/><Relationship Id="rId2023" Type="http://schemas.openxmlformats.org/officeDocument/2006/relationships/hyperlink" Target="https://skills.emsidata.com/skills/KS120RX61Z1Z2DHXR4H6" TargetMode="External"/><Relationship Id="rId3355" Type="http://schemas.openxmlformats.org/officeDocument/2006/relationships/hyperlink" Target="https://skills.emsidata.com/skills/KS126TD6F9W0PQ9LVWHX" TargetMode="External"/><Relationship Id="rId4686" Type="http://schemas.openxmlformats.org/officeDocument/2006/relationships/hyperlink" Target="https://skills.emsidata.com/skills/KS1257Q6CH80Q6QL8WSD" TargetMode="External"/><Relationship Id="rId102" Type="http://schemas.openxmlformats.org/officeDocument/2006/relationships/hyperlink" Target="https://skills.emsidata.com/skills/KS1218L60PDVZX16NZT1" TargetMode="External"/><Relationship Id="rId2024" Type="http://schemas.openxmlformats.org/officeDocument/2006/relationships/hyperlink" Target="https://skills.emsidata.com/skills/KSSCWZW237UFLR28R24L" TargetMode="External"/><Relationship Id="rId3354" Type="http://schemas.openxmlformats.org/officeDocument/2006/relationships/hyperlink" Target="https://skills.emsidata.com/skills/KS7G2C76R7ZJB0QTF809" TargetMode="External"/><Relationship Id="rId4685" Type="http://schemas.openxmlformats.org/officeDocument/2006/relationships/hyperlink" Target="https://skills.emsidata.com/skills/BGS5E49DA2D225CA0F74" TargetMode="External"/><Relationship Id="rId101" Type="http://schemas.openxmlformats.org/officeDocument/2006/relationships/hyperlink" Target="https://skills.emsidata.com/skills/KS123QD6HB3JNZ4P1LW9" TargetMode="External"/><Relationship Id="rId2025" Type="http://schemas.openxmlformats.org/officeDocument/2006/relationships/hyperlink" Target="https://skills.emsidata.com/skills/ES83FA604D59642844BA" TargetMode="External"/><Relationship Id="rId3357" Type="http://schemas.openxmlformats.org/officeDocument/2006/relationships/hyperlink" Target="https://skills.emsidata.com/skills/KS123Y06D7SLPL2N1NVQ" TargetMode="External"/><Relationship Id="rId4688" Type="http://schemas.openxmlformats.org/officeDocument/2006/relationships/hyperlink" Target="https://skills.emsidata.com/skills/BGS85796EAE7746F286F" TargetMode="External"/><Relationship Id="rId100" Type="http://schemas.openxmlformats.org/officeDocument/2006/relationships/hyperlink" Target="https://skills.emsidata.com/skills/KS1228B60V757M0PVDJ6" TargetMode="External"/><Relationship Id="rId2026" Type="http://schemas.openxmlformats.org/officeDocument/2006/relationships/hyperlink" Target="https://skills.emsidata.com/skills/KS442325XYQ2CZR1VB7N" TargetMode="External"/><Relationship Id="rId3356" Type="http://schemas.openxmlformats.org/officeDocument/2006/relationships/hyperlink" Target="https://skills.emsidata.com/skills/KSKFPILZAYD0784E3CRO" TargetMode="External"/><Relationship Id="rId4687" Type="http://schemas.openxmlformats.org/officeDocument/2006/relationships/hyperlink" Target="https://skills.emsidata.com/skills/ESFB65AA64C913F6604A" TargetMode="External"/><Relationship Id="rId2016" Type="http://schemas.openxmlformats.org/officeDocument/2006/relationships/hyperlink" Target="https://skills.emsidata.com/skills/KS120PY72N214QHMLQPR" TargetMode="External"/><Relationship Id="rId3348" Type="http://schemas.openxmlformats.org/officeDocument/2006/relationships/hyperlink" Target="https://skills.emsidata.com/skills/KSHY4UQ1VRE2T1JC7JX1" TargetMode="External"/><Relationship Id="rId4679" Type="http://schemas.openxmlformats.org/officeDocument/2006/relationships/hyperlink" Target="https://skills.emsidata.com/skills/BGSF919C3A3D0F2AAAC2" TargetMode="External"/><Relationship Id="rId2017" Type="http://schemas.openxmlformats.org/officeDocument/2006/relationships/hyperlink" Target="https://skills.emsidata.com/skills/KSWXHT30GQY9B4QSXC5O" TargetMode="External"/><Relationship Id="rId3347" Type="http://schemas.openxmlformats.org/officeDocument/2006/relationships/hyperlink" Target="https://skills.emsidata.com/skills/KS124K26KZ6ZQKXR1N37" TargetMode="External"/><Relationship Id="rId4678" Type="http://schemas.openxmlformats.org/officeDocument/2006/relationships/hyperlink" Target="https://skills.emsidata.com/skills/BGS8A0A876532C6EF69F" TargetMode="External"/><Relationship Id="rId2018" Type="http://schemas.openxmlformats.org/officeDocument/2006/relationships/hyperlink" Target="https://skills.emsidata.com/skills/ESBD14A88C96CEF6B04C" TargetMode="External"/><Relationship Id="rId2019" Type="http://schemas.openxmlformats.org/officeDocument/2006/relationships/hyperlink" Target="https://skills.emsidata.com/skills/ES1E2CB20570CC2A253A" TargetMode="External"/><Relationship Id="rId3349" Type="http://schemas.openxmlformats.org/officeDocument/2006/relationships/hyperlink" Target="https://skills.emsidata.com/skills/KS123D468JYLL79DY8MH" TargetMode="External"/><Relationship Id="rId3340" Type="http://schemas.openxmlformats.org/officeDocument/2006/relationships/hyperlink" Target="https://skills.emsidata.com/skills/ES5C7FC6E8F8823E62C9" TargetMode="External"/><Relationship Id="rId4671" Type="http://schemas.openxmlformats.org/officeDocument/2006/relationships/hyperlink" Target="https://skills.emsidata.com/skills/ES41665F519CF411D0AB" TargetMode="External"/><Relationship Id="rId4670" Type="http://schemas.openxmlformats.org/officeDocument/2006/relationships/hyperlink" Target="https://skills.emsidata.com/skills/BGSBF003CCDF4A1C7477" TargetMode="External"/><Relationship Id="rId2010" Type="http://schemas.openxmlformats.org/officeDocument/2006/relationships/hyperlink" Target="https://skills.emsidata.com/skills/KS440V46MW059SX8C0XP" TargetMode="External"/><Relationship Id="rId3342" Type="http://schemas.openxmlformats.org/officeDocument/2006/relationships/hyperlink" Target="https://skills.emsidata.com/skills/ES8654B4DA5DACC128C7" TargetMode="External"/><Relationship Id="rId4673" Type="http://schemas.openxmlformats.org/officeDocument/2006/relationships/hyperlink" Target="https://skills.emsidata.com/skills/ESFB9FE4377C152363B1" TargetMode="External"/><Relationship Id="rId2011" Type="http://schemas.openxmlformats.org/officeDocument/2006/relationships/hyperlink" Target="https://skills.emsidata.com/skills/KS2B9BVZIIJB8X807BDX" TargetMode="External"/><Relationship Id="rId3341" Type="http://schemas.openxmlformats.org/officeDocument/2006/relationships/hyperlink" Target="https://skills.emsidata.com/skills/ES2B0C6224B2FF2FE836" TargetMode="External"/><Relationship Id="rId4672" Type="http://schemas.openxmlformats.org/officeDocument/2006/relationships/hyperlink" Target="https://skills.emsidata.com/skills/ESB3F99C3446845F41F6" TargetMode="External"/><Relationship Id="rId2012" Type="http://schemas.openxmlformats.org/officeDocument/2006/relationships/hyperlink" Target="https://skills.emsidata.com/skills/KS128FT5XK7FS63H8GL2" TargetMode="External"/><Relationship Id="rId3344" Type="http://schemas.openxmlformats.org/officeDocument/2006/relationships/hyperlink" Target="https://skills.emsidata.com/skills/ES41B63FDD3DF31A0F74" TargetMode="External"/><Relationship Id="rId4675" Type="http://schemas.openxmlformats.org/officeDocument/2006/relationships/hyperlink" Target="https://skills.emsidata.com/skills/KS4415T6MKT0H0PGZMYR" TargetMode="External"/><Relationship Id="rId2013" Type="http://schemas.openxmlformats.org/officeDocument/2006/relationships/hyperlink" Target="https://skills.emsidata.com/skills/ES3E181DDDBC374119D5" TargetMode="External"/><Relationship Id="rId3343" Type="http://schemas.openxmlformats.org/officeDocument/2006/relationships/hyperlink" Target="https://skills.emsidata.com/skills/KS126TC69MV9291H6SKZ" TargetMode="External"/><Relationship Id="rId4674" Type="http://schemas.openxmlformats.org/officeDocument/2006/relationships/hyperlink" Target="https://skills.emsidata.com/skills/ESEA3C537A540DB4EBBA" TargetMode="External"/><Relationship Id="rId2014" Type="http://schemas.openxmlformats.org/officeDocument/2006/relationships/hyperlink" Target="https://skills.emsidata.com/skills/KSFHF2FU8HN39495VYLU" TargetMode="External"/><Relationship Id="rId3346" Type="http://schemas.openxmlformats.org/officeDocument/2006/relationships/hyperlink" Target="https://skills.emsidata.com/skills/KSIL4ZEH3W2AONZCX7ZR" TargetMode="External"/><Relationship Id="rId4677" Type="http://schemas.openxmlformats.org/officeDocument/2006/relationships/hyperlink" Target="https://skills.emsidata.com/skills/ESA31C97FABF3DC59FC5" TargetMode="External"/><Relationship Id="rId2015" Type="http://schemas.openxmlformats.org/officeDocument/2006/relationships/hyperlink" Target="https://skills.emsidata.com/skills/KS1201K6P46HG0XKD41J" TargetMode="External"/><Relationship Id="rId3345" Type="http://schemas.openxmlformats.org/officeDocument/2006/relationships/hyperlink" Target="https://skills.emsidata.com/skills/KS7G1PB6LNV1DF9GXHBG" TargetMode="External"/><Relationship Id="rId4676" Type="http://schemas.openxmlformats.org/officeDocument/2006/relationships/hyperlink" Target="https://skills.emsidata.com/skills/KS441HW6QP73GDL6XQ4T" TargetMode="External"/><Relationship Id="rId2049" Type="http://schemas.openxmlformats.org/officeDocument/2006/relationships/hyperlink" Target="https://skills.emsidata.com/skills/KS7G4B36HF83RTCXV4QB" TargetMode="External"/><Relationship Id="rId129" Type="http://schemas.openxmlformats.org/officeDocument/2006/relationships/hyperlink" Target="https://skills.emsidata.com/skills/KS128BH6XR9FSL1C366C" TargetMode="External"/><Relationship Id="rId128" Type="http://schemas.openxmlformats.org/officeDocument/2006/relationships/hyperlink" Target="https://skills.emsidata.com/skills/KS127LW6D7WX0VCCSPVW" TargetMode="External"/><Relationship Id="rId127" Type="http://schemas.openxmlformats.org/officeDocument/2006/relationships/hyperlink" Target="https://skills.emsidata.com/skills/KS441BW6SPKJGQ31RGW7" TargetMode="External"/><Relationship Id="rId126" Type="http://schemas.openxmlformats.org/officeDocument/2006/relationships/hyperlink" Target="https://skills.emsidata.com/skills/KS122N466D55P3JZHW2F" TargetMode="External"/><Relationship Id="rId3371" Type="http://schemas.openxmlformats.org/officeDocument/2006/relationships/hyperlink" Target="https://skills.emsidata.com/skills/KS124J86NDNTQH20VP86" TargetMode="External"/><Relationship Id="rId2040" Type="http://schemas.openxmlformats.org/officeDocument/2006/relationships/hyperlink" Target="https://skills.emsidata.com/skills/KS122Z8647637KP0N1CC" TargetMode="External"/><Relationship Id="rId3370" Type="http://schemas.openxmlformats.org/officeDocument/2006/relationships/hyperlink" Target="https://skills.emsidata.com/skills/KS125WZ6TWYDMFKJ841S" TargetMode="External"/><Relationship Id="rId121" Type="http://schemas.openxmlformats.org/officeDocument/2006/relationships/hyperlink" Target="https://skills.emsidata.com/skills/KS124GX72D77Z1VDJ28D" TargetMode="External"/><Relationship Id="rId2041" Type="http://schemas.openxmlformats.org/officeDocument/2006/relationships/hyperlink" Target="https://skills.emsidata.com/skills/ES170E2441B9CDAF365A" TargetMode="External"/><Relationship Id="rId3373" Type="http://schemas.openxmlformats.org/officeDocument/2006/relationships/hyperlink" Target="https://skills.emsidata.com/skills/KS1280B68GD79P4WMVYW" TargetMode="External"/><Relationship Id="rId120" Type="http://schemas.openxmlformats.org/officeDocument/2006/relationships/hyperlink" Target="https://skills.emsidata.com/skills/KS1210269P78D7GH8LWY" TargetMode="External"/><Relationship Id="rId2042" Type="http://schemas.openxmlformats.org/officeDocument/2006/relationships/hyperlink" Target="https://skills.emsidata.com/skills/KS2DSDNSP4UY5VRHV2CM" TargetMode="External"/><Relationship Id="rId3372" Type="http://schemas.openxmlformats.org/officeDocument/2006/relationships/hyperlink" Target="https://skills.emsidata.com/skills/KS122556LMQ829GZCCRV" TargetMode="External"/><Relationship Id="rId2043" Type="http://schemas.openxmlformats.org/officeDocument/2006/relationships/hyperlink" Target="https://skills.emsidata.com/skills/KSN5N0IZ72J2UCZTY6GV" TargetMode="External"/><Relationship Id="rId3375" Type="http://schemas.openxmlformats.org/officeDocument/2006/relationships/hyperlink" Target="https://skills.emsidata.com/skills/KS1205H6HZDXGDV2R0QZ" TargetMode="External"/><Relationship Id="rId2044" Type="http://schemas.openxmlformats.org/officeDocument/2006/relationships/hyperlink" Target="https://skills.emsidata.com/skills/ES807446DFC65953E8E7" TargetMode="External"/><Relationship Id="rId3374" Type="http://schemas.openxmlformats.org/officeDocument/2006/relationships/hyperlink" Target="https://skills.emsidata.com/skills/ES334E1A00A7BA592E98" TargetMode="External"/><Relationship Id="rId125" Type="http://schemas.openxmlformats.org/officeDocument/2006/relationships/hyperlink" Target="https://skills.emsidata.com/skills/KS123RH6J10KLB7SWHZM" TargetMode="External"/><Relationship Id="rId2045" Type="http://schemas.openxmlformats.org/officeDocument/2006/relationships/hyperlink" Target="https://skills.emsidata.com/skills/KSHY7RZSAW6TUNQO6RRA" TargetMode="External"/><Relationship Id="rId3377" Type="http://schemas.openxmlformats.org/officeDocument/2006/relationships/hyperlink" Target="https://skills.emsidata.com/skills/KS1272N6ZKVFDC6072V5" TargetMode="External"/><Relationship Id="rId124" Type="http://schemas.openxmlformats.org/officeDocument/2006/relationships/hyperlink" Target="https://skills.emsidata.com/skills/KS121YL65WGC33FY3HZQ" TargetMode="External"/><Relationship Id="rId2046" Type="http://schemas.openxmlformats.org/officeDocument/2006/relationships/hyperlink" Target="https://skills.emsidata.com/skills/KS1200364C9C1LK3V5Q1" TargetMode="External"/><Relationship Id="rId3376" Type="http://schemas.openxmlformats.org/officeDocument/2006/relationships/hyperlink" Target="https://skills.emsidata.com/skills/KS1226371D4LWH1XSKS8" TargetMode="External"/><Relationship Id="rId123" Type="http://schemas.openxmlformats.org/officeDocument/2006/relationships/hyperlink" Target="https://skills.emsidata.com/skills/KS122PG79GBGKLPG9WNK" TargetMode="External"/><Relationship Id="rId2047" Type="http://schemas.openxmlformats.org/officeDocument/2006/relationships/hyperlink" Target="https://skills.emsidata.com/skills/KSZBIC1RNTUWQW2CFMLK" TargetMode="External"/><Relationship Id="rId3379" Type="http://schemas.openxmlformats.org/officeDocument/2006/relationships/hyperlink" Target="https://skills.emsidata.com/skills/KS120XP6F2XX9S40D834" TargetMode="External"/><Relationship Id="rId122" Type="http://schemas.openxmlformats.org/officeDocument/2006/relationships/hyperlink" Target="https://skills.emsidata.com/skills/KS128006L3V0HM2B26N5" TargetMode="External"/><Relationship Id="rId2048" Type="http://schemas.openxmlformats.org/officeDocument/2006/relationships/hyperlink" Target="https://skills.emsidata.com/skills/KS1219W70LY1GXZDSKW5" TargetMode="External"/><Relationship Id="rId3378" Type="http://schemas.openxmlformats.org/officeDocument/2006/relationships/hyperlink" Target="https://skills.emsidata.com/skills/KS441S06L3NZBK0D6JM8" TargetMode="External"/><Relationship Id="rId2038" Type="http://schemas.openxmlformats.org/officeDocument/2006/relationships/hyperlink" Target="https://skills.emsidata.com/skills/KS1278F6TTW1TC16FWJY" TargetMode="External"/><Relationship Id="rId2039" Type="http://schemas.openxmlformats.org/officeDocument/2006/relationships/hyperlink" Target="https://skills.emsidata.com/skills/ES2AAD427D871251857E" TargetMode="External"/><Relationship Id="rId3369" Type="http://schemas.openxmlformats.org/officeDocument/2006/relationships/hyperlink" Target="https://skills.emsidata.com/skills/KS1259D6L30YYG3XR3VL" TargetMode="External"/><Relationship Id="rId118" Type="http://schemas.openxmlformats.org/officeDocument/2006/relationships/hyperlink" Target="https://skills.emsidata.com/skills/KSFDBQT68SA9R0I0SAVH" TargetMode="External"/><Relationship Id="rId117" Type="http://schemas.openxmlformats.org/officeDocument/2006/relationships/hyperlink" Target="https://skills.emsidata.com/skills/KS441BX68PZ1VXQBY0SG" TargetMode="External"/><Relationship Id="rId116" Type="http://schemas.openxmlformats.org/officeDocument/2006/relationships/hyperlink" Target="https://skills.emsidata.com/skills/KS440K56C0V6ZW2BYYY4" TargetMode="External"/><Relationship Id="rId115" Type="http://schemas.openxmlformats.org/officeDocument/2006/relationships/hyperlink" Target="https://skills.emsidata.com/skills/KSLWI3LW4VK1J37WXY6A" TargetMode="External"/><Relationship Id="rId3360" Type="http://schemas.openxmlformats.org/officeDocument/2006/relationships/hyperlink" Target="https://skills.emsidata.com/skills/KS4425C63RPH46FJ9BX7" TargetMode="External"/><Relationship Id="rId4691" Type="http://schemas.openxmlformats.org/officeDocument/2006/relationships/hyperlink" Target="https://skills.emsidata.com/skills/ESC9C95D341086679FFA" TargetMode="External"/><Relationship Id="rId119" Type="http://schemas.openxmlformats.org/officeDocument/2006/relationships/hyperlink" Target="https://skills.emsidata.com/skills/KSHO7Q2UPW94XDD1VO9C" TargetMode="External"/><Relationship Id="rId4690" Type="http://schemas.openxmlformats.org/officeDocument/2006/relationships/hyperlink" Target="https://skills.emsidata.com/skills/BGSA1D9C00A8C5BBE385" TargetMode="External"/><Relationship Id="rId110" Type="http://schemas.openxmlformats.org/officeDocument/2006/relationships/hyperlink" Target="https://skills.emsidata.com/skills/KS128D367HP9RPXPGSM7" TargetMode="External"/><Relationship Id="rId2030" Type="http://schemas.openxmlformats.org/officeDocument/2006/relationships/hyperlink" Target="https://skills.emsidata.com/skills/KS7G6XY5W8C9942XGBSH" TargetMode="External"/><Relationship Id="rId3362" Type="http://schemas.openxmlformats.org/officeDocument/2006/relationships/hyperlink" Target="https://skills.emsidata.com/skills/KS124JZ5VYRZ5MJ85N2B" TargetMode="External"/><Relationship Id="rId4693" Type="http://schemas.openxmlformats.org/officeDocument/2006/relationships/hyperlink" Target="https://skills.emsidata.com/skills/ESFFB6109F270A30945C" TargetMode="External"/><Relationship Id="rId2031" Type="http://schemas.openxmlformats.org/officeDocument/2006/relationships/hyperlink" Target="https://skills.emsidata.com/skills/KS127W263JK1QPFK8SDM" TargetMode="External"/><Relationship Id="rId3361" Type="http://schemas.openxmlformats.org/officeDocument/2006/relationships/hyperlink" Target="https://skills.emsidata.com/skills/ESF520D61BA7F0946F97" TargetMode="External"/><Relationship Id="rId4692" Type="http://schemas.openxmlformats.org/officeDocument/2006/relationships/hyperlink" Target="https://skills.emsidata.com/skills/ES98F4D06CEDC31087EE" TargetMode="External"/><Relationship Id="rId2032" Type="http://schemas.openxmlformats.org/officeDocument/2006/relationships/hyperlink" Target="https://skills.emsidata.com/skills/KS122YB6HR9PW5FKBJ6T" TargetMode="External"/><Relationship Id="rId3364" Type="http://schemas.openxmlformats.org/officeDocument/2006/relationships/hyperlink" Target="https://skills.emsidata.com/skills/KS440306NQ0KJJW4QZ9Y" TargetMode="External"/><Relationship Id="rId4695" Type="http://schemas.openxmlformats.org/officeDocument/2006/relationships/hyperlink" Target="https://skills.emsidata.com/skills/ES727BF16ED67376AABC" TargetMode="External"/><Relationship Id="rId2033" Type="http://schemas.openxmlformats.org/officeDocument/2006/relationships/hyperlink" Target="https://skills.emsidata.com/skills/KSUK5J99HBEZRO21HP8A" TargetMode="External"/><Relationship Id="rId3363" Type="http://schemas.openxmlformats.org/officeDocument/2006/relationships/hyperlink" Target="https://skills.emsidata.com/skills/ES1F6B6AD836D8403D5B" TargetMode="External"/><Relationship Id="rId4694" Type="http://schemas.openxmlformats.org/officeDocument/2006/relationships/hyperlink" Target="https://skills.emsidata.com/skills/KS4424N6ZNGC3ZZK0MKB" TargetMode="External"/><Relationship Id="rId114" Type="http://schemas.openxmlformats.org/officeDocument/2006/relationships/hyperlink" Target="https://skills.emsidata.com/skills/KS122NR5WBK04FGMP0HD" TargetMode="External"/><Relationship Id="rId2034" Type="http://schemas.openxmlformats.org/officeDocument/2006/relationships/hyperlink" Target="https://skills.emsidata.com/skills/KS1227P6FBK34WLH6X8Z" TargetMode="External"/><Relationship Id="rId3366" Type="http://schemas.openxmlformats.org/officeDocument/2006/relationships/hyperlink" Target="https://skills.emsidata.com/skills/ES314E582B1E1F2A6AE6" TargetMode="External"/><Relationship Id="rId4697" Type="http://schemas.openxmlformats.org/officeDocument/2006/relationships/hyperlink" Target="https://skills.emsidata.com/skills/KS126DX78862WJNXTTX5" TargetMode="External"/><Relationship Id="rId113" Type="http://schemas.openxmlformats.org/officeDocument/2006/relationships/hyperlink" Target="https://skills.emsidata.com/skills/KSYCVNF7JZ2WR6LZUF9O" TargetMode="External"/><Relationship Id="rId2035" Type="http://schemas.openxmlformats.org/officeDocument/2006/relationships/hyperlink" Target="https://skills.emsidata.com/skills/KS123Z36NQJ4ZZLRX5BP" TargetMode="External"/><Relationship Id="rId3365" Type="http://schemas.openxmlformats.org/officeDocument/2006/relationships/hyperlink" Target="https://skills.emsidata.com/skills/ES5BD288B5B33FF14750" TargetMode="External"/><Relationship Id="rId4696" Type="http://schemas.openxmlformats.org/officeDocument/2006/relationships/hyperlink" Target="https://skills.emsidata.com/skills/KS122NM78CCHZR9VY195" TargetMode="External"/><Relationship Id="rId112" Type="http://schemas.openxmlformats.org/officeDocument/2006/relationships/hyperlink" Target="https://skills.emsidata.com/skills/KS1280Y78Z7S6RND0SL6" TargetMode="External"/><Relationship Id="rId2036" Type="http://schemas.openxmlformats.org/officeDocument/2006/relationships/hyperlink" Target="https://skills.emsidata.com/skills/ESB04BCB6189A2CB271E" TargetMode="External"/><Relationship Id="rId3368" Type="http://schemas.openxmlformats.org/officeDocument/2006/relationships/hyperlink" Target="https://skills.emsidata.com/skills/KS127QD6R8SVZFYYKLLM" TargetMode="External"/><Relationship Id="rId4699" Type="http://schemas.openxmlformats.org/officeDocument/2006/relationships/hyperlink" Target="https://skills.emsidata.com/skills/ES47E9E6CA926AC03419" TargetMode="External"/><Relationship Id="rId111" Type="http://schemas.openxmlformats.org/officeDocument/2006/relationships/hyperlink" Target="https://skills.emsidata.com/skills/KSR2XV9DT02ZQWHSAGEQ" TargetMode="External"/><Relationship Id="rId2037" Type="http://schemas.openxmlformats.org/officeDocument/2006/relationships/hyperlink" Target="https://skills.emsidata.com/skills/KS124V56WHMJ8HW0Q022" TargetMode="External"/><Relationship Id="rId3367" Type="http://schemas.openxmlformats.org/officeDocument/2006/relationships/hyperlink" Target="https://skills.emsidata.com/skills/ES39CF928CA3624F7492" TargetMode="External"/><Relationship Id="rId4698" Type="http://schemas.openxmlformats.org/officeDocument/2006/relationships/hyperlink" Target="https://skills.emsidata.com/skills/ESA4787954999202362B" TargetMode="External"/><Relationship Id="rId3315" Type="http://schemas.openxmlformats.org/officeDocument/2006/relationships/hyperlink" Target="https://skills.emsidata.com/skills/ES69A7B2F64A26E170F5" TargetMode="External"/><Relationship Id="rId4646" Type="http://schemas.openxmlformats.org/officeDocument/2006/relationships/hyperlink" Target="https://skills.emsidata.com/skills/KS1228Z78CF22LMQQD8R" TargetMode="External"/><Relationship Id="rId3314" Type="http://schemas.openxmlformats.org/officeDocument/2006/relationships/hyperlink" Target="https://skills.emsidata.com/skills/KS1278M65W0GW913R67X" TargetMode="External"/><Relationship Id="rId4645" Type="http://schemas.openxmlformats.org/officeDocument/2006/relationships/hyperlink" Target="https://skills.emsidata.com/skills/ES48DC8725830674E88F" TargetMode="External"/><Relationship Id="rId3317" Type="http://schemas.openxmlformats.org/officeDocument/2006/relationships/hyperlink" Target="https://skills.emsidata.com/skills/ES358374DFE05AEB8593" TargetMode="External"/><Relationship Id="rId4648" Type="http://schemas.openxmlformats.org/officeDocument/2006/relationships/hyperlink" Target="https://skills.emsidata.com/skills/ES6F74457CD122F14F6F" TargetMode="External"/><Relationship Id="rId3316" Type="http://schemas.openxmlformats.org/officeDocument/2006/relationships/hyperlink" Target="https://skills.emsidata.com/skills/KS1287M6Y49NJMW2WN2J" TargetMode="External"/><Relationship Id="rId4647" Type="http://schemas.openxmlformats.org/officeDocument/2006/relationships/hyperlink" Target="https://skills.emsidata.com/skills/KS126HK6DFPRHYC7RNQ5" TargetMode="External"/><Relationship Id="rId3319" Type="http://schemas.openxmlformats.org/officeDocument/2006/relationships/hyperlink" Target="https://skills.emsidata.com/skills/KS4425C7820LCHZS7VGX" TargetMode="External"/><Relationship Id="rId3318" Type="http://schemas.openxmlformats.org/officeDocument/2006/relationships/hyperlink" Target="https://skills.emsidata.com/skills/KS1203D66Q7YK7KQZXJ2" TargetMode="External"/><Relationship Id="rId4649" Type="http://schemas.openxmlformats.org/officeDocument/2006/relationships/hyperlink" Target="https://skills.emsidata.com/skills/BGSDC216D5F2CF47A27D" TargetMode="External"/><Relationship Id="rId4640" Type="http://schemas.openxmlformats.org/officeDocument/2006/relationships/hyperlink" Target="https://skills.emsidata.com/skills/KS123JD63DR4H8K756BR" TargetMode="External"/><Relationship Id="rId3311" Type="http://schemas.openxmlformats.org/officeDocument/2006/relationships/hyperlink" Target="https://skills.emsidata.com/skills/ES1189D6986B319CAEFC" TargetMode="External"/><Relationship Id="rId4642" Type="http://schemas.openxmlformats.org/officeDocument/2006/relationships/hyperlink" Target="https://skills.emsidata.com/skills/KS1262J6Y6G3L4831LR5" TargetMode="External"/><Relationship Id="rId3310" Type="http://schemas.openxmlformats.org/officeDocument/2006/relationships/hyperlink" Target="https://skills.emsidata.com/skills/KS120F870XKPK0RFTKMC" TargetMode="External"/><Relationship Id="rId4641" Type="http://schemas.openxmlformats.org/officeDocument/2006/relationships/hyperlink" Target="https://skills.emsidata.com/skills/KS1214J6FRTK453B6F4L" TargetMode="External"/><Relationship Id="rId3313" Type="http://schemas.openxmlformats.org/officeDocument/2006/relationships/hyperlink" Target="https://skills.emsidata.com/skills/KS122YX6SB8JWF39XF0S" TargetMode="External"/><Relationship Id="rId4644" Type="http://schemas.openxmlformats.org/officeDocument/2006/relationships/hyperlink" Target="https://skills.emsidata.com/skills/BGSD8B0C0082DFF7577B" TargetMode="External"/><Relationship Id="rId3312" Type="http://schemas.openxmlformats.org/officeDocument/2006/relationships/hyperlink" Target="https://skills.emsidata.com/skills/KS441VZ67QS4Z9LZTF59" TargetMode="External"/><Relationship Id="rId4643" Type="http://schemas.openxmlformats.org/officeDocument/2006/relationships/hyperlink" Target="https://skills.emsidata.com/skills/KS440WB5YR58ST6DHLPR" TargetMode="External"/><Relationship Id="rId3304" Type="http://schemas.openxmlformats.org/officeDocument/2006/relationships/hyperlink" Target="https://skills.emsidata.com/skills/KS125216DKKF62KYBVTJ" TargetMode="External"/><Relationship Id="rId4635" Type="http://schemas.openxmlformats.org/officeDocument/2006/relationships/hyperlink" Target="https://skills.emsidata.com/skills/KS122VH6BNFLBPJRW6M4" TargetMode="External"/><Relationship Id="rId3303" Type="http://schemas.openxmlformats.org/officeDocument/2006/relationships/hyperlink" Target="https://skills.emsidata.com/skills/KS122Y36QXB59DF91V3P" TargetMode="External"/><Relationship Id="rId4634" Type="http://schemas.openxmlformats.org/officeDocument/2006/relationships/hyperlink" Target="https://skills.emsidata.com/skills/KS124N96FD0WPSJ4RD56" TargetMode="External"/><Relationship Id="rId3306" Type="http://schemas.openxmlformats.org/officeDocument/2006/relationships/hyperlink" Target="https://skills.emsidata.com/skills/KS441ST66XY7925GFPCM" TargetMode="External"/><Relationship Id="rId4637" Type="http://schemas.openxmlformats.org/officeDocument/2006/relationships/hyperlink" Target="https://skills.emsidata.com/skills/BGS1B34146CFE8069125" TargetMode="External"/><Relationship Id="rId3305" Type="http://schemas.openxmlformats.org/officeDocument/2006/relationships/hyperlink" Target="https://skills.emsidata.com/skills/KSCU3OEY19T2SAG4QV2W" TargetMode="External"/><Relationship Id="rId4636" Type="http://schemas.openxmlformats.org/officeDocument/2006/relationships/hyperlink" Target="https://skills.emsidata.com/skills/BGS3DE32AE30E465EB64" TargetMode="External"/><Relationship Id="rId3308" Type="http://schemas.openxmlformats.org/officeDocument/2006/relationships/hyperlink" Target="https://skills.emsidata.com/skills/KS122Z974XMJZF4KT957" TargetMode="External"/><Relationship Id="rId4639" Type="http://schemas.openxmlformats.org/officeDocument/2006/relationships/hyperlink" Target="https://skills.emsidata.com/skills/KS1254S5WBL0PXSJXF2N" TargetMode="External"/><Relationship Id="rId3307" Type="http://schemas.openxmlformats.org/officeDocument/2006/relationships/hyperlink" Target="https://skills.emsidata.com/skills/KS124PZ74RWQQN4KNDG4" TargetMode="External"/><Relationship Id="rId4638" Type="http://schemas.openxmlformats.org/officeDocument/2006/relationships/hyperlink" Target="https://skills.emsidata.com/skills/ES53E6EA8285F66F0CE7" TargetMode="External"/><Relationship Id="rId3309" Type="http://schemas.openxmlformats.org/officeDocument/2006/relationships/hyperlink" Target="https://skills.emsidata.com/skills/KS7G7ZR641Z34Q7M2CZT" TargetMode="External"/><Relationship Id="rId3300" Type="http://schemas.openxmlformats.org/officeDocument/2006/relationships/hyperlink" Target="https://skills.emsidata.com/skills/KS120985XFJN5G60SFZR" TargetMode="External"/><Relationship Id="rId4631" Type="http://schemas.openxmlformats.org/officeDocument/2006/relationships/hyperlink" Target="https://skills.emsidata.com/skills/KSJAD0SVNYTVY44H05ZQ" TargetMode="External"/><Relationship Id="rId4630" Type="http://schemas.openxmlformats.org/officeDocument/2006/relationships/hyperlink" Target="https://skills.emsidata.com/skills/KS128716PCLBYDMS1KR5" TargetMode="External"/><Relationship Id="rId3302" Type="http://schemas.openxmlformats.org/officeDocument/2006/relationships/hyperlink" Target="https://skills.emsidata.com/skills/KS1233R623ZZQ0T1Z0XQ" TargetMode="External"/><Relationship Id="rId4633" Type="http://schemas.openxmlformats.org/officeDocument/2006/relationships/hyperlink" Target="https://skills.emsidata.com/skills/ES7C0F86EFAD9BAC3F30" TargetMode="External"/><Relationship Id="rId3301" Type="http://schemas.openxmlformats.org/officeDocument/2006/relationships/hyperlink" Target="https://skills.emsidata.com/skills/KS121WT6ZNVVD0M1PNJ4" TargetMode="External"/><Relationship Id="rId4632" Type="http://schemas.openxmlformats.org/officeDocument/2006/relationships/hyperlink" Target="https://skills.emsidata.com/skills/ESB3C965DAF0075A5C19" TargetMode="External"/><Relationship Id="rId2005" Type="http://schemas.openxmlformats.org/officeDocument/2006/relationships/hyperlink" Target="https://skills.emsidata.com/skills/KS1261Z68KSKR1X31KS3" TargetMode="External"/><Relationship Id="rId3337" Type="http://schemas.openxmlformats.org/officeDocument/2006/relationships/hyperlink" Target="https://skills.emsidata.com/skills/KS441WR70H19FJWZ44P6" TargetMode="External"/><Relationship Id="rId4668" Type="http://schemas.openxmlformats.org/officeDocument/2006/relationships/hyperlink" Target="https://skills.emsidata.com/skills/ES2B29992AC0F3D40F78" TargetMode="External"/><Relationship Id="rId2006" Type="http://schemas.openxmlformats.org/officeDocument/2006/relationships/hyperlink" Target="https://skills.emsidata.com/skills/KS120M36164Y2LMZ1NKC" TargetMode="External"/><Relationship Id="rId3336" Type="http://schemas.openxmlformats.org/officeDocument/2006/relationships/hyperlink" Target="https://skills.emsidata.com/skills/ESEAC0333C165BB42F1A" TargetMode="External"/><Relationship Id="rId4667" Type="http://schemas.openxmlformats.org/officeDocument/2006/relationships/hyperlink" Target="https://skills.emsidata.com/skills/KSV11KLRJSID421SAWON" TargetMode="External"/><Relationship Id="rId2007" Type="http://schemas.openxmlformats.org/officeDocument/2006/relationships/hyperlink" Target="https://skills.emsidata.com/skills/KS4412R60NGTMD1785Z8" TargetMode="External"/><Relationship Id="rId3339" Type="http://schemas.openxmlformats.org/officeDocument/2006/relationships/hyperlink" Target="https://skills.emsidata.com/skills/ESA5C3382ABD18124416" TargetMode="External"/><Relationship Id="rId2008" Type="http://schemas.openxmlformats.org/officeDocument/2006/relationships/hyperlink" Target="https://skills.emsidata.com/skills/KSYMJOZ8SL2197CK9UAU" TargetMode="External"/><Relationship Id="rId3338" Type="http://schemas.openxmlformats.org/officeDocument/2006/relationships/hyperlink" Target="https://skills.emsidata.com/skills/KS120ZZ6ZMKM56QY6VY1" TargetMode="External"/><Relationship Id="rId4669" Type="http://schemas.openxmlformats.org/officeDocument/2006/relationships/hyperlink" Target="https://skills.emsidata.com/skills/ES38BBE3D22F122C1873" TargetMode="External"/><Relationship Id="rId2009" Type="http://schemas.openxmlformats.org/officeDocument/2006/relationships/hyperlink" Target="https://skills.emsidata.com/skills/KS441R26FF6RF17KLYD7" TargetMode="External"/><Relationship Id="rId4660" Type="http://schemas.openxmlformats.org/officeDocument/2006/relationships/hyperlink" Target="https://skills.emsidata.com/skills/KS128HP5ZZTHMNDRXJ81" TargetMode="External"/><Relationship Id="rId3331" Type="http://schemas.openxmlformats.org/officeDocument/2006/relationships/hyperlink" Target="https://skills.emsidata.com/skills/KS127QF6PLC252ZNV1KL" TargetMode="External"/><Relationship Id="rId4662" Type="http://schemas.openxmlformats.org/officeDocument/2006/relationships/hyperlink" Target="https://skills.emsidata.com/skills/ES2119F2B7CEE19988ED" TargetMode="External"/><Relationship Id="rId2000" Type="http://schemas.openxmlformats.org/officeDocument/2006/relationships/hyperlink" Target="https://skills.emsidata.com/skills/KS356BMWWAJ8MKV2TE7R" TargetMode="External"/><Relationship Id="rId3330" Type="http://schemas.openxmlformats.org/officeDocument/2006/relationships/hyperlink" Target="https://skills.emsidata.com/skills/KS120PP6GL94HJDMN0TQ" TargetMode="External"/><Relationship Id="rId4661" Type="http://schemas.openxmlformats.org/officeDocument/2006/relationships/hyperlink" Target="https://skills.emsidata.com/skills/BGS409FD4E9C8053A315" TargetMode="External"/><Relationship Id="rId2001" Type="http://schemas.openxmlformats.org/officeDocument/2006/relationships/hyperlink" Target="https://skills.emsidata.com/skills/KSORG41MPDZUG1W4O6M6" TargetMode="External"/><Relationship Id="rId3333" Type="http://schemas.openxmlformats.org/officeDocument/2006/relationships/hyperlink" Target="https://skills.emsidata.com/skills/KS1219F6V9C0LTDW4QTF" TargetMode="External"/><Relationship Id="rId4664" Type="http://schemas.openxmlformats.org/officeDocument/2006/relationships/hyperlink" Target="https://skills.emsidata.com/skills/BGSDCFF1A81BB299ED7B" TargetMode="External"/><Relationship Id="rId2002" Type="http://schemas.openxmlformats.org/officeDocument/2006/relationships/hyperlink" Target="https://skills.emsidata.com/skills/KS4413Q6MBGFCJV0LXC5" TargetMode="External"/><Relationship Id="rId3332" Type="http://schemas.openxmlformats.org/officeDocument/2006/relationships/hyperlink" Target="https://skills.emsidata.com/skills/KS441106V6X2YVH4B3CV" TargetMode="External"/><Relationship Id="rId4663" Type="http://schemas.openxmlformats.org/officeDocument/2006/relationships/hyperlink" Target="https://skills.emsidata.com/skills/ES345D39438E04D37E88" TargetMode="External"/><Relationship Id="rId2003" Type="http://schemas.openxmlformats.org/officeDocument/2006/relationships/hyperlink" Target="https://skills.emsidata.com/skills/KS126206WF46JGLT8VJW" TargetMode="External"/><Relationship Id="rId3335" Type="http://schemas.openxmlformats.org/officeDocument/2006/relationships/hyperlink" Target="https://skills.emsidata.com/skills/KSNRQ747WOSUJTQGV1O6" TargetMode="External"/><Relationship Id="rId4666" Type="http://schemas.openxmlformats.org/officeDocument/2006/relationships/hyperlink" Target="https://skills.emsidata.com/skills/KS123C2687Y3LBBN54SK" TargetMode="External"/><Relationship Id="rId2004" Type="http://schemas.openxmlformats.org/officeDocument/2006/relationships/hyperlink" Target="https://skills.emsidata.com/skills/KS127DQ6W30GJDZKZYG7" TargetMode="External"/><Relationship Id="rId3334" Type="http://schemas.openxmlformats.org/officeDocument/2006/relationships/hyperlink" Target="https://skills.emsidata.com/skills/KS31H3U6QNXD0U8WLNTQ" TargetMode="External"/><Relationship Id="rId4665" Type="http://schemas.openxmlformats.org/officeDocument/2006/relationships/hyperlink" Target="https://skills.emsidata.com/skills/ESD3BFA1B0A864DBC8CC" TargetMode="External"/><Relationship Id="rId3326" Type="http://schemas.openxmlformats.org/officeDocument/2006/relationships/hyperlink" Target="https://skills.emsidata.com/skills/KS123NC65KJNC7XJZ5PP" TargetMode="External"/><Relationship Id="rId4657" Type="http://schemas.openxmlformats.org/officeDocument/2006/relationships/hyperlink" Target="https://skills.emsidata.com/skills/KS1242160FRYDQSZW1Q3" TargetMode="External"/><Relationship Id="rId3325" Type="http://schemas.openxmlformats.org/officeDocument/2006/relationships/hyperlink" Target="https://skills.emsidata.com/skills/ES47490A37A5BAFC9848" TargetMode="External"/><Relationship Id="rId4656" Type="http://schemas.openxmlformats.org/officeDocument/2006/relationships/hyperlink" Target="https://skills.emsidata.com/skills/BGSFF75EF747B0FDC375" TargetMode="External"/><Relationship Id="rId3328" Type="http://schemas.openxmlformats.org/officeDocument/2006/relationships/hyperlink" Target="https://skills.emsidata.com/skills/ESF663B60955BE324C98" TargetMode="External"/><Relationship Id="rId4659" Type="http://schemas.openxmlformats.org/officeDocument/2006/relationships/hyperlink" Target="https://skills.emsidata.com/skills/KS127Y463WY94XSSP3Z1" TargetMode="External"/><Relationship Id="rId3327" Type="http://schemas.openxmlformats.org/officeDocument/2006/relationships/hyperlink" Target="https://skills.emsidata.com/skills/ES672760226AD0A19E20" TargetMode="External"/><Relationship Id="rId4658" Type="http://schemas.openxmlformats.org/officeDocument/2006/relationships/hyperlink" Target="https://skills.emsidata.com/skills/KS1280S6KR3HXKWSC25H" TargetMode="External"/><Relationship Id="rId3329" Type="http://schemas.openxmlformats.org/officeDocument/2006/relationships/hyperlink" Target="https://skills.emsidata.com/skills/ES6058A2E891CF6C9735" TargetMode="External"/><Relationship Id="rId3320" Type="http://schemas.openxmlformats.org/officeDocument/2006/relationships/hyperlink" Target="https://skills.emsidata.com/skills/KS124GV78MYQ469S38M8" TargetMode="External"/><Relationship Id="rId4651" Type="http://schemas.openxmlformats.org/officeDocument/2006/relationships/hyperlink" Target="https://skills.emsidata.com/skills/KS9RWE4CYUSNTSPMGKWP" TargetMode="External"/><Relationship Id="rId4650" Type="http://schemas.openxmlformats.org/officeDocument/2006/relationships/hyperlink" Target="https://skills.emsidata.com/skills/KS126DP6MQF3SGT1YTLY" TargetMode="External"/><Relationship Id="rId3322" Type="http://schemas.openxmlformats.org/officeDocument/2006/relationships/hyperlink" Target="https://skills.emsidata.com/skills/KS7G2Q05WQG8CXJQBL6V" TargetMode="External"/><Relationship Id="rId4653" Type="http://schemas.openxmlformats.org/officeDocument/2006/relationships/hyperlink" Target="https://skills.emsidata.com/skills/ES5E7918EBDB454A6A1C" TargetMode="External"/><Relationship Id="rId3321" Type="http://schemas.openxmlformats.org/officeDocument/2006/relationships/hyperlink" Target="https://skills.emsidata.com/skills/KS122HN77G31ZVXZC9KK" TargetMode="External"/><Relationship Id="rId4652" Type="http://schemas.openxmlformats.org/officeDocument/2006/relationships/hyperlink" Target="https://skills.emsidata.com/skills/BGSCF27F0D042CE450B7" TargetMode="External"/><Relationship Id="rId3324" Type="http://schemas.openxmlformats.org/officeDocument/2006/relationships/hyperlink" Target="https://skills.emsidata.com/skills/KS7G0X05X94FX4T2DMFR" TargetMode="External"/><Relationship Id="rId4655" Type="http://schemas.openxmlformats.org/officeDocument/2006/relationships/hyperlink" Target="https://skills.emsidata.com/skills/ES5B06E38C5696D77E2C" TargetMode="External"/><Relationship Id="rId3323" Type="http://schemas.openxmlformats.org/officeDocument/2006/relationships/hyperlink" Target="https://skills.emsidata.com/skills/KS440CM72NH98BKCD697" TargetMode="External"/><Relationship Id="rId4654" Type="http://schemas.openxmlformats.org/officeDocument/2006/relationships/hyperlink" Target="https://skills.emsidata.com/skills/ES3E39C571A627E23737" TargetMode="External"/><Relationship Id="rId2090" Type="http://schemas.openxmlformats.org/officeDocument/2006/relationships/hyperlink" Target="https://skills.emsidata.com/skills/KS440JG6WST2V8SD4K2Y" TargetMode="External"/><Relationship Id="rId2091" Type="http://schemas.openxmlformats.org/officeDocument/2006/relationships/hyperlink" Target="https://skills.emsidata.com/skills/KS126186H2Q20WQ0DP13" TargetMode="External"/><Relationship Id="rId2092" Type="http://schemas.openxmlformats.org/officeDocument/2006/relationships/hyperlink" Target="https://skills.emsidata.com/skills/KS1222B65RBD5S76SC7H" TargetMode="External"/><Relationship Id="rId2093" Type="http://schemas.openxmlformats.org/officeDocument/2006/relationships/hyperlink" Target="https://skills.emsidata.com/skills/KS1246479T2KSYXVDD38" TargetMode="External"/><Relationship Id="rId2094" Type="http://schemas.openxmlformats.org/officeDocument/2006/relationships/hyperlink" Target="https://skills.emsidata.com/skills/KS125XS6X9XQFSYQDDBR" TargetMode="External"/><Relationship Id="rId2095" Type="http://schemas.openxmlformats.org/officeDocument/2006/relationships/hyperlink" Target="https://skills.emsidata.com/skills/KS1227H78CZPC2Z8GJ38" TargetMode="External"/><Relationship Id="rId2096" Type="http://schemas.openxmlformats.org/officeDocument/2006/relationships/hyperlink" Target="https://skills.emsidata.com/skills/KS441PF5YGW1K3298VNF" TargetMode="External"/><Relationship Id="rId2097" Type="http://schemas.openxmlformats.org/officeDocument/2006/relationships/hyperlink" Target="https://skills.emsidata.com/skills/KS120N35W6P190K9B7YT" TargetMode="External"/><Relationship Id="rId2098" Type="http://schemas.openxmlformats.org/officeDocument/2006/relationships/hyperlink" Target="https://skills.emsidata.com/skills/KS79U0Q8J6KPJGMPGQQ8" TargetMode="External"/><Relationship Id="rId2099" Type="http://schemas.openxmlformats.org/officeDocument/2006/relationships/hyperlink" Target="https://skills.emsidata.com/skills/KS1212G5YZWZY50S426D" TargetMode="External"/><Relationship Id="rId3391" Type="http://schemas.openxmlformats.org/officeDocument/2006/relationships/hyperlink" Target="https://skills.emsidata.com/skills/KS122HN7559WPNWPMDML" TargetMode="External"/><Relationship Id="rId2060" Type="http://schemas.openxmlformats.org/officeDocument/2006/relationships/hyperlink" Target="https://skills.emsidata.com/skills/ES4A18C16B6EB1093CB8" TargetMode="External"/><Relationship Id="rId3390" Type="http://schemas.openxmlformats.org/officeDocument/2006/relationships/hyperlink" Target="https://skills.emsidata.com/skills/KS121W46CJXQ5ZQ506MS" TargetMode="External"/><Relationship Id="rId2061" Type="http://schemas.openxmlformats.org/officeDocument/2006/relationships/hyperlink" Target="https://skills.emsidata.com/skills/KS1220H6DMWTTD1XF9DW" TargetMode="External"/><Relationship Id="rId3393" Type="http://schemas.openxmlformats.org/officeDocument/2006/relationships/hyperlink" Target="https://skills.emsidata.com/skills/KS122HL6YBBNN54X6DP4" TargetMode="External"/><Relationship Id="rId2062" Type="http://schemas.openxmlformats.org/officeDocument/2006/relationships/hyperlink" Target="https://skills.emsidata.com/skills/ESD80D145AC3BB84827D" TargetMode="External"/><Relationship Id="rId3392" Type="http://schemas.openxmlformats.org/officeDocument/2006/relationships/hyperlink" Target="https://skills.emsidata.com/skills/KS7G2F36GFX1K55V6GK4" TargetMode="External"/><Relationship Id="rId2063" Type="http://schemas.openxmlformats.org/officeDocument/2006/relationships/hyperlink" Target="https://skills.emsidata.com/skills/KS122P16DMVQL50L733L" TargetMode="External"/><Relationship Id="rId3395" Type="http://schemas.openxmlformats.org/officeDocument/2006/relationships/hyperlink" Target="https://skills.emsidata.com/skills/ESF2F234991EA8536252" TargetMode="External"/><Relationship Id="rId2064" Type="http://schemas.openxmlformats.org/officeDocument/2006/relationships/hyperlink" Target="https://skills.emsidata.com/skills/KS127HW756659Q4NNLDY" TargetMode="External"/><Relationship Id="rId3394" Type="http://schemas.openxmlformats.org/officeDocument/2006/relationships/hyperlink" Target="https://skills.emsidata.com/skills/ES51D61B69546A4FAEC7" TargetMode="External"/><Relationship Id="rId2065" Type="http://schemas.openxmlformats.org/officeDocument/2006/relationships/hyperlink" Target="https://skills.emsidata.com/skills/KS126Y25WX8D51J2LHCP" TargetMode="External"/><Relationship Id="rId3397" Type="http://schemas.openxmlformats.org/officeDocument/2006/relationships/hyperlink" Target="https://skills.emsidata.com/skills/KS124JB619VXG6RQ810C" TargetMode="External"/><Relationship Id="rId2066" Type="http://schemas.openxmlformats.org/officeDocument/2006/relationships/hyperlink" Target="https://skills.emsidata.com/skills/KS120V86MZWV9Z9LKQY3" TargetMode="External"/><Relationship Id="rId3396" Type="http://schemas.openxmlformats.org/officeDocument/2006/relationships/hyperlink" Target="https://skills.emsidata.com/skills/ESB286573053208BD138" TargetMode="External"/><Relationship Id="rId2067" Type="http://schemas.openxmlformats.org/officeDocument/2006/relationships/hyperlink" Target="https://skills.emsidata.com/skills/KS122N264PVV9MP6G4K3" TargetMode="External"/><Relationship Id="rId3399" Type="http://schemas.openxmlformats.org/officeDocument/2006/relationships/hyperlink" Target="https://skills.emsidata.com/skills/KS0H2UFQQANFK8S4VWES" TargetMode="External"/><Relationship Id="rId2068" Type="http://schemas.openxmlformats.org/officeDocument/2006/relationships/hyperlink" Target="https://skills.emsidata.com/skills/KS124X67987XF85L4KQS" TargetMode="External"/><Relationship Id="rId3398" Type="http://schemas.openxmlformats.org/officeDocument/2006/relationships/hyperlink" Target="https://skills.emsidata.com/skills/KSV0MA9G8ZKU0KVWRSBL" TargetMode="External"/><Relationship Id="rId2069" Type="http://schemas.openxmlformats.org/officeDocument/2006/relationships/hyperlink" Target="https://skills.emsidata.com/skills/KSR0CA9Z6IXTU43L1BTG" TargetMode="External"/><Relationship Id="rId3380" Type="http://schemas.openxmlformats.org/officeDocument/2006/relationships/hyperlink" Target="https://skills.emsidata.com/skills/KS124VG5ZPWV1NP97J6H" TargetMode="External"/><Relationship Id="rId2050" Type="http://schemas.openxmlformats.org/officeDocument/2006/relationships/hyperlink" Target="https://skills.emsidata.com/skills/KSEO6A04QBOG4I9E79SG" TargetMode="External"/><Relationship Id="rId3382" Type="http://schemas.openxmlformats.org/officeDocument/2006/relationships/hyperlink" Target="https://skills.emsidata.com/skills/KS123KR6W35X39JP65MX" TargetMode="External"/><Relationship Id="rId2051" Type="http://schemas.openxmlformats.org/officeDocument/2006/relationships/hyperlink" Target="https://skills.emsidata.com/skills/KS440015ZL870VWF0R4T" TargetMode="External"/><Relationship Id="rId3381" Type="http://schemas.openxmlformats.org/officeDocument/2006/relationships/hyperlink" Target="https://skills.emsidata.com/skills/ES2C337E971A7E133B66" TargetMode="External"/><Relationship Id="rId2052" Type="http://schemas.openxmlformats.org/officeDocument/2006/relationships/hyperlink" Target="https://skills.emsidata.com/skills/KS1220J6HKW77MYLLNC0" TargetMode="External"/><Relationship Id="rId3384" Type="http://schemas.openxmlformats.org/officeDocument/2006/relationships/hyperlink" Target="https://skills.emsidata.com/skills/KS123HL75PX38KTJXYKJ" TargetMode="External"/><Relationship Id="rId2053" Type="http://schemas.openxmlformats.org/officeDocument/2006/relationships/hyperlink" Target="https://skills.emsidata.com/skills/ES90E7D675F0553381A2" TargetMode="External"/><Relationship Id="rId3383" Type="http://schemas.openxmlformats.org/officeDocument/2006/relationships/hyperlink" Target="https://skills.emsidata.com/skills/ES2EC8932A157A788D11" TargetMode="External"/><Relationship Id="rId2054" Type="http://schemas.openxmlformats.org/officeDocument/2006/relationships/hyperlink" Target="https://skills.emsidata.com/skills/KS8X0M4RYTVQIMGAJ9KY" TargetMode="External"/><Relationship Id="rId3386" Type="http://schemas.openxmlformats.org/officeDocument/2006/relationships/hyperlink" Target="https://skills.emsidata.com/skills/ES20CECA4FF83ECE8196" TargetMode="External"/><Relationship Id="rId2055" Type="http://schemas.openxmlformats.org/officeDocument/2006/relationships/hyperlink" Target="https://skills.emsidata.com/skills/KS1220H6CP1BQGH9STNK" TargetMode="External"/><Relationship Id="rId3385" Type="http://schemas.openxmlformats.org/officeDocument/2006/relationships/hyperlink" Target="https://skills.emsidata.com/skills/ES7A07CF87C516875B23" TargetMode="External"/><Relationship Id="rId2056" Type="http://schemas.openxmlformats.org/officeDocument/2006/relationships/hyperlink" Target="https://skills.emsidata.com/skills/KS1220L60W8P557BJZJS" TargetMode="External"/><Relationship Id="rId3388" Type="http://schemas.openxmlformats.org/officeDocument/2006/relationships/hyperlink" Target="https://skills.emsidata.com/skills/KS44175745H9Q0DPBDNT" TargetMode="External"/><Relationship Id="rId2057" Type="http://schemas.openxmlformats.org/officeDocument/2006/relationships/hyperlink" Target="https://skills.emsidata.com/skills/KS1220G70HW5N3HHQW5N" TargetMode="External"/><Relationship Id="rId3387" Type="http://schemas.openxmlformats.org/officeDocument/2006/relationships/hyperlink" Target="https://skills.emsidata.com/skills/KS122J56PZMMFL1SVY1F" TargetMode="External"/><Relationship Id="rId2058" Type="http://schemas.openxmlformats.org/officeDocument/2006/relationships/hyperlink" Target="https://skills.emsidata.com/skills/KS1259C5ZCWP0W21KJ6Y" TargetMode="External"/><Relationship Id="rId2059" Type="http://schemas.openxmlformats.org/officeDocument/2006/relationships/hyperlink" Target="https://skills.emsidata.com/skills/ES7C097DBACBCBC199A9" TargetMode="External"/><Relationship Id="rId3389" Type="http://schemas.openxmlformats.org/officeDocument/2006/relationships/hyperlink" Target="https://skills.emsidata.com/skills/ESEB1D4619E6E83A061D" TargetMode="External"/><Relationship Id="rId2080" Type="http://schemas.openxmlformats.org/officeDocument/2006/relationships/hyperlink" Target="https://skills.emsidata.com/skills/KS124F76YF2WD6JYRJT0" TargetMode="External"/><Relationship Id="rId2081" Type="http://schemas.openxmlformats.org/officeDocument/2006/relationships/hyperlink" Target="https://skills.emsidata.com/skills/KS1286T73SZHGSXG52HC" TargetMode="External"/><Relationship Id="rId2082" Type="http://schemas.openxmlformats.org/officeDocument/2006/relationships/hyperlink" Target="https://skills.emsidata.com/skills/ES95EBB9277B6C1AE819" TargetMode="External"/><Relationship Id="rId2083" Type="http://schemas.openxmlformats.org/officeDocument/2006/relationships/hyperlink" Target="https://skills.emsidata.com/skills/KS1220G68PD5STH2DL2W" TargetMode="External"/><Relationship Id="rId2084" Type="http://schemas.openxmlformats.org/officeDocument/2006/relationships/hyperlink" Target="https://skills.emsidata.com/skills/KS128J35X63H07CSVVGV" TargetMode="External"/><Relationship Id="rId2085" Type="http://schemas.openxmlformats.org/officeDocument/2006/relationships/hyperlink" Target="https://skills.emsidata.com/skills/KS1220K708KVK1KRHDHJ" TargetMode="External"/><Relationship Id="rId2086" Type="http://schemas.openxmlformats.org/officeDocument/2006/relationships/hyperlink" Target="https://skills.emsidata.com/skills/ESC7869CF7378283E0AA" TargetMode="External"/><Relationship Id="rId2087" Type="http://schemas.openxmlformats.org/officeDocument/2006/relationships/hyperlink" Target="https://skills.emsidata.com/skills/KSSGSFTDVI0J638VZ2RV" TargetMode="External"/><Relationship Id="rId2088" Type="http://schemas.openxmlformats.org/officeDocument/2006/relationships/hyperlink" Target="https://skills.emsidata.com/skills/KS124Y4697SXY9HP9N96" TargetMode="External"/><Relationship Id="rId2089" Type="http://schemas.openxmlformats.org/officeDocument/2006/relationships/hyperlink" Target="https://skills.emsidata.com/skills/KS1259P6JLCNT98TN5Q5" TargetMode="External"/><Relationship Id="rId2070" Type="http://schemas.openxmlformats.org/officeDocument/2006/relationships/hyperlink" Target="https://skills.emsidata.com/skills/KS123TZ730C32D8DH5MJ" TargetMode="External"/><Relationship Id="rId2071" Type="http://schemas.openxmlformats.org/officeDocument/2006/relationships/hyperlink" Target="https://skills.emsidata.com/skills/KS440PM60PZ55Z1ZZW6P" TargetMode="External"/><Relationship Id="rId2072" Type="http://schemas.openxmlformats.org/officeDocument/2006/relationships/hyperlink" Target="https://skills.emsidata.com/skills/ES4318AF8441CFE675E3" TargetMode="External"/><Relationship Id="rId2073" Type="http://schemas.openxmlformats.org/officeDocument/2006/relationships/hyperlink" Target="https://skills.emsidata.com/skills/ESFAC51458ADB50CA541" TargetMode="External"/><Relationship Id="rId2074" Type="http://schemas.openxmlformats.org/officeDocument/2006/relationships/hyperlink" Target="https://skills.emsidata.com/skills/KS120FK5Y76QT8KZ3KYN" TargetMode="External"/><Relationship Id="rId2075" Type="http://schemas.openxmlformats.org/officeDocument/2006/relationships/hyperlink" Target="https://skills.emsidata.com/skills/KSICLZ93977I6WBJL2AL" TargetMode="External"/><Relationship Id="rId2076" Type="http://schemas.openxmlformats.org/officeDocument/2006/relationships/hyperlink" Target="https://skills.emsidata.com/skills/KS120FQ6DY31LFDWPJR3" TargetMode="External"/><Relationship Id="rId2077" Type="http://schemas.openxmlformats.org/officeDocument/2006/relationships/hyperlink" Target="https://skills.emsidata.com/skills/KS127C1660W6F87D6YQF" TargetMode="External"/><Relationship Id="rId2078" Type="http://schemas.openxmlformats.org/officeDocument/2006/relationships/hyperlink" Target="https://skills.emsidata.com/skills/ES25F9788F4F9E835F63" TargetMode="External"/><Relationship Id="rId2079" Type="http://schemas.openxmlformats.org/officeDocument/2006/relationships/hyperlink" Target="https://skills.emsidata.com/skills/KS7G3YQ62YJG4LX9QFZT" TargetMode="External"/><Relationship Id="rId4723" Type="http://schemas.openxmlformats.org/officeDocument/2006/relationships/hyperlink" Target="https://skills.emsidata.com/skills/ES95E6FD92776FF0BB80" TargetMode="External"/><Relationship Id="rId4722" Type="http://schemas.openxmlformats.org/officeDocument/2006/relationships/hyperlink" Target="https://skills.emsidata.com/skills/BGSC174841627785527C" TargetMode="External"/><Relationship Id="rId4725" Type="http://schemas.openxmlformats.org/officeDocument/2006/relationships/hyperlink" Target="https://skills.emsidata.com/skills/BGSBDCDCF29DB5A03DC9" TargetMode="External"/><Relationship Id="rId4724" Type="http://schemas.openxmlformats.org/officeDocument/2006/relationships/hyperlink" Target="https://skills.emsidata.com/skills/KS120MG6W03JCFGKFHHC" TargetMode="External"/><Relationship Id="rId4727" Type="http://schemas.openxmlformats.org/officeDocument/2006/relationships/hyperlink" Target="https://skills.emsidata.com/skills/KS125QC6C8B0KV5XXJQ5" TargetMode="External"/><Relationship Id="rId4726" Type="http://schemas.openxmlformats.org/officeDocument/2006/relationships/hyperlink" Target="https://skills.emsidata.com/skills/KS1266L6PM085LD9KPWH" TargetMode="External"/><Relationship Id="rId4729" Type="http://schemas.openxmlformats.org/officeDocument/2006/relationships/hyperlink" Target="https://skills.emsidata.com/skills/KS121MG72H6K5V38SXRK" TargetMode="External"/><Relationship Id="rId4728" Type="http://schemas.openxmlformats.org/officeDocument/2006/relationships/hyperlink" Target="https://skills.emsidata.com/skills/ESECA2A4B6CE3F728B24" TargetMode="External"/><Relationship Id="rId4721" Type="http://schemas.openxmlformats.org/officeDocument/2006/relationships/hyperlink" Target="https://skills.emsidata.com/skills/KS125QM64RBZ0KVWTRGC" TargetMode="External"/><Relationship Id="rId4720" Type="http://schemas.openxmlformats.org/officeDocument/2006/relationships/hyperlink" Target="https://skills.emsidata.com/skills/BGSCE89A70F6DD5A11CB" TargetMode="External"/><Relationship Id="rId4712" Type="http://schemas.openxmlformats.org/officeDocument/2006/relationships/hyperlink" Target="https://skills.emsidata.com/skills/KSOU0TXR3MMBJ22PYGGO" TargetMode="External"/><Relationship Id="rId4711" Type="http://schemas.openxmlformats.org/officeDocument/2006/relationships/hyperlink" Target="https://skills.emsidata.com/skills/KS440315ZC9VBNBL15T9" TargetMode="External"/><Relationship Id="rId4714" Type="http://schemas.openxmlformats.org/officeDocument/2006/relationships/hyperlink" Target="https://skills.emsidata.com/skills/KS440126VXZJX1YGP34T" TargetMode="External"/><Relationship Id="rId4713" Type="http://schemas.openxmlformats.org/officeDocument/2006/relationships/hyperlink" Target="https://skills.emsidata.com/skills/ES980F8AD1DD6132F1F6" TargetMode="External"/><Relationship Id="rId4716" Type="http://schemas.openxmlformats.org/officeDocument/2006/relationships/hyperlink" Target="https://skills.emsidata.com/skills/KS120XY6Q48690PZLVJ6" TargetMode="External"/><Relationship Id="rId4715" Type="http://schemas.openxmlformats.org/officeDocument/2006/relationships/hyperlink" Target="https://skills.emsidata.com/skills/KSVAIBQBOKM0ABYHUE7W" TargetMode="External"/><Relationship Id="rId4718" Type="http://schemas.openxmlformats.org/officeDocument/2006/relationships/hyperlink" Target="https://skills.emsidata.com/skills/BGSD663E7801D0013709" TargetMode="External"/><Relationship Id="rId4717" Type="http://schemas.openxmlformats.org/officeDocument/2006/relationships/hyperlink" Target="https://skills.emsidata.com/skills/BGSC03F7186823B3FFE5" TargetMode="External"/><Relationship Id="rId4719" Type="http://schemas.openxmlformats.org/officeDocument/2006/relationships/hyperlink" Target="https://skills.emsidata.com/skills/BGS236E1B992AB270235" TargetMode="External"/><Relationship Id="rId4710" Type="http://schemas.openxmlformats.org/officeDocument/2006/relationships/hyperlink" Target="https://skills.emsidata.com/skills/KS122V96RHVZQGKKYGP8" TargetMode="External"/><Relationship Id="rId3414" Type="http://schemas.openxmlformats.org/officeDocument/2006/relationships/hyperlink" Target="https://skills.emsidata.com/skills/ES36BB7D95D0BF489852" TargetMode="External"/><Relationship Id="rId4745" Type="http://schemas.openxmlformats.org/officeDocument/2006/relationships/hyperlink" Target="https://skills.emsidata.com/skills/BGSCB06413FC0DA67529" TargetMode="External"/><Relationship Id="rId3413" Type="http://schemas.openxmlformats.org/officeDocument/2006/relationships/hyperlink" Target="https://skills.emsidata.com/skills/ESD2C96EC32B8715DDB2" TargetMode="External"/><Relationship Id="rId4744" Type="http://schemas.openxmlformats.org/officeDocument/2006/relationships/hyperlink" Target="https://skills.emsidata.com/skills/KS126NK72QLRS6MXW2LV" TargetMode="External"/><Relationship Id="rId3416" Type="http://schemas.openxmlformats.org/officeDocument/2006/relationships/hyperlink" Target="https://skills.emsidata.com/skills/KSY51ARG5IAOJ5WCYU1H" TargetMode="External"/><Relationship Id="rId4747" Type="http://schemas.openxmlformats.org/officeDocument/2006/relationships/hyperlink" Target="https://skills.emsidata.com/skills/KS1232B6YY76FRSSMC3N" TargetMode="External"/><Relationship Id="rId3415" Type="http://schemas.openxmlformats.org/officeDocument/2006/relationships/hyperlink" Target="https://skills.emsidata.com/skills/KS7G4435Y86B10HMV3H3" TargetMode="External"/><Relationship Id="rId4746" Type="http://schemas.openxmlformats.org/officeDocument/2006/relationships/hyperlink" Target="https://skills.emsidata.com/skills/KS7G6XM6NHD5NMYBXMHK" TargetMode="External"/><Relationship Id="rId3418" Type="http://schemas.openxmlformats.org/officeDocument/2006/relationships/hyperlink" Target="https://skills.emsidata.com/skills/KS120626HMWCXJWJC7VK" TargetMode="External"/><Relationship Id="rId4749" Type="http://schemas.openxmlformats.org/officeDocument/2006/relationships/hyperlink" Target="https://skills.emsidata.com/skills/BGSAC12096DB04BDCB2C" TargetMode="External"/><Relationship Id="rId3417" Type="http://schemas.openxmlformats.org/officeDocument/2006/relationships/hyperlink" Target="https://skills.emsidata.com/skills/KS1218B5WWXNDNQTN9MP" TargetMode="External"/><Relationship Id="rId4748" Type="http://schemas.openxmlformats.org/officeDocument/2006/relationships/hyperlink" Target="https://skills.emsidata.com/skills/KS441CM6JTB2129DRJQX" TargetMode="External"/><Relationship Id="rId3419" Type="http://schemas.openxmlformats.org/officeDocument/2006/relationships/hyperlink" Target="https://skills.emsidata.com/skills/KSQPGV2XZO8UMNCC49LK" TargetMode="External"/><Relationship Id="rId3410" Type="http://schemas.openxmlformats.org/officeDocument/2006/relationships/hyperlink" Target="https://skills.emsidata.com/skills/KS122HK6LN2MZHFY69GJ" TargetMode="External"/><Relationship Id="rId4741" Type="http://schemas.openxmlformats.org/officeDocument/2006/relationships/hyperlink" Target="https://skills.emsidata.com/skills/BGS4E7E08EED589F9C96" TargetMode="External"/><Relationship Id="rId4740" Type="http://schemas.openxmlformats.org/officeDocument/2006/relationships/hyperlink" Target="https://skills.emsidata.com/skills/KS440VQ6M04TH027VRCV" TargetMode="External"/><Relationship Id="rId3412" Type="http://schemas.openxmlformats.org/officeDocument/2006/relationships/hyperlink" Target="https://skills.emsidata.com/skills/KS126SW5ZZYP3HXXPX1X" TargetMode="External"/><Relationship Id="rId4743" Type="http://schemas.openxmlformats.org/officeDocument/2006/relationships/hyperlink" Target="https://skills.emsidata.com/skills/ESF28080A8B528B4B68B" TargetMode="External"/><Relationship Id="rId3411" Type="http://schemas.openxmlformats.org/officeDocument/2006/relationships/hyperlink" Target="https://skills.emsidata.com/skills/KS7G6NP6R6L1H1SKFTSY" TargetMode="External"/><Relationship Id="rId4742" Type="http://schemas.openxmlformats.org/officeDocument/2006/relationships/hyperlink" Target="https://skills.emsidata.com/skills/KS1278W63T7LZ1433Y51" TargetMode="External"/><Relationship Id="rId3403" Type="http://schemas.openxmlformats.org/officeDocument/2006/relationships/hyperlink" Target="https://skills.emsidata.com/skills/ES76F4C57A88877D6D64" TargetMode="External"/><Relationship Id="rId4734" Type="http://schemas.openxmlformats.org/officeDocument/2006/relationships/hyperlink" Target="https://skills.emsidata.com/skills/KSX2JRZE3G5B97Q5HFMO" TargetMode="External"/><Relationship Id="rId3402" Type="http://schemas.openxmlformats.org/officeDocument/2006/relationships/hyperlink" Target="https://skills.emsidata.com/skills/KSS30WWC1QZQY5T61CS5" TargetMode="External"/><Relationship Id="rId4733" Type="http://schemas.openxmlformats.org/officeDocument/2006/relationships/hyperlink" Target="https://skills.emsidata.com/skills/KS127XV68VTJXFBGJ0T7" TargetMode="External"/><Relationship Id="rId3405" Type="http://schemas.openxmlformats.org/officeDocument/2006/relationships/hyperlink" Target="https://skills.emsidata.com/skills/KS125TX75XTZZXVJL8B5" TargetMode="External"/><Relationship Id="rId4736" Type="http://schemas.openxmlformats.org/officeDocument/2006/relationships/hyperlink" Target="https://skills.emsidata.com/skills/KS120T86K4R9KFGHW0L7" TargetMode="External"/><Relationship Id="rId3404" Type="http://schemas.openxmlformats.org/officeDocument/2006/relationships/hyperlink" Target="https://skills.emsidata.com/skills/ESD45EAB54A83A5255D6" TargetMode="External"/><Relationship Id="rId4735" Type="http://schemas.openxmlformats.org/officeDocument/2006/relationships/hyperlink" Target="https://skills.emsidata.com/skills/KSIKSFV0QGJ80EQX991O" TargetMode="External"/><Relationship Id="rId3407" Type="http://schemas.openxmlformats.org/officeDocument/2006/relationships/hyperlink" Target="https://skills.emsidata.com/skills/ES31EB08E14C5E93F4E8" TargetMode="External"/><Relationship Id="rId4738" Type="http://schemas.openxmlformats.org/officeDocument/2006/relationships/hyperlink" Target="https://skills.emsidata.com/skills/ES308D17A3F5E9A052A6" TargetMode="External"/><Relationship Id="rId3406" Type="http://schemas.openxmlformats.org/officeDocument/2006/relationships/hyperlink" Target="https://skills.emsidata.com/skills/KS1252B6CXQBKCRJGG5W" TargetMode="External"/><Relationship Id="rId4737" Type="http://schemas.openxmlformats.org/officeDocument/2006/relationships/hyperlink" Target="https://skills.emsidata.com/skills/KS1282Z79SMZM4TBF3QJ" TargetMode="External"/><Relationship Id="rId3409" Type="http://schemas.openxmlformats.org/officeDocument/2006/relationships/hyperlink" Target="https://skills.emsidata.com/skills/KS9859HJ5UHFJ7ODS0ZM" TargetMode="External"/><Relationship Id="rId3408" Type="http://schemas.openxmlformats.org/officeDocument/2006/relationships/hyperlink" Target="https://skills.emsidata.com/skills/KS124VP65VSFMX87DD66" TargetMode="External"/><Relationship Id="rId4739" Type="http://schemas.openxmlformats.org/officeDocument/2006/relationships/hyperlink" Target="https://skills.emsidata.com/skills/KS123G178RS4JDQLY0KX" TargetMode="External"/><Relationship Id="rId4730" Type="http://schemas.openxmlformats.org/officeDocument/2006/relationships/hyperlink" Target="https://skills.emsidata.com/skills/KS1265C642JXF57FCJCH" TargetMode="External"/><Relationship Id="rId3401" Type="http://schemas.openxmlformats.org/officeDocument/2006/relationships/hyperlink" Target="https://skills.emsidata.com/skills/ESED820E6065D9AA8D6F" TargetMode="External"/><Relationship Id="rId4732" Type="http://schemas.openxmlformats.org/officeDocument/2006/relationships/hyperlink" Target="https://skills.emsidata.com/skills/BGS4C7D16B9793A58CF7" TargetMode="External"/><Relationship Id="rId3400" Type="http://schemas.openxmlformats.org/officeDocument/2006/relationships/hyperlink" Target="https://skills.emsidata.com/skills/KS441HK71ZSPDCTDSWMK" TargetMode="External"/><Relationship Id="rId4731" Type="http://schemas.openxmlformats.org/officeDocument/2006/relationships/hyperlink" Target="https://skills.emsidata.com/skills/BGS5C19F63F9E18D9589" TargetMode="External"/><Relationship Id="rId4701" Type="http://schemas.openxmlformats.org/officeDocument/2006/relationships/hyperlink" Target="https://skills.emsidata.com/skills/BGS31BB326DD08B61026" TargetMode="External"/><Relationship Id="rId4700" Type="http://schemas.openxmlformats.org/officeDocument/2006/relationships/hyperlink" Target="https://skills.emsidata.com/skills/KSCZBXKAE3TZ8SOLWOEF" TargetMode="External"/><Relationship Id="rId4703" Type="http://schemas.openxmlformats.org/officeDocument/2006/relationships/hyperlink" Target="https://skills.emsidata.com/skills/KS1289K729DB8SKVM6MZ" TargetMode="External"/><Relationship Id="rId4702" Type="http://schemas.openxmlformats.org/officeDocument/2006/relationships/hyperlink" Target="https://skills.emsidata.com/skills/ESB49EECBA537FCD9F62" TargetMode="External"/><Relationship Id="rId4705" Type="http://schemas.openxmlformats.org/officeDocument/2006/relationships/hyperlink" Target="https://skills.emsidata.com/skills/ES84386DC9E1CDF2F0BD" TargetMode="External"/><Relationship Id="rId4704" Type="http://schemas.openxmlformats.org/officeDocument/2006/relationships/hyperlink" Target="https://skills.emsidata.com/skills/KS123XT6RSRP6JL7K865" TargetMode="External"/><Relationship Id="rId4707" Type="http://schemas.openxmlformats.org/officeDocument/2006/relationships/hyperlink" Target="https://skills.emsidata.com/skills/KS4411T5VMWH97M4PR1F" TargetMode="External"/><Relationship Id="rId4706" Type="http://schemas.openxmlformats.org/officeDocument/2006/relationships/hyperlink" Target="https://skills.emsidata.com/skills/ES1FA2965F4FD0084651" TargetMode="External"/><Relationship Id="rId4709" Type="http://schemas.openxmlformats.org/officeDocument/2006/relationships/hyperlink" Target="https://skills.emsidata.com/skills/ESA370B95475CBCCC886" TargetMode="External"/><Relationship Id="rId4708" Type="http://schemas.openxmlformats.org/officeDocument/2006/relationships/hyperlink" Target="https://skills.emsidata.com/skills/ES9BD2FA2B9F8F1B27F0" TargetMode="External"/><Relationship Id="rId2148" Type="http://schemas.openxmlformats.org/officeDocument/2006/relationships/hyperlink" Target="https://skills.emsidata.com/skills/KS1250Y6Z8ZQT6C26927" TargetMode="External"/><Relationship Id="rId2149" Type="http://schemas.openxmlformats.org/officeDocument/2006/relationships/hyperlink" Target="https://skills.emsidata.com/skills/KS126JT6BYHTCF50VXHX" TargetMode="External"/><Relationship Id="rId3479" Type="http://schemas.openxmlformats.org/officeDocument/2006/relationships/hyperlink" Target="https://skills.emsidata.com/skills/KS1257K6SYX3W95FSDWS" TargetMode="External"/><Relationship Id="rId3470" Type="http://schemas.openxmlformats.org/officeDocument/2006/relationships/hyperlink" Target="https://skills.emsidata.com/skills/KS1230K5ZJSNGNHNQHCX" TargetMode="External"/><Relationship Id="rId2140" Type="http://schemas.openxmlformats.org/officeDocument/2006/relationships/hyperlink" Target="https://skills.emsidata.com/skills/KS127TH6179ZZNLJBPTQ" TargetMode="External"/><Relationship Id="rId3472" Type="http://schemas.openxmlformats.org/officeDocument/2006/relationships/hyperlink" Target="https://skills.emsidata.com/skills/ES4A13C49EDF2B17FE83" TargetMode="External"/><Relationship Id="rId2141" Type="http://schemas.openxmlformats.org/officeDocument/2006/relationships/hyperlink" Target="https://skills.emsidata.com/skills/KS1254Y77MCJM8N71SZV" TargetMode="External"/><Relationship Id="rId3471" Type="http://schemas.openxmlformats.org/officeDocument/2006/relationships/hyperlink" Target="https://skills.emsidata.com/skills/ES35410D13F95D80CC63" TargetMode="External"/><Relationship Id="rId2142" Type="http://schemas.openxmlformats.org/officeDocument/2006/relationships/hyperlink" Target="https://skills.emsidata.com/skills/KS1227Y68P23M2LCD1H1" TargetMode="External"/><Relationship Id="rId3474" Type="http://schemas.openxmlformats.org/officeDocument/2006/relationships/hyperlink" Target="https://skills.emsidata.com/skills/KS123YV63QNDB8DPT04F" TargetMode="External"/><Relationship Id="rId2143" Type="http://schemas.openxmlformats.org/officeDocument/2006/relationships/hyperlink" Target="https://skills.emsidata.com/skills/KS125MQ674DTXXLKXQBN" TargetMode="External"/><Relationship Id="rId3473" Type="http://schemas.openxmlformats.org/officeDocument/2006/relationships/hyperlink" Target="https://skills.emsidata.com/skills/KS123YV78SK2486RNN2Q" TargetMode="External"/><Relationship Id="rId2144" Type="http://schemas.openxmlformats.org/officeDocument/2006/relationships/hyperlink" Target="https://skills.emsidata.com/skills/KSL3W8XPOHRK0W3PJ3DF" TargetMode="External"/><Relationship Id="rId3476" Type="http://schemas.openxmlformats.org/officeDocument/2006/relationships/hyperlink" Target="https://skills.emsidata.com/skills/KS1279N60JJ2YJ334887" TargetMode="External"/><Relationship Id="rId2145" Type="http://schemas.openxmlformats.org/officeDocument/2006/relationships/hyperlink" Target="https://skills.emsidata.com/skills/KS1227V6WBR3BH3SJYSZ" TargetMode="External"/><Relationship Id="rId3475" Type="http://schemas.openxmlformats.org/officeDocument/2006/relationships/hyperlink" Target="https://skills.emsidata.com/skills/KS1254Q675CFWDY8PR54" TargetMode="External"/><Relationship Id="rId2146" Type="http://schemas.openxmlformats.org/officeDocument/2006/relationships/hyperlink" Target="https://skills.emsidata.com/skills/KS122Q26BWQ1PK3Y74C0" TargetMode="External"/><Relationship Id="rId3478" Type="http://schemas.openxmlformats.org/officeDocument/2006/relationships/hyperlink" Target="https://skills.emsidata.com/skills/KS128FT6R58BKG6NP7XY" TargetMode="External"/><Relationship Id="rId2147" Type="http://schemas.openxmlformats.org/officeDocument/2006/relationships/hyperlink" Target="https://skills.emsidata.com/skills/ESAD2206369EDB105AF8" TargetMode="External"/><Relationship Id="rId3477" Type="http://schemas.openxmlformats.org/officeDocument/2006/relationships/hyperlink" Target="https://skills.emsidata.com/skills/KSDSTOP9U6AQKFBH84OK" TargetMode="External"/><Relationship Id="rId2137" Type="http://schemas.openxmlformats.org/officeDocument/2006/relationships/hyperlink" Target="https://skills.emsidata.com/skills/KS120L866C4LTQ8RHV2M" TargetMode="External"/><Relationship Id="rId3469" Type="http://schemas.openxmlformats.org/officeDocument/2006/relationships/hyperlink" Target="https://skills.emsidata.com/skills/KS1230H6C990449W00PS" TargetMode="External"/><Relationship Id="rId2138" Type="http://schemas.openxmlformats.org/officeDocument/2006/relationships/hyperlink" Target="https://skills.emsidata.com/skills/KS120D96FHL88PZDKZKH" TargetMode="External"/><Relationship Id="rId3468" Type="http://schemas.openxmlformats.org/officeDocument/2006/relationships/hyperlink" Target="https://skills.emsidata.com/skills/KS128F265K7M7BWXDL2G" TargetMode="External"/><Relationship Id="rId4799" Type="http://schemas.openxmlformats.org/officeDocument/2006/relationships/hyperlink" Target="https://skills.emsidata.com/skills/ES5A281A8917181656AD" TargetMode="External"/><Relationship Id="rId2139" Type="http://schemas.openxmlformats.org/officeDocument/2006/relationships/hyperlink" Target="https://skills.emsidata.com/skills/KS1227D60Q7225FTK55V" TargetMode="External"/><Relationship Id="rId4790" Type="http://schemas.openxmlformats.org/officeDocument/2006/relationships/hyperlink" Target="https://skills.emsidata.com/skills/ES5AD1BA56DE48937C71" TargetMode="External"/><Relationship Id="rId3461" Type="http://schemas.openxmlformats.org/officeDocument/2006/relationships/hyperlink" Target="https://skills.emsidata.com/skills/KSKJX44T33B6D4UCC8CB" TargetMode="External"/><Relationship Id="rId4792" Type="http://schemas.openxmlformats.org/officeDocument/2006/relationships/hyperlink" Target="https://skills.emsidata.com/skills/ES8ED3FA138B63DD11D5" TargetMode="External"/><Relationship Id="rId2130" Type="http://schemas.openxmlformats.org/officeDocument/2006/relationships/hyperlink" Target="https://skills.emsidata.com/skills/KS1284363T46K06LX5XB" TargetMode="External"/><Relationship Id="rId3460" Type="http://schemas.openxmlformats.org/officeDocument/2006/relationships/hyperlink" Target="https://skills.emsidata.com/skills/ESE78ADAE3F63E197E13" TargetMode="External"/><Relationship Id="rId4791" Type="http://schemas.openxmlformats.org/officeDocument/2006/relationships/hyperlink" Target="https://skills.emsidata.com/skills/KS122185W8CJGW4PSCRQ" TargetMode="External"/><Relationship Id="rId2131" Type="http://schemas.openxmlformats.org/officeDocument/2006/relationships/hyperlink" Target="https://skills.emsidata.com/skills/KS441FH63GNJQL1RVRM1" TargetMode="External"/><Relationship Id="rId3463" Type="http://schemas.openxmlformats.org/officeDocument/2006/relationships/hyperlink" Target="https://skills.emsidata.com/skills/KSOLBOKKX23X15NAC1IN" TargetMode="External"/><Relationship Id="rId4794" Type="http://schemas.openxmlformats.org/officeDocument/2006/relationships/hyperlink" Target="https://skills.emsidata.com/skills/KS1218H6YTH21VYCT4YN" TargetMode="External"/><Relationship Id="rId2132" Type="http://schemas.openxmlformats.org/officeDocument/2006/relationships/hyperlink" Target="https://skills.emsidata.com/skills/KS120377169JZ6CD0ZW0" TargetMode="External"/><Relationship Id="rId3462" Type="http://schemas.openxmlformats.org/officeDocument/2006/relationships/hyperlink" Target="https://skills.emsidata.com/skills/KS440PY6J2365XD540J3" TargetMode="External"/><Relationship Id="rId4793" Type="http://schemas.openxmlformats.org/officeDocument/2006/relationships/hyperlink" Target="https://skills.emsidata.com/skills/ES7FB7FB752C1DCB7CA6" TargetMode="External"/><Relationship Id="rId2133" Type="http://schemas.openxmlformats.org/officeDocument/2006/relationships/hyperlink" Target="https://skills.emsidata.com/skills/KS120L5640J24RVZ081T" TargetMode="External"/><Relationship Id="rId3465" Type="http://schemas.openxmlformats.org/officeDocument/2006/relationships/hyperlink" Target="https://skills.emsidata.com/skills/KS7AASDV6UOE7VFBGF4D" TargetMode="External"/><Relationship Id="rId4796" Type="http://schemas.openxmlformats.org/officeDocument/2006/relationships/hyperlink" Target="https://skills.emsidata.com/skills/KS1280K6PZTLX1TBMQ52" TargetMode="External"/><Relationship Id="rId2134" Type="http://schemas.openxmlformats.org/officeDocument/2006/relationships/hyperlink" Target="https://skills.emsidata.com/skills/KSX8XEUJP0WPFTO8V53Q" TargetMode="External"/><Relationship Id="rId3464" Type="http://schemas.openxmlformats.org/officeDocument/2006/relationships/hyperlink" Target="https://skills.emsidata.com/skills/ES9E625C2D299C5B9C91" TargetMode="External"/><Relationship Id="rId4795" Type="http://schemas.openxmlformats.org/officeDocument/2006/relationships/hyperlink" Target="https://skills.emsidata.com/skills/BGSC92B012228036AC73" TargetMode="External"/><Relationship Id="rId2135" Type="http://schemas.openxmlformats.org/officeDocument/2006/relationships/hyperlink" Target="https://skills.emsidata.com/skills/KS1210C78CCR7Y6HBQ5F" TargetMode="External"/><Relationship Id="rId3467" Type="http://schemas.openxmlformats.org/officeDocument/2006/relationships/hyperlink" Target="https://skills.emsidata.com/skills/KS128F265DV4XTBR70H7" TargetMode="External"/><Relationship Id="rId4798" Type="http://schemas.openxmlformats.org/officeDocument/2006/relationships/hyperlink" Target="https://skills.emsidata.com/skills/ESFAA90E184B379555FA" TargetMode="External"/><Relationship Id="rId2136" Type="http://schemas.openxmlformats.org/officeDocument/2006/relationships/hyperlink" Target="https://skills.emsidata.com/skills/KS4412C6FRZYKS2H31PL" TargetMode="External"/><Relationship Id="rId3466" Type="http://schemas.openxmlformats.org/officeDocument/2006/relationships/hyperlink" Target="https://skills.emsidata.com/skills/KS4406G5VRX877NTMWF1" TargetMode="External"/><Relationship Id="rId4797" Type="http://schemas.openxmlformats.org/officeDocument/2006/relationships/hyperlink" Target="https://skills.emsidata.com/skills/ES6A318365970B5F5326" TargetMode="External"/><Relationship Id="rId3490" Type="http://schemas.openxmlformats.org/officeDocument/2006/relationships/hyperlink" Target="https://skills.emsidata.com/skills/KS1203T6J7F2P3TG6Y6K" TargetMode="External"/><Relationship Id="rId2160" Type="http://schemas.openxmlformats.org/officeDocument/2006/relationships/hyperlink" Target="https://skills.emsidata.com/skills/KS7G1HN61K3R6K8JX1Y6" TargetMode="External"/><Relationship Id="rId3492" Type="http://schemas.openxmlformats.org/officeDocument/2006/relationships/hyperlink" Target="https://skills.emsidata.com/skills/KS120VC7108H86J50CYW" TargetMode="External"/><Relationship Id="rId2161" Type="http://schemas.openxmlformats.org/officeDocument/2006/relationships/hyperlink" Target="https://skills.emsidata.com/skills/KS4405R6VRV2415KGJJZ" TargetMode="External"/><Relationship Id="rId3491" Type="http://schemas.openxmlformats.org/officeDocument/2006/relationships/hyperlink" Target="https://skills.emsidata.com/skills/KS442216KX06NQ2F1QWZ" TargetMode="External"/><Relationship Id="rId2162" Type="http://schemas.openxmlformats.org/officeDocument/2006/relationships/hyperlink" Target="https://skills.emsidata.com/skills/KS440FC6DZRF2GGN0KHY" TargetMode="External"/><Relationship Id="rId3494" Type="http://schemas.openxmlformats.org/officeDocument/2006/relationships/hyperlink" Target="https://skills.emsidata.com/skills/KS1238H659P08Z726BK8" TargetMode="External"/><Relationship Id="rId2163" Type="http://schemas.openxmlformats.org/officeDocument/2006/relationships/hyperlink" Target="https://skills.emsidata.com/skills/KS120L876QXYT7MHGR18" TargetMode="External"/><Relationship Id="rId3493" Type="http://schemas.openxmlformats.org/officeDocument/2006/relationships/hyperlink" Target="https://skills.emsidata.com/skills/KS7G4956GFZ2FR5Y8YBC" TargetMode="External"/><Relationship Id="rId2164" Type="http://schemas.openxmlformats.org/officeDocument/2006/relationships/hyperlink" Target="https://skills.emsidata.com/skills/KS122PR6NST1560F3X9L" TargetMode="External"/><Relationship Id="rId3496" Type="http://schemas.openxmlformats.org/officeDocument/2006/relationships/hyperlink" Target="https://skills.emsidata.com/skills/KS501WR013RBRIHWS9OD" TargetMode="External"/><Relationship Id="rId2165" Type="http://schemas.openxmlformats.org/officeDocument/2006/relationships/hyperlink" Target="https://skills.emsidata.com/skills/KS122YZ6WNM52VC6ZKF1" TargetMode="External"/><Relationship Id="rId3495" Type="http://schemas.openxmlformats.org/officeDocument/2006/relationships/hyperlink" Target="https://skills.emsidata.com/skills/KSUN94G8CW4Q8EEUBMV5" TargetMode="External"/><Relationship Id="rId2166" Type="http://schemas.openxmlformats.org/officeDocument/2006/relationships/hyperlink" Target="https://skills.emsidata.com/skills/KS1227K6FY9569LLFZ2N" TargetMode="External"/><Relationship Id="rId3498" Type="http://schemas.openxmlformats.org/officeDocument/2006/relationships/hyperlink" Target="https://skills.emsidata.com/skills/KS7G48560M3J3TR2XHDB" TargetMode="External"/><Relationship Id="rId2167" Type="http://schemas.openxmlformats.org/officeDocument/2006/relationships/hyperlink" Target="https://skills.emsidata.com/skills/KS1281D6X92XTG5NPM5Z" TargetMode="External"/><Relationship Id="rId3497" Type="http://schemas.openxmlformats.org/officeDocument/2006/relationships/hyperlink" Target="https://skills.emsidata.com/skills/ESD7FE1E7E11D09375E2" TargetMode="External"/><Relationship Id="rId2168" Type="http://schemas.openxmlformats.org/officeDocument/2006/relationships/hyperlink" Target="https://skills.emsidata.com/skills/KS12548798N9X13XP8TG" TargetMode="External"/><Relationship Id="rId2169" Type="http://schemas.openxmlformats.org/officeDocument/2006/relationships/hyperlink" Target="https://skills.emsidata.com/skills/KS122Y56QNPF55NJG9DV" TargetMode="External"/><Relationship Id="rId3499" Type="http://schemas.openxmlformats.org/officeDocument/2006/relationships/hyperlink" Target="https://skills.emsidata.com/skills/KS126X663B21NB77ZHSP" TargetMode="External"/><Relationship Id="rId2159" Type="http://schemas.openxmlformats.org/officeDocument/2006/relationships/hyperlink" Target="https://skills.emsidata.com/skills/KS120S165SXK6CKVK77P" TargetMode="External"/><Relationship Id="rId3481" Type="http://schemas.openxmlformats.org/officeDocument/2006/relationships/hyperlink" Target="https://skills.emsidata.com/skills/KS1274C6LQKFR9411810" TargetMode="External"/><Relationship Id="rId2150" Type="http://schemas.openxmlformats.org/officeDocument/2006/relationships/hyperlink" Target="https://skills.emsidata.com/skills/KS125KH5ZB7KNM89MQ7J" TargetMode="External"/><Relationship Id="rId3480" Type="http://schemas.openxmlformats.org/officeDocument/2006/relationships/hyperlink" Target="https://skills.emsidata.com/skills/KS1204Y6D5D8QYM6DRPD" TargetMode="External"/><Relationship Id="rId2151" Type="http://schemas.openxmlformats.org/officeDocument/2006/relationships/hyperlink" Target="https://skills.emsidata.com/skills/KS4424P6G7QVWXC3B756" TargetMode="External"/><Relationship Id="rId3483" Type="http://schemas.openxmlformats.org/officeDocument/2006/relationships/hyperlink" Target="https://skills.emsidata.com/skills/KS9Z1WWQFLWD9WVYJXTV" TargetMode="External"/><Relationship Id="rId2152" Type="http://schemas.openxmlformats.org/officeDocument/2006/relationships/hyperlink" Target="https://skills.emsidata.com/skills/KS1221H666DP0GPQFL54" TargetMode="External"/><Relationship Id="rId3482" Type="http://schemas.openxmlformats.org/officeDocument/2006/relationships/hyperlink" Target="https://skills.emsidata.com/skills/KS7G1036WXVYB5R8XQWG" TargetMode="External"/><Relationship Id="rId2153" Type="http://schemas.openxmlformats.org/officeDocument/2006/relationships/hyperlink" Target="https://skills.emsidata.com/skills/KS120S1768SX63387HR4" TargetMode="External"/><Relationship Id="rId3485" Type="http://schemas.openxmlformats.org/officeDocument/2006/relationships/hyperlink" Target="https://skills.emsidata.com/skills/KS127TM77R0Q3WRTVT0T" TargetMode="External"/><Relationship Id="rId2154" Type="http://schemas.openxmlformats.org/officeDocument/2006/relationships/hyperlink" Target="https://skills.emsidata.com/skills/KS125966YQ6MTWWYP5RV" TargetMode="External"/><Relationship Id="rId3484" Type="http://schemas.openxmlformats.org/officeDocument/2006/relationships/hyperlink" Target="https://skills.emsidata.com/skills/ES457D640EEEB06BE7B7" TargetMode="External"/><Relationship Id="rId2155" Type="http://schemas.openxmlformats.org/officeDocument/2006/relationships/hyperlink" Target="https://skills.emsidata.com/skills/KS122CX79LYK5C881P71" TargetMode="External"/><Relationship Id="rId3487" Type="http://schemas.openxmlformats.org/officeDocument/2006/relationships/hyperlink" Target="https://skills.emsidata.com/skills/KS127CY6XP0Z8TFMK8C2" TargetMode="External"/><Relationship Id="rId2156" Type="http://schemas.openxmlformats.org/officeDocument/2006/relationships/hyperlink" Target="https://skills.emsidata.com/skills/KS126SK773C910PMX12T" TargetMode="External"/><Relationship Id="rId3486" Type="http://schemas.openxmlformats.org/officeDocument/2006/relationships/hyperlink" Target="https://skills.emsidata.com/skills/KS440F476G8SKQRTH4CY" TargetMode="External"/><Relationship Id="rId2157" Type="http://schemas.openxmlformats.org/officeDocument/2006/relationships/hyperlink" Target="https://skills.emsidata.com/skills/ES47C00018E96ED19CD3" TargetMode="External"/><Relationship Id="rId3489" Type="http://schemas.openxmlformats.org/officeDocument/2006/relationships/hyperlink" Target="https://skills.emsidata.com/skills/KS687J575SCWVW3LR42K" TargetMode="External"/><Relationship Id="rId2158" Type="http://schemas.openxmlformats.org/officeDocument/2006/relationships/hyperlink" Target="https://skills.emsidata.com/skills/KS441CX6CZY2D4TXL570" TargetMode="External"/><Relationship Id="rId3488" Type="http://schemas.openxmlformats.org/officeDocument/2006/relationships/hyperlink" Target="https://skills.emsidata.com/skills/KS441YL6YK8WBZC1VMF7" TargetMode="External"/><Relationship Id="rId2104" Type="http://schemas.openxmlformats.org/officeDocument/2006/relationships/hyperlink" Target="https://skills.emsidata.com/skills/KS126RR6YM1F3ZVWP43K" TargetMode="External"/><Relationship Id="rId3436" Type="http://schemas.openxmlformats.org/officeDocument/2006/relationships/hyperlink" Target="https://skills.emsidata.com/skills/ES3EA85702723B4743A3" TargetMode="External"/><Relationship Id="rId4767" Type="http://schemas.openxmlformats.org/officeDocument/2006/relationships/hyperlink" Target="https://skills.emsidata.com/skills/KS125T05WWXZRLYVJGW1" TargetMode="External"/><Relationship Id="rId2105" Type="http://schemas.openxmlformats.org/officeDocument/2006/relationships/hyperlink" Target="https://skills.emsidata.com/skills/KS120KH6GKCMVFHQGL11" TargetMode="External"/><Relationship Id="rId3435" Type="http://schemas.openxmlformats.org/officeDocument/2006/relationships/hyperlink" Target="https://skills.emsidata.com/skills/KS1267V6NCYSCPLKS81T" TargetMode="External"/><Relationship Id="rId4766" Type="http://schemas.openxmlformats.org/officeDocument/2006/relationships/hyperlink" Target="https://skills.emsidata.com/skills/ESB2DD0ED1E24094ED82" TargetMode="External"/><Relationship Id="rId2106" Type="http://schemas.openxmlformats.org/officeDocument/2006/relationships/hyperlink" Target="https://skills.emsidata.com/skills/KS122YP61TSHD6SZW9CQ" TargetMode="External"/><Relationship Id="rId3438" Type="http://schemas.openxmlformats.org/officeDocument/2006/relationships/hyperlink" Target="https://skills.emsidata.com/skills/KS125F678LV2KB3Z5XW0" TargetMode="External"/><Relationship Id="rId4769" Type="http://schemas.openxmlformats.org/officeDocument/2006/relationships/hyperlink" Target="https://skills.emsidata.com/skills/KS12609644MGKC336YWN" TargetMode="External"/><Relationship Id="rId2107" Type="http://schemas.openxmlformats.org/officeDocument/2006/relationships/hyperlink" Target="https://skills.emsidata.com/skills/KS125QW6Q2Z413LFM2BX" TargetMode="External"/><Relationship Id="rId3437" Type="http://schemas.openxmlformats.org/officeDocument/2006/relationships/hyperlink" Target="https://skills.emsidata.com/skills/KS126Q55YR9WC13TXS6H" TargetMode="External"/><Relationship Id="rId4768" Type="http://schemas.openxmlformats.org/officeDocument/2006/relationships/hyperlink" Target="https://skills.emsidata.com/skills/ES6F69BD705AC88CD023" TargetMode="External"/><Relationship Id="rId2108" Type="http://schemas.openxmlformats.org/officeDocument/2006/relationships/hyperlink" Target="https://skills.emsidata.com/skills/KS441TS76SNTTLQJ6W7B" TargetMode="External"/><Relationship Id="rId2109" Type="http://schemas.openxmlformats.org/officeDocument/2006/relationships/hyperlink" Target="https://skills.emsidata.com/skills/KS1227N6MSF1WZ4B566W" TargetMode="External"/><Relationship Id="rId3439" Type="http://schemas.openxmlformats.org/officeDocument/2006/relationships/hyperlink" Target="https://skills.emsidata.com/skills/KSEYA20YCEHUEX51J2DK" TargetMode="External"/><Relationship Id="rId3430" Type="http://schemas.openxmlformats.org/officeDocument/2006/relationships/hyperlink" Target="https://skills.emsidata.com/skills/ES3887D0EF43C2DFE14D" TargetMode="External"/><Relationship Id="rId4761" Type="http://schemas.openxmlformats.org/officeDocument/2006/relationships/hyperlink" Target="https://skills.emsidata.com/skills/KS4413K6F9KCRGCH1CRL" TargetMode="External"/><Relationship Id="rId4760" Type="http://schemas.openxmlformats.org/officeDocument/2006/relationships/hyperlink" Target="https://skills.emsidata.com/skills/BGS5FA87C89B613A4306" TargetMode="External"/><Relationship Id="rId2100" Type="http://schemas.openxmlformats.org/officeDocument/2006/relationships/hyperlink" Target="https://skills.emsidata.com/skills/KS120246NMDK6N8WCD0Y" TargetMode="External"/><Relationship Id="rId3432" Type="http://schemas.openxmlformats.org/officeDocument/2006/relationships/hyperlink" Target="https://skills.emsidata.com/skills/ES88C410DA4EE6A2FE77" TargetMode="External"/><Relationship Id="rId4763" Type="http://schemas.openxmlformats.org/officeDocument/2006/relationships/hyperlink" Target="https://skills.emsidata.com/skills/ESCDBD968E9C816F478F" TargetMode="External"/><Relationship Id="rId2101" Type="http://schemas.openxmlformats.org/officeDocument/2006/relationships/hyperlink" Target="https://skills.emsidata.com/skills/KSR9W32RNNPHBP9HP23F" TargetMode="External"/><Relationship Id="rId3431" Type="http://schemas.openxmlformats.org/officeDocument/2006/relationships/hyperlink" Target="https://skills.emsidata.com/skills/ES99A006189426343E98" TargetMode="External"/><Relationship Id="rId4762" Type="http://schemas.openxmlformats.org/officeDocument/2006/relationships/hyperlink" Target="https://skills.emsidata.com/skills/KS120GW61PK18XLMYRS3" TargetMode="External"/><Relationship Id="rId2102" Type="http://schemas.openxmlformats.org/officeDocument/2006/relationships/hyperlink" Target="https://skills.emsidata.com/skills/KS127PM6PLRSPT9BHY6C" TargetMode="External"/><Relationship Id="rId3434" Type="http://schemas.openxmlformats.org/officeDocument/2006/relationships/hyperlink" Target="https://skills.emsidata.com/skills/ES381E2801E7BF20D210" TargetMode="External"/><Relationship Id="rId4765" Type="http://schemas.openxmlformats.org/officeDocument/2006/relationships/hyperlink" Target="https://skills.emsidata.com/skills/ESD581A714BBD00EB133" TargetMode="External"/><Relationship Id="rId2103" Type="http://schemas.openxmlformats.org/officeDocument/2006/relationships/hyperlink" Target="https://skills.emsidata.com/skills/KS1236V5X5KFQC5KMLG8" TargetMode="External"/><Relationship Id="rId3433" Type="http://schemas.openxmlformats.org/officeDocument/2006/relationships/hyperlink" Target="https://skills.emsidata.com/skills/ESA420F05EBBD34B3C2A" TargetMode="External"/><Relationship Id="rId4764" Type="http://schemas.openxmlformats.org/officeDocument/2006/relationships/hyperlink" Target="https://skills.emsidata.com/skills/KS1242S616NDKQNP115L" TargetMode="External"/><Relationship Id="rId3425" Type="http://schemas.openxmlformats.org/officeDocument/2006/relationships/hyperlink" Target="https://skills.emsidata.com/skills/KS5JYY12T7A1CTAE4LAQ" TargetMode="External"/><Relationship Id="rId4756" Type="http://schemas.openxmlformats.org/officeDocument/2006/relationships/hyperlink" Target="https://skills.emsidata.com/skills/BGSC06CDB3761CB812A2" TargetMode="External"/><Relationship Id="rId3424" Type="http://schemas.openxmlformats.org/officeDocument/2006/relationships/hyperlink" Target="https://skills.emsidata.com/skills/KS124S079M84GF98VQPB" TargetMode="External"/><Relationship Id="rId4755" Type="http://schemas.openxmlformats.org/officeDocument/2006/relationships/hyperlink" Target="https://skills.emsidata.com/skills/KS4421D6DR3QMYCZG4RQ" TargetMode="External"/><Relationship Id="rId3427" Type="http://schemas.openxmlformats.org/officeDocument/2006/relationships/hyperlink" Target="https://skills.emsidata.com/skills/KSMNXY6MPS1EDWJ8P6B0" TargetMode="External"/><Relationship Id="rId4758" Type="http://schemas.openxmlformats.org/officeDocument/2006/relationships/hyperlink" Target="https://skills.emsidata.com/skills/KS120MX71N7VKSBKSTGB" TargetMode="External"/><Relationship Id="rId3426" Type="http://schemas.openxmlformats.org/officeDocument/2006/relationships/hyperlink" Target="https://skills.emsidata.com/skills/KS120PG654CDDJ7C7Q53" TargetMode="External"/><Relationship Id="rId4757" Type="http://schemas.openxmlformats.org/officeDocument/2006/relationships/hyperlink" Target="https://skills.emsidata.com/skills/ESB61ED70CF8676E74BB" TargetMode="External"/><Relationship Id="rId3429" Type="http://schemas.openxmlformats.org/officeDocument/2006/relationships/hyperlink" Target="https://skills.emsidata.com/skills/ES5A003FAA998F6C51DE" TargetMode="External"/><Relationship Id="rId3428" Type="http://schemas.openxmlformats.org/officeDocument/2006/relationships/hyperlink" Target="https://skills.emsidata.com/skills/KS128066XVJ3VBR23R8W" TargetMode="External"/><Relationship Id="rId4759" Type="http://schemas.openxmlformats.org/officeDocument/2006/relationships/hyperlink" Target="https://skills.emsidata.com/skills/KS1263N6PY0VYHB01VZV" TargetMode="External"/><Relationship Id="rId4750" Type="http://schemas.openxmlformats.org/officeDocument/2006/relationships/hyperlink" Target="https://skills.emsidata.com/skills/ESA0CCF8B28EE01393A7" TargetMode="External"/><Relationship Id="rId3421" Type="http://schemas.openxmlformats.org/officeDocument/2006/relationships/hyperlink" Target="https://skills.emsidata.com/skills/ES302F1A0AE7635F9692" TargetMode="External"/><Relationship Id="rId4752" Type="http://schemas.openxmlformats.org/officeDocument/2006/relationships/hyperlink" Target="https://skills.emsidata.com/skills/KS120MJ6M2QPPH3P1SYP" TargetMode="External"/><Relationship Id="rId3420" Type="http://schemas.openxmlformats.org/officeDocument/2006/relationships/hyperlink" Target="https://skills.emsidata.com/skills/ESC5567F7A6FA12D0DCD" TargetMode="External"/><Relationship Id="rId4751" Type="http://schemas.openxmlformats.org/officeDocument/2006/relationships/hyperlink" Target="https://skills.emsidata.com/skills/KSNV3P1I7MFD51TN8DIG" TargetMode="External"/><Relationship Id="rId3423" Type="http://schemas.openxmlformats.org/officeDocument/2006/relationships/hyperlink" Target="https://skills.emsidata.com/skills/ES3D904298E3CD984DFE" TargetMode="External"/><Relationship Id="rId4754" Type="http://schemas.openxmlformats.org/officeDocument/2006/relationships/hyperlink" Target="https://skills.emsidata.com/skills/KS440T8642DMYQT3HC7D" TargetMode="External"/><Relationship Id="rId3422" Type="http://schemas.openxmlformats.org/officeDocument/2006/relationships/hyperlink" Target="https://skills.emsidata.com/skills/KS1205G70KR7LY58Q27Z" TargetMode="External"/><Relationship Id="rId4753" Type="http://schemas.openxmlformats.org/officeDocument/2006/relationships/hyperlink" Target="https://skills.emsidata.com/skills/KS1240M65SJHT5832LB0" TargetMode="External"/><Relationship Id="rId2126" Type="http://schemas.openxmlformats.org/officeDocument/2006/relationships/hyperlink" Target="https://skills.emsidata.com/skills/KS122555YNWMN79XR7DH" TargetMode="External"/><Relationship Id="rId3458" Type="http://schemas.openxmlformats.org/officeDocument/2006/relationships/hyperlink" Target="https://skills.emsidata.com/skills/KS128HP65N6N70YV5ZM7" TargetMode="External"/><Relationship Id="rId4789" Type="http://schemas.openxmlformats.org/officeDocument/2006/relationships/hyperlink" Target="https://skills.emsidata.com/skills/KS124566CXKK26QNKR67" TargetMode="External"/><Relationship Id="rId2127" Type="http://schemas.openxmlformats.org/officeDocument/2006/relationships/hyperlink" Target="https://skills.emsidata.com/skills/KS1275C6RZRV51F66WMY" TargetMode="External"/><Relationship Id="rId3457" Type="http://schemas.openxmlformats.org/officeDocument/2006/relationships/hyperlink" Target="https://skills.emsidata.com/skills/ES4E7480DB713EDD8690" TargetMode="External"/><Relationship Id="rId4788" Type="http://schemas.openxmlformats.org/officeDocument/2006/relationships/hyperlink" Target="https://skills.emsidata.com/skills/KS123PM708XTL2N3FJNX" TargetMode="External"/><Relationship Id="rId2128" Type="http://schemas.openxmlformats.org/officeDocument/2006/relationships/hyperlink" Target="https://skills.emsidata.com/skills/KS128GV6Y1LLQBBCNMFH" TargetMode="External"/><Relationship Id="rId2129" Type="http://schemas.openxmlformats.org/officeDocument/2006/relationships/hyperlink" Target="https://skills.emsidata.com/skills/ESC1166A9FAE0B23BDCA" TargetMode="External"/><Relationship Id="rId3459" Type="http://schemas.openxmlformats.org/officeDocument/2006/relationships/hyperlink" Target="https://skills.emsidata.com/skills/KS1258479NCTHZ20PFDH" TargetMode="External"/><Relationship Id="rId3450" Type="http://schemas.openxmlformats.org/officeDocument/2006/relationships/hyperlink" Target="https://skills.emsidata.com/skills/ES29DDAE9CCE34160768" TargetMode="External"/><Relationship Id="rId4781" Type="http://schemas.openxmlformats.org/officeDocument/2006/relationships/hyperlink" Target="https://skills.emsidata.com/skills/KS441RW77ZT1F7ZDV0Q9" TargetMode="External"/><Relationship Id="rId4780" Type="http://schemas.openxmlformats.org/officeDocument/2006/relationships/hyperlink" Target="https://skills.emsidata.com/skills/BGSF8F92128E5E2E5437" TargetMode="External"/><Relationship Id="rId2120" Type="http://schemas.openxmlformats.org/officeDocument/2006/relationships/hyperlink" Target="https://skills.emsidata.com/skills/KS122NM6B8TWBGL2X18F" TargetMode="External"/><Relationship Id="rId3452" Type="http://schemas.openxmlformats.org/officeDocument/2006/relationships/hyperlink" Target="https://skills.emsidata.com/skills/ES1C53496B6F1ECEDD9A" TargetMode="External"/><Relationship Id="rId4783" Type="http://schemas.openxmlformats.org/officeDocument/2006/relationships/hyperlink" Target="https://skills.emsidata.com/skills/KS1255W76SYHBLM7C1BY" TargetMode="External"/><Relationship Id="rId2121" Type="http://schemas.openxmlformats.org/officeDocument/2006/relationships/hyperlink" Target="https://skills.emsidata.com/skills/KS1217B6DGB26N51XW4D" TargetMode="External"/><Relationship Id="rId3451" Type="http://schemas.openxmlformats.org/officeDocument/2006/relationships/hyperlink" Target="https://skills.emsidata.com/skills/BGSD9FE7563B24D87BF4" TargetMode="External"/><Relationship Id="rId4782" Type="http://schemas.openxmlformats.org/officeDocument/2006/relationships/hyperlink" Target="https://skills.emsidata.com/skills/ES708E114D6101ACB618" TargetMode="External"/><Relationship Id="rId2122" Type="http://schemas.openxmlformats.org/officeDocument/2006/relationships/hyperlink" Target="https://skills.emsidata.com/skills/KS7G0675VN0M1HML97W0" TargetMode="External"/><Relationship Id="rId3454" Type="http://schemas.openxmlformats.org/officeDocument/2006/relationships/hyperlink" Target="https://skills.emsidata.com/skills/ESE52554401C20B866F9" TargetMode="External"/><Relationship Id="rId4785" Type="http://schemas.openxmlformats.org/officeDocument/2006/relationships/hyperlink" Target="https://skills.emsidata.com/skills/KS120835Z5V5BBB4S4LL" TargetMode="External"/><Relationship Id="rId2123" Type="http://schemas.openxmlformats.org/officeDocument/2006/relationships/hyperlink" Target="https://skills.emsidata.com/skills/KS7YBKUPS4X0C67GJVH3" TargetMode="External"/><Relationship Id="rId3453" Type="http://schemas.openxmlformats.org/officeDocument/2006/relationships/hyperlink" Target="https://skills.emsidata.com/skills/KS122D66ZXYMB2T0HT81" TargetMode="External"/><Relationship Id="rId4784" Type="http://schemas.openxmlformats.org/officeDocument/2006/relationships/hyperlink" Target="https://skills.emsidata.com/skills/KS1256G6SHD8B7V7TCBG" TargetMode="External"/><Relationship Id="rId2124" Type="http://schemas.openxmlformats.org/officeDocument/2006/relationships/hyperlink" Target="https://skills.emsidata.com/skills/KS125SZ7212JXJWSH259" TargetMode="External"/><Relationship Id="rId3456" Type="http://schemas.openxmlformats.org/officeDocument/2006/relationships/hyperlink" Target="https://skills.emsidata.com/skills/KS123285XWQS1TVY0YJ4" TargetMode="External"/><Relationship Id="rId4787" Type="http://schemas.openxmlformats.org/officeDocument/2006/relationships/hyperlink" Target="https://skills.emsidata.com/skills/ES900F8B15591B6F62B5" TargetMode="External"/><Relationship Id="rId2125" Type="http://schemas.openxmlformats.org/officeDocument/2006/relationships/hyperlink" Target="https://skills.emsidata.com/skills/KS125VW6V6SVJHRQVN0R" TargetMode="External"/><Relationship Id="rId3455" Type="http://schemas.openxmlformats.org/officeDocument/2006/relationships/hyperlink" Target="https://skills.emsidata.com/skills/KS1218Q6PZLSBQJZ6QQD" TargetMode="External"/><Relationship Id="rId4786" Type="http://schemas.openxmlformats.org/officeDocument/2006/relationships/hyperlink" Target="https://skills.emsidata.com/skills/ES4F068D298A272060A0" TargetMode="External"/><Relationship Id="rId2115" Type="http://schemas.openxmlformats.org/officeDocument/2006/relationships/hyperlink" Target="https://skills.emsidata.com/skills/KS122106DWYK3LL2JCSZ" TargetMode="External"/><Relationship Id="rId3447" Type="http://schemas.openxmlformats.org/officeDocument/2006/relationships/hyperlink" Target="https://skills.emsidata.com/skills/KS441K2756CXYXBG990G" TargetMode="External"/><Relationship Id="rId4778" Type="http://schemas.openxmlformats.org/officeDocument/2006/relationships/hyperlink" Target="https://skills.emsidata.com/skills/BGSFB013321D65445B53" TargetMode="External"/><Relationship Id="rId2116" Type="http://schemas.openxmlformats.org/officeDocument/2006/relationships/hyperlink" Target="https://skills.emsidata.com/skills/KS127KQ6LD33VJ6MC8F9" TargetMode="External"/><Relationship Id="rId3446" Type="http://schemas.openxmlformats.org/officeDocument/2006/relationships/hyperlink" Target="https://skills.emsidata.com/skills/ESE931B22DABCD5A9E32" TargetMode="External"/><Relationship Id="rId4777" Type="http://schemas.openxmlformats.org/officeDocument/2006/relationships/hyperlink" Target="https://skills.emsidata.com/skills/KS121W473CC65QX5X74N" TargetMode="External"/><Relationship Id="rId2117" Type="http://schemas.openxmlformats.org/officeDocument/2006/relationships/hyperlink" Target="https://skills.emsidata.com/skills/KSDH79AIGWZ8XBX62RJV" TargetMode="External"/><Relationship Id="rId3449" Type="http://schemas.openxmlformats.org/officeDocument/2006/relationships/hyperlink" Target="https://skills.emsidata.com/skills/KSCNCCMV3JN47UPTR0I0" TargetMode="External"/><Relationship Id="rId2118" Type="http://schemas.openxmlformats.org/officeDocument/2006/relationships/hyperlink" Target="https://skills.emsidata.com/skills/KS120D96H7R27D70W4Q0" TargetMode="External"/><Relationship Id="rId3448" Type="http://schemas.openxmlformats.org/officeDocument/2006/relationships/hyperlink" Target="https://skills.emsidata.com/skills/KS1215X736FGJZK6JKST" TargetMode="External"/><Relationship Id="rId4779" Type="http://schemas.openxmlformats.org/officeDocument/2006/relationships/hyperlink" Target="https://skills.emsidata.com/skills/KS128B06CRVJ3WXRP7KH" TargetMode="External"/><Relationship Id="rId2119" Type="http://schemas.openxmlformats.org/officeDocument/2006/relationships/hyperlink" Target="https://skills.emsidata.com/skills/KS120D976LFGP57NKY7P" TargetMode="External"/><Relationship Id="rId4770" Type="http://schemas.openxmlformats.org/officeDocument/2006/relationships/hyperlink" Target="https://skills.emsidata.com/skills/KS123TR71TTMPVJ1SY7H" TargetMode="External"/><Relationship Id="rId3441" Type="http://schemas.openxmlformats.org/officeDocument/2006/relationships/hyperlink" Target="https://skills.emsidata.com/skills/KSK5NNT5S3UFT3WMEUNH" TargetMode="External"/><Relationship Id="rId4772" Type="http://schemas.openxmlformats.org/officeDocument/2006/relationships/hyperlink" Target="https://skills.emsidata.com/skills/KS124R369VRR6LYPTKXK" TargetMode="External"/><Relationship Id="rId2110" Type="http://schemas.openxmlformats.org/officeDocument/2006/relationships/hyperlink" Target="https://skills.emsidata.com/skills/KS123886QKSQDNBCT8RK" TargetMode="External"/><Relationship Id="rId3440" Type="http://schemas.openxmlformats.org/officeDocument/2006/relationships/hyperlink" Target="https://skills.emsidata.com/skills/KS125746DX6HQYPV9Q7Y" TargetMode="External"/><Relationship Id="rId4771" Type="http://schemas.openxmlformats.org/officeDocument/2006/relationships/hyperlink" Target="https://skills.emsidata.com/skills/BGS9D704AD1D45449836" TargetMode="External"/><Relationship Id="rId2111" Type="http://schemas.openxmlformats.org/officeDocument/2006/relationships/hyperlink" Target="https://skills.emsidata.com/skills/KS4403D6VQ2DVJFGVTQY" TargetMode="External"/><Relationship Id="rId3443" Type="http://schemas.openxmlformats.org/officeDocument/2006/relationships/hyperlink" Target="https://skills.emsidata.com/skills/KS122HN63RD7JX5WNCJ8" TargetMode="External"/><Relationship Id="rId4774" Type="http://schemas.openxmlformats.org/officeDocument/2006/relationships/hyperlink" Target="https://skills.emsidata.com/skills/KS441DL6GKQW0SN0D6TX" TargetMode="External"/><Relationship Id="rId2112" Type="http://schemas.openxmlformats.org/officeDocument/2006/relationships/hyperlink" Target="https://skills.emsidata.com/skills/KS1227F6831KK9NBB875" TargetMode="External"/><Relationship Id="rId3442" Type="http://schemas.openxmlformats.org/officeDocument/2006/relationships/hyperlink" Target="https://skills.emsidata.com/skills/KS7G2PN6Q42WPLR91C09" TargetMode="External"/><Relationship Id="rId4773" Type="http://schemas.openxmlformats.org/officeDocument/2006/relationships/hyperlink" Target="https://skills.emsidata.com/skills/ES1F5A6344D37AF2F01B" TargetMode="External"/><Relationship Id="rId2113" Type="http://schemas.openxmlformats.org/officeDocument/2006/relationships/hyperlink" Target="https://skills.emsidata.com/skills/KS4415Q6ZQNW127ZTWRN" TargetMode="External"/><Relationship Id="rId3445" Type="http://schemas.openxmlformats.org/officeDocument/2006/relationships/hyperlink" Target="https://skills.emsidata.com/skills/KS1253H61TTR1FZWSRH4" TargetMode="External"/><Relationship Id="rId4776" Type="http://schemas.openxmlformats.org/officeDocument/2006/relationships/hyperlink" Target="https://skills.emsidata.com/skills/ES64FA119C8664740CE7" TargetMode="External"/><Relationship Id="rId2114" Type="http://schemas.openxmlformats.org/officeDocument/2006/relationships/hyperlink" Target="https://skills.emsidata.com/skills/KS1226Y6DNDT05G7FJ4J" TargetMode="External"/><Relationship Id="rId3444" Type="http://schemas.openxmlformats.org/officeDocument/2006/relationships/hyperlink" Target="https://skills.emsidata.com/skills/ES80E93EF8629D5C793C" TargetMode="External"/><Relationship Id="rId4775" Type="http://schemas.openxmlformats.org/officeDocument/2006/relationships/hyperlink" Target="https://skills.emsidata.com/skills/KS1268Q75PK3D3QW7F11" TargetMode="External"/><Relationship Id="rId392" Type="http://schemas.openxmlformats.org/officeDocument/2006/relationships/hyperlink" Target="https://skills.emsidata.com/skills/KS1218H6JY4J8RS4VJ78" TargetMode="External"/><Relationship Id="rId391" Type="http://schemas.openxmlformats.org/officeDocument/2006/relationships/hyperlink" Target="https://skills.emsidata.com/skills/KS122B071LMGXVTT3Z91" TargetMode="External"/><Relationship Id="rId390" Type="http://schemas.openxmlformats.org/officeDocument/2006/relationships/hyperlink" Target="https://skills.emsidata.com/skills/KS440JG61FH43531RC4V" TargetMode="External"/><Relationship Id="rId385" Type="http://schemas.openxmlformats.org/officeDocument/2006/relationships/hyperlink" Target="https://skills.emsidata.com/skills/KS123QP6PJKNWGR6KBPY" TargetMode="External"/><Relationship Id="rId384" Type="http://schemas.openxmlformats.org/officeDocument/2006/relationships/hyperlink" Target="https://skills.emsidata.com/skills/KS440ZZ6HM0NG5586DTZ" TargetMode="External"/><Relationship Id="rId383" Type="http://schemas.openxmlformats.org/officeDocument/2006/relationships/hyperlink" Target="https://skills.emsidata.com/skills/KS1218F6KN6BBYSLG365" TargetMode="External"/><Relationship Id="rId382" Type="http://schemas.openxmlformats.org/officeDocument/2006/relationships/hyperlink" Target="https://skills.emsidata.com/skills/ESCA52100E7DBDF47A7F" TargetMode="External"/><Relationship Id="rId389" Type="http://schemas.openxmlformats.org/officeDocument/2006/relationships/hyperlink" Target="https://skills.emsidata.com/skills/KS127FS5VP9B8WFRH60T" TargetMode="External"/><Relationship Id="rId388" Type="http://schemas.openxmlformats.org/officeDocument/2006/relationships/hyperlink" Target="https://skills.emsidata.com/skills/KS1225C66PNH5DZ70FT8" TargetMode="External"/><Relationship Id="rId387" Type="http://schemas.openxmlformats.org/officeDocument/2006/relationships/hyperlink" Target="https://skills.emsidata.com/skills/ES3A37D4161E9FB375B2" TargetMode="External"/><Relationship Id="rId386" Type="http://schemas.openxmlformats.org/officeDocument/2006/relationships/hyperlink" Target="https://skills.emsidata.com/skills/KS122J471ZCHXV3JWSV1" TargetMode="External"/><Relationship Id="rId381" Type="http://schemas.openxmlformats.org/officeDocument/2006/relationships/hyperlink" Target="https://skills.emsidata.com/skills/KS441QM63C04S4BTT4WP" TargetMode="External"/><Relationship Id="rId380" Type="http://schemas.openxmlformats.org/officeDocument/2006/relationships/hyperlink" Target="https://skills.emsidata.com/skills/KS1219B681X3J9MK0KPH" TargetMode="External"/><Relationship Id="rId379" Type="http://schemas.openxmlformats.org/officeDocument/2006/relationships/hyperlink" Target="https://skills.emsidata.com/skills/KS121996CBWZX0W48B64" TargetMode="External"/><Relationship Id="rId374" Type="http://schemas.openxmlformats.org/officeDocument/2006/relationships/hyperlink" Target="https://skills.emsidata.com/skills/KS1218C6C8TX2Y1KRN37" TargetMode="External"/><Relationship Id="rId373" Type="http://schemas.openxmlformats.org/officeDocument/2006/relationships/hyperlink" Target="https://skills.emsidata.com/skills/KS7G0GF6DYD75RNFMC4Q" TargetMode="External"/><Relationship Id="rId372" Type="http://schemas.openxmlformats.org/officeDocument/2006/relationships/hyperlink" Target="https://skills.emsidata.com/skills/KS124216XT0CJXQQND1F" TargetMode="External"/><Relationship Id="rId371" Type="http://schemas.openxmlformats.org/officeDocument/2006/relationships/hyperlink" Target="https://skills.emsidata.com/skills/KS122SL5WTJX85LBXZFC" TargetMode="External"/><Relationship Id="rId378" Type="http://schemas.openxmlformats.org/officeDocument/2006/relationships/hyperlink" Target="https://skills.emsidata.com/skills/KS1219863VWXPRZL5LG2" TargetMode="External"/><Relationship Id="rId377" Type="http://schemas.openxmlformats.org/officeDocument/2006/relationships/hyperlink" Target="https://skills.emsidata.com/skills/ESC87481852B31686E9B" TargetMode="External"/><Relationship Id="rId376" Type="http://schemas.openxmlformats.org/officeDocument/2006/relationships/hyperlink" Target="https://skills.emsidata.com/skills/KS440MC60VJ182WRXXW4" TargetMode="External"/><Relationship Id="rId375" Type="http://schemas.openxmlformats.org/officeDocument/2006/relationships/hyperlink" Target="https://skills.emsidata.com/skills/KS1219C6H7WPGF68WB78" TargetMode="External"/><Relationship Id="rId396" Type="http://schemas.openxmlformats.org/officeDocument/2006/relationships/hyperlink" Target="https://skills.emsidata.com/skills/ESD5B160CB2AD804CEA2" TargetMode="External"/><Relationship Id="rId395" Type="http://schemas.openxmlformats.org/officeDocument/2006/relationships/hyperlink" Target="https://skills.emsidata.com/skills/KS1230J6Z8029TC15P7L" TargetMode="External"/><Relationship Id="rId394" Type="http://schemas.openxmlformats.org/officeDocument/2006/relationships/hyperlink" Target="https://skills.emsidata.com/skills/KS122F75Y533WSSJ4HR5" TargetMode="External"/><Relationship Id="rId393" Type="http://schemas.openxmlformats.org/officeDocument/2006/relationships/hyperlink" Target="https://skills.emsidata.com/skills/KS1218H6P3XFT842HV3C" TargetMode="External"/><Relationship Id="rId399" Type="http://schemas.openxmlformats.org/officeDocument/2006/relationships/hyperlink" Target="https://skills.emsidata.com/skills/KS120YJ5Z35JL1VZ1FKL" TargetMode="External"/><Relationship Id="rId398" Type="http://schemas.openxmlformats.org/officeDocument/2006/relationships/hyperlink" Target="https://skills.emsidata.com/skills/KS122BY6Y3QBZKT419LL" TargetMode="External"/><Relationship Id="rId397" Type="http://schemas.openxmlformats.org/officeDocument/2006/relationships/hyperlink" Target="https://skills.emsidata.com/skills/KS1218H6QYLZC35BYH32" TargetMode="External"/><Relationship Id="rId1730" Type="http://schemas.openxmlformats.org/officeDocument/2006/relationships/hyperlink" Target="https://skills.emsidata.com/skills/KS123TF6WD0CYNW8RJGN" TargetMode="External"/><Relationship Id="rId1731" Type="http://schemas.openxmlformats.org/officeDocument/2006/relationships/hyperlink" Target="https://skills.emsidata.com/skills/KS126DZ720TBNRTTC2NR" TargetMode="External"/><Relationship Id="rId1732" Type="http://schemas.openxmlformats.org/officeDocument/2006/relationships/hyperlink" Target="https://skills.emsidata.com/skills/KS122326CB6T4TTGLX21" TargetMode="External"/><Relationship Id="rId1733" Type="http://schemas.openxmlformats.org/officeDocument/2006/relationships/hyperlink" Target="https://skills.emsidata.com/skills/KS1286C60L57VDXXNHC4" TargetMode="External"/><Relationship Id="rId1734" Type="http://schemas.openxmlformats.org/officeDocument/2006/relationships/hyperlink" Target="https://skills.emsidata.com/skills/KS127YF78R7Q2P2NX72Q" TargetMode="External"/><Relationship Id="rId1735" Type="http://schemas.openxmlformats.org/officeDocument/2006/relationships/hyperlink" Target="https://skills.emsidata.com/skills/KS122177495K2R8RS2XY" TargetMode="External"/><Relationship Id="rId1736" Type="http://schemas.openxmlformats.org/officeDocument/2006/relationships/hyperlink" Target="https://skills.emsidata.com/skills/KSWV23J5W4F1T2N7C0NR" TargetMode="External"/><Relationship Id="rId1737" Type="http://schemas.openxmlformats.org/officeDocument/2006/relationships/hyperlink" Target="https://skills.emsidata.com/skills/KS120887040ZBRPXRMPS" TargetMode="External"/><Relationship Id="rId1738" Type="http://schemas.openxmlformats.org/officeDocument/2006/relationships/hyperlink" Target="https://skills.emsidata.com/skills/KS1222X60X5L84FM5WF3" TargetMode="External"/><Relationship Id="rId1739" Type="http://schemas.openxmlformats.org/officeDocument/2006/relationships/hyperlink" Target="https://skills.emsidata.com/skills/KS120Z46XGZW0XWJN3LY" TargetMode="External"/><Relationship Id="rId1720" Type="http://schemas.openxmlformats.org/officeDocument/2006/relationships/hyperlink" Target="https://skills.emsidata.com/skills/KS1253M692K6LV8K04XS" TargetMode="External"/><Relationship Id="rId1721" Type="http://schemas.openxmlformats.org/officeDocument/2006/relationships/hyperlink" Target="https://skills.emsidata.com/skills/KSBUKHC67QQE7YOZSLM5" TargetMode="External"/><Relationship Id="rId1722" Type="http://schemas.openxmlformats.org/officeDocument/2006/relationships/hyperlink" Target="https://skills.emsidata.com/skills/KS127Q967RQR9NV7ZW7K" TargetMode="External"/><Relationship Id="rId1723" Type="http://schemas.openxmlformats.org/officeDocument/2006/relationships/hyperlink" Target="https://skills.emsidata.com/skills/KS1286G68KB26KH6PD5C" TargetMode="External"/><Relationship Id="rId1724" Type="http://schemas.openxmlformats.org/officeDocument/2006/relationships/hyperlink" Target="https://skills.emsidata.com/skills/KSBFJJZ004CRBMIU8GAC" TargetMode="External"/><Relationship Id="rId1725" Type="http://schemas.openxmlformats.org/officeDocument/2006/relationships/hyperlink" Target="https://skills.emsidata.com/skills/KS1280H6816TH6WNVMND" TargetMode="External"/><Relationship Id="rId1726" Type="http://schemas.openxmlformats.org/officeDocument/2006/relationships/hyperlink" Target="https://skills.emsidata.com/skills/ESBFB4E35AF6D3D98647" TargetMode="External"/><Relationship Id="rId1727" Type="http://schemas.openxmlformats.org/officeDocument/2006/relationships/hyperlink" Target="https://skills.emsidata.com/skills/ES9A4FA16F95EC0B6299" TargetMode="External"/><Relationship Id="rId1728" Type="http://schemas.openxmlformats.org/officeDocument/2006/relationships/hyperlink" Target="https://skills.emsidata.com/skills/KS5RCHL8V0U9RHCD6YS2" TargetMode="External"/><Relationship Id="rId1729" Type="http://schemas.openxmlformats.org/officeDocument/2006/relationships/hyperlink" Target="https://skills.emsidata.com/skills/ES47CBF3D374F86894E5" TargetMode="External"/><Relationship Id="rId1752" Type="http://schemas.openxmlformats.org/officeDocument/2006/relationships/hyperlink" Target="https://skills.emsidata.com/skills/KS440PX6C8T08B4S2R9Q" TargetMode="External"/><Relationship Id="rId1753" Type="http://schemas.openxmlformats.org/officeDocument/2006/relationships/hyperlink" Target="https://skills.emsidata.com/skills/KS1286K78QKMF4BQZVXZ" TargetMode="External"/><Relationship Id="rId1754" Type="http://schemas.openxmlformats.org/officeDocument/2006/relationships/hyperlink" Target="https://skills.emsidata.com/skills/ES78D706A6A18746395D" TargetMode="External"/><Relationship Id="rId1755" Type="http://schemas.openxmlformats.org/officeDocument/2006/relationships/hyperlink" Target="https://skills.emsidata.com/skills/KS120Z56XC3ZRCM4VMB4" TargetMode="External"/><Relationship Id="rId1756" Type="http://schemas.openxmlformats.org/officeDocument/2006/relationships/hyperlink" Target="https://skills.emsidata.com/skills/KS122WB6K8QM8JWQ1TBQ" TargetMode="External"/><Relationship Id="rId1757" Type="http://schemas.openxmlformats.org/officeDocument/2006/relationships/hyperlink" Target="https://skills.emsidata.com/skills/KS441P760N6NZVM5FWVK" TargetMode="External"/><Relationship Id="rId1758" Type="http://schemas.openxmlformats.org/officeDocument/2006/relationships/hyperlink" Target="https://skills.emsidata.com/skills/KS126XF6CS730Y3D3KFF" TargetMode="External"/><Relationship Id="rId1759" Type="http://schemas.openxmlformats.org/officeDocument/2006/relationships/hyperlink" Target="https://skills.emsidata.com/skills/KS125MT689KQTY4WPJH9" TargetMode="External"/><Relationship Id="rId1750" Type="http://schemas.openxmlformats.org/officeDocument/2006/relationships/hyperlink" Target="https://skills.emsidata.com/skills/KS120Z66G2TFTTDB11W5" TargetMode="External"/><Relationship Id="rId1751" Type="http://schemas.openxmlformats.org/officeDocument/2006/relationships/hyperlink" Target="https://skills.emsidata.com/skills/KS124VJ71BKMYXC1PP09" TargetMode="External"/><Relationship Id="rId1741" Type="http://schemas.openxmlformats.org/officeDocument/2006/relationships/hyperlink" Target="https://skills.emsidata.com/skills/KS1222X7026F6SYZ8XR4" TargetMode="External"/><Relationship Id="rId1742" Type="http://schemas.openxmlformats.org/officeDocument/2006/relationships/hyperlink" Target="https://skills.emsidata.com/skills/KS123RC6LJCRDNFM2VN4" TargetMode="External"/><Relationship Id="rId1743" Type="http://schemas.openxmlformats.org/officeDocument/2006/relationships/hyperlink" Target="https://skills.emsidata.com/skills/KS122315XN1X3JTSMMLB" TargetMode="External"/><Relationship Id="rId1744" Type="http://schemas.openxmlformats.org/officeDocument/2006/relationships/hyperlink" Target="https://skills.emsidata.com/skills/KS440PS5X9N45NZTNVXY" TargetMode="External"/><Relationship Id="rId1745" Type="http://schemas.openxmlformats.org/officeDocument/2006/relationships/hyperlink" Target="https://skills.emsidata.com/skills/KS1206C5WMYP96Y8LPBC" TargetMode="External"/><Relationship Id="rId1746" Type="http://schemas.openxmlformats.org/officeDocument/2006/relationships/hyperlink" Target="https://skills.emsidata.com/skills/KS121TY6MQ0VY94W2FMW" TargetMode="External"/><Relationship Id="rId1747" Type="http://schemas.openxmlformats.org/officeDocument/2006/relationships/hyperlink" Target="https://skills.emsidata.com/skills/KS1222Z6LQDPG1GF4HNP" TargetMode="External"/><Relationship Id="rId1748" Type="http://schemas.openxmlformats.org/officeDocument/2006/relationships/hyperlink" Target="https://skills.emsidata.com/skills/KS124WY6P61HDPMV737C" TargetMode="External"/><Relationship Id="rId1749" Type="http://schemas.openxmlformats.org/officeDocument/2006/relationships/hyperlink" Target="https://skills.emsidata.com/skills/KS124J8700R5TL9CL2TS" TargetMode="External"/><Relationship Id="rId1740" Type="http://schemas.openxmlformats.org/officeDocument/2006/relationships/hyperlink" Target="https://skills.emsidata.com/skills/KS1286J6C67SMV4H408V" TargetMode="External"/><Relationship Id="rId1710" Type="http://schemas.openxmlformats.org/officeDocument/2006/relationships/hyperlink" Target="https://skills.emsidata.com/skills/KS120NY771TDWDB2LPP4" TargetMode="External"/><Relationship Id="rId1711" Type="http://schemas.openxmlformats.org/officeDocument/2006/relationships/hyperlink" Target="https://skills.emsidata.com/skills/KS123XW6P97RPNNMNSVR" TargetMode="External"/><Relationship Id="rId1712" Type="http://schemas.openxmlformats.org/officeDocument/2006/relationships/hyperlink" Target="https://skills.emsidata.com/skills/KS126D068X1RLGC3K7M5" TargetMode="External"/><Relationship Id="rId1713" Type="http://schemas.openxmlformats.org/officeDocument/2006/relationships/hyperlink" Target="https://skills.emsidata.com/skills/KS1236N6CGJKWB3J2ZND" TargetMode="External"/><Relationship Id="rId1714" Type="http://schemas.openxmlformats.org/officeDocument/2006/relationships/hyperlink" Target="https://skills.emsidata.com/skills/KS120Z470N04DCZV5SSD" TargetMode="External"/><Relationship Id="rId1715" Type="http://schemas.openxmlformats.org/officeDocument/2006/relationships/hyperlink" Target="https://skills.emsidata.com/skills/KS120DT775YBNMTJSK05" TargetMode="External"/><Relationship Id="rId1716" Type="http://schemas.openxmlformats.org/officeDocument/2006/relationships/hyperlink" Target="https://skills.emsidata.com/skills/KS127Q9616Z8R2P79W8Y" TargetMode="External"/><Relationship Id="rId1717" Type="http://schemas.openxmlformats.org/officeDocument/2006/relationships/hyperlink" Target="https://skills.emsidata.com/skills/KS440BG6XNV2HQQ3PJTD" TargetMode="External"/><Relationship Id="rId1718" Type="http://schemas.openxmlformats.org/officeDocument/2006/relationships/hyperlink" Target="https://skills.emsidata.com/skills/KS120S36QQBPH0DVX6SV" TargetMode="External"/><Relationship Id="rId1719" Type="http://schemas.openxmlformats.org/officeDocument/2006/relationships/hyperlink" Target="https://skills.emsidata.com/skills/KS4411W6C3KM526N8LP6" TargetMode="External"/><Relationship Id="rId1700" Type="http://schemas.openxmlformats.org/officeDocument/2006/relationships/hyperlink" Target="https://skills.emsidata.com/skills/KS127Y060LJVXLNWWZ2H" TargetMode="External"/><Relationship Id="rId1701" Type="http://schemas.openxmlformats.org/officeDocument/2006/relationships/hyperlink" Target="https://skills.emsidata.com/skills/KS1219T6Y9H4L4GS342Z" TargetMode="External"/><Relationship Id="rId1702" Type="http://schemas.openxmlformats.org/officeDocument/2006/relationships/hyperlink" Target="https://skills.emsidata.com/skills/KS121DB6Z5KB2L20BT7S" TargetMode="External"/><Relationship Id="rId1703" Type="http://schemas.openxmlformats.org/officeDocument/2006/relationships/hyperlink" Target="https://skills.emsidata.com/skills/KS122X96FRP16VD72VY6" TargetMode="External"/><Relationship Id="rId1704" Type="http://schemas.openxmlformats.org/officeDocument/2006/relationships/hyperlink" Target="https://skills.emsidata.com/skills/KS120H36F1V9NQRQC3VM" TargetMode="External"/><Relationship Id="rId1705" Type="http://schemas.openxmlformats.org/officeDocument/2006/relationships/hyperlink" Target="https://skills.emsidata.com/skills/KS441M76WN4TPWHRRGNP" TargetMode="External"/><Relationship Id="rId1706" Type="http://schemas.openxmlformats.org/officeDocument/2006/relationships/hyperlink" Target="https://skills.emsidata.com/skills/KS126336VW78HCSSSD15" TargetMode="External"/><Relationship Id="rId1707" Type="http://schemas.openxmlformats.org/officeDocument/2006/relationships/hyperlink" Target="https://skills.emsidata.com/skills/KS122CK64NDXV57SRCZ6" TargetMode="External"/><Relationship Id="rId1708" Type="http://schemas.openxmlformats.org/officeDocument/2006/relationships/hyperlink" Target="https://skills.emsidata.com/skills/KS128BT67Q5G7W4L25VS" TargetMode="External"/><Relationship Id="rId1709" Type="http://schemas.openxmlformats.org/officeDocument/2006/relationships/hyperlink" Target="https://skills.emsidata.com/skills/KS123D971DXBLFR333DX" TargetMode="External"/><Relationship Id="rId40" Type="http://schemas.openxmlformats.org/officeDocument/2006/relationships/hyperlink" Target="https://skills.emsidata.com/skills/KS440R762YJ5R28K4XDN" TargetMode="External"/><Relationship Id="rId42" Type="http://schemas.openxmlformats.org/officeDocument/2006/relationships/hyperlink" Target="https://skills.emsidata.com/skills/ES62ED94425D0C9E9937" TargetMode="External"/><Relationship Id="rId41" Type="http://schemas.openxmlformats.org/officeDocument/2006/relationships/hyperlink" Target="https://skills.emsidata.com/skills/KS120BL6H9Z8TPFTZ1C2" TargetMode="External"/><Relationship Id="rId44" Type="http://schemas.openxmlformats.org/officeDocument/2006/relationships/hyperlink" Target="https://skills.emsidata.com/skills/KS123ZC66ND18073WKCS" TargetMode="External"/><Relationship Id="rId43" Type="http://schemas.openxmlformats.org/officeDocument/2006/relationships/hyperlink" Target="https://skills.emsidata.com/skills/KS8ZXPNSAGUI4ZLENMJW" TargetMode="External"/><Relationship Id="rId46" Type="http://schemas.openxmlformats.org/officeDocument/2006/relationships/hyperlink" Target="https://skills.emsidata.com/skills/ES1992B32BAB5423E423" TargetMode="External"/><Relationship Id="rId45" Type="http://schemas.openxmlformats.org/officeDocument/2006/relationships/hyperlink" Target="https://skills.emsidata.com/skills/ESFF9F7F1E6E3866D0B0" TargetMode="External"/><Relationship Id="rId48" Type="http://schemas.openxmlformats.org/officeDocument/2006/relationships/hyperlink" Target="https://skills.emsidata.com/skills/ES3623313D40EC6652DC" TargetMode="External"/><Relationship Id="rId47" Type="http://schemas.openxmlformats.org/officeDocument/2006/relationships/hyperlink" Target="https://skills.emsidata.com/skills/KS7C658V0Z5VN9S1WWYM" TargetMode="External"/><Relationship Id="rId49" Type="http://schemas.openxmlformats.org/officeDocument/2006/relationships/hyperlink" Target="https://skills.emsidata.com/skills/ES3138113FCCC45863D9" TargetMode="External"/><Relationship Id="rId31" Type="http://schemas.openxmlformats.org/officeDocument/2006/relationships/hyperlink" Target="https://skills.emsidata.com/skills/KS7G747655VG23WXMS9B" TargetMode="External"/><Relationship Id="rId30" Type="http://schemas.openxmlformats.org/officeDocument/2006/relationships/hyperlink" Target="https://skills.emsidata.com/skills/KS1218H6LSPWQHWXPLCD" TargetMode="External"/><Relationship Id="rId33" Type="http://schemas.openxmlformats.org/officeDocument/2006/relationships/hyperlink" Target="https://skills.emsidata.com/skills/KS126556LGP5F9RQ3Y54" TargetMode="External"/><Relationship Id="rId32" Type="http://schemas.openxmlformats.org/officeDocument/2006/relationships/hyperlink" Target="https://skills.emsidata.com/skills/KS680KR72KH02C5GM5TY" TargetMode="External"/><Relationship Id="rId35" Type="http://schemas.openxmlformats.org/officeDocument/2006/relationships/hyperlink" Target="https://skills.emsidata.com/skills/KS120BL5Y82H6T9F0F1B" TargetMode="External"/><Relationship Id="rId34" Type="http://schemas.openxmlformats.org/officeDocument/2006/relationships/hyperlink" Target="https://skills.emsidata.com/skills/KS120BK6RN5NN5LVV63N" TargetMode="External"/><Relationship Id="rId37" Type="http://schemas.openxmlformats.org/officeDocument/2006/relationships/hyperlink" Target="https://skills.emsidata.com/skills/KS127ZW6JKMQ7KYSCDDY" TargetMode="External"/><Relationship Id="rId36" Type="http://schemas.openxmlformats.org/officeDocument/2006/relationships/hyperlink" Target="https://skills.emsidata.com/skills/ESC4CA48F9C73D02BF59" TargetMode="External"/><Relationship Id="rId39" Type="http://schemas.openxmlformats.org/officeDocument/2006/relationships/hyperlink" Target="https://skills.emsidata.com/skills/KS440R46FJ57B8Q23DY3" TargetMode="External"/><Relationship Id="rId38" Type="http://schemas.openxmlformats.org/officeDocument/2006/relationships/hyperlink" Target="https://skills.emsidata.com/skills/ESC82FB481642DDF627E" TargetMode="External"/><Relationship Id="rId20" Type="http://schemas.openxmlformats.org/officeDocument/2006/relationships/hyperlink" Target="https://skills.emsidata.com/skills/KS1200H6XYN1CR0G5NZ0" TargetMode="External"/><Relationship Id="rId22" Type="http://schemas.openxmlformats.org/officeDocument/2006/relationships/hyperlink" Target="https://skills.emsidata.com/skills/ES4E484563F6E97D987F" TargetMode="External"/><Relationship Id="rId21" Type="http://schemas.openxmlformats.org/officeDocument/2006/relationships/hyperlink" Target="https://skills.emsidata.com/skills/KS121JN70DB9VHC8T9GN" TargetMode="External"/><Relationship Id="rId24" Type="http://schemas.openxmlformats.org/officeDocument/2006/relationships/hyperlink" Target="https://skills.emsidata.com/skills/KSOLZ9PSYE2RWFOEH1LF" TargetMode="External"/><Relationship Id="rId23" Type="http://schemas.openxmlformats.org/officeDocument/2006/relationships/hyperlink" Target="https://skills.emsidata.com/skills/ESE7CF2084EE07193255" TargetMode="External"/><Relationship Id="rId26" Type="http://schemas.openxmlformats.org/officeDocument/2006/relationships/hyperlink" Target="https://skills.emsidata.com/skills/ES39A67F403EB3EAAF1A" TargetMode="External"/><Relationship Id="rId25" Type="http://schemas.openxmlformats.org/officeDocument/2006/relationships/hyperlink" Target="https://skills.emsidata.com/skills/KS127ZG6DBSF76WF7VYX" TargetMode="External"/><Relationship Id="rId28" Type="http://schemas.openxmlformats.org/officeDocument/2006/relationships/hyperlink" Target="https://skills.emsidata.com/skills/ES93374D273ED49FAFEA" TargetMode="External"/><Relationship Id="rId27" Type="http://schemas.openxmlformats.org/officeDocument/2006/relationships/hyperlink" Target="https://skills.emsidata.com/skills/KS120016K8T4NSLN5Q6K" TargetMode="External"/><Relationship Id="rId29" Type="http://schemas.openxmlformats.org/officeDocument/2006/relationships/hyperlink" Target="https://skills.emsidata.com/skills/KS121C567C42ZV95PP2C" TargetMode="External"/><Relationship Id="rId11" Type="http://schemas.openxmlformats.org/officeDocument/2006/relationships/hyperlink" Target="https://skills.emsidata.com/skills/KS123XL73F2L2R1ZXK0K" TargetMode="External"/><Relationship Id="rId10" Type="http://schemas.openxmlformats.org/officeDocument/2006/relationships/hyperlink" Target="https://skills.emsidata.com/skills/KS7G1YH6989K60428HFJ" TargetMode="External"/><Relationship Id="rId13" Type="http://schemas.openxmlformats.org/officeDocument/2006/relationships/hyperlink" Target="https://skills.emsidata.com/skills/KS1233L6BGZ6R7D2FX0H" TargetMode="External"/><Relationship Id="rId12" Type="http://schemas.openxmlformats.org/officeDocument/2006/relationships/hyperlink" Target="https://skills.emsidata.com/skills/KS441LG5Y8XGW9TP7B4W" TargetMode="External"/><Relationship Id="rId15" Type="http://schemas.openxmlformats.org/officeDocument/2006/relationships/hyperlink" Target="https://skills.emsidata.com/skills/KS126HY6YLTB9R7XJC4Z" TargetMode="External"/><Relationship Id="rId14" Type="http://schemas.openxmlformats.org/officeDocument/2006/relationships/hyperlink" Target="https://skills.emsidata.com/skills/KS1244K68C6XP7VF1ZCX" TargetMode="External"/><Relationship Id="rId17" Type="http://schemas.openxmlformats.org/officeDocument/2006/relationships/hyperlink" Target="https://skills.emsidata.com/skills/ES3394E4839769062BF9" TargetMode="External"/><Relationship Id="rId16" Type="http://schemas.openxmlformats.org/officeDocument/2006/relationships/hyperlink" Target="https://skills.emsidata.com/skills/ESA76EB90559D4698CCD" TargetMode="External"/><Relationship Id="rId19" Type="http://schemas.openxmlformats.org/officeDocument/2006/relationships/hyperlink" Target="https://skills.emsidata.com/skills/KS126HS6R7MH1W08PMVR" TargetMode="External"/><Relationship Id="rId18" Type="http://schemas.openxmlformats.org/officeDocument/2006/relationships/hyperlink" Target="https://skills.emsidata.com/skills/KS125TH5X9H23N0137PS" TargetMode="External"/><Relationship Id="rId84" Type="http://schemas.openxmlformats.org/officeDocument/2006/relationships/hyperlink" Target="https://skills.emsidata.com/skills/KSMTFNFETVWSHU2K5X07" TargetMode="External"/><Relationship Id="rId1774" Type="http://schemas.openxmlformats.org/officeDocument/2006/relationships/hyperlink" Target="https://skills.emsidata.com/skills/KS1260B5W94BVRHBS3SP" TargetMode="External"/><Relationship Id="rId83" Type="http://schemas.openxmlformats.org/officeDocument/2006/relationships/hyperlink" Target="https://skills.emsidata.com/skills/KS122NQ78JV15M7TG886" TargetMode="External"/><Relationship Id="rId1775" Type="http://schemas.openxmlformats.org/officeDocument/2006/relationships/hyperlink" Target="https://skills.emsidata.com/skills/ES5947F5572CECE19BC5" TargetMode="External"/><Relationship Id="rId86" Type="http://schemas.openxmlformats.org/officeDocument/2006/relationships/hyperlink" Target="https://skills.emsidata.com/skills/KS123QD780L8N96VD1RM" TargetMode="External"/><Relationship Id="rId1776" Type="http://schemas.openxmlformats.org/officeDocument/2006/relationships/hyperlink" Target="https://skills.emsidata.com/skills/KS126C26VWW3SXG5RHX9" TargetMode="External"/><Relationship Id="rId85" Type="http://schemas.openxmlformats.org/officeDocument/2006/relationships/hyperlink" Target="https://skills.emsidata.com/skills/ES48F14D9F2F58F9336F" TargetMode="External"/><Relationship Id="rId1777" Type="http://schemas.openxmlformats.org/officeDocument/2006/relationships/hyperlink" Target="https://skills.emsidata.com/skills/KS440MF673ZVDH3L3SWY" TargetMode="External"/><Relationship Id="rId88" Type="http://schemas.openxmlformats.org/officeDocument/2006/relationships/hyperlink" Target="https://skills.emsidata.com/skills/KS125VR795DS56F5Q80L" TargetMode="External"/><Relationship Id="rId1778" Type="http://schemas.openxmlformats.org/officeDocument/2006/relationships/hyperlink" Target="https://skills.emsidata.com/skills/KS128C365Z91ZGLTK6XC" TargetMode="External"/><Relationship Id="rId87" Type="http://schemas.openxmlformats.org/officeDocument/2006/relationships/hyperlink" Target="https://skills.emsidata.com/skills/KS123RH5XSDNMXJPM4KR" TargetMode="External"/><Relationship Id="rId1779" Type="http://schemas.openxmlformats.org/officeDocument/2006/relationships/hyperlink" Target="https://skills.emsidata.com/skills/KS121F56HCNN8HS317LM" TargetMode="External"/><Relationship Id="rId89" Type="http://schemas.openxmlformats.org/officeDocument/2006/relationships/hyperlink" Target="https://skills.emsidata.com/skills/KS120GV5ZXR64CJLL1J4" TargetMode="External"/><Relationship Id="rId80" Type="http://schemas.openxmlformats.org/officeDocument/2006/relationships/hyperlink" Target="https://skills.emsidata.com/skills/KS125YQ73CSNZ17XDJ9J" TargetMode="External"/><Relationship Id="rId82" Type="http://schemas.openxmlformats.org/officeDocument/2006/relationships/hyperlink" Target="https://skills.emsidata.com/skills/KS127LX709PL7N1BS5K4" TargetMode="External"/><Relationship Id="rId81" Type="http://schemas.openxmlformats.org/officeDocument/2006/relationships/hyperlink" Target="https://skills.emsidata.com/skills/KSW2GDPDKIAOZ8ZMQTYA" TargetMode="External"/><Relationship Id="rId1770" Type="http://schemas.openxmlformats.org/officeDocument/2006/relationships/hyperlink" Target="https://skills.emsidata.com/skills/KS127JT79R8VT2J961DC" TargetMode="External"/><Relationship Id="rId1771" Type="http://schemas.openxmlformats.org/officeDocument/2006/relationships/hyperlink" Target="https://skills.emsidata.com/skills/KS125TZ6G4GYLS2F300C" TargetMode="External"/><Relationship Id="rId1772" Type="http://schemas.openxmlformats.org/officeDocument/2006/relationships/hyperlink" Target="https://skills.emsidata.com/skills/KS12752715S2P1XNBR43" TargetMode="External"/><Relationship Id="rId1773" Type="http://schemas.openxmlformats.org/officeDocument/2006/relationships/hyperlink" Target="https://skills.emsidata.com/skills/KS122D76HZSF2F2SXJZD" TargetMode="External"/><Relationship Id="rId73" Type="http://schemas.openxmlformats.org/officeDocument/2006/relationships/hyperlink" Target="https://skills.emsidata.com/skills/KS7G05Y6PD6Z2Z1TVKDD" TargetMode="External"/><Relationship Id="rId1763" Type="http://schemas.openxmlformats.org/officeDocument/2006/relationships/hyperlink" Target="https://skills.emsidata.com/skills/KS126XM5WZ451QBPLNLR" TargetMode="External"/><Relationship Id="rId72" Type="http://schemas.openxmlformats.org/officeDocument/2006/relationships/hyperlink" Target="https://skills.emsidata.com/skills/KS1218V6D1NWTXTCWP33" TargetMode="External"/><Relationship Id="rId1764" Type="http://schemas.openxmlformats.org/officeDocument/2006/relationships/hyperlink" Target="https://skills.emsidata.com/skills/KS126SS5ZGP8D3MC48BQ" TargetMode="External"/><Relationship Id="rId75" Type="http://schemas.openxmlformats.org/officeDocument/2006/relationships/hyperlink" Target="https://skills.emsidata.com/skills/KS441626TDSV2J6GBB86" TargetMode="External"/><Relationship Id="rId1765" Type="http://schemas.openxmlformats.org/officeDocument/2006/relationships/hyperlink" Target="https://skills.emsidata.com/skills/KS123C65WWYV541M67KQ" TargetMode="External"/><Relationship Id="rId74" Type="http://schemas.openxmlformats.org/officeDocument/2006/relationships/hyperlink" Target="https://skills.emsidata.com/skills/KS124Y46BNLKS3MP9KJK" TargetMode="External"/><Relationship Id="rId1766" Type="http://schemas.openxmlformats.org/officeDocument/2006/relationships/hyperlink" Target="https://skills.emsidata.com/skills/KS126BB6TYW1RZRT39VN" TargetMode="External"/><Relationship Id="rId77" Type="http://schemas.openxmlformats.org/officeDocument/2006/relationships/hyperlink" Target="https://skills.emsidata.com/skills/KS441DK70RM6XLJ3P36X" TargetMode="External"/><Relationship Id="rId1767" Type="http://schemas.openxmlformats.org/officeDocument/2006/relationships/hyperlink" Target="https://skills.emsidata.com/skills/KS121DR6KN061R1WRWT0" TargetMode="External"/><Relationship Id="rId76" Type="http://schemas.openxmlformats.org/officeDocument/2006/relationships/hyperlink" Target="https://skills.emsidata.com/skills/KS123RL60WHDTYVLQRSL" TargetMode="External"/><Relationship Id="rId1768" Type="http://schemas.openxmlformats.org/officeDocument/2006/relationships/hyperlink" Target="https://skills.emsidata.com/skills/ES7496BBFE8AF575C659" TargetMode="External"/><Relationship Id="rId79" Type="http://schemas.openxmlformats.org/officeDocument/2006/relationships/hyperlink" Target="https://skills.emsidata.com/skills/KS440FV6YG4KVBZY5RKT" TargetMode="External"/><Relationship Id="rId1769" Type="http://schemas.openxmlformats.org/officeDocument/2006/relationships/hyperlink" Target="https://skills.emsidata.com/skills/KS123H46X40T2JFS3HNP" TargetMode="External"/><Relationship Id="rId78" Type="http://schemas.openxmlformats.org/officeDocument/2006/relationships/hyperlink" Target="https://skills.emsidata.com/skills/KS7G5ZH5ZMDTZ1V8QC75" TargetMode="External"/><Relationship Id="rId71" Type="http://schemas.openxmlformats.org/officeDocument/2006/relationships/hyperlink" Target="https://skills.emsidata.com/skills/KSPW6SYT2CM7EW9VBP1H" TargetMode="External"/><Relationship Id="rId70" Type="http://schemas.openxmlformats.org/officeDocument/2006/relationships/hyperlink" Target="https://skills.emsidata.com/skills/KS13USA80NE38XJHA2TL" TargetMode="External"/><Relationship Id="rId1760" Type="http://schemas.openxmlformats.org/officeDocument/2006/relationships/hyperlink" Target="https://skills.emsidata.com/skills/KS1270B6ZM2TMYPKYRH1" TargetMode="External"/><Relationship Id="rId1761" Type="http://schemas.openxmlformats.org/officeDocument/2006/relationships/hyperlink" Target="https://skills.emsidata.com/skills/KS1223077VCYH2NDCW2Z" TargetMode="External"/><Relationship Id="rId1762" Type="http://schemas.openxmlformats.org/officeDocument/2006/relationships/hyperlink" Target="https://skills.emsidata.com/skills/KS12276704C395R62LC7" TargetMode="External"/><Relationship Id="rId62" Type="http://schemas.openxmlformats.org/officeDocument/2006/relationships/hyperlink" Target="https://skills.emsidata.com/skills/KS121986V35D05QNFF8N" TargetMode="External"/><Relationship Id="rId1796" Type="http://schemas.openxmlformats.org/officeDocument/2006/relationships/hyperlink" Target="https://skills.emsidata.com/skills/KS1285877D7CF6GTQJZF" TargetMode="External"/><Relationship Id="rId61" Type="http://schemas.openxmlformats.org/officeDocument/2006/relationships/hyperlink" Target="https://skills.emsidata.com/skills/KSQ9IRIH2B281JZYOJIZ" TargetMode="External"/><Relationship Id="rId1797" Type="http://schemas.openxmlformats.org/officeDocument/2006/relationships/hyperlink" Target="https://skills.emsidata.com/skills/KS121C96BRQXZFTPD1DG" TargetMode="External"/><Relationship Id="rId64" Type="http://schemas.openxmlformats.org/officeDocument/2006/relationships/hyperlink" Target="https://skills.emsidata.com/skills/KS1218G6KH2RGNVTJNR8" TargetMode="External"/><Relationship Id="rId1798" Type="http://schemas.openxmlformats.org/officeDocument/2006/relationships/hyperlink" Target="https://skills.emsidata.com/skills/KS1214B6GJNDKGHDFNP5" TargetMode="External"/><Relationship Id="rId63" Type="http://schemas.openxmlformats.org/officeDocument/2006/relationships/hyperlink" Target="https://skills.emsidata.com/skills/KS1218C6MP9RN7WXMM37" TargetMode="External"/><Relationship Id="rId1799" Type="http://schemas.openxmlformats.org/officeDocument/2006/relationships/hyperlink" Target="https://skills.emsidata.com/skills/KS126BK62WRFXDC690QY" TargetMode="External"/><Relationship Id="rId66" Type="http://schemas.openxmlformats.org/officeDocument/2006/relationships/hyperlink" Target="https://skills.emsidata.com/skills/KSJVV3YRQ0AV3QVEMB94" TargetMode="External"/><Relationship Id="rId65" Type="http://schemas.openxmlformats.org/officeDocument/2006/relationships/hyperlink" Target="https://skills.emsidata.com/skills/KS122SL787WBFLV2T3DS" TargetMode="External"/><Relationship Id="rId68" Type="http://schemas.openxmlformats.org/officeDocument/2006/relationships/hyperlink" Target="https://skills.emsidata.com/skills/KS126SH79FQK71785RN1" TargetMode="External"/><Relationship Id="rId67" Type="http://schemas.openxmlformats.org/officeDocument/2006/relationships/hyperlink" Target="https://skills.emsidata.com/skills/KS120ZX7019J4V8DHBTM" TargetMode="External"/><Relationship Id="rId60" Type="http://schemas.openxmlformats.org/officeDocument/2006/relationships/hyperlink" Target="https://skills.emsidata.com/skills/KS440ZB70KSLV18DM7M2" TargetMode="External"/><Relationship Id="rId69" Type="http://schemas.openxmlformats.org/officeDocument/2006/relationships/hyperlink" Target="https://skills.emsidata.com/skills/KS127FT67WJ9MTS58YHQ" TargetMode="External"/><Relationship Id="rId1790" Type="http://schemas.openxmlformats.org/officeDocument/2006/relationships/hyperlink" Target="https://skills.emsidata.com/skills/KS124BM69JD4B9CZCTRF" TargetMode="External"/><Relationship Id="rId1791" Type="http://schemas.openxmlformats.org/officeDocument/2006/relationships/hyperlink" Target="https://skills.emsidata.com/skills/ES767AF9563688700F7B" TargetMode="External"/><Relationship Id="rId1792" Type="http://schemas.openxmlformats.org/officeDocument/2006/relationships/hyperlink" Target="https://skills.emsidata.com/skills/KS12535650YNTFX0X1BN" TargetMode="External"/><Relationship Id="rId1793" Type="http://schemas.openxmlformats.org/officeDocument/2006/relationships/hyperlink" Target="https://skills.emsidata.com/skills/KS1253Y628QDSY22KWV2" TargetMode="External"/><Relationship Id="rId1794" Type="http://schemas.openxmlformats.org/officeDocument/2006/relationships/hyperlink" Target="https://skills.emsidata.com/skills/KS123WG65TG0D63WL5LF" TargetMode="External"/><Relationship Id="rId1795" Type="http://schemas.openxmlformats.org/officeDocument/2006/relationships/hyperlink" Target="https://skills.emsidata.com/skills/KS4400R644H86M71ZDDQ" TargetMode="External"/><Relationship Id="rId51" Type="http://schemas.openxmlformats.org/officeDocument/2006/relationships/hyperlink" Target="https://skills.emsidata.com/skills/KS6UL5GW1OS26T5WW2UK" TargetMode="External"/><Relationship Id="rId1785" Type="http://schemas.openxmlformats.org/officeDocument/2006/relationships/hyperlink" Target="https://skills.emsidata.com/skills/ES110075EF171907A3E8" TargetMode="External"/><Relationship Id="rId50" Type="http://schemas.openxmlformats.org/officeDocument/2006/relationships/hyperlink" Target="https://skills.emsidata.com/skills/KS122L363QG4M33RBQZ9" TargetMode="External"/><Relationship Id="rId1786" Type="http://schemas.openxmlformats.org/officeDocument/2006/relationships/hyperlink" Target="https://skills.emsidata.com/skills/KS124KF5W616GF1JHVVJ" TargetMode="External"/><Relationship Id="rId53" Type="http://schemas.openxmlformats.org/officeDocument/2006/relationships/hyperlink" Target="https://skills.emsidata.com/skills/KS125Q36QTY8PQT43BK3" TargetMode="External"/><Relationship Id="rId1787" Type="http://schemas.openxmlformats.org/officeDocument/2006/relationships/hyperlink" Target="https://skills.emsidata.com/skills/KSWXNQIB5K2ZCK9ZOHM6" TargetMode="External"/><Relationship Id="rId52" Type="http://schemas.openxmlformats.org/officeDocument/2006/relationships/hyperlink" Target="https://skills.emsidata.com/skills/KS1235P5ZVQRHD800SQK" TargetMode="External"/><Relationship Id="rId1788" Type="http://schemas.openxmlformats.org/officeDocument/2006/relationships/hyperlink" Target="https://skills.emsidata.com/skills/KS126L066JM8C2CJRKR2" TargetMode="External"/><Relationship Id="rId55" Type="http://schemas.openxmlformats.org/officeDocument/2006/relationships/hyperlink" Target="https://skills.emsidata.com/skills/KS1209579K7LGT45YXJB" TargetMode="External"/><Relationship Id="rId1789" Type="http://schemas.openxmlformats.org/officeDocument/2006/relationships/hyperlink" Target="https://skills.emsidata.com/skills/KS124KF6W2XMXBDGV6V0" TargetMode="External"/><Relationship Id="rId54" Type="http://schemas.openxmlformats.org/officeDocument/2006/relationships/hyperlink" Target="https://skills.emsidata.com/skills/KS125Q46DRC84LP4BKJW" TargetMode="External"/><Relationship Id="rId57" Type="http://schemas.openxmlformats.org/officeDocument/2006/relationships/hyperlink" Target="https://skills.emsidata.com/skills/KS127QN6DMH7B7YD97PL" TargetMode="External"/><Relationship Id="rId56" Type="http://schemas.openxmlformats.org/officeDocument/2006/relationships/hyperlink" Target="https://skills.emsidata.com/skills/KS1285Z663564K2GB93Y" TargetMode="External"/><Relationship Id="rId59" Type="http://schemas.openxmlformats.org/officeDocument/2006/relationships/hyperlink" Target="https://skills.emsidata.com/skills/ESA6AC50E02D490DE4FA" TargetMode="External"/><Relationship Id="rId58" Type="http://schemas.openxmlformats.org/officeDocument/2006/relationships/hyperlink" Target="https://skills.emsidata.com/skills/KS687QX65Q8MX9JLHYH0" TargetMode="External"/><Relationship Id="rId1780" Type="http://schemas.openxmlformats.org/officeDocument/2006/relationships/hyperlink" Target="https://skills.emsidata.com/skills/KS120WB5W9ZPJR1ZNNFS" TargetMode="External"/><Relationship Id="rId1781" Type="http://schemas.openxmlformats.org/officeDocument/2006/relationships/hyperlink" Target="https://skills.emsidata.com/skills/KS126BJ6K2M0L3GRHSCB" TargetMode="External"/><Relationship Id="rId1782" Type="http://schemas.openxmlformats.org/officeDocument/2006/relationships/hyperlink" Target="https://skills.emsidata.com/skills/KS121K26MJ3TN4NZDCN7" TargetMode="External"/><Relationship Id="rId1783" Type="http://schemas.openxmlformats.org/officeDocument/2006/relationships/hyperlink" Target="https://skills.emsidata.com/skills/KS1263P757XTBSPNSKJ4" TargetMode="External"/><Relationship Id="rId1784" Type="http://schemas.openxmlformats.org/officeDocument/2006/relationships/hyperlink" Target="https://skills.emsidata.com/skills/KS127555W6MK6CL1JSQB" TargetMode="External"/><Relationship Id="rId349" Type="http://schemas.openxmlformats.org/officeDocument/2006/relationships/hyperlink" Target="https://skills.emsidata.com/skills/KS7G0NS71QMMQGQGTH3Q" TargetMode="External"/><Relationship Id="rId348" Type="http://schemas.openxmlformats.org/officeDocument/2006/relationships/hyperlink" Target="https://skills.emsidata.com/skills/ES342523616CC36ADBB5" TargetMode="External"/><Relationship Id="rId347" Type="http://schemas.openxmlformats.org/officeDocument/2006/relationships/hyperlink" Target="https://skills.emsidata.com/skills/KS1245J6QB7YT03JWB6Q" TargetMode="External"/><Relationship Id="rId346" Type="http://schemas.openxmlformats.org/officeDocument/2006/relationships/hyperlink" Target="https://skills.emsidata.com/skills/KS124NG700Q2RZ7FLX30" TargetMode="External"/><Relationship Id="rId341" Type="http://schemas.openxmlformats.org/officeDocument/2006/relationships/hyperlink" Target="https://skills.emsidata.com/skills/KS7G58F680817GY7C0Z5" TargetMode="External"/><Relationship Id="rId340" Type="http://schemas.openxmlformats.org/officeDocument/2006/relationships/hyperlink" Target="https://skills.emsidata.com/skills/KS440NB6WQTFFTRTGPZZ" TargetMode="External"/><Relationship Id="rId345" Type="http://schemas.openxmlformats.org/officeDocument/2006/relationships/hyperlink" Target="https://skills.emsidata.com/skills/KS124HM771ZF70WBNNNW" TargetMode="External"/><Relationship Id="rId344" Type="http://schemas.openxmlformats.org/officeDocument/2006/relationships/hyperlink" Target="https://skills.emsidata.com/skills/KS1217R6SMDJ0WQHN6LK" TargetMode="External"/><Relationship Id="rId343" Type="http://schemas.openxmlformats.org/officeDocument/2006/relationships/hyperlink" Target="https://skills.emsidata.com/skills/KS6888T71TLZ95GK1F1V" TargetMode="External"/><Relationship Id="rId342" Type="http://schemas.openxmlformats.org/officeDocument/2006/relationships/hyperlink" Target="https://skills.emsidata.com/skills/KS1256G6DQ5CXRCWVGGW" TargetMode="External"/><Relationship Id="rId338" Type="http://schemas.openxmlformats.org/officeDocument/2006/relationships/hyperlink" Target="https://skills.emsidata.com/skills/KS1226R6NBXK6PSZF5FM" TargetMode="External"/><Relationship Id="rId337" Type="http://schemas.openxmlformats.org/officeDocument/2006/relationships/hyperlink" Target="https://skills.emsidata.com/skills/KS128J35W8FRP96V80DS" TargetMode="External"/><Relationship Id="rId336" Type="http://schemas.openxmlformats.org/officeDocument/2006/relationships/hyperlink" Target="https://skills.emsidata.com/skills/KS1229V75JRKRC5S980K" TargetMode="External"/><Relationship Id="rId335" Type="http://schemas.openxmlformats.org/officeDocument/2006/relationships/hyperlink" Target="https://skills.emsidata.com/skills/KS440XF71HJSP3NM38CG" TargetMode="External"/><Relationship Id="rId339" Type="http://schemas.openxmlformats.org/officeDocument/2006/relationships/hyperlink" Target="https://skills.emsidata.com/skills/KS127JM79FJ5MC2D5VH6" TargetMode="External"/><Relationship Id="rId330" Type="http://schemas.openxmlformats.org/officeDocument/2006/relationships/hyperlink" Target="https://skills.emsidata.com/skills/ES790B9B3A918FCDE4FD" TargetMode="External"/><Relationship Id="rId334" Type="http://schemas.openxmlformats.org/officeDocument/2006/relationships/hyperlink" Target="https://skills.emsidata.com/skills/KS1217R6HYXYDKG52GHN" TargetMode="External"/><Relationship Id="rId333" Type="http://schemas.openxmlformats.org/officeDocument/2006/relationships/hyperlink" Target="https://skills.emsidata.com/skills/KS122FN6C971NB3RMGRM" TargetMode="External"/><Relationship Id="rId332" Type="http://schemas.openxmlformats.org/officeDocument/2006/relationships/hyperlink" Target="https://skills.emsidata.com/skills/KS7G5WF65Q6W83CGJ3BV" TargetMode="External"/><Relationship Id="rId331" Type="http://schemas.openxmlformats.org/officeDocument/2006/relationships/hyperlink" Target="https://skills.emsidata.com/skills/ESD89684FCBE4D978339" TargetMode="External"/><Relationship Id="rId370" Type="http://schemas.openxmlformats.org/officeDocument/2006/relationships/hyperlink" Target="https://skills.emsidata.com/skills/ES6A9720D9137D257BAF" TargetMode="External"/><Relationship Id="rId369" Type="http://schemas.openxmlformats.org/officeDocument/2006/relationships/hyperlink" Target="https://skills.emsidata.com/skills/KS1256P6K6L55CC6SHTY" TargetMode="External"/><Relationship Id="rId368" Type="http://schemas.openxmlformats.org/officeDocument/2006/relationships/hyperlink" Target="https://skills.emsidata.com/skills/KS1219F6TX2C4YWCN0F8" TargetMode="External"/><Relationship Id="rId363" Type="http://schemas.openxmlformats.org/officeDocument/2006/relationships/hyperlink" Target="https://skills.emsidata.com/skills/KS122BR79MXF3H1GXR79" TargetMode="External"/><Relationship Id="rId362" Type="http://schemas.openxmlformats.org/officeDocument/2006/relationships/hyperlink" Target="https://skills.emsidata.com/skills/KS7G0GK76JGSBRD484V1" TargetMode="External"/><Relationship Id="rId361" Type="http://schemas.openxmlformats.org/officeDocument/2006/relationships/hyperlink" Target="https://skills.emsidata.com/skills/KS120GQ6LW2965CLHJ55" TargetMode="External"/><Relationship Id="rId360" Type="http://schemas.openxmlformats.org/officeDocument/2006/relationships/hyperlink" Target="https://skills.emsidata.com/skills/BGS95511BC59500E7459" TargetMode="External"/><Relationship Id="rId367" Type="http://schemas.openxmlformats.org/officeDocument/2006/relationships/hyperlink" Target="https://skills.emsidata.com/skills/KS121986J2SBJ8Z76D73" TargetMode="External"/><Relationship Id="rId366" Type="http://schemas.openxmlformats.org/officeDocument/2006/relationships/hyperlink" Target="https://skills.emsidata.com/skills/KS4402D67MDP23KB0JGR" TargetMode="External"/><Relationship Id="rId365" Type="http://schemas.openxmlformats.org/officeDocument/2006/relationships/hyperlink" Target="https://skills.emsidata.com/skills/KS1246R60SS35YQ0S30N" TargetMode="External"/><Relationship Id="rId364" Type="http://schemas.openxmlformats.org/officeDocument/2006/relationships/hyperlink" Target="https://skills.emsidata.com/skills/KS1219875SHHKTPG2LVV" TargetMode="External"/><Relationship Id="rId95" Type="http://schemas.openxmlformats.org/officeDocument/2006/relationships/hyperlink" Target="https://skills.emsidata.com/skills/KS441VK66YJV4G78XS1N" TargetMode="External"/><Relationship Id="rId94" Type="http://schemas.openxmlformats.org/officeDocument/2006/relationships/hyperlink" Target="https://skills.emsidata.com/skills/KS1240K70J5662ZSVRYH" TargetMode="External"/><Relationship Id="rId97" Type="http://schemas.openxmlformats.org/officeDocument/2006/relationships/hyperlink" Target="https://skills.emsidata.com/skills/KS122PM76DCYL9WC89Y7" TargetMode="External"/><Relationship Id="rId96" Type="http://schemas.openxmlformats.org/officeDocument/2006/relationships/hyperlink" Target="https://skills.emsidata.com/skills/KS122NV76966P55MV6WD" TargetMode="External"/><Relationship Id="rId99" Type="http://schemas.openxmlformats.org/officeDocument/2006/relationships/hyperlink" Target="https://skills.emsidata.com/skills/KS1241P6PXRCKTDSWHTV" TargetMode="External"/><Relationship Id="rId98" Type="http://schemas.openxmlformats.org/officeDocument/2006/relationships/hyperlink" Target="https://skills.emsidata.com/skills/KS120GV6C72JMSZKMTD7" TargetMode="External"/><Relationship Id="rId91" Type="http://schemas.openxmlformats.org/officeDocument/2006/relationships/hyperlink" Target="https://skills.emsidata.com/skills/KS127DQ68Y40ZGV1ZS17" TargetMode="External"/><Relationship Id="rId90" Type="http://schemas.openxmlformats.org/officeDocument/2006/relationships/hyperlink" Target="https://skills.emsidata.com/skills/KS441H278FKL6W7160MY" TargetMode="External"/><Relationship Id="rId93" Type="http://schemas.openxmlformats.org/officeDocument/2006/relationships/hyperlink" Target="https://skills.emsidata.com/skills/KSQXCGHI0NABY4TXXPCO" TargetMode="External"/><Relationship Id="rId92" Type="http://schemas.openxmlformats.org/officeDocument/2006/relationships/hyperlink" Target="https://skills.emsidata.com/skills/KS122CN61BGR14CT2VZF" TargetMode="External"/><Relationship Id="rId359" Type="http://schemas.openxmlformats.org/officeDocument/2006/relationships/hyperlink" Target="https://skills.emsidata.com/skills/KS121F4694GS21ZNM1VZ" TargetMode="External"/><Relationship Id="rId358" Type="http://schemas.openxmlformats.org/officeDocument/2006/relationships/hyperlink" Target="https://skills.emsidata.com/skills/KS1226460LSTKGW59TDX" TargetMode="External"/><Relationship Id="rId357" Type="http://schemas.openxmlformats.org/officeDocument/2006/relationships/hyperlink" Target="https://skills.emsidata.com/skills/ES692330DC9B3DAE9668" TargetMode="External"/><Relationship Id="rId352" Type="http://schemas.openxmlformats.org/officeDocument/2006/relationships/hyperlink" Target="https://skills.emsidata.com/skills/KS122TP6HKNBGYL0ZFM4" TargetMode="External"/><Relationship Id="rId351" Type="http://schemas.openxmlformats.org/officeDocument/2006/relationships/hyperlink" Target="https://skills.emsidata.com/skills/KS441757223CDGVMVFNW" TargetMode="External"/><Relationship Id="rId350" Type="http://schemas.openxmlformats.org/officeDocument/2006/relationships/hyperlink" Target="https://skills.emsidata.com/skills/KS4404S6YYWRS055SPRQ" TargetMode="External"/><Relationship Id="rId356" Type="http://schemas.openxmlformats.org/officeDocument/2006/relationships/hyperlink" Target="https://skills.emsidata.com/skills/KSVV7L26JZNZ4SX5QH95" TargetMode="External"/><Relationship Id="rId355" Type="http://schemas.openxmlformats.org/officeDocument/2006/relationships/hyperlink" Target="https://skills.emsidata.com/skills/KS121905YTBHHX4N89W2" TargetMode="External"/><Relationship Id="rId354" Type="http://schemas.openxmlformats.org/officeDocument/2006/relationships/hyperlink" Target="https://skills.emsidata.com/skills/KS122C06Z8NDM5G6NYNT" TargetMode="External"/><Relationship Id="rId353" Type="http://schemas.openxmlformats.org/officeDocument/2006/relationships/hyperlink" Target="https://skills.emsidata.com/skills/KS4424T6KPTTQ1NKM0XK" TargetMode="External"/><Relationship Id="rId305" Type="http://schemas.openxmlformats.org/officeDocument/2006/relationships/hyperlink" Target="https://skills.emsidata.com/skills/KS121VL6CYLXTKKGWQK1" TargetMode="External"/><Relationship Id="rId304" Type="http://schemas.openxmlformats.org/officeDocument/2006/relationships/hyperlink" Target="https://skills.emsidata.com/skills/KS7G6S16G7K7D0W6P97L" TargetMode="External"/><Relationship Id="rId303" Type="http://schemas.openxmlformats.org/officeDocument/2006/relationships/hyperlink" Target="https://skills.emsidata.com/skills/KS440Y87796WPP7W46RT" TargetMode="External"/><Relationship Id="rId302" Type="http://schemas.openxmlformats.org/officeDocument/2006/relationships/hyperlink" Target="https://skills.emsidata.com/skills/KS440Y76XJ99KMMZBVXK" TargetMode="External"/><Relationship Id="rId309" Type="http://schemas.openxmlformats.org/officeDocument/2006/relationships/hyperlink" Target="https://skills.emsidata.com/skills/KS1229163GN14GKRVP2M" TargetMode="External"/><Relationship Id="rId308" Type="http://schemas.openxmlformats.org/officeDocument/2006/relationships/hyperlink" Target="https://skills.emsidata.com/skills/KS1253Y5YTQ174LPH6WF" TargetMode="External"/><Relationship Id="rId307" Type="http://schemas.openxmlformats.org/officeDocument/2006/relationships/hyperlink" Target="https://skills.emsidata.com/skills/KS440Y975RD841M02V3S" TargetMode="External"/><Relationship Id="rId306" Type="http://schemas.openxmlformats.org/officeDocument/2006/relationships/hyperlink" Target="https://skills.emsidata.com/skills/KS1247471HSLDT5PBD6P" TargetMode="External"/><Relationship Id="rId301" Type="http://schemas.openxmlformats.org/officeDocument/2006/relationships/hyperlink" Target="https://skills.emsidata.com/skills/KS4400P73W7HVMVZ7HCB" TargetMode="External"/><Relationship Id="rId300" Type="http://schemas.openxmlformats.org/officeDocument/2006/relationships/hyperlink" Target="https://skills.emsidata.com/skills/KS127JY5Z8ZW4NTK3NC5" TargetMode="External"/><Relationship Id="rId327" Type="http://schemas.openxmlformats.org/officeDocument/2006/relationships/hyperlink" Target="https://skills.emsidata.com/skills/KS440T95YVPGBW88YSDQ" TargetMode="External"/><Relationship Id="rId326" Type="http://schemas.openxmlformats.org/officeDocument/2006/relationships/hyperlink" Target="https://skills.emsidata.com/skills/KS1217S6P3M284GY3DLN" TargetMode="External"/><Relationship Id="rId325" Type="http://schemas.openxmlformats.org/officeDocument/2006/relationships/hyperlink" Target="https://skills.emsidata.com/skills/KS1210674JQVCN6F1V19" TargetMode="External"/><Relationship Id="rId324" Type="http://schemas.openxmlformats.org/officeDocument/2006/relationships/hyperlink" Target="https://skills.emsidata.com/skills/KS120SH6ZGPND59NX8J0" TargetMode="External"/><Relationship Id="rId329" Type="http://schemas.openxmlformats.org/officeDocument/2006/relationships/hyperlink" Target="https://skills.emsidata.com/skills/KS121DY6DT8LNYJL7FZ1" TargetMode="External"/><Relationship Id="rId328" Type="http://schemas.openxmlformats.org/officeDocument/2006/relationships/hyperlink" Target="https://skills.emsidata.com/skills/KS127TK734GDG2P8DKBY" TargetMode="External"/><Relationship Id="rId323" Type="http://schemas.openxmlformats.org/officeDocument/2006/relationships/hyperlink" Target="https://skills.emsidata.com/skills/KS120MK68TQJ03CWMLHH" TargetMode="External"/><Relationship Id="rId322" Type="http://schemas.openxmlformats.org/officeDocument/2006/relationships/hyperlink" Target="https://skills.emsidata.com/skills/KS124PV771999TSBBMM0" TargetMode="External"/><Relationship Id="rId321" Type="http://schemas.openxmlformats.org/officeDocument/2006/relationships/hyperlink" Target="https://skills.emsidata.com/skills/KS123RL5VXGM04RW1K2V" TargetMode="External"/><Relationship Id="rId320" Type="http://schemas.openxmlformats.org/officeDocument/2006/relationships/hyperlink" Target="https://skills.emsidata.com/skills/KS1205V67QP3VYT0HKW7" TargetMode="External"/><Relationship Id="rId316" Type="http://schemas.openxmlformats.org/officeDocument/2006/relationships/hyperlink" Target="https://skills.emsidata.com/skills/KS125VJ636ZVWXWBJH1C" TargetMode="External"/><Relationship Id="rId315" Type="http://schemas.openxmlformats.org/officeDocument/2006/relationships/hyperlink" Target="https://skills.emsidata.com/skills/KS440Y2753B5W026NRP1" TargetMode="External"/><Relationship Id="rId314" Type="http://schemas.openxmlformats.org/officeDocument/2006/relationships/hyperlink" Target="https://skills.emsidata.com/skills/KS128CV78DFGL5QWK0TP" TargetMode="External"/><Relationship Id="rId313" Type="http://schemas.openxmlformats.org/officeDocument/2006/relationships/hyperlink" Target="https://skills.emsidata.com/skills/KSQBDJ40LXGIMTWMW3V3" TargetMode="External"/><Relationship Id="rId319" Type="http://schemas.openxmlformats.org/officeDocument/2006/relationships/hyperlink" Target="https://skills.emsidata.com/skills/KS126MC74DDPFPRS09SS" TargetMode="External"/><Relationship Id="rId318" Type="http://schemas.openxmlformats.org/officeDocument/2006/relationships/hyperlink" Target="https://skills.emsidata.com/skills/KS122VC6YW4GX4M0LBGT" TargetMode="External"/><Relationship Id="rId317" Type="http://schemas.openxmlformats.org/officeDocument/2006/relationships/hyperlink" Target="https://skills.emsidata.com/skills/KS125LW72VV60LMKP55P" TargetMode="External"/><Relationship Id="rId312" Type="http://schemas.openxmlformats.org/officeDocument/2006/relationships/hyperlink" Target="https://skills.emsidata.com/skills/KS123115Y008H7M9H15M" TargetMode="External"/><Relationship Id="rId311" Type="http://schemas.openxmlformats.org/officeDocument/2006/relationships/hyperlink" Target="https://skills.emsidata.com/skills/KS123MX6W4PV7YPN9HYH" TargetMode="External"/><Relationship Id="rId310" Type="http://schemas.openxmlformats.org/officeDocument/2006/relationships/hyperlink" Target="https://skills.emsidata.com/skills/KS124X068YJ0G5QD5LSZ" TargetMode="External"/><Relationship Id="rId4040" Type="http://schemas.openxmlformats.org/officeDocument/2006/relationships/hyperlink" Target="https://skills.emsidata.com/skills/KS1LTFPZ3A5V9W454971" TargetMode="External"/><Relationship Id="rId4042" Type="http://schemas.openxmlformats.org/officeDocument/2006/relationships/hyperlink" Target="https://skills.emsidata.com/skills/KS122LF709JLK7D9PL8J" TargetMode="External"/><Relationship Id="rId4041" Type="http://schemas.openxmlformats.org/officeDocument/2006/relationships/hyperlink" Target="https://skills.emsidata.com/skills/KS123606D9B7G8SWYZL1" TargetMode="External"/><Relationship Id="rId4044" Type="http://schemas.openxmlformats.org/officeDocument/2006/relationships/hyperlink" Target="https://skills.emsidata.com/skills/KS121C8724MWS10NYFCX" TargetMode="External"/><Relationship Id="rId4043" Type="http://schemas.openxmlformats.org/officeDocument/2006/relationships/hyperlink" Target="https://skills.emsidata.com/skills/KS120K369N6FRXGKL0SN" TargetMode="External"/><Relationship Id="rId4046" Type="http://schemas.openxmlformats.org/officeDocument/2006/relationships/hyperlink" Target="https://skills.emsidata.com/skills/ES36447682683479BD91" TargetMode="External"/><Relationship Id="rId4045" Type="http://schemas.openxmlformats.org/officeDocument/2006/relationships/hyperlink" Target="https://skills.emsidata.com/skills/BGSAF2195C4D72DA788E" TargetMode="External"/><Relationship Id="rId4048" Type="http://schemas.openxmlformats.org/officeDocument/2006/relationships/hyperlink" Target="https://skills.emsidata.com/skills/BGS7769CB2FE0C6E8B8A" TargetMode="External"/><Relationship Id="rId4047" Type="http://schemas.openxmlformats.org/officeDocument/2006/relationships/hyperlink" Target="https://skills.emsidata.com/skills/KS4422P5ZYNKQ8W589GG" TargetMode="External"/><Relationship Id="rId4049" Type="http://schemas.openxmlformats.org/officeDocument/2006/relationships/hyperlink" Target="https://skills.emsidata.com/skills/KS7G3PY6QZ9WZ101P2LQ" TargetMode="External"/><Relationship Id="rId4031" Type="http://schemas.openxmlformats.org/officeDocument/2006/relationships/hyperlink" Target="https://skills.emsidata.com/skills/KS123RG7157Q8BQKCXD5" TargetMode="External"/><Relationship Id="rId4030" Type="http://schemas.openxmlformats.org/officeDocument/2006/relationships/hyperlink" Target="https://skills.emsidata.com/skills/ES9320CF9A1D6E98E7DA" TargetMode="External"/><Relationship Id="rId297" Type="http://schemas.openxmlformats.org/officeDocument/2006/relationships/hyperlink" Target="https://skills.emsidata.com/skills/KS440Y872F3BYGM3F52K" TargetMode="External"/><Relationship Id="rId4033" Type="http://schemas.openxmlformats.org/officeDocument/2006/relationships/hyperlink" Target="https://skills.emsidata.com/skills/KS121L66MRP5DT4V5ZCM" TargetMode="External"/><Relationship Id="rId296" Type="http://schemas.openxmlformats.org/officeDocument/2006/relationships/hyperlink" Target="https://skills.emsidata.com/skills/KS126SZ69P213BWD801D" TargetMode="External"/><Relationship Id="rId4032" Type="http://schemas.openxmlformats.org/officeDocument/2006/relationships/hyperlink" Target="https://skills.emsidata.com/skills/KS125SG78YD1D2PFSR51" TargetMode="External"/><Relationship Id="rId295" Type="http://schemas.openxmlformats.org/officeDocument/2006/relationships/hyperlink" Target="https://skills.emsidata.com/skills/ES38807E6721CB034A7F" TargetMode="External"/><Relationship Id="rId4035" Type="http://schemas.openxmlformats.org/officeDocument/2006/relationships/hyperlink" Target="https://skills.emsidata.com/skills/BGS5688B743D94F304FC" TargetMode="External"/><Relationship Id="rId294" Type="http://schemas.openxmlformats.org/officeDocument/2006/relationships/hyperlink" Target="https://skills.emsidata.com/skills/KSC3BV1D6T0TMPSDJ88V" TargetMode="External"/><Relationship Id="rId4034" Type="http://schemas.openxmlformats.org/officeDocument/2006/relationships/hyperlink" Target="https://skills.emsidata.com/skills/BGSE819AA127E083F6AB" TargetMode="External"/><Relationship Id="rId4037" Type="http://schemas.openxmlformats.org/officeDocument/2006/relationships/hyperlink" Target="https://skills.emsidata.com/skills/ESA8D57D13B252BFE338" TargetMode="External"/><Relationship Id="rId4036" Type="http://schemas.openxmlformats.org/officeDocument/2006/relationships/hyperlink" Target="https://skills.emsidata.com/skills/BGS8EA24ED238A329AF7" TargetMode="External"/><Relationship Id="rId299" Type="http://schemas.openxmlformats.org/officeDocument/2006/relationships/hyperlink" Target="https://skills.emsidata.com/skills/KS125VJ78FYZQXGRT9XY" TargetMode="External"/><Relationship Id="rId4039" Type="http://schemas.openxmlformats.org/officeDocument/2006/relationships/hyperlink" Target="https://skills.emsidata.com/skills/KS126W061MPMZ58GZ97T" TargetMode="External"/><Relationship Id="rId298" Type="http://schemas.openxmlformats.org/officeDocument/2006/relationships/hyperlink" Target="https://skills.emsidata.com/skills/KS127KW5XYHQSL9PBZD9" TargetMode="External"/><Relationship Id="rId4038" Type="http://schemas.openxmlformats.org/officeDocument/2006/relationships/hyperlink" Target="https://skills.emsidata.com/skills/KSBDFGGLMNWHVJ0NGG3K" TargetMode="External"/><Relationship Id="rId4060" Type="http://schemas.openxmlformats.org/officeDocument/2006/relationships/hyperlink" Target="https://skills.emsidata.com/skills/KS121YK6GTG7W2HDV251" TargetMode="External"/><Relationship Id="rId4062" Type="http://schemas.openxmlformats.org/officeDocument/2006/relationships/hyperlink" Target="https://skills.emsidata.com/skills/BGS6CE7764C7F58F6A33" TargetMode="External"/><Relationship Id="rId4061" Type="http://schemas.openxmlformats.org/officeDocument/2006/relationships/hyperlink" Target="https://skills.emsidata.com/skills/BGS273754E9E875DCFE7" TargetMode="External"/><Relationship Id="rId4064" Type="http://schemas.openxmlformats.org/officeDocument/2006/relationships/hyperlink" Target="https://skills.emsidata.com/skills/KS121S8631MLDZ9ZBHV7" TargetMode="External"/><Relationship Id="rId4063" Type="http://schemas.openxmlformats.org/officeDocument/2006/relationships/hyperlink" Target="https://skills.emsidata.com/skills/KS120GC6YMBWZNLV9G3M" TargetMode="External"/><Relationship Id="rId4066" Type="http://schemas.openxmlformats.org/officeDocument/2006/relationships/hyperlink" Target="https://skills.emsidata.com/skills/KS2LE38LST91CI29DWOY" TargetMode="External"/><Relationship Id="rId4065" Type="http://schemas.openxmlformats.org/officeDocument/2006/relationships/hyperlink" Target="https://skills.emsidata.com/skills/KS127HZ6DBW94PK0XY00" TargetMode="External"/><Relationship Id="rId4068" Type="http://schemas.openxmlformats.org/officeDocument/2006/relationships/hyperlink" Target="https://skills.emsidata.com/skills/ES653F0CC95BA4BFD5CD" TargetMode="External"/><Relationship Id="rId4067" Type="http://schemas.openxmlformats.org/officeDocument/2006/relationships/hyperlink" Target="https://skills.emsidata.com/skills/ES6FCC27BF1F8D10CD3E" TargetMode="External"/><Relationship Id="rId4069" Type="http://schemas.openxmlformats.org/officeDocument/2006/relationships/hyperlink" Target="https://skills.emsidata.com/skills/KS1205H6JPVBX39XF3F2" TargetMode="External"/><Relationship Id="rId4051" Type="http://schemas.openxmlformats.org/officeDocument/2006/relationships/hyperlink" Target="https://skills.emsidata.com/skills/KS125Q66WKBXGWN5TN1Z" TargetMode="External"/><Relationship Id="rId4050" Type="http://schemas.openxmlformats.org/officeDocument/2006/relationships/hyperlink" Target="https://skills.emsidata.com/skills/KSETV2SGAZCO1VOOG1QD" TargetMode="External"/><Relationship Id="rId4053" Type="http://schemas.openxmlformats.org/officeDocument/2006/relationships/hyperlink" Target="https://skills.emsidata.com/skills/BGS6B74232DC84D86E97" TargetMode="External"/><Relationship Id="rId4052" Type="http://schemas.openxmlformats.org/officeDocument/2006/relationships/hyperlink" Target="https://skills.emsidata.com/skills/BGSAA93822820DF21114" TargetMode="External"/><Relationship Id="rId4055" Type="http://schemas.openxmlformats.org/officeDocument/2006/relationships/hyperlink" Target="https://skills.emsidata.com/skills/BGSDECCA4254950F9007" TargetMode="External"/><Relationship Id="rId4054" Type="http://schemas.openxmlformats.org/officeDocument/2006/relationships/hyperlink" Target="https://skills.emsidata.com/skills/KSWDBTNIZQW48NBKP6I0" TargetMode="External"/><Relationship Id="rId4057" Type="http://schemas.openxmlformats.org/officeDocument/2006/relationships/hyperlink" Target="https://skills.emsidata.com/skills/ES3F2513616578DBB270" TargetMode="External"/><Relationship Id="rId4056" Type="http://schemas.openxmlformats.org/officeDocument/2006/relationships/hyperlink" Target="https://skills.emsidata.com/skills/KS3F3L79UVF35H3D8BGS" TargetMode="External"/><Relationship Id="rId4059" Type="http://schemas.openxmlformats.org/officeDocument/2006/relationships/hyperlink" Target="https://skills.emsidata.com/skills/KS122Q073YMSYHDT8WW7" TargetMode="External"/><Relationship Id="rId4058" Type="http://schemas.openxmlformats.org/officeDocument/2006/relationships/hyperlink" Target="https://skills.emsidata.com/skills/BGSAF15A951844297C76" TargetMode="External"/><Relationship Id="rId4008" Type="http://schemas.openxmlformats.org/officeDocument/2006/relationships/hyperlink" Target="https://skills.emsidata.com/skills/KSFZEO95XYG2EXK7V2MF" TargetMode="External"/><Relationship Id="rId4007" Type="http://schemas.openxmlformats.org/officeDocument/2006/relationships/hyperlink" Target="https://skills.emsidata.com/skills/KSUC3FXZSFDLQA1S3VQW" TargetMode="External"/><Relationship Id="rId4009" Type="http://schemas.openxmlformats.org/officeDocument/2006/relationships/hyperlink" Target="https://skills.emsidata.com/skills/ES4BC6B1E39C02357FFC" TargetMode="External"/><Relationship Id="rId271" Type="http://schemas.openxmlformats.org/officeDocument/2006/relationships/hyperlink" Target="https://skills.emsidata.com/skills/KS124YX5YBPVSNLBN7WN" TargetMode="External"/><Relationship Id="rId270" Type="http://schemas.openxmlformats.org/officeDocument/2006/relationships/hyperlink" Target="https://skills.emsidata.com/skills/KS440XV5Z9HQNLK1BNW3" TargetMode="External"/><Relationship Id="rId269" Type="http://schemas.openxmlformats.org/officeDocument/2006/relationships/hyperlink" Target="https://skills.emsidata.com/skills/KS441WZ6SHN10VW7Q4MZ" TargetMode="External"/><Relationship Id="rId264" Type="http://schemas.openxmlformats.org/officeDocument/2006/relationships/hyperlink" Target="https://skills.emsidata.com/skills/ES1FE5CA327A138504B5" TargetMode="External"/><Relationship Id="rId4000" Type="http://schemas.openxmlformats.org/officeDocument/2006/relationships/hyperlink" Target="https://skills.emsidata.com/skills/BGS98CED2915B722A015" TargetMode="External"/><Relationship Id="rId263" Type="http://schemas.openxmlformats.org/officeDocument/2006/relationships/hyperlink" Target="https://skills.emsidata.com/skills/KS440GH5YRZFQDHSFKVC" TargetMode="External"/><Relationship Id="rId262" Type="http://schemas.openxmlformats.org/officeDocument/2006/relationships/hyperlink" Target="https://skills.emsidata.com/skills/KS1227561W39N14BY3LB" TargetMode="External"/><Relationship Id="rId4002" Type="http://schemas.openxmlformats.org/officeDocument/2006/relationships/hyperlink" Target="https://skills.emsidata.com/skills/KSATOIBII17ULJZTEDNA" TargetMode="External"/><Relationship Id="rId261" Type="http://schemas.openxmlformats.org/officeDocument/2006/relationships/hyperlink" Target="https://skills.emsidata.com/skills/KS126VY6DLPDWFZD5VB8" TargetMode="External"/><Relationship Id="rId4001" Type="http://schemas.openxmlformats.org/officeDocument/2006/relationships/hyperlink" Target="https://skills.emsidata.com/skills/ES52274D97F253F687B0" TargetMode="External"/><Relationship Id="rId268" Type="http://schemas.openxmlformats.org/officeDocument/2006/relationships/hyperlink" Target="https://skills.emsidata.com/skills/ESD2E015633809B06EA7" TargetMode="External"/><Relationship Id="rId4004" Type="http://schemas.openxmlformats.org/officeDocument/2006/relationships/hyperlink" Target="https://skills.emsidata.com/skills/BGSEF2C208D6107E9096" TargetMode="External"/><Relationship Id="rId267" Type="http://schemas.openxmlformats.org/officeDocument/2006/relationships/hyperlink" Target="https://skills.emsidata.com/skills/ESA0975524BD1E6C40FA" TargetMode="External"/><Relationship Id="rId4003" Type="http://schemas.openxmlformats.org/officeDocument/2006/relationships/hyperlink" Target="https://skills.emsidata.com/skills/BGS261B19FEED1D25B7A" TargetMode="External"/><Relationship Id="rId266" Type="http://schemas.openxmlformats.org/officeDocument/2006/relationships/hyperlink" Target="https://skills.emsidata.com/skills/ESBD03499053871E7AD9" TargetMode="External"/><Relationship Id="rId4006" Type="http://schemas.openxmlformats.org/officeDocument/2006/relationships/hyperlink" Target="https://skills.emsidata.com/skills/KS1268L5WLLW6TY4KKPZ" TargetMode="External"/><Relationship Id="rId265" Type="http://schemas.openxmlformats.org/officeDocument/2006/relationships/hyperlink" Target="https://skills.emsidata.com/skills/KS126237283GZN8NX5P6" TargetMode="External"/><Relationship Id="rId4005" Type="http://schemas.openxmlformats.org/officeDocument/2006/relationships/hyperlink" Target="https://skills.emsidata.com/skills/ESD3D69125B66CF2CFA1" TargetMode="External"/><Relationship Id="rId260" Type="http://schemas.openxmlformats.org/officeDocument/2006/relationships/hyperlink" Target="https://skills.emsidata.com/skills/KS125VL6MR6RWXFVL5HX" TargetMode="External"/><Relationship Id="rId259" Type="http://schemas.openxmlformats.org/officeDocument/2006/relationships/hyperlink" Target="https://skills.emsidata.com/skills/KS1230Y6PSY2D8J0YG3S" TargetMode="External"/><Relationship Id="rId258" Type="http://schemas.openxmlformats.org/officeDocument/2006/relationships/hyperlink" Target="https://skills.emsidata.com/skills/KS122746B1BWHLCKFKMC" TargetMode="External"/><Relationship Id="rId253" Type="http://schemas.openxmlformats.org/officeDocument/2006/relationships/hyperlink" Target="https://skills.emsidata.com/skills/KS1289Z6VVK80KB1XH5J" TargetMode="External"/><Relationship Id="rId252" Type="http://schemas.openxmlformats.org/officeDocument/2006/relationships/hyperlink" Target="https://skills.emsidata.com/skills/KSWDPGY5KBCQD704ORQ4" TargetMode="External"/><Relationship Id="rId251" Type="http://schemas.openxmlformats.org/officeDocument/2006/relationships/hyperlink" Target="https://skills.emsidata.com/skills/KS1281N6YRB0FN640PH8" TargetMode="External"/><Relationship Id="rId250" Type="http://schemas.openxmlformats.org/officeDocument/2006/relationships/hyperlink" Target="https://skills.emsidata.com/skills/KS440Z971Y0BNVVWS08H" TargetMode="External"/><Relationship Id="rId257" Type="http://schemas.openxmlformats.org/officeDocument/2006/relationships/hyperlink" Target="https://skills.emsidata.com/skills/KS123YR6HKB2CL7JVN8V" TargetMode="External"/><Relationship Id="rId256" Type="http://schemas.openxmlformats.org/officeDocument/2006/relationships/hyperlink" Target="https://skills.emsidata.com/skills/KS1224B720W7RF6H74DW" TargetMode="External"/><Relationship Id="rId255" Type="http://schemas.openxmlformats.org/officeDocument/2006/relationships/hyperlink" Target="https://skills.emsidata.com/skills/KS122ZJ6KP9F60DVDSV0" TargetMode="External"/><Relationship Id="rId254" Type="http://schemas.openxmlformats.org/officeDocument/2006/relationships/hyperlink" Target="https://skills.emsidata.com/skills/KSJI18EH4O7QJ8AVA074" TargetMode="External"/><Relationship Id="rId4029" Type="http://schemas.openxmlformats.org/officeDocument/2006/relationships/hyperlink" Target="https://skills.emsidata.com/skills/ESC64C7353B766002FBF" TargetMode="External"/><Relationship Id="rId293" Type="http://schemas.openxmlformats.org/officeDocument/2006/relationships/hyperlink" Target="https://skills.emsidata.com/skills/KS1228M5YLL3CMH7F73K" TargetMode="External"/><Relationship Id="rId292" Type="http://schemas.openxmlformats.org/officeDocument/2006/relationships/hyperlink" Target="https://skills.emsidata.com/skills/KS120Y76MLML1SWPM08V" TargetMode="External"/><Relationship Id="rId291" Type="http://schemas.openxmlformats.org/officeDocument/2006/relationships/hyperlink" Target="https://skills.emsidata.com/skills/KS12310639WZGJM35YSP" TargetMode="External"/><Relationship Id="rId290" Type="http://schemas.openxmlformats.org/officeDocument/2006/relationships/hyperlink" Target="https://skills.emsidata.com/skills/ES1ED668E52CD8624279" TargetMode="External"/><Relationship Id="rId4020" Type="http://schemas.openxmlformats.org/officeDocument/2006/relationships/hyperlink" Target="https://skills.emsidata.com/skills/KS441YY66ZXL0J4GV4XC" TargetMode="External"/><Relationship Id="rId286" Type="http://schemas.openxmlformats.org/officeDocument/2006/relationships/hyperlink" Target="https://skills.emsidata.com/skills/KS440Y66QZ713RJ4FQCH" TargetMode="External"/><Relationship Id="rId4022" Type="http://schemas.openxmlformats.org/officeDocument/2006/relationships/hyperlink" Target="https://skills.emsidata.com/skills/KS1226M6HV7VQ42GZYYP" TargetMode="External"/><Relationship Id="rId285" Type="http://schemas.openxmlformats.org/officeDocument/2006/relationships/hyperlink" Target="https://skills.emsidata.com/skills/KS124756JF92D2GC5Y6W" TargetMode="External"/><Relationship Id="rId4021" Type="http://schemas.openxmlformats.org/officeDocument/2006/relationships/hyperlink" Target="https://skills.emsidata.com/skills/ES1BE3BB835D0742F381" TargetMode="External"/><Relationship Id="rId284" Type="http://schemas.openxmlformats.org/officeDocument/2006/relationships/hyperlink" Target="https://skills.emsidata.com/skills/ES705D6A8AB8CBD5A530" TargetMode="External"/><Relationship Id="rId4024" Type="http://schemas.openxmlformats.org/officeDocument/2006/relationships/hyperlink" Target="https://skills.emsidata.com/skills/ES5C7FFDED1E6C1928E7" TargetMode="External"/><Relationship Id="rId283" Type="http://schemas.openxmlformats.org/officeDocument/2006/relationships/hyperlink" Target="https://skills.emsidata.com/skills/KS440Y970LC9DG9T80F0" TargetMode="External"/><Relationship Id="rId4023" Type="http://schemas.openxmlformats.org/officeDocument/2006/relationships/hyperlink" Target="https://skills.emsidata.com/skills/ES85709E566FBB33D2B0" TargetMode="External"/><Relationship Id="rId4026" Type="http://schemas.openxmlformats.org/officeDocument/2006/relationships/hyperlink" Target="https://skills.emsidata.com/skills/ESF6A5092A7AD2F0E745" TargetMode="External"/><Relationship Id="rId289" Type="http://schemas.openxmlformats.org/officeDocument/2006/relationships/hyperlink" Target="https://skills.emsidata.com/skills/KS125Z169HQJ1KQT60RW" TargetMode="External"/><Relationship Id="rId4025" Type="http://schemas.openxmlformats.org/officeDocument/2006/relationships/hyperlink" Target="https://skills.emsidata.com/skills/ESCF55409E361DD1CB64" TargetMode="External"/><Relationship Id="rId288" Type="http://schemas.openxmlformats.org/officeDocument/2006/relationships/hyperlink" Target="https://skills.emsidata.com/skills/KS127H36S04GQQ3X1K7F" TargetMode="External"/><Relationship Id="rId4028" Type="http://schemas.openxmlformats.org/officeDocument/2006/relationships/hyperlink" Target="https://skills.emsidata.com/skills/KS7G0WW6KRTXYZPXHF5C" TargetMode="External"/><Relationship Id="rId287" Type="http://schemas.openxmlformats.org/officeDocument/2006/relationships/hyperlink" Target="https://skills.emsidata.com/skills/KS1267K74CP3HH99LGT2" TargetMode="External"/><Relationship Id="rId4027" Type="http://schemas.openxmlformats.org/officeDocument/2006/relationships/hyperlink" Target="https://skills.emsidata.com/skills/KS1233N5Z0RM8G4MT4C9" TargetMode="External"/><Relationship Id="rId4019" Type="http://schemas.openxmlformats.org/officeDocument/2006/relationships/hyperlink" Target="https://skills.emsidata.com/skills/ES1FCE2D775ABB85A648" TargetMode="External"/><Relationship Id="rId4018" Type="http://schemas.openxmlformats.org/officeDocument/2006/relationships/hyperlink" Target="https://skills.emsidata.com/skills/BGS89EA9749C34FA7F65" TargetMode="External"/><Relationship Id="rId282" Type="http://schemas.openxmlformats.org/officeDocument/2006/relationships/hyperlink" Target="https://skills.emsidata.com/skills/KS120Y3643D9NDJZ3JK4" TargetMode="External"/><Relationship Id="rId281" Type="http://schemas.openxmlformats.org/officeDocument/2006/relationships/hyperlink" Target="https://skills.emsidata.com/skills/KS4407T74R4PD8RDWG7J" TargetMode="External"/><Relationship Id="rId280" Type="http://schemas.openxmlformats.org/officeDocument/2006/relationships/hyperlink" Target="https://skills.emsidata.com/skills/KS440Y96RL7Q6HH3RK6M" TargetMode="External"/><Relationship Id="rId275" Type="http://schemas.openxmlformats.org/officeDocument/2006/relationships/hyperlink" Target="https://skills.emsidata.com/skills/KS122ZH71HN3JMGYNBS7" TargetMode="External"/><Relationship Id="rId4011" Type="http://schemas.openxmlformats.org/officeDocument/2006/relationships/hyperlink" Target="https://skills.emsidata.com/skills/KSBGXWFV78FP5PK8NQVX" TargetMode="External"/><Relationship Id="rId274" Type="http://schemas.openxmlformats.org/officeDocument/2006/relationships/hyperlink" Target="https://skills.emsidata.com/skills/KS440Y868SJN67TTMF18" TargetMode="External"/><Relationship Id="rId4010" Type="http://schemas.openxmlformats.org/officeDocument/2006/relationships/hyperlink" Target="https://skills.emsidata.com/skills/KS4423G6FKVYZHK9XMLL" TargetMode="External"/><Relationship Id="rId273" Type="http://schemas.openxmlformats.org/officeDocument/2006/relationships/hyperlink" Target="https://skills.emsidata.com/skills/KS440Y26P8XKMWDLM82R" TargetMode="External"/><Relationship Id="rId4013" Type="http://schemas.openxmlformats.org/officeDocument/2006/relationships/hyperlink" Target="https://skills.emsidata.com/skills/BGS51BBC9F7C3606FD3A" TargetMode="External"/><Relationship Id="rId272" Type="http://schemas.openxmlformats.org/officeDocument/2006/relationships/hyperlink" Target="https://skills.emsidata.com/skills/KS440Y75ZWQSRZ5R9DGC" TargetMode="External"/><Relationship Id="rId4012" Type="http://schemas.openxmlformats.org/officeDocument/2006/relationships/hyperlink" Target="https://skills.emsidata.com/skills/KS7G203666FMD73GV014" TargetMode="External"/><Relationship Id="rId279" Type="http://schemas.openxmlformats.org/officeDocument/2006/relationships/hyperlink" Target="https://skills.emsidata.com/skills/KS440Y66QTT7KS1SHV9W" TargetMode="External"/><Relationship Id="rId4015" Type="http://schemas.openxmlformats.org/officeDocument/2006/relationships/hyperlink" Target="https://skills.emsidata.com/skills/ESF08B7CF6980EB50E60" TargetMode="External"/><Relationship Id="rId278" Type="http://schemas.openxmlformats.org/officeDocument/2006/relationships/hyperlink" Target="https://skills.emsidata.com/skills/KS126935Y2VWRYJS2FKC" TargetMode="External"/><Relationship Id="rId4014" Type="http://schemas.openxmlformats.org/officeDocument/2006/relationships/hyperlink" Target="https://skills.emsidata.com/skills/ES134D3573F935A48444" TargetMode="External"/><Relationship Id="rId277" Type="http://schemas.openxmlformats.org/officeDocument/2006/relationships/hyperlink" Target="https://skills.emsidata.com/skills/KS123NK78XPX4P3C31CK" TargetMode="External"/><Relationship Id="rId4017" Type="http://schemas.openxmlformats.org/officeDocument/2006/relationships/hyperlink" Target="https://skills.emsidata.com/skills/KS7G73D69B1N1C1C9Z43" TargetMode="External"/><Relationship Id="rId276" Type="http://schemas.openxmlformats.org/officeDocument/2006/relationships/hyperlink" Target="https://skills.emsidata.com/skills/ES5AE3072EC6678972A3" TargetMode="External"/><Relationship Id="rId4016" Type="http://schemas.openxmlformats.org/officeDocument/2006/relationships/hyperlink" Target="https://skills.emsidata.com/skills/KS126HS6NDHSQ9Y89FZH" TargetMode="External"/><Relationship Id="rId1851" Type="http://schemas.openxmlformats.org/officeDocument/2006/relationships/hyperlink" Target="https://skills.emsidata.com/skills/KS1225K731XW29HVKTRZ" TargetMode="External"/><Relationship Id="rId1852" Type="http://schemas.openxmlformats.org/officeDocument/2006/relationships/hyperlink" Target="https://skills.emsidata.com/skills/KS1258P6DVHCRTC7PNSQ" TargetMode="External"/><Relationship Id="rId1853" Type="http://schemas.openxmlformats.org/officeDocument/2006/relationships/hyperlink" Target="https://skills.emsidata.com/skills/KS127H26FLNG0H3SFG4L" TargetMode="External"/><Relationship Id="rId1854" Type="http://schemas.openxmlformats.org/officeDocument/2006/relationships/hyperlink" Target="https://skills.emsidata.com/skills/KS123H772TMG4TK4QNZB" TargetMode="External"/><Relationship Id="rId1855" Type="http://schemas.openxmlformats.org/officeDocument/2006/relationships/hyperlink" Target="https://skills.emsidata.com/skills/ES8EFF4CF6CA7FF9A7D6" TargetMode="External"/><Relationship Id="rId1856" Type="http://schemas.openxmlformats.org/officeDocument/2006/relationships/hyperlink" Target="https://skills.emsidata.com/skills/KS12314650K2B4KTH81J" TargetMode="External"/><Relationship Id="rId1857" Type="http://schemas.openxmlformats.org/officeDocument/2006/relationships/hyperlink" Target="https://skills.emsidata.com/skills/KS123KV6P7JVKY7RBTV2" TargetMode="External"/><Relationship Id="rId1858" Type="http://schemas.openxmlformats.org/officeDocument/2006/relationships/hyperlink" Target="https://skills.emsidata.com/skills/KS124MV6RY7FM4DS6XVL" TargetMode="External"/><Relationship Id="rId1859" Type="http://schemas.openxmlformats.org/officeDocument/2006/relationships/hyperlink" Target="https://skills.emsidata.com/skills/KS441Q86J95YM5FYKFWT" TargetMode="External"/><Relationship Id="rId1850" Type="http://schemas.openxmlformats.org/officeDocument/2006/relationships/hyperlink" Target="https://skills.emsidata.com/skills/KS1225N6R4M64Z082XLZ" TargetMode="External"/><Relationship Id="rId1840" Type="http://schemas.openxmlformats.org/officeDocument/2006/relationships/hyperlink" Target="https://skills.emsidata.com/skills/KS123MP69N3Y3MN5WNQL" TargetMode="External"/><Relationship Id="rId1841" Type="http://schemas.openxmlformats.org/officeDocument/2006/relationships/hyperlink" Target="https://skills.emsidata.com/skills/ES378BBCDED83344F83C" TargetMode="External"/><Relationship Id="rId1842" Type="http://schemas.openxmlformats.org/officeDocument/2006/relationships/hyperlink" Target="https://skills.emsidata.com/skills/KS125MY63SM2LYJYD7L5" TargetMode="External"/><Relationship Id="rId1843" Type="http://schemas.openxmlformats.org/officeDocument/2006/relationships/hyperlink" Target="https://skills.emsidata.com/skills/ES1158D7227EECF0909E" TargetMode="External"/><Relationship Id="rId1844" Type="http://schemas.openxmlformats.org/officeDocument/2006/relationships/hyperlink" Target="https://skills.emsidata.com/skills/KS1203Q5Z029L6G5T9SD" TargetMode="External"/><Relationship Id="rId1845" Type="http://schemas.openxmlformats.org/officeDocument/2006/relationships/hyperlink" Target="https://skills.emsidata.com/skills/KS124MT6ZDZLF0M8JM6X" TargetMode="External"/><Relationship Id="rId1846" Type="http://schemas.openxmlformats.org/officeDocument/2006/relationships/hyperlink" Target="https://skills.emsidata.com/skills/ES967349B940D420C8DF" TargetMode="External"/><Relationship Id="rId1847" Type="http://schemas.openxmlformats.org/officeDocument/2006/relationships/hyperlink" Target="https://skills.emsidata.com/skills/KS124MS707JN8LTR9227" TargetMode="External"/><Relationship Id="rId1848" Type="http://schemas.openxmlformats.org/officeDocument/2006/relationships/hyperlink" Target="https://skills.emsidata.com/skills/KS121ZH6P3FLG2QS4QGN" TargetMode="External"/><Relationship Id="rId1849" Type="http://schemas.openxmlformats.org/officeDocument/2006/relationships/hyperlink" Target="https://skills.emsidata.com/skills/KS127Y375WMJ2WBJ98LC" TargetMode="External"/><Relationship Id="rId1873" Type="http://schemas.openxmlformats.org/officeDocument/2006/relationships/hyperlink" Target="https://skills.emsidata.com/skills/KS122T85Y3S0XD0DP5JB" TargetMode="External"/><Relationship Id="rId1874" Type="http://schemas.openxmlformats.org/officeDocument/2006/relationships/hyperlink" Target="https://skills.emsidata.com/skills/KS7G2V261LRR5237TT8S" TargetMode="External"/><Relationship Id="rId1875" Type="http://schemas.openxmlformats.org/officeDocument/2006/relationships/hyperlink" Target="https://skills.emsidata.com/skills/KS1267H6CTRS5JFRKZSF" TargetMode="External"/><Relationship Id="rId1876" Type="http://schemas.openxmlformats.org/officeDocument/2006/relationships/hyperlink" Target="https://skills.emsidata.com/skills/KS127CM62SBF3CQSBBH3" TargetMode="External"/><Relationship Id="rId1877" Type="http://schemas.openxmlformats.org/officeDocument/2006/relationships/hyperlink" Target="https://skills.emsidata.com/skills/KS440Z1754M82K9VYJFV" TargetMode="External"/><Relationship Id="rId1878" Type="http://schemas.openxmlformats.org/officeDocument/2006/relationships/hyperlink" Target="https://skills.emsidata.com/skills/KS441HY6HJBMWJFLFLH7" TargetMode="External"/><Relationship Id="rId1879" Type="http://schemas.openxmlformats.org/officeDocument/2006/relationships/hyperlink" Target="https://skills.emsidata.com/skills/KS1248X619VWZY1MZ133" TargetMode="External"/><Relationship Id="rId1870" Type="http://schemas.openxmlformats.org/officeDocument/2006/relationships/hyperlink" Target="https://skills.emsidata.com/skills/KS1235Z78NZ16ZBN53PS" TargetMode="External"/><Relationship Id="rId1871" Type="http://schemas.openxmlformats.org/officeDocument/2006/relationships/hyperlink" Target="https://skills.emsidata.com/skills/KS4410N651W4W8HFKZ9H" TargetMode="External"/><Relationship Id="rId1872" Type="http://schemas.openxmlformats.org/officeDocument/2006/relationships/hyperlink" Target="https://skills.emsidata.com/skills/KS1270F60DPK430ZBJBG" TargetMode="External"/><Relationship Id="rId1862" Type="http://schemas.openxmlformats.org/officeDocument/2006/relationships/hyperlink" Target="https://skills.emsidata.com/skills/KS1269H6J83WM4GC4N1K" TargetMode="External"/><Relationship Id="rId1863" Type="http://schemas.openxmlformats.org/officeDocument/2006/relationships/hyperlink" Target="https://skills.emsidata.com/skills/KS120Q16F669YFTPWHXX" TargetMode="External"/><Relationship Id="rId1864" Type="http://schemas.openxmlformats.org/officeDocument/2006/relationships/hyperlink" Target="https://skills.emsidata.com/skills/KS441RX6309X9PB05VWR" TargetMode="External"/><Relationship Id="rId1865" Type="http://schemas.openxmlformats.org/officeDocument/2006/relationships/hyperlink" Target="https://skills.emsidata.com/skills/KS1276769Q3XW3F55YKP" TargetMode="External"/><Relationship Id="rId1866" Type="http://schemas.openxmlformats.org/officeDocument/2006/relationships/hyperlink" Target="https://skills.emsidata.com/skills/ESBC8C7D7DCC287DE545" TargetMode="External"/><Relationship Id="rId1867" Type="http://schemas.openxmlformats.org/officeDocument/2006/relationships/hyperlink" Target="https://skills.emsidata.com/skills/KS440ML6203ZYNCYS8XJ" TargetMode="External"/><Relationship Id="rId1868" Type="http://schemas.openxmlformats.org/officeDocument/2006/relationships/hyperlink" Target="https://skills.emsidata.com/skills/KS125CH7819VZBC6LZPP" TargetMode="External"/><Relationship Id="rId1869" Type="http://schemas.openxmlformats.org/officeDocument/2006/relationships/hyperlink" Target="https://skills.emsidata.com/skills/KS4401J6X453ZX9H9TY6" TargetMode="External"/><Relationship Id="rId1860" Type="http://schemas.openxmlformats.org/officeDocument/2006/relationships/hyperlink" Target="https://skills.emsidata.com/skills/KS120Q17598479S0X274" TargetMode="External"/><Relationship Id="rId1861" Type="http://schemas.openxmlformats.org/officeDocument/2006/relationships/hyperlink" Target="https://skills.emsidata.com/skills/KS128796FTM30YR3MN64" TargetMode="External"/><Relationship Id="rId1810" Type="http://schemas.openxmlformats.org/officeDocument/2006/relationships/hyperlink" Target="https://skills.emsidata.com/skills/KSZJC9N0BC1FD2SHZGOZ" TargetMode="External"/><Relationship Id="rId1811" Type="http://schemas.openxmlformats.org/officeDocument/2006/relationships/hyperlink" Target="https://skills.emsidata.com/skills/KS127G46S58NS2334GKG" TargetMode="External"/><Relationship Id="rId1812" Type="http://schemas.openxmlformats.org/officeDocument/2006/relationships/hyperlink" Target="https://skills.emsidata.com/skills/ES3DDF157C74E91B4E80" TargetMode="External"/><Relationship Id="rId1813" Type="http://schemas.openxmlformats.org/officeDocument/2006/relationships/hyperlink" Target="https://skills.emsidata.com/skills/KS440315XRHKJF71Z62L" TargetMode="External"/><Relationship Id="rId1814" Type="http://schemas.openxmlformats.org/officeDocument/2006/relationships/hyperlink" Target="https://skills.emsidata.com/skills/KS126T9782DR23FKHKHM" TargetMode="External"/><Relationship Id="rId1815" Type="http://schemas.openxmlformats.org/officeDocument/2006/relationships/hyperlink" Target="https://skills.emsidata.com/skills/ESBA227F7158090209C8" TargetMode="External"/><Relationship Id="rId1816" Type="http://schemas.openxmlformats.org/officeDocument/2006/relationships/hyperlink" Target="https://skills.emsidata.com/skills/ESC8828DE017DC567E5B" TargetMode="External"/><Relationship Id="rId1817" Type="http://schemas.openxmlformats.org/officeDocument/2006/relationships/hyperlink" Target="https://skills.emsidata.com/skills/KS127GM6P5QXSXTG7VVJ" TargetMode="External"/><Relationship Id="rId1818" Type="http://schemas.openxmlformats.org/officeDocument/2006/relationships/hyperlink" Target="https://skills.emsidata.com/skills/KS441V46882L6GH0P1S1" TargetMode="External"/><Relationship Id="rId1819" Type="http://schemas.openxmlformats.org/officeDocument/2006/relationships/hyperlink" Target="https://skills.emsidata.com/skills/KS127LK6S8RBC0QWFJ6B" TargetMode="External"/><Relationship Id="rId4080" Type="http://schemas.openxmlformats.org/officeDocument/2006/relationships/hyperlink" Target="https://skills.emsidata.com/skills/KS4406F74RBTG7XLKTJ9" TargetMode="External"/><Relationship Id="rId4082" Type="http://schemas.openxmlformats.org/officeDocument/2006/relationships/hyperlink" Target="https://skills.emsidata.com/skills/BGSF6F10748E1A795C3A" TargetMode="External"/><Relationship Id="rId4081" Type="http://schemas.openxmlformats.org/officeDocument/2006/relationships/hyperlink" Target="https://skills.emsidata.com/skills/KS122LB76RMYK9CPM8NT" TargetMode="External"/><Relationship Id="rId4084" Type="http://schemas.openxmlformats.org/officeDocument/2006/relationships/hyperlink" Target="https://skills.emsidata.com/skills/KS1200N70HCW4DGVPHBM" TargetMode="External"/><Relationship Id="rId4083" Type="http://schemas.openxmlformats.org/officeDocument/2006/relationships/hyperlink" Target="https://skills.emsidata.com/skills/ESFD5F960F8BF85E1213" TargetMode="External"/><Relationship Id="rId4086" Type="http://schemas.openxmlformats.org/officeDocument/2006/relationships/hyperlink" Target="https://skills.emsidata.com/skills/ESF61AAF45686B07B4C5" TargetMode="External"/><Relationship Id="rId4085" Type="http://schemas.openxmlformats.org/officeDocument/2006/relationships/hyperlink" Target="https://skills.emsidata.com/skills/ESBD220631E2E8AE79C5" TargetMode="External"/><Relationship Id="rId4088" Type="http://schemas.openxmlformats.org/officeDocument/2006/relationships/hyperlink" Target="https://skills.emsidata.com/skills/BGSFC76F908AF1DA03F4" TargetMode="External"/><Relationship Id="rId4087" Type="http://schemas.openxmlformats.org/officeDocument/2006/relationships/hyperlink" Target="https://skills.emsidata.com/skills/ES84F5D2B2DA655A32B6" TargetMode="External"/><Relationship Id="rId4089" Type="http://schemas.openxmlformats.org/officeDocument/2006/relationships/hyperlink" Target="https://skills.emsidata.com/skills/BGS8DF80B8FDE6D18C0F" TargetMode="External"/><Relationship Id="rId1800" Type="http://schemas.openxmlformats.org/officeDocument/2006/relationships/hyperlink" Target="https://skills.emsidata.com/skills/KS1252V6172LB6LHHXR6" TargetMode="External"/><Relationship Id="rId1801" Type="http://schemas.openxmlformats.org/officeDocument/2006/relationships/hyperlink" Target="https://skills.emsidata.com/skills/KS1212K761FVM979JF7X" TargetMode="External"/><Relationship Id="rId1802" Type="http://schemas.openxmlformats.org/officeDocument/2006/relationships/hyperlink" Target="https://skills.emsidata.com/skills/KS12166789BC86MVBGTP" TargetMode="External"/><Relationship Id="rId1803" Type="http://schemas.openxmlformats.org/officeDocument/2006/relationships/hyperlink" Target="https://skills.emsidata.com/skills/KS121C76HJ5W4VDVBPNJ" TargetMode="External"/><Relationship Id="rId1804" Type="http://schemas.openxmlformats.org/officeDocument/2006/relationships/hyperlink" Target="https://skills.emsidata.com/skills/KSCWLHIOM07CPE19DKU7" TargetMode="External"/><Relationship Id="rId1805" Type="http://schemas.openxmlformats.org/officeDocument/2006/relationships/hyperlink" Target="https://skills.emsidata.com/skills/KS120V968P30DPRZ8CJC" TargetMode="External"/><Relationship Id="rId1806" Type="http://schemas.openxmlformats.org/officeDocument/2006/relationships/hyperlink" Target="https://skills.emsidata.com/skills/KS127G16B6PTLZR5BCTP" TargetMode="External"/><Relationship Id="rId1807" Type="http://schemas.openxmlformats.org/officeDocument/2006/relationships/hyperlink" Target="https://skills.emsidata.com/skills/ES814687418C1526BA66" TargetMode="External"/><Relationship Id="rId1808" Type="http://schemas.openxmlformats.org/officeDocument/2006/relationships/hyperlink" Target="https://skills.emsidata.com/skills/KS122V16RDW8W4JRB342" TargetMode="External"/><Relationship Id="rId1809" Type="http://schemas.openxmlformats.org/officeDocument/2006/relationships/hyperlink" Target="https://skills.emsidata.com/skills/ES3CF11C63CCC7282D83" TargetMode="External"/><Relationship Id="rId4071" Type="http://schemas.openxmlformats.org/officeDocument/2006/relationships/hyperlink" Target="https://skills.emsidata.com/skills/KS123D370T5BR8K53HCB" TargetMode="External"/><Relationship Id="rId4070" Type="http://schemas.openxmlformats.org/officeDocument/2006/relationships/hyperlink" Target="https://skills.emsidata.com/skills/KS122LP5Z969YKTZ5R6C" TargetMode="External"/><Relationship Id="rId4073" Type="http://schemas.openxmlformats.org/officeDocument/2006/relationships/hyperlink" Target="https://skills.emsidata.com/skills/ESA88BDD364D8233B1AC" TargetMode="External"/><Relationship Id="rId4072" Type="http://schemas.openxmlformats.org/officeDocument/2006/relationships/hyperlink" Target="https://skills.emsidata.com/skills/ES297788DF1107AB6B57" TargetMode="External"/><Relationship Id="rId4075" Type="http://schemas.openxmlformats.org/officeDocument/2006/relationships/hyperlink" Target="https://skills.emsidata.com/skills/KS441ZH6X2M29YNXH08G" TargetMode="External"/><Relationship Id="rId4074" Type="http://schemas.openxmlformats.org/officeDocument/2006/relationships/hyperlink" Target="https://skills.emsidata.com/skills/KS5UQIKUJ6EE8U9E6DYZ" TargetMode="External"/><Relationship Id="rId4077" Type="http://schemas.openxmlformats.org/officeDocument/2006/relationships/hyperlink" Target="https://skills.emsidata.com/skills/ES6954515CF03D349D62" TargetMode="External"/><Relationship Id="rId4076" Type="http://schemas.openxmlformats.org/officeDocument/2006/relationships/hyperlink" Target="https://skills.emsidata.com/skills/KS120FL628ZH4135XWH4" TargetMode="External"/><Relationship Id="rId4079" Type="http://schemas.openxmlformats.org/officeDocument/2006/relationships/hyperlink" Target="https://skills.emsidata.com/skills/ES8A0A487FBEBB0FD7AC" TargetMode="External"/><Relationship Id="rId4078" Type="http://schemas.openxmlformats.org/officeDocument/2006/relationships/hyperlink" Target="https://skills.emsidata.com/skills/BGSD364FBC2A0F30A6A8" TargetMode="External"/><Relationship Id="rId1830" Type="http://schemas.openxmlformats.org/officeDocument/2006/relationships/hyperlink" Target="https://skills.emsidata.com/skills/KS127JC64RQTFKH7BCD9" TargetMode="External"/><Relationship Id="rId1831" Type="http://schemas.openxmlformats.org/officeDocument/2006/relationships/hyperlink" Target="https://skills.emsidata.com/skills/KS121VR64BNM0199PPCN" TargetMode="External"/><Relationship Id="rId1832" Type="http://schemas.openxmlformats.org/officeDocument/2006/relationships/hyperlink" Target="https://skills.emsidata.com/skills/KS121VT753QVH9FM0851" TargetMode="External"/><Relationship Id="rId1833" Type="http://schemas.openxmlformats.org/officeDocument/2006/relationships/hyperlink" Target="https://skills.emsidata.com/skills/KS127R26PVSGVL35D7L1" TargetMode="External"/><Relationship Id="rId1834" Type="http://schemas.openxmlformats.org/officeDocument/2006/relationships/hyperlink" Target="https://skills.emsidata.com/skills/KS121ZR6DG1RF33NS328" TargetMode="External"/><Relationship Id="rId1835" Type="http://schemas.openxmlformats.org/officeDocument/2006/relationships/hyperlink" Target="https://skills.emsidata.com/skills/KS120J168D375YKSVV4K" TargetMode="External"/><Relationship Id="rId1836" Type="http://schemas.openxmlformats.org/officeDocument/2006/relationships/hyperlink" Target="https://skills.emsidata.com/skills/ESD34A095B83A8CE72CE" TargetMode="External"/><Relationship Id="rId1837" Type="http://schemas.openxmlformats.org/officeDocument/2006/relationships/hyperlink" Target="https://skills.emsidata.com/skills/KS127RB63RKZ81HM2HJQ" TargetMode="External"/><Relationship Id="rId1838" Type="http://schemas.openxmlformats.org/officeDocument/2006/relationships/hyperlink" Target="https://skills.emsidata.com/skills/KS1206Q6LBTPFC8TY5K0" TargetMode="External"/><Relationship Id="rId1839" Type="http://schemas.openxmlformats.org/officeDocument/2006/relationships/hyperlink" Target="https://skills.emsidata.com/skills/KS123QQ60M72H8LR0NTJ" TargetMode="External"/><Relationship Id="rId1820" Type="http://schemas.openxmlformats.org/officeDocument/2006/relationships/hyperlink" Target="https://skills.emsidata.com/skills/KS124QW682VY9RVB14SF" TargetMode="External"/><Relationship Id="rId1821" Type="http://schemas.openxmlformats.org/officeDocument/2006/relationships/hyperlink" Target="https://skills.emsidata.com/skills/KS1248R6Y5W63Z1JDZCQ" TargetMode="External"/><Relationship Id="rId1822" Type="http://schemas.openxmlformats.org/officeDocument/2006/relationships/hyperlink" Target="https://skills.emsidata.com/skills/ESF155ECB460624CC123" TargetMode="External"/><Relationship Id="rId1823" Type="http://schemas.openxmlformats.org/officeDocument/2006/relationships/hyperlink" Target="https://skills.emsidata.com/skills/KS123C079J84XLDGX8LQ" TargetMode="External"/><Relationship Id="rId1824" Type="http://schemas.openxmlformats.org/officeDocument/2006/relationships/hyperlink" Target="https://skills.emsidata.com/skills/KS3IW1UMFAVXWI2ETAH2" TargetMode="External"/><Relationship Id="rId1825" Type="http://schemas.openxmlformats.org/officeDocument/2006/relationships/hyperlink" Target="https://skills.emsidata.com/skills/ES131891846DC8119B88" TargetMode="External"/><Relationship Id="rId1826" Type="http://schemas.openxmlformats.org/officeDocument/2006/relationships/hyperlink" Target="https://skills.emsidata.com/skills/KS127LN77V87V52LXM55" TargetMode="External"/><Relationship Id="rId1827" Type="http://schemas.openxmlformats.org/officeDocument/2006/relationships/hyperlink" Target="https://skills.emsidata.com/skills/ES1BCC99EC731B69F632" TargetMode="External"/><Relationship Id="rId1828" Type="http://schemas.openxmlformats.org/officeDocument/2006/relationships/hyperlink" Target="https://skills.emsidata.com/skills/ESA580AE0ADC4956232F" TargetMode="External"/><Relationship Id="rId1829" Type="http://schemas.openxmlformats.org/officeDocument/2006/relationships/hyperlink" Target="https://skills.emsidata.com/skills/KS124MZ6RJRXMLSY638Z" TargetMode="External"/><Relationship Id="rId4091" Type="http://schemas.openxmlformats.org/officeDocument/2006/relationships/hyperlink" Target="https://skills.emsidata.com/skills/ES36F4349696AA6C1AD0" TargetMode="External"/><Relationship Id="rId4090" Type="http://schemas.openxmlformats.org/officeDocument/2006/relationships/hyperlink" Target="https://skills.emsidata.com/skills/BGS77A88A451D3475BF8" TargetMode="External"/><Relationship Id="rId4093" Type="http://schemas.openxmlformats.org/officeDocument/2006/relationships/hyperlink" Target="https://skills.emsidata.com/skills/KS440756YQTVZLM6RV8C" TargetMode="External"/><Relationship Id="rId4092" Type="http://schemas.openxmlformats.org/officeDocument/2006/relationships/hyperlink" Target="https://skills.emsidata.com/skills/KS1230P5VZ3GGY6SXJH3" TargetMode="External"/><Relationship Id="rId4095" Type="http://schemas.openxmlformats.org/officeDocument/2006/relationships/hyperlink" Target="https://skills.emsidata.com/skills/BGS6E6CE4F9FCC5DCF5E" TargetMode="External"/><Relationship Id="rId4094" Type="http://schemas.openxmlformats.org/officeDocument/2006/relationships/hyperlink" Target="https://skills.emsidata.com/skills/ES8674C292CA6ACF6C92" TargetMode="External"/><Relationship Id="rId4097" Type="http://schemas.openxmlformats.org/officeDocument/2006/relationships/hyperlink" Target="https://skills.emsidata.com/skills/ES6385821E71EE5E0980" TargetMode="External"/><Relationship Id="rId4096" Type="http://schemas.openxmlformats.org/officeDocument/2006/relationships/hyperlink" Target="https://skills.emsidata.com/skills/BGSA73E55B8CBD1E4213" TargetMode="External"/><Relationship Id="rId4099" Type="http://schemas.openxmlformats.org/officeDocument/2006/relationships/hyperlink" Target="https://skills.emsidata.com/skills/KS122V464RKR7LY3CWCV" TargetMode="External"/><Relationship Id="rId4098" Type="http://schemas.openxmlformats.org/officeDocument/2006/relationships/hyperlink" Target="https://skills.emsidata.com/skills/ES46CCA7E75DD9895F73" TargetMode="External"/><Relationship Id="rId1895" Type="http://schemas.openxmlformats.org/officeDocument/2006/relationships/hyperlink" Target="https://skills.emsidata.com/skills/KS124CV79DFHP5MW6MQ2" TargetMode="External"/><Relationship Id="rId1896" Type="http://schemas.openxmlformats.org/officeDocument/2006/relationships/hyperlink" Target="https://skills.emsidata.com/skills/KS4400576KMSMZXHJXB8" TargetMode="External"/><Relationship Id="rId1897" Type="http://schemas.openxmlformats.org/officeDocument/2006/relationships/hyperlink" Target="https://skills.emsidata.com/skills/KS440J2672BWP513HT10" TargetMode="External"/><Relationship Id="rId1898" Type="http://schemas.openxmlformats.org/officeDocument/2006/relationships/hyperlink" Target="https://skills.emsidata.com/skills/KS123HV5WHQXDMXZ667K" TargetMode="External"/><Relationship Id="rId1899" Type="http://schemas.openxmlformats.org/officeDocument/2006/relationships/hyperlink" Target="https://skills.emsidata.com/skills/KS125PC72CJK6RF79Q6B" TargetMode="External"/><Relationship Id="rId1890" Type="http://schemas.openxmlformats.org/officeDocument/2006/relationships/hyperlink" Target="https://skills.emsidata.com/skills/KS1241L6JYGTH7JV6N2X" TargetMode="External"/><Relationship Id="rId1891" Type="http://schemas.openxmlformats.org/officeDocument/2006/relationships/hyperlink" Target="https://skills.emsidata.com/skills/KS125KG73V54LMCRSZ5B" TargetMode="External"/><Relationship Id="rId1892" Type="http://schemas.openxmlformats.org/officeDocument/2006/relationships/hyperlink" Target="https://skills.emsidata.com/skills/KS441G8674MJW487GW93" TargetMode="External"/><Relationship Id="rId1893" Type="http://schemas.openxmlformats.org/officeDocument/2006/relationships/hyperlink" Target="https://skills.emsidata.com/skills/ESDF7CE5F3FC71FB92DA" TargetMode="External"/><Relationship Id="rId1894" Type="http://schemas.openxmlformats.org/officeDocument/2006/relationships/hyperlink" Target="https://skills.emsidata.com/skills/ES8B867675B7DA42B6CF" TargetMode="External"/><Relationship Id="rId1884" Type="http://schemas.openxmlformats.org/officeDocument/2006/relationships/hyperlink" Target="https://skills.emsidata.com/skills/KS122CZ71K19596XHQ92" TargetMode="External"/><Relationship Id="rId1885" Type="http://schemas.openxmlformats.org/officeDocument/2006/relationships/hyperlink" Target="https://skills.emsidata.com/skills/ES38A9E24ADFCCD436DC" TargetMode="External"/><Relationship Id="rId1886" Type="http://schemas.openxmlformats.org/officeDocument/2006/relationships/hyperlink" Target="https://skills.emsidata.com/skills/KS1241J6PC0N3DT65QG8" TargetMode="External"/><Relationship Id="rId1887" Type="http://schemas.openxmlformats.org/officeDocument/2006/relationships/hyperlink" Target="https://skills.emsidata.com/skills/KS122FV73MMMYFGYMTTY" TargetMode="External"/><Relationship Id="rId1888" Type="http://schemas.openxmlformats.org/officeDocument/2006/relationships/hyperlink" Target="https://skills.emsidata.com/skills/KS4401T642KKKL4FQJMF" TargetMode="External"/><Relationship Id="rId1889" Type="http://schemas.openxmlformats.org/officeDocument/2006/relationships/hyperlink" Target="https://skills.emsidata.com/skills/KS122D46PJ09YVSBV9DW" TargetMode="External"/><Relationship Id="rId1880" Type="http://schemas.openxmlformats.org/officeDocument/2006/relationships/hyperlink" Target="https://skills.emsidata.com/skills/KS1216B6155HL5MZBJZ2" TargetMode="External"/><Relationship Id="rId1881" Type="http://schemas.openxmlformats.org/officeDocument/2006/relationships/hyperlink" Target="https://skills.emsidata.com/skills/KS4413B755LNG6KQT843" TargetMode="External"/><Relationship Id="rId1882" Type="http://schemas.openxmlformats.org/officeDocument/2006/relationships/hyperlink" Target="https://skills.emsidata.com/skills/KS1249B6169SW5V8C4LP" TargetMode="External"/><Relationship Id="rId1883" Type="http://schemas.openxmlformats.org/officeDocument/2006/relationships/hyperlink" Target="https://skills.emsidata.com/skills/KS1249B6TDJKXZHCZ3NN" TargetMode="External"/><Relationship Id="rId228" Type="http://schemas.openxmlformats.org/officeDocument/2006/relationships/hyperlink" Target="https://skills.emsidata.com/skills/KS122XS690STDCCR4Y2N" TargetMode="External"/><Relationship Id="rId227" Type="http://schemas.openxmlformats.org/officeDocument/2006/relationships/hyperlink" Target="https://skills.emsidata.com/skills/KS1267577CJ31KMMQ169" TargetMode="External"/><Relationship Id="rId226" Type="http://schemas.openxmlformats.org/officeDocument/2006/relationships/hyperlink" Target="https://skills.emsidata.com/skills/KS120D860H0P77RH6GND" TargetMode="External"/><Relationship Id="rId225" Type="http://schemas.openxmlformats.org/officeDocument/2006/relationships/hyperlink" Target="https://skills.emsidata.com/skills/KS120HJ6BW4HMRJ213F1" TargetMode="External"/><Relationship Id="rId229" Type="http://schemas.openxmlformats.org/officeDocument/2006/relationships/hyperlink" Target="https://skills.emsidata.com/skills/KS1242W6WZHT2P32ZPPS" TargetMode="External"/><Relationship Id="rId220" Type="http://schemas.openxmlformats.org/officeDocument/2006/relationships/hyperlink" Target="https://skills.emsidata.com/skills/KS127KS6670V0QDV0BBD" TargetMode="External"/><Relationship Id="rId224" Type="http://schemas.openxmlformats.org/officeDocument/2006/relationships/hyperlink" Target="https://skills.emsidata.com/skills/KS1267472X5L5ZPZKKGP" TargetMode="External"/><Relationship Id="rId223" Type="http://schemas.openxmlformats.org/officeDocument/2006/relationships/hyperlink" Target="https://skills.emsidata.com/skills/KS122XS5VLN9BX32LJCL" TargetMode="External"/><Relationship Id="rId222" Type="http://schemas.openxmlformats.org/officeDocument/2006/relationships/hyperlink" Target="https://skills.emsidata.com/skills/ESE7447EB832822BCEF7" TargetMode="External"/><Relationship Id="rId221" Type="http://schemas.openxmlformats.org/officeDocument/2006/relationships/hyperlink" Target="https://skills.emsidata.com/skills/KS126755XK9S0D0BK899" TargetMode="External"/><Relationship Id="rId217" Type="http://schemas.openxmlformats.org/officeDocument/2006/relationships/hyperlink" Target="https://skills.emsidata.com/skills/KS121586W33XL5RWNRSX" TargetMode="External"/><Relationship Id="rId216" Type="http://schemas.openxmlformats.org/officeDocument/2006/relationships/hyperlink" Target="https://skills.emsidata.com/skills/KS122726Y7C8RXPHN17Q" TargetMode="External"/><Relationship Id="rId215" Type="http://schemas.openxmlformats.org/officeDocument/2006/relationships/hyperlink" Target="https://skills.emsidata.com/skills/KS121BN5YN02RH41JHC7" TargetMode="External"/><Relationship Id="rId214" Type="http://schemas.openxmlformats.org/officeDocument/2006/relationships/hyperlink" Target="https://skills.emsidata.com/skills/KS126776FXDTLRYB0CV2" TargetMode="External"/><Relationship Id="rId219" Type="http://schemas.openxmlformats.org/officeDocument/2006/relationships/hyperlink" Target="https://skills.emsidata.com/skills/KS124B2711V3TJPKZ0KK" TargetMode="External"/><Relationship Id="rId218" Type="http://schemas.openxmlformats.org/officeDocument/2006/relationships/hyperlink" Target="https://skills.emsidata.com/skills/KS12675774P3MHMSFHT9" TargetMode="External"/><Relationship Id="rId213" Type="http://schemas.openxmlformats.org/officeDocument/2006/relationships/hyperlink" Target="https://skills.emsidata.com/skills/KS441RQ6D78VY8B6TVK1" TargetMode="External"/><Relationship Id="rId212" Type="http://schemas.openxmlformats.org/officeDocument/2006/relationships/hyperlink" Target="https://skills.emsidata.com/skills/KS126945VK4C7FJ60X4G" TargetMode="External"/><Relationship Id="rId211" Type="http://schemas.openxmlformats.org/officeDocument/2006/relationships/hyperlink" Target="https://skills.emsidata.com/skills/KS120LJ622LFWG8DCSDG" TargetMode="External"/><Relationship Id="rId210" Type="http://schemas.openxmlformats.org/officeDocument/2006/relationships/hyperlink" Target="https://skills.emsidata.com/skills/KS128CV6TPJ5SX2BHB34" TargetMode="External"/><Relationship Id="rId4107" Type="http://schemas.openxmlformats.org/officeDocument/2006/relationships/hyperlink" Target="https://skills.emsidata.com/skills/BGS5898BD85FF0AD8945" TargetMode="External"/><Relationship Id="rId4106" Type="http://schemas.openxmlformats.org/officeDocument/2006/relationships/hyperlink" Target="https://skills.emsidata.com/skills/ES9351726FCFF4C7FA6A" TargetMode="External"/><Relationship Id="rId4109" Type="http://schemas.openxmlformats.org/officeDocument/2006/relationships/hyperlink" Target="https://skills.emsidata.com/skills/ESAD4C46ECC9F12851B0" TargetMode="External"/><Relationship Id="rId4108" Type="http://schemas.openxmlformats.org/officeDocument/2006/relationships/hyperlink" Target="https://skills.emsidata.com/skills/ES733F47E462374CE375" TargetMode="External"/><Relationship Id="rId249" Type="http://schemas.openxmlformats.org/officeDocument/2006/relationships/hyperlink" Target="https://skills.emsidata.com/skills/KS125VH73CW012NZH06Z" TargetMode="External"/><Relationship Id="rId248" Type="http://schemas.openxmlformats.org/officeDocument/2006/relationships/hyperlink" Target="https://skills.emsidata.com/skills/KS126746SDNSZ1SRYGQG" TargetMode="External"/><Relationship Id="rId247" Type="http://schemas.openxmlformats.org/officeDocument/2006/relationships/hyperlink" Target="https://skills.emsidata.com/skills/KS120GR6PJNCB52Q4N8F" TargetMode="External"/><Relationship Id="rId242" Type="http://schemas.openxmlformats.org/officeDocument/2006/relationships/hyperlink" Target="https://skills.emsidata.com/skills/KS1272J6Q86PR0NGV6S0" TargetMode="External"/><Relationship Id="rId241" Type="http://schemas.openxmlformats.org/officeDocument/2006/relationships/hyperlink" Target="https://skills.emsidata.com/skills/KS125VP6C2NXV0WZL6LV" TargetMode="External"/><Relationship Id="rId240" Type="http://schemas.openxmlformats.org/officeDocument/2006/relationships/hyperlink" Target="https://skills.emsidata.com/skills/KS126SS5YDNKPGB51LY1" TargetMode="External"/><Relationship Id="rId4101" Type="http://schemas.openxmlformats.org/officeDocument/2006/relationships/hyperlink" Target="https://skills.emsidata.com/skills/KS1211T6ZPZBT54VTVFH" TargetMode="External"/><Relationship Id="rId4100" Type="http://schemas.openxmlformats.org/officeDocument/2006/relationships/hyperlink" Target="https://skills.emsidata.com/skills/KS441QG5XFDLJX5VB2WQ" TargetMode="External"/><Relationship Id="rId246" Type="http://schemas.openxmlformats.org/officeDocument/2006/relationships/hyperlink" Target="https://skills.emsidata.com/skills/KS1238C6LBP1L6FMXQ5J" TargetMode="External"/><Relationship Id="rId4103" Type="http://schemas.openxmlformats.org/officeDocument/2006/relationships/hyperlink" Target="https://skills.emsidata.com/skills/KS7G2V77022N6YYZLZ37" TargetMode="External"/><Relationship Id="rId245" Type="http://schemas.openxmlformats.org/officeDocument/2006/relationships/hyperlink" Target="https://skills.emsidata.com/skills/KS122LG74JP9KNFY6BQJ" TargetMode="External"/><Relationship Id="rId4102" Type="http://schemas.openxmlformats.org/officeDocument/2006/relationships/hyperlink" Target="https://skills.emsidata.com/skills/ES3ED27455FB8FE5653B" TargetMode="External"/><Relationship Id="rId244" Type="http://schemas.openxmlformats.org/officeDocument/2006/relationships/hyperlink" Target="https://skills.emsidata.com/skills/ES665E24CD3C689EAD3D" TargetMode="External"/><Relationship Id="rId4105" Type="http://schemas.openxmlformats.org/officeDocument/2006/relationships/hyperlink" Target="https://skills.emsidata.com/skills/ESA7A9DC6B552DEFCB57" TargetMode="External"/><Relationship Id="rId243" Type="http://schemas.openxmlformats.org/officeDocument/2006/relationships/hyperlink" Target="https://skills.emsidata.com/skills/KS1267B714K9JKJ169TJ" TargetMode="External"/><Relationship Id="rId4104" Type="http://schemas.openxmlformats.org/officeDocument/2006/relationships/hyperlink" Target="https://skills.emsidata.com/skills/BGSEE25B9DCA85CCBC08" TargetMode="External"/><Relationship Id="rId239" Type="http://schemas.openxmlformats.org/officeDocument/2006/relationships/hyperlink" Target="https://skills.emsidata.com/skills/KS440Z96ZHF1WN882HKC" TargetMode="External"/><Relationship Id="rId238" Type="http://schemas.openxmlformats.org/officeDocument/2006/relationships/hyperlink" Target="https://skills.emsidata.com/skills/KS122757240ZK4SJHH6G" TargetMode="External"/><Relationship Id="rId237" Type="http://schemas.openxmlformats.org/officeDocument/2006/relationships/hyperlink" Target="https://skills.emsidata.com/skills/KS127DP6R1GB16HDC8F2" TargetMode="External"/><Relationship Id="rId236" Type="http://schemas.openxmlformats.org/officeDocument/2006/relationships/hyperlink" Target="https://skills.emsidata.com/skills/KS124GY6NTR3LHSVW3WZ" TargetMode="External"/><Relationship Id="rId231" Type="http://schemas.openxmlformats.org/officeDocument/2006/relationships/hyperlink" Target="https://skills.emsidata.com/skills/KS125VF76P4FXDVFFBPJ" TargetMode="External"/><Relationship Id="rId230" Type="http://schemas.openxmlformats.org/officeDocument/2006/relationships/hyperlink" Target="https://skills.emsidata.com/skills/KS441FY5W02XK1J43Y2L" TargetMode="External"/><Relationship Id="rId235" Type="http://schemas.openxmlformats.org/officeDocument/2006/relationships/hyperlink" Target="https://skills.emsidata.com/skills/KS126SZ5ZCL02HQ64VC6" TargetMode="External"/><Relationship Id="rId234" Type="http://schemas.openxmlformats.org/officeDocument/2006/relationships/hyperlink" Target="https://skills.emsidata.com/skills/KS1246K69P3CV66QHX0W" TargetMode="External"/><Relationship Id="rId233" Type="http://schemas.openxmlformats.org/officeDocument/2006/relationships/hyperlink" Target="https://skills.emsidata.com/skills/KS1214K683LRJT3NJCQ5" TargetMode="External"/><Relationship Id="rId232" Type="http://schemas.openxmlformats.org/officeDocument/2006/relationships/hyperlink" Target="https://skills.emsidata.com/skills/KS7G5876WMTZFDKF519T" TargetMode="External"/><Relationship Id="rId206" Type="http://schemas.openxmlformats.org/officeDocument/2006/relationships/hyperlink" Target="https://skills.emsidata.com/skills/KS1274M6JXHBLBGCGFFR" TargetMode="External"/><Relationship Id="rId205" Type="http://schemas.openxmlformats.org/officeDocument/2006/relationships/hyperlink" Target="https://skills.emsidata.com/skills/KS128956FG5M1ZX5QPN6" TargetMode="External"/><Relationship Id="rId204" Type="http://schemas.openxmlformats.org/officeDocument/2006/relationships/hyperlink" Target="https://skills.emsidata.com/skills/KS8BEQTZC350RBPS03RB" TargetMode="External"/><Relationship Id="rId203" Type="http://schemas.openxmlformats.org/officeDocument/2006/relationships/hyperlink" Target="https://skills.emsidata.com/skills/KSEORFQZS47N2SVTRSI6" TargetMode="External"/><Relationship Id="rId209" Type="http://schemas.openxmlformats.org/officeDocument/2006/relationships/hyperlink" Target="https://skills.emsidata.com/skills/KS1256M78N8Z48MGCYPP" TargetMode="External"/><Relationship Id="rId208" Type="http://schemas.openxmlformats.org/officeDocument/2006/relationships/hyperlink" Target="https://skills.emsidata.com/skills/KS1256M6Y8CT90Q2BHMX" TargetMode="External"/><Relationship Id="rId207" Type="http://schemas.openxmlformats.org/officeDocument/2006/relationships/hyperlink" Target="https://skills.emsidata.com/skills/KS121BM6VGMJPK7X7938" TargetMode="External"/><Relationship Id="rId202" Type="http://schemas.openxmlformats.org/officeDocument/2006/relationships/hyperlink" Target="https://skills.emsidata.com/skills/KS1230V729CKK733KB6L" TargetMode="External"/><Relationship Id="rId201" Type="http://schemas.openxmlformats.org/officeDocument/2006/relationships/hyperlink" Target="https://skills.emsidata.com/skills/KS1274J6HY2NX5ZNS9WY" TargetMode="External"/><Relationship Id="rId200" Type="http://schemas.openxmlformats.org/officeDocument/2006/relationships/hyperlink" Target="https://skills.emsidata.com/skills/KS2B8SNCNEC5J09WLFP7" TargetMode="External"/><Relationship Id="rId4161" Type="http://schemas.openxmlformats.org/officeDocument/2006/relationships/hyperlink" Target="https://skills.emsidata.com/skills/KS123NJ76GJLK91JS75M" TargetMode="External"/><Relationship Id="rId4160" Type="http://schemas.openxmlformats.org/officeDocument/2006/relationships/hyperlink" Target="https://skills.emsidata.com/skills/KS125446V6KJC45YF5WD" TargetMode="External"/><Relationship Id="rId4163" Type="http://schemas.openxmlformats.org/officeDocument/2006/relationships/hyperlink" Target="https://skills.emsidata.com/skills/BGS63D60265F68916F07" TargetMode="External"/><Relationship Id="rId4162" Type="http://schemas.openxmlformats.org/officeDocument/2006/relationships/hyperlink" Target="https://skills.emsidata.com/skills/KS440ZG6D0GFFD87GZT0" TargetMode="External"/><Relationship Id="rId4165" Type="http://schemas.openxmlformats.org/officeDocument/2006/relationships/hyperlink" Target="https://skills.emsidata.com/skills/KS124YD6YZ4PFRS48JV5" TargetMode="External"/><Relationship Id="rId4164" Type="http://schemas.openxmlformats.org/officeDocument/2006/relationships/hyperlink" Target="https://skills.emsidata.com/skills/KS123ZG656LLB8T8F84G" TargetMode="External"/><Relationship Id="rId4167" Type="http://schemas.openxmlformats.org/officeDocument/2006/relationships/hyperlink" Target="https://skills.emsidata.com/skills/KS122F373YF7LJSNXBL3" TargetMode="External"/><Relationship Id="rId4166" Type="http://schemas.openxmlformats.org/officeDocument/2006/relationships/hyperlink" Target="https://skills.emsidata.com/skills/BGS1314DE542C9A6E0CE" TargetMode="External"/><Relationship Id="rId4169" Type="http://schemas.openxmlformats.org/officeDocument/2006/relationships/hyperlink" Target="https://skills.emsidata.com/skills/ES4C039C261C048676A2" TargetMode="External"/><Relationship Id="rId4168" Type="http://schemas.openxmlformats.org/officeDocument/2006/relationships/hyperlink" Target="https://skills.emsidata.com/skills/ESB50FE8EAA354FA7DC7" TargetMode="External"/><Relationship Id="rId4150" Type="http://schemas.openxmlformats.org/officeDocument/2006/relationships/hyperlink" Target="https://skills.emsidata.com/skills/ESBB7265B3E685278562" TargetMode="External"/><Relationship Id="rId4152" Type="http://schemas.openxmlformats.org/officeDocument/2006/relationships/hyperlink" Target="https://skills.emsidata.com/skills/BGSEAA2ED952C6D9151C" TargetMode="External"/><Relationship Id="rId4151" Type="http://schemas.openxmlformats.org/officeDocument/2006/relationships/hyperlink" Target="https://skills.emsidata.com/skills/KS1281Z66Y9GHQ41GZPZ" TargetMode="External"/><Relationship Id="rId4154" Type="http://schemas.openxmlformats.org/officeDocument/2006/relationships/hyperlink" Target="https://skills.emsidata.com/skills/ESCD9067F9E7B7E188C9" TargetMode="External"/><Relationship Id="rId4153" Type="http://schemas.openxmlformats.org/officeDocument/2006/relationships/hyperlink" Target="https://skills.emsidata.com/skills/KS123QX62QYTC4JF38H8" TargetMode="External"/><Relationship Id="rId4156" Type="http://schemas.openxmlformats.org/officeDocument/2006/relationships/hyperlink" Target="https://skills.emsidata.com/skills/BGS5BE0814994B20C2E8" TargetMode="External"/><Relationship Id="rId4155" Type="http://schemas.openxmlformats.org/officeDocument/2006/relationships/hyperlink" Target="https://skills.emsidata.com/skills/KS127X26G5YQBZRRLCMY" TargetMode="External"/><Relationship Id="rId4158" Type="http://schemas.openxmlformats.org/officeDocument/2006/relationships/hyperlink" Target="https://skills.emsidata.com/skills/KS1254765S3B0MGNSJZP" TargetMode="External"/><Relationship Id="rId4157" Type="http://schemas.openxmlformats.org/officeDocument/2006/relationships/hyperlink" Target="https://skills.emsidata.com/skills/ESBFE8BD405046C280C4" TargetMode="External"/><Relationship Id="rId4159" Type="http://schemas.openxmlformats.org/officeDocument/2006/relationships/hyperlink" Target="https://skills.emsidata.com/skills/ES97A20B847203DF73EE" TargetMode="External"/><Relationship Id="rId1910" Type="http://schemas.openxmlformats.org/officeDocument/2006/relationships/hyperlink" Target="https://skills.emsidata.com/skills/ES871D056A717C42CD15" TargetMode="External"/><Relationship Id="rId1911" Type="http://schemas.openxmlformats.org/officeDocument/2006/relationships/hyperlink" Target="https://skills.emsidata.com/skills/KS124VL6RVRF0BZ2B1Y1" TargetMode="External"/><Relationship Id="rId1912" Type="http://schemas.openxmlformats.org/officeDocument/2006/relationships/hyperlink" Target="https://skills.emsidata.com/skills/KS125K36T7CLFH56KJNC" TargetMode="External"/><Relationship Id="rId1913" Type="http://schemas.openxmlformats.org/officeDocument/2006/relationships/hyperlink" Target="https://skills.emsidata.com/skills/KS7G6XB661ZQZM7SXS11" TargetMode="External"/><Relationship Id="rId1914" Type="http://schemas.openxmlformats.org/officeDocument/2006/relationships/hyperlink" Target="https://skills.emsidata.com/skills/KS44253607FYTYCJNMPZ" TargetMode="External"/><Relationship Id="rId1915" Type="http://schemas.openxmlformats.org/officeDocument/2006/relationships/hyperlink" Target="https://skills.emsidata.com/skills/ESD85A0F68EE323F1736" TargetMode="External"/><Relationship Id="rId1916" Type="http://schemas.openxmlformats.org/officeDocument/2006/relationships/hyperlink" Target="https://skills.emsidata.com/skills/KS124TG6C6GQ3RGYBJ3G" TargetMode="External"/><Relationship Id="rId1917" Type="http://schemas.openxmlformats.org/officeDocument/2006/relationships/hyperlink" Target="https://skills.emsidata.com/skills/ES3E4417E2D990416E1F" TargetMode="External"/><Relationship Id="rId1918" Type="http://schemas.openxmlformats.org/officeDocument/2006/relationships/hyperlink" Target="https://skills.emsidata.com/skills/ESE91DB5BCB868512FDC" TargetMode="External"/><Relationship Id="rId1919" Type="http://schemas.openxmlformats.org/officeDocument/2006/relationships/hyperlink" Target="https://skills.emsidata.com/skills/KS127QD6B0MS9Y1C4K3V" TargetMode="External"/><Relationship Id="rId4181" Type="http://schemas.openxmlformats.org/officeDocument/2006/relationships/hyperlink" Target="https://skills.emsidata.com/skills/KS124086VDXNJQHZPJ8L" TargetMode="External"/><Relationship Id="rId4180" Type="http://schemas.openxmlformats.org/officeDocument/2006/relationships/hyperlink" Target="https://skills.emsidata.com/skills/ESDE88522D5CAB41E894" TargetMode="External"/><Relationship Id="rId4183" Type="http://schemas.openxmlformats.org/officeDocument/2006/relationships/hyperlink" Target="https://skills.emsidata.com/skills/BGSE4E2B6D82A671BA44" TargetMode="External"/><Relationship Id="rId4182" Type="http://schemas.openxmlformats.org/officeDocument/2006/relationships/hyperlink" Target="https://skills.emsidata.com/skills/KS442536ZKXTLHZRT6C9" TargetMode="External"/><Relationship Id="rId4185" Type="http://schemas.openxmlformats.org/officeDocument/2006/relationships/hyperlink" Target="https://skills.emsidata.com/skills/KSO3VCL6GPFSIBFMM3JK" TargetMode="External"/><Relationship Id="rId4184" Type="http://schemas.openxmlformats.org/officeDocument/2006/relationships/hyperlink" Target="https://skills.emsidata.com/skills/BGSC85F32846A1BFE55D" TargetMode="External"/><Relationship Id="rId4187" Type="http://schemas.openxmlformats.org/officeDocument/2006/relationships/hyperlink" Target="https://skills.emsidata.com/skills/BGSAE1811A82CFFA5033" TargetMode="External"/><Relationship Id="rId4186" Type="http://schemas.openxmlformats.org/officeDocument/2006/relationships/hyperlink" Target="https://skills.emsidata.com/skills/KS7G3NL69CQ9025JM5KP" TargetMode="External"/><Relationship Id="rId4189" Type="http://schemas.openxmlformats.org/officeDocument/2006/relationships/hyperlink" Target="https://skills.emsidata.com/skills/KS4427P5ZKBWGNPGSSSM" TargetMode="External"/><Relationship Id="rId4188" Type="http://schemas.openxmlformats.org/officeDocument/2006/relationships/hyperlink" Target="https://skills.emsidata.com/skills/ESA86AC09339B33AB769" TargetMode="External"/><Relationship Id="rId1900" Type="http://schemas.openxmlformats.org/officeDocument/2006/relationships/hyperlink" Target="https://skills.emsidata.com/skills/KS123J15YJ6PLJDX8L8M" TargetMode="External"/><Relationship Id="rId1901" Type="http://schemas.openxmlformats.org/officeDocument/2006/relationships/hyperlink" Target="https://skills.emsidata.com/skills/KS123HW758WLSXJL8Z38" TargetMode="External"/><Relationship Id="rId1902" Type="http://schemas.openxmlformats.org/officeDocument/2006/relationships/hyperlink" Target="https://skills.emsidata.com/skills/KS125RW6ZWZ8DLT13SNR" TargetMode="External"/><Relationship Id="rId1903" Type="http://schemas.openxmlformats.org/officeDocument/2006/relationships/hyperlink" Target="https://skills.emsidata.com/skills/KS127887314GMCR1VRR5" TargetMode="External"/><Relationship Id="rId1904" Type="http://schemas.openxmlformats.org/officeDocument/2006/relationships/hyperlink" Target="https://skills.emsidata.com/skills/KS122F96DJHT3ZXB8FCZ" TargetMode="External"/><Relationship Id="rId1905" Type="http://schemas.openxmlformats.org/officeDocument/2006/relationships/hyperlink" Target="https://skills.emsidata.com/skills/KS12642691KYJXP5ZRDQ" TargetMode="External"/><Relationship Id="rId1906" Type="http://schemas.openxmlformats.org/officeDocument/2006/relationships/hyperlink" Target="https://skills.emsidata.com/skills/ESEE2583C4CF7E349529" TargetMode="External"/><Relationship Id="rId1907" Type="http://schemas.openxmlformats.org/officeDocument/2006/relationships/hyperlink" Target="https://skills.emsidata.com/skills/KS127FR5XXWWF4RJRCDH" TargetMode="External"/><Relationship Id="rId1908" Type="http://schemas.openxmlformats.org/officeDocument/2006/relationships/hyperlink" Target="https://skills.emsidata.com/skills/ES6A8C742F9D672B6DDF" TargetMode="External"/><Relationship Id="rId1909" Type="http://schemas.openxmlformats.org/officeDocument/2006/relationships/hyperlink" Target="https://skills.emsidata.com/skills/ES7178401F7310423888" TargetMode="External"/><Relationship Id="rId4170" Type="http://schemas.openxmlformats.org/officeDocument/2006/relationships/hyperlink" Target="https://skills.emsidata.com/skills/KS120SP5WZD8CMW4QPSY" TargetMode="External"/><Relationship Id="rId4172" Type="http://schemas.openxmlformats.org/officeDocument/2006/relationships/hyperlink" Target="https://skills.emsidata.com/skills/ES3B5F0EB7B5B917FD91" TargetMode="External"/><Relationship Id="rId4171" Type="http://schemas.openxmlformats.org/officeDocument/2006/relationships/hyperlink" Target="https://skills.emsidata.com/skills/KS121106P87TD8K5Q5SV" TargetMode="External"/><Relationship Id="rId4174" Type="http://schemas.openxmlformats.org/officeDocument/2006/relationships/hyperlink" Target="https://skills.emsidata.com/skills/KS7G7NW6T8CMXYZLF6QT" TargetMode="External"/><Relationship Id="rId4173" Type="http://schemas.openxmlformats.org/officeDocument/2006/relationships/hyperlink" Target="https://skills.emsidata.com/skills/KS126256R04NWVG6Y5C0" TargetMode="External"/><Relationship Id="rId4176" Type="http://schemas.openxmlformats.org/officeDocument/2006/relationships/hyperlink" Target="https://skills.emsidata.com/skills/ES316C395BF4FE1A7F97" TargetMode="External"/><Relationship Id="rId4175" Type="http://schemas.openxmlformats.org/officeDocument/2006/relationships/hyperlink" Target="https://skills.emsidata.com/skills/KS120V670QP2G6NJMTQP" TargetMode="External"/><Relationship Id="rId4178" Type="http://schemas.openxmlformats.org/officeDocument/2006/relationships/hyperlink" Target="https://skills.emsidata.com/skills/ES962277805FF207EC3F" TargetMode="External"/><Relationship Id="rId4177" Type="http://schemas.openxmlformats.org/officeDocument/2006/relationships/hyperlink" Target="https://skills.emsidata.com/skills/ES56A8DAD4E61AF87F52" TargetMode="External"/><Relationship Id="rId4179" Type="http://schemas.openxmlformats.org/officeDocument/2006/relationships/hyperlink" Target="https://skills.emsidata.com/skills/ES66B3B3512051FCC838" TargetMode="External"/><Relationship Id="rId4129" Type="http://schemas.openxmlformats.org/officeDocument/2006/relationships/hyperlink" Target="https://skills.emsidata.com/skills/KSDMP08E7583PTMUH8C0" TargetMode="External"/><Relationship Id="rId4128" Type="http://schemas.openxmlformats.org/officeDocument/2006/relationships/hyperlink" Target="https://skills.emsidata.com/skills/ESFFA178E0C9FD18FD5C" TargetMode="External"/><Relationship Id="rId4121" Type="http://schemas.openxmlformats.org/officeDocument/2006/relationships/hyperlink" Target="https://skills.emsidata.com/skills/ES28627D71E1808C3E2F" TargetMode="External"/><Relationship Id="rId4120" Type="http://schemas.openxmlformats.org/officeDocument/2006/relationships/hyperlink" Target="https://skills.emsidata.com/skills/ESE9C8B8AF9B038D93F0" TargetMode="External"/><Relationship Id="rId4123" Type="http://schemas.openxmlformats.org/officeDocument/2006/relationships/hyperlink" Target="https://skills.emsidata.com/skills/ESE465D7FEDA317431BE" TargetMode="External"/><Relationship Id="rId4122" Type="http://schemas.openxmlformats.org/officeDocument/2006/relationships/hyperlink" Target="https://skills.emsidata.com/skills/KS1282V6FCV4390N7W88" TargetMode="External"/><Relationship Id="rId4125" Type="http://schemas.openxmlformats.org/officeDocument/2006/relationships/hyperlink" Target="https://skills.emsidata.com/skills/KS1229R717ZYZPHJRCHN" TargetMode="External"/><Relationship Id="rId4124" Type="http://schemas.openxmlformats.org/officeDocument/2006/relationships/hyperlink" Target="https://skills.emsidata.com/skills/BGSC58FB7018EA736EB4" TargetMode="External"/><Relationship Id="rId4127" Type="http://schemas.openxmlformats.org/officeDocument/2006/relationships/hyperlink" Target="https://skills.emsidata.com/skills/BGSE039E32D868DCAD16" TargetMode="External"/><Relationship Id="rId4126" Type="http://schemas.openxmlformats.org/officeDocument/2006/relationships/hyperlink" Target="https://skills.emsidata.com/skills/BGSE138847151B1C483E" TargetMode="External"/><Relationship Id="rId4118" Type="http://schemas.openxmlformats.org/officeDocument/2006/relationships/hyperlink" Target="https://skills.emsidata.com/skills/ESFCED83C9134A4EBB18" TargetMode="External"/><Relationship Id="rId4117" Type="http://schemas.openxmlformats.org/officeDocument/2006/relationships/hyperlink" Target="https://skills.emsidata.com/skills/BGS7D6C2422FC6271CDD" TargetMode="External"/><Relationship Id="rId4119" Type="http://schemas.openxmlformats.org/officeDocument/2006/relationships/hyperlink" Target="https://skills.emsidata.com/skills/ESEAC722726E73C045B3" TargetMode="External"/><Relationship Id="rId4110" Type="http://schemas.openxmlformats.org/officeDocument/2006/relationships/hyperlink" Target="https://skills.emsidata.com/skills/KS440Q85WKH43RNH8PBC" TargetMode="External"/><Relationship Id="rId4112" Type="http://schemas.openxmlformats.org/officeDocument/2006/relationships/hyperlink" Target="https://skills.emsidata.com/skills/ESDB3A7B534DE2B66E66" TargetMode="External"/><Relationship Id="rId4111" Type="http://schemas.openxmlformats.org/officeDocument/2006/relationships/hyperlink" Target="https://skills.emsidata.com/skills/ESBA5C761891B310C235" TargetMode="External"/><Relationship Id="rId4114" Type="http://schemas.openxmlformats.org/officeDocument/2006/relationships/hyperlink" Target="https://skills.emsidata.com/skills/ESE93F7CF45F8BE560A2" TargetMode="External"/><Relationship Id="rId4113" Type="http://schemas.openxmlformats.org/officeDocument/2006/relationships/hyperlink" Target="https://skills.emsidata.com/skills/KS3KB6VPV04EJSZ3LCDR" TargetMode="External"/><Relationship Id="rId4116" Type="http://schemas.openxmlformats.org/officeDocument/2006/relationships/hyperlink" Target="https://skills.emsidata.com/skills/ESF152BBD8AB70DEF4AE" TargetMode="External"/><Relationship Id="rId4115" Type="http://schemas.openxmlformats.org/officeDocument/2006/relationships/hyperlink" Target="https://skills.emsidata.com/skills/KS122BS6SV7QSP47KLB4" TargetMode="External"/><Relationship Id="rId4141" Type="http://schemas.openxmlformats.org/officeDocument/2006/relationships/hyperlink" Target="https://skills.emsidata.com/skills/ESB856D0E5C4EFC8D884" TargetMode="External"/><Relationship Id="rId4140" Type="http://schemas.openxmlformats.org/officeDocument/2006/relationships/hyperlink" Target="https://skills.emsidata.com/skills/ES35CBAE6EAE634A39EE" TargetMode="External"/><Relationship Id="rId4143" Type="http://schemas.openxmlformats.org/officeDocument/2006/relationships/hyperlink" Target="https://skills.emsidata.com/skills/BGS957EBAA1B86EF43E5" TargetMode="External"/><Relationship Id="rId4142" Type="http://schemas.openxmlformats.org/officeDocument/2006/relationships/hyperlink" Target="https://skills.emsidata.com/skills/BGS7DDD8B969E8795352" TargetMode="External"/><Relationship Id="rId4145" Type="http://schemas.openxmlformats.org/officeDocument/2006/relationships/hyperlink" Target="https://skills.emsidata.com/skills/ES2B622E9BDD0AABB07E" TargetMode="External"/><Relationship Id="rId4144" Type="http://schemas.openxmlformats.org/officeDocument/2006/relationships/hyperlink" Target="https://skills.emsidata.com/skills/KS1267X747W6K2Y3TZL8" TargetMode="External"/><Relationship Id="rId4147" Type="http://schemas.openxmlformats.org/officeDocument/2006/relationships/hyperlink" Target="https://skills.emsidata.com/skills/ES7F774162E2780F8ADB" TargetMode="External"/><Relationship Id="rId4146" Type="http://schemas.openxmlformats.org/officeDocument/2006/relationships/hyperlink" Target="https://skills.emsidata.com/skills/ES5DDF1930ED865C432E" TargetMode="External"/><Relationship Id="rId4149" Type="http://schemas.openxmlformats.org/officeDocument/2006/relationships/hyperlink" Target="https://skills.emsidata.com/skills/KS127PY6XCQSQ6R44N9K" TargetMode="External"/><Relationship Id="rId4148" Type="http://schemas.openxmlformats.org/officeDocument/2006/relationships/hyperlink" Target="https://skills.emsidata.com/skills/KS7G61M5WS9H9H5NGNSY" TargetMode="External"/><Relationship Id="rId4139" Type="http://schemas.openxmlformats.org/officeDocument/2006/relationships/hyperlink" Target="https://skills.emsidata.com/skills/BGSA405C424CC50202DF" TargetMode="External"/><Relationship Id="rId4130" Type="http://schemas.openxmlformats.org/officeDocument/2006/relationships/hyperlink" Target="https://skills.emsidata.com/skills/ES6DB72ED130D88A70A1" TargetMode="External"/><Relationship Id="rId4132" Type="http://schemas.openxmlformats.org/officeDocument/2006/relationships/hyperlink" Target="https://skills.emsidata.com/skills/KS127S576S1RBYKTM0MN" TargetMode="External"/><Relationship Id="rId4131" Type="http://schemas.openxmlformats.org/officeDocument/2006/relationships/hyperlink" Target="https://skills.emsidata.com/skills/KS4403M5Y22JW28G4BGP" TargetMode="External"/><Relationship Id="rId4134" Type="http://schemas.openxmlformats.org/officeDocument/2006/relationships/hyperlink" Target="https://skills.emsidata.com/skills/ES2D17FFD859C4709187" TargetMode="External"/><Relationship Id="rId4133" Type="http://schemas.openxmlformats.org/officeDocument/2006/relationships/hyperlink" Target="https://skills.emsidata.com/skills/BGSF14FB9B2EC5663909" TargetMode="External"/><Relationship Id="rId4136" Type="http://schemas.openxmlformats.org/officeDocument/2006/relationships/hyperlink" Target="https://skills.emsidata.com/skills/KS1266T6Q1NCYQYL5J2V" TargetMode="External"/><Relationship Id="rId4135" Type="http://schemas.openxmlformats.org/officeDocument/2006/relationships/hyperlink" Target="https://skills.emsidata.com/skills/ESECEBB5415A8085CB4F" TargetMode="External"/><Relationship Id="rId4138" Type="http://schemas.openxmlformats.org/officeDocument/2006/relationships/hyperlink" Target="https://skills.emsidata.com/skills/BGSEF062169F6F197323" TargetMode="External"/><Relationship Id="rId4137" Type="http://schemas.openxmlformats.org/officeDocument/2006/relationships/hyperlink" Target="https://skills.emsidata.com/skills/BGS18A642702DFA6F745" TargetMode="External"/><Relationship Id="rId1972" Type="http://schemas.openxmlformats.org/officeDocument/2006/relationships/hyperlink" Target="https://skills.emsidata.com/skills/KS2GHRCYA6TRT29F1HOO" TargetMode="External"/><Relationship Id="rId1973" Type="http://schemas.openxmlformats.org/officeDocument/2006/relationships/hyperlink" Target="https://skills.emsidata.com/skills/KS123RD5VV5WNJLMNH3J" TargetMode="External"/><Relationship Id="rId1974" Type="http://schemas.openxmlformats.org/officeDocument/2006/relationships/hyperlink" Target="https://skills.emsidata.com/skills/KS4LL1EBNO7YQ6BSVNIW" TargetMode="External"/><Relationship Id="rId1975" Type="http://schemas.openxmlformats.org/officeDocument/2006/relationships/hyperlink" Target="https://skills.emsidata.com/skills/KS1257Q5X294RY01TML8" TargetMode="External"/><Relationship Id="rId1976" Type="http://schemas.openxmlformats.org/officeDocument/2006/relationships/hyperlink" Target="https://skills.emsidata.com/skills/KSAP4YQTVOS4ZSBNVSRY" TargetMode="External"/><Relationship Id="rId1977" Type="http://schemas.openxmlformats.org/officeDocument/2006/relationships/hyperlink" Target="https://skills.emsidata.com/skills/KS121F17945FMQSZZPC6" TargetMode="External"/><Relationship Id="rId1978" Type="http://schemas.openxmlformats.org/officeDocument/2006/relationships/hyperlink" Target="https://skills.emsidata.com/skills/KSBZ9LW988KC56I219SP" TargetMode="External"/><Relationship Id="rId1979" Type="http://schemas.openxmlformats.org/officeDocument/2006/relationships/hyperlink" Target="https://skills.emsidata.com/skills/ES2133DA6434CF028833" TargetMode="External"/><Relationship Id="rId1970" Type="http://schemas.openxmlformats.org/officeDocument/2006/relationships/hyperlink" Target="https://skills.emsidata.com/skills/KS127JV62XJJ33BQZ52H" TargetMode="External"/><Relationship Id="rId1971" Type="http://schemas.openxmlformats.org/officeDocument/2006/relationships/hyperlink" Target="https://skills.emsidata.com/skills/KSNGU6QCSYBB2689ZBLS" TargetMode="External"/><Relationship Id="rId1961" Type="http://schemas.openxmlformats.org/officeDocument/2006/relationships/hyperlink" Target="https://skills.emsidata.com/skills/KSAS8LK1JG2Y0OLN4C53" TargetMode="External"/><Relationship Id="rId1962" Type="http://schemas.openxmlformats.org/officeDocument/2006/relationships/hyperlink" Target="https://skills.emsidata.com/skills/KSOS3W95CRHBLG4KJJ1Q" TargetMode="External"/><Relationship Id="rId1963" Type="http://schemas.openxmlformats.org/officeDocument/2006/relationships/hyperlink" Target="https://skills.emsidata.com/skills/KS125HR75GST7VX8ZL7K" TargetMode="External"/><Relationship Id="rId1964" Type="http://schemas.openxmlformats.org/officeDocument/2006/relationships/hyperlink" Target="https://skills.emsidata.com/skills/KSSJWZXL7CV40W8V1XSG" TargetMode="External"/><Relationship Id="rId1965" Type="http://schemas.openxmlformats.org/officeDocument/2006/relationships/hyperlink" Target="https://skills.emsidata.com/skills/ES8C3225F440E16A35D6" TargetMode="External"/><Relationship Id="rId1966" Type="http://schemas.openxmlformats.org/officeDocument/2006/relationships/hyperlink" Target="https://skills.emsidata.com/skills/KS4401V5WX78L6JX0NW7" TargetMode="External"/><Relationship Id="rId1967" Type="http://schemas.openxmlformats.org/officeDocument/2006/relationships/hyperlink" Target="https://skills.emsidata.com/skills/KS124LQ6RPFZR3V1CRRP" TargetMode="External"/><Relationship Id="rId1968" Type="http://schemas.openxmlformats.org/officeDocument/2006/relationships/hyperlink" Target="https://skills.emsidata.com/skills/KS1208P6ZMZ4N872Y7X5" TargetMode="External"/><Relationship Id="rId1969" Type="http://schemas.openxmlformats.org/officeDocument/2006/relationships/hyperlink" Target="https://skills.emsidata.com/skills/KS125HB70CNRRS0RX5KJ" TargetMode="External"/><Relationship Id="rId1960" Type="http://schemas.openxmlformats.org/officeDocument/2006/relationships/hyperlink" Target="https://skills.emsidata.com/skills/KSKE7NJAN5I2PFBV659N" TargetMode="External"/><Relationship Id="rId1994" Type="http://schemas.openxmlformats.org/officeDocument/2006/relationships/hyperlink" Target="https://skills.emsidata.com/skills/ESFA35B1E22CAA5CC8E6" TargetMode="External"/><Relationship Id="rId1995" Type="http://schemas.openxmlformats.org/officeDocument/2006/relationships/hyperlink" Target="https://skills.emsidata.com/skills/KS124LD64KVL3YQN53KN" TargetMode="External"/><Relationship Id="rId1996" Type="http://schemas.openxmlformats.org/officeDocument/2006/relationships/hyperlink" Target="https://skills.emsidata.com/skills/KS120BV70XSJ6K0VQ6S5" TargetMode="External"/><Relationship Id="rId1997" Type="http://schemas.openxmlformats.org/officeDocument/2006/relationships/hyperlink" Target="https://skills.emsidata.com/skills/KSO76W9QVVUSGPNTEAT5" TargetMode="External"/><Relationship Id="rId1998" Type="http://schemas.openxmlformats.org/officeDocument/2006/relationships/hyperlink" Target="https://skills.emsidata.com/skills/KS8V94BPPMIAWFLCKAHX" TargetMode="External"/><Relationship Id="rId1999" Type="http://schemas.openxmlformats.org/officeDocument/2006/relationships/hyperlink" Target="https://skills.emsidata.com/skills/KS7K2A142LYPQ2Q5N1Q6" TargetMode="External"/><Relationship Id="rId1990" Type="http://schemas.openxmlformats.org/officeDocument/2006/relationships/hyperlink" Target="https://skills.emsidata.com/skills/KS120NN6SBW45D10MY36" TargetMode="External"/><Relationship Id="rId1991" Type="http://schemas.openxmlformats.org/officeDocument/2006/relationships/hyperlink" Target="https://skills.emsidata.com/skills/KS7GT1F0QQOV7R7VGXQL" TargetMode="External"/><Relationship Id="rId1992" Type="http://schemas.openxmlformats.org/officeDocument/2006/relationships/hyperlink" Target="https://skills.emsidata.com/skills/KS1257K708VWF1YDYB19" TargetMode="External"/><Relationship Id="rId1993" Type="http://schemas.openxmlformats.org/officeDocument/2006/relationships/hyperlink" Target="https://skills.emsidata.com/skills/KS12791657JTS84RWLVQ" TargetMode="External"/><Relationship Id="rId1983" Type="http://schemas.openxmlformats.org/officeDocument/2006/relationships/hyperlink" Target="https://skills.emsidata.com/skills/KS7G7TD6YK4NQQ0PPWV8" TargetMode="External"/><Relationship Id="rId1984" Type="http://schemas.openxmlformats.org/officeDocument/2006/relationships/hyperlink" Target="https://skills.emsidata.com/skills/KS120NM6L2KDLC2Z9DND" TargetMode="External"/><Relationship Id="rId1985" Type="http://schemas.openxmlformats.org/officeDocument/2006/relationships/hyperlink" Target="https://skills.emsidata.com/skills/KS120BV6SR75RBKQH0G3" TargetMode="External"/><Relationship Id="rId1986" Type="http://schemas.openxmlformats.org/officeDocument/2006/relationships/hyperlink" Target="https://skills.emsidata.com/skills/ESF5943639E2E815A6F4" TargetMode="External"/><Relationship Id="rId1987" Type="http://schemas.openxmlformats.org/officeDocument/2006/relationships/hyperlink" Target="https://skills.emsidata.com/skills/KS1257N67SL03TPTZKKC" TargetMode="External"/><Relationship Id="rId1988" Type="http://schemas.openxmlformats.org/officeDocument/2006/relationships/hyperlink" Target="https://skills.emsidata.com/skills/KS124PV64GCH4ZM4JV5Z" TargetMode="External"/><Relationship Id="rId1989" Type="http://schemas.openxmlformats.org/officeDocument/2006/relationships/hyperlink" Target="https://skills.emsidata.com/skills/KSQQSY7DG7KE6EUJGXS9" TargetMode="External"/><Relationship Id="rId1980" Type="http://schemas.openxmlformats.org/officeDocument/2006/relationships/hyperlink" Target="https://skills.emsidata.com/skills/KS120NP6J9YGDMN22JGF" TargetMode="External"/><Relationship Id="rId1981" Type="http://schemas.openxmlformats.org/officeDocument/2006/relationships/hyperlink" Target="https://skills.emsidata.com/skills/KSFO3KGTRMXSOWFB1F9N" TargetMode="External"/><Relationship Id="rId1982" Type="http://schemas.openxmlformats.org/officeDocument/2006/relationships/hyperlink" Target="https://skills.emsidata.com/skills/KS125S466GJGQXS1W0JM" TargetMode="External"/><Relationship Id="rId1930" Type="http://schemas.openxmlformats.org/officeDocument/2006/relationships/hyperlink" Target="https://skills.emsidata.com/skills/KS127JN6PW8M653Y85DV" TargetMode="External"/><Relationship Id="rId1931" Type="http://schemas.openxmlformats.org/officeDocument/2006/relationships/hyperlink" Target="https://skills.emsidata.com/skills/KS1253H5Z1QZVY5T3DWX" TargetMode="External"/><Relationship Id="rId1932" Type="http://schemas.openxmlformats.org/officeDocument/2006/relationships/hyperlink" Target="https://skills.emsidata.com/skills/ES9C0ADA3C9397DD6AED" TargetMode="External"/><Relationship Id="rId1933" Type="http://schemas.openxmlformats.org/officeDocument/2006/relationships/hyperlink" Target="https://skills.emsidata.com/skills/KSLUY46SBLH2XBCFWFC1" TargetMode="External"/><Relationship Id="rId1934" Type="http://schemas.openxmlformats.org/officeDocument/2006/relationships/hyperlink" Target="https://skills.emsidata.com/skills/ES117DDC9B2BD1416125" TargetMode="External"/><Relationship Id="rId1935" Type="http://schemas.openxmlformats.org/officeDocument/2006/relationships/hyperlink" Target="https://skills.emsidata.com/skills/ESDA3100E54C874B7AAD" TargetMode="External"/><Relationship Id="rId1936" Type="http://schemas.openxmlformats.org/officeDocument/2006/relationships/hyperlink" Target="https://skills.emsidata.com/skills/KS120B874P2P6BK1MQ0T" TargetMode="External"/><Relationship Id="rId1937" Type="http://schemas.openxmlformats.org/officeDocument/2006/relationships/hyperlink" Target="https://skills.emsidata.com/skills/ES1E3E1D75F294DD5810" TargetMode="External"/><Relationship Id="rId1938" Type="http://schemas.openxmlformats.org/officeDocument/2006/relationships/hyperlink" Target="https://skills.emsidata.com/skills/KS1282N6NQMZ95M1HJ7L" TargetMode="External"/><Relationship Id="rId1939" Type="http://schemas.openxmlformats.org/officeDocument/2006/relationships/hyperlink" Target="https://skills.emsidata.com/skills/KS7G5J170LW5TFR1PHCV" TargetMode="External"/><Relationship Id="rId1920" Type="http://schemas.openxmlformats.org/officeDocument/2006/relationships/hyperlink" Target="https://skills.emsidata.com/skills/ES2CC185FC27BC0DF8FE" TargetMode="External"/><Relationship Id="rId1921" Type="http://schemas.openxmlformats.org/officeDocument/2006/relationships/hyperlink" Target="https://skills.emsidata.com/skills/KS4424Z5XFZY3ZHHMV6T" TargetMode="External"/><Relationship Id="rId1922" Type="http://schemas.openxmlformats.org/officeDocument/2006/relationships/hyperlink" Target="https://skills.emsidata.com/skills/KS123HZ73G741DQSFX8R" TargetMode="External"/><Relationship Id="rId1923" Type="http://schemas.openxmlformats.org/officeDocument/2006/relationships/hyperlink" Target="https://skills.emsidata.com/skills/KS124VF5YCVWCW6NR1Z6" TargetMode="External"/><Relationship Id="rId1924" Type="http://schemas.openxmlformats.org/officeDocument/2006/relationships/hyperlink" Target="https://skills.emsidata.com/skills/KS121CN799XDTLT095QW" TargetMode="External"/><Relationship Id="rId1925" Type="http://schemas.openxmlformats.org/officeDocument/2006/relationships/hyperlink" Target="https://skills.emsidata.com/skills/KS7G6HW69QX4SLH3Z5XB" TargetMode="External"/><Relationship Id="rId1926" Type="http://schemas.openxmlformats.org/officeDocument/2006/relationships/hyperlink" Target="https://skills.emsidata.com/skills/ES71C18378814E6740D6" TargetMode="External"/><Relationship Id="rId1927" Type="http://schemas.openxmlformats.org/officeDocument/2006/relationships/hyperlink" Target="https://skills.emsidata.com/skills/KS441HK6PSZJ031Y085G" TargetMode="External"/><Relationship Id="rId1928" Type="http://schemas.openxmlformats.org/officeDocument/2006/relationships/hyperlink" Target="https://skills.emsidata.com/skills/KSMR7JUMAR3WHRWW5087" TargetMode="External"/><Relationship Id="rId1929" Type="http://schemas.openxmlformats.org/officeDocument/2006/relationships/hyperlink" Target="https://skills.emsidata.com/skills/KS121DS6GB09TFN7RLX0" TargetMode="External"/><Relationship Id="rId4190" Type="http://schemas.openxmlformats.org/officeDocument/2006/relationships/hyperlink" Target="https://skills.emsidata.com/skills/KS1228X6S4WJBGMMYL68" TargetMode="External"/><Relationship Id="rId4192" Type="http://schemas.openxmlformats.org/officeDocument/2006/relationships/hyperlink" Target="https://skills.emsidata.com/skills/KS1226574XG6SC93RGYM" TargetMode="External"/><Relationship Id="rId4191" Type="http://schemas.openxmlformats.org/officeDocument/2006/relationships/hyperlink" Target="https://skills.emsidata.com/skills/ESCB26E04BE5222E82C6" TargetMode="External"/><Relationship Id="rId4194" Type="http://schemas.openxmlformats.org/officeDocument/2006/relationships/hyperlink" Target="https://skills.emsidata.com/skills/KS1217262MLD4N2L91XQ" TargetMode="External"/><Relationship Id="rId4193" Type="http://schemas.openxmlformats.org/officeDocument/2006/relationships/hyperlink" Target="https://skills.emsidata.com/skills/BGS5369125974EE29364" TargetMode="External"/><Relationship Id="rId4196" Type="http://schemas.openxmlformats.org/officeDocument/2006/relationships/hyperlink" Target="https://skills.emsidata.com/skills/KS44086772RVPJQ1SVW6" TargetMode="External"/><Relationship Id="rId4195" Type="http://schemas.openxmlformats.org/officeDocument/2006/relationships/hyperlink" Target="https://skills.emsidata.com/skills/KS124QF6HYWWF075M21Z" TargetMode="External"/><Relationship Id="rId4198" Type="http://schemas.openxmlformats.org/officeDocument/2006/relationships/hyperlink" Target="https://skills.emsidata.com/skills/KS440QQ68K981SJ3G68W" TargetMode="External"/><Relationship Id="rId4197" Type="http://schemas.openxmlformats.org/officeDocument/2006/relationships/hyperlink" Target="https://skills.emsidata.com/skills/KSG1XH5O7H6V8MZ9Q7QF" TargetMode="External"/><Relationship Id="rId4199" Type="http://schemas.openxmlformats.org/officeDocument/2006/relationships/hyperlink" Target="https://skills.emsidata.com/skills/ES124F0C4B744CCAF4D9" TargetMode="External"/><Relationship Id="rId1950" Type="http://schemas.openxmlformats.org/officeDocument/2006/relationships/hyperlink" Target="https://skills.emsidata.com/skills/KS124R06TNNPX60QDZFM" TargetMode="External"/><Relationship Id="rId1951" Type="http://schemas.openxmlformats.org/officeDocument/2006/relationships/hyperlink" Target="https://skills.emsidata.com/skills/KS124TQ6GGTFMYHC51GY" TargetMode="External"/><Relationship Id="rId1952" Type="http://schemas.openxmlformats.org/officeDocument/2006/relationships/hyperlink" Target="https://skills.emsidata.com/skills/KS120HT6RV5641N06YXT" TargetMode="External"/><Relationship Id="rId1953" Type="http://schemas.openxmlformats.org/officeDocument/2006/relationships/hyperlink" Target="https://skills.emsidata.com/skills/KS1278X6J5TWJR9ZFJ1D" TargetMode="External"/><Relationship Id="rId1954" Type="http://schemas.openxmlformats.org/officeDocument/2006/relationships/hyperlink" Target="https://skills.emsidata.com/skills/KS120796P3DQSH6X2GHP" TargetMode="External"/><Relationship Id="rId1955" Type="http://schemas.openxmlformats.org/officeDocument/2006/relationships/hyperlink" Target="https://skills.emsidata.com/skills/KS124KS624R3L2W8RKM6" TargetMode="External"/><Relationship Id="rId1956" Type="http://schemas.openxmlformats.org/officeDocument/2006/relationships/hyperlink" Target="https://skills.emsidata.com/skills/KS135T4U6LGCNYD804DB" TargetMode="External"/><Relationship Id="rId1957" Type="http://schemas.openxmlformats.org/officeDocument/2006/relationships/hyperlink" Target="https://skills.emsidata.com/skills/KS3N58960HSVQDBK5M24" TargetMode="External"/><Relationship Id="rId1958" Type="http://schemas.openxmlformats.org/officeDocument/2006/relationships/hyperlink" Target="https://skills.emsidata.com/skills/KSKQAOQWXI50O1JWMNF7" TargetMode="External"/><Relationship Id="rId1959" Type="http://schemas.openxmlformats.org/officeDocument/2006/relationships/hyperlink" Target="https://skills.emsidata.com/skills/KS124M479HR1FQGGVSBK" TargetMode="External"/><Relationship Id="rId1940" Type="http://schemas.openxmlformats.org/officeDocument/2006/relationships/hyperlink" Target="https://skills.emsidata.com/skills/KSFL9WW0GENQQP61SVAE" TargetMode="External"/><Relationship Id="rId1941" Type="http://schemas.openxmlformats.org/officeDocument/2006/relationships/hyperlink" Target="https://skills.emsidata.com/skills/KS120B877X78XJ03K8VX" TargetMode="External"/><Relationship Id="rId1942" Type="http://schemas.openxmlformats.org/officeDocument/2006/relationships/hyperlink" Target="https://skills.emsidata.com/skills/KS122C775KRX1DK8Q1RQ" TargetMode="External"/><Relationship Id="rId1943" Type="http://schemas.openxmlformats.org/officeDocument/2006/relationships/hyperlink" Target="https://skills.emsidata.com/skills/ES57AC32F3207A1E9577" TargetMode="External"/><Relationship Id="rId1944" Type="http://schemas.openxmlformats.org/officeDocument/2006/relationships/hyperlink" Target="https://skills.emsidata.com/skills/KS7G8G66BTD4V8K3NCVF" TargetMode="External"/><Relationship Id="rId1945" Type="http://schemas.openxmlformats.org/officeDocument/2006/relationships/hyperlink" Target="https://skills.emsidata.com/skills/ES5084E497CF6A499186" TargetMode="External"/><Relationship Id="rId1946" Type="http://schemas.openxmlformats.org/officeDocument/2006/relationships/hyperlink" Target="https://skills.emsidata.com/skills/KS120QQ6ZN003B8B7FK1" TargetMode="External"/><Relationship Id="rId1947" Type="http://schemas.openxmlformats.org/officeDocument/2006/relationships/hyperlink" Target="https://skills.emsidata.com/skills/KS1230N5Z09NWDLW6XVX" TargetMode="External"/><Relationship Id="rId1948" Type="http://schemas.openxmlformats.org/officeDocument/2006/relationships/hyperlink" Target="https://skills.emsidata.com/skills/KSMOUU6QNEXNA7CRZZTS" TargetMode="External"/><Relationship Id="rId1949" Type="http://schemas.openxmlformats.org/officeDocument/2006/relationships/hyperlink" Target="https://skills.emsidata.com/skills/KS126H15VQHJQ46XLX84" TargetMode="External"/><Relationship Id="rId509" Type="http://schemas.openxmlformats.org/officeDocument/2006/relationships/hyperlink" Target="https://skills.emsidata.com/skills/KS4403M719YNXLXBSCH9" TargetMode="External"/><Relationship Id="rId508" Type="http://schemas.openxmlformats.org/officeDocument/2006/relationships/hyperlink" Target="https://skills.emsidata.com/skills/KS1219D66K4ND82B243C" TargetMode="External"/><Relationship Id="rId503" Type="http://schemas.openxmlformats.org/officeDocument/2006/relationships/hyperlink" Target="https://skills.emsidata.com/skills/KS2MF0PKLNOMTDBZ0S7Q" TargetMode="External"/><Relationship Id="rId502" Type="http://schemas.openxmlformats.org/officeDocument/2006/relationships/hyperlink" Target="https://skills.emsidata.com/skills/KS127FR6MXZ3PY4173DX" TargetMode="External"/><Relationship Id="rId501" Type="http://schemas.openxmlformats.org/officeDocument/2006/relationships/hyperlink" Target="https://skills.emsidata.com/skills/KS122SK639RBDQTTXVCM" TargetMode="External"/><Relationship Id="rId500" Type="http://schemas.openxmlformats.org/officeDocument/2006/relationships/hyperlink" Target="https://skills.emsidata.com/skills/ES62B5A80843B9EF4CCC" TargetMode="External"/><Relationship Id="rId507" Type="http://schemas.openxmlformats.org/officeDocument/2006/relationships/hyperlink" Target="https://skills.emsidata.com/skills/KS127FQ6L0G5SBYPYZ26" TargetMode="External"/><Relationship Id="rId506" Type="http://schemas.openxmlformats.org/officeDocument/2006/relationships/hyperlink" Target="https://skills.emsidata.com/skills/KS1218Z5ZY0SPNMNSX4H" TargetMode="External"/><Relationship Id="rId505" Type="http://schemas.openxmlformats.org/officeDocument/2006/relationships/hyperlink" Target="https://skills.emsidata.com/skills/KS4410173TZ609WJBC60" TargetMode="External"/><Relationship Id="rId504" Type="http://schemas.openxmlformats.org/officeDocument/2006/relationships/hyperlink" Target="https://skills.emsidata.com/skills/ES192DCB6EF143DC9DCC" TargetMode="External"/><Relationship Id="rId525" Type="http://schemas.openxmlformats.org/officeDocument/2006/relationships/hyperlink" Target="https://skills.emsidata.com/skills/KS1217P66NK6BW72M9FH" TargetMode="External"/><Relationship Id="rId524" Type="http://schemas.openxmlformats.org/officeDocument/2006/relationships/hyperlink" Target="https://skills.emsidata.com/skills/KS122LW6WGWQF373VWC8" TargetMode="External"/><Relationship Id="rId523" Type="http://schemas.openxmlformats.org/officeDocument/2006/relationships/hyperlink" Target="https://skills.emsidata.com/skills/KS122LP63R02H2Y6M04S" TargetMode="External"/><Relationship Id="rId522" Type="http://schemas.openxmlformats.org/officeDocument/2006/relationships/hyperlink" Target="https://skills.emsidata.com/skills/KS4407N6CMTCYT0NYSVM" TargetMode="External"/><Relationship Id="rId529" Type="http://schemas.openxmlformats.org/officeDocument/2006/relationships/hyperlink" Target="https://skills.emsidata.com/skills/KS4418462TTGKL3CWJHT" TargetMode="External"/><Relationship Id="rId528" Type="http://schemas.openxmlformats.org/officeDocument/2006/relationships/hyperlink" Target="https://skills.emsidata.com/skills/ESC3B4D235CC57F3594C" TargetMode="External"/><Relationship Id="rId527" Type="http://schemas.openxmlformats.org/officeDocument/2006/relationships/hyperlink" Target="https://skills.emsidata.com/skills/KS123B25WWFY25Z5S42X" TargetMode="External"/><Relationship Id="rId526" Type="http://schemas.openxmlformats.org/officeDocument/2006/relationships/hyperlink" Target="https://skills.emsidata.com/skills/KS4418371TN1X41T1P3G" TargetMode="External"/><Relationship Id="rId521" Type="http://schemas.openxmlformats.org/officeDocument/2006/relationships/hyperlink" Target="https://skills.emsidata.com/skills/KS127CH71PR64GVX338R" TargetMode="External"/><Relationship Id="rId520" Type="http://schemas.openxmlformats.org/officeDocument/2006/relationships/hyperlink" Target="https://skills.emsidata.com/skills/KS122CH79G2KSBRRJHTN" TargetMode="External"/><Relationship Id="rId519" Type="http://schemas.openxmlformats.org/officeDocument/2006/relationships/hyperlink" Target="https://skills.emsidata.com/skills/KS4411H6DM87QLDT97JT" TargetMode="External"/><Relationship Id="rId514" Type="http://schemas.openxmlformats.org/officeDocument/2006/relationships/hyperlink" Target="https://skills.emsidata.com/skills/KS121017533VB8TBLQ9L" TargetMode="External"/><Relationship Id="rId513" Type="http://schemas.openxmlformats.org/officeDocument/2006/relationships/hyperlink" Target="https://skills.emsidata.com/skills/KS440216KGVWB92YCJRK" TargetMode="External"/><Relationship Id="rId512" Type="http://schemas.openxmlformats.org/officeDocument/2006/relationships/hyperlink" Target="https://skills.emsidata.com/skills/KS127FN627W262Q720L4" TargetMode="External"/><Relationship Id="rId511" Type="http://schemas.openxmlformats.org/officeDocument/2006/relationships/hyperlink" Target="https://skills.emsidata.com/skills/KS127FR602L0NHNBGD5L" TargetMode="External"/><Relationship Id="rId518" Type="http://schemas.openxmlformats.org/officeDocument/2006/relationships/hyperlink" Target="https://skills.emsidata.com/skills/KS1237L6PKFC8187JKW5" TargetMode="External"/><Relationship Id="rId517" Type="http://schemas.openxmlformats.org/officeDocument/2006/relationships/hyperlink" Target="https://skills.emsidata.com/skills/KS122CJ6ZVCCTTDGYB6B" TargetMode="External"/><Relationship Id="rId516" Type="http://schemas.openxmlformats.org/officeDocument/2006/relationships/hyperlink" Target="https://skills.emsidata.com/skills/KS440HG71DHMZX7FDNH9" TargetMode="External"/><Relationship Id="rId515" Type="http://schemas.openxmlformats.org/officeDocument/2006/relationships/hyperlink" Target="https://skills.emsidata.com/skills/KS440HG7396B99Z1F5D4" TargetMode="External"/><Relationship Id="rId510" Type="http://schemas.openxmlformats.org/officeDocument/2006/relationships/hyperlink" Target="https://skills.emsidata.com/skills/KS1219D6XC15QN4LWQDK" TargetMode="External"/><Relationship Id="rId4206" Type="http://schemas.openxmlformats.org/officeDocument/2006/relationships/hyperlink" Target="https://skills.emsidata.com/skills/ES70711512BEABCE4DC0" TargetMode="External"/><Relationship Id="rId4205" Type="http://schemas.openxmlformats.org/officeDocument/2006/relationships/hyperlink" Target="https://skills.emsidata.com/skills/KS124PC78CPTJRN5280F" TargetMode="External"/><Relationship Id="rId4208" Type="http://schemas.openxmlformats.org/officeDocument/2006/relationships/hyperlink" Target="https://skills.emsidata.com/skills/ES897EA220DC6CE8111D" TargetMode="External"/><Relationship Id="rId4207" Type="http://schemas.openxmlformats.org/officeDocument/2006/relationships/hyperlink" Target="https://skills.emsidata.com/skills/KS122HL71G58HYGP2712" TargetMode="External"/><Relationship Id="rId590" Type="http://schemas.openxmlformats.org/officeDocument/2006/relationships/hyperlink" Target="https://skills.emsidata.com/skills/ESE0AE7E64D88AC649DF" TargetMode="External"/><Relationship Id="rId4209" Type="http://schemas.openxmlformats.org/officeDocument/2006/relationships/hyperlink" Target="https://skills.emsidata.com/skills/BGSE1BDB50069AC17D56" TargetMode="External"/><Relationship Id="rId589" Type="http://schemas.openxmlformats.org/officeDocument/2006/relationships/hyperlink" Target="https://skills.emsidata.com/skills/ES3B9371D9D17C664383" TargetMode="External"/><Relationship Id="rId588" Type="http://schemas.openxmlformats.org/officeDocument/2006/relationships/hyperlink" Target="https://skills.emsidata.com/skills/KS4401967TXYW7DXV8QX" TargetMode="External"/><Relationship Id="rId583" Type="http://schemas.openxmlformats.org/officeDocument/2006/relationships/hyperlink" Target="https://skills.emsidata.com/skills/KS1284D6DPR42RSQDKG2" TargetMode="External"/><Relationship Id="rId582" Type="http://schemas.openxmlformats.org/officeDocument/2006/relationships/hyperlink" Target="https://skills.emsidata.com/skills/KS122W26SKGLZJ2KLF5M" TargetMode="External"/><Relationship Id="rId581" Type="http://schemas.openxmlformats.org/officeDocument/2006/relationships/hyperlink" Target="https://skills.emsidata.com/skills/ESAEEF5760144B8210FD" TargetMode="External"/><Relationship Id="rId4200" Type="http://schemas.openxmlformats.org/officeDocument/2006/relationships/hyperlink" Target="https://skills.emsidata.com/skills/ESA8BCD0C9989DF26B7B" TargetMode="External"/><Relationship Id="rId580" Type="http://schemas.openxmlformats.org/officeDocument/2006/relationships/hyperlink" Target="https://skills.emsidata.com/skills/ES2884E132F1A422AC8F" TargetMode="External"/><Relationship Id="rId587" Type="http://schemas.openxmlformats.org/officeDocument/2006/relationships/hyperlink" Target="https://skills.emsidata.com/skills/KSAJ9BHUP0ONIDN2ABOI" TargetMode="External"/><Relationship Id="rId4202" Type="http://schemas.openxmlformats.org/officeDocument/2006/relationships/hyperlink" Target="https://skills.emsidata.com/skills/BGSD21CF2746CB8B2ECD" TargetMode="External"/><Relationship Id="rId586" Type="http://schemas.openxmlformats.org/officeDocument/2006/relationships/hyperlink" Target="https://skills.emsidata.com/skills/ES832D5A4A82C0C5C93D" TargetMode="External"/><Relationship Id="rId4201" Type="http://schemas.openxmlformats.org/officeDocument/2006/relationships/hyperlink" Target="https://skills.emsidata.com/skills/KS121FR79PTXS7XGZWH5" TargetMode="External"/><Relationship Id="rId585" Type="http://schemas.openxmlformats.org/officeDocument/2006/relationships/hyperlink" Target="https://skills.emsidata.com/skills/KS4401B66G71ZN5LBP44" TargetMode="External"/><Relationship Id="rId4204" Type="http://schemas.openxmlformats.org/officeDocument/2006/relationships/hyperlink" Target="https://skills.emsidata.com/skills/ES7DB79B8D8E30056109" TargetMode="External"/><Relationship Id="rId584" Type="http://schemas.openxmlformats.org/officeDocument/2006/relationships/hyperlink" Target="https://skills.emsidata.com/skills/KS1282P5XDYF7DJK8L9Y" TargetMode="External"/><Relationship Id="rId4203" Type="http://schemas.openxmlformats.org/officeDocument/2006/relationships/hyperlink" Target="https://skills.emsidata.com/skills/ES136F14B8A9CC784298" TargetMode="External"/><Relationship Id="rId579" Type="http://schemas.openxmlformats.org/officeDocument/2006/relationships/hyperlink" Target="https://skills.emsidata.com/skills/KS120ZF633P3C7YBWY21" TargetMode="External"/><Relationship Id="rId578" Type="http://schemas.openxmlformats.org/officeDocument/2006/relationships/hyperlink" Target="https://skills.emsidata.com/skills/KS1284M622VT3F77037Q" TargetMode="External"/><Relationship Id="rId577" Type="http://schemas.openxmlformats.org/officeDocument/2006/relationships/hyperlink" Target="https://skills.emsidata.com/skills/KS1238Q73V596JPH7NBG" TargetMode="External"/><Relationship Id="rId572" Type="http://schemas.openxmlformats.org/officeDocument/2006/relationships/hyperlink" Target="https://skills.emsidata.com/skills/KSIRH2MDNR85TXTQF10X" TargetMode="External"/><Relationship Id="rId571" Type="http://schemas.openxmlformats.org/officeDocument/2006/relationships/hyperlink" Target="https://skills.emsidata.com/skills/ESA57D1ACED4A47FE3C5" TargetMode="External"/><Relationship Id="rId570" Type="http://schemas.openxmlformats.org/officeDocument/2006/relationships/hyperlink" Target="https://skills.emsidata.com/skills/KS1282K5ZT9JLWWFMNW7" TargetMode="External"/><Relationship Id="rId576" Type="http://schemas.openxmlformats.org/officeDocument/2006/relationships/hyperlink" Target="https://skills.emsidata.com/skills/ES1FB08A257DDD5C0625" TargetMode="External"/><Relationship Id="rId575" Type="http://schemas.openxmlformats.org/officeDocument/2006/relationships/hyperlink" Target="https://skills.emsidata.com/skills/KSBW6VY1LTP97IYOKVZX" TargetMode="External"/><Relationship Id="rId574" Type="http://schemas.openxmlformats.org/officeDocument/2006/relationships/hyperlink" Target="https://skills.emsidata.com/skills/ES2DC2C514D5A45F3CC2" TargetMode="External"/><Relationship Id="rId573" Type="http://schemas.openxmlformats.org/officeDocument/2006/relationships/hyperlink" Target="https://skills.emsidata.com/skills/KS441DK5ZDF8Q8FWL19R" TargetMode="External"/><Relationship Id="rId4228" Type="http://schemas.openxmlformats.org/officeDocument/2006/relationships/hyperlink" Target="https://skills.emsidata.com/skills/KS128GF6F8H9L3J8FVQ0" TargetMode="External"/><Relationship Id="rId4227" Type="http://schemas.openxmlformats.org/officeDocument/2006/relationships/hyperlink" Target="https://skills.emsidata.com/skills/ES9B78F71AABE6DB73F6" TargetMode="External"/><Relationship Id="rId4229" Type="http://schemas.openxmlformats.org/officeDocument/2006/relationships/hyperlink" Target="https://skills.emsidata.com/skills/BGS16A488DB7FC0A5372" TargetMode="External"/><Relationship Id="rId4220" Type="http://schemas.openxmlformats.org/officeDocument/2006/relationships/hyperlink" Target="https://skills.emsidata.com/skills/KSNKKMTPUS9OZWVETPI6" TargetMode="External"/><Relationship Id="rId4222" Type="http://schemas.openxmlformats.org/officeDocument/2006/relationships/hyperlink" Target="https://skills.emsidata.com/skills/BGS7E622DFD2028615BF" TargetMode="External"/><Relationship Id="rId4221" Type="http://schemas.openxmlformats.org/officeDocument/2006/relationships/hyperlink" Target="https://skills.emsidata.com/skills/ES9BB49F079A57E443CC" TargetMode="External"/><Relationship Id="rId4224" Type="http://schemas.openxmlformats.org/officeDocument/2006/relationships/hyperlink" Target="https://skills.emsidata.com/skills/KS441H36PS2Z34C79T4J" TargetMode="External"/><Relationship Id="rId4223" Type="http://schemas.openxmlformats.org/officeDocument/2006/relationships/hyperlink" Target="https://skills.emsidata.com/skills/ES7BE2AE9C9CE72AE2E1" TargetMode="External"/><Relationship Id="rId4226" Type="http://schemas.openxmlformats.org/officeDocument/2006/relationships/hyperlink" Target="https://skills.emsidata.com/skills/KS122W55X0T3G7SWYX26" TargetMode="External"/><Relationship Id="rId4225" Type="http://schemas.openxmlformats.org/officeDocument/2006/relationships/hyperlink" Target="https://skills.emsidata.com/skills/ESCB7B8151FDB89A3E3C" TargetMode="External"/><Relationship Id="rId4217" Type="http://schemas.openxmlformats.org/officeDocument/2006/relationships/hyperlink" Target="https://skills.emsidata.com/skills/KS440ZR6SKTCHXMWJZW0" TargetMode="External"/><Relationship Id="rId4216" Type="http://schemas.openxmlformats.org/officeDocument/2006/relationships/hyperlink" Target="https://skills.emsidata.com/skills/BGS31FB78015E5A77DBA" TargetMode="External"/><Relationship Id="rId4219" Type="http://schemas.openxmlformats.org/officeDocument/2006/relationships/hyperlink" Target="https://skills.emsidata.com/skills/KSAUZKR5A4H0LVTZ7YPF" TargetMode="External"/><Relationship Id="rId4218" Type="http://schemas.openxmlformats.org/officeDocument/2006/relationships/hyperlink" Target="https://skills.emsidata.com/skills/ES886DC4BF78A82A76E6" TargetMode="External"/><Relationship Id="rId599" Type="http://schemas.openxmlformats.org/officeDocument/2006/relationships/hyperlink" Target="https://skills.emsidata.com/skills/KS1267F6MSPN366LX7ST" TargetMode="External"/><Relationship Id="rId594" Type="http://schemas.openxmlformats.org/officeDocument/2006/relationships/hyperlink" Target="https://skills.emsidata.com/skills/KS1284G5VLGL0YWY4CXQ" TargetMode="External"/><Relationship Id="rId593" Type="http://schemas.openxmlformats.org/officeDocument/2006/relationships/hyperlink" Target="https://skills.emsidata.com/skills/KS440XG6F9DTD3VG7JTV" TargetMode="External"/><Relationship Id="rId592" Type="http://schemas.openxmlformats.org/officeDocument/2006/relationships/hyperlink" Target="https://skills.emsidata.com/skills/KS122W95Y16LJBNFCP2D" TargetMode="External"/><Relationship Id="rId4211" Type="http://schemas.openxmlformats.org/officeDocument/2006/relationships/hyperlink" Target="https://skills.emsidata.com/skills/BGS55DD800570B755A71" TargetMode="External"/><Relationship Id="rId591" Type="http://schemas.openxmlformats.org/officeDocument/2006/relationships/hyperlink" Target="https://skills.emsidata.com/skills/KS1283Z5XFZ85WT42H7L" TargetMode="External"/><Relationship Id="rId4210" Type="http://schemas.openxmlformats.org/officeDocument/2006/relationships/hyperlink" Target="https://skills.emsidata.com/skills/KS4415L792L4Q9C0027N" TargetMode="External"/><Relationship Id="rId598" Type="http://schemas.openxmlformats.org/officeDocument/2006/relationships/hyperlink" Target="https://skills.emsidata.com/skills/KS440QV5XFLXCJGYZZZG" TargetMode="External"/><Relationship Id="rId4213" Type="http://schemas.openxmlformats.org/officeDocument/2006/relationships/hyperlink" Target="https://skills.emsidata.com/skills/KS1256H72WBCJ62DQH1W" TargetMode="External"/><Relationship Id="rId597" Type="http://schemas.openxmlformats.org/officeDocument/2006/relationships/hyperlink" Target="https://skills.emsidata.com/skills/KS1240N6HTXCDTDNX6WD" TargetMode="External"/><Relationship Id="rId4212" Type="http://schemas.openxmlformats.org/officeDocument/2006/relationships/hyperlink" Target="https://skills.emsidata.com/skills/BGS5363C9FF585447FFA" TargetMode="External"/><Relationship Id="rId596" Type="http://schemas.openxmlformats.org/officeDocument/2006/relationships/hyperlink" Target="https://skills.emsidata.com/skills/KS1284N6XYZVG8YV3SSB" TargetMode="External"/><Relationship Id="rId4215" Type="http://schemas.openxmlformats.org/officeDocument/2006/relationships/hyperlink" Target="https://skills.emsidata.com/skills/KS7G4G66WPNT3LLXKDW9" TargetMode="External"/><Relationship Id="rId595" Type="http://schemas.openxmlformats.org/officeDocument/2006/relationships/hyperlink" Target="https://skills.emsidata.com/skills/KS126J46GGVZB8BGGXSY" TargetMode="External"/><Relationship Id="rId4214" Type="http://schemas.openxmlformats.org/officeDocument/2006/relationships/hyperlink" Target="https://skills.emsidata.com/skills/ES886154C56DD7EB0AFF" TargetMode="External"/><Relationship Id="rId547" Type="http://schemas.openxmlformats.org/officeDocument/2006/relationships/hyperlink" Target="https://skills.emsidata.com/skills/KS1282077S8NZPGMNQ9B" TargetMode="External"/><Relationship Id="rId546" Type="http://schemas.openxmlformats.org/officeDocument/2006/relationships/hyperlink" Target="https://skills.emsidata.com/skills/KS128275ZSJDZ37SNG87" TargetMode="External"/><Relationship Id="rId545" Type="http://schemas.openxmlformats.org/officeDocument/2006/relationships/hyperlink" Target="https://skills.emsidata.com/skills/KST71ITFIZYDOGER5ST6" TargetMode="External"/><Relationship Id="rId544" Type="http://schemas.openxmlformats.org/officeDocument/2006/relationships/hyperlink" Target="https://skills.emsidata.com/skills/KS1280N6G0RXMWQ29JCS" TargetMode="External"/><Relationship Id="rId549" Type="http://schemas.openxmlformats.org/officeDocument/2006/relationships/hyperlink" Target="https://skills.emsidata.com/skills/ES8D234AFC96946A898E" TargetMode="External"/><Relationship Id="rId548" Type="http://schemas.openxmlformats.org/officeDocument/2006/relationships/hyperlink" Target="https://skills.emsidata.com/skills/KS122BQ68QFBGLYV8HVB" TargetMode="External"/><Relationship Id="rId543" Type="http://schemas.openxmlformats.org/officeDocument/2006/relationships/hyperlink" Target="https://skills.emsidata.com/skills/BGS72A654BDAAABB12C3" TargetMode="External"/><Relationship Id="rId542" Type="http://schemas.openxmlformats.org/officeDocument/2006/relationships/hyperlink" Target="https://skills.emsidata.com/skills/KS127PD6HS17M78HDZHH" TargetMode="External"/><Relationship Id="rId541" Type="http://schemas.openxmlformats.org/officeDocument/2006/relationships/hyperlink" Target="https://skills.emsidata.com/skills/ESDFA25A5C1E94B79381" TargetMode="External"/><Relationship Id="rId540" Type="http://schemas.openxmlformats.org/officeDocument/2006/relationships/hyperlink" Target="https://skills.emsidata.com/skills/KS124VJ6XQHT93TR5J8Q" TargetMode="External"/><Relationship Id="rId536" Type="http://schemas.openxmlformats.org/officeDocument/2006/relationships/hyperlink" Target="https://skills.emsidata.com/skills/KS123HX69V95SC2NJZYZ" TargetMode="External"/><Relationship Id="rId535" Type="http://schemas.openxmlformats.org/officeDocument/2006/relationships/hyperlink" Target="https://skills.emsidata.com/skills/KS125PC6TT5XZ48QLB75" TargetMode="External"/><Relationship Id="rId534" Type="http://schemas.openxmlformats.org/officeDocument/2006/relationships/hyperlink" Target="https://skills.emsidata.com/skills/ESC132D27482A2341C48" TargetMode="External"/><Relationship Id="rId533" Type="http://schemas.openxmlformats.org/officeDocument/2006/relationships/hyperlink" Target="https://skills.emsidata.com/skills/KS441846K903WT1RYDKJ" TargetMode="External"/><Relationship Id="rId539" Type="http://schemas.openxmlformats.org/officeDocument/2006/relationships/hyperlink" Target="https://skills.emsidata.com/skills/ES9C4BA42EEF41C08D62" TargetMode="External"/><Relationship Id="rId538" Type="http://schemas.openxmlformats.org/officeDocument/2006/relationships/hyperlink" Target="https://skills.emsidata.com/skills/KS123HX6YG0PPBXV3922" TargetMode="External"/><Relationship Id="rId537" Type="http://schemas.openxmlformats.org/officeDocument/2006/relationships/hyperlink" Target="https://skills.emsidata.com/skills/KS441846Q382NVKJSSC7" TargetMode="External"/><Relationship Id="rId532" Type="http://schemas.openxmlformats.org/officeDocument/2006/relationships/hyperlink" Target="https://skills.emsidata.com/skills/ES70CD6E89F6DAD8F319" TargetMode="External"/><Relationship Id="rId531" Type="http://schemas.openxmlformats.org/officeDocument/2006/relationships/hyperlink" Target="https://skills.emsidata.com/skills/KS1249V6KP7DGN5W2X0W" TargetMode="External"/><Relationship Id="rId530" Type="http://schemas.openxmlformats.org/officeDocument/2006/relationships/hyperlink" Target="https://skills.emsidata.com/skills/KS1228S6XKXWJ8SR7JYX" TargetMode="External"/><Relationship Id="rId569" Type="http://schemas.openxmlformats.org/officeDocument/2006/relationships/hyperlink" Target="https://skills.emsidata.com/skills/KS441PQ64HT13P34T8T5" TargetMode="External"/><Relationship Id="rId568" Type="http://schemas.openxmlformats.org/officeDocument/2006/relationships/hyperlink" Target="https://skills.emsidata.com/skills/KS7G24169Z487XMD80CY" TargetMode="External"/><Relationship Id="rId567" Type="http://schemas.openxmlformats.org/officeDocument/2006/relationships/hyperlink" Target="https://skills.emsidata.com/skills/KS1224W5XSXCJBNSLLVX" TargetMode="External"/><Relationship Id="rId566" Type="http://schemas.openxmlformats.org/officeDocument/2006/relationships/hyperlink" Target="https://skills.emsidata.com/skills/ESBD232625E05A1D9F64" TargetMode="External"/><Relationship Id="rId561" Type="http://schemas.openxmlformats.org/officeDocument/2006/relationships/hyperlink" Target="https://skills.emsidata.com/skills/KS127FV6NMYSL9H3DBH1" TargetMode="External"/><Relationship Id="rId560" Type="http://schemas.openxmlformats.org/officeDocument/2006/relationships/hyperlink" Target="https://skills.emsidata.com/skills/KS125MK6L8XN70ZS40ZY" TargetMode="External"/><Relationship Id="rId565" Type="http://schemas.openxmlformats.org/officeDocument/2006/relationships/hyperlink" Target="https://skills.emsidata.com/skills/ES6C7324B9377A38E0D5" TargetMode="External"/><Relationship Id="rId564" Type="http://schemas.openxmlformats.org/officeDocument/2006/relationships/hyperlink" Target="https://skills.emsidata.com/skills/KS1282F6WLW3C4CKVYDR" TargetMode="External"/><Relationship Id="rId563" Type="http://schemas.openxmlformats.org/officeDocument/2006/relationships/hyperlink" Target="https://skills.emsidata.com/skills/KS1282M68WL9T4YH3SLF" TargetMode="External"/><Relationship Id="rId562" Type="http://schemas.openxmlformats.org/officeDocument/2006/relationships/hyperlink" Target="https://skills.emsidata.com/skills/ESDF44DC766ED1E22E32" TargetMode="External"/><Relationship Id="rId558" Type="http://schemas.openxmlformats.org/officeDocument/2006/relationships/hyperlink" Target="https://skills.emsidata.com/skills/KS440BD5WPRCNQ6SX3J1" TargetMode="External"/><Relationship Id="rId557" Type="http://schemas.openxmlformats.org/officeDocument/2006/relationships/hyperlink" Target="https://skills.emsidata.com/skills/KS1218N78MN3G6HV5BK7" TargetMode="External"/><Relationship Id="rId556" Type="http://schemas.openxmlformats.org/officeDocument/2006/relationships/hyperlink" Target="https://skills.emsidata.com/skills/KS1206R6J3HDQV8PPC87" TargetMode="External"/><Relationship Id="rId555" Type="http://schemas.openxmlformats.org/officeDocument/2006/relationships/hyperlink" Target="https://skills.emsidata.com/skills/KS1281V75M07F0WYZVZZ" TargetMode="External"/><Relationship Id="rId559" Type="http://schemas.openxmlformats.org/officeDocument/2006/relationships/hyperlink" Target="https://skills.emsidata.com/skills/KS440HB6R9M0RQZFFWYZ" TargetMode="External"/><Relationship Id="rId550" Type="http://schemas.openxmlformats.org/officeDocument/2006/relationships/hyperlink" Target="https://skills.emsidata.com/skills/KS127PD6XH0GQ380FJ3N" TargetMode="External"/><Relationship Id="rId554" Type="http://schemas.openxmlformats.org/officeDocument/2006/relationships/hyperlink" Target="https://skills.emsidata.com/skills/KS128266WGXGXQX9Y051" TargetMode="External"/><Relationship Id="rId553" Type="http://schemas.openxmlformats.org/officeDocument/2006/relationships/hyperlink" Target="https://skills.emsidata.com/skills/KS441DL693Z3G5P36DCV" TargetMode="External"/><Relationship Id="rId552" Type="http://schemas.openxmlformats.org/officeDocument/2006/relationships/hyperlink" Target="https://skills.emsidata.com/skills/KS1281Z6YSCYDNCG1D8T" TargetMode="External"/><Relationship Id="rId551" Type="http://schemas.openxmlformats.org/officeDocument/2006/relationships/hyperlink" Target="https://skills.emsidata.com/skills/ES899BA440FA3441F22A" TargetMode="External"/><Relationship Id="rId4280" Type="http://schemas.openxmlformats.org/officeDocument/2006/relationships/hyperlink" Target="https://skills.emsidata.com/skills/BGS5FE49FF05E8F49FBD" TargetMode="External"/><Relationship Id="rId4282" Type="http://schemas.openxmlformats.org/officeDocument/2006/relationships/hyperlink" Target="https://skills.emsidata.com/skills/BGS77759F8557FF2D542" TargetMode="External"/><Relationship Id="rId4281" Type="http://schemas.openxmlformats.org/officeDocument/2006/relationships/hyperlink" Target="https://skills.emsidata.com/skills/KS7G7686GDLYYLM5M09T" TargetMode="External"/><Relationship Id="rId4284" Type="http://schemas.openxmlformats.org/officeDocument/2006/relationships/hyperlink" Target="https://skills.emsidata.com/skills/KSHKQF4VR4TK8DPK01AY" TargetMode="External"/><Relationship Id="rId4283" Type="http://schemas.openxmlformats.org/officeDocument/2006/relationships/hyperlink" Target="https://skills.emsidata.com/skills/KS1287W75NMPDTKD5SSQ" TargetMode="External"/><Relationship Id="rId4286" Type="http://schemas.openxmlformats.org/officeDocument/2006/relationships/hyperlink" Target="https://skills.emsidata.com/skills/KS122J46HGBZHYKFVHNZ" TargetMode="External"/><Relationship Id="rId4285" Type="http://schemas.openxmlformats.org/officeDocument/2006/relationships/hyperlink" Target="https://skills.emsidata.com/skills/KS441X477MMVQLVMR1BP" TargetMode="External"/><Relationship Id="rId4288" Type="http://schemas.openxmlformats.org/officeDocument/2006/relationships/hyperlink" Target="https://skills.emsidata.com/skills/ESECBB9821400A2E8C22" TargetMode="External"/><Relationship Id="rId4287" Type="http://schemas.openxmlformats.org/officeDocument/2006/relationships/hyperlink" Target="https://skills.emsidata.com/skills/KS122Z279GGR6PV479WL" TargetMode="External"/><Relationship Id="rId4289" Type="http://schemas.openxmlformats.org/officeDocument/2006/relationships/hyperlink" Target="https://skills.emsidata.com/skills/KS440JK6B7S1LH17FTVJ" TargetMode="External"/><Relationship Id="rId4271" Type="http://schemas.openxmlformats.org/officeDocument/2006/relationships/hyperlink" Target="https://skills.emsidata.com/skills/ESDA056F9325F3556654" TargetMode="External"/><Relationship Id="rId4270" Type="http://schemas.openxmlformats.org/officeDocument/2006/relationships/hyperlink" Target="https://skills.emsidata.com/skills/KS7G2CM734X3QGWGM875" TargetMode="External"/><Relationship Id="rId4273" Type="http://schemas.openxmlformats.org/officeDocument/2006/relationships/hyperlink" Target="https://skills.emsidata.com/skills/KS121CY71YX96KGXT6F1" TargetMode="External"/><Relationship Id="rId4272" Type="http://schemas.openxmlformats.org/officeDocument/2006/relationships/hyperlink" Target="https://skills.emsidata.com/skills/ES47E53AE0C2065DA872" TargetMode="External"/><Relationship Id="rId4275" Type="http://schemas.openxmlformats.org/officeDocument/2006/relationships/hyperlink" Target="https://skills.emsidata.com/skills/ES4674DE166DC12DDCD1" TargetMode="External"/><Relationship Id="rId4274" Type="http://schemas.openxmlformats.org/officeDocument/2006/relationships/hyperlink" Target="https://skills.emsidata.com/skills/BGS329167CF95217BF63" TargetMode="External"/><Relationship Id="rId4277" Type="http://schemas.openxmlformats.org/officeDocument/2006/relationships/hyperlink" Target="https://skills.emsidata.com/skills/KS122NS70VX2DP2290H9" TargetMode="External"/><Relationship Id="rId4276" Type="http://schemas.openxmlformats.org/officeDocument/2006/relationships/hyperlink" Target="https://skills.emsidata.com/skills/BGS83F56A13ECADA71CE" TargetMode="External"/><Relationship Id="rId4279" Type="http://schemas.openxmlformats.org/officeDocument/2006/relationships/hyperlink" Target="https://skills.emsidata.com/skills/KS1274M64JQK9PB2G3Q1" TargetMode="External"/><Relationship Id="rId4278" Type="http://schemas.openxmlformats.org/officeDocument/2006/relationships/hyperlink" Target="https://skills.emsidata.com/skills/ES306B1B188E0781C33A" TargetMode="External"/><Relationship Id="rId4291" Type="http://schemas.openxmlformats.org/officeDocument/2006/relationships/hyperlink" Target="https://skills.emsidata.com/skills/KS1254V6DMQJKRXCVVDP" TargetMode="External"/><Relationship Id="rId4290" Type="http://schemas.openxmlformats.org/officeDocument/2006/relationships/hyperlink" Target="https://skills.emsidata.com/skills/KSTBE3YGAQ950WVHMLTW" TargetMode="External"/><Relationship Id="rId4293" Type="http://schemas.openxmlformats.org/officeDocument/2006/relationships/hyperlink" Target="https://skills.emsidata.com/skills/ESE4F7DFFFF4E8145229" TargetMode="External"/><Relationship Id="rId4292" Type="http://schemas.openxmlformats.org/officeDocument/2006/relationships/hyperlink" Target="https://skills.emsidata.com/skills/KS120D86SP2JCLXPQ3ZX" TargetMode="External"/><Relationship Id="rId4295" Type="http://schemas.openxmlformats.org/officeDocument/2006/relationships/hyperlink" Target="https://skills.emsidata.com/skills/KS124236F8PGLXGHDYRJ" TargetMode="External"/><Relationship Id="rId4294" Type="http://schemas.openxmlformats.org/officeDocument/2006/relationships/hyperlink" Target="https://skills.emsidata.com/skills/ES8F594A6EA9F26581A3" TargetMode="External"/><Relationship Id="rId4297" Type="http://schemas.openxmlformats.org/officeDocument/2006/relationships/hyperlink" Target="https://skills.emsidata.com/skills/KS121P6604VKWRNMDQS0" TargetMode="External"/><Relationship Id="rId4296" Type="http://schemas.openxmlformats.org/officeDocument/2006/relationships/hyperlink" Target="https://skills.emsidata.com/skills/KS123QN73M5VTV72QQTQ" TargetMode="External"/><Relationship Id="rId4299" Type="http://schemas.openxmlformats.org/officeDocument/2006/relationships/hyperlink" Target="https://skills.emsidata.com/skills/KS121S472R2QVY4JWBFL" TargetMode="External"/><Relationship Id="rId4298" Type="http://schemas.openxmlformats.org/officeDocument/2006/relationships/hyperlink" Target="https://skills.emsidata.com/skills/BGSBC8015025EC86A7C7" TargetMode="External"/><Relationship Id="rId4249" Type="http://schemas.openxmlformats.org/officeDocument/2006/relationships/hyperlink" Target="https://skills.emsidata.com/skills/KS122MK7712JYRBBQY0G" TargetMode="External"/><Relationship Id="rId4240" Type="http://schemas.openxmlformats.org/officeDocument/2006/relationships/hyperlink" Target="https://skills.emsidata.com/skills/BGS17965D11BE6626144" TargetMode="External"/><Relationship Id="rId4242" Type="http://schemas.openxmlformats.org/officeDocument/2006/relationships/hyperlink" Target="https://skills.emsidata.com/skills/KS127J76TWGV0KJY254M" TargetMode="External"/><Relationship Id="rId4241" Type="http://schemas.openxmlformats.org/officeDocument/2006/relationships/hyperlink" Target="https://skills.emsidata.com/skills/KS125K46LHBFVS4N4FCZ" TargetMode="External"/><Relationship Id="rId4244" Type="http://schemas.openxmlformats.org/officeDocument/2006/relationships/hyperlink" Target="https://skills.emsidata.com/skills/KS120LB6L380TH8XDXBT" TargetMode="External"/><Relationship Id="rId4243" Type="http://schemas.openxmlformats.org/officeDocument/2006/relationships/hyperlink" Target="https://skills.emsidata.com/skills/KS7G0DQ6JDZQMK1MFRVL" TargetMode="External"/><Relationship Id="rId4246" Type="http://schemas.openxmlformats.org/officeDocument/2006/relationships/hyperlink" Target="https://skills.emsidata.com/skills/ES6EC835C59039E88125" TargetMode="External"/><Relationship Id="rId4245" Type="http://schemas.openxmlformats.org/officeDocument/2006/relationships/hyperlink" Target="https://skills.emsidata.com/skills/ES25B656F7753BA857F4" TargetMode="External"/><Relationship Id="rId4248" Type="http://schemas.openxmlformats.org/officeDocument/2006/relationships/hyperlink" Target="https://skills.emsidata.com/skills/KS122F16SHSGPXSZCZ7M" TargetMode="External"/><Relationship Id="rId4247" Type="http://schemas.openxmlformats.org/officeDocument/2006/relationships/hyperlink" Target="https://skills.emsidata.com/skills/ES39A0A16CDFBA2513AE" TargetMode="External"/><Relationship Id="rId4239" Type="http://schemas.openxmlformats.org/officeDocument/2006/relationships/hyperlink" Target="https://skills.emsidata.com/skills/KS122H26MG0D9X0XDWN3" TargetMode="External"/><Relationship Id="rId4238" Type="http://schemas.openxmlformats.org/officeDocument/2006/relationships/hyperlink" Target="https://skills.emsidata.com/skills/ES43DB1E2DEC412F3A26" TargetMode="External"/><Relationship Id="rId495" Type="http://schemas.openxmlformats.org/officeDocument/2006/relationships/hyperlink" Target="https://skills.emsidata.com/skills/KSWQERN2UL44BYZN2VF2" TargetMode="External"/><Relationship Id="rId4231" Type="http://schemas.openxmlformats.org/officeDocument/2006/relationships/hyperlink" Target="https://skills.emsidata.com/skills/KS125PD6W9XB0S99PZ1L" TargetMode="External"/><Relationship Id="rId494" Type="http://schemas.openxmlformats.org/officeDocument/2006/relationships/hyperlink" Target="https://skills.emsidata.com/skills/KS126X66JWSPRBZJSZZ8" TargetMode="External"/><Relationship Id="rId4230" Type="http://schemas.openxmlformats.org/officeDocument/2006/relationships/hyperlink" Target="https://skills.emsidata.com/skills/ESCABD1AEA54C9B89C4C" TargetMode="External"/><Relationship Id="rId493" Type="http://schemas.openxmlformats.org/officeDocument/2006/relationships/hyperlink" Target="https://skills.emsidata.com/skills/ESFD1390CCF5D838CB25" TargetMode="External"/><Relationship Id="rId4233" Type="http://schemas.openxmlformats.org/officeDocument/2006/relationships/hyperlink" Target="https://skills.emsidata.com/skills/KS120PL63HT8CXQ6LPDR" TargetMode="External"/><Relationship Id="rId492" Type="http://schemas.openxmlformats.org/officeDocument/2006/relationships/hyperlink" Target="https://skills.emsidata.com/skills/KS120ZD60D0C13NZ0W00" TargetMode="External"/><Relationship Id="rId4232" Type="http://schemas.openxmlformats.org/officeDocument/2006/relationships/hyperlink" Target="https://skills.emsidata.com/skills/KSE6RPHSC26WGH3OA4FW" TargetMode="External"/><Relationship Id="rId499" Type="http://schemas.openxmlformats.org/officeDocument/2006/relationships/hyperlink" Target="https://skills.emsidata.com/skills/KS12716743FT165MSMFZ" TargetMode="External"/><Relationship Id="rId4235" Type="http://schemas.openxmlformats.org/officeDocument/2006/relationships/hyperlink" Target="https://skills.emsidata.com/skills/ESA074D8F4B4114B744D" TargetMode="External"/><Relationship Id="rId498" Type="http://schemas.openxmlformats.org/officeDocument/2006/relationships/hyperlink" Target="https://skills.emsidata.com/skills/KS4418P79Q3NL6VNN2YL" TargetMode="External"/><Relationship Id="rId4234" Type="http://schemas.openxmlformats.org/officeDocument/2006/relationships/hyperlink" Target="https://skills.emsidata.com/skills/KS1213G5XHBTS73WTDM1" TargetMode="External"/><Relationship Id="rId497" Type="http://schemas.openxmlformats.org/officeDocument/2006/relationships/hyperlink" Target="https://skills.emsidata.com/skills/KS441075WGFJJ4GRFG2Q" TargetMode="External"/><Relationship Id="rId4237" Type="http://schemas.openxmlformats.org/officeDocument/2006/relationships/hyperlink" Target="https://skills.emsidata.com/skills/KS441W96J7YS06FMS7P4" TargetMode="External"/><Relationship Id="rId496" Type="http://schemas.openxmlformats.org/officeDocument/2006/relationships/hyperlink" Target="https://skills.emsidata.com/skills/ESAD2F0A169A8BDC2BAE" TargetMode="External"/><Relationship Id="rId4236" Type="http://schemas.openxmlformats.org/officeDocument/2006/relationships/hyperlink" Target="https://skills.emsidata.com/skills/KS12195734TLQBG7XL90" TargetMode="External"/><Relationship Id="rId4260" Type="http://schemas.openxmlformats.org/officeDocument/2006/relationships/hyperlink" Target="https://skills.emsidata.com/skills/ES7AB1456346F8CC8FBD" TargetMode="External"/><Relationship Id="rId4262" Type="http://schemas.openxmlformats.org/officeDocument/2006/relationships/hyperlink" Target="https://skills.emsidata.com/skills/ES2933FAEF72CE4E2840" TargetMode="External"/><Relationship Id="rId4261" Type="http://schemas.openxmlformats.org/officeDocument/2006/relationships/hyperlink" Target="https://skills.emsidata.com/skills/ES23CF0778C7AA9ECAF1" TargetMode="External"/><Relationship Id="rId4264" Type="http://schemas.openxmlformats.org/officeDocument/2006/relationships/hyperlink" Target="https://skills.emsidata.com/skills/KSQ99JKTZ4VRBARWNW2X" TargetMode="External"/><Relationship Id="rId4263" Type="http://schemas.openxmlformats.org/officeDocument/2006/relationships/hyperlink" Target="https://skills.emsidata.com/skills/ES5EAE4C2A9C87147627" TargetMode="External"/><Relationship Id="rId4266" Type="http://schemas.openxmlformats.org/officeDocument/2006/relationships/hyperlink" Target="https://skills.emsidata.com/skills/KS441BP76NKDXTXRW4ZQ" TargetMode="External"/><Relationship Id="rId4265" Type="http://schemas.openxmlformats.org/officeDocument/2006/relationships/hyperlink" Target="https://skills.emsidata.com/skills/ESBEFC4FA15083D346AF" TargetMode="External"/><Relationship Id="rId4268" Type="http://schemas.openxmlformats.org/officeDocument/2006/relationships/hyperlink" Target="https://skills.emsidata.com/skills/BGSCB1CCB9CBFFAA0CCE" TargetMode="External"/><Relationship Id="rId4267" Type="http://schemas.openxmlformats.org/officeDocument/2006/relationships/hyperlink" Target="https://skills.emsidata.com/skills/KS1230J5ZTKDT1CK51GV" TargetMode="External"/><Relationship Id="rId4269" Type="http://schemas.openxmlformats.org/officeDocument/2006/relationships/hyperlink" Target="https://skills.emsidata.com/skills/KS1258473YH2PSFC8S7H" TargetMode="External"/><Relationship Id="rId4251" Type="http://schemas.openxmlformats.org/officeDocument/2006/relationships/hyperlink" Target="https://skills.emsidata.com/skills/ES9D57895C5987C7FF78" TargetMode="External"/><Relationship Id="rId4250" Type="http://schemas.openxmlformats.org/officeDocument/2006/relationships/hyperlink" Target="https://skills.emsidata.com/skills/KS1252N652HQF28Y4K78" TargetMode="External"/><Relationship Id="rId4253" Type="http://schemas.openxmlformats.org/officeDocument/2006/relationships/hyperlink" Target="https://skills.emsidata.com/skills/BGSC012740F7D9251FC7" TargetMode="External"/><Relationship Id="rId4252" Type="http://schemas.openxmlformats.org/officeDocument/2006/relationships/hyperlink" Target="https://skills.emsidata.com/skills/ES3A20CD0BA5D9B63B69" TargetMode="External"/><Relationship Id="rId4255" Type="http://schemas.openxmlformats.org/officeDocument/2006/relationships/hyperlink" Target="https://skills.emsidata.com/skills/ESF74CD1D2BA79E6D289" TargetMode="External"/><Relationship Id="rId4254" Type="http://schemas.openxmlformats.org/officeDocument/2006/relationships/hyperlink" Target="https://skills.emsidata.com/skills/KS6Z9S3SF7JXINEPS6PG" TargetMode="External"/><Relationship Id="rId4257" Type="http://schemas.openxmlformats.org/officeDocument/2006/relationships/hyperlink" Target="https://skills.emsidata.com/skills/KS440MC61Q7HPDQR5YHT" TargetMode="External"/><Relationship Id="rId4256" Type="http://schemas.openxmlformats.org/officeDocument/2006/relationships/hyperlink" Target="https://skills.emsidata.com/skills/ES382A6D1FF1EB3C59D4" TargetMode="External"/><Relationship Id="rId4259" Type="http://schemas.openxmlformats.org/officeDocument/2006/relationships/hyperlink" Target="https://skills.emsidata.com/skills/ES4137657B2719AD7446" TargetMode="External"/><Relationship Id="rId4258" Type="http://schemas.openxmlformats.org/officeDocument/2006/relationships/hyperlink" Target="https://skills.emsidata.com/skills/KS127CX6YNNQ8B53V4H7" TargetMode="External"/><Relationship Id="rId409" Type="http://schemas.openxmlformats.org/officeDocument/2006/relationships/hyperlink" Target="https://skills.emsidata.com/skills/KS125686VZTHRYCWLVMH" TargetMode="External"/><Relationship Id="rId404" Type="http://schemas.openxmlformats.org/officeDocument/2006/relationships/hyperlink" Target="https://skills.emsidata.com/skills/KS1255H6KQH269D15DW6" TargetMode="External"/><Relationship Id="rId403" Type="http://schemas.openxmlformats.org/officeDocument/2006/relationships/hyperlink" Target="https://skills.emsidata.com/skills/KS440XG653B0ZK3926JF" TargetMode="External"/><Relationship Id="rId402" Type="http://schemas.openxmlformats.org/officeDocument/2006/relationships/hyperlink" Target="https://skills.emsidata.com/skills/ES7382473247E88673B9" TargetMode="External"/><Relationship Id="rId401" Type="http://schemas.openxmlformats.org/officeDocument/2006/relationships/hyperlink" Target="https://skills.emsidata.com/skills/KS123KT72V2GL2BXHK2S" TargetMode="External"/><Relationship Id="rId408" Type="http://schemas.openxmlformats.org/officeDocument/2006/relationships/hyperlink" Target="https://skills.emsidata.com/skills/ESB812BB8B0FCA695F64" TargetMode="External"/><Relationship Id="rId407" Type="http://schemas.openxmlformats.org/officeDocument/2006/relationships/hyperlink" Target="https://skills.emsidata.com/skills/KS124CX704Y6JYY5V27Z" TargetMode="External"/><Relationship Id="rId406" Type="http://schemas.openxmlformats.org/officeDocument/2006/relationships/hyperlink" Target="https://skills.emsidata.com/skills/KS126456DWV76RQLW2BT" TargetMode="External"/><Relationship Id="rId405" Type="http://schemas.openxmlformats.org/officeDocument/2006/relationships/hyperlink" Target="https://skills.emsidata.com/skills/KS12190602QSDB2XD0KT" TargetMode="External"/><Relationship Id="rId400" Type="http://schemas.openxmlformats.org/officeDocument/2006/relationships/hyperlink" Target="https://skills.emsidata.com/skills/KS121976B5FMM8M5NTQ0" TargetMode="External"/><Relationship Id="rId4327" Type="http://schemas.openxmlformats.org/officeDocument/2006/relationships/hyperlink" Target="https://skills.emsidata.com/skills/KS125BJ74WG8W81KQZD9" TargetMode="External"/><Relationship Id="rId4326" Type="http://schemas.openxmlformats.org/officeDocument/2006/relationships/hyperlink" Target="https://skills.emsidata.com/skills/KSUK6OFU4EA534NO9T4D" TargetMode="External"/><Relationship Id="rId4329" Type="http://schemas.openxmlformats.org/officeDocument/2006/relationships/hyperlink" Target="https://skills.emsidata.com/skills/ESDB1BF2EB851AEE157B" TargetMode="External"/><Relationship Id="rId4328" Type="http://schemas.openxmlformats.org/officeDocument/2006/relationships/hyperlink" Target="https://skills.emsidata.com/skills/KS126585ZF1VLKFXYFLT" TargetMode="External"/><Relationship Id="rId469" Type="http://schemas.openxmlformats.org/officeDocument/2006/relationships/hyperlink" Target="https://skills.emsidata.com/skills/KS440B96PK7BNG2889HK" TargetMode="External"/><Relationship Id="rId468" Type="http://schemas.openxmlformats.org/officeDocument/2006/relationships/hyperlink" Target="https://skills.emsidata.com/skills/KS440PS6G33LYVZRTNLM" TargetMode="External"/><Relationship Id="rId467" Type="http://schemas.openxmlformats.org/officeDocument/2006/relationships/hyperlink" Target="https://skills.emsidata.com/skills/KS440ZZ6HJGY92HPTWCV" TargetMode="External"/><Relationship Id="rId462" Type="http://schemas.openxmlformats.org/officeDocument/2006/relationships/hyperlink" Target="https://skills.emsidata.com/skills/ES914BAFAAEDF1A17A87" TargetMode="External"/><Relationship Id="rId461" Type="http://schemas.openxmlformats.org/officeDocument/2006/relationships/hyperlink" Target="https://skills.emsidata.com/skills/ESCE52FF07209D532142" TargetMode="External"/><Relationship Id="rId460" Type="http://schemas.openxmlformats.org/officeDocument/2006/relationships/hyperlink" Target="https://skills.emsidata.com/skills/ESB92020333F27589A43" TargetMode="External"/><Relationship Id="rId4321" Type="http://schemas.openxmlformats.org/officeDocument/2006/relationships/hyperlink" Target="https://skills.emsidata.com/skills/BGS6E07585A979231E9E" TargetMode="External"/><Relationship Id="rId4320" Type="http://schemas.openxmlformats.org/officeDocument/2006/relationships/hyperlink" Target="https://skills.emsidata.com/skills/KS1218N6GQGB3TDPLM9Y" TargetMode="External"/><Relationship Id="rId466" Type="http://schemas.openxmlformats.org/officeDocument/2006/relationships/hyperlink" Target="https://skills.emsidata.com/skills/KS1265L70H9YLN04L9JX" TargetMode="External"/><Relationship Id="rId4323" Type="http://schemas.openxmlformats.org/officeDocument/2006/relationships/hyperlink" Target="https://skills.emsidata.com/skills/KS123CS6JB5VLCMS4WC9" TargetMode="External"/><Relationship Id="rId465" Type="http://schemas.openxmlformats.org/officeDocument/2006/relationships/hyperlink" Target="https://skills.emsidata.com/skills/ES1770DEB77FAD2C20D3" TargetMode="External"/><Relationship Id="rId4322" Type="http://schemas.openxmlformats.org/officeDocument/2006/relationships/hyperlink" Target="https://skills.emsidata.com/skills/BGS870098FA46FDA3773" TargetMode="External"/><Relationship Id="rId464" Type="http://schemas.openxmlformats.org/officeDocument/2006/relationships/hyperlink" Target="https://skills.emsidata.com/skills/KSM8TP2N6HPK1X9MFVRB" TargetMode="External"/><Relationship Id="rId4325" Type="http://schemas.openxmlformats.org/officeDocument/2006/relationships/hyperlink" Target="https://skills.emsidata.com/skills/ES6AF3D4044340A6B9AE" TargetMode="External"/><Relationship Id="rId463" Type="http://schemas.openxmlformats.org/officeDocument/2006/relationships/hyperlink" Target="https://skills.emsidata.com/skills/KS120LG6GX6R03G1PB9Z" TargetMode="External"/><Relationship Id="rId4324" Type="http://schemas.openxmlformats.org/officeDocument/2006/relationships/hyperlink" Target="https://skills.emsidata.com/skills/KSZL462F5SBW5Z3CYFS7" TargetMode="External"/><Relationship Id="rId4316" Type="http://schemas.openxmlformats.org/officeDocument/2006/relationships/hyperlink" Target="https://skills.emsidata.com/skills/KS7G1WW6VZ4770V1HDB7" TargetMode="External"/><Relationship Id="rId4315" Type="http://schemas.openxmlformats.org/officeDocument/2006/relationships/hyperlink" Target="https://skills.emsidata.com/skills/BGSACC7757544DA7245A" TargetMode="External"/><Relationship Id="rId4318" Type="http://schemas.openxmlformats.org/officeDocument/2006/relationships/hyperlink" Target="https://skills.emsidata.com/skills/KS1200365FTR9X0M96T9" TargetMode="External"/><Relationship Id="rId4317" Type="http://schemas.openxmlformats.org/officeDocument/2006/relationships/hyperlink" Target="https://skills.emsidata.com/skills/KS7U4CH4JJ6I8WMV672P" TargetMode="External"/><Relationship Id="rId4319" Type="http://schemas.openxmlformats.org/officeDocument/2006/relationships/hyperlink" Target="https://skills.emsidata.com/skills/ES32D9DAFE37545AE8B6" TargetMode="External"/><Relationship Id="rId459" Type="http://schemas.openxmlformats.org/officeDocument/2006/relationships/hyperlink" Target="https://skills.emsidata.com/skills/KS1218D6Q96XWYJL7BSX" TargetMode="External"/><Relationship Id="rId458" Type="http://schemas.openxmlformats.org/officeDocument/2006/relationships/hyperlink" Target="https://skills.emsidata.com/skills/KS120L969LSXG0WKH1TT" TargetMode="External"/><Relationship Id="rId457" Type="http://schemas.openxmlformats.org/officeDocument/2006/relationships/hyperlink" Target="https://skills.emsidata.com/skills/KS127H05WDKJ5BPKWVH2" TargetMode="External"/><Relationship Id="rId456" Type="http://schemas.openxmlformats.org/officeDocument/2006/relationships/hyperlink" Target="https://skills.emsidata.com/skills/KS127FD68FN8LGGXD378" TargetMode="External"/><Relationship Id="rId451" Type="http://schemas.openxmlformats.org/officeDocument/2006/relationships/hyperlink" Target="https://skills.emsidata.com/skills/KS4418G73HVX8880R05Z" TargetMode="External"/><Relationship Id="rId450" Type="http://schemas.openxmlformats.org/officeDocument/2006/relationships/hyperlink" Target="https://skills.emsidata.com/skills/KS127CS79GV081FMJYKZ" TargetMode="External"/><Relationship Id="rId4310" Type="http://schemas.openxmlformats.org/officeDocument/2006/relationships/hyperlink" Target="https://skills.emsidata.com/skills/BGS462F8639E02B22589" TargetMode="External"/><Relationship Id="rId455" Type="http://schemas.openxmlformats.org/officeDocument/2006/relationships/hyperlink" Target="https://skills.emsidata.com/skills/KS1218D6HBKJ37Q958C8" TargetMode="External"/><Relationship Id="rId4312" Type="http://schemas.openxmlformats.org/officeDocument/2006/relationships/hyperlink" Target="https://skills.emsidata.com/skills/ESA0523F4BCB6FF01890" TargetMode="External"/><Relationship Id="rId454" Type="http://schemas.openxmlformats.org/officeDocument/2006/relationships/hyperlink" Target="https://skills.emsidata.com/skills/KS1255H6VDF489PLVTND" TargetMode="External"/><Relationship Id="rId4311" Type="http://schemas.openxmlformats.org/officeDocument/2006/relationships/hyperlink" Target="https://skills.emsidata.com/skills/BGSA7C2E733E4F8FE35C" TargetMode="External"/><Relationship Id="rId453" Type="http://schemas.openxmlformats.org/officeDocument/2006/relationships/hyperlink" Target="https://skills.emsidata.com/skills/KS440RW6M035NGGH4ZBC" TargetMode="External"/><Relationship Id="rId4314" Type="http://schemas.openxmlformats.org/officeDocument/2006/relationships/hyperlink" Target="https://skills.emsidata.com/skills/KSNDTEIV1Y6EXFGPESH3" TargetMode="External"/><Relationship Id="rId452" Type="http://schemas.openxmlformats.org/officeDocument/2006/relationships/hyperlink" Target="https://skills.emsidata.com/skills/KS1218R6TPVRN2C2VC0Q" TargetMode="External"/><Relationship Id="rId4313" Type="http://schemas.openxmlformats.org/officeDocument/2006/relationships/hyperlink" Target="https://skills.emsidata.com/skills/ES2E94C92B7172072069" TargetMode="External"/><Relationship Id="rId3018" Type="http://schemas.openxmlformats.org/officeDocument/2006/relationships/hyperlink" Target="https://skills.emsidata.com/skills/KSF06UBFPFNNQ84TD43Y" TargetMode="External"/><Relationship Id="rId4349" Type="http://schemas.openxmlformats.org/officeDocument/2006/relationships/hyperlink" Target="https://skills.emsidata.com/skills/KS440HH6BK8MCC936RF4" TargetMode="External"/><Relationship Id="rId3017" Type="http://schemas.openxmlformats.org/officeDocument/2006/relationships/hyperlink" Target="https://skills.emsidata.com/skills/KS1206R5X9WMPKSN0T9T" TargetMode="External"/><Relationship Id="rId4348" Type="http://schemas.openxmlformats.org/officeDocument/2006/relationships/hyperlink" Target="https://skills.emsidata.com/skills/KS127X16XL96J0TF2TPZ" TargetMode="External"/><Relationship Id="rId3019" Type="http://schemas.openxmlformats.org/officeDocument/2006/relationships/hyperlink" Target="https://skills.emsidata.com/skills/KS1258T726SRJLTWL70J" TargetMode="External"/><Relationship Id="rId491" Type="http://schemas.openxmlformats.org/officeDocument/2006/relationships/hyperlink" Target="https://skills.emsidata.com/skills/KS440MX6GYZ2J5539V01" TargetMode="External"/><Relationship Id="rId490" Type="http://schemas.openxmlformats.org/officeDocument/2006/relationships/hyperlink" Target="https://skills.emsidata.com/skills/KS120PK64X26NMF2YK67" TargetMode="External"/><Relationship Id="rId489" Type="http://schemas.openxmlformats.org/officeDocument/2006/relationships/hyperlink" Target="https://skills.emsidata.com/skills/KS1219570C4LCP9ND4FH" TargetMode="External"/><Relationship Id="rId484" Type="http://schemas.openxmlformats.org/officeDocument/2006/relationships/hyperlink" Target="https://skills.emsidata.com/skills/KS1219261TYVPMGX8KVQ" TargetMode="External"/><Relationship Id="rId3010" Type="http://schemas.openxmlformats.org/officeDocument/2006/relationships/hyperlink" Target="https://skills.emsidata.com/skills/KS127P8798Q169DNXBQF" TargetMode="External"/><Relationship Id="rId4341" Type="http://schemas.openxmlformats.org/officeDocument/2006/relationships/hyperlink" Target="https://skills.emsidata.com/skills/KS122346K2VBLYDFYGWR" TargetMode="External"/><Relationship Id="rId483" Type="http://schemas.openxmlformats.org/officeDocument/2006/relationships/hyperlink" Target="https://skills.emsidata.com/skills/KS1258F6VFFDYRTK8L0Y" TargetMode="External"/><Relationship Id="rId4340" Type="http://schemas.openxmlformats.org/officeDocument/2006/relationships/hyperlink" Target="https://skills.emsidata.com/skills/KS123YM6QH0P3V9CZCDP" TargetMode="External"/><Relationship Id="rId482" Type="http://schemas.openxmlformats.org/officeDocument/2006/relationships/hyperlink" Target="https://skills.emsidata.com/skills/KS122F8737HP891MG887" TargetMode="External"/><Relationship Id="rId3012" Type="http://schemas.openxmlformats.org/officeDocument/2006/relationships/hyperlink" Target="https://skills.emsidata.com/skills/KSDIARKQPEEP4SOX11YY" TargetMode="External"/><Relationship Id="rId4343" Type="http://schemas.openxmlformats.org/officeDocument/2006/relationships/hyperlink" Target="https://skills.emsidata.com/skills/KSCYKD36QXXY6UV1W3BI" TargetMode="External"/><Relationship Id="rId481" Type="http://schemas.openxmlformats.org/officeDocument/2006/relationships/hyperlink" Target="https://skills.emsidata.com/skills/KS124JC6CHGJ6YGD3JJ7" TargetMode="External"/><Relationship Id="rId3011" Type="http://schemas.openxmlformats.org/officeDocument/2006/relationships/hyperlink" Target="https://skills.emsidata.com/skills/KS4418N6FQRBLKJM791N" TargetMode="External"/><Relationship Id="rId4342" Type="http://schemas.openxmlformats.org/officeDocument/2006/relationships/hyperlink" Target="https://skills.emsidata.com/skills/KSOP4H4J81VXFH7URO63" TargetMode="External"/><Relationship Id="rId488" Type="http://schemas.openxmlformats.org/officeDocument/2006/relationships/hyperlink" Target="https://skills.emsidata.com/skills/KS121996C1P31W0YZVNF" TargetMode="External"/><Relationship Id="rId3014" Type="http://schemas.openxmlformats.org/officeDocument/2006/relationships/hyperlink" Target="https://skills.emsidata.com/skills/KS122B6668K2J1M6WF3V" TargetMode="External"/><Relationship Id="rId4345" Type="http://schemas.openxmlformats.org/officeDocument/2006/relationships/hyperlink" Target="https://skills.emsidata.com/skills/KSJFLZNL57CJTNCYAJAF" TargetMode="External"/><Relationship Id="rId487" Type="http://schemas.openxmlformats.org/officeDocument/2006/relationships/hyperlink" Target="https://skills.emsidata.com/skills/KS1212B6QR5SK1LSD4S4" TargetMode="External"/><Relationship Id="rId3013" Type="http://schemas.openxmlformats.org/officeDocument/2006/relationships/hyperlink" Target="https://skills.emsidata.com/skills/ES54343B1591CD2D0C27" TargetMode="External"/><Relationship Id="rId4344" Type="http://schemas.openxmlformats.org/officeDocument/2006/relationships/hyperlink" Target="https://skills.emsidata.com/skills/KS127FR62YX5QGCHDKZW" TargetMode="External"/><Relationship Id="rId486" Type="http://schemas.openxmlformats.org/officeDocument/2006/relationships/hyperlink" Target="https://skills.emsidata.com/skills/KS125WS5YYN3JHZ0W5JH" TargetMode="External"/><Relationship Id="rId3016" Type="http://schemas.openxmlformats.org/officeDocument/2006/relationships/hyperlink" Target="https://skills.emsidata.com/skills/KS6HI9NLN0IAVXGJ47AQ" TargetMode="External"/><Relationship Id="rId4347" Type="http://schemas.openxmlformats.org/officeDocument/2006/relationships/hyperlink" Target="https://skills.emsidata.com/skills/KS1289P6T4PJWHPH97PV" TargetMode="External"/><Relationship Id="rId485" Type="http://schemas.openxmlformats.org/officeDocument/2006/relationships/hyperlink" Target="https://skills.emsidata.com/skills/KS127FR6DHHFKW0NVCM0" TargetMode="External"/><Relationship Id="rId3015" Type="http://schemas.openxmlformats.org/officeDocument/2006/relationships/hyperlink" Target="https://skills.emsidata.com/skills/KS123KJ6GLFGGXQSCT36" TargetMode="External"/><Relationship Id="rId4346" Type="http://schemas.openxmlformats.org/officeDocument/2006/relationships/hyperlink" Target="https://skills.emsidata.com/skills/BGSC08A466157281C2AE" TargetMode="External"/><Relationship Id="rId3007" Type="http://schemas.openxmlformats.org/officeDocument/2006/relationships/hyperlink" Target="https://skills.emsidata.com/skills/KSKG9OA3NDST6929VROF" TargetMode="External"/><Relationship Id="rId4338" Type="http://schemas.openxmlformats.org/officeDocument/2006/relationships/hyperlink" Target="https://skills.emsidata.com/skills/ES5208A7442A4434A75F" TargetMode="External"/><Relationship Id="rId3006" Type="http://schemas.openxmlformats.org/officeDocument/2006/relationships/hyperlink" Target="https://skills.emsidata.com/skills/KS123TB76B86XYQWN0F1" TargetMode="External"/><Relationship Id="rId4337" Type="http://schemas.openxmlformats.org/officeDocument/2006/relationships/hyperlink" Target="https://skills.emsidata.com/skills/KS127QM6V3KNT2KYS1RS" TargetMode="External"/><Relationship Id="rId3009" Type="http://schemas.openxmlformats.org/officeDocument/2006/relationships/hyperlink" Target="https://skills.emsidata.com/skills/KS121CM5YYWQM2077BF3" TargetMode="External"/><Relationship Id="rId3008" Type="http://schemas.openxmlformats.org/officeDocument/2006/relationships/hyperlink" Target="https://skills.emsidata.com/skills/KS686RZ6M19R2T9BJK73" TargetMode="External"/><Relationship Id="rId4339" Type="http://schemas.openxmlformats.org/officeDocument/2006/relationships/hyperlink" Target="https://skills.emsidata.com/skills/KS1283V61WRQZWX0VLFC" TargetMode="External"/><Relationship Id="rId480" Type="http://schemas.openxmlformats.org/officeDocument/2006/relationships/hyperlink" Target="https://skills.emsidata.com/skills/KS440ZY6GKB1KW3HR5FS" TargetMode="External"/><Relationship Id="rId479" Type="http://schemas.openxmlformats.org/officeDocument/2006/relationships/hyperlink" Target="https://skills.emsidata.com/skills/KS125ZB6BWF5RY40BH1B" TargetMode="External"/><Relationship Id="rId478" Type="http://schemas.openxmlformats.org/officeDocument/2006/relationships/hyperlink" Target="https://skills.emsidata.com/skills/KS440ZY6X5LXH6SBYBF4" TargetMode="External"/><Relationship Id="rId473" Type="http://schemas.openxmlformats.org/officeDocument/2006/relationships/hyperlink" Target="https://skills.emsidata.com/skills/KS4402175903S3CYQ6CK" TargetMode="External"/><Relationship Id="rId4330" Type="http://schemas.openxmlformats.org/officeDocument/2006/relationships/hyperlink" Target="https://skills.emsidata.com/skills/ESEACDF1722E203662A0" TargetMode="External"/><Relationship Id="rId472" Type="http://schemas.openxmlformats.org/officeDocument/2006/relationships/hyperlink" Target="https://skills.emsidata.com/skills/KS441QM68WKQ9Z1VS0RY" TargetMode="External"/><Relationship Id="rId471" Type="http://schemas.openxmlformats.org/officeDocument/2006/relationships/hyperlink" Target="https://skills.emsidata.com/skills/KS1265F6HQJ2KFBS4F95" TargetMode="External"/><Relationship Id="rId3001" Type="http://schemas.openxmlformats.org/officeDocument/2006/relationships/hyperlink" Target="https://skills.emsidata.com/skills/KS123MV6WY5DR1MCQBP7" TargetMode="External"/><Relationship Id="rId4332" Type="http://schemas.openxmlformats.org/officeDocument/2006/relationships/hyperlink" Target="https://skills.emsidata.com/skills/KS1270T606VPCMV4QHBR" TargetMode="External"/><Relationship Id="rId470" Type="http://schemas.openxmlformats.org/officeDocument/2006/relationships/hyperlink" Target="https://skills.emsidata.com/skills/KS122LQ6RXJYLR4XGJS7" TargetMode="External"/><Relationship Id="rId3000" Type="http://schemas.openxmlformats.org/officeDocument/2006/relationships/hyperlink" Target="https://skills.emsidata.com/skills/KS441BB67SS3KWM4VZ90" TargetMode="External"/><Relationship Id="rId4331" Type="http://schemas.openxmlformats.org/officeDocument/2006/relationships/hyperlink" Target="https://skills.emsidata.com/skills/KS683TD6K9QRLNY1PHN1" TargetMode="External"/><Relationship Id="rId477" Type="http://schemas.openxmlformats.org/officeDocument/2006/relationships/hyperlink" Target="https://skills.emsidata.com/skills/KS4403G6XNX5KJSD906W" TargetMode="External"/><Relationship Id="rId3003" Type="http://schemas.openxmlformats.org/officeDocument/2006/relationships/hyperlink" Target="https://skills.emsidata.com/skills/KS1289C6QS0TSSB4PNGG" TargetMode="External"/><Relationship Id="rId4334" Type="http://schemas.openxmlformats.org/officeDocument/2006/relationships/hyperlink" Target="https://skills.emsidata.com/skills/ESC7891443605FC84DFC" TargetMode="External"/><Relationship Id="rId476" Type="http://schemas.openxmlformats.org/officeDocument/2006/relationships/hyperlink" Target="https://skills.emsidata.com/skills/ES55DEDB12DF54F219F3" TargetMode="External"/><Relationship Id="rId3002" Type="http://schemas.openxmlformats.org/officeDocument/2006/relationships/hyperlink" Target="https://skills.emsidata.com/skills/KS440726NL4QJRHCMR43" TargetMode="External"/><Relationship Id="rId4333" Type="http://schemas.openxmlformats.org/officeDocument/2006/relationships/hyperlink" Target="https://skills.emsidata.com/skills/ESA5FBC3EE8F41473061" TargetMode="External"/><Relationship Id="rId475" Type="http://schemas.openxmlformats.org/officeDocument/2006/relationships/hyperlink" Target="https://skills.emsidata.com/skills/ES6D509E2EEF4C312414" TargetMode="External"/><Relationship Id="rId3005" Type="http://schemas.openxmlformats.org/officeDocument/2006/relationships/hyperlink" Target="https://skills.emsidata.com/skills/KS128866SHL94J005TTG" TargetMode="External"/><Relationship Id="rId4336" Type="http://schemas.openxmlformats.org/officeDocument/2006/relationships/hyperlink" Target="https://skills.emsidata.com/skills/ES7C1FD7B2F760C76175" TargetMode="External"/><Relationship Id="rId474" Type="http://schemas.openxmlformats.org/officeDocument/2006/relationships/hyperlink" Target="https://skills.emsidata.com/skills/ES4E81D4E042F468C897" TargetMode="External"/><Relationship Id="rId3004" Type="http://schemas.openxmlformats.org/officeDocument/2006/relationships/hyperlink" Target="https://skills.emsidata.com/skills/KS123V474VZ7GZLDN11M" TargetMode="External"/><Relationship Id="rId4335" Type="http://schemas.openxmlformats.org/officeDocument/2006/relationships/hyperlink" Target="https://skills.emsidata.com/skills/KS7TABKEAFQW9IJO1X53" TargetMode="External"/><Relationship Id="rId426" Type="http://schemas.openxmlformats.org/officeDocument/2006/relationships/hyperlink" Target="https://skills.emsidata.com/skills/ESB36899DD89C978A447" TargetMode="External"/><Relationship Id="rId425" Type="http://schemas.openxmlformats.org/officeDocument/2006/relationships/hyperlink" Target="https://skills.emsidata.com/skills/KS1218W78FGVPVP2KXPX" TargetMode="External"/><Relationship Id="rId424" Type="http://schemas.openxmlformats.org/officeDocument/2006/relationships/hyperlink" Target="https://skills.emsidata.com/skills/KSVV7YR73HRYC80P3V5X" TargetMode="External"/><Relationship Id="rId423" Type="http://schemas.openxmlformats.org/officeDocument/2006/relationships/hyperlink" Target="https://skills.emsidata.com/skills/KS121946T6C2KVDH42QS" TargetMode="External"/><Relationship Id="rId429" Type="http://schemas.openxmlformats.org/officeDocument/2006/relationships/hyperlink" Target="https://skills.emsidata.com/skills/KS124G66QWSYM012SWS5" TargetMode="External"/><Relationship Id="rId428" Type="http://schemas.openxmlformats.org/officeDocument/2006/relationships/hyperlink" Target="https://skills.emsidata.com/skills/KS7G7VR6YH8GPD094D20" TargetMode="External"/><Relationship Id="rId427" Type="http://schemas.openxmlformats.org/officeDocument/2006/relationships/hyperlink" Target="https://skills.emsidata.com/skills/KS440JG6G5M5XQSS6KH2" TargetMode="External"/><Relationship Id="rId422" Type="http://schemas.openxmlformats.org/officeDocument/2006/relationships/hyperlink" Target="https://skills.emsidata.com/skills/ES7FADB436F6EEE179DE" TargetMode="External"/><Relationship Id="rId421" Type="http://schemas.openxmlformats.org/officeDocument/2006/relationships/hyperlink" Target="https://skills.emsidata.com/skills/KS120L5726WGSRX3KH85" TargetMode="External"/><Relationship Id="rId420" Type="http://schemas.openxmlformats.org/officeDocument/2006/relationships/hyperlink" Target="https://skills.emsidata.com/skills/KS126416RF9SW70SJ03L" TargetMode="External"/><Relationship Id="rId415" Type="http://schemas.openxmlformats.org/officeDocument/2006/relationships/hyperlink" Target="https://skills.emsidata.com/skills/KS4417H6TBS33Y8S9205" TargetMode="External"/><Relationship Id="rId414" Type="http://schemas.openxmlformats.org/officeDocument/2006/relationships/hyperlink" Target="https://skills.emsidata.com/skills/KS125RY6LVQ68YWZXVY5" TargetMode="External"/><Relationship Id="rId413" Type="http://schemas.openxmlformats.org/officeDocument/2006/relationships/hyperlink" Target="https://skills.emsidata.com/skills/ESE3DCB914A93A90AA1D" TargetMode="External"/><Relationship Id="rId412" Type="http://schemas.openxmlformats.org/officeDocument/2006/relationships/hyperlink" Target="https://skills.emsidata.com/skills/KS126KX66QJ08DF838DG" TargetMode="External"/><Relationship Id="rId419" Type="http://schemas.openxmlformats.org/officeDocument/2006/relationships/hyperlink" Target="https://skills.emsidata.com/skills/KS1218H6G7L52VTL6FC0" TargetMode="External"/><Relationship Id="rId418" Type="http://schemas.openxmlformats.org/officeDocument/2006/relationships/hyperlink" Target="https://skills.emsidata.com/skills/ES3D9CE037B7BCD5A4EA" TargetMode="External"/><Relationship Id="rId417" Type="http://schemas.openxmlformats.org/officeDocument/2006/relationships/hyperlink" Target="https://skills.emsidata.com/skills/KS1229B65BLHDRSWSJD8" TargetMode="External"/><Relationship Id="rId416" Type="http://schemas.openxmlformats.org/officeDocument/2006/relationships/hyperlink" Target="https://skills.emsidata.com/skills/KS4401D6PYRMFQC4HR62" TargetMode="External"/><Relationship Id="rId411" Type="http://schemas.openxmlformats.org/officeDocument/2006/relationships/hyperlink" Target="https://skills.emsidata.com/skills/KS123P2667PGVD3D6FLQ" TargetMode="External"/><Relationship Id="rId410" Type="http://schemas.openxmlformats.org/officeDocument/2006/relationships/hyperlink" Target="https://skills.emsidata.com/skills/ESBE0AEFFCC9FEA76A31" TargetMode="External"/><Relationship Id="rId4305" Type="http://schemas.openxmlformats.org/officeDocument/2006/relationships/hyperlink" Target="https://skills.emsidata.com/skills/ESBD4FA4DB8AEE666CD0" TargetMode="External"/><Relationship Id="rId4304" Type="http://schemas.openxmlformats.org/officeDocument/2006/relationships/hyperlink" Target="https://skills.emsidata.com/skills/KS1203V5WXB7NG26XSR8" TargetMode="External"/><Relationship Id="rId4307" Type="http://schemas.openxmlformats.org/officeDocument/2006/relationships/hyperlink" Target="https://skills.emsidata.com/skills/BGSABFBC50D315DFC96C" TargetMode="External"/><Relationship Id="rId4306" Type="http://schemas.openxmlformats.org/officeDocument/2006/relationships/hyperlink" Target="https://skills.emsidata.com/skills/KS440XM61WHFGCQL43FV" TargetMode="External"/><Relationship Id="rId4309" Type="http://schemas.openxmlformats.org/officeDocument/2006/relationships/hyperlink" Target="https://skills.emsidata.com/skills/KS1222B76ZSJNXYCPLH6" TargetMode="External"/><Relationship Id="rId4308" Type="http://schemas.openxmlformats.org/officeDocument/2006/relationships/hyperlink" Target="https://skills.emsidata.com/skills/KS125FH6V9JLVCC4GY1G" TargetMode="External"/><Relationship Id="rId448" Type="http://schemas.openxmlformats.org/officeDocument/2006/relationships/hyperlink" Target="https://skills.emsidata.com/skills/KS127D361PF0FTXDZ7C4" TargetMode="External"/><Relationship Id="rId447" Type="http://schemas.openxmlformats.org/officeDocument/2006/relationships/hyperlink" Target="https://skills.emsidata.com/skills/KS127D275NM6WYHG091C" TargetMode="External"/><Relationship Id="rId446" Type="http://schemas.openxmlformats.org/officeDocument/2006/relationships/hyperlink" Target="https://skills.emsidata.com/skills/KS126H17066T3N1JC5N8" TargetMode="External"/><Relationship Id="rId445" Type="http://schemas.openxmlformats.org/officeDocument/2006/relationships/hyperlink" Target="https://skills.emsidata.com/skills/KS4407J6Z571SVT9W1Z5" TargetMode="External"/><Relationship Id="rId449" Type="http://schemas.openxmlformats.org/officeDocument/2006/relationships/hyperlink" Target="https://skills.emsidata.com/skills/KS1219977HCLGR8H96W8" TargetMode="External"/><Relationship Id="rId440" Type="http://schemas.openxmlformats.org/officeDocument/2006/relationships/hyperlink" Target="https://skills.emsidata.com/skills/KS127CT6RTV11PXCGTP4" TargetMode="External"/><Relationship Id="rId444" Type="http://schemas.openxmlformats.org/officeDocument/2006/relationships/hyperlink" Target="https://skills.emsidata.com/skills/KS1218B62M9QRBY8WRSK" TargetMode="External"/><Relationship Id="rId4301" Type="http://schemas.openxmlformats.org/officeDocument/2006/relationships/hyperlink" Target="https://skills.emsidata.com/skills/KS1278J78X9Q8F9544S8" TargetMode="External"/><Relationship Id="rId443" Type="http://schemas.openxmlformats.org/officeDocument/2006/relationships/hyperlink" Target="https://skills.emsidata.com/skills/ES84406857CBEEFACE95" TargetMode="External"/><Relationship Id="rId4300" Type="http://schemas.openxmlformats.org/officeDocument/2006/relationships/hyperlink" Target="https://skills.emsidata.com/skills/KS127MQ6GC1CMJ5B0737" TargetMode="External"/><Relationship Id="rId442" Type="http://schemas.openxmlformats.org/officeDocument/2006/relationships/hyperlink" Target="https://skills.emsidata.com/skills/KS4407G612LZ97KBYB4N" TargetMode="External"/><Relationship Id="rId4303" Type="http://schemas.openxmlformats.org/officeDocument/2006/relationships/hyperlink" Target="https://skills.emsidata.com/skills/ES7757811C4F66D93371" TargetMode="External"/><Relationship Id="rId441" Type="http://schemas.openxmlformats.org/officeDocument/2006/relationships/hyperlink" Target="https://skills.emsidata.com/skills/KS1218Y74WJ6YV4KH0DM" TargetMode="External"/><Relationship Id="rId4302" Type="http://schemas.openxmlformats.org/officeDocument/2006/relationships/hyperlink" Target="https://skills.emsidata.com/skills/ES86C12B1AA904C0F35F" TargetMode="External"/><Relationship Id="rId437" Type="http://schemas.openxmlformats.org/officeDocument/2006/relationships/hyperlink" Target="https://skills.emsidata.com/skills/KS440HB7807HC77KVQN6" TargetMode="External"/><Relationship Id="rId436" Type="http://schemas.openxmlformats.org/officeDocument/2006/relationships/hyperlink" Target="https://skills.emsidata.com/skills/KS123KH77136Y0FWRNJY" TargetMode="External"/><Relationship Id="rId435" Type="http://schemas.openxmlformats.org/officeDocument/2006/relationships/hyperlink" Target="https://skills.emsidata.com/skills/KS123B265CFH0RN8JB93" TargetMode="External"/><Relationship Id="rId434" Type="http://schemas.openxmlformats.org/officeDocument/2006/relationships/hyperlink" Target="https://skills.emsidata.com/skills/KS1276T5ZVB4Q66TM92D" TargetMode="External"/><Relationship Id="rId439" Type="http://schemas.openxmlformats.org/officeDocument/2006/relationships/hyperlink" Target="https://skills.emsidata.com/skills/KS1238876MCF8RLBF7JP" TargetMode="External"/><Relationship Id="rId438" Type="http://schemas.openxmlformats.org/officeDocument/2006/relationships/hyperlink" Target="https://skills.emsidata.com/skills/KS127CR6S5TQJVYMG3HB" TargetMode="External"/><Relationship Id="rId433" Type="http://schemas.openxmlformats.org/officeDocument/2006/relationships/hyperlink" Target="https://skills.emsidata.com/skills/KS125ND687ZNB659FK3Z" TargetMode="External"/><Relationship Id="rId432" Type="http://schemas.openxmlformats.org/officeDocument/2006/relationships/hyperlink" Target="https://skills.emsidata.com/skills/KS121T569X502KJPS0F3" TargetMode="External"/><Relationship Id="rId431" Type="http://schemas.openxmlformats.org/officeDocument/2006/relationships/hyperlink" Target="https://skills.emsidata.com/skills/KS125KC6WBFJFHX7DH12" TargetMode="External"/><Relationship Id="rId430" Type="http://schemas.openxmlformats.org/officeDocument/2006/relationships/hyperlink" Target="https://skills.emsidata.com/skills/KS126426FTNZMXV5LMPB" TargetMode="External"/><Relationship Id="rId1" Type="http://schemas.openxmlformats.org/officeDocument/2006/relationships/hyperlink" Target="https://skills.emsidata.com/skills/KS126CM78T30RTP4PBYM" TargetMode="External"/><Relationship Id="rId2" Type="http://schemas.openxmlformats.org/officeDocument/2006/relationships/hyperlink" Target="https://skills.emsidata.com/skills/ESE1B279F38C73E025BD" TargetMode="External"/><Relationship Id="rId3" Type="http://schemas.openxmlformats.org/officeDocument/2006/relationships/hyperlink" Target="https://skills.emsidata.com/skills/KS7G6YG64JBBTX2X6KVB" TargetMode="External"/><Relationship Id="rId4" Type="http://schemas.openxmlformats.org/officeDocument/2006/relationships/hyperlink" Target="https://skills.emsidata.com/skills/KS441WZ6WFK58JSXL4TK" TargetMode="External"/><Relationship Id="rId9" Type="http://schemas.openxmlformats.org/officeDocument/2006/relationships/hyperlink" Target="https://skills.emsidata.com/skills/ES8B03DAD3B526316ED9" TargetMode="External"/><Relationship Id="rId5" Type="http://schemas.openxmlformats.org/officeDocument/2006/relationships/hyperlink" Target="https://skills.emsidata.com/skills/KS1233P6VYX8PMYLXRY7" TargetMode="External"/><Relationship Id="rId6" Type="http://schemas.openxmlformats.org/officeDocument/2006/relationships/hyperlink" Target="https://skills.emsidata.com/skills/KS123BX70WDX3MFGSJ8N" TargetMode="External"/><Relationship Id="rId7" Type="http://schemas.openxmlformats.org/officeDocument/2006/relationships/hyperlink" Target="https://skills.emsidata.com/skills/KS122NY60HCYYDXHQGQN" TargetMode="External"/><Relationship Id="rId8" Type="http://schemas.openxmlformats.org/officeDocument/2006/relationships/hyperlink" Target="https://skills.emsidata.com/skills/KS7G55M6TRB1N24LW2P5" TargetMode="External"/><Relationship Id="rId3911" Type="http://schemas.openxmlformats.org/officeDocument/2006/relationships/hyperlink" Target="https://skills.emsidata.com/skills/BGSB5E1B217EDA029E6F" TargetMode="External"/><Relationship Id="rId3910" Type="http://schemas.openxmlformats.org/officeDocument/2006/relationships/hyperlink" Target="https://skills.emsidata.com/skills/BGSAD3584B8C2020CAAA" TargetMode="External"/><Relationship Id="rId3913" Type="http://schemas.openxmlformats.org/officeDocument/2006/relationships/hyperlink" Target="https://skills.emsidata.com/skills/KS120Q378R5P58WFNMXQ" TargetMode="External"/><Relationship Id="rId3912" Type="http://schemas.openxmlformats.org/officeDocument/2006/relationships/hyperlink" Target="https://skills.emsidata.com/skills/KS126SH69Z48BC442BZ2" TargetMode="External"/><Relationship Id="rId3915" Type="http://schemas.openxmlformats.org/officeDocument/2006/relationships/hyperlink" Target="https://skills.emsidata.com/skills/KS1289N64HHPJTNF05ZZ" TargetMode="External"/><Relationship Id="rId3914" Type="http://schemas.openxmlformats.org/officeDocument/2006/relationships/hyperlink" Target="https://skills.emsidata.com/skills/BGS305E9CE7A3547D3AF" TargetMode="External"/><Relationship Id="rId3917" Type="http://schemas.openxmlformats.org/officeDocument/2006/relationships/hyperlink" Target="https://skills.emsidata.com/skills/BGSFE4B73ECE0C9D2658" TargetMode="External"/><Relationship Id="rId3916" Type="http://schemas.openxmlformats.org/officeDocument/2006/relationships/hyperlink" Target="https://skills.emsidata.com/skills/KSJ25STJJS1A5IPGFHJ3" TargetMode="External"/><Relationship Id="rId3919" Type="http://schemas.openxmlformats.org/officeDocument/2006/relationships/hyperlink" Target="https://skills.emsidata.com/skills/KS123M66DMXWD6L8J7WS" TargetMode="External"/><Relationship Id="rId3918" Type="http://schemas.openxmlformats.org/officeDocument/2006/relationships/hyperlink" Target="https://skills.emsidata.com/skills/KS1258Y6NKT8VX5WX26H" TargetMode="External"/><Relationship Id="rId3900" Type="http://schemas.openxmlformats.org/officeDocument/2006/relationships/hyperlink" Target="https://skills.emsidata.com/skills/KS125RY6V59RL6JS8PMJ" TargetMode="External"/><Relationship Id="rId3902" Type="http://schemas.openxmlformats.org/officeDocument/2006/relationships/hyperlink" Target="https://skills.emsidata.com/skills/KS4413J75LBMGR4Z3T63" TargetMode="External"/><Relationship Id="rId3901" Type="http://schemas.openxmlformats.org/officeDocument/2006/relationships/hyperlink" Target="https://skills.emsidata.com/skills/KS126BX7995P0YWSV75T" TargetMode="External"/><Relationship Id="rId3904" Type="http://schemas.openxmlformats.org/officeDocument/2006/relationships/hyperlink" Target="https://skills.emsidata.com/skills/KS441Z76ZW73RJPB38Q6" TargetMode="External"/><Relationship Id="rId3903" Type="http://schemas.openxmlformats.org/officeDocument/2006/relationships/hyperlink" Target="https://skills.emsidata.com/skills/ES9CDFC27943BF43DDEA" TargetMode="External"/><Relationship Id="rId3906" Type="http://schemas.openxmlformats.org/officeDocument/2006/relationships/hyperlink" Target="https://skills.emsidata.com/skills/BGS5FB1F8881279F41D5" TargetMode="External"/><Relationship Id="rId3905" Type="http://schemas.openxmlformats.org/officeDocument/2006/relationships/hyperlink" Target="https://skills.emsidata.com/skills/ESE60372C450398F2B6E" TargetMode="External"/><Relationship Id="rId3908" Type="http://schemas.openxmlformats.org/officeDocument/2006/relationships/hyperlink" Target="https://skills.emsidata.com/skills/KS122D7661N3N67Q6VBW" TargetMode="External"/><Relationship Id="rId3907" Type="http://schemas.openxmlformats.org/officeDocument/2006/relationships/hyperlink" Target="https://skills.emsidata.com/skills/KS120R068ZWPR0JY38MN" TargetMode="External"/><Relationship Id="rId3909" Type="http://schemas.openxmlformats.org/officeDocument/2006/relationships/hyperlink" Target="https://skills.emsidata.com/skills/KS440ZB6MDD8WVY3NXL4" TargetMode="External"/><Relationship Id="rId3931" Type="http://schemas.openxmlformats.org/officeDocument/2006/relationships/hyperlink" Target="https://skills.emsidata.com/skills/ES999A81BBB4BA63742B" TargetMode="External"/><Relationship Id="rId2600" Type="http://schemas.openxmlformats.org/officeDocument/2006/relationships/hyperlink" Target="https://skills.emsidata.com/skills/KS125LS6N7WP4S6SFTCK" TargetMode="External"/><Relationship Id="rId3930" Type="http://schemas.openxmlformats.org/officeDocument/2006/relationships/hyperlink" Target="https://skills.emsidata.com/skills/KS1218N6S5SST2ZYV0LD" TargetMode="External"/><Relationship Id="rId2601" Type="http://schemas.openxmlformats.org/officeDocument/2006/relationships/hyperlink" Target="https://skills.emsidata.com/skills/KS1239R64LDPZDFS25RV" TargetMode="External"/><Relationship Id="rId3933" Type="http://schemas.openxmlformats.org/officeDocument/2006/relationships/hyperlink" Target="https://skills.emsidata.com/skills/BGS559B85F13BE4F04D0" TargetMode="External"/><Relationship Id="rId2602" Type="http://schemas.openxmlformats.org/officeDocument/2006/relationships/hyperlink" Target="https://skills.emsidata.com/skills/KS126JW72Q0ST3JKR5K0" TargetMode="External"/><Relationship Id="rId3932" Type="http://schemas.openxmlformats.org/officeDocument/2006/relationships/hyperlink" Target="https://skills.emsidata.com/skills/ES8E27DF8DBBFD3987FE" TargetMode="External"/><Relationship Id="rId2603" Type="http://schemas.openxmlformats.org/officeDocument/2006/relationships/hyperlink" Target="https://skills.emsidata.com/skills/KS441LF7187KS0CV4B6Y" TargetMode="External"/><Relationship Id="rId3935" Type="http://schemas.openxmlformats.org/officeDocument/2006/relationships/hyperlink" Target="https://skills.emsidata.com/skills/ES1EB25A1B677F1EAE85" TargetMode="External"/><Relationship Id="rId2604" Type="http://schemas.openxmlformats.org/officeDocument/2006/relationships/hyperlink" Target="https://skills.emsidata.com/skills/KS120DF5ZY5G7QB2X39K" TargetMode="External"/><Relationship Id="rId3934" Type="http://schemas.openxmlformats.org/officeDocument/2006/relationships/hyperlink" Target="https://skills.emsidata.com/skills/ES14EE63A44C3AE633B0" TargetMode="External"/><Relationship Id="rId2605" Type="http://schemas.openxmlformats.org/officeDocument/2006/relationships/hyperlink" Target="https://skills.emsidata.com/skills/ES18F20A3C392F19E365" TargetMode="External"/><Relationship Id="rId3937" Type="http://schemas.openxmlformats.org/officeDocument/2006/relationships/hyperlink" Target="https://skills.emsidata.com/skills/ES1265C74E1DEB5BAD70" TargetMode="External"/><Relationship Id="rId2606" Type="http://schemas.openxmlformats.org/officeDocument/2006/relationships/hyperlink" Target="https://skills.emsidata.com/skills/KS124YR6B9S3WZQK1M23" TargetMode="External"/><Relationship Id="rId3936" Type="http://schemas.openxmlformats.org/officeDocument/2006/relationships/hyperlink" Target="https://skills.emsidata.com/skills/KS128916189273B0X6R6" TargetMode="External"/><Relationship Id="rId808" Type="http://schemas.openxmlformats.org/officeDocument/2006/relationships/hyperlink" Target="https://skills.emsidata.com/skills/KS120N16RKC5T8W8T9Q8" TargetMode="External"/><Relationship Id="rId2607" Type="http://schemas.openxmlformats.org/officeDocument/2006/relationships/hyperlink" Target="https://skills.emsidata.com/skills/KS124J05VR8T6WRZS9MT" TargetMode="External"/><Relationship Id="rId3939" Type="http://schemas.openxmlformats.org/officeDocument/2006/relationships/hyperlink" Target="https://skills.emsidata.com/skills/KS9OHAIPRVUNSU4T1EXH" TargetMode="External"/><Relationship Id="rId807" Type="http://schemas.openxmlformats.org/officeDocument/2006/relationships/hyperlink" Target="https://skills.emsidata.com/skills/ESCBF9FD5DB49E82C7C9" TargetMode="External"/><Relationship Id="rId2608" Type="http://schemas.openxmlformats.org/officeDocument/2006/relationships/hyperlink" Target="https://skills.emsidata.com/skills/KS120X767ZQ3210N2306" TargetMode="External"/><Relationship Id="rId3938" Type="http://schemas.openxmlformats.org/officeDocument/2006/relationships/hyperlink" Target="https://skills.emsidata.com/skills/ES1DF763066050E66F72" TargetMode="External"/><Relationship Id="rId806" Type="http://schemas.openxmlformats.org/officeDocument/2006/relationships/hyperlink" Target="https://skills.emsidata.com/skills/KSLWYCD49AGA2P0SY8UE" TargetMode="External"/><Relationship Id="rId2609" Type="http://schemas.openxmlformats.org/officeDocument/2006/relationships/hyperlink" Target="https://skills.emsidata.com/skills/KSDSHS7G8BDM1G70G8BD" TargetMode="External"/><Relationship Id="rId805" Type="http://schemas.openxmlformats.org/officeDocument/2006/relationships/hyperlink" Target="https://skills.emsidata.com/skills/ES48A2564DDF220563EB" TargetMode="External"/><Relationship Id="rId809" Type="http://schemas.openxmlformats.org/officeDocument/2006/relationships/hyperlink" Target="https://skills.emsidata.com/skills/KS121VP6YZVZXVB89MFD" TargetMode="External"/><Relationship Id="rId800" Type="http://schemas.openxmlformats.org/officeDocument/2006/relationships/hyperlink" Target="https://skills.emsidata.com/skills/KS441P2638Z6325HRT7W" TargetMode="External"/><Relationship Id="rId804" Type="http://schemas.openxmlformats.org/officeDocument/2006/relationships/hyperlink" Target="https://skills.emsidata.com/skills/KS127CG6JGQCLRYD8ZX0" TargetMode="External"/><Relationship Id="rId803" Type="http://schemas.openxmlformats.org/officeDocument/2006/relationships/hyperlink" Target="https://skills.emsidata.com/skills/BGS52ADA08891753F845" TargetMode="External"/><Relationship Id="rId802" Type="http://schemas.openxmlformats.org/officeDocument/2006/relationships/hyperlink" Target="https://skills.emsidata.com/skills/KS441P3654D0CGB1KWM0" TargetMode="External"/><Relationship Id="rId801" Type="http://schemas.openxmlformats.org/officeDocument/2006/relationships/hyperlink" Target="https://skills.emsidata.com/skills/ES820382A7AC761FF3BC" TargetMode="External"/><Relationship Id="rId3920" Type="http://schemas.openxmlformats.org/officeDocument/2006/relationships/hyperlink" Target="https://skills.emsidata.com/skills/BGS564A6A46EE896735C" TargetMode="External"/><Relationship Id="rId3922" Type="http://schemas.openxmlformats.org/officeDocument/2006/relationships/hyperlink" Target="https://skills.emsidata.com/skills/BGSE8D43720E270421E4" TargetMode="External"/><Relationship Id="rId3921" Type="http://schemas.openxmlformats.org/officeDocument/2006/relationships/hyperlink" Target="https://skills.emsidata.com/skills/KS12271799CH15L1JHQK" TargetMode="External"/><Relationship Id="rId3924" Type="http://schemas.openxmlformats.org/officeDocument/2006/relationships/hyperlink" Target="https://skills.emsidata.com/skills/KS7G7H76H0HDHB6P9VV9" TargetMode="External"/><Relationship Id="rId3923" Type="http://schemas.openxmlformats.org/officeDocument/2006/relationships/hyperlink" Target="https://skills.emsidata.com/skills/KS123436V4FGBGDSWGXN" TargetMode="External"/><Relationship Id="rId3926" Type="http://schemas.openxmlformats.org/officeDocument/2006/relationships/hyperlink" Target="https://skills.emsidata.com/skills/BGSDDDE7E5A20C25FD45" TargetMode="External"/><Relationship Id="rId3925" Type="http://schemas.openxmlformats.org/officeDocument/2006/relationships/hyperlink" Target="https://skills.emsidata.com/skills/ES5745F007C914B3768C" TargetMode="External"/><Relationship Id="rId3928" Type="http://schemas.openxmlformats.org/officeDocument/2006/relationships/hyperlink" Target="https://skills.emsidata.com/skills/KS1221W6RSWVYQ8KWFP8" TargetMode="External"/><Relationship Id="rId3927" Type="http://schemas.openxmlformats.org/officeDocument/2006/relationships/hyperlink" Target="https://skills.emsidata.com/skills/ESCF126C496B90BC94B8" TargetMode="External"/><Relationship Id="rId3929" Type="http://schemas.openxmlformats.org/officeDocument/2006/relationships/hyperlink" Target="https://skills.emsidata.com/skills/BGS91833D85A87367BA1" TargetMode="External"/><Relationship Id="rId1334" Type="http://schemas.openxmlformats.org/officeDocument/2006/relationships/hyperlink" Target="https://skills.emsidata.com/skills/KS1202P6S8HY0WGG2T0Z" TargetMode="External"/><Relationship Id="rId2665" Type="http://schemas.openxmlformats.org/officeDocument/2006/relationships/hyperlink" Target="https://skills.emsidata.com/skills/KSCMAVZ8V1RK4NMUHDSU" TargetMode="External"/><Relationship Id="rId3997" Type="http://schemas.openxmlformats.org/officeDocument/2006/relationships/hyperlink" Target="https://skills.emsidata.com/skills/KS121F274BM7MXXVBZPG" TargetMode="External"/><Relationship Id="rId1335" Type="http://schemas.openxmlformats.org/officeDocument/2006/relationships/hyperlink" Target="https://skills.emsidata.com/skills/KS1223773DHR863P9KJ1" TargetMode="External"/><Relationship Id="rId2666" Type="http://schemas.openxmlformats.org/officeDocument/2006/relationships/hyperlink" Target="https://skills.emsidata.com/skills/KS1279L6C7ZQ9YQVSJ3G" TargetMode="External"/><Relationship Id="rId3996" Type="http://schemas.openxmlformats.org/officeDocument/2006/relationships/hyperlink" Target="https://skills.emsidata.com/skills/KS441GZ6SQGHCVGXBW60" TargetMode="External"/><Relationship Id="rId1336" Type="http://schemas.openxmlformats.org/officeDocument/2006/relationships/hyperlink" Target="https://skills.emsidata.com/skills/KS120ZD6WQ71NHVC8HGG" TargetMode="External"/><Relationship Id="rId2667" Type="http://schemas.openxmlformats.org/officeDocument/2006/relationships/hyperlink" Target="https://skills.emsidata.com/skills/ESFD841993BCE5021F3B" TargetMode="External"/><Relationship Id="rId3999" Type="http://schemas.openxmlformats.org/officeDocument/2006/relationships/hyperlink" Target="https://skills.emsidata.com/skills/ES36EFB6B54C8DF17492" TargetMode="External"/><Relationship Id="rId1337" Type="http://schemas.openxmlformats.org/officeDocument/2006/relationships/hyperlink" Target="https://skills.emsidata.com/skills/KS1282T6VG8BBVGX6ZS8" TargetMode="External"/><Relationship Id="rId2668" Type="http://schemas.openxmlformats.org/officeDocument/2006/relationships/hyperlink" Target="https://skills.emsidata.com/skills/KS122C46Q68397G8TBNW" TargetMode="External"/><Relationship Id="rId3998" Type="http://schemas.openxmlformats.org/officeDocument/2006/relationships/hyperlink" Target="https://skills.emsidata.com/skills/KS4404469FP4CTFJ3GDY" TargetMode="External"/><Relationship Id="rId1338" Type="http://schemas.openxmlformats.org/officeDocument/2006/relationships/hyperlink" Target="https://skills.emsidata.com/skills/ESB6859F09DF2E149CC9" TargetMode="External"/><Relationship Id="rId2669" Type="http://schemas.openxmlformats.org/officeDocument/2006/relationships/hyperlink" Target="https://skills.emsidata.com/skills/KS122WG5Y8L784S86KBH" TargetMode="External"/><Relationship Id="rId1339" Type="http://schemas.openxmlformats.org/officeDocument/2006/relationships/hyperlink" Target="https://skills.emsidata.com/skills/KS122FN6YY4S2D9BNSW4" TargetMode="External"/><Relationship Id="rId745" Type="http://schemas.openxmlformats.org/officeDocument/2006/relationships/hyperlink" Target="https://skills.emsidata.com/skills/ESD5339B291BA0325EAF" TargetMode="External"/><Relationship Id="rId744" Type="http://schemas.openxmlformats.org/officeDocument/2006/relationships/hyperlink" Target="https://skills.emsidata.com/skills/KS123S46FFJTNH0PSZ87" TargetMode="External"/><Relationship Id="rId743" Type="http://schemas.openxmlformats.org/officeDocument/2006/relationships/hyperlink" Target="https://skills.emsidata.com/skills/KS127XG6J2V20QMH7DP9" TargetMode="External"/><Relationship Id="rId742" Type="http://schemas.openxmlformats.org/officeDocument/2006/relationships/hyperlink" Target="https://skills.emsidata.com/skills/ESD1662541EF801A1AB9" TargetMode="External"/><Relationship Id="rId749" Type="http://schemas.openxmlformats.org/officeDocument/2006/relationships/hyperlink" Target="https://skills.emsidata.com/skills/KS1225974K5KJVN8J2M6" TargetMode="External"/><Relationship Id="rId748" Type="http://schemas.openxmlformats.org/officeDocument/2006/relationships/hyperlink" Target="https://skills.emsidata.com/skills/KS120HX7126XRCB5L34J" TargetMode="External"/><Relationship Id="rId747" Type="http://schemas.openxmlformats.org/officeDocument/2006/relationships/hyperlink" Target="https://skills.emsidata.com/skills/ESD2EDF2E51D7C90FD5F" TargetMode="External"/><Relationship Id="rId746" Type="http://schemas.openxmlformats.org/officeDocument/2006/relationships/hyperlink" Target="https://skills.emsidata.com/skills/KS124GF5ZC81Q6J0KT7Z" TargetMode="External"/><Relationship Id="rId3991" Type="http://schemas.openxmlformats.org/officeDocument/2006/relationships/hyperlink" Target="https://skills.emsidata.com/skills/KS124VL76F1D07MLLMVL" TargetMode="External"/><Relationship Id="rId2660" Type="http://schemas.openxmlformats.org/officeDocument/2006/relationships/hyperlink" Target="https://skills.emsidata.com/skills/KS128GB6ZWRFRJGJY509" TargetMode="External"/><Relationship Id="rId3990" Type="http://schemas.openxmlformats.org/officeDocument/2006/relationships/hyperlink" Target="https://skills.emsidata.com/skills/KS128J676MTY9K12P0MP" TargetMode="External"/><Relationship Id="rId741" Type="http://schemas.openxmlformats.org/officeDocument/2006/relationships/hyperlink" Target="https://skills.emsidata.com/skills/KS128706027ZKKJKHN29" TargetMode="External"/><Relationship Id="rId1330" Type="http://schemas.openxmlformats.org/officeDocument/2006/relationships/hyperlink" Target="https://skills.emsidata.com/skills/KS121FD6V0JF1LKMF37Z" TargetMode="External"/><Relationship Id="rId2661" Type="http://schemas.openxmlformats.org/officeDocument/2006/relationships/hyperlink" Target="https://skills.emsidata.com/skills/KS124RX787SQ1WVD8XF6" TargetMode="External"/><Relationship Id="rId3993" Type="http://schemas.openxmlformats.org/officeDocument/2006/relationships/hyperlink" Target="https://skills.emsidata.com/skills/KS440NV72ZFPMPMZJFMX" TargetMode="External"/><Relationship Id="rId740" Type="http://schemas.openxmlformats.org/officeDocument/2006/relationships/hyperlink" Target="https://skills.emsidata.com/skills/KS1252V6BP369VSR0KHR" TargetMode="External"/><Relationship Id="rId1331" Type="http://schemas.openxmlformats.org/officeDocument/2006/relationships/hyperlink" Target="https://skills.emsidata.com/skills/KS126XZ6ZFJY0W54JG0Z" TargetMode="External"/><Relationship Id="rId2662" Type="http://schemas.openxmlformats.org/officeDocument/2006/relationships/hyperlink" Target="https://skills.emsidata.com/skills/KS1254H6KNTQ3XM20B2J" TargetMode="External"/><Relationship Id="rId3992" Type="http://schemas.openxmlformats.org/officeDocument/2006/relationships/hyperlink" Target="https://skills.emsidata.com/skills/ESC5A1C952BE77B75150" TargetMode="External"/><Relationship Id="rId1332" Type="http://schemas.openxmlformats.org/officeDocument/2006/relationships/hyperlink" Target="https://skills.emsidata.com/skills/KS1224T5XHDJFB8XJJV7" TargetMode="External"/><Relationship Id="rId2663" Type="http://schemas.openxmlformats.org/officeDocument/2006/relationships/hyperlink" Target="https://skills.emsidata.com/skills/KS81HZV0DRPNI82BGNHN" TargetMode="External"/><Relationship Id="rId3995" Type="http://schemas.openxmlformats.org/officeDocument/2006/relationships/hyperlink" Target="https://skills.emsidata.com/skills/KS124HW6YSZFBH4VXYXC" TargetMode="External"/><Relationship Id="rId1333" Type="http://schemas.openxmlformats.org/officeDocument/2006/relationships/hyperlink" Target="https://skills.emsidata.com/skills/KS4400L6LMZFS0V0DZSD" TargetMode="External"/><Relationship Id="rId2664" Type="http://schemas.openxmlformats.org/officeDocument/2006/relationships/hyperlink" Target="https://skills.emsidata.com/skills/KS7G53572GSR3R7R3YT7" TargetMode="External"/><Relationship Id="rId3994" Type="http://schemas.openxmlformats.org/officeDocument/2006/relationships/hyperlink" Target="https://skills.emsidata.com/skills/KS120LK6NV7DJ4TYY3DV" TargetMode="External"/><Relationship Id="rId1323" Type="http://schemas.openxmlformats.org/officeDocument/2006/relationships/hyperlink" Target="https://skills.emsidata.com/skills/KS122B56H3SJL0LR72J4" TargetMode="External"/><Relationship Id="rId2654" Type="http://schemas.openxmlformats.org/officeDocument/2006/relationships/hyperlink" Target="https://skills.emsidata.com/skills/KS1229F65F08NPZGMKV4" TargetMode="External"/><Relationship Id="rId3986" Type="http://schemas.openxmlformats.org/officeDocument/2006/relationships/hyperlink" Target="https://skills.emsidata.com/skills/ES1D5B4B968B9AA7BF21" TargetMode="External"/><Relationship Id="rId1324" Type="http://schemas.openxmlformats.org/officeDocument/2006/relationships/hyperlink" Target="https://skills.emsidata.com/skills/KS121056X529461ZF6XW" TargetMode="External"/><Relationship Id="rId2655" Type="http://schemas.openxmlformats.org/officeDocument/2006/relationships/hyperlink" Target="https://skills.emsidata.com/skills/KS122W867PQYM4N75YWR" TargetMode="External"/><Relationship Id="rId3985" Type="http://schemas.openxmlformats.org/officeDocument/2006/relationships/hyperlink" Target="https://skills.emsidata.com/skills/BGS61A72F09408556519" TargetMode="External"/><Relationship Id="rId1325" Type="http://schemas.openxmlformats.org/officeDocument/2006/relationships/hyperlink" Target="https://skills.emsidata.com/skills/KS1277X6S1MP7F963YN9" TargetMode="External"/><Relationship Id="rId2656" Type="http://schemas.openxmlformats.org/officeDocument/2006/relationships/hyperlink" Target="https://skills.emsidata.com/skills/KS128HR6WYS352XGZN9F" TargetMode="External"/><Relationship Id="rId3988" Type="http://schemas.openxmlformats.org/officeDocument/2006/relationships/hyperlink" Target="https://skills.emsidata.com/skills/KS124W56DWDHHLFYM479" TargetMode="External"/><Relationship Id="rId1326" Type="http://schemas.openxmlformats.org/officeDocument/2006/relationships/hyperlink" Target="https://skills.emsidata.com/skills/KSTXC20S6DLWYMYTNFRL" TargetMode="External"/><Relationship Id="rId2657" Type="http://schemas.openxmlformats.org/officeDocument/2006/relationships/hyperlink" Target="https://skills.emsidata.com/skills/KS440QP70X2TX12HDHW8" TargetMode="External"/><Relationship Id="rId3987" Type="http://schemas.openxmlformats.org/officeDocument/2006/relationships/hyperlink" Target="https://skills.emsidata.com/skills/BGS7B477DD0873D009F9" TargetMode="External"/><Relationship Id="rId1327" Type="http://schemas.openxmlformats.org/officeDocument/2006/relationships/hyperlink" Target="https://skills.emsidata.com/skills/KS120HK5XY6JV257QLTX" TargetMode="External"/><Relationship Id="rId2658" Type="http://schemas.openxmlformats.org/officeDocument/2006/relationships/hyperlink" Target="https://skills.emsidata.com/skills/KS1232H70BMLYR9NQM5Y" TargetMode="External"/><Relationship Id="rId1328" Type="http://schemas.openxmlformats.org/officeDocument/2006/relationships/hyperlink" Target="https://skills.emsidata.com/skills/ESDA73E01740F8D1E2E2" TargetMode="External"/><Relationship Id="rId2659" Type="http://schemas.openxmlformats.org/officeDocument/2006/relationships/hyperlink" Target="https://skills.emsidata.com/skills/KSBRBX3H9SVXZI61OX71" TargetMode="External"/><Relationship Id="rId3989" Type="http://schemas.openxmlformats.org/officeDocument/2006/relationships/hyperlink" Target="https://skills.emsidata.com/skills/KS7G2ZB6N9RBHQZXD86Q" TargetMode="External"/><Relationship Id="rId1329" Type="http://schemas.openxmlformats.org/officeDocument/2006/relationships/hyperlink" Target="https://skills.emsidata.com/skills/KS1245C6NQ5MJN37VHZF" TargetMode="External"/><Relationship Id="rId739" Type="http://schemas.openxmlformats.org/officeDocument/2006/relationships/hyperlink" Target="https://skills.emsidata.com/skills/KS440PW770CYFKBSPCW3" TargetMode="External"/><Relationship Id="rId734" Type="http://schemas.openxmlformats.org/officeDocument/2006/relationships/hyperlink" Target="https://skills.emsidata.com/skills/ES133BDE1010A25D98CB" TargetMode="External"/><Relationship Id="rId733" Type="http://schemas.openxmlformats.org/officeDocument/2006/relationships/hyperlink" Target="https://skills.emsidata.com/skills/KS1239X6C7VDW4GCKCLK" TargetMode="External"/><Relationship Id="rId732" Type="http://schemas.openxmlformats.org/officeDocument/2006/relationships/hyperlink" Target="https://skills.emsidata.com/skills/KS124CW644N3BNDQ4V1R" TargetMode="External"/><Relationship Id="rId731" Type="http://schemas.openxmlformats.org/officeDocument/2006/relationships/hyperlink" Target="https://skills.emsidata.com/skills/KS126G55W8X1VZWW5WXQ" TargetMode="External"/><Relationship Id="rId738" Type="http://schemas.openxmlformats.org/officeDocument/2006/relationships/hyperlink" Target="https://skills.emsidata.com/skills/ESC855C70C36AEEDE0A3" TargetMode="External"/><Relationship Id="rId737" Type="http://schemas.openxmlformats.org/officeDocument/2006/relationships/hyperlink" Target="https://skills.emsidata.com/skills/KS441XC6SCR1XH3CMNHP" TargetMode="External"/><Relationship Id="rId736" Type="http://schemas.openxmlformats.org/officeDocument/2006/relationships/hyperlink" Target="https://skills.emsidata.com/skills/KS124GB6X82809KJ6ZSZ" TargetMode="External"/><Relationship Id="rId735" Type="http://schemas.openxmlformats.org/officeDocument/2006/relationships/hyperlink" Target="https://skills.emsidata.com/skills/ES7AC98A03E7159112B5" TargetMode="External"/><Relationship Id="rId3980" Type="http://schemas.openxmlformats.org/officeDocument/2006/relationships/hyperlink" Target="https://skills.emsidata.com/skills/ES87885D4EDB576917C4" TargetMode="External"/><Relationship Id="rId730" Type="http://schemas.openxmlformats.org/officeDocument/2006/relationships/hyperlink" Target="https://skills.emsidata.com/skills/BGS242DE0ABABBDA472A" TargetMode="External"/><Relationship Id="rId2650" Type="http://schemas.openxmlformats.org/officeDocument/2006/relationships/hyperlink" Target="https://skills.emsidata.com/skills/KS1275Z6908VHW76FRXH" TargetMode="External"/><Relationship Id="rId3982" Type="http://schemas.openxmlformats.org/officeDocument/2006/relationships/hyperlink" Target="https://skills.emsidata.com/skills/KS127Y9644S2L5LPQW8P" TargetMode="External"/><Relationship Id="rId1320" Type="http://schemas.openxmlformats.org/officeDocument/2006/relationships/hyperlink" Target="https://skills.emsidata.com/skills/KS123Y170CZM0V5Z3XXB" TargetMode="External"/><Relationship Id="rId2651" Type="http://schemas.openxmlformats.org/officeDocument/2006/relationships/hyperlink" Target="https://skills.emsidata.com/skills/KSZX7YZWNR5IDR1I2VMZ" TargetMode="External"/><Relationship Id="rId3981" Type="http://schemas.openxmlformats.org/officeDocument/2006/relationships/hyperlink" Target="https://skills.emsidata.com/skills/BGS31C85CF7F91620F63" TargetMode="External"/><Relationship Id="rId1321" Type="http://schemas.openxmlformats.org/officeDocument/2006/relationships/hyperlink" Target="https://skills.emsidata.com/skills/KS120WT70DM8WX59219Z" TargetMode="External"/><Relationship Id="rId2652" Type="http://schemas.openxmlformats.org/officeDocument/2006/relationships/hyperlink" Target="https://skills.emsidata.com/skills/KSRD9DCNI51GHKNFATRT" TargetMode="External"/><Relationship Id="rId3984" Type="http://schemas.openxmlformats.org/officeDocument/2006/relationships/hyperlink" Target="https://skills.emsidata.com/skills/ESF586319EAC399E9394" TargetMode="External"/><Relationship Id="rId1322" Type="http://schemas.openxmlformats.org/officeDocument/2006/relationships/hyperlink" Target="https://skills.emsidata.com/skills/KS122LR62S2V625ZX9GB" TargetMode="External"/><Relationship Id="rId2653" Type="http://schemas.openxmlformats.org/officeDocument/2006/relationships/hyperlink" Target="https://skills.emsidata.com/skills/KS122LL66B0RRMQWFNW6" TargetMode="External"/><Relationship Id="rId3983" Type="http://schemas.openxmlformats.org/officeDocument/2006/relationships/hyperlink" Target="https://skills.emsidata.com/skills/ESD3C28990D197776C48" TargetMode="External"/><Relationship Id="rId1356" Type="http://schemas.openxmlformats.org/officeDocument/2006/relationships/hyperlink" Target="https://skills.emsidata.com/skills/KS123Y86QMNCL709BNS3" TargetMode="External"/><Relationship Id="rId2687" Type="http://schemas.openxmlformats.org/officeDocument/2006/relationships/hyperlink" Target="https://skills.emsidata.com/skills/KSJEARTLF7M45PUVGR5L" TargetMode="External"/><Relationship Id="rId1357" Type="http://schemas.openxmlformats.org/officeDocument/2006/relationships/hyperlink" Target="https://skills.emsidata.com/skills/KS123YF66G4KR0SSVY8R" TargetMode="External"/><Relationship Id="rId2688" Type="http://schemas.openxmlformats.org/officeDocument/2006/relationships/hyperlink" Target="https://skills.emsidata.com/skills/KS1278R6PH24T8S2PQW6" TargetMode="External"/><Relationship Id="rId1358" Type="http://schemas.openxmlformats.org/officeDocument/2006/relationships/hyperlink" Target="https://skills.emsidata.com/skills/KS1258775X28GTVJYT5Q" TargetMode="External"/><Relationship Id="rId2689" Type="http://schemas.openxmlformats.org/officeDocument/2006/relationships/hyperlink" Target="https://skills.emsidata.com/skills/KS1278V6VYP90VF3YF1C" TargetMode="External"/><Relationship Id="rId1359" Type="http://schemas.openxmlformats.org/officeDocument/2006/relationships/hyperlink" Target="https://skills.emsidata.com/skills/ESB4C707E98B551DE4A2" TargetMode="External"/><Relationship Id="rId767" Type="http://schemas.openxmlformats.org/officeDocument/2006/relationships/hyperlink" Target="https://skills.emsidata.com/skills/ES44DB9D467E94E97E1E" TargetMode="External"/><Relationship Id="rId766" Type="http://schemas.openxmlformats.org/officeDocument/2006/relationships/hyperlink" Target="https://skills.emsidata.com/skills/KS1248F6Q4V0R58GSGW9" TargetMode="External"/><Relationship Id="rId765" Type="http://schemas.openxmlformats.org/officeDocument/2006/relationships/hyperlink" Target="https://skills.emsidata.com/skills/ES6BED8F7DD99C484C86" TargetMode="External"/><Relationship Id="rId764" Type="http://schemas.openxmlformats.org/officeDocument/2006/relationships/hyperlink" Target="https://skills.emsidata.com/skills/KS122L46TMYW5NGZJHT2" TargetMode="External"/><Relationship Id="rId769" Type="http://schemas.openxmlformats.org/officeDocument/2006/relationships/hyperlink" Target="https://skills.emsidata.com/skills/KSQCFWZY8DJTTDP5WY46" TargetMode="External"/><Relationship Id="rId768" Type="http://schemas.openxmlformats.org/officeDocument/2006/relationships/hyperlink" Target="https://skills.emsidata.com/skills/ES88F4D717975085DAD2" TargetMode="External"/><Relationship Id="rId2680" Type="http://schemas.openxmlformats.org/officeDocument/2006/relationships/hyperlink" Target="https://skills.emsidata.com/skills/KS127YM73DFM4N12ZT20" TargetMode="External"/><Relationship Id="rId1350" Type="http://schemas.openxmlformats.org/officeDocument/2006/relationships/hyperlink" Target="https://skills.emsidata.com/skills/KS123MC78KV644P5DDZ0" TargetMode="External"/><Relationship Id="rId2681" Type="http://schemas.openxmlformats.org/officeDocument/2006/relationships/hyperlink" Target="https://skills.emsidata.com/skills/KS122GV6Y002PV36DZZY" TargetMode="External"/><Relationship Id="rId1351" Type="http://schemas.openxmlformats.org/officeDocument/2006/relationships/hyperlink" Target="https://skills.emsidata.com/skills/KS127CH6C5XN5Y6B4126" TargetMode="External"/><Relationship Id="rId2682" Type="http://schemas.openxmlformats.org/officeDocument/2006/relationships/hyperlink" Target="https://skills.emsidata.com/skills/KS121VK68HK9HY8G6MM9" TargetMode="External"/><Relationship Id="rId763" Type="http://schemas.openxmlformats.org/officeDocument/2006/relationships/hyperlink" Target="https://skills.emsidata.com/skills/KS440PX70147DD63BTWM" TargetMode="External"/><Relationship Id="rId1352" Type="http://schemas.openxmlformats.org/officeDocument/2006/relationships/hyperlink" Target="https://skills.emsidata.com/skills/KS4402D6FYYMW0JQDWRX" TargetMode="External"/><Relationship Id="rId2683" Type="http://schemas.openxmlformats.org/officeDocument/2006/relationships/hyperlink" Target="https://skills.emsidata.com/skills/KS122NP78RV1GSTD7KX6" TargetMode="External"/><Relationship Id="rId762" Type="http://schemas.openxmlformats.org/officeDocument/2006/relationships/hyperlink" Target="https://skills.emsidata.com/skills/ESC6CAB34BAC9B6A39FB" TargetMode="External"/><Relationship Id="rId1353" Type="http://schemas.openxmlformats.org/officeDocument/2006/relationships/hyperlink" Target="https://skills.emsidata.com/skills/KS123TF6GHYX0KXK5LYZ" TargetMode="External"/><Relationship Id="rId2684" Type="http://schemas.openxmlformats.org/officeDocument/2006/relationships/hyperlink" Target="https://skills.emsidata.com/skills/KSCSGC9NH1ZVBLA2W4PN" TargetMode="External"/><Relationship Id="rId761" Type="http://schemas.openxmlformats.org/officeDocument/2006/relationships/hyperlink" Target="https://skills.emsidata.com/skills/ESD4447663B9B7AF0AE6" TargetMode="External"/><Relationship Id="rId1354" Type="http://schemas.openxmlformats.org/officeDocument/2006/relationships/hyperlink" Target="https://skills.emsidata.com/skills/KS440246XY2RK4KKDZC0" TargetMode="External"/><Relationship Id="rId2685" Type="http://schemas.openxmlformats.org/officeDocument/2006/relationships/hyperlink" Target="https://skills.emsidata.com/skills/KS120L96KMYTDJ48NRSH" TargetMode="External"/><Relationship Id="rId760" Type="http://schemas.openxmlformats.org/officeDocument/2006/relationships/hyperlink" Target="https://skills.emsidata.com/skills/KS440PT6KD3JK8ZR36JP" TargetMode="External"/><Relationship Id="rId1355" Type="http://schemas.openxmlformats.org/officeDocument/2006/relationships/hyperlink" Target="https://skills.emsidata.com/skills/KS127Q06HMXMGBX8FY8R" TargetMode="External"/><Relationship Id="rId2686" Type="http://schemas.openxmlformats.org/officeDocument/2006/relationships/hyperlink" Target="https://skills.emsidata.com/skills/KS126TQ6RSSXGWB29N7F" TargetMode="External"/><Relationship Id="rId1345" Type="http://schemas.openxmlformats.org/officeDocument/2006/relationships/hyperlink" Target="https://skills.emsidata.com/skills/KS124J362YYDTRW46WFD" TargetMode="External"/><Relationship Id="rId2676" Type="http://schemas.openxmlformats.org/officeDocument/2006/relationships/hyperlink" Target="https://skills.emsidata.com/skills/KSH4GHKBO1BG9JFLP9UI" TargetMode="External"/><Relationship Id="rId1346" Type="http://schemas.openxmlformats.org/officeDocument/2006/relationships/hyperlink" Target="https://skills.emsidata.com/skills/KS127CH6FDT0VHWC5C7J" TargetMode="External"/><Relationship Id="rId2677" Type="http://schemas.openxmlformats.org/officeDocument/2006/relationships/hyperlink" Target="https://skills.emsidata.com/skills/KS316DXRLSV8PPCRG2J0" TargetMode="External"/><Relationship Id="rId1347" Type="http://schemas.openxmlformats.org/officeDocument/2006/relationships/hyperlink" Target="https://skills.emsidata.com/skills/KS1204B6FBVM6CXV6RDX" TargetMode="External"/><Relationship Id="rId2678" Type="http://schemas.openxmlformats.org/officeDocument/2006/relationships/hyperlink" Target="https://skills.emsidata.com/skills/KS1222F76XD9RFTB20HP" TargetMode="External"/><Relationship Id="rId1348" Type="http://schemas.openxmlformats.org/officeDocument/2006/relationships/hyperlink" Target="https://skills.emsidata.com/skills/KS120PH5ZTDHR1M534G8" TargetMode="External"/><Relationship Id="rId2679" Type="http://schemas.openxmlformats.org/officeDocument/2006/relationships/hyperlink" Target="https://skills.emsidata.com/skills/ES65621B26F53842D8BE" TargetMode="External"/><Relationship Id="rId1349" Type="http://schemas.openxmlformats.org/officeDocument/2006/relationships/hyperlink" Target="https://skills.emsidata.com/skills/KS1216375LC4N82DLFTC" TargetMode="External"/><Relationship Id="rId756" Type="http://schemas.openxmlformats.org/officeDocument/2006/relationships/hyperlink" Target="https://skills.emsidata.com/skills/ES2163E843A4868C57C7" TargetMode="External"/><Relationship Id="rId755" Type="http://schemas.openxmlformats.org/officeDocument/2006/relationships/hyperlink" Target="https://skills.emsidata.com/skills/KS124VK6SPQB79SHC2XD" TargetMode="External"/><Relationship Id="rId754" Type="http://schemas.openxmlformats.org/officeDocument/2006/relationships/hyperlink" Target="https://skills.emsidata.com/skills/KS127XK6CTBSY4QZSBWZ" TargetMode="External"/><Relationship Id="rId753" Type="http://schemas.openxmlformats.org/officeDocument/2006/relationships/hyperlink" Target="https://skills.emsidata.com/skills/KS2G344IMGQZHKXOKCWP" TargetMode="External"/><Relationship Id="rId759" Type="http://schemas.openxmlformats.org/officeDocument/2006/relationships/hyperlink" Target="https://skills.emsidata.com/skills/KS122L379M4BRD67J2CM" TargetMode="External"/><Relationship Id="rId758" Type="http://schemas.openxmlformats.org/officeDocument/2006/relationships/hyperlink" Target="https://skills.emsidata.com/skills/KS124VN5XNQD9Z4FB2P5" TargetMode="External"/><Relationship Id="rId757" Type="http://schemas.openxmlformats.org/officeDocument/2006/relationships/hyperlink" Target="https://skills.emsidata.com/skills/KS440PV5Z4ZJL38T14ND" TargetMode="External"/><Relationship Id="rId2670" Type="http://schemas.openxmlformats.org/officeDocument/2006/relationships/hyperlink" Target="https://skills.emsidata.com/skills/KS1279S75VY3PGZKYP5Q" TargetMode="External"/><Relationship Id="rId1340" Type="http://schemas.openxmlformats.org/officeDocument/2006/relationships/hyperlink" Target="https://skills.emsidata.com/skills/ES8591D8A5FDAB6360BD" TargetMode="External"/><Relationship Id="rId2671" Type="http://schemas.openxmlformats.org/officeDocument/2006/relationships/hyperlink" Target="https://skills.emsidata.com/skills/KS126TT617NQ007M2JJ4" TargetMode="External"/><Relationship Id="rId752" Type="http://schemas.openxmlformats.org/officeDocument/2006/relationships/hyperlink" Target="https://skills.emsidata.com/skills/KS440PQ73246B9ZJBSBP" TargetMode="External"/><Relationship Id="rId1341" Type="http://schemas.openxmlformats.org/officeDocument/2006/relationships/hyperlink" Target="https://skills.emsidata.com/skills/ESD10C356D19164207BC" TargetMode="External"/><Relationship Id="rId2672" Type="http://schemas.openxmlformats.org/officeDocument/2006/relationships/hyperlink" Target="https://skills.emsidata.com/skills/KS440QQ6NNV7S10DQST6" TargetMode="External"/><Relationship Id="rId751" Type="http://schemas.openxmlformats.org/officeDocument/2006/relationships/hyperlink" Target="https://skills.emsidata.com/skills/KSA4RQUUWETOMUPERMGD" TargetMode="External"/><Relationship Id="rId1342" Type="http://schemas.openxmlformats.org/officeDocument/2006/relationships/hyperlink" Target="https://skills.emsidata.com/skills/KS123F96V9WY491NWZ05" TargetMode="External"/><Relationship Id="rId2673" Type="http://schemas.openxmlformats.org/officeDocument/2006/relationships/hyperlink" Target="https://skills.emsidata.com/skills/KS122W96T2T9J5PZ0VMP" TargetMode="External"/><Relationship Id="rId750" Type="http://schemas.openxmlformats.org/officeDocument/2006/relationships/hyperlink" Target="https://skills.emsidata.com/skills/KS123P36P5VVBBW8NXBX" TargetMode="External"/><Relationship Id="rId1343" Type="http://schemas.openxmlformats.org/officeDocument/2006/relationships/hyperlink" Target="https://skills.emsidata.com/skills/KS123Y56VDHMZ288XX1W" TargetMode="External"/><Relationship Id="rId2674" Type="http://schemas.openxmlformats.org/officeDocument/2006/relationships/hyperlink" Target="https://skills.emsidata.com/skills/ES3937EEC3D5D7345412" TargetMode="External"/><Relationship Id="rId1344" Type="http://schemas.openxmlformats.org/officeDocument/2006/relationships/hyperlink" Target="https://skills.emsidata.com/skills/KS1226V5VS07LGW569ST" TargetMode="External"/><Relationship Id="rId2675" Type="http://schemas.openxmlformats.org/officeDocument/2006/relationships/hyperlink" Target="https://skills.emsidata.com/skills/KS120L16S3RLJ82VQ08H" TargetMode="External"/><Relationship Id="rId2621" Type="http://schemas.openxmlformats.org/officeDocument/2006/relationships/hyperlink" Target="https://skills.emsidata.com/skills/KS120L478NN82TVVXS4Y" TargetMode="External"/><Relationship Id="rId3953" Type="http://schemas.openxmlformats.org/officeDocument/2006/relationships/hyperlink" Target="https://skills.emsidata.com/skills/BGS772047EA34F7E6C05" TargetMode="External"/><Relationship Id="rId2622" Type="http://schemas.openxmlformats.org/officeDocument/2006/relationships/hyperlink" Target="https://skills.emsidata.com/skills/KS440BS6DPR9JGN0FDHG" TargetMode="External"/><Relationship Id="rId3952" Type="http://schemas.openxmlformats.org/officeDocument/2006/relationships/hyperlink" Target="https://skills.emsidata.com/skills/BGSE6A9AFE37DFAF46FC" TargetMode="External"/><Relationship Id="rId2623" Type="http://schemas.openxmlformats.org/officeDocument/2006/relationships/hyperlink" Target="https://skills.emsidata.com/skills/KS1222C6YBJK3PVX1ZM0" TargetMode="External"/><Relationship Id="rId3955" Type="http://schemas.openxmlformats.org/officeDocument/2006/relationships/hyperlink" Target="https://skills.emsidata.com/skills/KS126476B0KLBXD1Q0P9" TargetMode="External"/><Relationship Id="rId2624" Type="http://schemas.openxmlformats.org/officeDocument/2006/relationships/hyperlink" Target="https://skills.emsidata.com/skills/KS1279L6L5P52MRPNCGP" TargetMode="External"/><Relationship Id="rId3954" Type="http://schemas.openxmlformats.org/officeDocument/2006/relationships/hyperlink" Target="https://skills.emsidata.com/skills/ES28E69C85E14B85A39F" TargetMode="External"/><Relationship Id="rId2625" Type="http://schemas.openxmlformats.org/officeDocument/2006/relationships/hyperlink" Target="https://skills.emsidata.com/skills/KS128446J6DCWQ3B9HNN" TargetMode="External"/><Relationship Id="rId3957" Type="http://schemas.openxmlformats.org/officeDocument/2006/relationships/hyperlink" Target="https://skills.emsidata.com/skills/KS126FG60HYZ6KB1H11G" TargetMode="External"/><Relationship Id="rId2626" Type="http://schemas.openxmlformats.org/officeDocument/2006/relationships/hyperlink" Target="https://skills.emsidata.com/skills/KS1244J76BBG2CTNYHYR" TargetMode="External"/><Relationship Id="rId3956" Type="http://schemas.openxmlformats.org/officeDocument/2006/relationships/hyperlink" Target="https://skills.emsidata.com/skills/KS122PZ6VCBBKS89X562" TargetMode="External"/><Relationship Id="rId2627" Type="http://schemas.openxmlformats.org/officeDocument/2006/relationships/hyperlink" Target="https://skills.emsidata.com/skills/KS1257Z62K08NPBPVV4M" TargetMode="External"/><Relationship Id="rId3959" Type="http://schemas.openxmlformats.org/officeDocument/2006/relationships/hyperlink" Target="https://skills.emsidata.com/skills/KS125QQ61B0JLDS3C1GM" TargetMode="External"/><Relationship Id="rId2628" Type="http://schemas.openxmlformats.org/officeDocument/2006/relationships/hyperlink" Target="https://skills.emsidata.com/skills/KS4410Y6GGRL655XMB6H" TargetMode="External"/><Relationship Id="rId3958" Type="http://schemas.openxmlformats.org/officeDocument/2006/relationships/hyperlink" Target="https://skills.emsidata.com/skills/BGSB0F61BB979B858C1E" TargetMode="External"/><Relationship Id="rId709" Type="http://schemas.openxmlformats.org/officeDocument/2006/relationships/hyperlink" Target="https://skills.emsidata.com/skills/KS1239X61NPB4N0QQ678" TargetMode="External"/><Relationship Id="rId2629" Type="http://schemas.openxmlformats.org/officeDocument/2006/relationships/hyperlink" Target="https://skills.emsidata.com/skills/KS441BL62WQX7D722VW5" TargetMode="External"/><Relationship Id="rId708" Type="http://schemas.openxmlformats.org/officeDocument/2006/relationships/hyperlink" Target="https://skills.emsidata.com/skills/ES49599C78E399AE2577" TargetMode="External"/><Relationship Id="rId707" Type="http://schemas.openxmlformats.org/officeDocument/2006/relationships/hyperlink" Target="https://skills.emsidata.com/skills/KS1239Z71LLXDMTGRJ5S" TargetMode="External"/><Relationship Id="rId706" Type="http://schemas.openxmlformats.org/officeDocument/2006/relationships/hyperlink" Target="https://skills.emsidata.com/skills/KS122W8679FQJZW1J18C" TargetMode="External"/><Relationship Id="rId701" Type="http://schemas.openxmlformats.org/officeDocument/2006/relationships/hyperlink" Target="https://skills.emsidata.com/skills/KS441PC61LH6SWW9P97Q" TargetMode="External"/><Relationship Id="rId700" Type="http://schemas.openxmlformats.org/officeDocument/2006/relationships/hyperlink" Target="https://skills.emsidata.com/skills/KS124H568S1F92XY25VR" TargetMode="External"/><Relationship Id="rId705" Type="http://schemas.openxmlformats.org/officeDocument/2006/relationships/hyperlink" Target="https://skills.emsidata.com/skills/KS125886HP1C382BMZ23" TargetMode="External"/><Relationship Id="rId704" Type="http://schemas.openxmlformats.org/officeDocument/2006/relationships/hyperlink" Target="https://skills.emsidata.com/skills/KS4421B6105S1GF21ZW7" TargetMode="External"/><Relationship Id="rId703" Type="http://schemas.openxmlformats.org/officeDocument/2006/relationships/hyperlink" Target="https://skills.emsidata.com/skills/KS123R86H3SBH3T7B3LQ" TargetMode="External"/><Relationship Id="rId702" Type="http://schemas.openxmlformats.org/officeDocument/2006/relationships/hyperlink" Target="https://skills.emsidata.com/skills/KSNZWPVEM1K3BCSG5NYZ" TargetMode="External"/><Relationship Id="rId3951" Type="http://schemas.openxmlformats.org/officeDocument/2006/relationships/hyperlink" Target="https://skills.emsidata.com/skills/KS1208J5ZG20G358ZW26" TargetMode="External"/><Relationship Id="rId2620" Type="http://schemas.openxmlformats.org/officeDocument/2006/relationships/hyperlink" Target="https://skills.emsidata.com/skills/KS440H45X67RF6B7BF2N" TargetMode="External"/><Relationship Id="rId3950" Type="http://schemas.openxmlformats.org/officeDocument/2006/relationships/hyperlink" Target="https://skills.emsidata.com/skills/ES8D18ECD877BD9311C5" TargetMode="External"/><Relationship Id="rId2610" Type="http://schemas.openxmlformats.org/officeDocument/2006/relationships/hyperlink" Target="https://skills.emsidata.com/skills/KS126JK71DZNR1PY50NP" TargetMode="External"/><Relationship Id="rId3942" Type="http://schemas.openxmlformats.org/officeDocument/2006/relationships/hyperlink" Target="https://skills.emsidata.com/skills/KS124LN5XKL1ZL07GG5V" TargetMode="External"/><Relationship Id="rId2611" Type="http://schemas.openxmlformats.org/officeDocument/2006/relationships/hyperlink" Target="https://skills.emsidata.com/skills/KS1278M759V2K0W3SK8M" TargetMode="External"/><Relationship Id="rId3941" Type="http://schemas.openxmlformats.org/officeDocument/2006/relationships/hyperlink" Target="https://skills.emsidata.com/skills/BGSE902AD5AE577FC569" TargetMode="External"/><Relationship Id="rId2612" Type="http://schemas.openxmlformats.org/officeDocument/2006/relationships/hyperlink" Target="https://skills.emsidata.com/skills/KS124V771QLF5KJQWJBF" TargetMode="External"/><Relationship Id="rId3944" Type="http://schemas.openxmlformats.org/officeDocument/2006/relationships/hyperlink" Target="https://skills.emsidata.com/skills/KS127QQ5ZX7XDS7KMLV0" TargetMode="External"/><Relationship Id="rId2613" Type="http://schemas.openxmlformats.org/officeDocument/2006/relationships/hyperlink" Target="https://skills.emsidata.com/skills/KS440H66BML35BBRFCTK" TargetMode="External"/><Relationship Id="rId3943" Type="http://schemas.openxmlformats.org/officeDocument/2006/relationships/hyperlink" Target="https://skills.emsidata.com/skills/KS1285J5XJSBBGY8K7WQ" TargetMode="External"/><Relationship Id="rId2614" Type="http://schemas.openxmlformats.org/officeDocument/2006/relationships/hyperlink" Target="https://skills.emsidata.com/skills/KS123XH5ZL7HPG8XT3H9" TargetMode="External"/><Relationship Id="rId3946" Type="http://schemas.openxmlformats.org/officeDocument/2006/relationships/hyperlink" Target="https://skills.emsidata.com/skills/ESC0125793FA9AA2156E" TargetMode="External"/><Relationship Id="rId2615" Type="http://schemas.openxmlformats.org/officeDocument/2006/relationships/hyperlink" Target="https://skills.emsidata.com/skills/KS123QG660ZXSKRKK4JZ" TargetMode="External"/><Relationship Id="rId3945" Type="http://schemas.openxmlformats.org/officeDocument/2006/relationships/hyperlink" Target="https://skills.emsidata.com/skills/BGS76086E9F4FE74E0B5" TargetMode="External"/><Relationship Id="rId2616" Type="http://schemas.openxmlformats.org/officeDocument/2006/relationships/hyperlink" Target="https://skills.emsidata.com/skills/KS125HY6QTMR765BRQD0" TargetMode="External"/><Relationship Id="rId3948" Type="http://schemas.openxmlformats.org/officeDocument/2006/relationships/hyperlink" Target="https://skills.emsidata.com/skills/ES9262EB46A460722CB4" TargetMode="External"/><Relationship Id="rId2617" Type="http://schemas.openxmlformats.org/officeDocument/2006/relationships/hyperlink" Target="https://skills.emsidata.com/skills/KS440H56ND9ZWS5K595G" TargetMode="External"/><Relationship Id="rId3947" Type="http://schemas.openxmlformats.org/officeDocument/2006/relationships/hyperlink" Target="https://skills.emsidata.com/skills/BGSE65FDD20ABFBE9024" TargetMode="External"/><Relationship Id="rId2618" Type="http://schemas.openxmlformats.org/officeDocument/2006/relationships/hyperlink" Target="https://skills.emsidata.com/skills/KS2ZNHSFEVYKZNPB5R2K" TargetMode="External"/><Relationship Id="rId2619" Type="http://schemas.openxmlformats.org/officeDocument/2006/relationships/hyperlink" Target="https://skills.emsidata.com/skills/KS125WC6W1V65R5DTR2P" TargetMode="External"/><Relationship Id="rId3949" Type="http://schemas.openxmlformats.org/officeDocument/2006/relationships/hyperlink" Target="https://skills.emsidata.com/skills/KS7G7WL79VV0F42VQV6K" TargetMode="External"/><Relationship Id="rId3940" Type="http://schemas.openxmlformats.org/officeDocument/2006/relationships/hyperlink" Target="https://skills.emsidata.com/skills/KS120LN6KYHJL46Y5GSV" TargetMode="External"/><Relationship Id="rId1312" Type="http://schemas.openxmlformats.org/officeDocument/2006/relationships/hyperlink" Target="https://skills.emsidata.com/skills/KS1203W6419RJG2KW4QS" TargetMode="External"/><Relationship Id="rId2643" Type="http://schemas.openxmlformats.org/officeDocument/2006/relationships/hyperlink" Target="https://skills.emsidata.com/skills/KS122W760S3H5X5HNC91" TargetMode="External"/><Relationship Id="rId3975" Type="http://schemas.openxmlformats.org/officeDocument/2006/relationships/hyperlink" Target="https://skills.emsidata.com/skills/ESB7D4D9034BC8B2CAB1" TargetMode="External"/><Relationship Id="rId1313" Type="http://schemas.openxmlformats.org/officeDocument/2006/relationships/hyperlink" Target="https://skills.emsidata.com/skills/KS120RN6FDTS9FLCH3T0" TargetMode="External"/><Relationship Id="rId2644" Type="http://schemas.openxmlformats.org/officeDocument/2006/relationships/hyperlink" Target="https://skills.emsidata.com/skills/KS440QS66YCBN23Y8K25" TargetMode="External"/><Relationship Id="rId3974" Type="http://schemas.openxmlformats.org/officeDocument/2006/relationships/hyperlink" Target="https://skills.emsidata.com/skills/KS127WH61NMNP8WPKL10" TargetMode="External"/><Relationship Id="rId1314" Type="http://schemas.openxmlformats.org/officeDocument/2006/relationships/hyperlink" Target="https://skills.emsidata.com/skills/KS123FK6M3CFP7VC1NDL" TargetMode="External"/><Relationship Id="rId2645" Type="http://schemas.openxmlformats.org/officeDocument/2006/relationships/hyperlink" Target="https://skills.emsidata.com/skills/KS1206275WPC9RPYLWS7" TargetMode="External"/><Relationship Id="rId3977" Type="http://schemas.openxmlformats.org/officeDocument/2006/relationships/hyperlink" Target="https://skills.emsidata.com/skills/ESB552EE7457EC5E2A9E" TargetMode="External"/><Relationship Id="rId1315" Type="http://schemas.openxmlformats.org/officeDocument/2006/relationships/hyperlink" Target="https://skills.emsidata.com/skills/KS1218D6LYZ1Z647NCW2" TargetMode="External"/><Relationship Id="rId2646" Type="http://schemas.openxmlformats.org/officeDocument/2006/relationships/hyperlink" Target="https://skills.emsidata.com/skills/KSJBJZS8CHRIEGVGKRN0" TargetMode="External"/><Relationship Id="rId3976" Type="http://schemas.openxmlformats.org/officeDocument/2006/relationships/hyperlink" Target="https://skills.emsidata.com/skills/ESABC94B293DD00B5410" TargetMode="External"/><Relationship Id="rId1316" Type="http://schemas.openxmlformats.org/officeDocument/2006/relationships/hyperlink" Target="https://skills.emsidata.com/skills/KS120WV6DZVT0DGYT4S4" TargetMode="External"/><Relationship Id="rId2647" Type="http://schemas.openxmlformats.org/officeDocument/2006/relationships/hyperlink" Target="https://skills.emsidata.com/skills/KS122VJ6BSMHB6YCH502" TargetMode="External"/><Relationship Id="rId3979" Type="http://schemas.openxmlformats.org/officeDocument/2006/relationships/hyperlink" Target="https://skills.emsidata.com/skills/KS120LJ68QWNG8YNRZGR" TargetMode="External"/><Relationship Id="rId1317" Type="http://schemas.openxmlformats.org/officeDocument/2006/relationships/hyperlink" Target="https://skills.emsidata.com/skills/KS121896J2HK1019MDN5" TargetMode="External"/><Relationship Id="rId2648" Type="http://schemas.openxmlformats.org/officeDocument/2006/relationships/hyperlink" Target="https://skills.emsidata.com/skills/KS1278T6GT5BLP3XTM22" TargetMode="External"/><Relationship Id="rId3978" Type="http://schemas.openxmlformats.org/officeDocument/2006/relationships/hyperlink" Target="https://skills.emsidata.com/skills/KSZ7B81D0GU9YSELR8WN" TargetMode="External"/><Relationship Id="rId1318" Type="http://schemas.openxmlformats.org/officeDocument/2006/relationships/hyperlink" Target="https://skills.emsidata.com/skills/KS12807700VSGBTPH0NP" TargetMode="External"/><Relationship Id="rId2649" Type="http://schemas.openxmlformats.org/officeDocument/2006/relationships/hyperlink" Target="https://skills.emsidata.com/skills/KSABGEC7AFSPFQM1LOH4" TargetMode="External"/><Relationship Id="rId1319" Type="http://schemas.openxmlformats.org/officeDocument/2006/relationships/hyperlink" Target="https://skills.emsidata.com/skills/KS120QS66XGFTSBWSGKF" TargetMode="External"/><Relationship Id="rId729" Type="http://schemas.openxmlformats.org/officeDocument/2006/relationships/hyperlink" Target="https://skills.emsidata.com/skills/KS1239W6QZKL1H0TF1TJ" TargetMode="External"/><Relationship Id="rId728" Type="http://schemas.openxmlformats.org/officeDocument/2006/relationships/hyperlink" Target="https://skills.emsidata.com/skills/KS124MT6C6ZSY7CXM7WS" TargetMode="External"/><Relationship Id="rId723" Type="http://schemas.openxmlformats.org/officeDocument/2006/relationships/hyperlink" Target="https://skills.emsidata.com/skills/ESAD2A97DD22BAA0B629" TargetMode="External"/><Relationship Id="rId722" Type="http://schemas.openxmlformats.org/officeDocument/2006/relationships/hyperlink" Target="https://skills.emsidata.com/skills/KS1262F6LB0H1YGFYV0T" TargetMode="External"/><Relationship Id="rId721" Type="http://schemas.openxmlformats.org/officeDocument/2006/relationships/hyperlink" Target="https://skills.emsidata.com/skills/KS1218L5VKWN52NBR2W3" TargetMode="External"/><Relationship Id="rId720" Type="http://schemas.openxmlformats.org/officeDocument/2006/relationships/hyperlink" Target="https://skills.emsidata.com/skills/KS123B46XF98CXBLLZH0" TargetMode="External"/><Relationship Id="rId727" Type="http://schemas.openxmlformats.org/officeDocument/2006/relationships/hyperlink" Target="https://skills.emsidata.com/skills/KS126476F5D7R48W4MTS" TargetMode="External"/><Relationship Id="rId726" Type="http://schemas.openxmlformats.org/officeDocument/2006/relationships/hyperlink" Target="https://skills.emsidata.com/skills/KS123B478J534KRN8T1B" TargetMode="External"/><Relationship Id="rId725" Type="http://schemas.openxmlformats.org/officeDocument/2006/relationships/hyperlink" Target="https://skills.emsidata.com/skills/KS0MAEFJJQ5E20V484U1" TargetMode="External"/><Relationship Id="rId724" Type="http://schemas.openxmlformats.org/officeDocument/2006/relationships/hyperlink" Target="https://skills.emsidata.com/skills/KS1239Y6FNL0GN8819NP" TargetMode="External"/><Relationship Id="rId3971" Type="http://schemas.openxmlformats.org/officeDocument/2006/relationships/hyperlink" Target="https://skills.emsidata.com/skills/ES60F43D4B31EA0C833D" TargetMode="External"/><Relationship Id="rId2640" Type="http://schemas.openxmlformats.org/officeDocument/2006/relationships/hyperlink" Target="https://skills.emsidata.com/skills/KS122V3615X20HK635ZM" TargetMode="External"/><Relationship Id="rId3970" Type="http://schemas.openxmlformats.org/officeDocument/2006/relationships/hyperlink" Target="https://skills.emsidata.com/skills/KS123D0638LXV70CK214" TargetMode="External"/><Relationship Id="rId1310" Type="http://schemas.openxmlformats.org/officeDocument/2006/relationships/hyperlink" Target="https://skills.emsidata.com/skills/KS120436N14BN10FM7W8" TargetMode="External"/><Relationship Id="rId2641" Type="http://schemas.openxmlformats.org/officeDocument/2006/relationships/hyperlink" Target="https://skills.emsidata.com/skills/KS7G0BS6BBF99WHQPX3G" TargetMode="External"/><Relationship Id="rId3973" Type="http://schemas.openxmlformats.org/officeDocument/2006/relationships/hyperlink" Target="https://skills.emsidata.com/skills/KS127DT5VXHK1M161316" TargetMode="External"/><Relationship Id="rId1311" Type="http://schemas.openxmlformats.org/officeDocument/2006/relationships/hyperlink" Target="https://skills.emsidata.com/skills/KS12043750BK3KLG30B5" TargetMode="External"/><Relationship Id="rId2642" Type="http://schemas.openxmlformats.org/officeDocument/2006/relationships/hyperlink" Target="https://skills.emsidata.com/skills/KSPSGF5MXB6568UIQ4BK" TargetMode="External"/><Relationship Id="rId3972" Type="http://schemas.openxmlformats.org/officeDocument/2006/relationships/hyperlink" Target="https://skills.emsidata.com/skills/KS4425C6ZM53B0RZCD8Y" TargetMode="External"/><Relationship Id="rId1301" Type="http://schemas.openxmlformats.org/officeDocument/2006/relationships/hyperlink" Target="https://skills.emsidata.com/skills/KS124296MBM4YJ6ZM4WV" TargetMode="External"/><Relationship Id="rId2632" Type="http://schemas.openxmlformats.org/officeDocument/2006/relationships/hyperlink" Target="https://skills.emsidata.com/skills/KS4AT7MEWYJKSUOQ0BLR" TargetMode="External"/><Relationship Id="rId3964" Type="http://schemas.openxmlformats.org/officeDocument/2006/relationships/hyperlink" Target="https://skills.emsidata.com/skills/KS441HG6JJWRM91JPVBY" TargetMode="External"/><Relationship Id="rId1302" Type="http://schemas.openxmlformats.org/officeDocument/2006/relationships/hyperlink" Target="https://skills.emsidata.com/skills/ESA0EFE56CC2D1D63A1B" TargetMode="External"/><Relationship Id="rId2633" Type="http://schemas.openxmlformats.org/officeDocument/2006/relationships/hyperlink" Target="https://skills.emsidata.com/skills/KS441PJ6GWCP466KXWLG" TargetMode="External"/><Relationship Id="rId3963" Type="http://schemas.openxmlformats.org/officeDocument/2006/relationships/hyperlink" Target="https://skills.emsidata.com/skills/ES4905CBEF53272601DC" TargetMode="External"/><Relationship Id="rId1303" Type="http://schemas.openxmlformats.org/officeDocument/2006/relationships/hyperlink" Target="https://skills.emsidata.com/skills/KS1210K76FSLMJPCPJNR" TargetMode="External"/><Relationship Id="rId2634" Type="http://schemas.openxmlformats.org/officeDocument/2006/relationships/hyperlink" Target="https://skills.emsidata.com/skills/KS440H873RW906B7R308" TargetMode="External"/><Relationship Id="rId3966" Type="http://schemas.openxmlformats.org/officeDocument/2006/relationships/hyperlink" Target="https://skills.emsidata.com/skills/ES2529B535F170B2F067" TargetMode="External"/><Relationship Id="rId1304" Type="http://schemas.openxmlformats.org/officeDocument/2006/relationships/hyperlink" Target="https://skills.emsidata.com/skills/KS128C36TMG15QGD7BQ5" TargetMode="External"/><Relationship Id="rId2635" Type="http://schemas.openxmlformats.org/officeDocument/2006/relationships/hyperlink" Target="https://skills.emsidata.com/skills/KSDT592LYKD2U90K2HFY" TargetMode="External"/><Relationship Id="rId3965" Type="http://schemas.openxmlformats.org/officeDocument/2006/relationships/hyperlink" Target="https://skills.emsidata.com/skills/KSHO3VPLKOUJMY9MQGPY" TargetMode="External"/><Relationship Id="rId1305" Type="http://schemas.openxmlformats.org/officeDocument/2006/relationships/hyperlink" Target="https://skills.emsidata.com/skills/KS128GS6DFRQWLL39LJ6" TargetMode="External"/><Relationship Id="rId2636" Type="http://schemas.openxmlformats.org/officeDocument/2006/relationships/hyperlink" Target="https://skills.emsidata.com/skills/KS1249367CK42Y150YK0" TargetMode="External"/><Relationship Id="rId3968" Type="http://schemas.openxmlformats.org/officeDocument/2006/relationships/hyperlink" Target="https://skills.emsidata.com/skills/BGS6837680F34EC86853" TargetMode="External"/><Relationship Id="rId1306" Type="http://schemas.openxmlformats.org/officeDocument/2006/relationships/hyperlink" Target="https://skills.emsidata.com/skills/KS125PW6LDKJY587C1SK" TargetMode="External"/><Relationship Id="rId2637" Type="http://schemas.openxmlformats.org/officeDocument/2006/relationships/hyperlink" Target="https://skills.emsidata.com/skills/KS1258V6PVZY45ZXZY68" TargetMode="External"/><Relationship Id="rId3967" Type="http://schemas.openxmlformats.org/officeDocument/2006/relationships/hyperlink" Target="https://skills.emsidata.com/skills/KS125R96SCJDTX7K47Z3" TargetMode="External"/><Relationship Id="rId1307" Type="http://schemas.openxmlformats.org/officeDocument/2006/relationships/hyperlink" Target="https://skills.emsidata.com/skills/KS440MX78JBL75PZQK40" TargetMode="External"/><Relationship Id="rId2638" Type="http://schemas.openxmlformats.org/officeDocument/2006/relationships/hyperlink" Target="https://skills.emsidata.com/skills/KS1201366HBDSM2WN9JK" TargetMode="External"/><Relationship Id="rId1308" Type="http://schemas.openxmlformats.org/officeDocument/2006/relationships/hyperlink" Target="https://skills.emsidata.com/skills/KS441YT70H4920R8J83C" TargetMode="External"/><Relationship Id="rId2639" Type="http://schemas.openxmlformats.org/officeDocument/2006/relationships/hyperlink" Target="https://skills.emsidata.com/skills/KS6840J6LR0TLQ86LZJC" TargetMode="External"/><Relationship Id="rId3969" Type="http://schemas.openxmlformats.org/officeDocument/2006/relationships/hyperlink" Target="https://skills.emsidata.com/skills/ESD76FEC98E900BAA826" TargetMode="External"/><Relationship Id="rId1309" Type="http://schemas.openxmlformats.org/officeDocument/2006/relationships/hyperlink" Target="https://skills.emsidata.com/skills/KS12571603WK30XFFFKS" TargetMode="External"/><Relationship Id="rId719" Type="http://schemas.openxmlformats.org/officeDocument/2006/relationships/hyperlink" Target="https://skills.emsidata.com/skills/ES3E25F687D032E27070" TargetMode="External"/><Relationship Id="rId718" Type="http://schemas.openxmlformats.org/officeDocument/2006/relationships/hyperlink" Target="https://skills.emsidata.com/skills/KS126556FNLYCY6YVFN6" TargetMode="External"/><Relationship Id="rId717" Type="http://schemas.openxmlformats.org/officeDocument/2006/relationships/hyperlink" Target="https://skills.emsidata.com/skills/KS126546T0C1332JMWTP" TargetMode="External"/><Relationship Id="rId712" Type="http://schemas.openxmlformats.org/officeDocument/2006/relationships/hyperlink" Target="https://skills.emsidata.com/skills/KS120LH680LTNRR07357" TargetMode="External"/><Relationship Id="rId711" Type="http://schemas.openxmlformats.org/officeDocument/2006/relationships/hyperlink" Target="https://skills.emsidata.com/skills/KS123B75Z8CKNHP05L6Y" TargetMode="External"/><Relationship Id="rId710" Type="http://schemas.openxmlformats.org/officeDocument/2006/relationships/hyperlink" Target="https://skills.emsidata.com/skills/KS1258L6KK7JQ0N1KGPG" TargetMode="External"/><Relationship Id="rId716" Type="http://schemas.openxmlformats.org/officeDocument/2006/relationships/hyperlink" Target="https://skills.emsidata.com/skills/KS1218M69Q71VLCK1G8L" TargetMode="External"/><Relationship Id="rId715" Type="http://schemas.openxmlformats.org/officeDocument/2006/relationships/hyperlink" Target="https://skills.emsidata.com/skills/KS123B26FD2N004Q34KD" TargetMode="External"/><Relationship Id="rId714" Type="http://schemas.openxmlformats.org/officeDocument/2006/relationships/hyperlink" Target="https://skills.emsidata.com/skills/KS125K663RKQMY6CFN29" TargetMode="External"/><Relationship Id="rId713" Type="http://schemas.openxmlformats.org/officeDocument/2006/relationships/hyperlink" Target="https://skills.emsidata.com/skills/KSPHT4FC7W32BWG7SGZU" TargetMode="External"/><Relationship Id="rId3960" Type="http://schemas.openxmlformats.org/officeDocument/2006/relationships/hyperlink" Target="https://skills.emsidata.com/skills/ESD46AD001988D1F1B76" TargetMode="External"/><Relationship Id="rId2630" Type="http://schemas.openxmlformats.org/officeDocument/2006/relationships/hyperlink" Target="https://skills.emsidata.com/skills/KSJJY9VOM9XL0YKE46E0" TargetMode="External"/><Relationship Id="rId3962" Type="http://schemas.openxmlformats.org/officeDocument/2006/relationships/hyperlink" Target="https://skills.emsidata.com/skills/BGS46B356CAC962AB733" TargetMode="External"/><Relationship Id="rId1300" Type="http://schemas.openxmlformats.org/officeDocument/2006/relationships/hyperlink" Target="https://skills.emsidata.com/skills/ESFEEF96F60C8AAA2C70" TargetMode="External"/><Relationship Id="rId2631" Type="http://schemas.openxmlformats.org/officeDocument/2006/relationships/hyperlink" Target="https://skills.emsidata.com/skills/KS123PN6QLC535X9L625" TargetMode="External"/><Relationship Id="rId3961" Type="http://schemas.openxmlformats.org/officeDocument/2006/relationships/hyperlink" Target="https://skills.emsidata.com/skills/ES219375F93247CE5AE3" TargetMode="External"/><Relationship Id="rId1378" Type="http://schemas.openxmlformats.org/officeDocument/2006/relationships/hyperlink" Target="https://skills.emsidata.com/skills/KS1218R61L2LHV8J334J" TargetMode="External"/><Relationship Id="rId1379" Type="http://schemas.openxmlformats.org/officeDocument/2006/relationships/hyperlink" Target="https://skills.emsidata.com/skills/KS123Y66D0RFRNZL3KL1" TargetMode="External"/><Relationship Id="rId789" Type="http://schemas.openxmlformats.org/officeDocument/2006/relationships/hyperlink" Target="https://skills.emsidata.com/skills/KS440Q175XN9R2LCQBTG" TargetMode="External"/><Relationship Id="rId788" Type="http://schemas.openxmlformats.org/officeDocument/2006/relationships/hyperlink" Target="https://skills.emsidata.com/skills/KS440PX6K74FY7FWZ39G" TargetMode="External"/><Relationship Id="rId787" Type="http://schemas.openxmlformats.org/officeDocument/2006/relationships/hyperlink" Target="https://skills.emsidata.com/skills/ES9F60A97F4B208D564E" TargetMode="External"/><Relationship Id="rId786" Type="http://schemas.openxmlformats.org/officeDocument/2006/relationships/hyperlink" Target="https://skills.emsidata.com/skills/ESBB137B92C3533C53C3" TargetMode="External"/><Relationship Id="rId781" Type="http://schemas.openxmlformats.org/officeDocument/2006/relationships/hyperlink" Target="https://skills.emsidata.com/skills/KS127XR67N44KR2K485W" TargetMode="External"/><Relationship Id="rId1370" Type="http://schemas.openxmlformats.org/officeDocument/2006/relationships/hyperlink" Target="https://skills.emsidata.com/skills/KS125TB653QMFRLBTT0J" TargetMode="External"/><Relationship Id="rId780" Type="http://schemas.openxmlformats.org/officeDocument/2006/relationships/hyperlink" Target="https://skills.emsidata.com/skills/ES317D6EADB0B843D141" TargetMode="External"/><Relationship Id="rId1371" Type="http://schemas.openxmlformats.org/officeDocument/2006/relationships/hyperlink" Target="https://skills.emsidata.com/skills/KS1225X6QZJCPX4XQHD4" TargetMode="External"/><Relationship Id="rId1372" Type="http://schemas.openxmlformats.org/officeDocument/2006/relationships/hyperlink" Target="https://skills.emsidata.com/skills/KS125876RZSRM3RGRMKG" TargetMode="External"/><Relationship Id="rId1373" Type="http://schemas.openxmlformats.org/officeDocument/2006/relationships/hyperlink" Target="https://skills.emsidata.com/skills/KS440RY5VQ3ZB0CBX50F" TargetMode="External"/><Relationship Id="rId785" Type="http://schemas.openxmlformats.org/officeDocument/2006/relationships/hyperlink" Target="https://skills.emsidata.com/skills/KS4QVCJHUP5LD71LMV4P" TargetMode="External"/><Relationship Id="rId1374" Type="http://schemas.openxmlformats.org/officeDocument/2006/relationships/hyperlink" Target="https://skills.emsidata.com/skills/KS121FD6C54FQXWLKZSF" TargetMode="External"/><Relationship Id="rId784" Type="http://schemas.openxmlformats.org/officeDocument/2006/relationships/hyperlink" Target="https://skills.emsidata.com/skills/KS1258T754X4YLF98X65" TargetMode="External"/><Relationship Id="rId1375" Type="http://schemas.openxmlformats.org/officeDocument/2006/relationships/hyperlink" Target="https://skills.emsidata.com/skills/KS4413S6TY0MWXDXQ0YM" TargetMode="External"/><Relationship Id="rId783" Type="http://schemas.openxmlformats.org/officeDocument/2006/relationships/hyperlink" Target="https://skills.emsidata.com/skills/ESF680FFB825795428E1" TargetMode="External"/><Relationship Id="rId1376" Type="http://schemas.openxmlformats.org/officeDocument/2006/relationships/hyperlink" Target="https://skills.emsidata.com/skills/KS1245D693448L1GJ4DW" TargetMode="External"/><Relationship Id="rId782" Type="http://schemas.openxmlformats.org/officeDocument/2006/relationships/hyperlink" Target="https://skills.emsidata.com/skills/KS125V7789ZHFZV1LXKK" TargetMode="External"/><Relationship Id="rId1377" Type="http://schemas.openxmlformats.org/officeDocument/2006/relationships/hyperlink" Target="https://skills.emsidata.com/skills/KS1265G69GQZ33ZXGMDP" TargetMode="External"/><Relationship Id="rId1367" Type="http://schemas.openxmlformats.org/officeDocument/2006/relationships/hyperlink" Target="https://skills.emsidata.com/skills/KS1219D70RKFPH4CC8KN" TargetMode="External"/><Relationship Id="rId2698" Type="http://schemas.openxmlformats.org/officeDocument/2006/relationships/hyperlink" Target="https://skills.emsidata.com/skills/KSUN4DULOE3WIWQIFL94" TargetMode="External"/><Relationship Id="rId1368" Type="http://schemas.openxmlformats.org/officeDocument/2006/relationships/hyperlink" Target="https://skills.emsidata.com/skills/KS1217J65JY9FWFKQR0C" TargetMode="External"/><Relationship Id="rId2699" Type="http://schemas.openxmlformats.org/officeDocument/2006/relationships/hyperlink" Target="https://skills.emsidata.com/skills/KS440QX6DG2JBQ8QDZ2V" TargetMode="External"/><Relationship Id="rId1369" Type="http://schemas.openxmlformats.org/officeDocument/2006/relationships/hyperlink" Target="https://skills.emsidata.com/skills/KS123YH6YZ1G0PZVVJW1" TargetMode="External"/><Relationship Id="rId778" Type="http://schemas.openxmlformats.org/officeDocument/2006/relationships/hyperlink" Target="https://skills.emsidata.com/skills/KS440PZ6XGF23B3PP45Q" TargetMode="External"/><Relationship Id="rId777" Type="http://schemas.openxmlformats.org/officeDocument/2006/relationships/hyperlink" Target="https://skills.emsidata.com/skills/KS127FW5Y460Z4K81KZH" TargetMode="External"/><Relationship Id="rId776" Type="http://schemas.openxmlformats.org/officeDocument/2006/relationships/hyperlink" Target="https://skills.emsidata.com/skills/ESB2463F41E66CB3ECB7" TargetMode="External"/><Relationship Id="rId775" Type="http://schemas.openxmlformats.org/officeDocument/2006/relationships/hyperlink" Target="https://skills.emsidata.com/skills/ESE728B719CC6B775CD9" TargetMode="External"/><Relationship Id="rId779" Type="http://schemas.openxmlformats.org/officeDocument/2006/relationships/hyperlink" Target="https://skills.emsidata.com/skills/KS441P36DKPV9PPLT3M3" TargetMode="External"/><Relationship Id="rId770" Type="http://schemas.openxmlformats.org/officeDocument/2006/relationships/hyperlink" Target="https://skills.emsidata.com/skills/KS440PZ74XYTSDX12CBJ" TargetMode="External"/><Relationship Id="rId2690" Type="http://schemas.openxmlformats.org/officeDocument/2006/relationships/hyperlink" Target="https://skills.emsidata.com/skills/BGSAA4F2046691D18864" TargetMode="External"/><Relationship Id="rId1360" Type="http://schemas.openxmlformats.org/officeDocument/2006/relationships/hyperlink" Target="https://skills.emsidata.com/skills/KS1203X6427JW5JX3V8L" TargetMode="External"/><Relationship Id="rId2691" Type="http://schemas.openxmlformats.org/officeDocument/2006/relationships/hyperlink" Target="https://skills.emsidata.com/skills/KS128216J7TWVPBNT70H" TargetMode="External"/><Relationship Id="rId1361" Type="http://schemas.openxmlformats.org/officeDocument/2006/relationships/hyperlink" Target="https://skills.emsidata.com/skills/KS120M66H6DM1QYD6NJ8" TargetMode="External"/><Relationship Id="rId2692" Type="http://schemas.openxmlformats.org/officeDocument/2006/relationships/hyperlink" Target="https://skills.emsidata.com/skills/KSNWW2JEAUWP22KEHPGB" TargetMode="External"/><Relationship Id="rId1362" Type="http://schemas.openxmlformats.org/officeDocument/2006/relationships/hyperlink" Target="https://skills.emsidata.com/skills/KS123Y76D7JBC3TT7S7W" TargetMode="External"/><Relationship Id="rId2693" Type="http://schemas.openxmlformats.org/officeDocument/2006/relationships/hyperlink" Target="https://skills.emsidata.com/skills/KS128146796MD3S4Q88R" TargetMode="External"/><Relationship Id="rId774" Type="http://schemas.openxmlformats.org/officeDocument/2006/relationships/hyperlink" Target="https://skills.emsidata.com/skills/KS127Y366H0H6N3QPNND" TargetMode="External"/><Relationship Id="rId1363" Type="http://schemas.openxmlformats.org/officeDocument/2006/relationships/hyperlink" Target="https://skills.emsidata.com/skills/ES82679C2ADA70DDD6A5" TargetMode="External"/><Relationship Id="rId2694" Type="http://schemas.openxmlformats.org/officeDocument/2006/relationships/hyperlink" Target="https://skills.emsidata.com/skills/KS1285560X98N1K0Y73D" TargetMode="External"/><Relationship Id="rId773" Type="http://schemas.openxmlformats.org/officeDocument/2006/relationships/hyperlink" Target="https://skills.emsidata.com/skills/ES35744A35A2FEB0D042" TargetMode="External"/><Relationship Id="rId1364" Type="http://schemas.openxmlformats.org/officeDocument/2006/relationships/hyperlink" Target="https://skills.emsidata.com/skills/KS123Y66DNRSJ1QGK9NW" TargetMode="External"/><Relationship Id="rId2695" Type="http://schemas.openxmlformats.org/officeDocument/2006/relationships/hyperlink" Target="https://skills.emsidata.com/skills/KSOJDFKU3P4CQ25VCU4T" TargetMode="External"/><Relationship Id="rId772" Type="http://schemas.openxmlformats.org/officeDocument/2006/relationships/hyperlink" Target="https://skills.emsidata.com/skills/KS440PS6WX2L5VG4MTDG" TargetMode="External"/><Relationship Id="rId1365" Type="http://schemas.openxmlformats.org/officeDocument/2006/relationships/hyperlink" Target="https://skills.emsidata.com/skills/KSDK3Q6W2RYOATC7AV1I" TargetMode="External"/><Relationship Id="rId2696" Type="http://schemas.openxmlformats.org/officeDocument/2006/relationships/hyperlink" Target="https://skills.emsidata.com/skills/KS1222G6RD9GBB7Q6FY5" TargetMode="External"/><Relationship Id="rId771" Type="http://schemas.openxmlformats.org/officeDocument/2006/relationships/hyperlink" Target="https://skills.emsidata.com/skills/KS124845WBMWJMXMQBFJ" TargetMode="External"/><Relationship Id="rId1366" Type="http://schemas.openxmlformats.org/officeDocument/2006/relationships/hyperlink" Target="https://skills.emsidata.com/skills/KS123MF6VJP1VZK3YC3N" TargetMode="External"/><Relationship Id="rId2697" Type="http://schemas.openxmlformats.org/officeDocument/2006/relationships/hyperlink" Target="https://skills.emsidata.com/skills/KS4JKCA38HSBEZORSKQQ" TargetMode="External"/><Relationship Id="rId1390" Type="http://schemas.openxmlformats.org/officeDocument/2006/relationships/hyperlink" Target="https://skills.emsidata.com/skills/KS126485WGPSSLRQMF29" TargetMode="External"/><Relationship Id="rId1391" Type="http://schemas.openxmlformats.org/officeDocument/2006/relationships/hyperlink" Target="https://skills.emsidata.com/skills/KS1217J6B5FTXYYNSTZY" TargetMode="External"/><Relationship Id="rId1392" Type="http://schemas.openxmlformats.org/officeDocument/2006/relationships/hyperlink" Target="https://skills.emsidata.com/skills/KS121CR6XWVT7K2QBLFW" TargetMode="External"/><Relationship Id="rId1393" Type="http://schemas.openxmlformats.org/officeDocument/2006/relationships/hyperlink" Target="https://skills.emsidata.com/skills/KS1232B6NBX27N8HP6K0" TargetMode="External"/><Relationship Id="rId1394" Type="http://schemas.openxmlformats.org/officeDocument/2006/relationships/hyperlink" Target="https://skills.emsidata.com/skills/KS121CW6HM3TRNBB7066" TargetMode="External"/><Relationship Id="rId1395" Type="http://schemas.openxmlformats.org/officeDocument/2006/relationships/hyperlink" Target="https://skills.emsidata.com/skills/KS121CY6T3HPCF8T1D3R" TargetMode="External"/><Relationship Id="rId1396" Type="http://schemas.openxmlformats.org/officeDocument/2006/relationships/hyperlink" Target="https://skills.emsidata.com/skills/KS121CW6GWJ6Q89NT5N2" TargetMode="External"/><Relationship Id="rId1397" Type="http://schemas.openxmlformats.org/officeDocument/2006/relationships/hyperlink" Target="https://skills.emsidata.com/skills/ESEC13B9B5D0B48794B0" TargetMode="External"/><Relationship Id="rId1398" Type="http://schemas.openxmlformats.org/officeDocument/2006/relationships/hyperlink" Target="https://skills.emsidata.com/skills/KS120PJ60CD8SQ4FT4SG" TargetMode="External"/><Relationship Id="rId1399" Type="http://schemas.openxmlformats.org/officeDocument/2006/relationships/hyperlink" Target="https://skills.emsidata.com/skills/KS123YH6B5Z6Q799424R" TargetMode="External"/><Relationship Id="rId1389" Type="http://schemas.openxmlformats.org/officeDocument/2006/relationships/hyperlink" Target="https://skills.emsidata.com/skills/KS123YC5Y2TSVJJH3SCW" TargetMode="External"/><Relationship Id="rId799" Type="http://schemas.openxmlformats.org/officeDocument/2006/relationships/hyperlink" Target="https://skills.emsidata.com/skills/KS121XS5Y65G7JJG1VV5" TargetMode="External"/><Relationship Id="rId798" Type="http://schemas.openxmlformats.org/officeDocument/2006/relationships/hyperlink" Target="https://skills.emsidata.com/skills/ES74FEAE66C02FEBECFE" TargetMode="External"/><Relationship Id="rId797" Type="http://schemas.openxmlformats.org/officeDocument/2006/relationships/hyperlink" Target="https://skills.emsidata.com/skills/ESF75F0F72FB44DFAE60" TargetMode="External"/><Relationship Id="rId1380" Type="http://schemas.openxmlformats.org/officeDocument/2006/relationships/hyperlink" Target="https://skills.emsidata.com/skills/ES750DFF3E0853E95124" TargetMode="External"/><Relationship Id="rId792" Type="http://schemas.openxmlformats.org/officeDocument/2006/relationships/hyperlink" Target="https://skills.emsidata.com/skills/KS122L46TBBZJ9858RGR" TargetMode="External"/><Relationship Id="rId1381" Type="http://schemas.openxmlformats.org/officeDocument/2006/relationships/hyperlink" Target="https://skills.emsidata.com/skills/KS122SD6Q01XBDS5T7QJ" TargetMode="External"/><Relationship Id="rId791" Type="http://schemas.openxmlformats.org/officeDocument/2006/relationships/hyperlink" Target="https://skills.emsidata.com/skills/KS128046YVM67P8TX5MM" TargetMode="External"/><Relationship Id="rId1382" Type="http://schemas.openxmlformats.org/officeDocument/2006/relationships/hyperlink" Target="https://skills.emsidata.com/skills/ES5515E43EB7FBC6BB6A" TargetMode="External"/><Relationship Id="rId790" Type="http://schemas.openxmlformats.org/officeDocument/2006/relationships/hyperlink" Target="https://skills.emsidata.com/skills/KS122L65X3S3Z2H9JC0L" TargetMode="External"/><Relationship Id="rId1383" Type="http://schemas.openxmlformats.org/officeDocument/2006/relationships/hyperlink" Target="https://skills.emsidata.com/skills/KS122V26MG4RFNJVPZH8" TargetMode="External"/><Relationship Id="rId1384" Type="http://schemas.openxmlformats.org/officeDocument/2006/relationships/hyperlink" Target="https://skills.emsidata.com/skills/KS123Y170JP7JBSFVBSS" TargetMode="External"/><Relationship Id="rId796" Type="http://schemas.openxmlformats.org/officeDocument/2006/relationships/hyperlink" Target="https://skills.emsidata.com/skills/KS8KHTXUYMQ3Z9AVEIX6" TargetMode="External"/><Relationship Id="rId1385" Type="http://schemas.openxmlformats.org/officeDocument/2006/relationships/hyperlink" Target="https://skills.emsidata.com/skills/KS1216V6BW9W9PWLVHP8" TargetMode="External"/><Relationship Id="rId795" Type="http://schemas.openxmlformats.org/officeDocument/2006/relationships/hyperlink" Target="https://skills.emsidata.com/skills/KS1225N6LLCB6MVBP02R" TargetMode="External"/><Relationship Id="rId1386" Type="http://schemas.openxmlformats.org/officeDocument/2006/relationships/hyperlink" Target="https://skills.emsidata.com/skills/KS123Y56BJ5RWDQLYD5K" TargetMode="External"/><Relationship Id="rId794" Type="http://schemas.openxmlformats.org/officeDocument/2006/relationships/hyperlink" Target="https://skills.emsidata.com/skills/KS125Q26JWQQXBCVGXBV" TargetMode="External"/><Relationship Id="rId1387" Type="http://schemas.openxmlformats.org/officeDocument/2006/relationships/hyperlink" Target="https://skills.emsidata.com/skills/KS124G778RBH736MX5J1" TargetMode="External"/><Relationship Id="rId793" Type="http://schemas.openxmlformats.org/officeDocument/2006/relationships/hyperlink" Target="https://skills.emsidata.com/skills/KS1225J6XX2482K4PWDP" TargetMode="External"/><Relationship Id="rId1388" Type="http://schemas.openxmlformats.org/officeDocument/2006/relationships/hyperlink" Target="https://skills.emsidata.com/skills/KS121CT6FM1ZSBV1XL13" TargetMode="External"/><Relationship Id="rId2700" Type="http://schemas.openxmlformats.org/officeDocument/2006/relationships/hyperlink" Target="https://skills.emsidata.com/skills/KS1228C74RPWGLMQKV32" TargetMode="External"/><Relationship Id="rId2701" Type="http://schemas.openxmlformats.org/officeDocument/2006/relationships/hyperlink" Target="https://skills.emsidata.com/skills/KS1283R6BBX34S61XLQS" TargetMode="External"/><Relationship Id="rId2702" Type="http://schemas.openxmlformats.org/officeDocument/2006/relationships/hyperlink" Target="https://skills.emsidata.com/skills/KS123MW6QP0KZ7HWWHJF" TargetMode="External"/><Relationship Id="rId2703" Type="http://schemas.openxmlformats.org/officeDocument/2006/relationships/hyperlink" Target="https://skills.emsidata.com/skills/KSQQ65LDFMA07275LT7T" TargetMode="External"/><Relationship Id="rId2704" Type="http://schemas.openxmlformats.org/officeDocument/2006/relationships/hyperlink" Target="https://skills.emsidata.com/skills/KS440HC6V1CLQ8L5TWDD" TargetMode="External"/><Relationship Id="rId2705" Type="http://schemas.openxmlformats.org/officeDocument/2006/relationships/hyperlink" Target="https://skills.emsidata.com/skills/KS122SG5Y0Q5YQM7V8KT" TargetMode="External"/><Relationship Id="rId2706" Type="http://schemas.openxmlformats.org/officeDocument/2006/relationships/hyperlink" Target="https://skills.emsidata.com/skills/ES1CC7DE847CF65D1AB1" TargetMode="External"/><Relationship Id="rId2707" Type="http://schemas.openxmlformats.org/officeDocument/2006/relationships/hyperlink" Target="https://skills.emsidata.com/skills/KS120WH6SFRT1RNR40TC" TargetMode="External"/><Relationship Id="rId2708" Type="http://schemas.openxmlformats.org/officeDocument/2006/relationships/hyperlink" Target="https://skills.emsidata.com/skills/KSP5QYERQ7MREXTGHWLN" TargetMode="External"/><Relationship Id="rId2709" Type="http://schemas.openxmlformats.org/officeDocument/2006/relationships/hyperlink" Target="https://skills.emsidata.com/skills/ES933D5DCC6C3A7C44D9" TargetMode="External"/><Relationship Id="rId2720" Type="http://schemas.openxmlformats.org/officeDocument/2006/relationships/hyperlink" Target="https://skills.emsidata.com/skills/KS123J86HBX1ZSKV91MK" TargetMode="External"/><Relationship Id="rId2721" Type="http://schemas.openxmlformats.org/officeDocument/2006/relationships/hyperlink" Target="https://skills.emsidata.com/skills/KS128G66HPYR0ZXM02K2" TargetMode="External"/><Relationship Id="rId2722" Type="http://schemas.openxmlformats.org/officeDocument/2006/relationships/hyperlink" Target="https://skills.emsidata.com/skills/KS4423576TCS5W83BSV8" TargetMode="External"/><Relationship Id="rId2723" Type="http://schemas.openxmlformats.org/officeDocument/2006/relationships/hyperlink" Target="https://skills.emsidata.com/skills/KSU21FZSFMTTJN9W22FR" TargetMode="External"/><Relationship Id="rId2724" Type="http://schemas.openxmlformats.org/officeDocument/2006/relationships/hyperlink" Target="https://skills.emsidata.com/skills/KS120CY6PMGSK86N013P" TargetMode="External"/><Relationship Id="rId2725" Type="http://schemas.openxmlformats.org/officeDocument/2006/relationships/hyperlink" Target="https://skills.emsidata.com/skills/KSRVEI56WJ48IPUC4YGI" TargetMode="External"/><Relationship Id="rId2726" Type="http://schemas.openxmlformats.org/officeDocument/2006/relationships/hyperlink" Target="https://skills.emsidata.com/skills/KS128866SGR2RY0R5T83" TargetMode="External"/><Relationship Id="rId2727" Type="http://schemas.openxmlformats.org/officeDocument/2006/relationships/hyperlink" Target="https://skills.emsidata.com/skills/KS125T770BQ1N7T35WW0" TargetMode="External"/><Relationship Id="rId2728" Type="http://schemas.openxmlformats.org/officeDocument/2006/relationships/hyperlink" Target="https://skills.emsidata.com/skills/KS1276M6T2GR2FXB8LH1" TargetMode="External"/><Relationship Id="rId2729" Type="http://schemas.openxmlformats.org/officeDocument/2006/relationships/hyperlink" Target="https://skills.emsidata.com/skills/KS7G56B6TPLCN54DP3JD" TargetMode="External"/><Relationship Id="rId2710" Type="http://schemas.openxmlformats.org/officeDocument/2006/relationships/hyperlink" Target="https://skills.emsidata.com/skills/ES9373310EFD45FC9385" TargetMode="External"/><Relationship Id="rId2711" Type="http://schemas.openxmlformats.org/officeDocument/2006/relationships/hyperlink" Target="https://skills.emsidata.com/skills/KS4425M6JRXDBJF2BPYQ" TargetMode="External"/><Relationship Id="rId2712" Type="http://schemas.openxmlformats.org/officeDocument/2006/relationships/hyperlink" Target="https://skills.emsidata.com/skills/KSUDU9T83UZ7CK5THOYD" TargetMode="External"/><Relationship Id="rId2713" Type="http://schemas.openxmlformats.org/officeDocument/2006/relationships/hyperlink" Target="https://skills.emsidata.com/skills/ESECB95D45B5B898CF8E" TargetMode="External"/><Relationship Id="rId2714" Type="http://schemas.openxmlformats.org/officeDocument/2006/relationships/hyperlink" Target="https://skills.emsidata.com/skills/KSM76L2947E7UAYXYUQT" TargetMode="External"/><Relationship Id="rId2715" Type="http://schemas.openxmlformats.org/officeDocument/2006/relationships/hyperlink" Target="https://skills.emsidata.com/skills/KSQA856LARU8LWEV7Z89" TargetMode="External"/><Relationship Id="rId2716" Type="http://schemas.openxmlformats.org/officeDocument/2006/relationships/hyperlink" Target="https://skills.emsidata.com/skills/KSY4WFI1S164RQUBSPCC" TargetMode="External"/><Relationship Id="rId2717" Type="http://schemas.openxmlformats.org/officeDocument/2006/relationships/hyperlink" Target="https://skills.emsidata.com/skills/ES81754B4971981CF890" TargetMode="External"/><Relationship Id="rId2718" Type="http://schemas.openxmlformats.org/officeDocument/2006/relationships/hyperlink" Target="https://skills.emsidata.com/skills/KS1230F6Q3PKP7TXB2FV" TargetMode="External"/><Relationship Id="rId2719" Type="http://schemas.openxmlformats.org/officeDocument/2006/relationships/hyperlink" Target="https://skills.emsidata.com/skills/KSYO45M6II0E15Y5RP67" TargetMode="External"/><Relationship Id="rId1455" Type="http://schemas.openxmlformats.org/officeDocument/2006/relationships/hyperlink" Target="https://skills.emsidata.com/skills/KS128186YZGVS522MTP2" TargetMode="External"/><Relationship Id="rId2786" Type="http://schemas.openxmlformats.org/officeDocument/2006/relationships/hyperlink" Target="https://skills.emsidata.com/skills/KS1227Q6Y5LH8B0H0789" TargetMode="External"/><Relationship Id="rId1456" Type="http://schemas.openxmlformats.org/officeDocument/2006/relationships/hyperlink" Target="https://skills.emsidata.com/skills/KS126575XKM1N3CP4FJF" TargetMode="External"/><Relationship Id="rId2787" Type="http://schemas.openxmlformats.org/officeDocument/2006/relationships/hyperlink" Target="https://skills.emsidata.com/skills/KS125YK6V78HRCHHQ89M" TargetMode="External"/><Relationship Id="rId1457" Type="http://schemas.openxmlformats.org/officeDocument/2006/relationships/hyperlink" Target="https://skills.emsidata.com/skills/KS6826S6NSQ8RQF0LG3D" TargetMode="External"/><Relationship Id="rId2788" Type="http://schemas.openxmlformats.org/officeDocument/2006/relationships/hyperlink" Target="https://skills.emsidata.com/skills/KS122VV71XNN7Y03XJNN" TargetMode="External"/><Relationship Id="rId1458" Type="http://schemas.openxmlformats.org/officeDocument/2006/relationships/hyperlink" Target="https://skills.emsidata.com/skills/KS123YF6T21PFVZ16Y46" TargetMode="External"/><Relationship Id="rId2789" Type="http://schemas.openxmlformats.org/officeDocument/2006/relationships/hyperlink" Target="https://skills.emsidata.com/skills/KS1233Y6THHDLZQKKNL0" TargetMode="External"/><Relationship Id="rId1459" Type="http://schemas.openxmlformats.org/officeDocument/2006/relationships/hyperlink" Target="https://skills.emsidata.com/skills/KS1224W6QDW49B4D9G94" TargetMode="External"/><Relationship Id="rId629" Type="http://schemas.openxmlformats.org/officeDocument/2006/relationships/hyperlink" Target="https://skills.emsidata.com/skills/KS125MJ6NH4W48NPKT7G" TargetMode="External"/><Relationship Id="rId624" Type="http://schemas.openxmlformats.org/officeDocument/2006/relationships/hyperlink" Target="https://skills.emsidata.com/skills/KS441SV6C1M3JH9T67QC" TargetMode="External"/><Relationship Id="rId623" Type="http://schemas.openxmlformats.org/officeDocument/2006/relationships/hyperlink" Target="https://skills.emsidata.com/skills/KS0OX58VDQ5P1TCYANAN" TargetMode="External"/><Relationship Id="rId622" Type="http://schemas.openxmlformats.org/officeDocument/2006/relationships/hyperlink" Target="https://skills.emsidata.com/skills/KS121TB5Y0K3Y2QNY08V" TargetMode="External"/><Relationship Id="rId621" Type="http://schemas.openxmlformats.org/officeDocument/2006/relationships/hyperlink" Target="https://skills.emsidata.com/skills/KS121416HBR475Q80WCF" TargetMode="External"/><Relationship Id="rId628" Type="http://schemas.openxmlformats.org/officeDocument/2006/relationships/hyperlink" Target="https://skills.emsidata.com/skills/KS126PY69KTZN6P06R7P" TargetMode="External"/><Relationship Id="rId627" Type="http://schemas.openxmlformats.org/officeDocument/2006/relationships/hyperlink" Target="https://skills.emsidata.com/skills/KS120HC606XFBV3FV9PQ" TargetMode="External"/><Relationship Id="rId626" Type="http://schemas.openxmlformats.org/officeDocument/2006/relationships/hyperlink" Target="https://skills.emsidata.com/skills/KS1246H6P4LG5V9JBL9S" TargetMode="External"/><Relationship Id="rId625" Type="http://schemas.openxmlformats.org/officeDocument/2006/relationships/hyperlink" Target="https://skills.emsidata.com/skills/KS127TP69WVQSPQ45W6F" TargetMode="External"/><Relationship Id="rId2780" Type="http://schemas.openxmlformats.org/officeDocument/2006/relationships/hyperlink" Target="https://skills.emsidata.com/skills/KS440R072CLZFQ3FWGG1" TargetMode="External"/><Relationship Id="rId1450" Type="http://schemas.openxmlformats.org/officeDocument/2006/relationships/hyperlink" Target="https://skills.emsidata.com/skills/KS124Q25VKLCZJ6DGN91" TargetMode="External"/><Relationship Id="rId2781" Type="http://schemas.openxmlformats.org/officeDocument/2006/relationships/hyperlink" Target="https://skills.emsidata.com/skills/KS4415G76TWBGB4J9BHQ" TargetMode="External"/><Relationship Id="rId620" Type="http://schemas.openxmlformats.org/officeDocument/2006/relationships/hyperlink" Target="https://skills.emsidata.com/skills/KS127KV6TLRT7GCGHLYP" TargetMode="External"/><Relationship Id="rId1451" Type="http://schemas.openxmlformats.org/officeDocument/2006/relationships/hyperlink" Target="https://skills.emsidata.com/skills/KS125B9765PJ54Y9STP1" TargetMode="External"/><Relationship Id="rId2782" Type="http://schemas.openxmlformats.org/officeDocument/2006/relationships/hyperlink" Target="https://skills.emsidata.com/skills/KS4415877P9KW9Y9QLSW" TargetMode="External"/><Relationship Id="rId1452" Type="http://schemas.openxmlformats.org/officeDocument/2006/relationships/hyperlink" Target="https://skills.emsidata.com/skills/KS128026N2WD998W007T" TargetMode="External"/><Relationship Id="rId2783" Type="http://schemas.openxmlformats.org/officeDocument/2006/relationships/hyperlink" Target="https://skills.emsidata.com/skills/KS122Z860C75JV7XGVST" TargetMode="External"/><Relationship Id="rId1453" Type="http://schemas.openxmlformats.org/officeDocument/2006/relationships/hyperlink" Target="https://skills.emsidata.com/skills/KS441GN62TPFP9BR63XF" TargetMode="External"/><Relationship Id="rId2784" Type="http://schemas.openxmlformats.org/officeDocument/2006/relationships/hyperlink" Target="https://skills.emsidata.com/skills/KSZGBI5RVDDC0KZXZGB4" TargetMode="External"/><Relationship Id="rId1454" Type="http://schemas.openxmlformats.org/officeDocument/2006/relationships/hyperlink" Target="https://skills.emsidata.com/skills/KS440DD69GMSC8X69C1M" TargetMode="External"/><Relationship Id="rId2785" Type="http://schemas.openxmlformats.org/officeDocument/2006/relationships/hyperlink" Target="https://skills.emsidata.com/skills/KS126DT78RGW1T1LT9LX" TargetMode="External"/><Relationship Id="rId1444" Type="http://schemas.openxmlformats.org/officeDocument/2006/relationships/hyperlink" Target="https://skills.emsidata.com/skills/KS1225370LRPRK18M4P8" TargetMode="External"/><Relationship Id="rId2775" Type="http://schemas.openxmlformats.org/officeDocument/2006/relationships/hyperlink" Target="https://skills.emsidata.com/skills/KS126WH5XRQYSNP9JGC5" TargetMode="External"/><Relationship Id="rId1445" Type="http://schemas.openxmlformats.org/officeDocument/2006/relationships/hyperlink" Target="https://skills.emsidata.com/skills/KS440DV6GW7HZ99QFY30" TargetMode="External"/><Relationship Id="rId2776" Type="http://schemas.openxmlformats.org/officeDocument/2006/relationships/hyperlink" Target="https://skills.emsidata.com/skills/KS120LK70665WL8LBX8G" TargetMode="External"/><Relationship Id="rId1446" Type="http://schemas.openxmlformats.org/officeDocument/2006/relationships/hyperlink" Target="https://skills.emsidata.com/skills/KS1245R6XZNLCYVQFDM8" TargetMode="External"/><Relationship Id="rId2777" Type="http://schemas.openxmlformats.org/officeDocument/2006/relationships/hyperlink" Target="https://skills.emsidata.com/skills/KS120KY6S8N6WRLSSZL2" TargetMode="External"/><Relationship Id="rId1447" Type="http://schemas.openxmlformats.org/officeDocument/2006/relationships/hyperlink" Target="https://skills.emsidata.com/skills/KS122V85Z6Q6Q5R2ZYYB" TargetMode="External"/><Relationship Id="rId2778" Type="http://schemas.openxmlformats.org/officeDocument/2006/relationships/hyperlink" Target="https://skills.emsidata.com/skills/KS126Z571V94RM5X6TKG" TargetMode="External"/><Relationship Id="rId1448" Type="http://schemas.openxmlformats.org/officeDocument/2006/relationships/hyperlink" Target="https://skills.emsidata.com/skills/KS123MH617VQ43SKCLF9" TargetMode="External"/><Relationship Id="rId2779" Type="http://schemas.openxmlformats.org/officeDocument/2006/relationships/hyperlink" Target="https://skills.emsidata.com/skills/ES46923913EBF2438BDF" TargetMode="External"/><Relationship Id="rId1449" Type="http://schemas.openxmlformats.org/officeDocument/2006/relationships/hyperlink" Target="https://skills.emsidata.com/skills/KS121CY5X6BPXPPMH95R" TargetMode="External"/><Relationship Id="rId619" Type="http://schemas.openxmlformats.org/officeDocument/2006/relationships/hyperlink" Target="https://skills.emsidata.com/skills/KS120146NT1FXP61MW7L" TargetMode="External"/><Relationship Id="rId618" Type="http://schemas.openxmlformats.org/officeDocument/2006/relationships/hyperlink" Target="https://skills.emsidata.com/skills/KS127M06S0L9QJBRQKQ8" TargetMode="External"/><Relationship Id="rId613" Type="http://schemas.openxmlformats.org/officeDocument/2006/relationships/hyperlink" Target="https://skills.emsidata.com/skills/KS121Z26S4VJLQ1WXN21" TargetMode="External"/><Relationship Id="rId612" Type="http://schemas.openxmlformats.org/officeDocument/2006/relationships/hyperlink" Target="https://skills.emsidata.com/skills/KS440HJ6FYQ188FVPN3F" TargetMode="External"/><Relationship Id="rId611" Type="http://schemas.openxmlformats.org/officeDocument/2006/relationships/hyperlink" Target="https://skills.emsidata.com/skills/KS440HG69X94JJ0SV77G" TargetMode="External"/><Relationship Id="rId610" Type="http://schemas.openxmlformats.org/officeDocument/2006/relationships/hyperlink" Target="https://skills.emsidata.com/skills/KS120SR6WD1FP76Z6GC2" TargetMode="External"/><Relationship Id="rId617" Type="http://schemas.openxmlformats.org/officeDocument/2006/relationships/hyperlink" Target="https://skills.emsidata.com/skills/KS7G4YT72YHJ3BVJ4P56" TargetMode="External"/><Relationship Id="rId616" Type="http://schemas.openxmlformats.org/officeDocument/2006/relationships/hyperlink" Target="https://skills.emsidata.com/skills/KS121JM6QL5CGM2LSDS9" TargetMode="External"/><Relationship Id="rId615" Type="http://schemas.openxmlformats.org/officeDocument/2006/relationships/hyperlink" Target="https://skills.emsidata.com/skills/ESEE2FE3695A215DC6DC" TargetMode="External"/><Relationship Id="rId614" Type="http://schemas.openxmlformats.org/officeDocument/2006/relationships/hyperlink" Target="https://skills.emsidata.com/skills/KS122LN6CLX3P61KWSP2" TargetMode="External"/><Relationship Id="rId2770" Type="http://schemas.openxmlformats.org/officeDocument/2006/relationships/hyperlink" Target="https://skills.emsidata.com/skills/KS0R7EAFEF4YURUY3RZR" TargetMode="External"/><Relationship Id="rId1440" Type="http://schemas.openxmlformats.org/officeDocument/2006/relationships/hyperlink" Target="https://skills.emsidata.com/skills/KS7G1J176WLQC95ZRJBS" TargetMode="External"/><Relationship Id="rId2771" Type="http://schemas.openxmlformats.org/officeDocument/2006/relationships/hyperlink" Target="https://skills.emsidata.com/skills/KS4400X68616V0QJL5M8" TargetMode="External"/><Relationship Id="rId1441" Type="http://schemas.openxmlformats.org/officeDocument/2006/relationships/hyperlink" Target="https://skills.emsidata.com/skills/KS441GN6Q2947WVKP9T3" TargetMode="External"/><Relationship Id="rId2772" Type="http://schemas.openxmlformats.org/officeDocument/2006/relationships/hyperlink" Target="https://skills.emsidata.com/skills/KS1254R63857V35DDXPN" TargetMode="External"/><Relationship Id="rId1442" Type="http://schemas.openxmlformats.org/officeDocument/2006/relationships/hyperlink" Target="https://skills.emsidata.com/skills/KS680DR6QC1G86H8NYBK" TargetMode="External"/><Relationship Id="rId2773" Type="http://schemas.openxmlformats.org/officeDocument/2006/relationships/hyperlink" Target="https://skills.emsidata.com/skills/KS1224M6BCPVM47C9GWP" TargetMode="External"/><Relationship Id="rId1443" Type="http://schemas.openxmlformats.org/officeDocument/2006/relationships/hyperlink" Target="https://skills.emsidata.com/skills/KS1242C6S44TD4DN39K5" TargetMode="External"/><Relationship Id="rId2774" Type="http://schemas.openxmlformats.org/officeDocument/2006/relationships/hyperlink" Target="https://skills.emsidata.com/skills/KSAENTQU3CT8Y9AISS3O" TargetMode="External"/><Relationship Id="rId1477" Type="http://schemas.openxmlformats.org/officeDocument/2006/relationships/hyperlink" Target="https://skills.emsidata.com/skills/KS120496P0NDBPKP322Z" TargetMode="External"/><Relationship Id="rId1478" Type="http://schemas.openxmlformats.org/officeDocument/2006/relationships/hyperlink" Target="https://skills.emsidata.com/skills/KS1203X6ZDCNW2J3RC4X" TargetMode="External"/><Relationship Id="rId1479" Type="http://schemas.openxmlformats.org/officeDocument/2006/relationships/hyperlink" Target="https://skills.emsidata.com/skills/KS125Y462DTP41N0WP4M" TargetMode="External"/><Relationship Id="rId646" Type="http://schemas.openxmlformats.org/officeDocument/2006/relationships/hyperlink" Target="https://skills.emsidata.com/skills/KS441SG6J86H6VWR5ZXN" TargetMode="External"/><Relationship Id="rId645" Type="http://schemas.openxmlformats.org/officeDocument/2006/relationships/hyperlink" Target="https://skills.emsidata.com/skills/KS47ZFZPB8JBKAM9WK3A" TargetMode="External"/><Relationship Id="rId644" Type="http://schemas.openxmlformats.org/officeDocument/2006/relationships/hyperlink" Target="https://skills.emsidata.com/skills/ESF80FF10258D686691A" TargetMode="External"/><Relationship Id="rId643" Type="http://schemas.openxmlformats.org/officeDocument/2006/relationships/hyperlink" Target="https://skills.emsidata.com/skills/KS440CW61124Y8NHP6BJ" TargetMode="External"/><Relationship Id="rId649" Type="http://schemas.openxmlformats.org/officeDocument/2006/relationships/hyperlink" Target="https://skills.emsidata.com/skills/KS122VN6PXLVQXP4ZP9Q" TargetMode="External"/><Relationship Id="rId648" Type="http://schemas.openxmlformats.org/officeDocument/2006/relationships/hyperlink" Target="https://skills.emsidata.com/skills/ESE6F0148C7A499C5987" TargetMode="External"/><Relationship Id="rId647" Type="http://schemas.openxmlformats.org/officeDocument/2006/relationships/hyperlink" Target="https://skills.emsidata.com/skills/KS122VG6CZLXDJSQS3FB" TargetMode="External"/><Relationship Id="rId1470" Type="http://schemas.openxmlformats.org/officeDocument/2006/relationships/hyperlink" Target="https://skills.emsidata.com/skills/KS122S96LPHBNJR7YJKG" TargetMode="External"/><Relationship Id="rId1471" Type="http://schemas.openxmlformats.org/officeDocument/2006/relationships/hyperlink" Target="https://skills.emsidata.com/skills/KS122BZ5ZRCYJB63QZF4" TargetMode="External"/><Relationship Id="rId1472" Type="http://schemas.openxmlformats.org/officeDocument/2006/relationships/hyperlink" Target="https://skills.emsidata.com/skills/KS1204062MRJ22SC2KZ2" TargetMode="External"/><Relationship Id="rId642" Type="http://schemas.openxmlformats.org/officeDocument/2006/relationships/hyperlink" Target="https://skills.emsidata.com/skills/KS128116D4F00DD8HQZN" TargetMode="External"/><Relationship Id="rId1473" Type="http://schemas.openxmlformats.org/officeDocument/2006/relationships/hyperlink" Target="https://skills.emsidata.com/skills/KS123ZJ5X02D3GL6CNQT" TargetMode="External"/><Relationship Id="rId641" Type="http://schemas.openxmlformats.org/officeDocument/2006/relationships/hyperlink" Target="https://skills.emsidata.com/skills/ES472C47A94A25F60496" TargetMode="External"/><Relationship Id="rId1474" Type="http://schemas.openxmlformats.org/officeDocument/2006/relationships/hyperlink" Target="https://skills.emsidata.com/skills/KS441JM6PR848J3HYJDK" TargetMode="External"/><Relationship Id="rId640" Type="http://schemas.openxmlformats.org/officeDocument/2006/relationships/hyperlink" Target="https://skills.emsidata.com/skills/KSNZJ9FKQVX1EZI2Q5GD" TargetMode="External"/><Relationship Id="rId1475" Type="http://schemas.openxmlformats.org/officeDocument/2006/relationships/hyperlink" Target="https://skills.emsidata.com/skills/KS121QD65BVRDLY3394N" TargetMode="External"/><Relationship Id="rId1476" Type="http://schemas.openxmlformats.org/officeDocument/2006/relationships/hyperlink" Target="https://skills.emsidata.com/skills/KS7G6J46GFF6BJH38BHN" TargetMode="External"/><Relationship Id="rId1466" Type="http://schemas.openxmlformats.org/officeDocument/2006/relationships/hyperlink" Target="https://skills.emsidata.com/skills/KS123Y670VJPRXPDBXPT" TargetMode="External"/><Relationship Id="rId2797" Type="http://schemas.openxmlformats.org/officeDocument/2006/relationships/hyperlink" Target="https://skills.emsidata.com/skills/KSQU9QZ39TXNAL8JVQTK" TargetMode="External"/><Relationship Id="rId1467" Type="http://schemas.openxmlformats.org/officeDocument/2006/relationships/hyperlink" Target="https://skills.emsidata.com/skills/KS1203W702ND09XHKJR5" TargetMode="External"/><Relationship Id="rId2798" Type="http://schemas.openxmlformats.org/officeDocument/2006/relationships/hyperlink" Target="https://skills.emsidata.com/skills/KS1206G6GQ3J165015ZB" TargetMode="External"/><Relationship Id="rId1468" Type="http://schemas.openxmlformats.org/officeDocument/2006/relationships/hyperlink" Target="https://skills.emsidata.com/skills/KS120W86MGP2XXV2NDCC" TargetMode="External"/><Relationship Id="rId2799" Type="http://schemas.openxmlformats.org/officeDocument/2006/relationships/hyperlink" Target="https://skills.emsidata.com/skills/KS7G3XV6Q7SPD08F3172" TargetMode="External"/><Relationship Id="rId1469" Type="http://schemas.openxmlformats.org/officeDocument/2006/relationships/hyperlink" Target="https://skills.emsidata.com/skills/KS4407G738TDFF425V8C" TargetMode="External"/><Relationship Id="rId635" Type="http://schemas.openxmlformats.org/officeDocument/2006/relationships/hyperlink" Target="https://skills.emsidata.com/skills/KS441VL65C885HLK4W32" TargetMode="External"/><Relationship Id="rId634" Type="http://schemas.openxmlformats.org/officeDocument/2006/relationships/hyperlink" Target="https://skills.emsidata.com/skills/KS1246H6VW04XTCBZG2X" TargetMode="External"/><Relationship Id="rId633" Type="http://schemas.openxmlformats.org/officeDocument/2006/relationships/hyperlink" Target="https://skills.emsidata.com/skills/KS12796736TWZ91FSFMC" TargetMode="External"/><Relationship Id="rId632" Type="http://schemas.openxmlformats.org/officeDocument/2006/relationships/hyperlink" Target="https://skills.emsidata.com/skills/KS441NT6J6WCV9YYZ7LV" TargetMode="External"/><Relationship Id="rId639" Type="http://schemas.openxmlformats.org/officeDocument/2006/relationships/hyperlink" Target="https://skills.emsidata.com/skills/KS120XG6W8TVT7Z23SQZ" TargetMode="External"/><Relationship Id="rId638" Type="http://schemas.openxmlformats.org/officeDocument/2006/relationships/hyperlink" Target="https://skills.emsidata.com/skills/ES7CC53BB1293933BFFE" TargetMode="External"/><Relationship Id="rId637" Type="http://schemas.openxmlformats.org/officeDocument/2006/relationships/hyperlink" Target="https://skills.emsidata.com/skills/ES77ACB49889FF7A1FD0" TargetMode="External"/><Relationship Id="rId636" Type="http://schemas.openxmlformats.org/officeDocument/2006/relationships/hyperlink" Target="https://skills.emsidata.com/skills/KS123586FGV3X7F7BJR7" TargetMode="External"/><Relationship Id="rId2790" Type="http://schemas.openxmlformats.org/officeDocument/2006/relationships/hyperlink" Target="https://skills.emsidata.com/skills/KS123GB6G4TGS12GZH1F" TargetMode="External"/><Relationship Id="rId1460" Type="http://schemas.openxmlformats.org/officeDocument/2006/relationships/hyperlink" Target="https://skills.emsidata.com/skills/KS123MF6JT9PVPX9HHXS" TargetMode="External"/><Relationship Id="rId2791" Type="http://schemas.openxmlformats.org/officeDocument/2006/relationships/hyperlink" Target="https://skills.emsidata.com/skills/KS1230679RLKJGSJXRF8" TargetMode="External"/><Relationship Id="rId1461" Type="http://schemas.openxmlformats.org/officeDocument/2006/relationships/hyperlink" Target="https://skills.emsidata.com/skills/KS120406FZSMTZF4M5SH" TargetMode="External"/><Relationship Id="rId2792" Type="http://schemas.openxmlformats.org/officeDocument/2006/relationships/hyperlink" Target="https://skills.emsidata.com/skills/KS120PP69QDXH94TXRZQ" TargetMode="External"/><Relationship Id="rId631" Type="http://schemas.openxmlformats.org/officeDocument/2006/relationships/hyperlink" Target="https://skills.emsidata.com/skills/KS8BNIZ8B50KR1OETSDX" TargetMode="External"/><Relationship Id="rId1462" Type="http://schemas.openxmlformats.org/officeDocument/2006/relationships/hyperlink" Target="https://skills.emsidata.com/skills/ESD72B58C51BB48B5D60" TargetMode="External"/><Relationship Id="rId2793" Type="http://schemas.openxmlformats.org/officeDocument/2006/relationships/hyperlink" Target="https://skills.emsidata.com/skills/KS126ZV6KGL32NDKMT41" TargetMode="External"/><Relationship Id="rId630" Type="http://schemas.openxmlformats.org/officeDocument/2006/relationships/hyperlink" Target="https://skills.emsidata.com/skills/KSD334WEJF3MR99D2G21" TargetMode="External"/><Relationship Id="rId1463" Type="http://schemas.openxmlformats.org/officeDocument/2006/relationships/hyperlink" Target="https://skills.emsidata.com/skills/KS1203Y62Y4C11XJ6PHP" TargetMode="External"/><Relationship Id="rId2794" Type="http://schemas.openxmlformats.org/officeDocument/2006/relationships/hyperlink" Target="https://skills.emsidata.com/skills/KS124SR6C9YQW0L0R5Z5" TargetMode="External"/><Relationship Id="rId1464" Type="http://schemas.openxmlformats.org/officeDocument/2006/relationships/hyperlink" Target="https://skills.emsidata.com/skills/KS1248L77TSY3J2V2XC1" TargetMode="External"/><Relationship Id="rId2795" Type="http://schemas.openxmlformats.org/officeDocument/2006/relationships/hyperlink" Target="https://skills.emsidata.com/skills/KS123T870F9078WXLFX8" TargetMode="External"/><Relationship Id="rId1465" Type="http://schemas.openxmlformats.org/officeDocument/2006/relationships/hyperlink" Target="https://skills.emsidata.com/skills/KS124685Z7C03V020F5V" TargetMode="External"/><Relationship Id="rId2796" Type="http://schemas.openxmlformats.org/officeDocument/2006/relationships/hyperlink" Target="https://skills.emsidata.com/skills/KS126V676RLMBW4HV58M" TargetMode="External"/><Relationship Id="rId1411" Type="http://schemas.openxmlformats.org/officeDocument/2006/relationships/hyperlink" Target="https://skills.emsidata.com/skills/KS123YJ6KVWC91BTMB4R" TargetMode="External"/><Relationship Id="rId2742" Type="http://schemas.openxmlformats.org/officeDocument/2006/relationships/hyperlink" Target="https://skills.emsidata.com/skills/KS1222B6JMXHTMP5Z46Y" TargetMode="External"/><Relationship Id="rId1412" Type="http://schemas.openxmlformats.org/officeDocument/2006/relationships/hyperlink" Target="https://skills.emsidata.com/skills/KS120W86KJ30NQJCQ3ZP" TargetMode="External"/><Relationship Id="rId2743" Type="http://schemas.openxmlformats.org/officeDocument/2006/relationships/hyperlink" Target="https://skills.emsidata.com/skills/KS120L771PM275D58Q8Z" TargetMode="External"/><Relationship Id="rId1413" Type="http://schemas.openxmlformats.org/officeDocument/2006/relationships/hyperlink" Target="https://skills.emsidata.com/skills/KS1251262YCM9F4B2TRJ" TargetMode="External"/><Relationship Id="rId2744" Type="http://schemas.openxmlformats.org/officeDocument/2006/relationships/hyperlink" Target="https://skills.emsidata.com/skills/KS120SX72T8B5VLXS1VN" TargetMode="External"/><Relationship Id="rId1414" Type="http://schemas.openxmlformats.org/officeDocument/2006/relationships/hyperlink" Target="https://skills.emsidata.com/skills/KS1245C6ZDHL0Y19L5N9" TargetMode="External"/><Relationship Id="rId2745" Type="http://schemas.openxmlformats.org/officeDocument/2006/relationships/hyperlink" Target="https://skills.emsidata.com/skills/KS122WC71YYT5FVJT8WN" TargetMode="External"/><Relationship Id="rId1415" Type="http://schemas.openxmlformats.org/officeDocument/2006/relationships/hyperlink" Target="https://skills.emsidata.com/skills/KS125T270G6JJB71QM8H" TargetMode="External"/><Relationship Id="rId2746" Type="http://schemas.openxmlformats.org/officeDocument/2006/relationships/hyperlink" Target="https://skills.emsidata.com/skills/ESA6B15AAD6287C0B5C8" TargetMode="External"/><Relationship Id="rId1416" Type="http://schemas.openxmlformats.org/officeDocument/2006/relationships/hyperlink" Target="https://skills.emsidata.com/skills/KS4403P600ZL3Y8G2Y7W" TargetMode="External"/><Relationship Id="rId2747" Type="http://schemas.openxmlformats.org/officeDocument/2006/relationships/hyperlink" Target="https://skills.emsidata.com/skills/KS120JQ70DXY0GB5YQJ1" TargetMode="External"/><Relationship Id="rId1417" Type="http://schemas.openxmlformats.org/officeDocument/2006/relationships/hyperlink" Target="https://skills.emsidata.com/skills/ESC646148CD5C8B6D9EE" TargetMode="External"/><Relationship Id="rId2748" Type="http://schemas.openxmlformats.org/officeDocument/2006/relationships/hyperlink" Target="https://skills.emsidata.com/skills/KS440R173JWHXP0NBN2F" TargetMode="External"/><Relationship Id="rId1418" Type="http://schemas.openxmlformats.org/officeDocument/2006/relationships/hyperlink" Target="https://skills.emsidata.com/skills/KS127CL6X4QFQJBVRK85" TargetMode="External"/><Relationship Id="rId2749" Type="http://schemas.openxmlformats.org/officeDocument/2006/relationships/hyperlink" Target="https://skills.emsidata.com/skills/KSVV81N6DZM9R42BMWYM" TargetMode="External"/><Relationship Id="rId1419" Type="http://schemas.openxmlformats.org/officeDocument/2006/relationships/hyperlink" Target="https://skills.emsidata.com/skills/KS122HT6DN4TGJZ0W4K3" TargetMode="External"/><Relationship Id="rId2740" Type="http://schemas.openxmlformats.org/officeDocument/2006/relationships/hyperlink" Target="https://skills.emsidata.com/skills/KS440W3640PNXPGB5MSW" TargetMode="External"/><Relationship Id="rId1410" Type="http://schemas.openxmlformats.org/officeDocument/2006/relationships/hyperlink" Target="https://skills.emsidata.com/skills/KS1253D6B27CMTZ496YL" TargetMode="External"/><Relationship Id="rId2741" Type="http://schemas.openxmlformats.org/officeDocument/2006/relationships/hyperlink" Target="https://skills.emsidata.com/skills/KS441PC61XTLGY623RYZ" TargetMode="External"/><Relationship Id="rId1400" Type="http://schemas.openxmlformats.org/officeDocument/2006/relationships/hyperlink" Target="https://skills.emsidata.com/skills/KS7G20264NW3ZVV10T1S" TargetMode="External"/><Relationship Id="rId2731" Type="http://schemas.openxmlformats.org/officeDocument/2006/relationships/hyperlink" Target="https://skills.emsidata.com/skills/KS125HX6412J4V7QSXDX" TargetMode="External"/><Relationship Id="rId1401" Type="http://schemas.openxmlformats.org/officeDocument/2006/relationships/hyperlink" Target="https://skills.emsidata.com/skills/ES5239688B6AB9DB6662" TargetMode="External"/><Relationship Id="rId2732" Type="http://schemas.openxmlformats.org/officeDocument/2006/relationships/hyperlink" Target="https://skills.emsidata.com/skills/KS1233M7170WYZ70Y959" TargetMode="External"/><Relationship Id="rId1402" Type="http://schemas.openxmlformats.org/officeDocument/2006/relationships/hyperlink" Target="https://skills.emsidata.com/skills/KS7G05V6LRKY1PMN9GQG" TargetMode="External"/><Relationship Id="rId2733" Type="http://schemas.openxmlformats.org/officeDocument/2006/relationships/hyperlink" Target="https://skills.emsidata.com/skills/KS441FL6D8P5W4B3CLM3" TargetMode="External"/><Relationship Id="rId1403" Type="http://schemas.openxmlformats.org/officeDocument/2006/relationships/hyperlink" Target="https://skills.emsidata.com/skills/KS123YD6FKBRB6PCBPMJ" TargetMode="External"/><Relationship Id="rId2734" Type="http://schemas.openxmlformats.org/officeDocument/2006/relationships/hyperlink" Target="https://skills.emsidata.com/skills/KS1279D6L9NXYHN7P7ZG" TargetMode="External"/><Relationship Id="rId1404" Type="http://schemas.openxmlformats.org/officeDocument/2006/relationships/hyperlink" Target="https://skills.emsidata.com/skills/KS126PD749QT31DKP5P5" TargetMode="External"/><Relationship Id="rId2735" Type="http://schemas.openxmlformats.org/officeDocument/2006/relationships/hyperlink" Target="https://skills.emsidata.com/skills/KS124126JS7ZTP2GFVSC" TargetMode="External"/><Relationship Id="rId1405" Type="http://schemas.openxmlformats.org/officeDocument/2006/relationships/hyperlink" Target="https://skills.emsidata.com/skills/ESF9E17D56A6F2369CF0" TargetMode="External"/><Relationship Id="rId2736" Type="http://schemas.openxmlformats.org/officeDocument/2006/relationships/hyperlink" Target="https://skills.emsidata.com/skills/KS124CH623PFBJS8T5KM" TargetMode="External"/><Relationship Id="rId1406" Type="http://schemas.openxmlformats.org/officeDocument/2006/relationships/hyperlink" Target="https://skills.emsidata.com/skills/KS121CT6DCXTRKRJF4RV" TargetMode="External"/><Relationship Id="rId2737" Type="http://schemas.openxmlformats.org/officeDocument/2006/relationships/hyperlink" Target="https://skills.emsidata.com/skills/KS122WD6WKYPDQKTQN63" TargetMode="External"/><Relationship Id="rId1407" Type="http://schemas.openxmlformats.org/officeDocument/2006/relationships/hyperlink" Target="https://skills.emsidata.com/skills/KS123VY6YWPLY8B71H7T" TargetMode="External"/><Relationship Id="rId2738" Type="http://schemas.openxmlformats.org/officeDocument/2006/relationships/hyperlink" Target="https://skills.emsidata.com/skills/KS4403J62J3XN1M6V1TT" TargetMode="External"/><Relationship Id="rId1408" Type="http://schemas.openxmlformats.org/officeDocument/2006/relationships/hyperlink" Target="https://skills.emsidata.com/skills/KS123YS74NRDCKYXNS7Z" TargetMode="External"/><Relationship Id="rId2739" Type="http://schemas.openxmlformats.org/officeDocument/2006/relationships/hyperlink" Target="https://skills.emsidata.com/skills/KS441ZZ5ZN3KDRRHB8Z7" TargetMode="External"/><Relationship Id="rId1409" Type="http://schemas.openxmlformats.org/officeDocument/2006/relationships/hyperlink" Target="https://skills.emsidata.com/skills/KS120WS63LRYQZ1CCMPG" TargetMode="External"/><Relationship Id="rId2730" Type="http://schemas.openxmlformats.org/officeDocument/2006/relationships/hyperlink" Target="https://skills.emsidata.com/skills/KSKLJ9RJDL8SKUXFMELZ" TargetMode="External"/><Relationship Id="rId1433" Type="http://schemas.openxmlformats.org/officeDocument/2006/relationships/hyperlink" Target="https://skills.emsidata.com/skills/KS125585ZX6STC3LWJSD" TargetMode="External"/><Relationship Id="rId2764" Type="http://schemas.openxmlformats.org/officeDocument/2006/relationships/hyperlink" Target="https://skills.emsidata.com/skills/KS126YX6GF56X12MPN43" TargetMode="External"/><Relationship Id="rId1434" Type="http://schemas.openxmlformats.org/officeDocument/2006/relationships/hyperlink" Target="https://skills.emsidata.com/skills/ES4D6E9C076E93837299" TargetMode="External"/><Relationship Id="rId2765" Type="http://schemas.openxmlformats.org/officeDocument/2006/relationships/hyperlink" Target="https://skills.emsidata.com/skills/KS4415C66LXLCGH2QMLJ" TargetMode="External"/><Relationship Id="rId1435" Type="http://schemas.openxmlformats.org/officeDocument/2006/relationships/hyperlink" Target="https://skills.emsidata.com/skills/KS120PJ5YCK9D76Q0PFS" TargetMode="External"/><Relationship Id="rId2766" Type="http://schemas.openxmlformats.org/officeDocument/2006/relationships/hyperlink" Target="https://skills.emsidata.com/skills/KS1248Y64RQSW7V8CFY6" TargetMode="External"/><Relationship Id="rId1436" Type="http://schemas.openxmlformats.org/officeDocument/2006/relationships/hyperlink" Target="https://skills.emsidata.com/skills/KS125WN75QF8L8MCRC7P" TargetMode="External"/><Relationship Id="rId2767" Type="http://schemas.openxmlformats.org/officeDocument/2006/relationships/hyperlink" Target="https://skills.emsidata.com/skills/KS4415Q7473P0DBBD5Y6" TargetMode="External"/><Relationship Id="rId1437" Type="http://schemas.openxmlformats.org/officeDocument/2006/relationships/hyperlink" Target="https://skills.emsidata.com/skills/KS128D76PZ8GSR66FBCQ" TargetMode="External"/><Relationship Id="rId2768" Type="http://schemas.openxmlformats.org/officeDocument/2006/relationships/hyperlink" Target="https://skills.emsidata.com/skills/KS127J26CDD40K8NCPJ8" TargetMode="External"/><Relationship Id="rId1438" Type="http://schemas.openxmlformats.org/officeDocument/2006/relationships/hyperlink" Target="https://skills.emsidata.com/skills/KS122HT60XPW8H5JQWM6" TargetMode="External"/><Relationship Id="rId2769" Type="http://schemas.openxmlformats.org/officeDocument/2006/relationships/hyperlink" Target="https://skills.emsidata.com/skills/KS126ZB79S0DJKZZHTTC" TargetMode="External"/><Relationship Id="rId1439" Type="http://schemas.openxmlformats.org/officeDocument/2006/relationships/hyperlink" Target="https://skills.emsidata.com/skills/KS440ZC6F6XZRZ8Y7KLF" TargetMode="External"/><Relationship Id="rId609" Type="http://schemas.openxmlformats.org/officeDocument/2006/relationships/hyperlink" Target="https://skills.emsidata.com/skills/KS121BS6QFLZVY39PMHD" TargetMode="External"/><Relationship Id="rId608" Type="http://schemas.openxmlformats.org/officeDocument/2006/relationships/hyperlink" Target="https://skills.emsidata.com/skills/ES51980193663083AED5" TargetMode="External"/><Relationship Id="rId607" Type="http://schemas.openxmlformats.org/officeDocument/2006/relationships/hyperlink" Target="https://skills.emsidata.com/skills/KS127YF631YF6JYZNX9P" TargetMode="External"/><Relationship Id="rId602" Type="http://schemas.openxmlformats.org/officeDocument/2006/relationships/hyperlink" Target="https://skills.emsidata.com/skills/KS122J96Z72S4MNP021Z" TargetMode="External"/><Relationship Id="rId601" Type="http://schemas.openxmlformats.org/officeDocument/2006/relationships/hyperlink" Target="https://skills.emsidata.com/skills/KS1284G77CJNY040QM7B" TargetMode="External"/><Relationship Id="rId600" Type="http://schemas.openxmlformats.org/officeDocument/2006/relationships/hyperlink" Target="https://skills.emsidata.com/skills/KS126456773GS63NCY8F" TargetMode="External"/><Relationship Id="rId606" Type="http://schemas.openxmlformats.org/officeDocument/2006/relationships/hyperlink" Target="https://skills.emsidata.com/skills/KSO3ARKM8HRKKU9XXAO7" TargetMode="External"/><Relationship Id="rId605" Type="http://schemas.openxmlformats.org/officeDocument/2006/relationships/hyperlink" Target="https://skills.emsidata.com/skills/KS4417576B7WXT8G221H" TargetMode="External"/><Relationship Id="rId604" Type="http://schemas.openxmlformats.org/officeDocument/2006/relationships/hyperlink" Target="https://skills.emsidata.com/skills/KS1284G6K3M5B6ZT8ZBQ" TargetMode="External"/><Relationship Id="rId603" Type="http://schemas.openxmlformats.org/officeDocument/2006/relationships/hyperlink" Target="https://skills.emsidata.com/skills/KS4424T6DJM4SGHQMBS1" TargetMode="External"/><Relationship Id="rId2760" Type="http://schemas.openxmlformats.org/officeDocument/2006/relationships/hyperlink" Target="https://skills.emsidata.com/skills/KS4415X6DKZ8BMBPY9H9" TargetMode="External"/><Relationship Id="rId1430" Type="http://schemas.openxmlformats.org/officeDocument/2006/relationships/hyperlink" Target="https://skills.emsidata.com/skills/KS123Y86V2WGML5T0P44" TargetMode="External"/><Relationship Id="rId2761" Type="http://schemas.openxmlformats.org/officeDocument/2006/relationships/hyperlink" Target="https://skills.emsidata.com/skills/KS441536VTGSWK6MDLMT" TargetMode="External"/><Relationship Id="rId1431" Type="http://schemas.openxmlformats.org/officeDocument/2006/relationships/hyperlink" Target="https://skills.emsidata.com/skills/KS1224V6351JQ08C8V2J" TargetMode="External"/><Relationship Id="rId2762" Type="http://schemas.openxmlformats.org/officeDocument/2006/relationships/hyperlink" Target="https://skills.emsidata.com/skills/KS122NQ6YXFQ2WCWT11F" TargetMode="External"/><Relationship Id="rId1432" Type="http://schemas.openxmlformats.org/officeDocument/2006/relationships/hyperlink" Target="https://skills.emsidata.com/skills/KS6DX7DWXU9LLAKQNTBS" TargetMode="External"/><Relationship Id="rId2763" Type="http://schemas.openxmlformats.org/officeDocument/2006/relationships/hyperlink" Target="https://skills.emsidata.com/skills/KS1283T6ZHB1GS6X2J9Z" TargetMode="External"/><Relationship Id="rId1422" Type="http://schemas.openxmlformats.org/officeDocument/2006/relationships/hyperlink" Target="https://skills.emsidata.com/skills/KS4400V5XZZY1ND502KG" TargetMode="External"/><Relationship Id="rId2753" Type="http://schemas.openxmlformats.org/officeDocument/2006/relationships/hyperlink" Target="https://skills.emsidata.com/skills/KS1226N77K2R22TWDSSP" TargetMode="External"/><Relationship Id="rId1423" Type="http://schemas.openxmlformats.org/officeDocument/2006/relationships/hyperlink" Target="https://skills.emsidata.com/skills/ES1E6EFF7F7429763B50" TargetMode="External"/><Relationship Id="rId2754" Type="http://schemas.openxmlformats.org/officeDocument/2006/relationships/hyperlink" Target="https://skills.emsidata.com/skills/KS5P1T9A1AGRW3J7DG0X" TargetMode="External"/><Relationship Id="rId1424" Type="http://schemas.openxmlformats.org/officeDocument/2006/relationships/hyperlink" Target="https://skills.emsidata.com/skills/KS4403N78HGDCH7M583G" TargetMode="External"/><Relationship Id="rId2755" Type="http://schemas.openxmlformats.org/officeDocument/2006/relationships/hyperlink" Target="https://skills.emsidata.com/skills/KS1215960WPFR0ZF5FG6" TargetMode="External"/><Relationship Id="rId1425" Type="http://schemas.openxmlformats.org/officeDocument/2006/relationships/hyperlink" Target="https://skills.emsidata.com/skills/KS1256L663320Y86HVTN" TargetMode="External"/><Relationship Id="rId2756" Type="http://schemas.openxmlformats.org/officeDocument/2006/relationships/hyperlink" Target="https://skills.emsidata.com/skills/KS4415M72CCMK2LBKYY0" TargetMode="External"/><Relationship Id="rId1426" Type="http://schemas.openxmlformats.org/officeDocument/2006/relationships/hyperlink" Target="https://skills.emsidata.com/skills/KS122LC6Z7GM7YVP2Y0T" TargetMode="External"/><Relationship Id="rId2757" Type="http://schemas.openxmlformats.org/officeDocument/2006/relationships/hyperlink" Target="https://skills.emsidata.com/skills/KS121X162HCPYDKJT1QP" TargetMode="External"/><Relationship Id="rId1427" Type="http://schemas.openxmlformats.org/officeDocument/2006/relationships/hyperlink" Target="https://skills.emsidata.com/skills/KS4403L6TBV131KKFLFW" TargetMode="External"/><Relationship Id="rId2758" Type="http://schemas.openxmlformats.org/officeDocument/2006/relationships/hyperlink" Target="https://skills.emsidata.com/skills/KS120B261TTK27B1CGDT" TargetMode="External"/><Relationship Id="rId1428" Type="http://schemas.openxmlformats.org/officeDocument/2006/relationships/hyperlink" Target="https://skills.emsidata.com/skills/KS123Y76B11821QY4RG6" TargetMode="External"/><Relationship Id="rId2759" Type="http://schemas.openxmlformats.org/officeDocument/2006/relationships/hyperlink" Target="https://skills.emsidata.com/skills/KS4415B77WWH2WCSVHCV" TargetMode="External"/><Relationship Id="rId1429" Type="http://schemas.openxmlformats.org/officeDocument/2006/relationships/hyperlink" Target="https://skills.emsidata.com/skills/KS122V865MY9TDPVX257" TargetMode="External"/><Relationship Id="rId2750" Type="http://schemas.openxmlformats.org/officeDocument/2006/relationships/hyperlink" Target="https://skills.emsidata.com/skills/KS123RJ5XGVSRR6CH0MS" TargetMode="External"/><Relationship Id="rId1420" Type="http://schemas.openxmlformats.org/officeDocument/2006/relationships/hyperlink" Target="https://skills.emsidata.com/skills/ESC5D43299E32C5B42AD" TargetMode="External"/><Relationship Id="rId2751" Type="http://schemas.openxmlformats.org/officeDocument/2006/relationships/hyperlink" Target="https://skills.emsidata.com/skills/KS126ZT6VYJT9M3XMJX2" TargetMode="External"/><Relationship Id="rId1421" Type="http://schemas.openxmlformats.org/officeDocument/2006/relationships/hyperlink" Target="https://skills.emsidata.com/skills/KS123YJ6XSQJ1YRVG53M" TargetMode="External"/><Relationship Id="rId2752" Type="http://schemas.openxmlformats.org/officeDocument/2006/relationships/hyperlink" Target="https://skills.emsidata.com/skills/KS441LY74Y8TVFTGZ7Z2" TargetMode="External"/><Relationship Id="rId699" Type="http://schemas.openxmlformats.org/officeDocument/2006/relationships/hyperlink" Target="https://skills.emsidata.com/skills/KS1202B652YN84D9KXMX" TargetMode="External"/><Relationship Id="rId698" Type="http://schemas.openxmlformats.org/officeDocument/2006/relationships/hyperlink" Target="https://skills.emsidata.com/skills/KS1OE5WEHWVC8H6CG96R" TargetMode="External"/><Relationship Id="rId693" Type="http://schemas.openxmlformats.org/officeDocument/2006/relationships/hyperlink" Target="https://skills.emsidata.com/skills/KS441LY691MT0N689MWR" TargetMode="External"/><Relationship Id="rId692" Type="http://schemas.openxmlformats.org/officeDocument/2006/relationships/hyperlink" Target="https://skills.emsidata.com/skills/ES9B7F1AE731D6078EFC" TargetMode="External"/><Relationship Id="rId691" Type="http://schemas.openxmlformats.org/officeDocument/2006/relationships/hyperlink" Target="https://skills.emsidata.com/skills/KS441PN6GVB4FRMTJ5WF" TargetMode="External"/><Relationship Id="rId690" Type="http://schemas.openxmlformats.org/officeDocument/2006/relationships/hyperlink" Target="https://skills.emsidata.com/skills/KS125496VMBQ1HHGZ9V8" TargetMode="External"/><Relationship Id="rId697" Type="http://schemas.openxmlformats.org/officeDocument/2006/relationships/hyperlink" Target="https://skills.emsidata.com/skills/KS441PL6DBF9N3QGJLMV" TargetMode="External"/><Relationship Id="rId696" Type="http://schemas.openxmlformats.org/officeDocument/2006/relationships/hyperlink" Target="https://skills.emsidata.com/skills/KS124H560Y5W2RPD912M" TargetMode="External"/><Relationship Id="rId695" Type="http://schemas.openxmlformats.org/officeDocument/2006/relationships/hyperlink" Target="https://skills.emsidata.com/skills/KS441PL6JPXW200W0GRQ" TargetMode="External"/><Relationship Id="rId694" Type="http://schemas.openxmlformats.org/officeDocument/2006/relationships/hyperlink" Target="https://skills.emsidata.com/skills/KS127PX6M7FLDLKD14NC" TargetMode="External"/><Relationship Id="rId1499" Type="http://schemas.openxmlformats.org/officeDocument/2006/relationships/hyperlink" Target="https://skills.emsidata.com/skills/KS125BG6KF4M0K7X6QJ8" TargetMode="External"/><Relationship Id="rId668" Type="http://schemas.openxmlformats.org/officeDocument/2006/relationships/hyperlink" Target="https://skills.emsidata.com/skills/KS1200Y77WTLF0Y9J7TM" TargetMode="External"/><Relationship Id="rId667" Type="http://schemas.openxmlformats.org/officeDocument/2006/relationships/hyperlink" Target="https://skills.emsidata.com/skills/KS124H46Q2PP8YC1WQ06" TargetMode="External"/><Relationship Id="rId666" Type="http://schemas.openxmlformats.org/officeDocument/2006/relationships/hyperlink" Target="https://skills.emsidata.com/skills/KS1223X6B3ZPRFMJBHX9" TargetMode="External"/><Relationship Id="rId665" Type="http://schemas.openxmlformats.org/officeDocument/2006/relationships/hyperlink" Target="https://skills.emsidata.com/skills/ESEF9AA40BB1F416E1AC" TargetMode="External"/><Relationship Id="rId669" Type="http://schemas.openxmlformats.org/officeDocument/2006/relationships/hyperlink" Target="https://skills.emsidata.com/skills/ES7D007E896BF43B4EC9" TargetMode="External"/><Relationship Id="rId1490" Type="http://schemas.openxmlformats.org/officeDocument/2006/relationships/hyperlink" Target="https://skills.emsidata.com/skills/KS128HK69HXZLZ6MY4SD" TargetMode="External"/><Relationship Id="rId660" Type="http://schemas.openxmlformats.org/officeDocument/2006/relationships/hyperlink" Target="https://skills.emsidata.com/skills/ES330CA52F22BBE253D3" TargetMode="External"/><Relationship Id="rId1491" Type="http://schemas.openxmlformats.org/officeDocument/2006/relationships/hyperlink" Target="https://skills.emsidata.com/skills/KS1284Z61TQV5GSJQYYP" TargetMode="External"/><Relationship Id="rId1492" Type="http://schemas.openxmlformats.org/officeDocument/2006/relationships/hyperlink" Target="https://skills.emsidata.com/skills/KS123R55Y7X3LLRZJZJ4" TargetMode="External"/><Relationship Id="rId1493" Type="http://schemas.openxmlformats.org/officeDocument/2006/relationships/hyperlink" Target="https://skills.emsidata.com/skills/ES5F6754DB9A4B2B8F8B" TargetMode="External"/><Relationship Id="rId1494" Type="http://schemas.openxmlformats.org/officeDocument/2006/relationships/hyperlink" Target="https://skills.emsidata.com/skills/KS123ZK6L4QMKHQPZJ1N" TargetMode="External"/><Relationship Id="rId664" Type="http://schemas.openxmlformats.org/officeDocument/2006/relationships/hyperlink" Target="https://skills.emsidata.com/skills/KS1223X78S6799BJGWV2" TargetMode="External"/><Relationship Id="rId1495" Type="http://schemas.openxmlformats.org/officeDocument/2006/relationships/hyperlink" Target="https://skills.emsidata.com/skills/KS7G3QP6L4HFCZFL69FS" TargetMode="External"/><Relationship Id="rId663" Type="http://schemas.openxmlformats.org/officeDocument/2006/relationships/hyperlink" Target="https://skills.emsidata.com/skills/KS7G3GW6QM9ZM5MK5Q09" TargetMode="External"/><Relationship Id="rId1496" Type="http://schemas.openxmlformats.org/officeDocument/2006/relationships/hyperlink" Target="https://skills.emsidata.com/skills/KS1241Z759WD80HVVP2C" TargetMode="External"/><Relationship Id="rId662" Type="http://schemas.openxmlformats.org/officeDocument/2006/relationships/hyperlink" Target="https://skills.emsidata.com/skills/KS1257T673ND18SQ65DJ" TargetMode="External"/><Relationship Id="rId1497" Type="http://schemas.openxmlformats.org/officeDocument/2006/relationships/hyperlink" Target="https://skills.emsidata.com/skills/KS122F25W5H12FSMWVPF" TargetMode="External"/><Relationship Id="rId661" Type="http://schemas.openxmlformats.org/officeDocument/2006/relationships/hyperlink" Target="https://skills.emsidata.com/skills/KS1246K6YCP1HY2RSGFC" TargetMode="External"/><Relationship Id="rId1498" Type="http://schemas.openxmlformats.org/officeDocument/2006/relationships/hyperlink" Target="https://skills.emsidata.com/skills/KS125686XYXMFYK3C7VH" TargetMode="External"/><Relationship Id="rId1488" Type="http://schemas.openxmlformats.org/officeDocument/2006/relationships/hyperlink" Target="https://skills.emsidata.com/skills/KS126GM6FH8XF0VRJC2H" TargetMode="External"/><Relationship Id="rId1489" Type="http://schemas.openxmlformats.org/officeDocument/2006/relationships/hyperlink" Target="https://skills.emsidata.com/skills/KS120HM73ZTBQQFJZY52" TargetMode="External"/><Relationship Id="rId657" Type="http://schemas.openxmlformats.org/officeDocument/2006/relationships/hyperlink" Target="https://skills.emsidata.com/skills/ESED05D74592993DF9BE" TargetMode="External"/><Relationship Id="rId656" Type="http://schemas.openxmlformats.org/officeDocument/2006/relationships/hyperlink" Target="https://skills.emsidata.com/skills/KS7G1706J27JX5JHG1VC" TargetMode="External"/><Relationship Id="rId655" Type="http://schemas.openxmlformats.org/officeDocument/2006/relationships/hyperlink" Target="https://skills.emsidata.com/skills/KS122VL63QVN9SHRPSNY" TargetMode="External"/><Relationship Id="rId654" Type="http://schemas.openxmlformats.org/officeDocument/2006/relationships/hyperlink" Target="https://skills.emsidata.com/skills/KSR14VO04US8GT3B1S6R" TargetMode="External"/><Relationship Id="rId659" Type="http://schemas.openxmlformats.org/officeDocument/2006/relationships/hyperlink" Target="https://skills.emsidata.com/skills/KS1253C69TGYYVPJNSRT" TargetMode="External"/><Relationship Id="rId658" Type="http://schemas.openxmlformats.org/officeDocument/2006/relationships/hyperlink" Target="https://skills.emsidata.com/skills/KS122VJ64FL8LSTKGLJ5" TargetMode="External"/><Relationship Id="rId1480" Type="http://schemas.openxmlformats.org/officeDocument/2006/relationships/hyperlink" Target="https://skills.emsidata.com/skills/KS125TT6GLRWZ335C52S" TargetMode="External"/><Relationship Id="rId1481" Type="http://schemas.openxmlformats.org/officeDocument/2006/relationships/hyperlink" Target="https://skills.emsidata.com/skills/KS122HT5ZN7QSHSFQ8B2" TargetMode="External"/><Relationship Id="rId1482" Type="http://schemas.openxmlformats.org/officeDocument/2006/relationships/hyperlink" Target="https://skills.emsidata.com/skills/KSOIRT72WUGZ534SDNDS" TargetMode="External"/><Relationship Id="rId1483" Type="http://schemas.openxmlformats.org/officeDocument/2006/relationships/hyperlink" Target="https://skills.emsidata.com/skills/KSN3CMZZSDT2HFLGVZFP" TargetMode="External"/><Relationship Id="rId653" Type="http://schemas.openxmlformats.org/officeDocument/2006/relationships/hyperlink" Target="https://skills.emsidata.com/skills/KS122VL72WT92WY59NWL" TargetMode="External"/><Relationship Id="rId1484" Type="http://schemas.openxmlformats.org/officeDocument/2006/relationships/hyperlink" Target="https://skills.emsidata.com/skills/KS120G762HL4BJYY8JWG" TargetMode="External"/><Relationship Id="rId652" Type="http://schemas.openxmlformats.org/officeDocument/2006/relationships/hyperlink" Target="https://skills.emsidata.com/skills/ES6A03A6D02FBA0D8CEB" TargetMode="External"/><Relationship Id="rId1485" Type="http://schemas.openxmlformats.org/officeDocument/2006/relationships/hyperlink" Target="https://skills.emsidata.com/skills/ES9E5B3CC5FAA6191F71" TargetMode="External"/><Relationship Id="rId651" Type="http://schemas.openxmlformats.org/officeDocument/2006/relationships/hyperlink" Target="https://skills.emsidata.com/skills/KS122VN6S99QJ1BWL6MC" TargetMode="External"/><Relationship Id="rId1486" Type="http://schemas.openxmlformats.org/officeDocument/2006/relationships/hyperlink" Target="https://skills.emsidata.com/skills/KS122HR72S509QHX31QQ" TargetMode="External"/><Relationship Id="rId650" Type="http://schemas.openxmlformats.org/officeDocument/2006/relationships/hyperlink" Target="https://skills.emsidata.com/skills/KS123QR74C5PDJV7T073" TargetMode="External"/><Relationship Id="rId1487" Type="http://schemas.openxmlformats.org/officeDocument/2006/relationships/hyperlink" Target="https://skills.emsidata.com/skills/KS120WW79MCY3FQRZH03" TargetMode="External"/><Relationship Id="rId689" Type="http://schemas.openxmlformats.org/officeDocument/2006/relationships/hyperlink" Target="https://skills.emsidata.com/skills/KS1254Z5W10424H9XS56" TargetMode="External"/><Relationship Id="rId688" Type="http://schemas.openxmlformats.org/officeDocument/2006/relationships/hyperlink" Target="https://skills.emsidata.com/skills/ES6860EBF2AF1A87EAF0" TargetMode="External"/><Relationship Id="rId687" Type="http://schemas.openxmlformats.org/officeDocument/2006/relationships/hyperlink" Target="https://skills.emsidata.com/skills/KS1282K6QK68NJHMG8V2" TargetMode="External"/><Relationship Id="rId682" Type="http://schemas.openxmlformats.org/officeDocument/2006/relationships/hyperlink" Target="https://skills.emsidata.com/skills/KS126JC79S871W7715R8" TargetMode="External"/><Relationship Id="rId681" Type="http://schemas.openxmlformats.org/officeDocument/2006/relationships/hyperlink" Target="https://skills.emsidata.com/skills/KS124H86WZLXVYN25WLC" TargetMode="External"/><Relationship Id="rId680" Type="http://schemas.openxmlformats.org/officeDocument/2006/relationships/hyperlink" Target="https://skills.emsidata.com/skills/ES50B1EAC3BEA8A8F135" TargetMode="External"/><Relationship Id="rId686" Type="http://schemas.openxmlformats.org/officeDocument/2006/relationships/hyperlink" Target="https://skills.emsidata.com/skills/KS127LX759Q0BR1BYR7K" TargetMode="External"/><Relationship Id="rId685" Type="http://schemas.openxmlformats.org/officeDocument/2006/relationships/hyperlink" Target="https://skills.emsidata.com/skills/KS1267M6S1YR639JSHWR" TargetMode="External"/><Relationship Id="rId684" Type="http://schemas.openxmlformats.org/officeDocument/2006/relationships/hyperlink" Target="https://skills.emsidata.com/skills/KS1206Y6W7F5JS3VBTFL" TargetMode="External"/><Relationship Id="rId683" Type="http://schemas.openxmlformats.org/officeDocument/2006/relationships/hyperlink" Target="https://skills.emsidata.com/skills/KS7G85Q67Z1F21Q65Z1C" TargetMode="External"/><Relationship Id="rId679" Type="http://schemas.openxmlformats.org/officeDocument/2006/relationships/hyperlink" Target="https://skills.emsidata.com/skills/KS1206V6K46N1SDVJGBD" TargetMode="External"/><Relationship Id="rId678" Type="http://schemas.openxmlformats.org/officeDocument/2006/relationships/hyperlink" Target="https://skills.emsidata.com/skills/ES2D839974770BCC9CC3" TargetMode="External"/><Relationship Id="rId677" Type="http://schemas.openxmlformats.org/officeDocument/2006/relationships/hyperlink" Target="https://skills.emsidata.com/skills/KS1227N6C50RCTHQCRGK" TargetMode="External"/><Relationship Id="rId676" Type="http://schemas.openxmlformats.org/officeDocument/2006/relationships/hyperlink" Target="https://skills.emsidata.com/skills/KS6ZF5B983R8UPYE239T" TargetMode="External"/><Relationship Id="rId671" Type="http://schemas.openxmlformats.org/officeDocument/2006/relationships/hyperlink" Target="https://skills.emsidata.com/skills/KS440ND7133GYLN794XT" TargetMode="External"/><Relationship Id="rId670" Type="http://schemas.openxmlformats.org/officeDocument/2006/relationships/hyperlink" Target="https://skills.emsidata.com/skills/KS1225V6Y8RC3F5RJY8P" TargetMode="External"/><Relationship Id="rId675" Type="http://schemas.openxmlformats.org/officeDocument/2006/relationships/hyperlink" Target="https://skills.emsidata.com/skills/KS121256BBMKYM3SW6PP" TargetMode="External"/><Relationship Id="rId674" Type="http://schemas.openxmlformats.org/officeDocument/2006/relationships/hyperlink" Target="https://skills.emsidata.com/skills/KS120146S76B3ZKN68X3" TargetMode="External"/><Relationship Id="rId673" Type="http://schemas.openxmlformats.org/officeDocument/2006/relationships/hyperlink" Target="https://skills.emsidata.com/skills/KS1282T6STD9RJZ677XL" TargetMode="External"/><Relationship Id="rId672" Type="http://schemas.openxmlformats.org/officeDocument/2006/relationships/hyperlink" Target="https://skills.emsidata.com/skills/KS124H36Q97V3CTYHMC1" TargetMode="External"/><Relationship Id="rId5019" Type="http://schemas.openxmlformats.org/officeDocument/2006/relationships/hyperlink" Target="https://skills.emsidata.com/skills/ES609BAAA4DA3790E3DF" TargetMode="External"/><Relationship Id="rId5010" Type="http://schemas.openxmlformats.org/officeDocument/2006/relationships/hyperlink" Target="https://skills.emsidata.com/skills/KS442886L4Y7T2PX92HX" TargetMode="External"/><Relationship Id="rId5013" Type="http://schemas.openxmlformats.org/officeDocument/2006/relationships/hyperlink" Target="https://skills.emsidata.com/skills/ESAEE6935FA320E1237E" TargetMode="External"/><Relationship Id="rId5014" Type="http://schemas.openxmlformats.org/officeDocument/2006/relationships/hyperlink" Target="https://skills.emsidata.com/skills/BGSEC6FC22D1887E9969" TargetMode="External"/><Relationship Id="rId5011" Type="http://schemas.openxmlformats.org/officeDocument/2006/relationships/hyperlink" Target="https://skills.emsidata.com/skills/BGS3E0FBCED3C40393E7" TargetMode="External"/><Relationship Id="rId5012" Type="http://schemas.openxmlformats.org/officeDocument/2006/relationships/hyperlink" Target="https://skills.emsidata.com/skills/ESE6A4639B458FAF6F32" TargetMode="External"/><Relationship Id="rId5017" Type="http://schemas.openxmlformats.org/officeDocument/2006/relationships/hyperlink" Target="https://skills.emsidata.com/skills/KS4420D6PFXBX56WT5R6" TargetMode="External"/><Relationship Id="rId5018" Type="http://schemas.openxmlformats.org/officeDocument/2006/relationships/hyperlink" Target="https://skills.emsidata.com/skills/ES9E070CF7DFD323E9D9" TargetMode="External"/><Relationship Id="rId5015" Type="http://schemas.openxmlformats.org/officeDocument/2006/relationships/hyperlink" Target="https://skills.emsidata.com/skills/KS441J8781NSVPFKS701" TargetMode="External"/><Relationship Id="rId5016" Type="http://schemas.openxmlformats.org/officeDocument/2006/relationships/hyperlink" Target="https://skills.emsidata.com/skills/ESF82B1018A7D5CAC03D" TargetMode="External"/><Relationship Id="rId5008" Type="http://schemas.openxmlformats.org/officeDocument/2006/relationships/hyperlink" Target="https://skills.emsidata.com/skills/BGSBFAF7BBD7F86F8B2E" TargetMode="External"/><Relationship Id="rId5009" Type="http://schemas.openxmlformats.org/officeDocument/2006/relationships/hyperlink" Target="https://skills.emsidata.com/skills/KS9FBKK104I6OW2RJ37O" TargetMode="External"/><Relationship Id="rId5002" Type="http://schemas.openxmlformats.org/officeDocument/2006/relationships/hyperlink" Target="https://skills.emsidata.com/skills/ES6A415EE2A6E4E51F11" TargetMode="External"/><Relationship Id="rId5003" Type="http://schemas.openxmlformats.org/officeDocument/2006/relationships/hyperlink" Target="https://skills.emsidata.com/skills/BGSF08316FBB9238246C" TargetMode="External"/><Relationship Id="rId5000" Type="http://schemas.openxmlformats.org/officeDocument/2006/relationships/hyperlink" Target="https://skills.emsidata.com/skills/KS440VS6XMKJVDB502KK" TargetMode="External"/><Relationship Id="rId5001" Type="http://schemas.openxmlformats.org/officeDocument/2006/relationships/hyperlink" Target="https://skills.emsidata.com/skills/KS127G26NSSSY5KYMV72" TargetMode="External"/><Relationship Id="rId5006" Type="http://schemas.openxmlformats.org/officeDocument/2006/relationships/hyperlink" Target="https://skills.emsidata.com/skills/BGS9008FFE7C995EBDD4" TargetMode="External"/><Relationship Id="rId5007" Type="http://schemas.openxmlformats.org/officeDocument/2006/relationships/hyperlink" Target="https://skills.emsidata.com/skills/BGSB207414BB6B9E9EAB" TargetMode="External"/><Relationship Id="rId5004" Type="http://schemas.openxmlformats.org/officeDocument/2006/relationships/hyperlink" Target="https://skills.emsidata.com/skills/KS1251D6WYGCTL9YWWYZ" TargetMode="External"/><Relationship Id="rId5005" Type="http://schemas.openxmlformats.org/officeDocument/2006/relationships/hyperlink" Target="https://skills.emsidata.com/skills/BGS4180F925FBF0CEAE5" TargetMode="External"/><Relationship Id="rId5031" Type="http://schemas.openxmlformats.org/officeDocument/2006/relationships/hyperlink" Target="https://skills.emsidata.com/skills/KS1223M6R1CWSKB3P6B5" TargetMode="External"/><Relationship Id="rId5032" Type="http://schemas.openxmlformats.org/officeDocument/2006/relationships/hyperlink" Target="https://skills.emsidata.com/skills/ES33C76D6D6EA9ED9229" TargetMode="External"/><Relationship Id="rId5030" Type="http://schemas.openxmlformats.org/officeDocument/2006/relationships/hyperlink" Target="https://skills.emsidata.com/skills/BGS1FCCEF8FB5D89F692" TargetMode="External"/><Relationship Id="rId5035" Type="http://schemas.openxmlformats.org/officeDocument/2006/relationships/hyperlink" Target="https://skills.emsidata.com/skills/ESB0AB78FB583BC6B1B0" TargetMode="External"/><Relationship Id="rId5036" Type="http://schemas.openxmlformats.org/officeDocument/2006/relationships/hyperlink" Target="https://skills.emsidata.com/skills/KS7G27Y77M38D98KS32M" TargetMode="External"/><Relationship Id="rId5033" Type="http://schemas.openxmlformats.org/officeDocument/2006/relationships/hyperlink" Target="https://skills.emsidata.com/skills/KS122C75ZS8C6M5LGL4J" TargetMode="External"/><Relationship Id="rId5034" Type="http://schemas.openxmlformats.org/officeDocument/2006/relationships/hyperlink" Target="https://skills.emsidata.com/skills/ESCD17A6C063CE963DFC" TargetMode="External"/><Relationship Id="rId5039" Type="http://schemas.openxmlformats.org/officeDocument/2006/relationships/hyperlink" Target="https://skills.emsidata.com/skills/KS122LZ65M6D6TNYLP9Q" TargetMode="External"/><Relationship Id="rId5037" Type="http://schemas.openxmlformats.org/officeDocument/2006/relationships/hyperlink" Target="https://skills.emsidata.com/skills/KS123765YM5G7W7LXPR0" TargetMode="External"/><Relationship Id="rId5038" Type="http://schemas.openxmlformats.org/officeDocument/2006/relationships/hyperlink" Target="https://skills.emsidata.com/skills/KS124GJ64008D1SGS9GS" TargetMode="External"/><Relationship Id="rId5020" Type="http://schemas.openxmlformats.org/officeDocument/2006/relationships/hyperlink" Target="https://skills.emsidata.com/skills/KS1223L5YRZHWW1TB65W" TargetMode="External"/><Relationship Id="rId5021" Type="http://schemas.openxmlformats.org/officeDocument/2006/relationships/hyperlink" Target="https://skills.emsidata.com/skills/KS128F36NX97KFMPG7DJ" TargetMode="External"/><Relationship Id="rId5024" Type="http://schemas.openxmlformats.org/officeDocument/2006/relationships/hyperlink" Target="https://skills.emsidata.com/skills/ESD75E06F294B84606A1" TargetMode="External"/><Relationship Id="rId5025" Type="http://schemas.openxmlformats.org/officeDocument/2006/relationships/hyperlink" Target="https://skills.emsidata.com/skills/KS684456QDWSLQ4TXPS1" TargetMode="External"/><Relationship Id="rId5022" Type="http://schemas.openxmlformats.org/officeDocument/2006/relationships/hyperlink" Target="https://skills.emsidata.com/skills/ES4665DC574FD6AB101D" TargetMode="External"/><Relationship Id="rId5023" Type="http://schemas.openxmlformats.org/officeDocument/2006/relationships/hyperlink" Target="https://skills.emsidata.com/skills/BGS9C2C1DF13158FFC7C" TargetMode="External"/><Relationship Id="rId5028" Type="http://schemas.openxmlformats.org/officeDocument/2006/relationships/hyperlink" Target="https://skills.emsidata.com/skills/ESFE2C35D04D0241B858" TargetMode="External"/><Relationship Id="rId5029" Type="http://schemas.openxmlformats.org/officeDocument/2006/relationships/hyperlink" Target="https://skills.emsidata.com/skills/KS1215M6G6T0D41FR8KJ" TargetMode="External"/><Relationship Id="rId5026" Type="http://schemas.openxmlformats.org/officeDocument/2006/relationships/hyperlink" Target="https://skills.emsidata.com/skills/KS1284N6ZGVR60Z44TGW" TargetMode="External"/><Relationship Id="rId5027" Type="http://schemas.openxmlformats.org/officeDocument/2006/relationships/hyperlink" Target="https://skills.emsidata.com/skills/KSKDEP68G4HTM3648L8B" TargetMode="External"/><Relationship Id="rId2820" Type="http://schemas.openxmlformats.org/officeDocument/2006/relationships/hyperlink" Target="https://skills.emsidata.com/skills/KS1248Q6DB6WVC1NV7WF" TargetMode="External"/><Relationship Id="rId2821" Type="http://schemas.openxmlformats.org/officeDocument/2006/relationships/hyperlink" Target="https://skills.emsidata.com/skills/KS128BT78KZH5R59PX8B" TargetMode="External"/><Relationship Id="rId2822" Type="http://schemas.openxmlformats.org/officeDocument/2006/relationships/hyperlink" Target="https://skills.emsidata.com/skills/KS120XP636CB5432F5TP" TargetMode="External"/><Relationship Id="rId2823" Type="http://schemas.openxmlformats.org/officeDocument/2006/relationships/hyperlink" Target="https://skills.emsidata.com/skills/KS122596D5ZSN1537KSW" TargetMode="External"/><Relationship Id="rId2824" Type="http://schemas.openxmlformats.org/officeDocument/2006/relationships/hyperlink" Target="https://skills.emsidata.com/skills/KS7G25Z5WTFXF3W053YT" TargetMode="External"/><Relationship Id="rId2825" Type="http://schemas.openxmlformats.org/officeDocument/2006/relationships/hyperlink" Target="https://skills.emsidata.com/skills/KS440BB67NHB0JH39QCN" TargetMode="External"/><Relationship Id="rId2826" Type="http://schemas.openxmlformats.org/officeDocument/2006/relationships/hyperlink" Target="https://skills.emsidata.com/skills/KS440FS71DJY51ZPZR0Q" TargetMode="External"/><Relationship Id="rId2827" Type="http://schemas.openxmlformats.org/officeDocument/2006/relationships/hyperlink" Target="https://skills.emsidata.com/skills/KSA7JI34DIK704E6L2IH" TargetMode="External"/><Relationship Id="rId2828" Type="http://schemas.openxmlformats.org/officeDocument/2006/relationships/hyperlink" Target="https://skills.emsidata.com/skills/KS120ST66K9HBSZ7MPS3" TargetMode="External"/><Relationship Id="rId2829" Type="http://schemas.openxmlformats.org/officeDocument/2006/relationships/hyperlink" Target="https://skills.emsidata.com/skills/KS1JWYC9WNEY3RSAPQE3" TargetMode="External"/><Relationship Id="rId5093" Type="http://schemas.openxmlformats.org/officeDocument/2006/relationships/hyperlink" Target="https://skills.emsidata.com/skills/BGSE446B4E1BF0ADADE9" TargetMode="External"/><Relationship Id="rId5094" Type="http://schemas.openxmlformats.org/officeDocument/2006/relationships/hyperlink" Target="https://skills.emsidata.com/skills/ESBF952629C36426E564" TargetMode="External"/><Relationship Id="rId5091" Type="http://schemas.openxmlformats.org/officeDocument/2006/relationships/hyperlink" Target="https://skills.emsidata.com/skills/BGS7CFA3413CFA9C2A6C" TargetMode="External"/><Relationship Id="rId5092" Type="http://schemas.openxmlformats.org/officeDocument/2006/relationships/hyperlink" Target="https://skills.emsidata.com/skills/ES4217A25865586D9FF7" TargetMode="External"/><Relationship Id="rId5097" Type="http://schemas.openxmlformats.org/officeDocument/2006/relationships/hyperlink" Target="https://skills.emsidata.com/skills/ES1662E5F954AF0704DB" TargetMode="External"/><Relationship Id="rId5098" Type="http://schemas.openxmlformats.org/officeDocument/2006/relationships/hyperlink" Target="https://skills.emsidata.com/skills/KS441066RHG2C3RQZLBC" TargetMode="External"/><Relationship Id="rId5095" Type="http://schemas.openxmlformats.org/officeDocument/2006/relationships/hyperlink" Target="https://skills.emsidata.com/skills/BGS3F94439D534C9C153" TargetMode="External"/><Relationship Id="rId5096" Type="http://schemas.openxmlformats.org/officeDocument/2006/relationships/hyperlink" Target="https://skills.emsidata.com/skills/KS1233K70C24NF12YG0N" TargetMode="External"/><Relationship Id="rId5099" Type="http://schemas.openxmlformats.org/officeDocument/2006/relationships/hyperlink" Target="https://skills.emsidata.com/skills/ESF5E4E161916F0E64A4" TargetMode="External"/><Relationship Id="rId2810" Type="http://schemas.openxmlformats.org/officeDocument/2006/relationships/hyperlink" Target="https://skills.emsidata.com/skills/KS1213R69NK198VN7MGD" TargetMode="External"/><Relationship Id="rId2811" Type="http://schemas.openxmlformats.org/officeDocument/2006/relationships/hyperlink" Target="https://skills.emsidata.com/skills/KS749BOMLW8KNWQLS10B" TargetMode="External"/><Relationship Id="rId2812" Type="http://schemas.openxmlformats.org/officeDocument/2006/relationships/hyperlink" Target="https://skills.emsidata.com/skills/KS1279W6R4CBYJ79RW5N" TargetMode="External"/><Relationship Id="rId2813" Type="http://schemas.openxmlformats.org/officeDocument/2006/relationships/hyperlink" Target="https://skills.emsidata.com/skills/KS122TR7700CMMGBYR5Q" TargetMode="External"/><Relationship Id="rId2814" Type="http://schemas.openxmlformats.org/officeDocument/2006/relationships/hyperlink" Target="https://skills.emsidata.com/skills/KS44241613XS4PFB9NNS" TargetMode="External"/><Relationship Id="rId2815" Type="http://schemas.openxmlformats.org/officeDocument/2006/relationships/hyperlink" Target="https://skills.emsidata.com/skills/KS1216L6SNBF22SP0V84" TargetMode="External"/><Relationship Id="rId2816" Type="http://schemas.openxmlformats.org/officeDocument/2006/relationships/hyperlink" Target="https://skills.emsidata.com/skills/KS1212Q608HHD275CCDR" TargetMode="External"/><Relationship Id="rId2817" Type="http://schemas.openxmlformats.org/officeDocument/2006/relationships/hyperlink" Target="https://skills.emsidata.com/skills/KS12868685Q99705GJ0T" TargetMode="External"/><Relationship Id="rId2818" Type="http://schemas.openxmlformats.org/officeDocument/2006/relationships/hyperlink" Target="https://skills.emsidata.com/skills/KS121K176YLGCRQPFGRR" TargetMode="External"/><Relationship Id="rId2819" Type="http://schemas.openxmlformats.org/officeDocument/2006/relationships/hyperlink" Target="https://skills.emsidata.com/skills/KS441N468TX31HXRKNT1" TargetMode="External"/><Relationship Id="rId5090" Type="http://schemas.openxmlformats.org/officeDocument/2006/relationships/hyperlink" Target="https://skills.emsidata.com/skills/ES70ABF001EA043C833A" TargetMode="External"/><Relationship Id="rId5082" Type="http://schemas.openxmlformats.org/officeDocument/2006/relationships/hyperlink" Target="https://skills.emsidata.com/skills/KS1263Z68YC0VSYGXHYX" TargetMode="External"/><Relationship Id="rId5083" Type="http://schemas.openxmlformats.org/officeDocument/2006/relationships/hyperlink" Target="https://skills.emsidata.com/skills/KS120LB6XV5409BCQ0NF" TargetMode="External"/><Relationship Id="rId5080" Type="http://schemas.openxmlformats.org/officeDocument/2006/relationships/hyperlink" Target="https://skills.emsidata.com/skills/ES3EF0AC27C63CC2CD8D" TargetMode="External"/><Relationship Id="rId5081" Type="http://schemas.openxmlformats.org/officeDocument/2006/relationships/hyperlink" Target="https://skills.emsidata.com/skills/KS126085Y5H5R7G4467Q" TargetMode="External"/><Relationship Id="rId5086" Type="http://schemas.openxmlformats.org/officeDocument/2006/relationships/hyperlink" Target="https://skills.emsidata.com/skills/KS440M360RJP9FSJVK65" TargetMode="External"/><Relationship Id="rId5087" Type="http://schemas.openxmlformats.org/officeDocument/2006/relationships/hyperlink" Target="https://skills.emsidata.com/skills/KS440DW6Y9S52S3605SB" TargetMode="External"/><Relationship Id="rId5084" Type="http://schemas.openxmlformats.org/officeDocument/2006/relationships/hyperlink" Target="https://skills.emsidata.com/skills/KS440F35WBJVGTMGQVHJ" TargetMode="External"/><Relationship Id="rId5085" Type="http://schemas.openxmlformats.org/officeDocument/2006/relationships/hyperlink" Target="https://skills.emsidata.com/skills/KS121X26MY7WXGMPVZ5K" TargetMode="External"/><Relationship Id="rId5088" Type="http://schemas.openxmlformats.org/officeDocument/2006/relationships/hyperlink" Target="https://skills.emsidata.com/skills/KS1265S66LKLP2WPZRW3" TargetMode="External"/><Relationship Id="rId5089" Type="http://schemas.openxmlformats.org/officeDocument/2006/relationships/hyperlink" Target="https://skills.emsidata.com/skills/BGSFF7A35D4D098F31A0" TargetMode="External"/><Relationship Id="rId1510" Type="http://schemas.openxmlformats.org/officeDocument/2006/relationships/hyperlink" Target="https://skills.emsidata.com/skills/KS121CX75Q8F638ZCJVZ" TargetMode="External"/><Relationship Id="rId2841" Type="http://schemas.openxmlformats.org/officeDocument/2006/relationships/hyperlink" Target="https://skills.emsidata.com/skills/KS440MH6JM6K2P1DJG9W" TargetMode="External"/><Relationship Id="rId1511" Type="http://schemas.openxmlformats.org/officeDocument/2006/relationships/hyperlink" Target="https://skills.emsidata.com/skills/KS4402B69W05DMZGMV9R" TargetMode="External"/><Relationship Id="rId2842" Type="http://schemas.openxmlformats.org/officeDocument/2006/relationships/hyperlink" Target="https://skills.emsidata.com/skills/KS1258X6TN4MM1GP0SFK" TargetMode="External"/><Relationship Id="rId1512" Type="http://schemas.openxmlformats.org/officeDocument/2006/relationships/hyperlink" Target="https://skills.emsidata.com/skills/KS1245D63J6T7XNBKPV6" TargetMode="External"/><Relationship Id="rId2843" Type="http://schemas.openxmlformats.org/officeDocument/2006/relationships/hyperlink" Target="https://skills.emsidata.com/skills/KS124FG6C9VS2MSTV337" TargetMode="External"/><Relationship Id="rId1513" Type="http://schemas.openxmlformats.org/officeDocument/2006/relationships/hyperlink" Target="https://skills.emsidata.com/skills/KS121CX6YBTQW93HCZQM" TargetMode="External"/><Relationship Id="rId2844" Type="http://schemas.openxmlformats.org/officeDocument/2006/relationships/hyperlink" Target="https://skills.emsidata.com/skills/KS441V172NC4K6P5S6RN" TargetMode="External"/><Relationship Id="rId1514" Type="http://schemas.openxmlformats.org/officeDocument/2006/relationships/hyperlink" Target="https://skills.emsidata.com/skills/KS128F36CTVSLBRQ6JK0" TargetMode="External"/><Relationship Id="rId2845" Type="http://schemas.openxmlformats.org/officeDocument/2006/relationships/hyperlink" Target="https://skills.emsidata.com/skills/KS120FL70TL0M5THX6GK" TargetMode="External"/><Relationship Id="rId1515" Type="http://schemas.openxmlformats.org/officeDocument/2006/relationships/hyperlink" Target="https://skills.emsidata.com/skills/KS125BG6MXPZSGP32FS2" TargetMode="External"/><Relationship Id="rId2846" Type="http://schemas.openxmlformats.org/officeDocument/2006/relationships/hyperlink" Target="https://skills.emsidata.com/skills/KS440H76CYVW2LLFT77P" TargetMode="External"/><Relationship Id="rId1516" Type="http://schemas.openxmlformats.org/officeDocument/2006/relationships/hyperlink" Target="https://skills.emsidata.com/skills/KS120F06C2M75T0QHDT6" TargetMode="External"/><Relationship Id="rId2847" Type="http://schemas.openxmlformats.org/officeDocument/2006/relationships/hyperlink" Target="https://skills.emsidata.com/skills/KS125YX6C3R2X3VQ5HC2" TargetMode="External"/><Relationship Id="rId1517" Type="http://schemas.openxmlformats.org/officeDocument/2006/relationships/hyperlink" Target="https://skills.emsidata.com/skills/KS440SR5YGYT2XCB4ZSD" TargetMode="External"/><Relationship Id="rId2848" Type="http://schemas.openxmlformats.org/officeDocument/2006/relationships/hyperlink" Target="https://skills.emsidata.com/skills/KSBRQVKEDLGTYLIFJBX7" TargetMode="External"/><Relationship Id="rId1518" Type="http://schemas.openxmlformats.org/officeDocument/2006/relationships/hyperlink" Target="https://skills.emsidata.com/skills/KS126NL69RRM8GL5YD6K" TargetMode="External"/><Relationship Id="rId2849" Type="http://schemas.openxmlformats.org/officeDocument/2006/relationships/hyperlink" Target="https://skills.emsidata.com/skills/KS441TQ74FJX8PPY8TFH" TargetMode="External"/><Relationship Id="rId1519" Type="http://schemas.openxmlformats.org/officeDocument/2006/relationships/hyperlink" Target="https://skills.emsidata.com/skills/KS122ZV677XQLB20X64W" TargetMode="External"/><Relationship Id="rId2840" Type="http://schemas.openxmlformats.org/officeDocument/2006/relationships/hyperlink" Target="https://skills.emsidata.com/skills/KS4419H6F0CWT8VF8NFQ" TargetMode="External"/><Relationship Id="rId2830" Type="http://schemas.openxmlformats.org/officeDocument/2006/relationships/hyperlink" Target="https://skills.emsidata.com/skills/KS125LJ6SDQF89N2J4ZP" TargetMode="External"/><Relationship Id="rId1500" Type="http://schemas.openxmlformats.org/officeDocument/2006/relationships/hyperlink" Target="https://skills.emsidata.com/skills/KS331KRNOV3U0ZV87FEE" TargetMode="External"/><Relationship Id="rId2831" Type="http://schemas.openxmlformats.org/officeDocument/2006/relationships/hyperlink" Target="https://skills.emsidata.com/skills/KS87FFW9YCOLV7GA5W5F" TargetMode="External"/><Relationship Id="rId1501" Type="http://schemas.openxmlformats.org/officeDocument/2006/relationships/hyperlink" Target="https://skills.emsidata.com/skills/KS1286W75M67DYF06SN8" TargetMode="External"/><Relationship Id="rId2832" Type="http://schemas.openxmlformats.org/officeDocument/2006/relationships/hyperlink" Target="https://skills.emsidata.com/skills/KS120376KM9F1NBQ7F7K" TargetMode="External"/><Relationship Id="rId1502" Type="http://schemas.openxmlformats.org/officeDocument/2006/relationships/hyperlink" Target="https://skills.emsidata.com/skills/KS127NP6PY9GM1BTM9V9" TargetMode="External"/><Relationship Id="rId2833" Type="http://schemas.openxmlformats.org/officeDocument/2006/relationships/hyperlink" Target="https://skills.emsidata.com/skills/KS1222C6WKYWRKRXQCR0" TargetMode="External"/><Relationship Id="rId1503" Type="http://schemas.openxmlformats.org/officeDocument/2006/relationships/hyperlink" Target="https://skills.emsidata.com/skills/KS126PF6BHPXCKBVQS8B" TargetMode="External"/><Relationship Id="rId2834" Type="http://schemas.openxmlformats.org/officeDocument/2006/relationships/hyperlink" Target="https://skills.emsidata.com/skills/KSFX6JBNDFS27G78LHSA" TargetMode="External"/><Relationship Id="rId1504" Type="http://schemas.openxmlformats.org/officeDocument/2006/relationships/hyperlink" Target="https://skills.emsidata.com/skills/KS124NX6W94V4RPFYW53" TargetMode="External"/><Relationship Id="rId2835" Type="http://schemas.openxmlformats.org/officeDocument/2006/relationships/hyperlink" Target="https://skills.emsidata.com/skills/KS441S66KZY7LM20RKYN" TargetMode="External"/><Relationship Id="rId1505" Type="http://schemas.openxmlformats.org/officeDocument/2006/relationships/hyperlink" Target="https://skills.emsidata.com/skills/KS127Y978519ZR40DPMP" TargetMode="External"/><Relationship Id="rId2836" Type="http://schemas.openxmlformats.org/officeDocument/2006/relationships/hyperlink" Target="https://skills.emsidata.com/skills/ESA91D8112EB9ECA3570" TargetMode="External"/><Relationship Id="rId1506" Type="http://schemas.openxmlformats.org/officeDocument/2006/relationships/hyperlink" Target="https://skills.emsidata.com/skills/KS1267S74RTH0L86253S" TargetMode="External"/><Relationship Id="rId2837" Type="http://schemas.openxmlformats.org/officeDocument/2006/relationships/hyperlink" Target="https://skills.emsidata.com/skills/KSIC6D5APMN237C81N8Z" TargetMode="External"/><Relationship Id="rId1507" Type="http://schemas.openxmlformats.org/officeDocument/2006/relationships/hyperlink" Target="https://skills.emsidata.com/skills/KS125BD6LRLXQN2CPNS3" TargetMode="External"/><Relationship Id="rId2838" Type="http://schemas.openxmlformats.org/officeDocument/2006/relationships/hyperlink" Target="https://skills.emsidata.com/skills/KSRDWW5JYTPQ27KUJNS6" TargetMode="External"/><Relationship Id="rId1508" Type="http://schemas.openxmlformats.org/officeDocument/2006/relationships/hyperlink" Target="https://skills.emsidata.com/skills/KS1281C73FXGDNDDGLHC" TargetMode="External"/><Relationship Id="rId2839" Type="http://schemas.openxmlformats.org/officeDocument/2006/relationships/hyperlink" Target="https://skills.emsidata.com/skills/ESC30CE730D2C915B3D0" TargetMode="External"/><Relationship Id="rId1509" Type="http://schemas.openxmlformats.org/officeDocument/2006/relationships/hyperlink" Target="https://skills.emsidata.com/skills/KS128166SRS75CR4JBRZ" TargetMode="External"/><Relationship Id="rId5050" Type="http://schemas.openxmlformats.org/officeDocument/2006/relationships/hyperlink" Target="https://skills.emsidata.com/skills/KS1282071M5KSZC066MZ" TargetMode="External"/><Relationship Id="rId5053" Type="http://schemas.openxmlformats.org/officeDocument/2006/relationships/hyperlink" Target="https://skills.emsidata.com/skills/KS441V16GMHBGBPNZ9H8" TargetMode="External"/><Relationship Id="rId5054" Type="http://schemas.openxmlformats.org/officeDocument/2006/relationships/hyperlink" Target="https://skills.emsidata.com/skills/BGS8542433548B0848F2" TargetMode="External"/><Relationship Id="rId5051" Type="http://schemas.openxmlformats.org/officeDocument/2006/relationships/hyperlink" Target="https://skills.emsidata.com/skills/KS122KN7458KR53RS94C" TargetMode="External"/><Relationship Id="rId5052" Type="http://schemas.openxmlformats.org/officeDocument/2006/relationships/hyperlink" Target="https://skills.emsidata.com/skills/KS122VJ66K0BC0TDLKHS" TargetMode="External"/><Relationship Id="rId5057" Type="http://schemas.openxmlformats.org/officeDocument/2006/relationships/hyperlink" Target="https://skills.emsidata.com/skills/KS682P46TV7CKCJM807Z" TargetMode="External"/><Relationship Id="rId5058" Type="http://schemas.openxmlformats.org/officeDocument/2006/relationships/hyperlink" Target="https://skills.emsidata.com/skills/BGSCE8C3494BD1CB6888" TargetMode="External"/><Relationship Id="rId5055" Type="http://schemas.openxmlformats.org/officeDocument/2006/relationships/hyperlink" Target="https://skills.emsidata.com/skills/KS127P65Z6LQ57QQ41KT" TargetMode="External"/><Relationship Id="rId5056" Type="http://schemas.openxmlformats.org/officeDocument/2006/relationships/hyperlink" Target="https://skills.emsidata.com/skills/BGSC2D831D1FDBC9FC9B" TargetMode="External"/><Relationship Id="rId5059" Type="http://schemas.openxmlformats.org/officeDocument/2006/relationships/hyperlink" Target="https://skills.emsidata.com/skills/KS84HIMR36V633XYJN41" TargetMode="External"/><Relationship Id="rId5042" Type="http://schemas.openxmlformats.org/officeDocument/2006/relationships/hyperlink" Target="https://skills.emsidata.com/skills/KS120WT63K4HC6NX7QXV" TargetMode="External"/><Relationship Id="rId5043" Type="http://schemas.openxmlformats.org/officeDocument/2006/relationships/hyperlink" Target="https://skills.emsidata.com/skills/BGSD8721EFD4E4A08F93" TargetMode="External"/><Relationship Id="rId5040" Type="http://schemas.openxmlformats.org/officeDocument/2006/relationships/hyperlink" Target="https://skills.emsidata.com/skills/KS124LP64HJZV4GQ0ML2" TargetMode="External"/><Relationship Id="rId5041" Type="http://schemas.openxmlformats.org/officeDocument/2006/relationships/hyperlink" Target="https://skills.emsidata.com/skills/ES28736A05DE8CEB0158" TargetMode="External"/><Relationship Id="rId5046" Type="http://schemas.openxmlformats.org/officeDocument/2006/relationships/hyperlink" Target="https://skills.emsidata.com/skills/ESC76DDBF24F9407CEEF" TargetMode="External"/><Relationship Id="rId5047" Type="http://schemas.openxmlformats.org/officeDocument/2006/relationships/hyperlink" Target="https://skills.emsidata.com/skills/KS7G2JK6H86B84TR6BPK" TargetMode="External"/><Relationship Id="rId5044" Type="http://schemas.openxmlformats.org/officeDocument/2006/relationships/hyperlink" Target="https://skills.emsidata.com/skills/KS1289Y78X8HDRH2PLM8" TargetMode="External"/><Relationship Id="rId5045" Type="http://schemas.openxmlformats.org/officeDocument/2006/relationships/hyperlink" Target="https://skills.emsidata.com/skills/ESFC9930C9E7A7F81339" TargetMode="External"/><Relationship Id="rId5048" Type="http://schemas.openxmlformats.org/officeDocument/2006/relationships/hyperlink" Target="https://skills.emsidata.com/skills/BGSDDE0EBD9790EC1F61" TargetMode="External"/><Relationship Id="rId5049" Type="http://schemas.openxmlformats.org/officeDocument/2006/relationships/hyperlink" Target="https://skills.emsidata.com/skills/KS123LG6CFQC1NQVP31P" TargetMode="External"/><Relationship Id="rId2800" Type="http://schemas.openxmlformats.org/officeDocument/2006/relationships/hyperlink" Target="https://skills.emsidata.com/skills/ES973CE9E546253BE181" TargetMode="External"/><Relationship Id="rId2801" Type="http://schemas.openxmlformats.org/officeDocument/2006/relationships/hyperlink" Target="https://skills.emsidata.com/skills/KS1201R706RBJW1W88VL" TargetMode="External"/><Relationship Id="rId2802" Type="http://schemas.openxmlformats.org/officeDocument/2006/relationships/hyperlink" Target="https://skills.emsidata.com/skills/KS122NS69YK5LB5GXG0G" TargetMode="External"/><Relationship Id="rId2803" Type="http://schemas.openxmlformats.org/officeDocument/2006/relationships/hyperlink" Target="https://skills.emsidata.com/skills/KS12258708D9TH7TR7ZR" TargetMode="External"/><Relationship Id="rId2804" Type="http://schemas.openxmlformats.org/officeDocument/2006/relationships/hyperlink" Target="https://skills.emsidata.com/skills/KS1200T5ZT69L9WDBV8G" TargetMode="External"/><Relationship Id="rId2805" Type="http://schemas.openxmlformats.org/officeDocument/2006/relationships/hyperlink" Target="https://skills.emsidata.com/skills/KS1225C71N86CV5TCZR0" TargetMode="External"/><Relationship Id="rId2806" Type="http://schemas.openxmlformats.org/officeDocument/2006/relationships/hyperlink" Target="https://skills.emsidata.com/skills/KS1201T63BYR03S4Y8PG" TargetMode="External"/><Relationship Id="rId2807" Type="http://schemas.openxmlformats.org/officeDocument/2006/relationships/hyperlink" Target="https://skills.emsidata.com/skills/KS121K25Y2Y1YBWJSYKB" TargetMode="External"/><Relationship Id="rId2808" Type="http://schemas.openxmlformats.org/officeDocument/2006/relationships/hyperlink" Target="https://skills.emsidata.com/skills/KSZBFEWMN7GVFG60IO8A" TargetMode="External"/><Relationship Id="rId2809" Type="http://schemas.openxmlformats.org/officeDocument/2006/relationships/hyperlink" Target="https://skills.emsidata.com/skills/ESD7BFFE052367E6732E" TargetMode="External"/><Relationship Id="rId5071" Type="http://schemas.openxmlformats.org/officeDocument/2006/relationships/hyperlink" Target="https://skills.emsidata.com/skills/ESCAD1CF2FD6644B20B5" TargetMode="External"/><Relationship Id="rId5072" Type="http://schemas.openxmlformats.org/officeDocument/2006/relationships/hyperlink" Target="https://skills.emsidata.com/skills/KS120ZH69WYL1431RP7P" TargetMode="External"/><Relationship Id="rId5070" Type="http://schemas.openxmlformats.org/officeDocument/2006/relationships/hyperlink" Target="https://skills.emsidata.com/skills/KS124CY60R4M0NWJTR09" TargetMode="External"/><Relationship Id="rId5075" Type="http://schemas.openxmlformats.org/officeDocument/2006/relationships/hyperlink" Target="https://skills.emsidata.com/skills/ESD76BF418EA0D564BB1" TargetMode="External"/><Relationship Id="rId5076" Type="http://schemas.openxmlformats.org/officeDocument/2006/relationships/hyperlink" Target="https://skills.emsidata.com/skills/KS122TV5ZN0SLBG7G9ZL" TargetMode="External"/><Relationship Id="rId5073" Type="http://schemas.openxmlformats.org/officeDocument/2006/relationships/hyperlink" Target="https://skills.emsidata.com/skills/KS440LM6GX90RKRDSHQB" TargetMode="External"/><Relationship Id="rId5074" Type="http://schemas.openxmlformats.org/officeDocument/2006/relationships/hyperlink" Target="https://skills.emsidata.com/skills/ESBEE34FEE67A9E79BE4" TargetMode="External"/><Relationship Id="rId5079" Type="http://schemas.openxmlformats.org/officeDocument/2006/relationships/hyperlink" Target="https://skills.emsidata.com/skills/KS1243W71S1VZTP6P2RR" TargetMode="External"/><Relationship Id="rId5077" Type="http://schemas.openxmlformats.org/officeDocument/2006/relationships/hyperlink" Target="https://skills.emsidata.com/skills/KS7G2B36T2SQCF2H9FHQ" TargetMode="External"/><Relationship Id="rId5078" Type="http://schemas.openxmlformats.org/officeDocument/2006/relationships/hyperlink" Target="https://skills.emsidata.com/skills/ESFA9982A2A945E439CB" TargetMode="External"/><Relationship Id="rId5060" Type="http://schemas.openxmlformats.org/officeDocument/2006/relationships/hyperlink" Target="https://skills.emsidata.com/skills/ES5986F3F0222E9CE14F" TargetMode="External"/><Relationship Id="rId5061" Type="http://schemas.openxmlformats.org/officeDocument/2006/relationships/hyperlink" Target="https://skills.emsidata.com/skills/KS126Z4698QT1SMF60RW" TargetMode="External"/><Relationship Id="rId5064" Type="http://schemas.openxmlformats.org/officeDocument/2006/relationships/hyperlink" Target="https://skills.emsidata.com/skills/KS121TG6T1XGL601XW9R" TargetMode="External"/><Relationship Id="rId5065" Type="http://schemas.openxmlformats.org/officeDocument/2006/relationships/hyperlink" Target="https://skills.emsidata.com/skills/KS1265Q7218HLJXYXTF9" TargetMode="External"/><Relationship Id="rId5062" Type="http://schemas.openxmlformats.org/officeDocument/2006/relationships/hyperlink" Target="https://skills.emsidata.com/skills/BGSACE54B6AE4D6B470C" TargetMode="External"/><Relationship Id="rId5063" Type="http://schemas.openxmlformats.org/officeDocument/2006/relationships/hyperlink" Target="https://skills.emsidata.com/skills/KS441J072CZZ2HXBNTXR" TargetMode="External"/><Relationship Id="rId5068" Type="http://schemas.openxmlformats.org/officeDocument/2006/relationships/hyperlink" Target="https://skills.emsidata.com/skills/KSALSL0U9E60WLJXI7B7" TargetMode="External"/><Relationship Id="rId5069" Type="http://schemas.openxmlformats.org/officeDocument/2006/relationships/hyperlink" Target="https://skills.emsidata.com/skills/KS127H368QPJH5P3F2M5" TargetMode="External"/><Relationship Id="rId5066" Type="http://schemas.openxmlformats.org/officeDocument/2006/relationships/hyperlink" Target="https://skills.emsidata.com/skills/KS121W466M96BHHNJV3R" TargetMode="External"/><Relationship Id="rId5067" Type="http://schemas.openxmlformats.org/officeDocument/2006/relationships/hyperlink" Target="https://skills.emsidata.com/skills/KS441LT6XR2QN55GK52F" TargetMode="External"/><Relationship Id="rId1576" Type="http://schemas.openxmlformats.org/officeDocument/2006/relationships/hyperlink" Target="https://skills.emsidata.com/skills/KS126DW6L25YMPTBTLP4" TargetMode="External"/><Relationship Id="rId1577" Type="http://schemas.openxmlformats.org/officeDocument/2006/relationships/hyperlink" Target="https://skills.emsidata.com/skills/KS441L95YNG7DW6L0XMD" TargetMode="External"/><Relationship Id="rId1578" Type="http://schemas.openxmlformats.org/officeDocument/2006/relationships/hyperlink" Target="https://skills.emsidata.com/skills/KS123JK63Q614LZV81J4" TargetMode="External"/><Relationship Id="rId1579" Type="http://schemas.openxmlformats.org/officeDocument/2006/relationships/hyperlink" Target="https://skills.emsidata.com/skills/KS123JK6BL79X4HBXD2K" TargetMode="External"/><Relationship Id="rId987" Type="http://schemas.openxmlformats.org/officeDocument/2006/relationships/hyperlink" Target="https://skills.emsidata.com/skills/KS440SY67HBN3F219LRN" TargetMode="External"/><Relationship Id="rId986" Type="http://schemas.openxmlformats.org/officeDocument/2006/relationships/hyperlink" Target="https://skills.emsidata.com/skills/KS440ST66P01HWP6MK82" TargetMode="External"/><Relationship Id="rId985" Type="http://schemas.openxmlformats.org/officeDocument/2006/relationships/hyperlink" Target="https://skills.emsidata.com/skills/KS1209G79Q8ZZ51G18SJ" TargetMode="External"/><Relationship Id="rId984" Type="http://schemas.openxmlformats.org/officeDocument/2006/relationships/hyperlink" Target="https://skills.emsidata.com/skills/ESC3FA72B273832CFBCB" TargetMode="External"/><Relationship Id="rId989" Type="http://schemas.openxmlformats.org/officeDocument/2006/relationships/hyperlink" Target="https://skills.emsidata.com/skills/KS1209F6043FBM176TN4" TargetMode="External"/><Relationship Id="rId988" Type="http://schemas.openxmlformats.org/officeDocument/2006/relationships/hyperlink" Target="https://skills.emsidata.com/skills/KS440SX5YMH7WMX0ZGYK" TargetMode="External"/><Relationship Id="rId1570" Type="http://schemas.openxmlformats.org/officeDocument/2006/relationships/hyperlink" Target="https://skills.emsidata.com/skills/KS1209264Q7T9WXJ2HTT" TargetMode="External"/><Relationship Id="rId1571" Type="http://schemas.openxmlformats.org/officeDocument/2006/relationships/hyperlink" Target="https://skills.emsidata.com/skills/KS121DB6X0V47PT1WG5P" TargetMode="External"/><Relationship Id="rId983" Type="http://schemas.openxmlformats.org/officeDocument/2006/relationships/hyperlink" Target="https://skills.emsidata.com/skills/KS440ST71BBTLSHBXZMH" TargetMode="External"/><Relationship Id="rId1572" Type="http://schemas.openxmlformats.org/officeDocument/2006/relationships/hyperlink" Target="https://skills.emsidata.com/skills/KS7G3CY67GB9V691Z1RS" TargetMode="External"/><Relationship Id="rId982" Type="http://schemas.openxmlformats.org/officeDocument/2006/relationships/hyperlink" Target="https://skills.emsidata.com/skills/ES188DE915B2E5229062" TargetMode="External"/><Relationship Id="rId1573" Type="http://schemas.openxmlformats.org/officeDocument/2006/relationships/hyperlink" Target="https://skills.emsidata.com/skills/KS1205W6CC3KVPSFH2Q6" TargetMode="External"/><Relationship Id="rId981" Type="http://schemas.openxmlformats.org/officeDocument/2006/relationships/hyperlink" Target="https://skills.emsidata.com/skills/KSSB0NJ3D0GJIKWAW2RK" TargetMode="External"/><Relationship Id="rId1574" Type="http://schemas.openxmlformats.org/officeDocument/2006/relationships/hyperlink" Target="https://skills.emsidata.com/skills/KS123H56W4F21M098TMZ" TargetMode="External"/><Relationship Id="rId980" Type="http://schemas.openxmlformats.org/officeDocument/2006/relationships/hyperlink" Target="https://skills.emsidata.com/skills/KS440HZ6NMV42JG96YCT" TargetMode="External"/><Relationship Id="rId1575" Type="http://schemas.openxmlformats.org/officeDocument/2006/relationships/hyperlink" Target="https://skills.emsidata.com/skills/KS1236268H420QTGFT00" TargetMode="External"/><Relationship Id="rId1565" Type="http://schemas.openxmlformats.org/officeDocument/2006/relationships/hyperlink" Target="https://skills.emsidata.com/skills/KS123H46XPW3L3S07696" TargetMode="External"/><Relationship Id="rId2896" Type="http://schemas.openxmlformats.org/officeDocument/2006/relationships/hyperlink" Target="https://skills.emsidata.com/skills/KS4420F638JZ4L3BDT29" TargetMode="External"/><Relationship Id="rId1566" Type="http://schemas.openxmlformats.org/officeDocument/2006/relationships/hyperlink" Target="https://skills.emsidata.com/skills/KS125TZ6X0ZJPZNT1DLX" TargetMode="External"/><Relationship Id="rId2897" Type="http://schemas.openxmlformats.org/officeDocument/2006/relationships/hyperlink" Target="https://skills.emsidata.com/skills/KS4420P5ZHWM72YCTQQD" TargetMode="External"/><Relationship Id="rId1567" Type="http://schemas.openxmlformats.org/officeDocument/2006/relationships/hyperlink" Target="https://skills.emsidata.com/skills/KS120XH67499WBWTB36S" TargetMode="External"/><Relationship Id="rId2898" Type="http://schemas.openxmlformats.org/officeDocument/2006/relationships/hyperlink" Target="https://skills.emsidata.com/skills/KS124S55WW3B76GB1F16" TargetMode="External"/><Relationship Id="rId1568" Type="http://schemas.openxmlformats.org/officeDocument/2006/relationships/hyperlink" Target="https://skills.emsidata.com/skills/KS1204Y6GTHQ6T5BDJ64" TargetMode="External"/><Relationship Id="rId2899" Type="http://schemas.openxmlformats.org/officeDocument/2006/relationships/hyperlink" Target="https://skills.emsidata.com/skills/KS120FR6VV1H0BRWF8ZF" TargetMode="External"/><Relationship Id="rId1569" Type="http://schemas.openxmlformats.org/officeDocument/2006/relationships/hyperlink" Target="https://skills.emsidata.com/skills/KS7G3NR64NRDVH5GDV3G" TargetMode="External"/><Relationship Id="rId976" Type="http://schemas.openxmlformats.org/officeDocument/2006/relationships/hyperlink" Target="https://skills.emsidata.com/skills/KS441Z979P36J786B1T8" TargetMode="External"/><Relationship Id="rId975" Type="http://schemas.openxmlformats.org/officeDocument/2006/relationships/hyperlink" Target="https://skills.emsidata.com/skills/KS440DG6RPVM3FW77Q6D" TargetMode="External"/><Relationship Id="rId974" Type="http://schemas.openxmlformats.org/officeDocument/2006/relationships/hyperlink" Target="https://skills.emsidata.com/skills/KS126T56VFRNJNKHFDD6" TargetMode="External"/><Relationship Id="rId973" Type="http://schemas.openxmlformats.org/officeDocument/2006/relationships/hyperlink" Target="https://skills.emsidata.com/skills/KS440J05VYNYKN3WMD62" TargetMode="External"/><Relationship Id="rId979" Type="http://schemas.openxmlformats.org/officeDocument/2006/relationships/hyperlink" Target="https://skills.emsidata.com/skills/KS441Z16SBV59J6ZX3S4" TargetMode="External"/><Relationship Id="rId978" Type="http://schemas.openxmlformats.org/officeDocument/2006/relationships/hyperlink" Target="https://skills.emsidata.com/skills/KS4408071Z9ZX8K49154" TargetMode="External"/><Relationship Id="rId977" Type="http://schemas.openxmlformats.org/officeDocument/2006/relationships/hyperlink" Target="https://skills.emsidata.com/skills/KS441Z66LYF6NLK6SF5J" TargetMode="External"/><Relationship Id="rId2890" Type="http://schemas.openxmlformats.org/officeDocument/2006/relationships/hyperlink" Target="https://skills.emsidata.com/skills/KS441ZY6P0PDB5DWTRB8" TargetMode="External"/><Relationship Id="rId1560" Type="http://schemas.openxmlformats.org/officeDocument/2006/relationships/hyperlink" Target="https://skills.emsidata.com/skills/KS1211J6CBCRD96F9WLF" TargetMode="External"/><Relationship Id="rId2891" Type="http://schemas.openxmlformats.org/officeDocument/2006/relationships/hyperlink" Target="https://skills.emsidata.com/skills/KS4401Q6TM90DBQSF645" TargetMode="External"/><Relationship Id="rId972" Type="http://schemas.openxmlformats.org/officeDocument/2006/relationships/hyperlink" Target="https://skills.emsidata.com/skills/KS122T36FM4N81DS5ZB0" TargetMode="External"/><Relationship Id="rId1561" Type="http://schemas.openxmlformats.org/officeDocument/2006/relationships/hyperlink" Target="https://skills.emsidata.com/skills/ESA0791BC5699A0172BF" TargetMode="External"/><Relationship Id="rId2892" Type="http://schemas.openxmlformats.org/officeDocument/2006/relationships/hyperlink" Target="https://skills.emsidata.com/skills/KSHEW8PAOGGFQG2FB3SQ" TargetMode="External"/><Relationship Id="rId971" Type="http://schemas.openxmlformats.org/officeDocument/2006/relationships/hyperlink" Target="https://skills.emsidata.com/skills/KS440FF6B6QMXYWDV96M" TargetMode="External"/><Relationship Id="rId1562" Type="http://schemas.openxmlformats.org/officeDocument/2006/relationships/hyperlink" Target="https://skills.emsidata.com/skills/KS122S36WR2XBKLZQGK9" TargetMode="External"/><Relationship Id="rId2893" Type="http://schemas.openxmlformats.org/officeDocument/2006/relationships/hyperlink" Target="https://skills.emsidata.com/skills/KSD9Z9YAZHT0I55COV7R" TargetMode="External"/><Relationship Id="rId970" Type="http://schemas.openxmlformats.org/officeDocument/2006/relationships/hyperlink" Target="https://skills.emsidata.com/skills/KS123LP69372D9YMWD2L" TargetMode="External"/><Relationship Id="rId1563" Type="http://schemas.openxmlformats.org/officeDocument/2006/relationships/hyperlink" Target="https://skills.emsidata.com/skills/KS120RN65VHFNWDLP6VX" TargetMode="External"/><Relationship Id="rId2894" Type="http://schemas.openxmlformats.org/officeDocument/2006/relationships/hyperlink" Target="https://skills.emsidata.com/skills/KS1259878L4HP9Z4JWKY" TargetMode="External"/><Relationship Id="rId1564" Type="http://schemas.openxmlformats.org/officeDocument/2006/relationships/hyperlink" Target="https://skills.emsidata.com/skills/KS122J66MRFCY8GSM6DM" TargetMode="External"/><Relationship Id="rId2895" Type="http://schemas.openxmlformats.org/officeDocument/2006/relationships/hyperlink" Target="https://skills.emsidata.com/skills/KS1278K73G73L31PWNK5" TargetMode="External"/><Relationship Id="rId1598" Type="http://schemas.openxmlformats.org/officeDocument/2006/relationships/hyperlink" Target="https://skills.emsidata.com/skills/KS120NF79HQWGSRGMZ12" TargetMode="External"/><Relationship Id="rId1599" Type="http://schemas.openxmlformats.org/officeDocument/2006/relationships/hyperlink" Target="https://skills.emsidata.com/skills/KS126BK72NQVGDQ6Q7K3" TargetMode="External"/><Relationship Id="rId1590" Type="http://schemas.openxmlformats.org/officeDocument/2006/relationships/hyperlink" Target="https://skills.emsidata.com/skills/KS125XG6Y7YJZVNMBHXB" TargetMode="External"/><Relationship Id="rId1591" Type="http://schemas.openxmlformats.org/officeDocument/2006/relationships/hyperlink" Target="https://skills.emsidata.com/skills/KS1215C64BD9KVQFHZBZ" TargetMode="External"/><Relationship Id="rId1592" Type="http://schemas.openxmlformats.org/officeDocument/2006/relationships/hyperlink" Target="https://skills.emsidata.com/skills/KS124PB6WM344W71N2YN" TargetMode="External"/><Relationship Id="rId1593" Type="http://schemas.openxmlformats.org/officeDocument/2006/relationships/hyperlink" Target="https://skills.emsidata.com/skills/KS122026T330GBFBDD8M" TargetMode="External"/><Relationship Id="rId1594" Type="http://schemas.openxmlformats.org/officeDocument/2006/relationships/hyperlink" Target="https://skills.emsidata.com/skills/KS128C75YQ6WMW8PWRNC" TargetMode="External"/><Relationship Id="rId1595" Type="http://schemas.openxmlformats.org/officeDocument/2006/relationships/hyperlink" Target="https://skills.emsidata.com/skills/KS123JM6WNC3DFHXWT5R" TargetMode="External"/><Relationship Id="rId1596" Type="http://schemas.openxmlformats.org/officeDocument/2006/relationships/hyperlink" Target="https://skills.emsidata.com/skills/KS126BW62RVX5VPC1PWZ" TargetMode="External"/><Relationship Id="rId1597" Type="http://schemas.openxmlformats.org/officeDocument/2006/relationships/hyperlink" Target="https://skills.emsidata.com/skills/KS683V56LQP0SQ03P27R" TargetMode="External"/><Relationship Id="rId1587" Type="http://schemas.openxmlformats.org/officeDocument/2006/relationships/hyperlink" Target="https://skills.emsidata.com/skills/BGS757E14D9D4F28CD09" TargetMode="External"/><Relationship Id="rId1588" Type="http://schemas.openxmlformats.org/officeDocument/2006/relationships/hyperlink" Target="https://skills.emsidata.com/skills/KS124XK650R414070GMP" TargetMode="External"/><Relationship Id="rId1589" Type="http://schemas.openxmlformats.org/officeDocument/2006/relationships/hyperlink" Target="https://skills.emsidata.com/skills/KS124726L50CX4ZNHYK2" TargetMode="External"/><Relationship Id="rId998" Type="http://schemas.openxmlformats.org/officeDocument/2006/relationships/hyperlink" Target="https://skills.emsidata.com/skills/KS120T664TBR3VK55TFK" TargetMode="External"/><Relationship Id="rId997" Type="http://schemas.openxmlformats.org/officeDocument/2006/relationships/hyperlink" Target="https://skills.emsidata.com/skills/KS1264H758K2TKLS5C4C" TargetMode="External"/><Relationship Id="rId996" Type="http://schemas.openxmlformats.org/officeDocument/2006/relationships/hyperlink" Target="https://skills.emsidata.com/skills/KS124RG6C0Y5RTWH7975" TargetMode="External"/><Relationship Id="rId995" Type="http://schemas.openxmlformats.org/officeDocument/2006/relationships/hyperlink" Target="https://skills.emsidata.com/skills/KS126PY60GCR2WL8PKCL" TargetMode="External"/><Relationship Id="rId999" Type="http://schemas.openxmlformats.org/officeDocument/2006/relationships/hyperlink" Target="https://skills.emsidata.com/skills/KS5W35NSPAIH2CYDJZQA" TargetMode="External"/><Relationship Id="rId990" Type="http://schemas.openxmlformats.org/officeDocument/2006/relationships/hyperlink" Target="https://skills.emsidata.com/skills/KS7G83H6SMKRLFDXJQNC" TargetMode="External"/><Relationship Id="rId1580" Type="http://schemas.openxmlformats.org/officeDocument/2006/relationships/hyperlink" Target="https://skills.emsidata.com/skills/KS122X469TVKC2D5BT68" TargetMode="External"/><Relationship Id="rId1581" Type="http://schemas.openxmlformats.org/officeDocument/2006/relationships/hyperlink" Target="https://skills.emsidata.com/skills/KS127786QW3K8Z2T9H2J" TargetMode="External"/><Relationship Id="rId1582" Type="http://schemas.openxmlformats.org/officeDocument/2006/relationships/hyperlink" Target="https://skills.emsidata.com/skills/KS123SD73GSP4ZDT71BZ" TargetMode="External"/><Relationship Id="rId994" Type="http://schemas.openxmlformats.org/officeDocument/2006/relationships/hyperlink" Target="https://skills.emsidata.com/skills/KS4415X69VP3BF9HJ9DN" TargetMode="External"/><Relationship Id="rId1583" Type="http://schemas.openxmlformats.org/officeDocument/2006/relationships/hyperlink" Target="https://skills.emsidata.com/skills/KS440266X81HPPGXJKZ3" TargetMode="External"/><Relationship Id="rId993" Type="http://schemas.openxmlformats.org/officeDocument/2006/relationships/hyperlink" Target="https://skills.emsidata.com/skills/KS127F96JQ9K8PXZKH79" TargetMode="External"/><Relationship Id="rId1584" Type="http://schemas.openxmlformats.org/officeDocument/2006/relationships/hyperlink" Target="https://skills.emsidata.com/skills/KS1200X6V3937RSF8VVM" TargetMode="External"/><Relationship Id="rId992" Type="http://schemas.openxmlformats.org/officeDocument/2006/relationships/hyperlink" Target="https://skills.emsidata.com/skills/KS4404C6ZPHGNK61DK5B" TargetMode="External"/><Relationship Id="rId1585" Type="http://schemas.openxmlformats.org/officeDocument/2006/relationships/hyperlink" Target="https://skills.emsidata.com/skills/KS121DD6PJVP5J55TD7Q" TargetMode="External"/><Relationship Id="rId991" Type="http://schemas.openxmlformats.org/officeDocument/2006/relationships/hyperlink" Target="https://skills.emsidata.com/skills/ES8339EBF681F40605CC" TargetMode="External"/><Relationship Id="rId1586" Type="http://schemas.openxmlformats.org/officeDocument/2006/relationships/hyperlink" Target="https://skills.emsidata.com/skills/KS120NN77G2CSJY7HZSN" TargetMode="External"/><Relationship Id="rId1532" Type="http://schemas.openxmlformats.org/officeDocument/2006/relationships/hyperlink" Target="https://skills.emsidata.com/skills/KS441QM5ZBD2GP3F626Q" TargetMode="External"/><Relationship Id="rId2863" Type="http://schemas.openxmlformats.org/officeDocument/2006/relationships/hyperlink" Target="https://skills.emsidata.com/skills/KSF0VVZRH8VDPI925TQU" TargetMode="External"/><Relationship Id="rId1533" Type="http://schemas.openxmlformats.org/officeDocument/2006/relationships/hyperlink" Target="https://skills.emsidata.com/skills/ES7F2AC71427559BBABF" TargetMode="External"/><Relationship Id="rId2864" Type="http://schemas.openxmlformats.org/officeDocument/2006/relationships/hyperlink" Target="https://skills.emsidata.com/skills/KSG8V19PB8K7PM95X4HW" TargetMode="External"/><Relationship Id="rId1534" Type="http://schemas.openxmlformats.org/officeDocument/2006/relationships/hyperlink" Target="https://skills.emsidata.com/skills/KS441786F0PS9RV3QBS0" TargetMode="External"/><Relationship Id="rId2865" Type="http://schemas.openxmlformats.org/officeDocument/2006/relationships/hyperlink" Target="https://skills.emsidata.com/skills/KS1203R6SRVKL378L4WD" TargetMode="External"/><Relationship Id="rId1535" Type="http://schemas.openxmlformats.org/officeDocument/2006/relationships/hyperlink" Target="https://skills.emsidata.com/skills/KS123VY5ZW3319SF7RLL" TargetMode="External"/><Relationship Id="rId2866" Type="http://schemas.openxmlformats.org/officeDocument/2006/relationships/hyperlink" Target="https://skills.emsidata.com/skills/KS128CK6XBWYWYT7T3HK" TargetMode="External"/><Relationship Id="rId1536" Type="http://schemas.openxmlformats.org/officeDocument/2006/relationships/hyperlink" Target="https://skills.emsidata.com/skills/ES73AC9E5FE14A3E022A" TargetMode="External"/><Relationship Id="rId2867" Type="http://schemas.openxmlformats.org/officeDocument/2006/relationships/hyperlink" Target="http://asp.net" TargetMode="External"/><Relationship Id="rId1537" Type="http://schemas.openxmlformats.org/officeDocument/2006/relationships/hyperlink" Target="https://skills.emsidata.com/skills/KS122T77647GHV6KTWNM" TargetMode="External"/><Relationship Id="rId2868" Type="http://schemas.openxmlformats.org/officeDocument/2006/relationships/hyperlink" Target="https://skills.emsidata.com/skills/KS120026VL50QFWT2281" TargetMode="External"/><Relationship Id="rId1538" Type="http://schemas.openxmlformats.org/officeDocument/2006/relationships/hyperlink" Target="https://skills.emsidata.com/skills/KS4417C64SBZ4MTY17ZL" TargetMode="External"/><Relationship Id="rId2869" Type="http://schemas.openxmlformats.org/officeDocument/2006/relationships/hyperlink" Target="https://skills.emsidata.com/skills/KS122YY6MYF5CPT4FR4S" TargetMode="External"/><Relationship Id="rId1539" Type="http://schemas.openxmlformats.org/officeDocument/2006/relationships/hyperlink" Target="https://skills.emsidata.com/skills/ES6A0D7EA1FC15B7AA92" TargetMode="External"/><Relationship Id="rId949" Type="http://schemas.openxmlformats.org/officeDocument/2006/relationships/hyperlink" Target="https://skills.emsidata.com/skills/KS124506YXKN137GTBSR" TargetMode="External"/><Relationship Id="rId948" Type="http://schemas.openxmlformats.org/officeDocument/2006/relationships/hyperlink" Target="https://skills.emsidata.com/skills/KS127475WVS7K683V021" TargetMode="External"/><Relationship Id="rId943" Type="http://schemas.openxmlformats.org/officeDocument/2006/relationships/hyperlink" Target="https://skills.emsidata.com/skills/KSULSDRILGAGHXKONKPK" TargetMode="External"/><Relationship Id="rId942" Type="http://schemas.openxmlformats.org/officeDocument/2006/relationships/hyperlink" Target="https://skills.emsidata.com/skills/KS4415J65V14KMCQPFSF" TargetMode="External"/><Relationship Id="rId941" Type="http://schemas.openxmlformats.org/officeDocument/2006/relationships/hyperlink" Target="https://skills.emsidata.com/skills/KS8AC7RFKOVQGQXSTULT" TargetMode="External"/><Relationship Id="rId940" Type="http://schemas.openxmlformats.org/officeDocument/2006/relationships/hyperlink" Target="https://skills.emsidata.com/skills/BGSF4EBD46A6D8E67885" TargetMode="External"/><Relationship Id="rId947" Type="http://schemas.openxmlformats.org/officeDocument/2006/relationships/hyperlink" Target="https://skills.emsidata.com/skills/KS127496XDM09Z0QDFRC" TargetMode="External"/><Relationship Id="rId946" Type="http://schemas.openxmlformats.org/officeDocument/2006/relationships/hyperlink" Target="https://skills.emsidata.com/skills/KS1274B698GSL5ZNPBFD" TargetMode="External"/><Relationship Id="rId945" Type="http://schemas.openxmlformats.org/officeDocument/2006/relationships/hyperlink" Target="https://skills.emsidata.com/skills/KS127466Z3V0JBXDZV0K" TargetMode="External"/><Relationship Id="rId944" Type="http://schemas.openxmlformats.org/officeDocument/2006/relationships/hyperlink" Target="https://skills.emsidata.com/skills/KS127456CLRCN3N9B9YV" TargetMode="External"/><Relationship Id="rId2860" Type="http://schemas.openxmlformats.org/officeDocument/2006/relationships/hyperlink" Target="https://skills.emsidata.com/skills/KSOVEQPKEQJ5T2X9R89J" TargetMode="External"/><Relationship Id="rId1530" Type="http://schemas.openxmlformats.org/officeDocument/2006/relationships/hyperlink" Target="https://skills.emsidata.com/skills/KS127DV65DQ9B786S2RP" TargetMode="External"/><Relationship Id="rId2861" Type="http://schemas.openxmlformats.org/officeDocument/2006/relationships/hyperlink" Target="https://skills.emsidata.com/skills/KS1217278SZ35V5NJM37" TargetMode="External"/><Relationship Id="rId1531" Type="http://schemas.openxmlformats.org/officeDocument/2006/relationships/hyperlink" Target="https://skills.emsidata.com/skills/KS120PL73RYMKY95ZH5Z" TargetMode="External"/><Relationship Id="rId2862" Type="http://schemas.openxmlformats.org/officeDocument/2006/relationships/hyperlink" Target="https://skills.emsidata.com/skills/ESE6B3EECE8D49449D5C" TargetMode="External"/><Relationship Id="rId1521" Type="http://schemas.openxmlformats.org/officeDocument/2006/relationships/hyperlink" Target="https://skills.emsidata.com/skills/KS120556WGBNC5V3VQXQ" TargetMode="External"/><Relationship Id="rId2852" Type="http://schemas.openxmlformats.org/officeDocument/2006/relationships/hyperlink" Target="https://skills.emsidata.com/skills/KS124WY5XMZ8T1N1QVK4" TargetMode="External"/><Relationship Id="rId1522" Type="http://schemas.openxmlformats.org/officeDocument/2006/relationships/hyperlink" Target="https://skills.emsidata.com/skills/KS7G7X55ZKBF0R0WCSZQ" TargetMode="External"/><Relationship Id="rId2853" Type="http://schemas.openxmlformats.org/officeDocument/2006/relationships/hyperlink" Target="https://skills.emsidata.com/skills/KS124WG732M8CKGG55BK" TargetMode="External"/><Relationship Id="rId1523" Type="http://schemas.openxmlformats.org/officeDocument/2006/relationships/hyperlink" Target="https://skills.emsidata.com/skills/KS122B675FC1JT787TRB" TargetMode="External"/><Relationship Id="rId2854" Type="http://schemas.openxmlformats.org/officeDocument/2006/relationships/hyperlink" Target="https://skills.emsidata.com/skills/KS121DV68XQ3HX9FLNCW" TargetMode="External"/><Relationship Id="rId1524" Type="http://schemas.openxmlformats.org/officeDocument/2006/relationships/hyperlink" Target="https://skills.emsidata.com/skills/KS124NS6CKNPGT1F7VSN" TargetMode="External"/><Relationship Id="rId2855" Type="http://schemas.openxmlformats.org/officeDocument/2006/relationships/hyperlink" Target="https://skills.emsidata.com/skills/KS441V276PPDCWTPLVCZ" TargetMode="External"/><Relationship Id="rId1525" Type="http://schemas.openxmlformats.org/officeDocument/2006/relationships/hyperlink" Target="https://skills.emsidata.com/skills/KS120496WQCJDPL7THP5" TargetMode="External"/><Relationship Id="rId2856" Type="http://schemas.openxmlformats.org/officeDocument/2006/relationships/hyperlink" Target="https://skills.emsidata.com/skills/KS126JW5YQ43F84MGCH8" TargetMode="External"/><Relationship Id="rId1526" Type="http://schemas.openxmlformats.org/officeDocument/2006/relationships/hyperlink" Target="https://skills.emsidata.com/skills/KS1284F681JH8F550M7M" TargetMode="External"/><Relationship Id="rId2857" Type="http://schemas.openxmlformats.org/officeDocument/2006/relationships/hyperlink" Target="https://skills.emsidata.com/skills/KSR89RCZ8FWAOLMU14FZ" TargetMode="External"/><Relationship Id="rId1527" Type="http://schemas.openxmlformats.org/officeDocument/2006/relationships/hyperlink" Target="https://skills.emsidata.com/skills/KS4401B6VMFBY6G9F6VV" TargetMode="External"/><Relationship Id="rId2858" Type="http://schemas.openxmlformats.org/officeDocument/2006/relationships/hyperlink" Target="https://skills.emsidata.com/skills/KS441ZN5Y2HJQNZF6RWR" TargetMode="External"/><Relationship Id="rId1528" Type="http://schemas.openxmlformats.org/officeDocument/2006/relationships/hyperlink" Target="https://skills.emsidata.com/skills/KS440JC7832MKD436QQH" TargetMode="External"/><Relationship Id="rId2859" Type="http://schemas.openxmlformats.org/officeDocument/2006/relationships/hyperlink" Target="https://skills.emsidata.com/skills/KS4420H5X0GJCY6NMP4F" TargetMode="External"/><Relationship Id="rId1529" Type="http://schemas.openxmlformats.org/officeDocument/2006/relationships/hyperlink" Target="https://skills.emsidata.com/skills/KS441Y66ZLLMXB4CYX8T" TargetMode="External"/><Relationship Id="rId939" Type="http://schemas.openxmlformats.org/officeDocument/2006/relationships/hyperlink" Target="https://skills.emsidata.com/skills/KS104W1QP2DGEDAVVLX9" TargetMode="External"/><Relationship Id="rId938" Type="http://schemas.openxmlformats.org/officeDocument/2006/relationships/hyperlink" Target="https://skills.emsidata.com/skills/ES22ECA6C1B19E1D0E75" TargetMode="External"/><Relationship Id="rId937" Type="http://schemas.openxmlformats.org/officeDocument/2006/relationships/hyperlink" Target="https://skills.emsidata.com/skills/KSZKU2WJ3LJO8J81HAKF" TargetMode="External"/><Relationship Id="rId932" Type="http://schemas.openxmlformats.org/officeDocument/2006/relationships/hyperlink" Target="https://skills.emsidata.com/skills/KS125SB602T27LG8RMK7" TargetMode="External"/><Relationship Id="rId931" Type="http://schemas.openxmlformats.org/officeDocument/2006/relationships/hyperlink" Target="https://skills.emsidata.com/skills/KS123JN71DL4HTPLHBLY" TargetMode="External"/><Relationship Id="rId930" Type="http://schemas.openxmlformats.org/officeDocument/2006/relationships/hyperlink" Target="https://skills.emsidata.com/skills/KS4400B6MR93SM20HP3B" TargetMode="External"/><Relationship Id="rId936" Type="http://schemas.openxmlformats.org/officeDocument/2006/relationships/hyperlink" Target="https://skills.emsidata.com/skills/KSB3Z0P5MSBXBKJE3Y21" TargetMode="External"/><Relationship Id="rId935" Type="http://schemas.openxmlformats.org/officeDocument/2006/relationships/hyperlink" Target="https://skills.emsidata.com/skills/KS127Z56K4JCC713L3T9" TargetMode="External"/><Relationship Id="rId934" Type="http://schemas.openxmlformats.org/officeDocument/2006/relationships/hyperlink" Target="https://skills.emsidata.com/skills/KS1208G6GL6FVT9HR27X" TargetMode="External"/><Relationship Id="rId933" Type="http://schemas.openxmlformats.org/officeDocument/2006/relationships/hyperlink" Target="https://skills.emsidata.com/skills/KS123JP7356ZGH4XP9D5" TargetMode="External"/><Relationship Id="rId2850" Type="http://schemas.openxmlformats.org/officeDocument/2006/relationships/hyperlink" Target="https://skills.emsidata.com/skills/KS126ZX6W3NJDHQNH58C" TargetMode="External"/><Relationship Id="rId1520" Type="http://schemas.openxmlformats.org/officeDocument/2006/relationships/hyperlink" Target="https://skills.emsidata.com/skills/KS1205767R47RZSQ9RHY" TargetMode="External"/><Relationship Id="rId2851" Type="http://schemas.openxmlformats.org/officeDocument/2006/relationships/hyperlink" Target="https://skills.emsidata.com/skills/KSE4ME2Z9GRO05SLM3CR" TargetMode="External"/><Relationship Id="rId1554" Type="http://schemas.openxmlformats.org/officeDocument/2006/relationships/hyperlink" Target="https://skills.emsidata.com/skills/KS120N96MNJPYH80XDS0" TargetMode="External"/><Relationship Id="rId2885" Type="http://schemas.openxmlformats.org/officeDocument/2006/relationships/hyperlink" Target="https://skills.emsidata.com/skills/KS1200578T5QCYT0Z98G" TargetMode="External"/><Relationship Id="rId1555" Type="http://schemas.openxmlformats.org/officeDocument/2006/relationships/hyperlink" Target="https://skills.emsidata.com/skills/KS121DF78T4DJJK19DZV" TargetMode="External"/><Relationship Id="rId2886" Type="http://schemas.openxmlformats.org/officeDocument/2006/relationships/hyperlink" Target="https://skills.emsidata.com/skills/KS441ZY75ZBD54BWPKN4" TargetMode="External"/><Relationship Id="rId1556" Type="http://schemas.openxmlformats.org/officeDocument/2006/relationships/hyperlink" Target="https://skills.emsidata.com/skills/KS121DM5YM6GWXH1JXPD" TargetMode="External"/><Relationship Id="rId2887" Type="http://schemas.openxmlformats.org/officeDocument/2006/relationships/hyperlink" Target="https://skills.emsidata.com/skills/KS124TX612FBDFB0BG81" TargetMode="External"/><Relationship Id="rId1557" Type="http://schemas.openxmlformats.org/officeDocument/2006/relationships/hyperlink" Target="https://skills.emsidata.com/skills/KS124PY62D45XXQ2GK5Z" TargetMode="External"/><Relationship Id="rId2888" Type="http://schemas.openxmlformats.org/officeDocument/2006/relationships/hyperlink" Target="https://skills.emsidata.com/skills/KS4KJ4EOEZN3NUBVMT8O" TargetMode="External"/><Relationship Id="rId1558" Type="http://schemas.openxmlformats.org/officeDocument/2006/relationships/hyperlink" Target="https://skills.emsidata.com/skills/KS1202X65SZ3VM8V8RYB" TargetMode="External"/><Relationship Id="rId2889" Type="http://schemas.openxmlformats.org/officeDocument/2006/relationships/hyperlink" Target="https://skills.emsidata.com/skills/KS442066KVRQP1K641DZ" TargetMode="External"/><Relationship Id="rId1559" Type="http://schemas.openxmlformats.org/officeDocument/2006/relationships/hyperlink" Target="https://skills.emsidata.com/skills/KS441J55W2NMY8X9YMY8" TargetMode="External"/><Relationship Id="rId965" Type="http://schemas.openxmlformats.org/officeDocument/2006/relationships/hyperlink" Target="https://skills.emsidata.com/skills/KS124VX71S37S8LDZGTP" TargetMode="External"/><Relationship Id="rId964" Type="http://schemas.openxmlformats.org/officeDocument/2006/relationships/hyperlink" Target="https://skills.emsidata.com/skills/KS440RG73NX6DWXSRB7M" TargetMode="External"/><Relationship Id="rId963" Type="http://schemas.openxmlformats.org/officeDocument/2006/relationships/hyperlink" Target="https://skills.emsidata.com/skills/KS127SX66CYN04XRHR81" TargetMode="External"/><Relationship Id="rId962" Type="http://schemas.openxmlformats.org/officeDocument/2006/relationships/hyperlink" Target="https://skills.emsidata.com/skills/KS125V16J6WRBJ38PSHP" TargetMode="External"/><Relationship Id="rId969" Type="http://schemas.openxmlformats.org/officeDocument/2006/relationships/hyperlink" Target="https://skills.emsidata.com/skills/KS1205F75D757GCGPVRR" TargetMode="External"/><Relationship Id="rId968" Type="http://schemas.openxmlformats.org/officeDocument/2006/relationships/hyperlink" Target="https://skills.emsidata.com/skills/KSKMTEE8J7A8S24ANRLQ" TargetMode="External"/><Relationship Id="rId967" Type="http://schemas.openxmlformats.org/officeDocument/2006/relationships/hyperlink" Target="https://skills.emsidata.com/skills/KS441YX6T5N53TC0FMK0" TargetMode="External"/><Relationship Id="rId966" Type="http://schemas.openxmlformats.org/officeDocument/2006/relationships/hyperlink" Target="https://skills.emsidata.com/skills/KS121XS63RSX5J13JPCR" TargetMode="External"/><Relationship Id="rId2880" Type="http://schemas.openxmlformats.org/officeDocument/2006/relationships/hyperlink" Target="https://skills.emsidata.com/skills/KS4420D71YWJJ5Y4Q45N" TargetMode="External"/><Relationship Id="rId961" Type="http://schemas.openxmlformats.org/officeDocument/2006/relationships/hyperlink" Target="https://skills.emsidata.com/skills/KS440RJ64ZK5DCBYW21Y" TargetMode="External"/><Relationship Id="rId1550" Type="http://schemas.openxmlformats.org/officeDocument/2006/relationships/hyperlink" Target="https://skills.emsidata.com/skills/KS122DY639TDV010ZS9X" TargetMode="External"/><Relationship Id="rId2881" Type="http://schemas.openxmlformats.org/officeDocument/2006/relationships/hyperlink" Target="https://skills.emsidata.com/skills/ES46B2FBE34B5D3E45D5" TargetMode="External"/><Relationship Id="rId960" Type="http://schemas.openxmlformats.org/officeDocument/2006/relationships/hyperlink" Target="https://skills.emsidata.com/skills/KS123H062T6DZ8HTJ0WM" TargetMode="External"/><Relationship Id="rId1551" Type="http://schemas.openxmlformats.org/officeDocument/2006/relationships/hyperlink" Target="https://skills.emsidata.com/skills/KS121DH6LPCLQ9XCJ299" TargetMode="External"/><Relationship Id="rId2882" Type="http://schemas.openxmlformats.org/officeDocument/2006/relationships/hyperlink" Target="https://skills.emsidata.com/skills/ESA10CDDE14540B7C454" TargetMode="External"/><Relationship Id="rId1552" Type="http://schemas.openxmlformats.org/officeDocument/2006/relationships/hyperlink" Target="https://skills.emsidata.com/skills/KS121D876SW86NXTTD5G" TargetMode="External"/><Relationship Id="rId2883" Type="http://schemas.openxmlformats.org/officeDocument/2006/relationships/hyperlink" Target="https://skills.emsidata.com/skills/KS441Y96H9FLSDZ31TVM" TargetMode="External"/><Relationship Id="rId1553" Type="http://schemas.openxmlformats.org/officeDocument/2006/relationships/hyperlink" Target="https://skills.emsidata.com/skills/KS121DC71689NJZ1D92J" TargetMode="External"/><Relationship Id="rId2884" Type="http://schemas.openxmlformats.org/officeDocument/2006/relationships/hyperlink" Target="https://skills.emsidata.com/skills/KS1232D6PH6SBVWWPQWC" TargetMode="External"/><Relationship Id="rId1543" Type="http://schemas.openxmlformats.org/officeDocument/2006/relationships/hyperlink" Target="https://skills.emsidata.com/skills/KS121JZ756988D5271Q4" TargetMode="External"/><Relationship Id="rId2874" Type="http://schemas.openxmlformats.org/officeDocument/2006/relationships/hyperlink" Target="https://skills.emsidata.com/skills/KS120RM619V18NJXTHV1" TargetMode="External"/><Relationship Id="rId1544" Type="http://schemas.openxmlformats.org/officeDocument/2006/relationships/hyperlink" Target="https://skills.emsidata.com/skills/KS120GL6RWTMY8N0BZ8Y" TargetMode="External"/><Relationship Id="rId2875" Type="http://schemas.openxmlformats.org/officeDocument/2006/relationships/hyperlink" Target="https://skills.emsidata.com/skills/KS122Z36QK3N5097B5JH" TargetMode="External"/><Relationship Id="rId1545" Type="http://schemas.openxmlformats.org/officeDocument/2006/relationships/hyperlink" Target="https://skills.emsidata.com/skills/KS120GK6TVS7B46S83CG" TargetMode="External"/><Relationship Id="rId2876" Type="http://schemas.openxmlformats.org/officeDocument/2006/relationships/hyperlink" Target="https://skills.emsidata.com/skills/KS441ZX6SQFRKYQ2R9PF" TargetMode="External"/><Relationship Id="rId1546" Type="http://schemas.openxmlformats.org/officeDocument/2006/relationships/hyperlink" Target="https://skills.emsidata.com/skills/KS120CQ779XFR669JY07" TargetMode="External"/><Relationship Id="rId2877" Type="http://schemas.openxmlformats.org/officeDocument/2006/relationships/hyperlink" Target="https://skills.emsidata.com/skills/ESE1206224D87D966D6F" TargetMode="External"/><Relationship Id="rId1547" Type="http://schemas.openxmlformats.org/officeDocument/2006/relationships/hyperlink" Target="https://skills.emsidata.com/skills/KS120H9659BG1L6W9Q4F" TargetMode="External"/><Relationship Id="rId2878" Type="http://schemas.openxmlformats.org/officeDocument/2006/relationships/hyperlink" Target="https://skills.emsidata.com/skills/KS122VP5W9LZ8TRNFJY0" TargetMode="External"/><Relationship Id="rId1548" Type="http://schemas.openxmlformats.org/officeDocument/2006/relationships/hyperlink" Target="https://skills.emsidata.com/skills/KS121DG63T646C583JG5" TargetMode="External"/><Relationship Id="rId2879" Type="http://schemas.openxmlformats.org/officeDocument/2006/relationships/hyperlink" Target="https://skills.emsidata.com/skills/KSL37L34MKPYFKMDGSQZ" TargetMode="External"/><Relationship Id="rId1549" Type="http://schemas.openxmlformats.org/officeDocument/2006/relationships/hyperlink" Target="https://skills.emsidata.com/skills/KS122DY6Z0FFT3KGNF2L" TargetMode="External"/><Relationship Id="rId959" Type="http://schemas.openxmlformats.org/officeDocument/2006/relationships/hyperlink" Target="https://skills.emsidata.com/skills/KS127S56TFLN00DY9FFB" TargetMode="External"/><Relationship Id="rId954" Type="http://schemas.openxmlformats.org/officeDocument/2006/relationships/hyperlink" Target="https://skills.emsidata.com/skills/KS1203870JVGL4NN4W7Z" TargetMode="External"/><Relationship Id="rId953" Type="http://schemas.openxmlformats.org/officeDocument/2006/relationships/hyperlink" Target="https://skills.emsidata.com/skills/KSMWULH8BYVFDYMC4X32" TargetMode="External"/><Relationship Id="rId952" Type="http://schemas.openxmlformats.org/officeDocument/2006/relationships/hyperlink" Target="https://skills.emsidata.com/skills/KS68722612P0WXWQ5WH0" TargetMode="External"/><Relationship Id="rId951" Type="http://schemas.openxmlformats.org/officeDocument/2006/relationships/hyperlink" Target="https://skills.emsidata.com/skills/ESA118758E8399BC752C" TargetMode="External"/><Relationship Id="rId958" Type="http://schemas.openxmlformats.org/officeDocument/2006/relationships/hyperlink" Target="https://skills.emsidata.com/skills/KS124506C03MCR67QDHD" TargetMode="External"/><Relationship Id="rId957" Type="http://schemas.openxmlformats.org/officeDocument/2006/relationships/hyperlink" Target="https://skills.emsidata.com/skills/KS123KM61YHSN8DRJMQS" TargetMode="External"/><Relationship Id="rId956" Type="http://schemas.openxmlformats.org/officeDocument/2006/relationships/hyperlink" Target="https://skills.emsidata.com/skills/KS1222V6SP612DWLXQQ6" TargetMode="External"/><Relationship Id="rId955" Type="http://schemas.openxmlformats.org/officeDocument/2006/relationships/hyperlink" Target="https://skills.emsidata.com/skills/KS125316CFXYDMDPLDML" TargetMode="External"/><Relationship Id="rId950" Type="http://schemas.openxmlformats.org/officeDocument/2006/relationships/hyperlink" Target="https://skills.emsidata.com/skills/KS128BD76JKFQW14PDHD" TargetMode="External"/><Relationship Id="rId2870" Type="http://schemas.openxmlformats.org/officeDocument/2006/relationships/hyperlink" Target="https://skills.emsidata.com/skills/KS4420L6KYL45CVTHY1F" TargetMode="External"/><Relationship Id="rId1540" Type="http://schemas.openxmlformats.org/officeDocument/2006/relationships/hyperlink" Target="https://skills.emsidata.com/skills/KS1219C69P76SPMKR984" TargetMode="External"/><Relationship Id="rId2871" Type="http://schemas.openxmlformats.org/officeDocument/2006/relationships/hyperlink" Target="https://skills.emsidata.com/skills/KS121F45VPV8C9W3QFYH" TargetMode="External"/><Relationship Id="rId1541" Type="http://schemas.openxmlformats.org/officeDocument/2006/relationships/hyperlink" Target="https://skills.emsidata.com/skills/ES1BEEB0EA9BCFD65927" TargetMode="External"/><Relationship Id="rId2872" Type="http://schemas.openxmlformats.org/officeDocument/2006/relationships/hyperlink" Target="https://skills.emsidata.com/skills/KS441ZY71NJGKL537RVJ" TargetMode="External"/><Relationship Id="rId1542" Type="http://schemas.openxmlformats.org/officeDocument/2006/relationships/hyperlink" Target="https://skills.emsidata.com/skills/KS7G1Z46HPMFTLY1QRM3" TargetMode="External"/><Relationship Id="rId2873" Type="http://schemas.openxmlformats.org/officeDocument/2006/relationships/hyperlink" Target="https://skills.emsidata.com/skills/KS1214R5XG4X4PY7LGY6" TargetMode="External"/><Relationship Id="rId5129" Type="http://schemas.openxmlformats.org/officeDocument/2006/relationships/drawing" Target="../drawings/drawing5.xml"/><Relationship Id="rId5120" Type="http://schemas.openxmlformats.org/officeDocument/2006/relationships/hyperlink" Target="https://skills.emsidata.com/skills/KS123ZB6RSZXVNMXQVW7" TargetMode="External"/><Relationship Id="rId5123" Type="http://schemas.openxmlformats.org/officeDocument/2006/relationships/hyperlink" Target="https://skills.emsidata.com/skills/KS2T0I8XZPQ7P97B9XWV" TargetMode="External"/><Relationship Id="rId5124" Type="http://schemas.openxmlformats.org/officeDocument/2006/relationships/hyperlink" Target="https://skills.emsidata.com/skills/BGS2EBB34153B1BF2321" TargetMode="External"/><Relationship Id="rId5121" Type="http://schemas.openxmlformats.org/officeDocument/2006/relationships/hyperlink" Target="https://skills.emsidata.com/skills/KS122LD68XKMGFBYPDDG" TargetMode="External"/><Relationship Id="rId5122" Type="http://schemas.openxmlformats.org/officeDocument/2006/relationships/hyperlink" Target="https://skills.emsidata.com/skills/ES20594F731320443FA9" TargetMode="External"/><Relationship Id="rId5127" Type="http://schemas.openxmlformats.org/officeDocument/2006/relationships/hyperlink" Target="https://skills.emsidata.com/skills/KS4415S6Q3Q6JPVT2P33" TargetMode="External"/><Relationship Id="rId5128" Type="http://schemas.openxmlformats.org/officeDocument/2006/relationships/hyperlink" Target="https://skills.emsidata.com/skills/KS122PY6ZRDL0TD5GSH4" TargetMode="External"/><Relationship Id="rId5125" Type="http://schemas.openxmlformats.org/officeDocument/2006/relationships/hyperlink" Target="https://skills.emsidata.com/skills/KS124MH6ZSZDFV5XXYQ4" TargetMode="External"/><Relationship Id="rId5126" Type="http://schemas.openxmlformats.org/officeDocument/2006/relationships/hyperlink" Target="https://skills.emsidata.com/skills/ESEAD990853AF1B98D21" TargetMode="External"/><Relationship Id="rId5118" Type="http://schemas.openxmlformats.org/officeDocument/2006/relationships/hyperlink" Target="https://skills.emsidata.com/skills/BGS8102A0773806B87CE" TargetMode="External"/><Relationship Id="rId5119" Type="http://schemas.openxmlformats.org/officeDocument/2006/relationships/hyperlink" Target="https://skills.emsidata.com/skills/ESD021359A14AB33A6C2" TargetMode="External"/><Relationship Id="rId5112" Type="http://schemas.openxmlformats.org/officeDocument/2006/relationships/hyperlink" Target="https://skills.emsidata.com/skills/KS7G4XR784Q66ZDX1WKL" TargetMode="External"/><Relationship Id="rId5113" Type="http://schemas.openxmlformats.org/officeDocument/2006/relationships/hyperlink" Target="https://skills.emsidata.com/skills/ES15BDBDF726BDD1C96A" TargetMode="External"/><Relationship Id="rId5110" Type="http://schemas.openxmlformats.org/officeDocument/2006/relationships/hyperlink" Target="https://skills.emsidata.com/skills/ESDC58629CA141F03F92" TargetMode="External"/><Relationship Id="rId5111" Type="http://schemas.openxmlformats.org/officeDocument/2006/relationships/hyperlink" Target="https://skills.emsidata.com/skills/KS125S06J38JCG7ZG81Q" TargetMode="External"/><Relationship Id="rId5116" Type="http://schemas.openxmlformats.org/officeDocument/2006/relationships/hyperlink" Target="https://skills.emsidata.com/skills/BGS821D0C05A9B547295" TargetMode="External"/><Relationship Id="rId5117" Type="http://schemas.openxmlformats.org/officeDocument/2006/relationships/hyperlink" Target="https://skills.emsidata.com/skills/KS123D862Q0DXLM84GQK" TargetMode="External"/><Relationship Id="rId5114" Type="http://schemas.openxmlformats.org/officeDocument/2006/relationships/hyperlink" Target="https://skills.emsidata.com/skills/ES5269FD2583B0B9875C" TargetMode="External"/><Relationship Id="rId5115" Type="http://schemas.openxmlformats.org/officeDocument/2006/relationships/hyperlink" Target="https://skills.emsidata.com/skills/ES50ADF903599CEA2391" TargetMode="External"/><Relationship Id="rId5109" Type="http://schemas.openxmlformats.org/officeDocument/2006/relationships/hyperlink" Target="https://skills.emsidata.com/skills/KS127L677PMJFR1CTPD1" TargetMode="External"/><Relationship Id="rId5107" Type="http://schemas.openxmlformats.org/officeDocument/2006/relationships/hyperlink" Target="https://skills.emsidata.com/skills/BGS1FCE2AB7FEAB78B2D" TargetMode="External"/><Relationship Id="rId5108" Type="http://schemas.openxmlformats.org/officeDocument/2006/relationships/hyperlink" Target="https://skills.emsidata.com/skills/KSMBI2GFSAMFM2G2HSJF" TargetMode="External"/><Relationship Id="rId5101" Type="http://schemas.openxmlformats.org/officeDocument/2006/relationships/hyperlink" Target="https://skills.emsidata.com/skills/KS440CF6W7H8MFCGNQJN" TargetMode="External"/><Relationship Id="rId5102" Type="http://schemas.openxmlformats.org/officeDocument/2006/relationships/hyperlink" Target="https://skills.emsidata.com/skills/KS4422X685PNHVF0V16G" TargetMode="External"/><Relationship Id="rId5100" Type="http://schemas.openxmlformats.org/officeDocument/2006/relationships/hyperlink" Target="https://skills.emsidata.com/skills/KS440DW78N8604MSMNCC" TargetMode="External"/><Relationship Id="rId5105" Type="http://schemas.openxmlformats.org/officeDocument/2006/relationships/hyperlink" Target="https://skills.emsidata.com/skills/ES5821D6F8463BA854FC" TargetMode="External"/><Relationship Id="rId5106" Type="http://schemas.openxmlformats.org/officeDocument/2006/relationships/hyperlink" Target="https://skills.emsidata.com/skills/KS120GX6ZR3PQRWT4HZ5" TargetMode="External"/><Relationship Id="rId5103" Type="http://schemas.openxmlformats.org/officeDocument/2006/relationships/hyperlink" Target="https://skills.emsidata.com/skills/KS4407F6RWJNG6069MBN" TargetMode="External"/><Relationship Id="rId5104" Type="http://schemas.openxmlformats.org/officeDocument/2006/relationships/hyperlink" Target="https://skills.emsidata.com/skills/ES3CF32686E20E20F195" TargetMode="External"/><Relationship Id="rId2940" Type="http://schemas.openxmlformats.org/officeDocument/2006/relationships/hyperlink" Target="https://skills.emsidata.com/skills/KS1227C73CZ4XQHZ2XTZ" TargetMode="External"/><Relationship Id="rId1610" Type="http://schemas.openxmlformats.org/officeDocument/2006/relationships/hyperlink" Target="https://skills.emsidata.com/skills/KS121ZL6GFFT6K0ND5B2" TargetMode="External"/><Relationship Id="rId2941" Type="http://schemas.openxmlformats.org/officeDocument/2006/relationships/hyperlink" Target="https://skills.emsidata.com/skills/KS1IHS4BGW56Y38GTOKU" TargetMode="External"/><Relationship Id="rId1611" Type="http://schemas.openxmlformats.org/officeDocument/2006/relationships/hyperlink" Target="https://skills.emsidata.com/skills/ES8723DE38E591395DBC" TargetMode="External"/><Relationship Id="rId2942" Type="http://schemas.openxmlformats.org/officeDocument/2006/relationships/hyperlink" Target="https://skills.emsidata.com/skills/KS4414Y63W010ZY9XS8H" TargetMode="External"/><Relationship Id="rId1612" Type="http://schemas.openxmlformats.org/officeDocument/2006/relationships/hyperlink" Target="https://skills.emsidata.com/skills/KS1280K6XKQH9BVFXVNK" TargetMode="External"/><Relationship Id="rId2943" Type="http://schemas.openxmlformats.org/officeDocument/2006/relationships/hyperlink" Target="https://skills.emsidata.com/skills/KS1230Q63P8PZ4C6YT3K" TargetMode="External"/><Relationship Id="rId1613" Type="http://schemas.openxmlformats.org/officeDocument/2006/relationships/hyperlink" Target="https://skills.emsidata.com/skills/KS1248N68GQFRFW9JP59" TargetMode="External"/><Relationship Id="rId2944" Type="http://schemas.openxmlformats.org/officeDocument/2006/relationships/hyperlink" Target="https://skills.emsidata.com/skills/KS1242J775PRWB5FFKY7" TargetMode="External"/><Relationship Id="rId1614" Type="http://schemas.openxmlformats.org/officeDocument/2006/relationships/hyperlink" Target="https://skills.emsidata.com/skills/KS122XS6CHJDXDZHFXRM" TargetMode="External"/><Relationship Id="rId2945" Type="http://schemas.openxmlformats.org/officeDocument/2006/relationships/hyperlink" Target="https://skills.emsidata.com/skills/KS125VQ7947BCH0SW9YT" TargetMode="External"/><Relationship Id="rId1615" Type="http://schemas.openxmlformats.org/officeDocument/2006/relationships/hyperlink" Target="https://skills.emsidata.com/skills/KS440VW68PYFN7XB2GP9" TargetMode="External"/><Relationship Id="rId2946" Type="http://schemas.openxmlformats.org/officeDocument/2006/relationships/hyperlink" Target="https://skills.emsidata.com/skills/KS440FZ66QFPWRRTYF6J" TargetMode="External"/><Relationship Id="rId1616" Type="http://schemas.openxmlformats.org/officeDocument/2006/relationships/hyperlink" Target="https://skills.emsidata.com/skills/KS127Q96TBW4TTVM3RJC" TargetMode="External"/><Relationship Id="rId2947" Type="http://schemas.openxmlformats.org/officeDocument/2006/relationships/hyperlink" Target="https://skills.emsidata.com/skills/KSB5YB5OI3HIHTFY2ZF9" TargetMode="External"/><Relationship Id="rId907" Type="http://schemas.openxmlformats.org/officeDocument/2006/relationships/hyperlink" Target="https://skills.emsidata.com/skills/KS1258L6ZTWC7JNGNRYQ" TargetMode="External"/><Relationship Id="rId1617" Type="http://schemas.openxmlformats.org/officeDocument/2006/relationships/hyperlink" Target="https://skills.emsidata.com/skills/KS124RB6QB3SLXG1YQLQ" TargetMode="External"/><Relationship Id="rId2948" Type="http://schemas.openxmlformats.org/officeDocument/2006/relationships/hyperlink" Target="https://skills.emsidata.com/skills/KS127RY6R92TRKV2ZFDJ" TargetMode="External"/><Relationship Id="rId906" Type="http://schemas.openxmlformats.org/officeDocument/2006/relationships/hyperlink" Target="https://skills.emsidata.com/skills/KS123RF6YP2YBP8NLF53" TargetMode="External"/><Relationship Id="rId1618" Type="http://schemas.openxmlformats.org/officeDocument/2006/relationships/hyperlink" Target="https://skills.emsidata.com/skills/KS121ZZ6PF5WTNNK02X3" TargetMode="External"/><Relationship Id="rId2949" Type="http://schemas.openxmlformats.org/officeDocument/2006/relationships/hyperlink" Target="https://skills.emsidata.com/skills/KS125T06J255QYJNTRPM" TargetMode="External"/><Relationship Id="rId905" Type="http://schemas.openxmlformats.org/officeDocument/2006/relationships/hyperlink" Target="https://skills.emsidata.com/skills/KS126D668BLGSC15GFLS" TargetMode="External"/><Relationship Id="rId1619" Type="http://schemas.openxmlformats.org/officeDocument/2006/relationships/hyperlink" Target="https://skills.emsidata.com/skills/KS7G16278N547SDK0B38" TargetMode="External"/><Relationship Id="rId904" Type="http://schemas.openxmlformats.org/officeDocument/2006/relationships/hyperlink" Target="https://skills.emsidata.com/skills/ES5621D7A3822E10E681" TargetMode="External"/><Relationship Id="rId909" Type="http://schemas.openxmlformats.org/officeDocument/2006/relationships/hyperlink" Target="https://skills.emsidata.com/skills/KS1208669HP9529CXZ7Z" TargetMode="External"/><Relationship Id="rId908" Type="http://schemas.openxmlformats.org/officeDocument/2006/relationships/hyperlink" Target="https://skills.emsidata.com/skills/KS1274V6SF3T8FQJQW9K" TargetMode="External"/><Relationship Id="rId903" Type="http://schemas.openxmlformats.org/officeDocument/2006/relationships/hyperlink" Target="https://skills.emsidata.com/skills/KS123R966Z5R6D81XZK4" TargetMode="External"/><Relationship Id="rId902" Type="http://schemas.openxmlformats.org/officeDocument/2006/relationships/hyperlink" Target="https://skills.emsidata.com/skills/KS441136MW75GNS0NQW9" TargetMode="External"/><Relationship Id="rId901" Type="http://schemas.openxmlformats.org/officeDocument/2006/relationships/hyperlink" Target="https://skills.emsidata.com/skills/KS1211C68YBH9YHFRG88" TargetMode="External"/><Relationship Id="rId900" Type="http://schemas.openxmlformats.org/officeDocument/2006/relationships/hyperlink" Target="https://skills.emsidata.com/skills/ES246381C6B751E993D6" TargetMode="External"/><Relationship Id="rId2930" Type="http://schemas.openxmlformats.org/officeDocument/2006/relationships/hyperlink" Target="https://skills.emsidata.com/skills/KS120XG6RWBS98B78F9Y" TargetMode="External"/><Relationship Id="rId1600" Type="http://schemas.openxmlformats.org/officeDocument/2006/relationships/hyperlink" Target="https://skills.emsidata.com/skills/KS7G8C46RPRH7YK0M07G" TargetMode="External"/><Relationship Id="rId2931" Type="http://schemas.openxmlformats.org/officeDocument/2006/relationships/hyperlink" Target="https://skills.emsidata.com/skills/KS124QG6H2GY1Z86R903" TargetMode="External"/><Relationship Id="rId1601" Type="http://schemas.openxmlformats.org/officeDocument/2006/relationships/hyperlink" Target="https://skills.emsidata.com/skills/KS1209P6PHJHQN2L01PV" TargetMode="External"/><Relationship Id="rId2932" Type="http://schemas.openxmlformats.org/officeDocument/2006/relationships/hyperlink" Target="https://skills.emsidata.com/skills/KS1243976G466GV63ZBY" TargetMode="External"/><Relationship Id="rId1602" Type="http://schemas.openxmlformats.org/officeDocument/2006/relationships/hyperlink" Target="https://skills.emsidata.com/skills/KS126BT6PCWY2L72X1GS" TargetMode="External"/><Relationship Id="rId2933" Type="http://schemas.openxmlformats.org/officeDocument/2006/relationships/hyperlink" Target="https://skills.emsidata.com/skills/KS127L46LDS85Z7DDXNJ" TargetMode="External"/><Relationship Id="rId1603" Type="http://schemas.openxmlformats.org/officeDocument/2006/relationships/hyperlink" Target="https://skills.emsidata.com/skills/KS124MQ5Z09Y34HZ388D" TargetMode="External"/><Relationship Id="rId2934" Type="http://schemas.openxmlformats.org/officeDocument/2006/relationships/hyperlink" Target="https://skills.emsidata.com/skills/ES6F35D2C3787802A2E0" TargetMode="External"/><Relationship Id="rId1604" Type="http://schemas.openxmlformats.org/officeDocument/2006/relationships/hyperlink" Target="https://skills.emsidata.com/skills/KS124MM5WPRJBDZQRYGG" TargetMode="External"/><Relationship Id="rId2935" Type="http://schemas.openxmlformats.org/officeDocument/2006/relationships/hyperlink" Target="https://skills.emsidata.com/skills/KS7G2CG76M0XWC7CLBT6" TargetMode="External"/><Relationship Id="rId1605" Type="http://schemas.openxmlformats.org/officeDocument/2006/relationships/hyperlink" Target="https://skills.emsidata.com/skills/KS120NZ6GFM1LD71VLV2" TargetMode="External"/><Relationship Id="rId2936" Type="http://schemas.openxmlformats.org/officeDocument/2006/relationships/hyperlink" Target="https://skills.emsidata.com/skills/KS121VZ6GVLJQKQQS4YB" TargetMode="External"/><Relationship Id="rId1606" Type="http://schemas.openxmlformats.org/officeDocument/2006/relationships/hyperlink" Target="https://skills.emsidata.com/skills/KS120NY6C419DXFGXQLY" TargetMode="External"/><Relationship Id="rId2937" Type="http://schemas.openxmlformats.org/officeDocument/2006/relationships/hyperlink" Target="https://skills.emsidata.com/skills/KS125GK6R679H0RMLZJT" TargetMode="External"/><Relationship Id="rId1607" Type="http://schemas.openxmlformats.org/officeDocument/2006/relationships/hyperlink" Target="https://skills.emsidata.com/skills/KS7G05S6BRGZ0495N7KZ" TargetMode="External"/><Relationship Id="rId2938" Type="http://schemas.openxmlformats.org/officeDocument/2006/relationships/hyperlink" Target="https://skills.emsidata.com/skills/KS122996RRJZCQF3XK7Y" TargetMode="External"/><Relationship Id="rId1608" Type="http://schemas.openxmlformats.org/officeDocument/2006/relationships/hyperlink" Target="https://skills.emsidata.com/skills/KS123TG6NKPSD7LYLDRX" TargetMode="External"/><Relationship Id="rId2939" Type="http://schemas.openxmlformats.org/officeDocument/2006/relationships/hyperlink" Target="https://skills.emsidata.com/skills/KS125QD6CX29H8YCS9XR" TargetMode="External"/><Relationship Id="rId1609" Type="http://schemas.openxmlformats.org/officeDocument/2006/relationships/hyperlink" Target="https://skills.emsidata.com/skills/KS121ZG6W1DRL6SCT9V0" TargetMode="External"/><Relationship Id="rId1631" Type="http://schemas.openxmlformats.org/officeDocument/2006/relationships/hyperlink" Target="https://skills.emsidata.com/skills/KS12497607ZDD9V7HGXR" TargetMode="External"/><Relationship Id="rId2962" Type="http://schemas.openxmlformats.org/officeDocument/2006/relationships/hyperlink" Target="https://skills.emsidata.com/skills/ES40DF64C755049F2A42" TargetMode="External"/><Relationship Id="rId1632" Type="http://schemas.openxmlformats.org/officeDocument/2006/relationships/hyperlink" Target="https://skills.emsidata.com/skills/KS440GB66PDD4RKP96BF" TargetMode="External"/><Relationship Id="rId2963" Type="http://schemas.openxmlformats.org/officeDocument/2006/relationships/hyperlink" Target="https://skills.emsidata.com/skills/KS125LC6CFC41FKNZLG0" TargetMode="External"/><Relationship Id="rId1633" Type="http://schemas.openxmlformats.org/officeDocument/2006/relationships/hyperlink" Target="https://skills.emsidata.com/skills/KS120B16VXYQQWNJ9M69" TargetMode="External"/><Relationship Id="rId2964" Type="http://schemas.openxmlformats.org/officeDocument/2006/relationships/hyperlink" Target="https://skills.emsidata.com/skills/KS125LB6VQS39W9Z22PH" TargetMode="External"/><Relationship Id="rId1634" Type="http://schemas.openxmlformats.org/officeDocument/2006/relationships/hyperlink" Target="https://skills.emsidata.com/skills/ES4BC408C1F98F13E595" TargetMode="External"/><Relationship Id="rId2965" Type="http://schemas.openxmlformats.org/officeDocument/2006/relationships/hyperlink" Target="https://skills.emsidata.com/skills/KS1238H6B8TZ6MF53D8M" TargetMode="External"/><Relationship Id="rId1635" Type="http://schemas.openxmlformats.org/officeDocument/2006/relationships/hyperlink" Target="https://skills.emsidata.com/skills/KS127ZQ6S99BVGV14YXC" TargetMode="External"/><Relationship Id="rId2966" Type="http://schemas.openxmlformats.org/officeDocument/2006/relationships/hyperlink" Target="https://skills.emsidata.com/skills/ES3C82C4833E29443ACA" TargetMode="External"/><Relationship Id="rId1636" Type="http://schemas.openxmlformats.org/officeDocument/2006/relationships/hyperlink" Target="https://skills.emsidata.com/skills/KS124MS621WFKKQVTNSS" TargetMode="External"/><Relationship Id="rId2967" Type="http://schemas.openxmlformats.org/officeDocument/2006/relationships/hyperlink" Target="https://skills.emsidata.com/skills/KS121XX660DWPDPRLVW2" TargetMode="External"/><Relationship Id="rId1637" Type="http://schemas.openxmlformats.org/officeDocument/2006/relationships/hyperlink" Target="https://skills.emsidata.com/skills/KS124MN6480FZQZYDF7Q" TargetMode="External"/><Relationship Id="rId2968" Type="http://schemas.openxmlformats.org/officeDocument/2006/relationships/hyperlink" Target="https://skills.emsidata.com/skills/KS121XV72NK1F5DDJKLK" TargetMode="External"/><Relationship Id="rId1638" Type="http://schemas.openxmlformats.org/officeDocument/2006/relationships/hyperlink" Target="https://skills.emsidata.com/skills/KS121Z8778VYN5P1RV6Z" TargetMode="External"/><Relationship Id="rId2969" Type="http://schemas.openxmlformats.org/officeDocument/2006/relationships/hyperlink" Target="https://skills.emsidata.com/skills/KS123TG6QNY4DT6HTVQ0" TargetMode="External"/><Relationship Id="rId929" Type="http://schemas.openxmlformats.org/officeDocument/2006/relationships/hyperlink" Target="https://skills.emsidata.com/skills/KS120DW6YM4YQS9P2034" TargetMode="External"/><Relationship Id="rId1639" Type="http://schemas.openxmlformats.org/officeDocument/2006/relationships/hyperlink" Target="https://skills.emsidata.com/skills/KS126BH6M2VWV4SK4YLP" TargetMode="External"/><Relationship Id="rId928" Type="http://schemas.openxmlformats.org/officeDocument/2006/relationships/hyperlink" Target="https://skills.emsidata.com/skills/ESB031D9E7C9021A807E" TargetMode="External"/><Relationship Id="rId927" Type="http://schemas.openxmlformats.org/officeDocument/2006/relationships/hyperlink" Target="https://skills.emsidata.com/skills/KS126XN6787GCT3RD759" TargetMode="External"/><Relationship Id="rId926" Type="http://schemas.openxmlformats.org/officeDocument/2006/relationships/hyperlink" Target="https://skills.emsidata.com/skills/KS122RH6KSMPHZN1ZHFC" TargetMode="External"/><Relationship Id="rId921" Type="http://schemas.openxmlformats.org/officeDocument/2006/relationships/hyperlink" Target="https://skills.emsidata.com/skills/KS441X65VLWJMYN1JN5N" TargetMode="External"/><Relationship Id="rId920" Type="http://schemas.openxmlformats.org/officeDocument/2006/relationships/hyperlink" Target="https://skills.emsidata.com/skills/KS120XZ6BXM7JDV6B326" TargetMode="External"/><Relationship Id="rId925" Type="http://schemas.openxmlformats.org/officeDocument/2006/relationships/hyperlink" Target="https://skills.emsidata.com/skills/KS123216W67W6XBV06D6" TargetMode="External"/><Relationship Id="rId924" Type="http://schemas.openxmlformats.org/officeDocument/2006/relationships/hyperlink" Target="https://skills.emsidata.com/skills/KS127Z65Y2BBKJZ3W2HL" TargetMode="External"/><Relationship Id="rId923" Type="http://schemas.openxmlformats.org/officeDocument/2006/relationships/hyperlink" Target="https://skills.emsidata.com/skills/KS1231X5WSPKY79SZW2B" TargetMode="External"/><Relationship Id="rId922" Type="http://schemas.openxmlformats.org/officeDocument/2006/relationships/hyperlink" Target="https://skills.emsidata.com/skills/KS125Y06LZBWLSNVT1YG" TargetMode="External"/><Relationship Id="rId2960" Type="http://schemas.openxmlformats.org/officeDocument/2006/relationships/hyperlink" Target="https://skills.emsidata.com/skills/KS120JZ70YBB7DWH3SGT" TargetMode="External"/><Relationship Id="rId1630" Type="http://schemas.openxmlformats.org/officeDocument/2006/relationships/hyperlink" Target="https://skills.emsidata.com/skills/KSO0YGBAA6LO5IATNTXA" TargetMode="External"/><Relationship Id="rId2961" Type="http://schemas.openxmlformats.org/officeDocument/2006/relationships/hyperlink" Target="https://skills.emsidata.com/skills/ES32966BEA118E4E7E2B" TargetMode="External"/><Relationship Id="rId1620" Type="http://schemas.openxmlformats.org/officeDocument/2006/relationships/hyperlink" Target="https://skills.emsidata.com/skills/KS120H96HW4CCL1XGZXB" TargetMode="External"/><Relationship Id="rId2951" Type="http://schemas.openxmlformats.org/officeDocument/2006/relationships/hyperlink" Target="https://skills.emsidata.com/skills/KS441FC634BLLWZT4QXF" TargetMode="External"/><Relationship Id="rId1621" Type="http://schemas.openxmlformats.org/officeDocument/2006/relationships/hyperlink" Target="https://skills.emsidata.com/skills/KS124MY63TCL5K06JZ2J" TargetMode="External"/><Relationship Id="rId2952" Type="http://schemas.openxmlformats.org/officeDocument/2006/relationships/hyperlink" Target="https://skills.emsidata.com/skills/KS441B96M9G28S6N632Q" TargetMode="External"/><Relationship Id="rId1622" Type="http://schemas.openxmlformats.org/officeDocument/2006/relationships/hyperlink" Target="https://skills.emsidata.com/skills/ESDA62349890992ACC1F" TargetMode="External"/><Relationship Id="rId2953" Type="http://schemas.openxmlformats.org/officeDocument/2006/relationships/hyperlink" Target="https://skills.emsidata.com/skills/ESC8D1BB5D784F1E5F33" TargetMode="External"/><Relationship Id="rId1623" Type="http://schemas.openxmlformats.org/officeDocument/2006/relationships/hyperlink" Target="https://skills.emsidata.com/skills/ESE1216651D3CD9A89F1" TargetMode="External"/><Relationship Id="rId2954" Type="http://schemas.openxmlformats.org/officeDocument/2006/relationships/hyperlink" Target="https://skills.emsidata.com/skills/KS122J074GKGZX9XJWHJ" TargetMode="External"/><Relationship Id="rId1624" Type="http://schemas.openxmlformats.org/officeDocument/2006/relationships/hyperlink" Target="https://skills.emsidata.com/skills/KS124S26F6RR9Z7W4716" TargetMode="External"/><Relationship Id="rId2955" Type="http://schemas.openxmlformats.org/officeDocument/2006/relationships/hyperlink" Target="https://skills.emsidata.com/skills/KS123J36CN950KHKWC4T" TargetMode="External"/><Relationship Id="rId1625" Type="http://schemas.openxmlformats.org/officeDocument/2006/relationships/hyperlink" Target="https://skills.emsidata.com/skills/ES4E8A8B69F29B15F4A7" TargetMode="External"/><Relationship Id="rId2956" Type="http://schemas.openxmlformats.org/officeDocument/2006/relationships/hyperlink" Target="https://skills.emsidata.com/skills/KS122J35YCB1LN4BY67Y" TargetMode="External"/><Relationship Id="rId1626" Type="http://schemas.openxmlformats.org/officeDocument/2006/relationships/hyperlink" Target="https://skills.emsidata.com/skills/KS1280P5WGZJZFBG3HKG" TargetMode="External"/><Relationship Id="rId2957" Type="http://schemas.openxmlformats.org/officeDocument/2006/relationships/hyperlink" Target="https://skills.emsidata.com/skills/KS125R467HSMPWMRXWNB" TargetMode="External"/><Relationship Id="rId1627" Type="http://schemas.openxmlformats.org/officeDocument/2006/relationships/hyperlink" Target="https://skills.emsidata.com/skills/KS441966GVNQQMHJ5D1W" TargetMode="External"/><Relationship Id="rId2958" Type="http://schemas.openxmlformats.org/officeDocument/2006/relationships/hyperlink" Target="https://skills.emsidata.com/skills/KS1259J64Q5QMQTFCH7C" TargetMode="External"/><Relationship Id="rId918" Type="http://schemas.openxmlformats.org/officeDocument/2006/relationships/hyperlink" Target="https://skills.emsidata.com/skills/KS120DW72RSHZ5L4TRJX" TargetMode="External"/><Relationship Id="rId1628" Type="http://schemas.openxmlformats.org/officeDocument/2006/relationships/hyperlink" Target="https://skills.emsidata.com/skills/KS1280S6HX2YYRTYB3FF" TargetMode="External"/><Relationship Id="rId2959" Type="http://schemas.openxmlformats.org/officeDocument/2006/relationships/hyperlink" Target="https://skills.emsidata.com/skills/KS122J17682FG0YZBH69" TargetMode="External"/><Relationship Id="rId917" Type="http://schemas.openxmlformats.org/officeDocument/2006/relationships/hyperlink" Target="https://skills.emsidata.com/skills/BGSCCA70D8BD9865C3FF" TargetMode="External"/><Relationship Id="rId1629" Type="http://schemas.openxmlformats.org/officeDocument/2006/relationships/hyperlink" Target="https://skills.emsidata.com/skills/KS124MY5Z34XHLHMP0H7" TargetMode="External"/><Relationship Id="rId916" Type="http://schemas.openxmlformats.org/officeDocument/2006/relationships/hyperlink" Target="https://skills.emsidata.com/skills/KS1211F5YG9YD76G9N1C" TargetMode="External"/><Relationship Id="rId915" Type="http://schemas.openxmlformats.org/officeDocument/2006/relationships/hyperlink" Target="https://skills.emsidata.com/skills/KS124HN6MTVKLL6QHNRS" TargetMode="External"/><Relationship Id="rId919" Type="http://schemas.openxmlformats.org/officeDocument/2006/relationships/hyperlink" Target="https://skills.emsidata.com/skills/KS123D862HFG2P8XDB0Q" TargetMode="External"/><Relationship Id="rId910" Type="http://schemas.openxmlformats.org/officeDocument/2006/relationships/hyperlink" Target="https://skills.emsidata.com/skills/KS123T6775QBFNTGWN0J" TargetMode="External"/><Relationship Id="rId914" Type="http://schemas.openxmlformats.org/officeDocument/2006/relationships/hyperlink" Target="https://skills.emsidata.com/skills/KS124BF6H6M3KFDHCRH6" TargetMode="External"/><Relationship Id="rId913" Type="http://schemas.openxmlformats.org/officeDocument/2006/relationships/hyperlink" Target="https://skills.emsidata.com/skills/KS122C26NWF31RJV54DJ" TargetMode="External"/><Relationship Id="rId912" Type="http://schemas.openxmlformats.org/officeDocument/2006/relationships/hyperlink" Target="https://skills.emsidata.com/skills/KS441826FBB6WHLDBFJK" TargetMode="External"/><Relationship Id="rId911" Type="http://schemas.openxmlformats.org/officeDocument/2006/relationships/hyperlink" Target="https://skills.emsidata.com/skills/KS4418P67WQQGGD3YBY5" TargetMode="External"/><Relationship Id="rId2950" Type="http://schemas.openxmlformats.org/officeDocument/2006/relationships/hyperlink" Target="https://skills.emsidata.com/skills/KS125QB5ZFH3DNS84BMQ" TargetMode="External"/><Relationship Id="rId2900" Type="http://schemas.openxmlformats.org/officeDocument/2006/relationships/hyperlink" Target="https://skills.emsidata.com/skills/KS4420H75G906GRK0QJZ" TargetMode="External"/><Relationship Id="rId2901" Type="http://schemas.openxmlformats.org/officeDocument/2006/relationships/hyperlink" Target="https://skills.emsidata.com/skills/KS120FG6YP8PQYYNQY9B" TargetMode="External"/><Relationship Id="rId2902" Type="http://schemas.openxmlformats.org/officeDocument/2006/relationships/hyperlink" Target="https://skills.emsidata.com/skills/ESD81F441EA69C0AF32E" TargetMode="External"/><Relationship Id="rId2903" Type="http://schemas.openxmlformats.org/officeDocument/2006/relationships/hyperlink" Target="https://skills.emsidata.com/skills/KS120LP6CBTTJSY8HRC8" TargetMode="External"/><Relationship Id="rId2904" Type="http://schemas.openxmlformats.org/officeDocument/2006/relationships/hyperlink" Target="https://skills.emsidata.com/skills/KS120KT71H7QN93P89J9" TargetMode="External"/><Relationship Id="rId2905" Type="http://schemas.openxmlformats.org/officeDocument/2006/relationships/hyperlink" Target="https://skills.emsidata.com/skills/KS120KG6WHGRLKG6DFS3" TargetMode="External"/><Relationship Id="rId2906" Type="http://schemas.openxmlformats.org/officeDocument/2006/relationships/hyperlink" Target="https://skills.emsidata.com/skills/KS1275N74XZ574T7N47D" TargetMode="External"/><Relationship Id="rId2907" Type="http://schemas.openxmlformats.org/officeDocument/2006/relationships/hyperlink" Target="https://skills.emsidata.com/skills/KS124206N7YNCH0D379T" TargetMode="External"/><Relationship Id="rId2908" Type="http://schemas.openxmlformats.org/officeDocument/2006/relationships/hyperlink" Target="https://skills.emsidata.com/skills/KS120P172WGDPFDFJ5C3" TargetMode="External"/><Relationship Id="rId2909" Type="http://schemas.openxmlformats.org/officeDocument/2006/relationships/hyperlink" Target="https://skills.emsidata.com/skills/KS7G54P624F5TR06YLVH" TargetMode="External"/><Relationship Id="rId2920" Type="http://schemas.openxmlformats.org/officeDocument/2006/relationships/hyperlink" Target="https://skills.emsidata.com/skills/KS441M26959GKTJ5YY29" TargetMode="External"/><Relationship Id="rId2921" Type="http://schemas.openxmlformats.org/officeDocument/2006/relationships/hyperlink" Target="https://skills.emsidata.com/skills/ESFF2EE62AC1EC64DDAF" TargetMode="External"/><Relationship Id="rId2922" Type="http://schemas.openxmlformats.org/officeDocument/2006/relationships/hyperlink" Target="https://skills.emsidata.com/skills/KS122S376PFTXNQHGQTY" TargetMode="External"/><Relationship Id="rId2923" Type="http://schemas.openxmlformats.org/officeDocument/2006/relationships/hyperlink" Target="https://skills.emsidata.com/skills/ES6D4F5379D1F10ABCC2" TargetMode="External"/><Relationship Id="rId2924" Type="http://schemas.openxmlformats.org/officeDocument/2006/relationships/hyperlink" Target="https://skills.emsidata.com/skills/KS121YH6WJ1YRBDSBSXF" TargetMode="External"/><Relationship Id="rId2925" Type="http://schemas.openxmlformats.org/officeDocument/2006/relationships/hyperlink" Target="https://skills.emsidata.com/skills/ES738E52CA162DBD95F8" TargetMode="External"/><Relationship Id="rId2926" Type="http://schemas.openxmlformats.org/officeDocument/2006/relationships/hyperlink" Target="https://skills.emsidata.com/skills/KS7G3ZZ6DXCC8H51TBF6" TargetMode="External"/><Relationship Id="rId2927" Type="http://schemas.openxmlformats.org/officeDocument/2006/relationships/hyperlink" Target="https://skills.emsidata.com/skills/KS121036PZ6CXV9MM4LT" TargetMode="External"/><Relationship Id="rId2928" Type="http://schemas.openxmlformats.org/officeDocument/2006/relationships/hyperlink" Target="https://skills.emsidata.com/skills/ES1820DD3344258617FF" TargetMode="External"/><Relationship Id="rId2929" Type="http://schemas.openxmlformats.org/officeDocument/2006/relationships/hyperlink" Target="https://skills.emsidata.com/skills/KS125NM66SXCYFHQBWNT" TargetMode="External"/><Relationship Id="rId2910" Type="http://schemas.openxmlformats.org/officeDocument/2006/relationships/hyperlink" Target="https://skills.emsidata.com/skills/ESAB6ED38CE1A5A0B5A4" TargetMode="External"/><Relationship Id="rId2911" Type="http://schemas.openxmlformats.org/officeDocument/2006/relationships/hyperlink" Target="https://skills.emsidata.com/skills/ES6FA055263AB5A79CF7" TargetMode="External"/><Relationship Id="rId2912" Type="http://schemas.openxmlformats.org/officeDocument/2006/relationships/hyperlink" Target="https://skills.emsidata.com/skills/KS124BK6VD8Y1F11PD2Q" TargetMode="External"/><Relationship Id="rId2913" Type="http://schemas.openxmlformats.org/officeDocument/2006/relationships/hyperlink" Target="https://skills.emsidata.com/skills/KS123K75YYK8VGH90NCS" TargetMode="External"/><Relationship Id="rId2914" Type="http://schemas.openxmlformats.org/officeDocument/2006/relationships/hyperlink" Target="https://skills.emsidata.com/skills/ESD9586DAE537548103C" TargetMode="External"/><Relationship Id="rId2915" Type="http://schemas.openxmlformats.org/officeDocument/2006/relationships/hyperlink" Target="https://skills.emsidata.com/skills/KS120M16XCSQRBQ5ZH6D" TargetMode="External"/><Relationship Id="rId2916" Type="http://schemas.openxmlformats.org/officeDocument/2006/relationships/hyperlink" Target="https://skills.emsidata.com/skills/KS120886PW26CKLQ11T1" TargetMode="External"/><Relationship Id="rId2917" Type="http://schemas.openxmlformats.org/officeDocument/2006/relationships/hyperlink" Target="https://skills.emsidata.com/skills/KS123N6726N4C5J0PGW1" TargetMode="External"/><Relationship Id="rId2918" Type="http://schemas.openxmlformats.org/officeDocument/2006/relationships/hyperlink" Target="https://skills.emsidata.com/skills/KS441P46N6FKY9H5Q9Q7" TargetMode="External"/><Relationship Id="rId2919" Type="http://schemas.openxmlformats.org/officeDocument/2006/relationships/hyperlink" Target="https://skills.emsidata.com/skills/ES8895996371A2ECE232" TargetMode="External"/><Relationship Id="rId1697" Type="http://schemas.openxmlformats.org/officeDocument/2006/relationships/hyperlink" Target="https://skills.emsidata.com/skills/KS7G7Q65WKJ6HXFCJB6B" TargetMode="External"/><Relationship Id="rId1698" Type="http://schemas.openxmlformats.org/officeDocument/2006/relationships/hyperlink" Target="https://skills.emsidata.com/skills/KS122X7688W6K6Z1S2GK" TargetMode="External"/><Relationship Id="rId1699" Type="http://schemas.openxmlformats.org/officeDocument/2006/relationships/hyperlink" Target="https://skills.emsidata.com/skills/KSLH1WITVISR1MW7SI97" TargetMode="External"/><Relationship Id="rId866" Type="http://schemas.openxmlformats.org/officeDocument/2006/relationships/hyperlink" Target="https://skills.emsidata.com/skills/KS1283Z608T4BVTTRWMX" TargetMode="External"/><Relationship Id="rId865" Type="http://schemas.openxmlformats.org/officeDocument/2006/relationships/hyperlink" Target="https://skills.emsidata.com/skills/ESFC43DCA3801E591CD5" TargetMode="External"/><Relationship Id="rId864" Type="http://schemas.openxmlformats.org/officeDocument/2006/relationships/hyperlink" Target="https://skills.emsidata.com/skills/KS122FY6WSY43JFFK85L" TargetMode="External"/><Relationship Id="rId863" Type="http://schemas.openxmlformats.org/officeDocument/2006/relationships/hyperlink" Target="https://skills.emsidata.com/skills/KS123C36VB79XX7FXP4J" TargetMode="External"/><Relationship Id="rId869" Type="http://schemas.openxmlformats.org/officeDocument/2006/relationships/hyperlink" Target="https://skills.emsidata.com/skills/KS1238F627FPRKM5LZM2" TargetMode="External"/><Relationship Id="rId868" Type="http://schemas.openxmlformats.org/officeDocument/2006/relationships/hyperlink" Target="https://skills.emsidata.com/skills/KS125S5622QQY5R0VFZB" TargetMode="External"/><Relationship Id="rId867" Type="http://schemas.openxmlformats.org/officeDocument/2006/relationships/hyperlink" Target="https://skills.emsidata.com/skills/KS122WF72RCGVQQ79Y4P" TargetMode="External"/><Relationship Id="rId1690" Type="http://schemas.openxmlformats.org/officeDocument/2006/relationships/hyperlink" Target="https://skills.emsidata.com/skills/KS442547641M2VB5JJQ4" TargetMode="External"/><Relationship Id="rId1691" Type="http://schemas.openxmlformats.org/officeDocument/2006/relationships/hyperlink" Target="https://skills.emsidata.com/skills/ES369FB3A6621B8D08D0" TargetMode="External"/><Relationship Id="rId1692" Type="http://schemas.openxmlformats.org/officeDocument/2006/relationships/hyperlink" Target="https://skills.emsidata.com/skills/KS120QL62KBNCL39PQF3" TargetMode="External"/><Relationship Id="rId862" Type="http://schemas.openxmlformats.org/officeDocument/2006/relationships/hyperlink" Target="https://skills.emsidata.com/skills/KS1283T76NBCX550G0KK" TargetMode="External"/><Relationship Id="rId1693" Type="http://schemas.openxmlformats.org/officeDocument/2006/relationships/hyperlink" Target="https://skills.emsidata.com/skills/KS7G4BW6NRPZRT7199CQ" TargetMode="External"/><Relationship Id="rId861" Type="http://schemas.openxmlformats.org/officeDocument/2006/relationships/hyperlink" Target="https://skills.emsidata.com/skills/KS1283V6XDFZSK6YP0HF" TargetMode="External"/><Relationship Id="rId1694" Type="http://schemas.openxmlformats.org/officeDocument/2006/relationships/hyperlink" Target="https://skills.emsidata.com/skills/KS1203R6JC91PDX5GZ72" TargetMode="External"/><Relationship Id="rId860" Type="http://schemas.openxmlformats.org/officeDocument/2006/relationships/hyperlink" Target="https://skills.emsidata.com/skills/KS120MQ655HPY3MW500F" TargetMode="External"/><Relationship Id="rId1695" Type="http://schemas.openxmlformats.org/officeDocument/2006/relationships/hyperlink" Target="https://skills.emsidata.com/skills/KS126BP73PBHKDJDT3BG" TargetMode="External"/><Relationship Id="rId1696" Type="http://schemas.openxmlformats.org/officeDocument/2006/relationships/hyperlink" Target="https://skills.emsidata.com/skills/ESE4C6DAB864E4F13841" TargetMode="External"/><Relationship Id="rId1686" Type="http://schemas.openxmlformats.org/officeDocument/2006/relationships/hyperlink" Target="https://skills.emsidata.com/skills/KS7G1P677W613KY8R5BW" TargetMode="External"/><Relationship Id="rId1687" Type="http://schemas.openxmlformats.org/officeDocument/2006/relationships/hyperlink" Target="https://skills.emsidata.com/skills/KS125SS6G689TM1V0MNY" TargetMode="External"/><Relationship Id="rId1688" Type="http://schemas.openxmlformats.org/officeDocument/2006/relationships/hyperlink" Target="https://skills.emsidata.com/skills/KS440VK6X8QH7RG0M9S4" TargetMode="External"/><Relationship Id="rId1689" Type="http://schemas.openxmlformats.org/officeDocument/2006/relationships/hyperlink" Target="https://skills.emsidata.com/skills/KS442546YGKQC49SH18W" TargetMode="External"/><Relationship Id="rId855" Type="http://schemas.openxmlformats.org/officeDocument/2006/relationships/hyperlink" Target="https://skills.emsidata.com/skills/KS125TF6CX532LKSWT7B" TargetMode="External"/><Relationship Id="rId854" Type="http://schemas.openxmlformats.org/officeDocument/2006/relationships/hyperlink" Target="https://skills.emsidata.com/skills/KS123QS6V49RPS3KZQ5P" TargetMode="External"/><Relationship Id="rId853" Type="http://schemas.openxmlformats.org/officeDocument/2006/relationships/hyperlink" Target="https://skills.emsidata.com/skills/KS128GC6D8BK2XTZLG4B" TargetMode="External"/><Relationship Id="rId852" Type="http://schemas.openxmlformats.org/officeDocument/2006/relationships/hyperlink" Target="https://skills.emsidata.com/skills/KSAX11W5X1N5MG072JDV" TargetMode="External"/><Relationship Id="rId859" Type="http://schemas.openxmlformats.org/officeDocument/2006/relationships/hyperlink" Target="https://skills.emsidata.com/skills/ESC0F3063234F548675A" TargetMode="External"/><Relationship Id="rId858" Type="http://schemas.openxmlformats.org/officeDocument/2006/relationships/hyperlink" Target="https://skills.emsidata.com/skills/KS7G58B70FC9FJFM37T0" TargetMode="External"/><Relationship Id="rId857" Type="http://schemas.openxmlformats.org/officeDocument/2006/relationships/hyperlink" Target="https://skills.emsidata.com/skills/KS122086PPY11B2M1G6N" TargetMode="External"/><Relationship Id="rId856" Type="http://schemas.openxmlformats.org/officeDocument/2006/relationships/hyperlink" Target="https://skills.emsidata.com/skills/ES51FA04E676B0D6F614" TargetMode="External"/><Relationship Id="rId1680" Type="http://schemas.openxmlformats.org/officeDocument/2006/relationships/hyperlink" Target="https://skills.emsidata.com/skills/KS7G8HW67D8KPDBPSR6L" TargetMode="External"/><Relationship Id="rId1681" Type="http://schemas.openxmlformats.org/officeDocument/2006/relationships/hyperlink" Target="https://skills.emsidata.com/skills/KS7G5MH748VW3PWW01ZV" TargetMode="External"/><Relationship Id="rId851" Type="http://schemas.openxmlformats.org/officeDocument/2006/relationships/hyperlink" Target="https://skills.emsidata.com/skills/KS1254G6X37NS306Y596" TargetMode="External"/><Relationship Id="rId1682" Type="http://schemas.openxmlformats.org/officeDocument/2006/relationships/hyperlink" Target="https://skills.emsidata.com/skills/KSO6V3EY8V9G9S7OY1EJ" TargetMode="External"/><Relationship Id="rId850" Type="http://schemas.openxmlformats.org/officeDocument/2006/relationships/hyperlink" Target="https://skills.emsidata.com/skills/ESFFF8510E7855B34BD9" TargetMode="External"/><Relationship Id="rId1683" Type="http://schemas.openxmlformats.org/officeDocument/2006/relationships/hyperlink" Target="https://skills.emsidata.com/skills/ESCADFBA394801245FEA" TargetMode="External"/><Relationship Id="rId1684" Type="http://schemas.openxmlformats.org/officeDocument/2006/relationships/hyperlink" Target="https://skills.emsidata.com/skills/KS120876XZ4737QTN43G" TargetMode="External"/><Relationship Id="rId1685" Type="http://schemas.openxmlformats.org/officeDocument/2006/relationships/hyperlink" Target="https://skills.emsidata.com/skills/KS1225562LZSJSHJCJ2T" TargetMode="External"/><Relationship Id="rId888" Type="http://schemas.openxmlformats.org/officeDocument/2006/relationships/hyperlink" Target="https://skills.emsidata.com/skills/KS120X9722DH42129CXM" TargetMode="External"/><Relationship Id="rId887" Type="http://schemas.openxmlformats.org/officeDocument/2006/relationships/hyperlink" Target="https://skills.emsidata.com/skills/KS126726J0CN94Z80L06" TargetMode="External"/><Relationship Id="rId886" Type="http://schemas.openxmlformats.org/officeDocument/2006/relationships/hyperlink" Target="https://skills.emsidata.com/skills/ES4255122DBD41C619A1" TargetMode="External"/><Relationship Id="rId885" Type="http://schemas.openxmlformats.org/officeDocument/2006/relationships/hyperlink" Target="https://skills.emsidata.com/skills/KS441WR72DYYJZ5JW6WH" TargetMode="External"/><Relationship Id="rId889" Type="http://schemas.openxmlformats.org/officeDocument/2006/relationships/hyperlink" Target="https://skills.emsidata.com/skills/ESF5932691C45C2CC060" TargetMode="External"/><Relationship Id="rId880" Type="http://schemas.openxmlformats.org/officeDocument/2006/relationships/hyperlink" Target="https://skills.emsidata.com/skills/ES62D992F54FA78607E2" TargetMode="External"/><Relationship Id="rId884" Type="http://schemas.openxmlformats.org/officeDocument/2006/relationships/hyperlink" Target="https://skills.emsidata.com/skills/ES2F89D25BA6FFC32FA9" TargetMode="External"/><Relationship Id="rId883" Type="http://schemas.openxmlformats.org/officeDocument/2006/relationships/hyperlink" Target="https://skills.emsidata.com/skills/KS124VG6WSJ4SKFZV1T6" TargetMode="External"/><Relationship Id="rId882" Type="http://schemas.openxmlformats.org/officeDocument/2006/relationships/hyperlink" Target="https://skills.emsidata.com/skills/ESEC867E0E2604745DFD" TargetMode="External"/><Relationship Id="rId881" Type="http://schemas.openxmlformats.org/officeDocument/2006/relationships/hyperlink" Target="https://skills.emsidata.com/skills/ES1890FF8915895CDF26" TargetMode="External"/><Relationship Id="rId877" Type="http://schemas.openxmlformats.org/officeDocument/2006/relationships/hyperlink" Target="https://skills.emsidata.com/skills/KSATEPJUKB5DNTDI0KQE" TargetMode="External"/><Relationship Id="rId876" Type="http://schemas.openxmlformats.org/officeDocument/2006/relationships/hyperlink" Target="https://skills.emsidata.com/skills/KS125S573NW57ZP16HCX" TargetMode="External"/><Relationship Id="rId875" Type="http://schemas.openxmlformats.org/officeDocument/2006/relationships/hyperlink" Target="https://skills.emsidata.com/skills/ES245168023ED7C5476B" TargetMode="External"/><Relationship Id="rId874" Type="http://schemas.openxmlformats.org/officeDocument/2006/relationships/hyperlink" Target="https://skills.emsidata.com/skills/KS7N5PJR3FG6BOSEFN7I" TargetMode="External"/><Relationship Id="rId879" Type="http://schemas.openxmlformats.org/officeDocument/2006/relationships/hyperlink" Target="https://skills.emsidata.com/skills/ESAEA6B36CACC973C466" TargetMode="External"/><Relationship Id="rId878" Type="http://schemas.openxmlformats.org/officeDocument/2006/relationships/hyperlink" Target="https://skills.emsidata.com/skills/KS127NB6VPTVSF9N875L" TargetMode="External"/><Relationship Id="rId873" Type="http://schemas.openxmlformats.org/officeDocument/2006/relationships/hyperlink" Target="https://skills.emsidata.com/skills/KS120QH799YGB0LXH1SJ" TargetMode="External"/><Relationship Id="rId872" Type="http://schemas.openxmlformats.org/officeDocument/2006/relationships/hyperlink" Target="https://skills.emsidata.com/skills/ES58AF4FD7FE91ECBA41" TargetMode="External"/><Relationship Id="rId871" Type="http://schemas.openxmlformats.org/officeDocument/2006/relationships/hyperlink" Target="https://skills.emsidata.com/skills/ES82724D2BD143468F70" TargetMode="External"/><Relationship Id="rId870" Type="http://schemas.openxmlformats.org/officeDocument/2006/relationships/hyperlink" Target="https://skills.emsidata.com/skills/KS125NY6VR0HDH4N7N7T" TargetMode="External"/><Relationship Id="rId1653" Type="http://schemas.openxmlformats.org/officeDocument/2006/relationships/hyperlink" Target="https://skills.emsidata.com/skills/KS127LR6834753D8D7T0" TargetMode="External"/><Relationship Id="rId2984" Type="http://schemas.openxmlformats.org/officeDocument/2006/relationships/hyperlink" Target="https://skills.emsidata.com/skills/KS1203S63CGLXTS4X8H5" TargetMode="External"/><Relationship Id="rId1654" Type="http://schemas.openxmlformats.org/officeDocument/2006/relationships/hyperlink" Target="https://skills.emsidata.com/skills/KS127Q26792Z9DVBYPW3" TargetMode="External"/><Relationship Id="rId2985" Type="http://schemas.openxmlformats.org/officeDocument/2006/relationships/hyperlink" Target="https://skills.emsidata.com/skills/KS122ZF6P56SVRDXW5P7" TargetMode="External"/><Relationship Id="rId1655" Type="http://schemas.openxmlformats.org/officeDocument/2006/relationships/hyperlink" Target="https://skills.emsidata.com/skills/KS123J47437LZTH6N7ZX" TargetMode="External"/><Relationship Id="rId2986" Type="http://schemas.openxmlformats.org/officeDocument/2006/relationships/hyperlink" Target="https://skills.emsidata.com/skills/KS1282R607CFYF1FWJ74" TargetMode="External"/><Relationship Id="rId1656" Type="http://schemas.openxmlformats.org/officeDocument/2006/relationships/hyperlink" Target="https://skills.emsidata.com/skills/ES63CBB487FC9EF8BAAD" TargetMode="External"/><Relationship Id="rId2987" Type="http://schemas.openxmlformats.org/officeDocument/2006/relationships/hyperlink" Target="https://skills.emsidata.com/skills/KS125Q36PBT7H9G2VK9V" TargetMode="External"/><Relationship Id="rId1657" Type="http://schemas.openxmlformats.org/officeDocument/2006/relationships/hyperlink" Target="https://skills.emsidata.com/skills/KS122016PP8N16502KG9" TargetMode="External"/><Relationship Id="rId2988" Type="http://schemas.openxmlformats.org/officeDocument/2006/relationships/hyperlink" Target="https://skills.emsidata.com/skills/KS125PT6Y09SDG1CD8HL" TargetMode="External"/><Relationship Id="rId1658" Type="http://schemas.openxmlformats.org/officeDocument/2006/relationships/hyperlink" Target="https://skills.emsidata.com/skills/KS124MY5XKMPZGRG1CZ4" TargetMode="External"/><Relationship Id="rId2989" Type="http://schemas.openxmlformats.org/officeDocument/2006/relationships/hyperlink" Target="https://skills.emsidata.com/skills/KS1281B6JYRFQ307N4P2" TargetMode="External"/><Relationship Id="rId1659" Type="http://schemas.openxmlformats.org/officeDocument/2006/relationships/hyperlink" Target="https://skills.emsidata.com/skills/KS121F760MT5QS38TK2S" TargetMode="External"/><Relationship Id="rId829" Type="http://schemas.openxmlformats.org/officeDocument/2006/relationships/hyperlink" Target="https://skills.emsidata.com/skills/KS120D56RWSVKJ5CX1XT" TargetMode="External"/><Relationship Id="rId828" Type="http://schemas.openxmlformats.org/officeDocument/2006/relationships/hyperlink" Target="https://skills.emsidata.com/skills/KS122FY73SVQX6J22KR1" TargetMode="External"/><Relationship Id="rId827" Type="http://schemas.openxmlformats.org/officeDocument/2006/relationships/hyperlink" Target="https://skills.emsidata.com/skills/KS1206Y7570V96J5Y39Y" TargetMode="External"/><Relationship Id="rId822" Type="http://schemas.openxmlformats.org/officeDocument/2006/relationships/hyperlink" Target="https://skills.emsidata.com/skills/ES7ADC8877DBE1AA2E8C" TargetMode="External"/><Relationship Id="rId821" Type="http://schemas.openxmlformats.org/officeDocument/2006/relationships/hyperlink" Target="https://skills.emsidata.com/skills/ES397CEB1F7ADECF5C21" TargetMode="External"/><Relationship Id="rId820" Type="http://schemas.openxmlformats.org/officeDocument/2006/relationships/hyperlink" Target="https://skills.emsidata.com/skills/KS1203C6LF2KSBJ3XQBF" TargetMode="External"/><Relationship Id="rId826" Type="http://schemas.openxmlformats.org/officeDocument/2006/relationships/hyperlink" Target="https://skills.emsidata.com/skills/KS12067602WL3TMWSGT2" TargetMode="External"/><Relationship Id="rId825" Type="http://schemas.openxmlformats.org/officeDocument/2006/relationships/hyperlink" Target="https://skills.emsidata.com/skills/ESC6E4C74C294310EA8D" TargetMode="External"/><Relationship Id="rId824" Type="http://schemas.openxmlformats.org/officeDocument/2006/relationships/hyperlink" Target="https://skills.emsidata.com/skills/KS441TM6ZCZSCRZ6362T" TargetMode="External"/><Relationship Id="rId823" Type="http://schemas.openxmlformats.org/officeDocument/2006/relationships/hyperlink" Target="https://skills.emsidata.com/skills/ESE1EACD35769ED63048" TargetMode="External"/><Relationship Id="rId2980" Type="http://schemas.openxmlformats.org/officeDocument/2006/relationships/hyperlink" Target="https://skills.emsidata.com/skills/KS1266X65GWXF4XZHS30" TargetMode="External"/><Relationship Id="rId1650" Type="http://schemas.openxmlformats.org/officeDocument/2006/relationships/hyperlink" Target="https://skills.emsidata.com/skills/ES89BF16EC4A4C17F1D9" TargetMode="External"/><Relationship Id="rId2981" Type="http://schemas.openxmlformats.org/officeDocument/2006/relationships/hyperlink" Target="https://skills.emsidata.com/skills/KS4407565LF7NGXMDBVF" TargetMode="External"/><Relationship Id="rId1651" Type="http://schemas.openxmlformats.org/officeDocument/2006/relationships/hyperlink" Target="https://skills.emsidata.com/skills/KS124MZ6PG6BWHHR2F51" TargetMode="External"/><Relationship Id="rId2982" Type="http://schemas.openxmlformats.org/officeDocument/2006/relationships/hyperlink" Target="https://skills.emsidata.com/skills/KS123J07373VSJ0QY7BN" TargetMode="External"/><Relationship Id="rId1652" Type="http://schemas.openxmlformats.org/officeDocument/2006/relationships/hyperlink" Target="https://skills.emsidata.com/skills/KS1274Y5Z0PFK7XN155K" TargetMode="External"/><Relationship Id="rId2983" Type="http://schemas.openxmlformats.org/officeDocument/2006/relationships/hyperlink" Target="https://skills.emsidata.com/skills/KS128716HL1C1Y0ZS84Q" TargetMode="External"/><Relationship Id="rId1642" Type="http://schemas.openxmlformats.org/officeDocument/2006/relationships/hyperlink" Target="https://skills.emsidata.com/skills/KS1210N680TD1BLL97RL" TargetMode="External"/><Relationship Id="rId2973" Type="http://schemas.openxmlformats.org/officeDocument/2006/relationships/hyperlink" Target="https://skills.emsidata.com/skills/KS123YM600CLQQD1GP56" TargetMode="External"/><Relationship Id="rId1643" Type="http://schemas.openxmlformats.org/officeDocument/2006/relationships/hyperlink" Target="https://skills.emsidata.com/skills/KS124XH6XLWBF3BLD4RL" TargetMode="External"/><Relationship Id="rId2974" Type="http://schemas.openxmlformats.org/officeDocument/2006/relationships/hyperlink" Target="https://skills.emsidata.com/skills/KS1228S6YKWXMH4M4DL7" TargetMode="External"/><Relationship Id="rId1644" Type="http://schemas.openxmlformats.org/officeDocument/2006/relationships/hyperlink" Target="https://skills.emsidata.com/skills/KS123P25YYWF2Y9YH350" TargetMode="External"/><Relationship Id="rId2975" Type="http://schemas.openxmlformats.org/officeDocument/2006/relationships/hyperlink" Target="https://skills.emsidata.com/skills/KS123MN77Q0WTZ3GVLRV" TargetMode="External"/><Relationship Id="rId1645" Type="http://schemas.openxmlformats.org/officeDocument/2006/relationships/hyperlink" Target="https://skills.emsidata.com/skills/KS124N46RMFSBQFLTM0L" TargetMode="External"/><Relationship Id="rId2976" Type="http://schemas.openxmlformats.org/officeDocument/2006/relationships/hyperlink" Target="https://skills.emsidata.com/skills/KS121YT721BY2F3M5YDR" TargetMode="External"/><Relationship Id="rId1646" Type="http://schemas.openxmlformats.org/officeDocument/2006/relationships/hyperlink" Target="https://skills.emsidata.com/skills/KS126BZ6TX5WQZMPD6HL" TargetMode="External"/><Relationship Id="rId2977" Type="http://schemas.openxmlformats.org/officeDocument/2006/relationships/hyperlink" Target="https://skills.emsidata.com/skills/KS127Q56J10XVNDFQ3K1" TargetMode="External"/><Relationship Id="rId1647" Type="http://schemas.openxmlformats.org/officeDocument/2006/relationships/hyperlink" Target="https://skills.emsidata.com/skills/ES1284A511C299D3C4DD" TargetMode="External"/><Relationship Id="rId2978" Type="http://schemas.openxmlformats.org/officeDocument/2006/relationships/hyperlink" Target="https://skills.emsidata.com/skills/KS7G8J66SM52PLHCBTZ5" TargetMode="External"/><Relationship Id="rId1648" Type="http://schemas.openxmlformats.org/officeDocument/2006/relationships/hyperlink" Target="https://skills.emsidata.com/skills/KS126B76BSNPT73P7J2Z" TargetMode="External"/><Relationship Id="rId2979" Type="http://schemas.openxmlformats.org/officeDocument/2006/relationships/hyperlink" Target="https://skills.emsidata.com/skills/KS7G16D61SMNKDQZLKSV" TargetMode="External"/><Relationship Id="rId1649" Type="http://schemas.openxmlformats.org/officeDocument/2006/relationships/hyperlink" Target="https://skills.emsidata.com/skills/KS1242470MMRKD33K5XY" TargetMode="External"/><Relationship Id="rId819" Type="http://schemas.openxmlformats.org/officeDocument/2006/relationships/hyperlink" Target="https://skills.emsidata.com/skills/KS123C173WTFBNM4KRLN" TargetMode="External"/><Relationship Id="rId818" Type="http://schemas.openxmlformats.org/officeDocument/2006/relationships/hyperlink" Target="https://skills.emsidata.com/skills/KS123C271JPZ5MHPZG97" TargetMode="External"/><Relationship Id="rId817" Type="http://schemas.openxmlformats.org/officeDocument/2006/relationships/hyperlink" Target="https://skills.emsidata.com/skills/ES245E8045BCF98F679B" TargetMode="External"/><Relationship Id="rId816" Type="http://schemas.openxmlformats.org/officeDocument/2006/relationships/hyperlink" Target="https://skills.emsidata.com/skills/ES140C2940D2F6FBB573" TargetMode="External"/><Relationship Id="rId811" Type="http://schemas.openxmlformats.org/officeDocument/2006/relationships/hyperlink" Target="https://skills.emsidata.com/skills/KS121VS6QTTSN789855S" TargetMode="External"/><Relationship Id="rId810" Type="http://schemas.openxmlformats.org/officeDocument/2006/relationships/hyperlink" Target="https://skills.emsidata.com/skills/KS128096WDMTSBC10DX2" TargetMode="External"/><Relationship Id="rId815" Type="http://schemas.openxmlformats.org/officeDocument/2006/relationships/hyperlink" Target="https://skills.emsidata.com/skills/KS1206G7604VC40TDTF9" TargetMode="External"/><Relationship Id="rId814" Type="http://schemas.openxmlformats.org/officeDocument/2006/relationships/hyperlink" Target="https://skills.emsidata.com/skills/ESEF93B5DAF4A0F579B1" TargetMode="External"/><Relationship Id="rId813" Type="http://schemas.openxmlformats.org/officeDocument/2006/relationships/hyperlink" Target="https://skills.emsidata.com/skills/ESEF99C6787483631AB7" TargetMode="External"/><Relationship Id="rId812" Type="http://schemas.openxmlformats.org/officeDocument/2006/relationships/hyperlink" Target="https://skills.emsidata.com/skills/ESD8575080F64104F4EF" TargetMode="External"/><Relationship Id="rId2970" Type="http://schemas.openxmlformats.org/officeDocument/2006/relationships/hyperlink" Target="https://skills.emsidata.com/skills/KS120M66NZ5TCZHDHYDQ" TargetMode="External"/><Relationship Id="rId1640" Type="http://schemas.openxmlformats.org/officeDocument/2006/relationships/hyperlink" Target="https://skills.emsidata.com/skills/KS121ZR6Z8DSVQ5YSR1N" TargetMode="External"/><Relationship Id="rId2971" Type="http://schemas.openxmlformats.org/officeDocument/2006/relationships/hyperlink" Target="https://skills.emsidata.com/skills/KS1231M6M7DML5NQCX8V" TargetMode="External"/><Relationship Id="rId1641" Type="http://schemas.openxmlformats.org/officeDocument/2006/relationships/hyperlink" Target="https://skills.emsidata.com/skills/KS123987840L8J17862K" TargetMode="External"/><Relationship Id="rId2972" Type="http://schemas.openxmlformats.org/officeDocument/2006/relationships/hyperlink" Target="https://skills.emsidata.com/skills/KS1269W6ZF8J5YJDDVN9" TargetMode="External"/><Relationship Id="rId1675" Type="http://schemas.openxmlformats.org/officeDocument/2006/relationships/hyperlink" Target="https://skills.emsidata.com/skills/KS120J76PYRM8WZ3S892" TargetMode="External"/><Relationship Id="rId1676" Type="http://schemas.openxmlformats.org/officeDocument/2006/relationships/hyperlink" Target="https://skills.emsidata.com/skills/KS1253W6N7B22L0ZD773" TargetMode="External"/><Relationship Id="rId1677" Type="http://schemas.openxmlformats.org/officeDocument/2006/relationships/hyperlink" Target="https://skills.emsidata.com/skills/KS126PG6X4875RQWGRB3" TargetMode="External"/><Relationship Id="rId1678" Type="http://schemas.openxmlformats.org/officeDocument/2006/relationships/hyperlink" Target="https://skills.emsidata.com/skills/KS1253V6706HVNGFNQYK" TargetMode="External"/><Relationship Id="rId1679" Type="http://schemas.openxmlformats.org/officeDocument/2006/relationships/hyperlink" Target="https://skills.emsidata.com/skills/KS8F82E8NYV5MHUBAOMC" TargetMode="External"/><Relationship Id="rId849" Type="http://schemas.openxmlformats.org/officeDocument/2006/relationships/hyperlink" Target="https://skills.emsidata.com/skills/ESA48DD5252A6FB3A6C9" TargetMode="External"/><Relationship Id="rId844" Type="http://schemas.openxmlformats.org/officeDocument/2006/relationships/hyperlink" Target="https://skills.emsidata.com/skills/ESFE349AE41BE2829CFF" TargetMode="External"/><Relationship Id="rId843" Type="http://schemas.openxmlformats.org/officeDocument/2006/relationships/hyperlink" Target="https://skills.emsidata.com/skills/ES9207C137B26E1CC970" TargetMode="External"/><Relationship Id="rId842" Type="http://schemas.openxmlformats.org/officeDocument/2006/relationships/hyperlink" Target="https://skills.emsidata.com/skills/ES473FAAC9B48CE4A35B" TargetMode="External"/><Relationship Id="rId841" Type="http://schemas.openxmlformats.org/officeDocument/2006/relationships/hyperlink" Target="https://skills.emsidata.com/skills/KS120NS6FKD2XDTSQ9G9" TargetMode="External"/><Relationship Id="rId848" Type="http://schemas.openxmlformats.org/officeDocument/2006/relationships/hyperlink" Target="https://skills.emsidata.com/skills/KS441136FKYNP8XFVLZ1" TargetMode="External"/><Relationship Id="rId847" Type="http://schemas.openxmlformats.org/officeDocument/2006/relationships/hyperlink" Target="https://skills.emsidata.com/skills/KS1223M6J4SS9X86LG8Y" TargetMode="External"/><Relationship Id="rId846" Type="http://schemas.openxmlformats.org/officeDocument/2006/relationships/hyperlink" Target="https://skills.emsidata.com/skills/KS1256C6DBYG39V53J4V" TargetMode="External"/><Relationship Id="rId845" Type="http://schemas.openxmlformats.org/officeDocument/2006/relationships/hyperlink" Target="https://skills.emsidata.com/skills/ES82F24A0BE917B392E9" TargetMode="External"/><Relationship Id="rId1670" Type="http://schemas.openxmlformats.org/officeDocument/2006/relationships/hyperlink" Target="https://skills.emsidata.com/skills/KS1252M6JK7Z1KCG2FT3" TargetMode="External"/><Relationship Id="rId840" Type="http://schemas.openxmlformats.org/officeDocument/2006/relationships/hyperlink" Target="https://skills.emsidata.com/skills/ES16E35D2EC6D8CA49D0" TargetMode="External"/><Relationship Id="rId1671" Type="http://schemas.openxmlformats.org/officeDocument/2006/relationships/hyperlink" Target="https://skills.emsidata.com/skills/KS120J35XPMJRGTSG712" TargetMode="External"/><Relationship Id="rId1672" Type="http://schemas.openxmlformats.org/officeDocument/2006/relationships/hyperlink" Target="https://skills.emsidata.com/skills/KS121ZK6CBY90WTJYPVM" TargetMode="External"/><Relationship Id="rId1673" Type="http://schemas.openxmlformats.org/officeDocument/2006/relationships/hyperlink" Target="https://skills.emsidata.com/skills/KS440VQ6DQBXT81J219S" TargetMode="External"/><Relationship Id="rId1674" Type="http://schemas.openxmlformats.org/officeDocument/2006/relationships/hyperlink" Target="https://skills.emsidata.com/skills/KS120DK78G56K7ZMLFSV" TargetMode="External"/><Relationship Id="rId1664" Type="http://schemas.openxmlformats.org/officeDocument/2006/relationships/hyperlink" Target="https://skills.emsidata.com/skills/KS121396VHNHY94LP09H" TargetMode="External"/><Relationship Id="rId2995" Type="http://schemas.openxmlformats.org/officeDocument/2006/relationships/hyperlink" Target="https://skills.emsidata.com/skills/KS123NH64B7ZKYRJTSY4" TargetMode="External"/><Relationship Id="rId1665" Type="http://schemas.openxmlformats.org/officeDocument/2006/relationships/hyperlink" Target="https://skills.emsidata.com/skills/KS124PC74G19MCTPFTX2" TargetMode="External"/><Relationship Id="rId2996" Type="http://schemas.openxmlformats.org/officeDocument/2006/relationships/hyperlink" Target="https://skills.emsidata.com/skills/KS441GL694BVNXYQJCTL" TargetMode="External"/><Relationship Id="rId1666" Type="http://schemas.openxmlformats.org/officeDocument/2006/relationships/hyperlink" Target="https://skills.emsidata.com/skills/KS120PQ728XKTGQRG0LC" TargetMode="External"/><Relationship Id="rId2997" Type="http://schemas.openxmlformats.org/officeDocument/2006/relationships/hyperlink" Target="https://skills.emsidata.com/skills/KS127LF67KVM0BHLK1CB" TargetMode="External"/><Relationship Id="rId1667" Type="http://schemas.openxmlformats.org/officeDocument/2006/relationships/hyperlink" Target="https://skills.emsidata.com/skills/KS7G6LB60Z07YL9S1F9W" TargetMode="External"/><Relationship Id="rId2998" Type="http://schemas.openxmlformats.org/officeDocument/2006/relationships/hyperlink" Target="https://skills.emsidata.com/skills/KS441GM6SMVVFVLPTV1Z" TargetMode="External"/><Relationship Id="rId1668" Type="http://schemas.openxmlformats.org/officeDocument/2006/relationships/hyperlink" Target="https://skills.emsidata.com/skills/KS1280P6542CXXZN0FHY" TargetMode="External"/><Relationship Id="rId2999" Type="http://schemas.openxmlformats.org/officeDocument/2006/relationships/hyperlink" Target="https://skills.emsidata.com/skills/KS1257G62V8N1RFHMNLL" TargetMode="External"/><Relationship Id="rId1669" Type="http://schemas.openxmlformats.org/officeDocument/2006/relationships/hyperlink" Target="https://skills.emsidata.com/skills/KS440Q1695HNGHGP6T45" TargetMode="External"/><Relationship Id="rId839" Type="http://schemas.openxmlformats.org/officeDocument/2006/relationships/hyperlink" Target="https://skills.emsidata.com/skills/KS1257W6MJMQMDD7B31G" TargetMode="External"/><Relationship Id="rId838" Type="http://schemas.openxmlformats.org/officeDocument/2006/relationships/hyperlink" Target="https://skills.emsidata.com/skills/KS1253J6ZS0T037CNKS0" TargetMode="External"/><Relationship Id="rId833" Type="http://schemas.openxmlformats.org/officeDocument/2006/relationships/hyperlink" Target="https://skills.emsidata.com/skills/KS124Q3726PHM9JNS05D" TargetMode="External"/><Relationship Id="rId832" Type="http://schemas.openxmlformats.org/officeDocument/2006/relationships/hyperlink" Target="https://skills.emsidata.com/skills/KS123MF6JDLRM4GWRDB4" TargetMode="External"/><Relationship Id="rId831" Type="http://schemas.openxmlformats.org/officeDocument/2006/relationships/hyperlink" Target="https://skills.emsidata.com/skills/ESCACF68E59DD29D2D2D" TargetMode="External"/><Relationship Id="rId830" Type="http://schemas.openxmlformats.org/officeDocument/2006/relationships/hyperlink" Target="https://skills.emsidata.com/skills/KS125S56Y4CXSJHQHCZJ" TargetMode="External"/><Relationship Id="rId837" Type="http://schemas.openxmlformats.org/officeDocument/2006/relationships/hyperlink" Target="https://skills.emsidata.com/skills/ES822855542484300B1C" TargetMode="External"/><Relationship Id="rId836" Type="http://schemas.openxmlformats.org/officeDocument/2006/relationships/hyperlink" Target="https://skills.emsidata.com/skills/KS122LF6587VF0NZFZJW" TargetMode="External"/><Relationship Id="rId835" Type="http://schemas.openxmlformats.org/officeDocument/2006/relationships/hyperlink" Target="https://skills.emsidata.com/skills/KS125S6630PDP730RG6W" TargetMode="External"/><Relationship Id="rId834" Type="http://schemas.openxmlformats.org/officeDocument/2006/relationships/hyperlink" Target="https://skills.emsidata.com/skills/KS4414D6C0PV4QFJBLQ6" TargetMode="External"/><Relationship Id="rId2990" Type="http://schemas.openxmlformats.org/officeDocument/2006/relationships/hyperlink" Target="https://skills.emsidata.com/skills/KS1284Z6HPTVL2F65V7R" TargetMode="External"/><Relationship Id="rId1660" Type="http://schemas.openxmlformats.org/officeDocument/2006/relationships/hyperlink" Target="https://skills.emsidata.com/skills/KS124P772D5HNCJGGQ05" TargetMode="External"/><Relationship Id="rId2991" Type="http://schemas.openxmlformats.org/officeDocument/2006/relationships/hyperlink" Target="https://skills.emsidata.com/skills/KS1238V79BW37S2VFHXL" TargetMode="External"/><Relationship Id="rId1661" Type="http://schemas.openxmlformats.org/officeDocument/2006/relationships/hyperlink" Target="https://skills.emsidata.com/skills/KS124P85VVWWCK823D51" TargetMode="External"/><Relationship Id="rId2992" Type="http://schemas.openxmlformats.org/officeDocument/2006/relationships/hyperlink" Target="https://skills.emsidata.com/skills/ES40804B30203AFB57E1" TargetMode="External"/><Relationship Id="rId1662" Type="http://schemas.openxmlformats.org/officeDocument/2006/relationships/hyperlink" Target="https://skills.emsidata.com/skills/KS127PJ6B8NWF4H5TBKC" TargetMode="External"/><Relationship Id="rId2993" Type="http://schemas.openxmlformats.org/officeDocument/2006/relationships/hyperlink" Target="https://skills.emsidata.com/skills/KS1257G6QSJKF4QHGK1R" TargetMode="External"/><Relationship Id="rId1663" Type="http://schemas.openxmlformats.org/officeDocument/2006/relationships/hyperlink" Target="https://skills.emsidata.com/skills/KS1221V77WMN7NJML0DH" TargetMode="External"/><Relationship Id="rId2994" Type="http://schemas.openxmlformats.org/officeDocument/2006/relationships/hyperlink" Target="https://skills.emsidata.com/skills/ESDDDF0172EBE3A18F56" TargetMode="External"/><Relationship Id="rId899" Type="http://schemas.openxmlformats.org/officeDocument/2006/relationships/hyperlink" Target="https://skills.emsidata.com/skills/KS122D673HLMNLY5V1ZN" TargetMode="External"/><Relationship Id="rId898" Type="http://schemas.openxmlformats.org/officeDocument/2006/relationships/hyperlink" Target="https://skills.emsidata.com/skills/ES4E9130E4EFE61130B9" TargetMode="External"/><Relationship Id="rId897" Type="http://schemas.openxmlformats.org/officeDocument/2006/relationships/hyperlink" Target="https://skills.emsidata.com/skills/KS125S86TBSY7006VM7B" TargetMode="External"/><Relationship Id="rId896" Type="http://schemas.openxmlformats.org/officeDocument/2006/relationships/hyperlink" Target="https://skills.emsidata.com/skills/KS127ZV76YL5R458TFVX" TargetMode="External"/><Relationship Id="rId891" Type="http://schemas.openxmlformats.org/officeDocument/2006/relationships/hyperlink" Target="https://skills.emsidata.com/skills/ESC842062C77758B1AED" TargetMode="External"/><Relationship Id="rId890" Type="http://schemas.openxmlformats.org/officeDocument/2006/relationships/hyperlink" Target="https://skills.emsidata.com/skills/ES48623CC9C8E75C1D30" TargetMode="External"/><Relationship Id="rId895" Type="http://schemas.openxmlformats.org/officeDocument/2006/relationships/hyperlink" Target="https://skills.emsidata.com/skills/KS440DD5YG3D9JPY3CGD" TargetMode="External"/><Relationship Id="rId894" Type="http://schemas.openxmlformats.org/officeDocument/2006/relationships/hyperlink" Target="https://skills.emsidata.com/skills/KS120PQ6XD1JWMFQVJNW" TargetMode="External"/><Relationship Id="rId893" Type="http://schemas.openxmlformats.org/officeDocument/2006/relationships/hyperlink" Target="https://skills.emsidata.com/skills/KS1203C6TWBHZ701QZJQ" TargetMode="External"/><Relationship Id="rId892" Type="http://schemas.openxmlformats.org/officeDocument/2006/relationships/hyperlink" Target="https://skills.emsidata.com/skills/KS125SS6Z01PYP99SN5G"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25"/>
    <col customWidth="1" min="2" max="2" width="8.0"/>
    <col customWidth="1" min="3" max="3" width="54.13"/>
    <col customWidth="1" min="4" max="4" width="17.88"/>
    <col customWidth="1" min="6" max="6" width="40.25"/>
    <col customWidth="1" min="7" max="7" width="49.0"/>
  </cols>
  <sheetData>
    <row r="1">
      <c r="A1" s="1" t="s">
        <v>0</v>
      </c>
      <c r="B1" s="1" t="s">
        <v>1</v>
      </c>
      <c r="C1" s="1" t="s">
        <v>2</v>
      </c>
      <c r="D1" s="1" t="s">
        <v>3</v>
      </c>
      <c r="E1" s="1" t="s">
        <v>4</v>
      </c>
      <c r="F1" s="1" t="s">
        <v>5</v>
      </c>
      <c r="G1" s="1" t="s">
        <v>6</v>
      </c>
    </row>
    <row r="2">
      <c r="A2" s="2" t="s">
        <v>7</v>
      </c>
      <c r="B2" s="3">
        <v>1.0</v>
      </c>
      <c r="C2" s="4" t="s">
        <v>8</v>
      </c>
      <c r="D2" s="3" t="s">
        <v>9</v>
      </c>
      <c r="F2" s="5"/>
      <c r="G2" s="5"/>
    </row>
    <row r="3">
      <c r="A3" s="2" t="s">
        <v>7</v>
      </c>
      <c r="B3" s="5">
        <v>2.0</v>
      </c>
      <c r="C3" s="4" t="s">
        <v>10</v>
      </c>
      <c r="D3" s="3" t="s">
        <v>9</v>
      </c>
      <c r="F3" s="5"/>
      <c r="G3" s="5"/>
    </row>
    <row r="4">
      <c r="A4" s="2" t="s">
        <v>7</v>
      </c>
      <c r="B4" s="5">
        <v>3.0</v>
      </c>
      <c r="C4" s="4" t="s">
        <v>11</v>
      </c>
      <c r="D4" s="3" t="s">
        <v>9</v>
      </c>
      <c r="F4" s="5"/>
      <c r="G4" s="5"/>
    </row>
    <row r="5">
      <c r="A5" s="2" t="s">
        <v>7</v>
      </c>
      <c r="B5" s="5">
        <v>4.0</v>
      </c>
      <c r="C5" s="4" t="s">
        <v>12</v>
      </c>
      <c r="D5" s="3" t="s">
        <v>9</v>
      </c>
      <c r="F5" s="5"/>
      <c r="G5" s="5"/>
    </row>
    <row r="6">
      <c r="A6" s="2" t="s">
        <v>7</v>
      </c>
      <c r="B6" s="5">
        <v>5.0</v>
      </c>
      <c r="C6" s="4" t="s">
        <v>13</v>
      </c>
      <c r="D6" s="3" t="s">
        <v>9</v>
      </c>
      <c r="F6" s="5"/>
      <c r="G6" s="5"/>
    </row>
    <row r="7">
      <c r="A7" s="2" t="s">
        <v>7</v>
      </c>
      <c r="B7" s="5">
        <v>6.0</v>
      </c>
      <c r="C7" s="4" t="s">
        <v>9</v>
      </c>
      <c r="D7" s="3" t="s">
        <v>9</v>
      </c>
      <c r="F7" s="5"/>
      <c r="G7" s="5"/>
    </row>
    <row r="8">
      <c r="A8" s="2" t="s">
        <v>7</v>
      </c>
      <c r="B8" s="5">
        <v>7.0</v>
      </c>
      <c r="C8" s="4" t="s">
        <v>14</v>
      </c>
      <c r="D8" s="3" t="s">
        <v>9</v>
      </c>
      <c r="F8" s="5"/>
      <c r="G8" s="5"/>
    </row>
    <row r="9">
      <c r="A9" s="2" t="s">
        <v>7</v>
      </c>
      <c r="B9" s="5">
        <v>8.0</v>
      </c>
      <c r="C9" s="4" t="s">
        <v>15</v>
      </c>
      <c r="D9" s="3" t="s">
        <v>9</v>
      </c>
      <c r="F9" s="5"/>
      <c r="G9" s="5"/>
    </row>
    <row r="10">
      <c r="A10" s="2" t="s">
        <v>7</v>
      </c>
      <c r="B10" s="5">
        <v>9.0</v>
      </c>
      <c r="C10" s="4" t="s">
        <v>16</v>
      </c>
      <c r="D10" s="3" t="s">
        <v>9</v>
      </c>
      <c r="F10" s="5"/>
      <c r="G10" s="5"/>
    </row>
    <row r="11">
      <c r="A11" s="2" t="s">
        <v>7</v>
      </c>
      <c r="B11" s="5">
        <v>10.0</v>
      </c>
      <c r="C11" s="4" t="s">
        <v>17</v>
      </c>
      <c r="D11" s="3" t="s">
        <v>9</v>
      </c>
      <c r="F11" s="5"/>
      <c r="G11" s="5"/>
    </row>
    <row r="12">
      <c r="A12" s="2" t="s">
        <v>7</v>
      </c>
      <c r="B12" s="5">
        <v>11.0</v>
      </c>
      <c r="C12" s="4" t="s">
        <v>18</v>
      </c>
      <c r="D12" s="3" t="s">
        <v>9</v>
      </c>
      <c r="F12" s="5"/>
      <c r="G12" s="5"/>
    </row>
    <row r="13">
      <c r="A13" s="2" t="s">
        <v>7</v>
      </c>
      <c r="B13" s="5">
        <v>12.0</v>
      </c>
      <c r="C13" s="4" t="s">
        <v>19</v>
      </c>
      <c r="D13" s="3" t="s">
        <v>9</v>
      </c>
      <c r="F13" s="5"/>
      <c r="G13" s="5"/>
    </row>
    <row r="14">
      <c r="A14" s="2" t="s">
        <v>7</v>
      </c>
      <c r="B14" s="5">
        <v>13.0</v>
      </c>
      <c r="C14" s="4" t="s">
        <v>20</v>
      </c>
      <c r="D14" s="3" t="s">
        <v>9</v>
      </c>
      <c r="F14" s="5"/>
      <c r="G14" s="5"/>
    </row>
    <row r="15">
      <c r="A15" s="2" t="s">
        <v>7</v>
      </c>
      <c r="B15" s="5">
        <v>14.0</v>
      </c>
      <c r="C15" s="4" t="s">
        <v>21</v>
      </c>
      <c r="D15" s="3" t="s">
        <v>9</v>
      </c>
      <c r="F15" s="5"/>
      <c r="G15" s="5"/>
    </row>
    <row r="16">
      <c r="A16" s="2" t="s">
        <v>7</v>
      </c>
      <c r="B16" s="5">
        <v>15.0</v>
      </c>
      <c r="C16" s="4" t="s">
        <v>22</v>
      </c>
      <c r="D16" s="3" t="s">
        <v>9</v>
      </c>
      <c r="F16" s="5"/>
      <c r="G16" s="5"/>
    </row>
    <row r="17">
      <c r="A17" s="2" t="s">
        <v>7</v>
      </c>
      <c r="B17" s="5">
        <v>16.0</v>
      </c>
      <c r="C17" s="4" t="s">
        <v>23</v>
      </c>
      <c r="D17" s="3" t="s">
        <v>9</v>
      </c>
      <c r="F17" s="5"/>
      <c r="G17" s="5"/>
    </row>
    <row r="18">
      <c r="A18" s="2" t="s">
        <v>7</v>
      </c>
      <c r="B18" s="5">
        <v>17.0</v>
      </c>
      <c r="C18" s="4" t="s">
        <v>24</v>
      </c>
      <c r="D18" s="3" t="s">
        <v>9</v>
      </c>
      <c r="F18" s="5"/>
      <c r="G18" s="5"/>
    </row>
    <row r="19">
      <c r="A19" s="2" t="s">
        <v>7</v>
      </c>
      <c r="B19" s="5">
        <v>18.0</v>
      </c>
      <c r="C19" s="4" t="s">
        <v>25</v>
      </c>
      <c r="D19" s="3" t="s">
        <v>9</v>
      </c>
      <c r="F19" s="5"/>
      <c r="G19" s="5"/>
    </row>
    <row r="20">
      <c r="A20" s="2" t="s">
        <v>7</v>
      </c>
      <c r="B20" s="5">
        <v>19.0</v>
      </c>
      <c r="C20" s="4" t="s">
        <v>26</v>
      </c>
      <c r="D20" s="3" t="s">
        <v>9</v>
      </c>
      <c r="F20" s="5"/>
      <c r="G20" s="5"/>
    </row>
    <row r="21">
      <c r="A21" s="2" t="s">
        <v>7</v>
      </c>
      <c r="B21" s="5">
        <v>20.0</v>
      </c>
      <c r="C21" s="4" t="s">
        <v>27</v>
      </c>
      <c r="D21" s="3" t="s">
        <v>9</v>
      </c>
      <c r="F21" s="5"/>
      <c r="G21" s="5"/>
    </row>
    <row r="22">
      <c r="A22" s="2" t="s">
        <v>7</v>
      </c>
      <c r="B22" s="5">
        <v>21.0</v>
      </c>
      <c r="C22" s="4" t="s">
        <v>28</v>
      </c>
      <c r="D22" s="3" t="s">
        <v>9</v>
      </c>
      <c r="F22" s="5"/>
      <c r="G22" s="5"/>
    </row>
    <row r="23">
      <c r="A23" s="2" t="s">
        <v>7</v>
      </c>
      <c r="B23" s="5">
        <v>22.0</v>
      </c>
      <c r="C23" s="4" t="s">
        <v>29</v>
      </c>
      <c r="D23" s="3" t="s">
        <v>9</v>
      </c>
      <c r="F23" s="5"/>
      <c r="G23" s="5"/>
    </row>
    <row r="24">
      <c r="A24" s="2" t="s">
        <v>7</v>
      </c>
      <c r="B24" s="5">
        <v>23.0</v>
      </c>
      <c r="C24" s="4" t="s">
        <v>30</v>
      </c>
      <c r="D24" s="3" t="s">
        <v>9</v>
      </c>
      <c r="F24" s="5"/>
      <c r="G24" s="5"/>
    </row>
    <row r="25">
      <c r="A25" s="2" t="s">
        <v>7</v>
      </c>
      <c r="B25" s="5">
        <v>24.0</v>
      </c>
      <c r="C25" s="4" t="s">
        <v>31</v>
      </c>
      <c r="D25" s="3" t="s">
        <v>9</v>
      </c>
      <c r="F25" s="5"/>
      <c r="G25" s="5"/>
    </row>
    <row r="26">
      <c r="A26" s="2" t="s">
        <v>7</v>
      </c>
      <c r="B26" s="5">
        <v>25.0</v>
      </c>
      <c r="C26" s="4" t="s">
        <v>32</v>
      </c>
      <c r="D26" s="3" t="s">
        <v>9</v>
      </c>
      <c r="F26" s="5"/>
      <c r="G26" s="5"/>
    </row>
    <row r="27">
      <c r="A27" s="2" t="s">
        <v>7</v>
      </c>
      <c r="B27" s="5">
        <v>26.0</v>
      </c>
      <c r="C27" s="4" t="s">
        <v>33</v>
      </c>
      <c r="D27" s="3" t="s">
        <v>9</v>
      </c>
      <c r="F27" s="5"/>
      <c r="G27" s="5"/>
    </row>
    <row r="28">
      <c r="A28" s="2" t="s">
        <v>7</v>
      </c>
      <c r="B28" s="5">
        <v>27.0</v>
      </c>
      <c r="C28" s="4" t="s">
        <v>34</v>
      </c>
      <c r="D28" s="3" t="s">
        <v>9</v>
      </c>
      <c r="F28" s="5"/>
      <c r="G28" s="5"/>
    </row>
    <row r="29">
      <c r="A29" s="2" t="s">
        <v>7</v>
      </c>
      <c r="B29" s="5">
        <v>28.0</v>
      </c>
      <c r="C29" s="4" t="s">
        <v>35</v>
      </c>
      <c r="D29" s="3" t="s">
        <v>9</v>
      </c>
      <c r="F29" s="5"/>
      <c r="G29" s="5"/>
    </row>
    <row r="30">
      <c r="A30" s="2" t="s">
        <v>7</v>
      </c>
      <c r="B30" s="5">
        <v>29.0</v>
      </c>
      <c r="C30" s="4" t="s">
        <v>36</v>
      </c>
      <c r="D30" s="3" t="s">
        <v>9</v>
      </c>
      <c r="F30" s="5"/>
      <c r="G30" s="5"/>
    </row>
    <row r="31">
      <c r="A31" s="2" t="s">
        <v>7</v>
      </c>
      <c r="B31" s="5">
        <v>30.0</v>
      </c>
      <c r="C31" s="4" t="s">
        <v>37</v>
      </c>
      <c r="D31" s="3" t="s">
        <v>9</v>
      </c>
      <c r="F31" s="5"/>
      <c r="G31" s="5"/>
    </row>
    <row r="32">
      <c r="A32" s="2" t="s">
        <v>7</v>
      </c>
      <c r="B32" s="5">
        <v>31.0</v>
      </c>
      <c r="C32" s="4" t="s">
        <v>38</v>
      </c>
      <c r="D32" s="3" t="s">
        <v>9</v>
      </c>
      <c r="F32" s="5"/>
      <c r="G32" s="5"/>
    </row>
    <row r="33">
      <c r="A33" s="2" t="s">
        <v>7</v>
      </c>
      <c r="B33" s="5">
        <v>32.0</v>
      </c>
      <c r="C33" s="4" t="s">
        <v>39</v>
      </c>
      <c r="D33" s="3" t="s">
        <v>9</v>
      </c>
      <c r="F33" s="5"/>
      <c r="G33" s="5"/>
    </row>
    <row r="34">
      <c r="A34" s="2" t="s">
        <v>7</v>
      </c>
      <c r="B34" s="4">
        <f>500</f>
        <v>500</v>
      </c>
      <c r="C34" s="4" t="s">
        <v>40</v>
      </c>
      <c r="D34" s="5" t="s">
        <v>41</v>
      </c>
      <c r="E34" s="4">
        <v>1.0</v>
      </c>
      <c r="F34" s="5"/>
      <c r="G34" s="5"/>
    </row>
    <row r="35">
      <c r="A35" s="2" t="s">
        <v>7</v>
      </c>
      <c r="B35" s="4">
        <f t="shared" ref="B35:B450" si="1">B34+1</f>
        <v>501</v>
      </c>
      <c r="C35" s="4" t="s">
        <v>42</v>
      </c>
      <c r="D35" s="5" t="s">
        <v>41</v>
      </c>
      <c r="E35" s="4">
        <v>1.0</v>
      </c>
      <c r="F35" s="5"/>
      <c r="G35" s="5"/>
    </row>
    <row r="36">
      <c r="A36" s="2" t="s">
        <v>7</v>
      </c>
      <c r="B36" s="4">
        <f t="shared" si="1"/>
        <v>502</v>
      </c>
      <c r="C36" s="4" t="s">
        <v>43</v>
      </c>
      <c r="D36" s="5" t="s">
        <v>41</v>
      </c>
      <c r="E36" s="4">
        <v>1.0</v>
      </c>
      <c r="F36" s="5"/>
      <c r="G36" s="5"/>
    </row>
    <row r="37">
      <c r="A37" s="2" t="s">
        <v>7</v>
      </c>
      <c r="B37" s="4">
        <f t="shared" si="1"/>
        <v>503</v>
      </c>
      <c r="C37" s="4" t="s">
        <v>44</v>
      </c>
      <c r="D37" s="5" t="s">
        <v>41</v>
      </c>
      <c r="E37" s="4">
        <v>1.0</v>
      </c>
      <c r="F37" s="5"/>
      <c r="G37" s="5"/>
    </row>
    <row r="38">
      <c r="A38" s="2" t="s">
        <v>7</v>
      </c>
      <c r="B38" s="4">
        <f t="shared" si="1"/>
        <v>504</v>
      </c>
      <c r="C38" s="4" t="s">
        <v>45</v>
      </c>
      <c r="D38" s="5" t="s">
        <v>41</v>
      </c>
      <c r="E38" s="4">
        <v>1.0</v>
      </c>
      <c r="F38" s="5"/>
      <c r="G38" s="5"/>
    </row>
    <row r="39">
      <c r="A39" s="2" t="s">
        <v>7</v>
      </c>
      <c r="B39" s="4">
        <f t="shared" si="1"/>
        <v>505</v>
      </c>
      <c r="C39" s="4" t="s">
        <v>46</v>
      </c>
      <c r="D39" s="5" t="s">
        <v>41</v>
      </c>
      <c r="E39" s="4">
        <v>1.0</v>
      </c>
      <c r="F39" s="5"/>
      <c r="G39" s="5"/>
    </row>
    <row r="40">
      <c r="A40" s="2" t="s">
        <v>7</v>
      </c>
      <c r="B40" s="4">
        <f t="shared" si="1"/>
        <v>506</v>
      </c>
      <c r="C40" s="4" t="s">
        <v>47</v>
      </c>
      <c r="D40" s="5" t="s">
        <v>41</v>
      </c>
      <c r="E40" s="4">
        <v>1.0</v>
      </c>
      <c r="F40" s="5"/>
      <c r="G40" s="5"/>
    </row>
    <row r="41">
      <c r="A41" s="2" t="s">
        <v>7</v>
      </c>
      <c r="B41" s="4">
        <f t="shared" si="1"/>
        <v>507</v>
      </c>
      <c r="C41" s="4" t="s">
        <v>48</v>
      </c>
      <c r="D41" s="5" t="s">
        <v>41</v>
      </c>
      <c r="E41" s="4">
        <v>2.0</v>
      </c>
      <c r="F41" s="5"/>
      <c r="G41" s="5"/>
    </row>
    <row r="42">
      <c r="A42" s="2" t="s">
        <v>7</v>
      </c>
      <c r="B42" s="4">
        <f t="shared" si="1"/>
        <v>508</v>
      </c>
      <c r="C42" s="4" t="s">
        <v>49</v>
      </c>
      <c r="D42" s="5" t="s">
        <v>41</v>
      </c>
      <c r="E42" s="4">
        <v>2.0</v>
      </c>
      <c r="F42" s="5"/>
      <c r="G42" s="5"/>
    </row>
    <row r="43">
      <c r="A43" s="2" t="s">
        <v>7</v>
      </c>
      <c r="B43" s="4">
        <f t="shared" si="1"/>
        <v>509</v>
      </c>
      <c r="C43" s="4" t="s">
        <v>50</v>
      </c>
      <c r="D43" s="5" t="s">
        <v>41</v>
      </c>
      <c r="E43" s="4">
        <v>2.0</v>
      </c>
      <c r="F43" s="5"/>
      <c r="G43" s="5"/>
    </row>
    <row r="44">
      <c r="A44" s="2" t="s">
        <v>7</v>
      </c>
      <c r="B44" s="4">
        <f t="shared" si="1"/>
        <v>510</v>
      </c>
      <c r="C44" s="4" t="s">
        <v>51</v>
      </c>
      <c r="D44" s="5" t="s">
        <v>41</v>
      </c>
      <c r="E44" s="4">
        <v>2.0</v>
      </c>
      <c r="F44" s="5"/>
      <c r="G44" s="5"/>
    </row>
    <row r="45">
      <c r="A45" s="2" t="s">
        <v>7</v>
      </c>
      <c r="B45" s="4">
        <f t="shared" si="1"/>
        <v>511</v>
      </c>
      <c r="C45" s="4" t="s">
        <v>52</v>
      </c>
      <c r="D45" s="5" t="s">
        <v>41</v>
      </c>
      <c r="E45" s="4">
        <v>2.0</v>
      </c>
      <c r="F45" s="5"/>
      <c r="G45" s="5"/>
    </row>
    <row r="46">
      <c r="A46" s="2" t="s">
        <v>7</v>
      </c>
      <c r="B46" s="4">
        <f t="shared" si="1"/>
        <v>512</v>
      </c>
      <c r="C46" s="4" t="s">
        <v>53</v>
      </c>
      <c r="D46" s="5" t="s">
        <v>41</v>
      </c>
      <c r="E46" s="4">
        <v>2.0</v>
      </c>
      <c r="F46" s="5"/>
      <c r="G46" s="5"/>
    </row>
    <row r="47">
      <c r="A47" s="2" t="s">
        <v>7</v>
      </c>
      <c r="B47" s="4">
        <f t="shared" si="1"/>
        <v>513</v>
      </c>
      <c r="C47" s="4" t="s">
        <v>54</v>
      </c>
      <c r="D47" s="5" t="s">
        <v>41</v>
      </c>
      <c r="E47" s="4">
        <v>2.0</v>
      </c>
      <c r="F47" s="5"/>
      <c r="G47" s="5"/>
    </row>
    <row r="48">
      <c r="A48" s="2" t="s">
        <v>7</v>
      </c>
      <c r="B48" s="4">
        <f t="shared" si="1"/>
        <v>514</v>
      </c>
      <c r="C48" s="4" t="s">
        <v>55</v>
      </c>
      <c r="D48" s="5" t="s">
        <v>41</v>
      </c>
      <c r="E48" s="4">
        <v>3.0</v>
      </c>
      <c r="F48" s="5"/>
      <c r="G48" s="5"/>
    </row>
    <row r="49">
      <c r="A49" s="2" t="s">
        <v>7</v>
      </c>
      <c r="B49" s="4">
        <f t="shared" si="1"/>
        <v>515</v>
      </c>
      <c r="C49" s="4" t="s">
        <v>56</v>
      </c>
      <c r="D49" s="5" t="s">
        <v>41</v>
      </c>
      <c r="E49" s="4">
        <v>3.0</v>
      </c>
      <c r="F49" s="5"/>
      <c r="G49" s="5"/>
    </row>
    <row r="50">
      <c r="A50" s="2" t="s">
        <v>7</v>
      </c>
      <c r="B50" s="4">
        <f t="shared" si="1"/>
        <v>516</v>
      </c>
      <c r="C50" s="4" t="s">
        <v>57</v>
      </c>
      <c r="D50" s="5" t="s">
        <v>41</v>
      </c>
      <c r="E50" s="4">
        <v>3.0</v>
      </c>
      <c r="F50" s="5"/>
      <c r="G50" s="5"/>
    </row>
    <row r="51">
      <c r="A51" s="2" t="s">
        <v>7</v>
      </c>
      <c r="B51" s="4">
        <f t="shared" si="1"/>
        <v>517</v>
      </c>
      <c r="C51" s="4" t="s">
        <v>58</v>
      </c>
      <c r="D51" s="5" t="s">
        <v>41</v>
      </c>
      <c r="E51" s="4">
        <v>3.0</v>
      </c>
      <c r="F51" s="5"/>
      <c r="G51" s="5"/>
    </row>
    <row r="52">
      <c r="A52" s="2" t="s">
        <v>7</v>
      </c>
      <c r="B52" s="4">
        <f t="shared" si="1"/>
        <v>518</v>
      </c>
      <c r="C52" s="4" t="s">
        <v>59</v>
      </c>
      <c r="D52" s="5" t="s">
        <v>41</v>
      </c>
      <c r="E52" s="4">
        <v>3.0</v>
      </c>
      <c r="F52" s="5"/>
      <c r="G52" s="5"/>
    </row>
    <row r="53">
      <c r="A53" s="2" t="s">
        <v>7</v>
      </c>
      <c r="B53" s="4">
        <f t="shared" si="1"/>
        <v>519</v>
      </c>
      <c r="C53" s="4" t="s">
        <v>60</v>
      </c>
      <c r="D53" s="5" t="s">
        <v>41</v>
      </c>
      <c r="E53" s="4">
        <v>3.0</v>
      </c>
      <c r="F53" s="5"/>
      <c r="G53" s="5"/>
    </row>
    <row r="54">
      <c r="A54" s="2" t="s">
        <v>7</v>
      </c>
      <c r="B54" s="4">
        <f t="shared" si="1"/>
        <v>520</v>
      </c>
      <c r="C54" s="4" t="s">
        <v>61</v>
      </c>
      <c r="D54" s="5" t="s">
        <v>41</v>
      </c>
      <c r="E54" s="4">
        <v>3.0</v>
      </c>
      <c r="F54" s="5"/>
      <c r="G54" s="5"/>
    </row>
    <row r="55">
      <c r="A55" s="2" t="s">
        <v>7</v>
      </c>
      <c r="B55" s="4">
        <f t="shared" si="1"/>
        <v>521</v>
      </c>
      <c r="C55" s="4" t="s">
        <v>62</v>
      </c>
      <c r="D55" s="5" t="s">
        <v>41</v>
      </c>
      <c r="E55" s="4">
        <v>3.0</v>
      </c>
      <c r="F55" s="5"/>
      <c r="G55" s="5"/>
    </row>
    <row r="56">
      <c r="A56" s="2" t="s">
        <v>7</v>
      </c>
      <c r="B56" s="4">
        <f t="shared" si="1"/>
        <v>522</v>
      </c>
      <c r="C56" s="4" t="s">
        <v>63</v>
      </c>
      <c r="D56" s="5" t="s">
        <v>41</v>
      </c>
      <c r="E56" s="4">
        <v>3.0</v>
      </c>
      <c r="F56" s="5"/>
      <c r="G56" s="5"/>
    </row>
    <row r="57">
      <c r="A57" s="2" t="s">
        <v>7</v>
      </c>
      <c r="B57" s="4">
        <f t="shared" si="1"/>
        <v>523</v>
      </c>
      <c r="C57" s="4" t="s">
        <v>64</v>
      </c>
      <c r="D57" s="5" t="s">
        <v>41</v>
      </c>
      <c r="E57" s="4">
        <v>3.0</v>
      </c>
      <c r="F57" s="5"/>
      <c r="G57" s="5"/>
    </row>
    <row r="58">
      <c r="A58" s="2" t="s">
        <v>7</v>
      </c>
      <c r="B58" s="4">
        <f t="shared" si="1"/>
        <v>524</v>
      </c>
      <c r="C58" s="4" t="s">
        <v>65</v>
      </c>
      <c r="D58" s="5" t="s">
        <v>41</v>
      </c>
      <c r="E58" s="4">
        <v>3.0</v>
      </c>
      <c r="F58" s="5"/>
      <c r="G58" s="5"/>
    </row>
    <row r="59">
      <c r="A59" s="2" t="s">
        <v>7</v>
      </c>
      <c r="B59" s="4">
        <f t="shared" si="1"/>
        <v>525</v>
      </c>
      <c r="C59" s="4" t="s">
        <v>66</v>
      </c>
      <c r="D59" s="5" t="s">
        <v>41</v>
      </c>
      <c r="E59" s="4">
        <v>4.0</v>
      </c>
      <c r="F59" s="5"/>
      <c r="G59" s="5"/>
    </row>
    <row r="60">
      <c r="A60" s="2" t="s">
        <v>7</v>
      </c>
      <c r="B60" s="4">
        <f t="shared" si="1"/>
        <v>526</v>
      </c>
      <c r="C60" s="4" t="s">
        <v>67</v>
      </c>
      <c r="D60" s="5" t="s">
        <v>41</v>
      </c>
      <c r="E60" s="4">
        <v>4.0</v>
      </c>
      <c r="F60" s="5"/>
      <c r="G60" s="5"/>
    </row>
    <row r="61">
      <c r="A61" s="2" t="s">
        <v>7</v>
      </c>
      <c r="B61" s="4">
        <f t="shared" si="1"/>
        <v>527</v>
      </c>
      <c r="C61" s="4" t="s">
        <v>68</v>
      </c>
      <c r="D61" s="5" t="s">
        <v>41</v>
      </c>
      <c r="E61" s="4">
        <v>4.0</v>
      </c>
      <c r="F61" s="5"/>
      <c r="G61" s="5"/>
    </row>
    <row r="62">
      <c r="A62" s="2" t="s">
        <v>7</v>
      </c>
      <c r="B62" s="4">
        <f t="shared" si="1"/>
        <v>528</v>
      </c>
      <c r="C62" s="4" t="s">
        <v>69</v>
      </c>
      <c r="D62" s="5" t="s">
        <v>41</v>
      </c>
      <c r="E62" s="4">
        <v>4.0</v>
      </c>
      <c r="F62" s="5"/>
      <c r="G62" s="5"/>
    </row>
    <row r="63">
      <c r="A63" s="2" t="s">
        <v>7</v>
      </c>
      <c r="B63" s="4">
        <f t="shared" si="1"/>
        <v>529</v>
      </c>
      <c r="C63" s="4" t="s">
        <v>70</v>
      </c>
      <c r="D63" s="5" t="s">
        <v>41</v>
      </c>
      <c r="E63" s="4">
        <v>4.0</v>
      </c>
      <c r="F63" s="5"/>
      <c r="G63" s="5"/>
    </row>
    <row r="64">
      <c r="A64" s="2" t="s">
        <v>7</v>
      </c>
      <c r="B64" s="4">
        <f t="shared" si="1"/>
        <v>530</v>
      </c>
      <c r="C64" s="4" t="s">
        <v>71</v>
      </c>
      <c r="D64" s="5" t="s">
        <v>41</v>
      </c>
      <c r="E64" s="4">
        <v>4.0</v>
      </c>
      <c r="F64" s="5"/>
      <c r="G64" s="5"/>
    </row>
    <row r="65">
      <c r="A65" s="2" t="s">
        <v>7</v>
      </c>
      <c r="B65" s="4">
        <f t="shared" si="1"/>
        <v>531</v>
      </c>
      <c r="C65" s="4" t="s">
        <v>72</v>
      </c>
      <c r="D65" s="5" t="s">
        <v>41</v>
      </c>
      <c r="E65" s="4">
        <v>4.0</v>
      </c>
      <c r="F65" s="5"/>
      <c r="G65" s="5"/>
    </row>
    <row r="66">
      <c r="A66" s="2" t="s">
        <v>7</v>
      </c>
      <c r="B66" s="4">
        <f t="shared" si="1"/>
        <v>532</v>
      </c>
      <c r="C66" s="4" t="s">
        <v>73</v>
      </c>
      <c r="D66" s="5" t="s">
        <v>41</v>
      </c>
      <c r="E66" s="4">
        <v>4.0</v>
      </c>
      <c r="F66" s="5"/>
      <c r="G66" s="5"/>
    </row>
    <row r="67">
      <c r="A67" s="2" t="s">
        <v>7</v>
      </c>
      <c r="B67" s="4">
        <f t="shared" si="1"/>
        <v>533</v>
      </c>
      <c r="C67" s="4" t="s">
        <v>74</v>
      </c>
      <c r="D67" s="5" t="s">
        <v>41</v>
      </c>
      <c r="E67" s="4">
        <v>4.0</v>
      </c>
      <c r="F67" s="5"/>
      <c r="G67" s="5"/>
    </row>
    <row r="68">
      <c r="A68" s="2" t="s">
        <v>7</v>
      </c>
      <c r="B68" s="4">
        <f t="shared" si="1"/>
        <v>534</v>
      </c>
      <c r="C68" s="4" t="s">
        <v>75</v>
      </c>
      <c r="D68" s="5" t="s">
        <v>41</v>
      </c>
      <c r="E68" s="4">
        <v>4.0</v>
      </c>
      <c r="F68" s="5"/>
      <c r="G68" s="5"/>
    </row>
    <row r="69">
      <c r="A69" s="2" t="s">
        <v>7</v>
      </c>
      <c r="B69" s="4">
        <f t="shared" si="1"/>
        <v>535</v>
      </c>
      <c r="C69" s="4" t="s">
        <v>76</v>
      </c>
      <c r="D69" s="5" t="s">
        <v>41</v>
      </c>
      <c r="E69" s="4">
        <v>4.0</v>
      </c>
      <c r="F69" s="5"/>
      <c r="G69" s="5"/>
    </row>
    <row r="70">
      <c r="A70" s="2" t="s">
        <v>7</v>
      </c>
      <c r="B70" s="4">
        <f t="shared" si="1"/>
        <v>536</v>
      </c>
      <c r="C70" s="4" t="s">
        <v>77</v>
      </c>
      <c r="D70" s="5" t="s">
        <v>41</v>
      </c>
      <c r="E70" s="4">
        <v>4.0</v>
      </c>
      <c r="F70" s="5"/>
      <c r="G70" s="5"/>
    </row>
    <row r="71">
      <c r="A71" s="2" t="s">
        <v>7</v>
      </c>
      <c r="B71" s="4">
        <f t="shared" si="1"/>
        <v>537</v>
      </c>
      <c r="C71" s="4" t="s">
        <v>78</v>
      </c>
      <c r="D71" s="5" t="s">
        <v>41</v>
      </c>
      <c r="E71" s="4">
        <v>4.0</v>
      </c>
      <c r="F71" s="5"/>
      <c r="G71" s="5"/>
    </row>
    <row r="72">
      <c r="A72" s="2" t="s">
        <v>7</v>
      </c>
      <c r="B72" s="4">
        <f t="shared" si="1"/>
        <v>538</v>
      </c>
      <c r="C72" s="4" t="s">
        <v>79</v>
      </c>
      <c r="D72" s="5" t="s">
        <v>41</v>
      </c>
      <c r="E72" s="4">
        <v>4.0</v>
      </c>
      <c r="F72" s="5"/>
      <c r="G72" s="5"/>
    </row>
    <row r="73">
      <c r="A73" s="2" t="s">
        <v>7</v>
      </c>
      <c r="B73" s="4">
        <f t="shared" si="1"/>
        <v>539</v>
      </c>
      <c r="C73" s="4" t="s">
        <v>80</v>
      </c>
      <c r="D73" s="5" t="s">
        <v>41</v>
      </c>
      <c r="E73" s="4">
        <v>5.0</v>
      </c>
      <c r="F73" s="5"/>
      <c r="G73" s="5"/>
    </row>
    <row r="74">
      <c r="A74" s="2" t="s">
        <v>7</v>
      </c>
      <c r="B74" s="4">
        <f t="shared" si="1"/>
        <v>540</v>
      </c>
      <c r="C74" s="4" t="s">
        <v>81</v>
      </c>
      <c r="D74" s="5" t="s">
        <v>41</v>
      </c>
      <c r="E74" s="4">
        <v>5.0</v>
      </c>
      <c r="F74" s="5"/>
      <c r="G74" s="5"/>
    </row>
    <row r="75">
      <c r="A75" s="2" t="s">
        <v>7</v>
      </c>
      <c r="B75" s="4">
        <f t="shared" si="1"/>
        <v>541</v>
      </c>
      <c r="C75" s="4" t="s">
        <v>82</v>
      </c>
      <c r="D75" s="5" t="s">
        <v>41</v>
      </c>
      <c r="E75" s="4">
        <v>5.0</v>
      </c>
      <c r="F75" s="5"/>
      <c r="G75" s="5"/>
    </row>
    <row r="76">
      <c r="A76" s="2" t="s">
        <v>7</v>
      </c>
      <c r="B76" s="4">
        <f t="shared" si="1"/>
        <v>542</v>
      </c>
      <c r="C76" s="4" t="s">
        <v>83</v>
      </c>
      <c r="D76" s="5" t="s">
        <v>41</v>
      </c>
      <c r="E76" s="4">
        <v>5.0</v>
      </c>
      <c r="F76" s="5"/>
      <c r="G76" s="5"/>
    </row>
    <row r="77">
      <c r="A77" s="2" t="s">
        <v>7</v>
      </c>
      <c r="B77" s="4">
        <f t="shared" si="1"/>
        <v>543</v>
      </c>
      <c r="C77" s="4" t="s">
        <v>84</v>
      </c>
      <c r="D77" s="5" t="s">
        <v>41</v>
      </c>
      <c r="E77" s="4">
        <v>5.0</v>
      </c>
      <c r="F77" s="5"/>
      <c r="G77" s="5"/>
    </row>
    <row r="78">
      <c r="A78" s="2" t="s">
        <v>7</v>
      </c>
      <c r="B78" s="4">
        <f t="shared" si="1"/>
        <v>544</v>
      </c>
      <c r="C78" s="4" t="s">
        <v>85</v>
      </c>
      <c r="D78" s="5" t="s">
        <v>41</v>
      </c>
      <c r="E78" s="4">
        <v>5.0</v>
      </c>
      <c r="F78" s="5"/>
      <c r="G78" s="5"/>
    </row>
    <row r="79">
      <c r="A79" s="2" t="s">
        <v>7</v>
      </c>
      <c r="B79" s="4">
        <f t="shared" si="1"/>
        <v>545</v>
      </c>
      <c r="C79" s="4" t="s">
        <v>86</v>
      </c>
      <c r="D79" s="5" t="s">
        <v>41</v>
      </c>
      <c r="E79" s="4">
        <v>5.0</v>
      </c>
      <c r="F79" s="5"/>
      <c r="G79" s="5"/>
    </row>
    <row r="80">
      <c r="A80" s="2" t="s">
        <v>7</v>
      </c>
      <c r="B80" s="4">
        <f t="shared" si="1"/>
        <v>546</v>
      </c>
      <c r="C80" s="4" t="s">
        <v>87</v>
      </c>
      <c r="D80" s="5" t="s">
        <v>41</v>
      </c>
      <c r="E80" s="4">
        <v>5.0</v>
      </c>
      <c r="F80" s="5"/>
      <c r="G80" s="5"/>
    </row>
    <row r="81">
      <c r="A81" s="2" t="s">
        <v>7</v>
      </c>
      <c r="B81" s="4">
        <f t="shared" si="1"/>
        <v>547</v>
      </c>
      <c r="C81" s="4" t="s">
        <v>88</v>
      </c>
      <c r="D81" s="5" t="s">
        <v>41</v>
      </c>
      <c r="E81" s="4">
        <v>5.0</v>
      </c>
      <c r="F81" s="5"/>
      <c r="G81" s="5"/>
    </row>
    <row r="82">
      <c r="A82" s="2" t="s">
        <v>7</v>
      </c>
      <c r="B82" s="4">
        <f t="shared" si="1"/>
        <v>548</v>
      </c>
      <c r="C82" s="4" t="s">
        <v>89</v>
      </c>
      <c r="D82" s="5" t="s">
        <v>41</v>
      </c>
      <c r="E82" s="4">
        <v>5.0</v>
      </c>
      <c r="F82" s="5"/>
      <c r="G82" s="5"/>
    </row>
    <row r="83">
      <c r="A83" s="2" t="s">
        <v>7</v>
      </c>
      <c r="B83" s="4">
        <f t="shared" si="1"/>
        <v>549</v>
      </c>
      <c r="C83" s="4" t="s">
        <v>90</v>
      </c>
      <c r="D83" s="5" t="s">
        <v>41</v>
      </c>
      <c r="E83" s="4">
        <v>5.0</v>
      </c>
      <c r="F83" s="5"/>
      <c r="G83" s="5"/>
    </row>
    <row r="84">
      <c r="A84" s="2" t="s">
        <v>7</v>
      </c>
      <c r="B84" s="4">
        <f t="shared" si="1"/>
        <v>550</v>
      </c>
      <c r="C84" s="4" t="s">
        <v>91</v>
      </c>
      <c r="D84" s="5" t="s">
        <v>41</v>
      </c>
      <c r="E84" s="4">
        <v>5.0</v>
      </c>
      <c r="F84" s="5"/>
      <c r="G84" s="5"/>
    </row>
    <row r="85">
      <c r="A85" s="2" t="s">
        <v>7</v>
      </c>
      <c r="B85" s="4">
        <f t="shared" si="1"/>
        <v>551</v>
      </c>
      <c r="C85" s="4" t="s">
        <v>92</v>
      </c>
      <c r="D85" s="5" t="s">
        <v>41</v>
      </c>
      <c r="E85" s="4">
        <v>5.0</v>
      </c>
      <c r="F85" s="5"/>
      <c r="G85" s="5"/>
    </row>
    <row r="86">
      <c r="A86" s="2" t="s">
        <v>7</v>
      </c>
      <c r="B86" s="4">
        <f t="shared" si="1"/>
        <v>552</v>
      </c>
      <c r="C86" s="4" t="s">
        <v>93</v>
      </c>
      <c r="D86" s="5" t="s">
        <v>41</v>
      </c>
      <c r="E86" s="4">
        <v>5.0</v>
      </c>
      <c r="F86" s="5"/>
      <c r="G86" s="5"/>
    </row>
    <row r="87">
      <c r="A87" s="2" t="s">
        <v>7</v>
      </c>
      <c r="B87" s="4">
        <f t="shared" si="1"/>
        <v>553</v>
      </c>
      <c r="C87" s="4" t="s">
        <v>94</v>
      </c>
      <c r="D87" s="5" t="s">
        <v>41</v>
      </c>
      <c r="E87" s="4">
        <v>5.0</v>
      </c>
      <c r="F87" s="5"/>
      <c r="G87" s="5"/>
    </row>
    <row r="88">
      <c r="A88" s="2" t="s">
        <v>7</v>
      </c>
      <c r="B88" s="4">
        <f t="shared" si="1"/>
        <v>554</v>
      </c>
      <c r="C88" s="4" t="s">
        <v>95</v>
      </c>
      <c r="D88" s="5" t="s">
        <v>41</v>
      </c>
      <c r="E88" s="4">
        <v>5.0</v>
      </c>
      <c r="F88" s="5"/>
      <c r="G88" s="5"/>
    </row>
    <row r="89">
      <c r="A89" s="2" t="s">
        <v>7</v>
      </c>
      <c r="B89" s="4">
        <f t="shared" si="1"/>
        <v>555</v>
      </c>
      <c r="C89" s="4" t="s">
        <v>96</v>
      </c>
      <c r="D89" s="5" t="s">
        <v>41</v>
      </c>
      <c r="E89" s="4">
        <v>5.0</v>
      </c>
      <c r="F89" s="5"/>
      <c r="G89" s="5"/>
    </row>
    <row r="90">
      <c r="A90" s="2" t="s">
        <v>7</v>
      </c>
      <c r="B90" s="4">
        <f t="shared" si="1"/>
        <v>556</v>
      </c>
      <c r="C90" s="4" t="s">
        <v>41</v>
      </c>
      <c r="D90" s="5" t="s">
        <v>41</v>
      </c>
      <c r="E90" s="4">
        <v>6.0</v>
      </c>
      <c r="F90" s="5"/>
      <c r="G90" s="5"/>
    </row>
    <row r="91">
      <c r="A91" s="2" t="s">
        <v>7</v>
      </c>
      <c r="B91" s="4">
        <f t="shared" si="1"/>
        <v>557</v>
      </c>
      <c r="C91" s="4" t="s">
        <v>97</v>
      </c>
      <c r="D91" s="5" t="s">
        <v>41</v>
      </c>
      <c r="E91" s="4">
        <v>7.0</v>
      </c>
      <c r="F91" s="5"/>
      <c r="G91" s="5"/>
    </row>
    <row r="92">
      <c r="A92" s="2" t="s">
        <v>7</v>
      </c>
      <c r="B92" s="4">
        <f t="shared" si="1"/>
        <v>558</v>
      </c>
      <c r="C92" s="4" t="s">
        <v>98</v>
      </c>
      <c r="D92" s="5" t="s">
        <v>41</v>
      </c>
      <c r="E92" s="4">
        <v>7.0</v>
      </c>
      <c r="F92" s="5"/>
      <c r="G92" s="5"/>
    </row>
    <row r="93">
      <c r="A93" s="2" t="s">
        <v>7</v>
      </c>
      <c r="B93" s="4">
        <f t="shared" si="1"/>
        <v>559</v>
      </c>
      <c r="C93" s="4" t="s">
        <v>99</v>
      </c>
      <c r="D93" s="5" t="s">
        <v>41</v>
      </c>
      <c r="E93" s="4">
        <v>7.0</v>
      </c>
      <c r="F93" s="5"/>
      <c r="G93" s="5"/>
    </row>
    <row r="94">
      <c r="A94" s="2" t="s">
        <v>7</v>
      </c>
      <c r="B94" s="4">
        <f t="shared" si="1"/>
        <v>560</v>
      </c>
      <c r="C94" s="4" t="s">
        <v>100</v>
      </c>
      <c r="D94" s="5" t="s">
        <v>41</v>
      </c>
      <c r="E94" s="4">
        <v>7.0</v>
      </c>
      <c r="F94" s="5"/>
      <c r="G94" s="5"/>
    </row>
    <row r="95">
      <c r="A95" s="2" t="s">
        <v>7</v>
      </c>
      <c r="B95" s="4">
        <f t="shared" si="1"/>
        <v>561</v>
      </c>
      <c r="C95" s="4" t="s">
        <v>101</v>
      </c>
      <c r="D95" s="5" t="s">
        <v>41</v>
      </c>
      <c r="E95" s="4">
        <v>8.0</v>
      </c>
      <c r="F95" s="5"/>
      <c r="G95" s="5"/>
    </row>
    <row r="96">
      <c r="A96" s="2" t="s">
        <v>7</v>
      </c>
      <c r="B96" s="4">
        <f t="shared" si="1"/>
        <v>562</v>
      </c>
      <c r="C96" s="4" t="s">
        <v>102</v>
      </c>
      <c r="D96" s="5" t="s">
        <v>41</v>
      </c>
      <c r="E96" s="4">
        <v>8.0</v>
      </c>
      <c r="F96" s="5"/>
      <c r="G96" s="5"/>
    </row>
    <row r="97">
      <c r="A97" s="2" t="s">
        <v>7</v>
      </c>
      <c r="B97" s="4">
        <f t="shared" si="1"/>
        <v>563</v>
      </c>
      <c r="C97" s="4" t="s">
        <v>103</v>
      </c>
      <c r="D97" s="5" t="s">
        <v>41</v>
      </c>
      <c r="E97" s="4">
        <v>8.0</v>
      </c>
      <c r="F97" s="5"/>
      <c r="G97" s="5"/>
    </row>
    <row r="98">
      <c r="A98" s="2" t="s">
        <v>7</v>
      </c>
      <c r="B98" s="4">
        <f t="shared" si="1"/>
        <v>564</v>
      </c>
      <c r="C98" s="4" t="s">
        <v>104</v>
      </c>
      <c r="D98" s="5" t="s">
        <v>41</v>
      </c>
      <c r="E98" s="4">
        <v>8.0</v>
      </c>
      <c r="F98" s="5"/>
      <c r="G98" s="5"/>
    </row>
    <row r="99">
      <c r="A99" s="2" t="s">
        <v>7</v>
      </c>
      <c r="B99" s="4">
        <f t="shared" si="1"/>
        <v>565</v>
      </c>
      <c r="C99" s="4" t="s">
        <v>105</v>
      </c>
      <c r="D99" s="5" t="s">
        <v>41</v>
      </c>
      <c r="E99" s="4">
        <v>8.0</v>
      </c>
      <c r="F99" s="5"/>
      <c r="G99" s="5"/>
    </row>
    <row r="100">
      <c r="A100" s="2" t="s">
        <v>7</v>
      </c>
      <c r="B100" s="4">
        <f t="shared" si="1"/>
        <v>566</v>
      </c>
      <c r="C100" s="4" t="s">
        <v>106</v>
      </c>
      <c r="D100" s="5" t="s">
        <v>41</v>
      </c>
      <c r="E100" s="4">
        <v>8.0</v>
      </c>
      <c r="F100" s="5"/>
      <c r="G100" s="5"/>
    </row>
    <row r="101">
      <c r="A101" s="2" t="s">
        <v>7</v>
      </c>
      <c r="B101" s="4">
        <f t="shared" si="1"/>
        <v>567</v>
      </c>
      <c r="C101" s="4" t="s">
        <v>107</v>
      </c>
      <c r="D101" s="5" t="s">
        <v>41</v>
      </c>
      <c r="E101" s="4">
        <v>8.0</v>
      </c>
      <c r="F101" s="5"/>
      <c r="G101" s="5"/>
    </row>
    <row r="102">
      <c r="A102" s="2" t="s">
        <v>7</v>
      </c>
      <c r="B102" s="4">
        <f t="shared" si="1"/>
        <v>568</v>
      </c>
      <c r="C102" s="4" t="s">
        <v>108</v>
      </c>
      <c r="D102" s="5" t="s">
        <v>41</v>
      </c>
      <c r="E102" s="4">
        <v>8.0</v>
      </c>
      <c r="F102" s="5"/>
      <c r="G102" s="5"/>
    </row>
    <row r="103">
      <c r="A103" s="2" t="s">
        <v>7</v>
      </c>
      <c r="B103" s="4">
        <f t="shared" si="1"/>
        <v>569</v>
      </c>
      <c r="C103" s="4" t="s">
        <v>109</v>
      </c>
      <c r="D103" s="5" t="s">
        <v>41</v>
      </c>
      <c r="E103" s="4">
        <v>8.0</v>
      </c>
      <c r="F103" s="5"/>
      <c r="G103" s="5"/>
    </row>
    <row r="104">
      <c r="A104" s="2" t="s">
        <v>7</v>
      </c>
      <c r="B104" s="4">
        <f t="shared" si="1"/>
        <v>570</v>
      </c>
      <c r="C104" s="4" t="s">
        <v>110</v>
      </c>
      <c r="D104" s="5" t="s">
        <v>41</v>
      </c>
      <c r="E104" s="4">
        <v>9.0</v>
      </c>
      <c r="F104" s="5"/>
      <c r="G104" s="5"/>
    </row>
    <row r="105">
      <c r="A105" s="2" t="s">
        <v>7</v>
      </c>
      <c r="B105" s="4">
        <f t="shared" si="1"/>
        <v>571</v>
      </c>
      <c r="C105" s="4" t="s">
        <v>111</v>
      </c>
      <c r="D105" s="5" t="s">
        <v>41</v>
      </c>
      <c r="E105" s="4">
        <v>9.0</v>
      </c>
      <c r="F105" s="5"/>
      <c r="G105" s="5"/>
    </row>
    <row r="106">
      <c r="A106" s="2" t="s">
        <v>7</v>
      </c>
      <c r="B106" s="4">
        <f t="shared" si="1"/>
        <v>572</v>
      </c>
      <c r="C106" s="4" t="s">
        <v>112</v>
      </c>
      <c r="D106" s="5" t="s">
        <v>41</v>
      </c>
      <c r="E106" s="4">
        <v>9.0</v>
      </c>
      <c r="F106" s="5"/>
      <c r="G106" s="5"/>
    </row>
    <row r="107">
      <c r="A107" s="2" t="s">
        <v>7</v>
      </c>
      <c r="B107" s="4">
        <f t="shared" si="1"/>
        <v>573</v>
      </c>
      <c r="C107" s="4" t="s">
        <v>113</v>
      </c>
      <c r="D107" s="5" t="s">
        <v>41</v>
      </c>
      <c r="E107" s="4">
        <v>9.0</v>
      </c>
      <c r="F107" s="5"/>
      <c r="G107" s="5"/>
    </row>
    <row r="108">
      <c r="A108" s="2" t="s">
        <v>7</v>
      </c>
      <c r="B108" s="4">
        <f t="shared" si="1"/>
        <v>574</v>
      </c>
      <c r="C108" s="4" t="s">
        <v>114</v>
      </c>
      <c r="D108" s="5" t="s">
        <v>41</v>
      </c>
      <c r="E108" s="4">
        <v>10.0</v>
      </c>
      <c r="F108" s="5"/>
      <c r="G108" s="5"/>
    </row>
    <row r="109">
      <c r="A109" s="2" t="s">
        <v>7</v>
      </c>
      <c r="B109" s="4">
        <f t="shared" si="1"/>
        <v>575</v>
      </c>
      <c r="C109" s="4" t="s">
        <v>115</v>
      </c>
      <c r="D109" s="5" t="s">
        <v>41</v>
      </c>
      <c r="E109" s="4">
        <v>10.0</v>
      </c>
      <c r="F109" s="5"/>
      <c r="G109" s="5"/>
    </row>
    <row r="110">
      <c r="A110" s="2" t="s">
        <v>7</v>
      </c>
      <c r="B110" s="4">
        <f t="shared" si="1"/>
        <v>576</v>
      </c>
      <c r="C110" s="4" t="s">
        <v>116</v>
      </c>
      <c r="D110" s="5" t="s">
        <v>41</v>
      </c>
      <c r="E110" s="4">
        <v>10.0</v>
      </c>
      <c r="F110" s="5"/>
      <c r="G110" s="5"/>
    </row>
    <row r="111">
      <c r="A111" s="2" t="s">
        <v>7</v>
      </c>
      <c r="B111" s="4">
        <f t="shared" si="1"/>
        <v>577</v>
      </c>
      <c r="C111" s="4" t="s">
        <v>117</v>
      </c>
      <c r="D111" s="5" t="s">
        <v>41</v>
      </c>
      <c r="E111" s="4">
        <v>10.0</v>
      </c>
      <c r="F111" s="5"/>
      <c r="G111" s="5"/>
    </row>
    <row r="112">
      <c r="A112" s="2" t="s">
        <v>7</v>
      </c>
      <c r="B112" s="4">
        <f t="shared" si="1"/>
        <v>578</v>
      </c>
      <c r="C112" s="4" t="s">
        <v>118</v>
      </c>
      <c r="D112" s="5" t="s">
        <v>41</v>
      </c>
      <c r="E112" s="4">
        <v>10.0</v>
      </c>
      <c r="F112" s="5"/>
      <c r="G112" s="5"/>
    </row>
    <row r="113">
      <c r="A113" s="2" t="s">
        <v>7</v>
      </c>
      <c r="B113" s="4">
        <f t="shared" si="1"/>
        <v>579</v>
      </c>
      <c r="C113" s="4" t="s">
        <v>119</v>
      </c>
      <c r="D113" s="5" t="s">
        <v>41</v>
      </c>
      <c r="E113" s="4">
        <v>10.0</v>
      </c>
      <c r="F113" s="5"/>
      <c r="G113" s="5"/>
    </row>
    <row r="114">
      <c r="A114" s="2" t="s">
        <v>7</v>
      </c>
      <c r="B114" s="4">
        <f t="shared" si="1"/>
        <v>580</v>
      </c>
      <c r="C114" s="4" t="s">
        <v>120</v>
      </c>
      <c r="D114" s="5" t="s">
        <v>41</v>
      </c>
      <c r="E114" s="4">
        <v>10.0</v>
      </c>
      <c r="F114" s="5"/>
      <c r="G114" s="5"/>
    </row>
    <row r="115">
      <c r="A115" s="2" t="s">
        <v>7</v>
      </c>
      <c r="B115" s="4">
        <f t="shared" si="1"/>
        <v>581</v>
      </c>
      <c r="C115" s="4" t="s">
        <v>121</v>
      </c>
      <c r="D115" s="5" t="s">
        <v>41</v>
      </c>
      <c r="E115" s="4">
        <v>10.0</v>
      </c>
      <c r="F115" s="5"/>
      <c r="G115" s="5"/>
    </row>
    <row r="116">
      <c r="A116" s="2" t="s">
        <v>7</v>
      </c>
      <c r="B116" s="4">
        <f t="shared" si="1"/>
        <v>582</v>
      </c>
      <c r="C116" s="4" t="s">
        <v>122</v>
      </c>
      <c r="D116" s="5" t="s">
        <v>41</v>
      </c>
      <c r="E116" s="4">
        <v>10.0</v>
      </c>
      <c r="F116" s="5"/>
      <c r="G116" s="5"/>
    </row>
    <row r="117">
      <c r="A117" s="2" t="s">
        <v>7</v>
      </c>
      <c r="B117" s="4">
        <f t="shared" si="1"/>
        <v>583</v>
      </c>
      <c r="C117" s="4" t="s">
        <v>123</v>
      </c>
      <c r="D117" s="5" t="s">
        <v>41</v>
      </c>
      <c r="E117" s="4">
        <v>10.0</v>
      </c>
      <c r="F117" s="5"/>
      <c r="G117" s="5"/>
    </row>
    <row r="118">
      <c r="A118" s="2" t="s">
        <v>7</v>
      </c>
      <c r="B118" s="4">
        <f t="shared" si="1"/>
        <v>584</v>
      </c>
      <c r="C118" s="4" t="s">
        <v>124</v>
      </c>
      <c r="D118" s="5" t="s">
        <v>41</v>
      </c>
      <c r="E118" s="4">
        <v>10.0</v>
      </c>
      <c r="F118" s="5"/>
      <c r="G118" s="5"/>
    </row>
    <row r="119">
      <c r="A119" s="2" t="s">
        <v>7</v>
      </c>
      <c r="B119" s="4">
        <f t="shared" si="1"/>
        <v>585</v>
      </c>
      <c r="C119" s="4" t="s">
        <v>125</v>
      </c>
      <c r="D119" s="5" t="s">
        <v>41</v>
      </c>
      <c r="E119" s="4">
        <v>10.0</v>
      </c>
      <c r="F119" s="5"/>
      <c r="G119" s="5"/>
    </row>
    <row r="120">
      <c r="A120" s="2" t="s">
        <v>7</v>
      </c>
      <c r="B120" s="4">
        <f t="shared" si="1"/>
        <v>586</v>
      </c>
      <c r="C120" s="4" t="s">
        <v>126</v>
      </c>
      <c r="D120" s="5" t="s">
        <v>41</v>
      </c>
      <c r="E120" s="4">
        <v>10.0</v>
      </c>
      <c r="F120" s="5"/>
      <c r="G120" s="5"/>
    </row>
    <row r="121">
      <c r="A121" s="2" t="s">
        <v>7</v>
      </c>
      <c r="B121" s="4">
        <f t="shared" si="1"/>
        <v>587</v>
      </c>
      <c r="C121" s="4" t="s">
        <v>127</v>
      </c>
      <c r="D121" s="5" t="s">
        <v>41</v>
      </c>
      <c r="E121" s="4">
        <v>11.0</v>
      </c>
      <c r="F121" s="5"/>
      <c r="G121" s="5"/>
    </row>
    <row r="122">
      <c r="A122" s="2" t="s">
        <v>7</v>
      </c>
      <c r="B122" s="4">
        <f t="shared" si="1"/>
        <v>588</v>
      </c>
      <c r="C122" s="4" t="s">
        <v>128</v>
      </c>
      <c r="D122" s="5" t="s">
        <v>41</v>
      </c>
      <c r="E122" s="4">
        <v>11.0</v>
      </c>
      <c r="F122" s="5"/>
      <c r="G122" s="5"/>
    </row>
    <row r="123">
      <c r="A123" s="2" t="s">
        <v>7</v>
      </c>
      <c r="B123" s="4">
        <f t="shared" si="1"/>
        <v>589</v>
      </c>
      <c r="C123" s="4" t="s">
        <v>129</v>
      </c>
      <c r="D123" s="5" t="s">
        <v>41</v>
      </c>
      <c r="E123" s="4">
        <v>11.0</v>
      </c>
      <c r="F123" s="5"/>
      <c r="G123" s="5"/>
    </row>
    <row r="124">
      <c r="A124" s="2" t="s">
        <v>7</v>
      </c>
      <c r="B124" s="4">
        <f t="shared" si="1"/>
        <v>590</v>
      </c>
      <c r="C124" s="4" t="s">
        <v>130</v>
      </c>
      <c r="D124" s="5" t="s">
        <v>41</v>
      </c>
      <c r="E124" s="4">
        <v>11.0</v>
      </c>
      <c r="F124" s="5"/>
      <c r="G124" s="5"/>
    </row>
    <row r="125">
      <c r="A125" s="2" t="s">
        <v>7</v>
      </c>
      <c r="B125" s="4">
        <f t="shared" si="1"/>
        <v>591</v>
      </c>
      <c r="C125" s="4" t="s">
        <v>131</v>
      </c>
      <c r="D125" s="5" t="s">
        <v>41</v>
      </c>
      <c r="E125" s="4">
        <v>11.0</v>
      </c>
      <c r="F125" s="5"/>
      <c r="G125" s="5"/>
    </row>
    <row r="126">
      <c r="A126" s="2" t="s">
        <v>7</v>
      </c>
      <c r="B126" s="4">
        <f t="shared" si="1"/>
        <v>592</v>
      </c>
      <c r="C126" s="4" t="s">
        <v>132</v>
      </c>
      <c r="D126" s="5" t="s">
        <v>41</v>
      </c>
      <c r="E126" s="4">
        <v>11.0</v>
      </c>
      <c r="F126" s="5"/>
      <c r="G126" s="5"/>
    </row>
    <row r="127">
      <c r="A127" s="2" t="s">
        <v>7</v>
      </c>
      <c r="B127" s="4">
        <f t="shared" si="1"/>
        <v>593</v>
      </c>
      <c r="C127" s="4" t="s">
        <v>133</v>
      </c>
      <c r="D127" s="5" t="s">
        <v>41</v>
      </c>
      <c r="E127" s="4">
        <v>11.0</v>
      </c>
      <c r="F127" s="5"/>
      <c r="G127" s="5"/>
    </row>
    <row r="128">
      <c r="A128" s="2" t="s">
        <v>7</v>
      </c>
      <c r="B128" s="4">
        <f t="shared" si="1"/>
        <v>594</v>
      </c>
      <c r="C128" s="4" t="s">
        <v>134</v>
      </c>
      <c r="D128" s="5" t="s">
        <v>41</v>
      </c>
      <c r="E128" s="4">
        <v>11.0</v>
      </c>
      <c r="F128" s="5"/>
      <c r="G128" s="5"/>
    </row>
    <row r="129">
      <c r="A129" s="2" t="s">
        <v>7</v>
      </c>
      <c r="B129" s="4">
        <f t="shared" si="1"/>
        <v>595</v>
      </c>
      <c r="C129" s="4" t="s">
        <v>135</v>
      </c>
      <c r="D129" s="5" t="s">
        <v>41</v>
      </c>
      <c r="E129" s="4">
        <v>11.0</v>
      </c>
      <c r="F129" s="5"/>
      <c r="G129" s="5"/>
    </row>
    <row r="130">
      <c r="A130" s="2" t="s">
        <v>7</v>
      </c>
      <c r="B130" s="4">
        <f t="shared" si="1"/>
        <v>596</v>
      </c>
      <c r="C130" s="4" t="s">
        <v>136</v>
      </c>
      <c r="D130" s="5" t="s">
        <v>41</v>
      </c>
      <c r="E130" s="4">
        <v>11.0</v>
      </c>
      <c r="F130" s="5"/>
      <c r="G130" s="5"/>
    </row>
    <row r="131">
      <c r="A131" s="2" t="s">
        <v>7</v>
      </c>
      <c r="B131" s="4">
        <f t="shared" si="1"/>
        <v>597</v>
      </c>
      <c r="C131" s="4" t="s">
        <v>137</v>
      </c>
      <c r="D131" s="5" t="s">
        <v>41</v>
      </c>
      <c r="E131" s="4">
        <v>11.0</v>
      </c>
      <c r="F131" s="5"/>
      <c r="G131" s="5"/>
    </row>
    <row r="132">
      <c r="A132" s="2" t="s">
        <v>7</v>
      </c>
      <c r="B132" s="4">
        <f t="shared" si="1"/>
        <v>598</v>
      </c>
      <c r="C132" s="4" t="s">
        <v>138</v>
      </c>
      <c r="D132" s="5" t="s">
        <v>41</v>
      </c>
      <c r="E132" s="4">
        <v>12.0</v>
      </c>
      <c r="F132" s="5"/>
      <c r="G132" s="5"/>
    </row>
    <row r="133">
      <c r="A133" s="2" t="s">
        <v>7</v>
      </c>
      <c r="B133" s="4">
        <f t="shared" si="1"/>
        <v>599</v>
      </c>
      <c r="C133" s="4" t="s">
        <v>139</v>
      </c>
      <c r="D133" s="5" t="s">
        <v>41</v>
      </c>
      <c r="E133" s="4">
        <v>12.0</v>
      </c>
      <c r="F133" s="5"/>
      <c r="G133" s="5"/>
    </row>
    <row r="134">
      <c r="A134" s="2" t="s">
        <v>7</v>
      </c>
      <c r="B134" s="4">
        <f t="shared" si="1"/>
        <v>600</v>
      </c>
      <c r="C134" s="4" t="s">
        <v>140</v>
      </c>
      <c r="D134" s="5" t="s">
        <v>41</v>
      </c>
      <c r="E134" s="4">
        <v>12.0</v>
      </c>
      <c r="F134" s="5"/>
      <c r="G134" s="5"/>
    </row>
    <row r="135">
      <c r="A135" s="2" t="s">
        <v>7</v>
      </c>
      <c r="B135" s="4">
        <f t="shared" si="1"/>
        <v>601</v>
      </c>
      <c r="C135" s="4" t="s">
        <v>141</v>
      </c>
      <c r="D135" s="5" t="s">
        <v>41</v>
      </c>
      <c r="E135" s="4">
        <v>12.0</v>
      </c>
      <c r="F135" s="5"/>
      <c r="G135" s="5"/>
    </row>
    <row r="136">
      <c r="A136" s="2" t="s">
        <v>7</v>
      </c>
      <c r="B136" s="4">
        <f t="shared" si="1"/>
        <v>602</v>
      </c>
      <c r="C136" s="4" t="s">
        <v>142</v>
      </c>
      <c r="D136" s="5" t="s">
        <v>41</v>
      </c>
      <c r="E136" s="4">
        <v>12.0</v>
      </c>
      <c r="F136" s="5"/>
      <c r="G136" s="5"/>
    </row>
    <row r="137">
      <c r="A137" s="2" t="s">
        <v>7</v>
      </c>
      <c r="B137" s="4">
        <f t="shared" si="1"/>
        <v>603</v>
      </c>
      <c r="C137" s="4" t="s">
        <v>143</v>
      </c>
      <c r="D137" s="5" t="s">
        <v>41</v>
      </c>
      <c r="E137" s="4">
        <v>12.0</v>
      </c>
      <c r="F137" s="5"/>
      <c r="G137" s="5"/>
    </row>
    <row r="138">
      <c r="A138" s="2" t="s">
        <v>7</v>
      </c>
      <c r="B138" s="4">
        <f t="shared" si="1"/>
        <v>604</v>
      </c>
      <c r="C138" s="4" t="s">
        <v>144</v>
      </c>
      <c r="D138" s="5" t="s">
        <v>41</v>
      </c>
      <c r="E138" s="4">
        <v>12.0</v>
      </c>
      <c r="F138" s="5"/>
      <c r="G138" s="5"/>
    </row>
    <row r="139">
      <c r="A139" s="2" t="s">
        <v>7</v>
      </c>
      <c r="B139" s="4">
        <f t="shared" si="1"/>
        <v>605</v>
      </c>
      <c r="C139" s="4" t="s">
        <v>145</v>
      </c>
      <c r="D139" s="5" t="s">
        <v>41</v>
      </c>
      <c r="E139" s="4">
        <v>12.0</v>
      </c>
      <c r="F139" s="5"/>
      <c r="G139" s="5"/>
    </row>
    <row r="140">
      <c r="A140" s="2" t="s">
        <v>7</v>
      </c>
      <c r="B140" s="4">
        <f t="shared" si="1"/>
        <v>606</v>
      </c>
      <c r="C140" s="4" t="s">
        <v>146</v>
      </c>
      <c r="D140" s="5" t="s">
        <v>41</v>
      </c>
      <c r="E140" s="4">
        <v>12.0</v>
      </c>
      <c r="F140" s="5"/>
      <c r="G140" s="5"/>
    </row>
    <row r="141">
      <c r="A141" s="2" t="s">
        <v>7</v>
      </c>
      <c r="B141" s="4">
        <f t="shared" si="1"/>
        <v>607</v>
      </c>
      <c r="C141" s="4" t="s">
        <v>147</v>
      </c>
      <c r="D141" s="5" t="s">
        <v>41</v>
      </c>
      <c r="E141" s="4">
        <v>12.0</v>
      </c>
      <c r="F141" s="5"/>
      <c r="G141" s="5"/>
    </row>
    <row r="142">
      <c r="A142" s="2" t="s">
        <v>7</v>
      </c>
      <c r="B142" s="4">
        <f t="shared" si="1"/>
        <v>608</v>
      </c>
      <c r="C142" s="4" t="s">
        <v>148</v>
      </c>
      <c r="D142" s="5" t="s">
        <v>41</v>
      </c>
      <c r="E142" s="4">
        <v>12.0</v>
      </c>
      <c r="F142" s="5"/>
      <c r="G142" s="5"/>
    </row>
    <row r="143">
      <c r="A143" s="2" t="s">
        <v>7</v>
      </c>
      <c r="B143" s="4">
        <f t="shared" si="1"/>
        <v>609</v>
      </c>
      <c r="C143" s="4" t="s">
        <v>149</v>
      </c>
      <c r="D143" s="5" t="s">
        <v>41</v>
      </c>
      <c r="E143" s="4">
        <v>12.0</v>
      </c>
      <c r="F143" s="5"/>
      <c r="G143" s="5"/>
    </row>
    <row r="144">
      <c r="A144" s="2" t="s">
        <v>7</v>
      </c>
      <c r="B144" s="4">
        <f t="shared" si="1"/>
        <v>610</v>
      </c>
      <c r="C144" s="4" t="s">
        <v>150</v>
      </c>
      <c r="D144" s="5" t="s">
        <v>41</v>
      </c>
      <c r="E144" s="4">
        <v>12.0</v>
      </c>
      <c r="F144" s="5"/>
      <c r="G144" s="5"/>
    </row>
    <row r="145">
      <c r="A145" s="2" t="s">
        <v>7</v>
      </c>
      <c r="B145" s="4">
        <f t="shared" si="1"/>
        <v>611</v>
      </c>
      <c r="C145" s="4" t="s">
        <v>151</v>
      </c>
      <c r="D145" s="5" t="s">
        <v>41</v>
      </c>
      <c r="E145" s="4">
        <v>12.0</v>
      </c>
      <c r="F145" s="5"/>
      <c r="G145" s="5"/>
    </row>
    <row r="146">
      <c r="A146" s="2" t="s">
        <v>7</v>
      </c>
      <c r="B146" s="4">
        <f t="shared" si="1"/>
        <v>612</v>
      </c>
      <c r="C146" s="4" t="s">
        <v>152</v>
      </c>
      <c r="D146" s="5" t="s">
        <v>41</v>
      </c>
      <c r="E146" s="4">
        <v>12.0</v>
      </c>
      <c r="F146" s="5"/>
      <c r="G146" s="5"/>
    </row>
    <row r="147">
      <c r="A147" s="2" t="s">
        <v>7</v>
      </c>
      <c r="B147" s="4">
        <f t="shared" si="1"/>
        <v>613</v>
      </c>
      <c r="C147" s="4" t="s">
        <v>153</v>
      </c>
      <c r="D147" s="5" t="s">
        <v>41</v>
      </c>
      <c r="E147" s="4">
        <v>12.0</v>
      </c>
      <c r="F147" s="5"/>
      <c r="G147" s="5"/>
    </row>
    <row r="148">
      <c r="A148" s="2" t="s">
        <v>7</v>
      </c>
      <c r="B148" s="4">
        <f t="shared" si="1"/>
        <v>614</v>
      </c>
      <c r="C148" s="4" t="s">
        <v>154</v>
      </c>
      <c r="D148" s="5" t="s">
        <v>41</v>
      </c>
      <c r="E148" s="4">
        <v>12.0</v>
      </c>
      <c r="F148" s="5"/>
      <c r="G148" s="5"/>
    </row>
    <row r="149">
      <c r="A149" s="2" t="s">
        <v>7</v>
      </c>
      <c r="B149" s="4">
        <f t="shared" si="1"/>
        <v>615</v>
      </c>
      <c r="C149" s="4" t="s">
        <v>155</v>
      </c>
      <c r="D149" s="5" t="s">
        <v>41</v>
      </c>
      <c r="E149" s="4">
        <v>12.0</v>
      </c>
      <c r="F149" s="5"/>
      <c r="G149" s="5"/>
    </row>
    <row r="150">
      <c r="A150" s="2" t="s">
        <v>7</v>
      </c>
      <c r="B150" s="4">
        <f t="shared" si="1"/>
        <v>616</v>
      </c>
      <c r="C150" s="4" t="s">
        <v>156</v>
      </c>
      <c r="D150" s="5" t="s">
        <v>41</v>
      </c>
      <c r="E150" s="4">
        <v>12.0</v>
      </c>
      <c r="F150" s="5"/>
      <c r="G150" s="5"/>
    </row>
    <row r="151">
      <c r="A151" s="2" t="s">
        <v>7</v>
      </c>
      <c r="B151" s="4">
        <f t="shared" si="1"/>
        <v>617</v>
      </c>
      <c r="C151" s="4" t="s">
        <v>157</v>
      </c>
      <c r="D151" s="5" t="s">
        <v>41</v>
      </c>
      <c r="E151" s="4">
        <v>12.0</v>
      </c>
      <c r="F151" s="5"/>
      <c r="G151" s="5"/>
    </row>
    <row r="152">
      <c r="A152" s="2" t="s">
        <v>7</v>
      </c>
      <c r="B152" s="4">
        <f t="shared" si="1"/>
        <v>618</v>
      </c>
      <c r="C152" s="4" t="s">
        <v>158</v>
      </c>
      <c r="D152" s="5" t="s">
        <v>41</v>
      </c>
      <c r="E152" s="4">
        <v>12.0</v>
      </c>
      <c r="F152" s="5"/>
      <c r="G152" s="5"/>
    </row>
    <row r="153">
      <c r="A153" s="2" t="s">
        <v>7</v>
      </c>
      <c r="B153" s="4">
        <f t="shared" si="1"/>
        <v>619</v>
      </c>
      <c r="C153" s="4" t="s">
        <v>159</v>
      </c>
      <c r="D153" s="5" t="s">
        <v>41</v>
      </c>
      <c r="E153" s="4">
        <v>12.0</v>
      </c>
      <c r="F153" s="5"/>
      <c r="G153" s="5"/>
    </row>
    <row r="154">
      <c r="A154" s="2" t="s">
        <v>7</v>
      </c>
      <c r="B154" s="4">
        <f t="shared" si="1"/>
        <v>620</v>
      </c>
      <c r="C154" s="4" t="s">
        <v>160</v>
      </c>
      <c r="D154" s="5" t="s">
        <v>41</v>
      </c>
      <c r="E154" s="4">
        <v>12.0</v>
      </c>
      <c r="F154" s="5"/>
      <c r="G154" s="5"/>
    </row>
    <row r="155">
      <c r="A155" s="2" t="s">
        <v>7</v>
      </c>
      <c r="B155" s="4">
        <f t="shared" si="1"/>
        <v>621</v>
      </c>
      <c r="C155" s="4" t="s">
        <v>161</v>
      </c>
      <c r="D155" s="5" t="s">
        <v>41</v>
      </c>
      <c r="E155" s="4">
        <v>12.0</v>
      </c>
      <c r="F155" s="5"/>
      <c r="G155" s="5"/>
    </row>
    <row r="156">
      <c r="A156" s="2" t="s">
        <v>7</v>
      </c>
      <c r="B156" s="4">
        <f t="shared" si="1"/>
        <v>622</v>
      </c>
      <c r="C156" s="4" t="s">
        <v>162</v>
      </c>
      <c r="D156" s="5" t="s">
        <v>41</v>
      </c>
      <c r="E156" s="4">
        <v>12.0</v>
      </c>
      <c r="F156" s="5"/>
      <c r="G156" s="5"/>
    </row>
    <row r="157">
      <c r="A157" s="2" t="s">
        <v>7</v>
      </c>
      <c r="B157" s="4">
        <f t="shared" si="1"/>
        <v>623</v>
      </c>
      <c r="C157" s="4" t="s">
        <v>163</v>
      </c>
      <c r="D157" s="5" t="s">
        <v>41</v>
      </c>
      <c r="E157" s="4">
        <v>12.0</v>
      </c>
      <c r="F157" s="5"/>
      <c r="G157" s="5"/>
    </row>
    <row r="158">
      <c r="A158" s="2" t="s">
        <v>7</v>
      </c>
      <c r="B158" s="4">
        <f t="shared" si="1"/>
        <v>624</v>
      </c>
      <c r="C158" s="4" t="s">
        <v>164</v>
      </c>
      <c r="D158" s="5" t="s">
        <v>41</v>
      </c>
      <c r="E158" s="4">
        <v>12.0</v>
      </c>
      <c r="F158" s="5"/>
      <c r="G158" s="5"/>
    </row>
    <row r="159">
      <c r="A159" s="2" t="s">
        <v>7</v>
      </c>
      <c r="B159" s="4">
        <f t="shared" si="1"/>
        <v>625</v>
      </c>
      <c r="C159" s="4" t="s">
        <v>165</v>
      </c>
      <c r="D159" s="5" t="s">
        <v>41</v>
      </c>
      <c r="E159" s="4">
        <v>12.0</v>
      </c>
      <c r="F159" s="5"/>
      <c r="G159" s="5"/>
    </row>
    <row r="160">
      <c r="A160" s="2" t="s">
        <v>7</v>
      </c>
      <c r="B160" s="4">
        <f t="shared" si="1"/>
        <v>626</v>
      </c>
      <c r="C160" s="4" t="s">
        <v>166</v>
      </c>
      <c r="D160" s="5" t="s">
        <v>41</v>
      </c>
      <c r="E160" s="4">
        <v>12.0</v>
      </c>
      <c r="F160" s="5"/>
      <c r="G160" s="5"/>
    </row>
    <row r="161">
      <c r="A161" s="2" t="s">
        <v>7</v>
      </c>
      <c r="B161" s="4">
        <f t="shared" si="1"/>
        <v>627</v>
      </c>
      <c r="C161" s="4" t="s">
        <v>167</v>
      </c>
      <c r="D161" s="5" t="s">
        <v>41</v>
      </c>
      <c r="E161" s="4">
        <v>13.0</v>
      </c>
      <c r="F161" s="5"/>
      <c r="G161" s="5"/>
    </row>
    <row r="162">
      <c r="A162" s="2" t="s">
        <v>7</v>
      </c>
      <c r="B162" s="4">
        <f t="shared" si="1"/>
        <v>628</v>
      </c>
      <c r="C162" s="4" t="s">
        <v>168</v>
      </c>
      <c r="D162" s="5" t="s">
        <v>41</v>
      </c>
      <c r="E162" s="4">
        <v>13.0</v>
      </c>
      <c r="F162" s="5"/>
      <c r="G162" s="5"/>
    </row>
    <row r="163">
      <c r="A163" s="2" t="s">
        <v>7</v>
      </c>
      <c r="B163" s="4">
        <f t="shared" si="1"/>
        <v>629</v>
      </c>
      <c r="C163" s="4" t="s">
        <v>169</v>
      </c>
      <c r="D163" s="5" t="s">
        <v>41</v>
      </c>
      <c r="E163" s="4">
        <v>13.0</v>
      </c>
      <c r="F163" s="5"/>
      <c r="G163" s="5"/>
    </row>
    <row r="164">
      <c r="A164" s="2" t="s">
        <v>7</v>
      </c>
      <c r="B164" s="4">
        <f t="shared" si="1"/>
        <v>630</v>
      </c>
      <c r="C164" s="4" t="s">
        <v>170</v>
      </c>
      <c r="D164" s="5" t="s">
        <v>41</v>
      </c>
      <c r="E164" s="4">
        <v>13.0</v>
      </c>
      <c r="F164" s="5"/>
      <c r="G164" s="5"/>
    </row>
    <row r="165">
      <c r="A165" s="2" t="s">
        <v>7</v>
      </c>
      <c r="B165" s="4">
        <f t="shared" si="1"/>
        <v>631</v>
      </c>
      <c r="C165" s="4" t="s">
        <v>171</v>
      </c>
      <c r="D165" s="5" t="s">
        <v>41</v>
      </c>
      <c r="E165" s="4">
        <v>13.0</v>
      </c>
      <c r="F165" s="5"/>
      <c r="G165" s="5"/>
    </row>
    <row r="166">
      <c r="A166" s="2" t="s">
        <v>7</v>
      </c>
      <c r="B166" s="4">
        <f t="shared" si="1"/>
        <v>632</v>
      </c>
      <c r="C166" s="4" t="s">
        <v>172</v>
      </c>
      <c r="D166" s="5" t="s">
        <v>41</v>
      </c>
      <c r="E166" s="4">
        <v>13.0</v>
      </c>
      <c r="F166" s="5"/>
      <c r="G166" s="5"/>
    </row>
    <row r="167">
      <c r="A167" s="2" t="s">
        <v>7</v>
      </c>
      <c r="B167" s="4">
        <f t="shared" si="1"/>
        <v>633</v>
      </c>
      <c r="C167" s="4" t="s">
        <v>173</v>
      </c>
      <c r="D167" s="5" t="s">
        <v>41</v>
      </c>
      <c r="E167" s="4">
        <v>13.0</v>
      </c>
      <c r="F167" s="5"/>
      <c r="G167" s="5"/>
    </row>
    <row r="168">
      <c r="A168" s="2" t="s">
        <v>7</v>
      </c>
      <c r="B168" s="4">
        <f t="shared" si="1"/>
        <v>634</v>
      </c>
      <c r="C168" s="4" t="s">
        <v>174</v>
      </c>
      <c r="D168" s="5" t="s">
        <v>41</v>
      </c>
      <c r="E168" s="4">
        <v>13.0</v>
      </c>
      <c r="F168" s="5"/>
      <c r="G168" s="5"/>
    </row>
    <row r="169">
      <c r="A169" s="2" t="s">
        <v>7</v>
      </c>
      <c r="B169" s="4">
        <f t="shared" si="1"/>
        <v>635</v>
      </c>
      <c r="C169" s="4" t="s">
        <v>175</v>
      </c>
      <c r="D169" s="5" t="s">
        <v>41</v>
      </c>
      <c r="E169" s="4">
        <v>13.0</v>
      </c>
      <c r="F169" s="5"/>
      <c r="G169" s="5"/>
    </row>
    <row r="170">
      <c r="A170" s="2" t="s">
        <v>7</v>
      </c>
      <c r="B170" s="4">
        <f t="shared" si="1"/>
        <v>636</v>
      </c>
      <c r="C170" s="4" t="s">
        <v>176</v>
      </c>
      <c r="D170" s="5" t="s">
        <v>41</v>
      </c>
      <c r="E170" s="4">
        <v>13.0</v>
      </c>
      <c r="F170" s="5"/>
      <c r="G170" s="5"/>
    </row>
    <row r="171">
      <c r="A171" s="2" t="s">
        <v>7</v>
      </c>
      <c r="B171" s="4">
        <f t="shared" si="1"/>
        <v>637</v>
      </c>
      <c r="C171" s="4" t="s">
        <v>177</v>
      </c>
      <c r="D171" s="5" t="s">
        <v>41</v>
      </c>
      <c r="E171" s="4">
        <v>13.0</v>
      </c>
      <c r="F171" s="5"/>
      <c r="G171" s="5"/>
    </row>
    <row r="172">
      <c r="A172" s="2" t="s">
        <v>7</v>
      </c>
      <c r="B172" s="4">
        <f t="shared" si="1"/>
        <v>638</v>
      </c>
      <c r="C172" s="4" t="s">
        <v>178</v>
      </c>
      <c r="D172" s="5" t="s">
        <v>41</v>
      </c>
      <c r="E172" s="4">
        <v>14.0</v>
      </c>
      <c r="F172" s="5"/>
      <c r="G172" s="5"/>
    </row>
    <row r="173">
      <c r="A173" s="2" t="s">
        <v>7</v>
      </c>
      <c r="B173" s="4">
        <f t="shared" si="1"/>
        <v>639</v>
      </c>
      <c r="C173" s="4" t="s">
        <v>179</v>
      </c>
      <c r="D173" s="5" t="s">
        <v>41</v>
      </c>
      <c r="E173" s="4">
        <v>14.0</v>
      </c>
      <c r="F173" s="5"/>
      <c r="G173" s="5"/>
    </row>
    <row r="174">
      <c r="A174" s="2" t="s">
        <v>7</v>
      </c>
      <c r="B174" s="4">
        <f t="shared" si="1"/>
        <v>640</v>
      </c>
      <c r="C174" s="4" t="s">
        <v>180</v>
      </c>
      <c r="D174" s="5" t="s">
        <v>41</v>
      </c>
      <c r="E174" s="4">
        <v>14.0</v>
      </c>
      <c r="F174" s="5"/>
      <c r="G174" s="5"/>
    </row>
    <row r="175">
      <c r="A175" s="2" t="s">
        <v>7</v>
      </c>
      <c r="B175" s="4">
        <f t="shared" si="1"/>
        <v>641</v>
      </c>
      <c r="C175" s="4" t="s">
        <v>181</v>
      </c>
      <c r="D175" s="5" t="s">
        <v>41</v>
      </c>
      <c r="E175" s="4">
        <v>14.0</v>
      </c>
      <c r="F175" s="5"/>
      <c r="G175" s="5"/>
    </row>
    <row r="176">
      <c r="A176" s="2" t="s">
        <v>7</v>
      </c>
      <c r="B176" s="4">
        <f t="shared" si="1"/>
        <v>642</v>
      </c>
      <c r="C176" s="4" t="s">
        <v>182</v>
      </c>
      <c r="D176" s="5" t="s">
        <v>41</v>
      </c>
      <c r="E176" s="4">
        <v>14.0</v>
      </c>
      <c r="F176" s="5"/>
      <c r="G176" s="5"/>
    </row>
    <row r="177">
      <c r="A177" s="2" t="s">
        <v>7</v>
      </c>
      <c r="B177" s="4">
        <f t="shared" si="1"/>
        <v>643</v>
      </c>
      <c r="C177" s="4" t="s">
        <v>183</v>
      </c>
      <c r="D177" s="5" t="s">
        <v>41</v>
      </c>
      <c r="E177" s="4">
        <v>14.0</v>
      </c>
      <c r="F177" s="5"/>
      <c r="G177" s="5"/>
    </row>
    <row r="178">
      <c r="A178" s="2" t="s">
        <v>7</v>
      </c>
      <c r="B178" s="4">
        <f t="shared" si="1"/>
        <v>644</v>
      </c>
      <c r="C178" s="4" t="s">
        <v>184</v>
      </c>
      <c r="D178" s="5" t="s">
        <v>41</v>
      </c>
      <c r="E178" s="4">
        <v>14.0</v>
      </c>
      <c r="F178" s="5"/>
      <c r="G178" s="5"/>
    </row>
    <row r="179">
      <c r="A179" s="2" t="s">
        <v>7</v>
      </c>
      <c r="B179" s="4">
        <f t="shared" si="1"/>
        <v>645</v>
      </c>
      <c r="C179" s="4" t="s">
        <v>185</v>
      </c>
      <c r="D179" s="5" t="s">
        <v>41</v>
      </c>
      <c r="E179" s="4">
        <v>14.0</v>
      </c>
      <c r="F179" s="5"/>
      <c r="G179" s="5"/>
    </row>
    <row r="180">
      <c r="A180" s="2" t="s">
        <v>7</v>
      </c>
      <c r="B180" s="4">
        <f t="shared" si="1"/>
        <v>646</v>
      </c>
      <c r="C180" s="4" t="s">
        <v>186</v>
      </c>
      <c r="D180" s="5" t="s">
        <v>41</v>
      </c>
      <c r="E180" s="4">
        <v>14.0</v>
      </c>
      <c r="F180" s="5"/>
      <c r="G180" s="5"/>
    </row>
    <row r="181">
      <c r="A181" s="2" t="s">
        <v>7</v>
      </c>
      <c r="B181" s="4">
        <f t="shared" si="1"/>
        <v>647</v>
      </c>
      <c r="C181" s="4" t="s">
        <v>187</v>
      </c>
      <c r="D181" s="5" t="s">
        <v>41</v>
      </c>
      <c r="E181" s="4">
        <v>14.0</v>
      </c>
      <c r="F181" s="5"/>
      <c r="G181" s="5"/>
    </row>
    <row r="182">
      <c r="A182" s="2" t="s">
        <v>7</v>
      </c>
      <c r="B182" s="4">
        <f t="shared" si="1"/>
        <v>648</v>
      </c>
      <c r="C182" s="4" t="s">
        <v>188</v>
      </c>
      <c r="D182" s="5" t="s">
        <v>41</v>
      </c>
      <c r="E182" s="4">
        <v>14.0</v>
      </c>
      <c r="F182" s="5"/>
      <c r="G182" s="5"/>
    </row>
    <row r="183">
      <c r="A183" s="2" t="s">
        <v>7</v>
      </c>
      <c r="B183" s="4">
        <f t="shared" si="1"/>
        <v>649</v>
      </c>
      <c r="C183" s="4" t="s">
        <v>189</v>
      </c>
      <c r="D183" s="5" t="s">
        <v>41</v>
      </c>
      <c r="E183" s="4">
        <v>14.0</v>
      </c>
      <c r="F183" s="5"/>
      <c r="G183" s="5"/>
    </row>
    <row r="184">
      <c r="A184" s="2" t="s">
        <v>7</v>
      </c>
      <c r="B184" s="4">
        <f t="shared" si="1"/>
        <v>650</v>
      </c>
      <c r="C184" s="4" t="s">
        <v>190</v>
      </c>
      <c r="D184" s="5" t="s">
        <v>41</v>
      </c>
      <c r="E184" s="4">
        <v>14.0</v>
      </c>
      <c r="F184" s="5"/>
      <c r="G184" s="5"/>
    </row>
    <row r="185">
      <c r="A185" s="2" t="s">
        <v>7</v>
      </c>
      <c r="B185" s="4">
        <f t="shared" si="1"/>
        <v>651</v>
      </c>
      <c r="C185" s="4" t="s">
        <v>191</v>
      </c>
      <c r="D185" s="5" t="s">
        <v>41</v>
      </c>
      <c r="E185" s="4">
        <v>14.0</v>
      </c>
      <c r="F185" s="5"/>
      <c r="G185" s="5"/>
    </row>
    <row r="186">
      <c r="A186" s="2" t="s">
        <v>7</v>
      </c>
      <c r="B186" s="4">
        <f t="shared" si="1"/>
        <v>652</v>
      </c>
      <c r="C186" s="4" t="s">
        <v>192</v>
      </c>
      <c r="D186" s="5" t="s">
        <v>41</v>
      </c>
      <c r="E186" s="4">
        <v>14.0</v>
      </c>
      <c r="F186" s="5"/>
      <c r="G186" s="5"/>
    </row>
    <row r="187">
      <c r="A187" s="2" t="s">
        <v>7</v>
      </c>
      <c r="B187" s="4">
        <f t="shared" si="1"/>
        <v>653</v>
      </c>
      <c r="C187" s="4" t="s">
        <v>193</v>
      </c>
      <c r="D187" s="5" t="s">
        <v>41</v>
      </c>
      <c r="E187" s="4">
        <v>14.0</v>
      </c>
      <c r="F187" s="5"/>
      <c r="G187" s="5"/>
    </row>
    <row r="188">
      <c r="A188" s="2" t="s">
        <v>7</v>
      </c>
      <c r="B188" s="4">
        <f t="shared" si="1"/>
        <v>654</v>
      </c>
      <c r="C188" s="4" t="s">
        <v>194</v>
      </c>
      <c r="D188" s="5" t="s">
        <v>41</v>
      </c>
      <c r="E188" s="4">
        <v>14.0</v>
      </c>
      <c r="F188" s="5"/>
      <c r="G188" s="5"/>
    </row>
    <row r="189">
      <c r="A189" s="2" t="s">
        <v>7</v>
      </c>
      <c r="B189" s="4">
        <f t="shared" si="1"/>
        <v>655</v>
      </c>
      <c r="C189" s="4" t="s">
        <v>195</v>
      </c>
      <c r="D189" s="5" t="s">
        <v>41</v>
      </c>
      <c r="E189" s="4">
        <v>14.0</v>
      </c>
      <c r="F189" s="5"/>
      <c r="G189" s="5"/>
    </row>
    <row r="190">
      <c r="A190" s="2" t="s">
        <v>7</v>
      </c>
      <c r="B190" s="4">
        <f t="shared" si="1"/>
        <v>656</v>
      </c>
      <c r="C190" s="4" t="s">
        <v>196</v>
      </c>
      <c r="D190" s="5" t="s">
        <v>41</v>
      </c>
      <c r="E190" s="4">
        <v>14.0</v>
      </c>
      <c r="F190" s="5"/>
      <c r="G190" s="5"/>
    </row>
    <row r="191">
      <c r="A191" s="2" t="s">
        <v>7</v>
      </c>
      <c r="B191" s="4">
        <f t="shared" si="1"/>
        <v>657</v>
      </c>
      <c r="C191" s="4" t="s">
        <v>197</v>
      </c>
      <c r="D191" s="5" t="s">
        <v>41</v>
      </c>
      <c r="E191" s="4">
        <v>14.0</v>
      </c>
      <c r="F191" s="5"/>
      <c r="G191" s="5"/>
    </row>
    <row r="192">
      <c r="A192" s="2" t="s">
        <v>7</v>
      </c>
      <c r="B192" s="4">
        <f t="shared" si="1"/>
        <v>658</v>
      </c>
      <c r="C192" s="4" t="s">
        <v>198</v>
      </c>
      <c r="D192" s="5" t="s">
        <v>41</v>
      </c>
      <c r="E192" s="4">
        <v>14.0</v>
      </c>
      <c r="F192" s="5"/>
      <c r="G192" s="5"/>
    </row>
    <row r="193">
      <c r="A193" s="2" t="s">
        <v>7</v>
      </c>
      <c r="B193" s="4">
        <f t="shared" si="1"/>
        <v>659</v>
      </c>
      <c r="C193" s="4" t="s">
        <v>199</v>
      </c>
      <c r="D193" s="5" t="s">
        <v>41</v>
      </c>
      <c r="E193" s="4">
        <v>14.0</v>
      </c>
      <c r="F193" s="5"/>
      <c r="G193" s="5"/>
    </row>
    <row r="194">
      <c r="A194" s="2" t="s">
        <v>7</v>
      </c>
      <c r="B194" s="4">
        <f t="shared" si="1"/>
        <v>660</v>
      </c>
      <c r="C194" s="4" t="s">
        <v>200</v>
      </c>
      <c r="D194" s="5" t="s">
        <v>41</v>
      </c>
      <c r="E194" s="4">
        <v>14.0</v>
      </c>
      <c r="F194" s="5"/>
      <c r="G194" s="5"/>
    </row>
    <row r="195">
      <c r="A195" s="2" t="s">
        <v>7</v>
      </c>
      <c r="B195" s="4">
        <f t="shared" si="1"/>
        <v>661</v>
      </c>
      <c r="C195" s="4" t="s">
        <v>201</v>
      </c>
      <c r="D195" s="5" t="s">
        <v>41</v>
      </c>
      <c r="E195" s="4">
        <v>14.0</v>
      </c>
      <c r="F195" s="5"/>
      <c r="G195" s="5"/>
    </row>
    <row r="196">
      <c r="A196" s="2" t="s">
        <v>7</v>
      </c>
      <c r="B196" s="4">
        <f t="shared" si="1"/>
        <v>662</v>
      </c>
      <c r="C196" s="4" t="s">
        <v>202</v>
      </c>
      <c r="D196" s="5" t="s">
        <v>41</v>
      </c>
      <c r="E196" s="4">
        <v>14.0</v>
      </c>
      <c r="F196" s="5"/>
      <c r="G196" s="5"/>
    </row>
    <row r="197">
      <c r="A197" s="2" t="s">
        <v>7</v>
      </c>
      <c r="B197" s="4">
        <f t="shared" si="1"/>
        <v>663</v>
      </c>
      <c r="C197" s="4" t="s">
        <v>203</v>
      </c>
      <c r="D197" s="5" t="s">
        <v>41</v>
      </c>
      <c r="E197" s="4">
        <v>14.0</v>
      </c>
      <c r="F197" s="5"/>
      <c r="G197" s="5"/>
    </row>
    <row r="198">
      <c r="A198" s="2" t="s">
        <v>7</v>
      </c>
      <c r="B198" s="4">
        <f t="shared" si="1"/>
        <v>664</v>
      </c>
      <c r="C198" s="4" t="s">
        <v>204</v>
      </c>
      <c r="D198" s="5" t="s">
        <v>41</v>
      </c>
      <c r="E198" s="4">
        <v>14.0</v>
      </c>
      <c r="F198" s="5"/>
      <c r="G198" s="5"/>
    </row>
    <row r="199">
      <c r="A199" s="2" t="s">
        <v>7</v>
      </c>
      <c r="B199" s="4">
        <f t="shared" si="1"/>
        <v>665</v>
      </c>
      <c r="C199" s="4" t="s">
        <v>205</v>
      </c>
      <c r="D199" s="5" t="s">
        <v>41</v>
      </c>
      <c r="E199" s="4">
        <v>14.0</v>
      </c>
      <c r="F199" s="5"/>
      <c r="G199" s="5"/>
    </row>
    <row r="200">
      <c r="A200" s="2" t="s">
        <v>7</v>
      </c>
      <c r="B200" s="4">
        <f t="shared" si="1"/>
        <v>666</v>
      </c>
      <c r="C200" s="4" t="s">
        <v>206</v>
      </c>
      <c r="D200" s="5" t="s">
        <v>41</v>
      </c>
      <c r="E200" s="4">
        <v>14.0</v>
      </c>
      <c r="F200" s="5"/>
      <c r="G200" s="5"/>
    </row>
    <row r="201">
      <c r="A201" s="2" t="s">
        <v>7</v>
      </c>
      <c r="B201" s="4">
        <f t="shared" si="1"/>
        <v>667</v>
      </c>
      <c r="C201" s="4" t="s">
        <v>207</v>
      </c>
      <c r="D201" s="5" t="s">
        <v>41</v>
      </c>
      <c r="E201" s="4">
        <v>15.0</v>
      </c>
      <c r="F201" s="5"/>
      <c r="G201" s="5"/>
    </row>
    <row r="202">
      <c r="A202" s="2" t="s">
        <v>7</v>
      </c>
      <c r="B202" s="4">
        <f t="shared" si="1"/>
        <v>668</v>
      </c>
      <c r="C202" s="4" t="s">
        <v>208</v>
      </c>
      <c r="D202" s="5" t="s">
        <v>41</v>
      </c>
      <c r="E202" s="4">
        <v>15.0</v>
      </c>
      <c r="F202" s="5"/>
      <c r="G202" s="5"/>
    </row>
    <row r="203">
      <c r="A203" s="2" t="s">
        <v>7</v>
      </c>
      <c r="B203" s="4">
        <f t="shared" si="1"/>
        <v>669</v>
      </c>
      <c r="C203" s="4" t="s">
        <v>209</v>
      </c>
      <c r="D203" s="5" t="s">
        <v>41</v>
      </c>
      <c r="E203" s="4">
        <v>15.0</v>
      </c>
      <c r="F203" s="5"/>
      <c r="G203" s="5"/>
    </row>
    <row r="204">
      <c r="A204" s="2" t="s">
        <v>7</v>
      </c>
      <c r="B204" s="4">
        <f t="shared" si="1"/>
        <v>670</v>
      </c>
      <c r="C204" s="4" t="s">
        <v>210</v>
      </c>
      <c r="D204" s="5" t="s">
        <v>41</v>
      </c>
      <c r="E204" s="4">
        <v>15.0</v>
      </c>
      <c r="F204" s="5"/>
      <c r="G204" s="5"/>
    </row>
    <row r="205">
      <c r="A205" s="2" t="s">
        <v>7</v>
      </c>
      <c r="B205" s="4">
        <f t="shared" si="1"/>
        <v>671</v>
      </c>
      <c r="C205" s="4" t="s">
        <v>211</v>
      </c>
      <c r="D205" s="5" t="s">
        <v>41</v>
      </c>
      <c r="E205" s="4">
        <v>15.0</v>
      </c>
      <c r="F205" s="5"/>
      <c r="G205" s="5"/>
    </row>
    <row r="206">
      <c r="A206" s="2" t="s">
        <v>7</v>
      </c>
      <c r="B206" s="4">
        <f t="shared" si="1"/>
        <v>672</v>
      </c>
      <c r="C206" s="4" t="s">
        <v>212</v>
      </c>
      <c r="D206" s="5" t="s">
        <v>41</v>
      </c>
      <c r="E206" s="4">
        <v>15.0</v>
      </c>
      <c r="F206" s="5"/>
      <c r="G206" s="5"/>
    </row>
    <row r="207">
      <c r="A207" s="2" t="s">
        <v>7</v>
      </c>
      <c r="B207" s="4">
        <f t="shared" si="1"/>
        <v>673</v>
      </c>
      <c r="C207" s="4" t="s">
        <v>213</v>
      </c>
      <c r="D207" s="5" t="s">
        <v>41</v>
      </c>
      <c r="E207" s="4">
        <v>15.0</v>
      </c>
      <c r="F207" s="5"/>
      <c r="G207" s="5"/>
    </row>
    <row r="208">
      <c r="A208" s="2" t="s">
        <v>7</v>
      </c>
      <c r="B208" s="4">
        <f t="shared" si="1"/>
        <v>674</v>
      </c>
      <c r="C208" s="4" t="s">
        <v>214</v>
      </c>
      <c r="D208" s="5" t="s">
        <v>41</v>
      </c>
      <c r="E208" s="4">
        <v>15.0</v>
      </c>
      <c r="F208" s="5"/>
      <c r="G208" s="5"/>
    </row>
    <row r="209">
      <c r="A209" s="2" t="s">
        <v>7</v>
      </c>
      <c r="B209" s="4">
        <f t="shared" si="1"/>
        <v>675</v>
      </c>
      <c r="C209" s="4" t="s">
        <v>215</v>
      </c>
      <c r="D209" s="5" t="s">
        <v>41</v>
      </c>
      <c r="E209" s="4">
        <v>15.0</v>
      </c>
      <c r="F209" s="5"/>
      <c r="G209" s="5"/>
    </row>
    <row r="210">
      <c r="A210" s="2" t="s">
        <v>7</v>
      </c>
      <c r="B210" s="4">
        <f t="shared" si="1"/>
        <v>676</v>
      </c>
      <c r="C210" s="4" t="s">
        <v>216</v>
      </c>
      <c r="D210" s="5" t="s">
        <v>41</v>
      </c>
      <c r="E210" s="4">
        <v>15.0</v>
      </c>
      <c r="F210" s="5"/>
      <c r="G210" s="5"/>
    </row>
    <row r="211">
      <c r="A211" s="2" t="s">
        <v>7</v>
      </c>
      <c r="B211" s="4">
        <f t="shared" si="1"/>
        <v>677</v>
      </c>
      <c r="C211" s="4" t="s">
        <v>217</v>
      </c>
      <c r="D211" s="5" t="s">
        <v>41</v>
      </c>
      <c r="E211" s="4">
        <v>15.0</v>
      </c>
      <c r="F211" s="5"/>
      <c r="G211" s="5"/>
    </row>
    <row r="212">
      <c r="A212" s="2" t="s">
        <v>7</v>
      </c>
      <c r="B212" s="4">
        <f t="shared" si="1"/>
        <v>678</v>
      </c>
      <c r="C212" s="4" t="s">
        <v>218</v>
      </c>
      <c r="D212" s="5" t="s">
        <v>41</v>
      </c>
      <c r="E212" s="4">
        <v>15.0</v>
      </c>
      <c r="F212" s="5"/>
      <c r="G212" s="5"/>
    </row>
    <row r="213">
      <c r="A213" s="2" t="s">
        <v>7</v>
      </c>
      <c r="B213" s="4">
        <f t="shared" si="1"/>
        <v>679</v>
      </c>
      <c r="C213" s="4" t="s">
        <v>219</v>
      </c>
      <c r="D213" s="5" t="s">
        <v>41</v>
      </c>
      <c r="E213" s="4">
        <v>15.0</v>
      </c>
      <c r="F213" s="5"/>
      <c r="G213" s="5"/>
    </row>
    <row r="214">
      <c r="A214" s="2" t="s">
        <v>7</v>
      </c>
      <c r="B214" s="4">
        <f t="shared" si="1"/>
        <v>680</v>
      </c>
      <c r="C214" s="4" t="s">
        <v>220</v>
      </c>
      <c r="D214" s="5" t="s">
        <v>41</v>
      </c>
      <c r="E214" s="4">
        <v>15.0</v>
      </c>
      <c r="F214" s="5"/>
      <c r="G214" s="5"/>
    </row>
    <row r="215">
      <c r="A215" s="2" t="s">
        <v>7</v>
      </c>
      <c r="B215" s="4">
        <f t="shared" si="1"/>
        <v>681</v>
      </c>
      <c r="C215" s="4" t="s">
        <v>221</v>
      </c>
      <c r="D215" s="5" t="s">
        <v>41</v>
      </c>
      <c r="E215" s="4">
        <v>15.0</v>
      </c>
      <c r="F215" s="5"/>
      <c r="G215" s="5"/>
    </row>
    <row r="216">
      <c r="A216" s="2" t="s">
        <v>7</v>
      </c>
      <c r="B216" s="4">
        <f t="shared" si="1"/>
        <v>682</v>
      </c>
      <c r="C216" s="4" t="s">
        <v>222</v>
      </c>
      <c r="D216" s="5" t="s">
        <v>41</v>
      </c>
      <c r="E216" s="4">
        <v>15.0</v>
      </c>
      <c r="F216" s="5"/>
      <c r="G216" s="5"/>
    </row>
    <row r="217">
      <c r="A217" s="2" t="s">
        <v>7</v>
      </c>
      <c r="B217" s="4">
        <f t="shared" si="1"/>
        <v>683</v>
      </c>
      <c r="C217" s="4" t="s">
        <v>223</v>
      </c>
      <c r="D217" s="5" t="s">
        <v>41</v>
      </c>
      <c r="E217" s="4">
        <v>15.0</v>
      </c>
      <c r="F217" s="5"/>
      <c r="G217" s="5"/>
    </row>
    <row r="218">
      <c r="A218" s="2" t="s">
        <v>7</v>
      </c>
      <c r="B218" s="4">
        <f t="shared" si="1"/>
        <v>684</v>
      </c>
      <c r="C218" s="4" t="s">
        <v>224</v>
      </c>
      <c r="D218" s="5" t="s">
        <v>41</v>
      </c>
      <c r="E218" s="4">
        <v>15.0</v>
      </c>
      <c r="F218" s="5"/>
      <c r="G218" s="5"/>
    </row>
    <row r="219">
      <c r="A219" s="2" t="s">
        <v>7</v>
      </c>
      <c r="B219" s="4">
        <f t="shared" si="1"/>
        <v>685</v>
      </c>
      <c r="C219" s="4" t="s">
        <v>225</v>
      </c>
      <c r="D219" s="5" t="s">
        <v>41</v>
      </c>
      <c r="E219" s="4">
        <v>15.0</v>
      </c>
      <c r="F219" s="5"/>
      <c r="G219" s="5"/>
    </row>
    <row r="220">
      <c r="A220" s="2" t="s">
        <v>7</v>
      </c>
      <c r="B220" s="4">
        <f t="shared" si="1"/>
        <v>686</v>
      </c>
      <c r="C220" s="4" t="s">
        <v>226</v>
      </c>
      <c r="D220" s="5" t="s">
        <v>41</v>
      </c>
      <c r="E220" s="4">
        <v>15.0</v>
      </c>
      <c r="F220" s="5"/>
      <c r="G220" s="5"/>
    </row>
    <row r="221">
      <c r="A221" s="2" t="s">
        <v>7</v>
      </c>
      <c r="B221" s="4">
        <f t="shared" si="1"/>
        <v>687</v>
      </c>
      <c r="C221" s="4" t="s">
        <v>227</v>
      </c>
      <c r="D221" s="5" t="s">
        <v>41</v>
      </c>
      <c r="E221" s="4">
        <v>15.0</v>
      </c>
      <c r="F221" s="5"/>
      <c r="G221" s="5"/>
    </row>
    <row r="222">
      <c r="A222" s="2" t="s">
        <v>7</v>
      </c>
      <c r="B222" s="4">
        <f t="shared" si="1"/>
        <v>688</v>
      </c>
      <c r="C222" s="4" t="s">
        <v>228</v>
      </c>
      <c r="D222" s="5" t="s">
        <v>41</v>
      </c>
      <c r="E222" s="4">
        <v>15.0</v>
      </c>
      <c r="F222" s="5"/>
      <c r="G222" s="5"/>
    </row>
    <row r="223">
      <c r="A223" s="2" t="s">
        <v>7</v>
      </c>
      <c r="B223" s="4">
        <f t="shared" si="1"/>
        <v>689</v>
      </c>
      <c r="C223" s="4" t="s">
        <v>229</v>
      </c>
      <c r="D223" s="5" t="s">
        <v>41</v>
      </c>
      <c r="E223" s="4">
        <v>15.0</v>
      </c>
      <c r="F223" s="5"/>
      <c r="G223" s="5"/>
    </row>
    <row r="224">
      <c r="A224" s="2" t="s">
        <v>7</v>
      </c>
      <c r="B224" s="4">
        <f t="shared" si="1"/>
        <v>690</v>
      </c>
      <c r="C224" s="4" t="s">
        <v>230</v>
      </c>
      <c r="D224" s="5" t="s">
        <v>41</v>
      </c>
      <c r="E224" s="4">
        <v>15.0</v>
      </c>
      <c r="F224" s="5"/>
      <c r="G224" s="5"/>
    </row>
    <row r="225">
      <c r="A225" s="2" t="s">
        <v>7</v>
      </c>
      <c r="B225" s="4">
        <f t="shared" si="1"/>
        <v>691</v>
      </c>
      <c r="C225" s="4" t="s">
        <v>231</v>
      </c>
      <c r="D225" s="5" t="s">
        <v>41</v>
      </c>
      <c r="E225" s="4">
        <v>15.0</v>
      </c>
      <c r="F225" s="5"/>
      <c r="G225" s="5"/>
    </row>
    <row r="226">
      <c r="A226" s="2" t="s">
        <v>7</v>
      </c>
      <c r="B226" s="4">
        <f t="shared" si="1"/>
        <v>692</v>
      </c>
      <c r="C226" s="4" t="s">
        <v>232</v>
      </c>
      <c r="D226" s="5" t="s">
        <v>41</v>
      </c>
      <c r="E226" s="4">
        <v>15.0</v>
      </c>
      <c r="F226" s="5"/>
      <c r="G226" s="5"/>
    </row>
    <row r="227">
      <c r="A227" s="2" t="s">
        <v>7</v>
      </c>
      <c r="B227" s="4">
        <f t="shared" si="1"/>
        <v>693</v>
      </c>
      <c r="C227" s="4" t="s">
        <v>233</v>
      </c>
      <c r="D227" s="5" t="s">
        <v>41</v>
      </c>
      <c r="E227" s="4">
        <v>15.0</v>
      </c>
      <c r="F227" s="5"/>
      <c r="G227" s="5"/>
    </row>
    <row r="228">
      <c r="A228" s="2" t="s">
        <v>7</v>
      </c>
      <c r="B228" s="4">
        <f t="shared" si="1"/>
        <v>694</v>
      </c>
      <c r="C228" s="4" t="s">
        <v>234</v>
      </c>
      <c r="D228" s="5" t="s">
        <v>41</v>
      </c>
      <c r="E228" s="4">
        <v>15.0</v>
      </c>
      <c r="F228" s="5"/>
      <c r="G228" s="5"/>
    </row>
    <row r="229">
      <c r="A229" s="2" t="s">
        <v>7</v>
      </c>
      <c r="B229" s="4">
        <f t="shared" si="1"/>
        <v>695</v>
      </c>
      <c r="C229" s="4" t="s">
        <v>235</v>
      </c>
      <c r="D229" s="5" t="s">
        <v>41</v>
      </c>
      <c r="E229" s="4">
        <v>15.0</v>
      </c>
      <c r="F229" s="5"/>
      <c r="G229" s="5"/>
    </row>
    <row r="230">
      <c r="A230" s="2" t="s">
        <v>7</v>
      </c>
      <c r="B230" s="4">
        <f t="shared" si="1"/>
        <v>696</v>
      </c>
      <c r="C230" s="4" t="s">
        <v>236</v>
      </c>
      <c r="D230" s="5" t="s">
        <v>41</v>
      </c>
      <c r="E230" s="4">
        <v>15.0</v>
      </c>
      <c r="F230" s="5"/>
      <c r="G230" s="5"/>
    </row>
    <row r="231">
      <c r="A231" s="2" t="s">
        <v>7</v>
      </c>
      <c r="B231" s="4">
        <f t="shared" si="1"/>
        <v>697</v>
      </c>
      <c r="C231" s="4" t="s">
        <v>237</v>
      </c>
      <c r="D231" s="5" t="s">
        <v>41</v>
      </c>
      <c r="E231" s="4">
        <v>15.0</v>
      </c>
      <c r="F231" s="5"/>
      <c r="G231" s="5"/>
    </row>
    <row r="232">
      <c r="A232" s="2" t="s">
        <v>7</v>
      </c>
      <c r="B232" s="4">
        <f t="shared" si="1"/>
        <v>698</v>
      </c>
      <c r="C232" s="4" t="s">
        <v>238</v>
      </c>
      <c r="D232" s="5" t="s">
        <v>41</v>
      </c>
      <c r="E232" s="4">
        <v>15.0</v>
      </c>
      <c r="F232" s="5"/>
      <c r="G232" s="5"/>
    </row>
    <row r="233">
      <c r="A233" s="2" t="s">
        <v>7</v>
      </c>
      <c r="B233" s="4">
        <f t="shared" si="1"/>
        <v>699</v>
      </c>
      <c r="C233" s="4" t="s">
        <v>239</v>
      </c>
      <c r="D233" s="5" t="s">
        <v>41</v>
      </c>
      <c r="E233" s="4">
        <v>15.0</v>
      </c>
      <c r="F233" s="5"/>
      <c r="G233" s="5"/>
    </row>
    <row r="234">
      <c r="A234" s="2" t="s">
        <v>7</v>
      </c>
      <c r="B234" s="4">
        <f t="shared" si="1"/>
        <v>700</v>
      </c>
      <c r="C234" s="4" t="s">
        <v>240</v>
      </c>
      <c r="D234" s="5" t="s">
        <v>41</v>
      </c>
      <c r="E234" s="4">
        <v>15.0</v>
      </c>
      <c r="F234" s="5"/>
      <c r="G234" s="5"/>
    </row>
    <row r="235">
      <c r="A235" s="2" t="s">
        <v>7</v>
      </c>
      <c r="B235" s="4">
        <f t="shared" si="1"/>
        <v>701</v>
      </c>
      <c r="C235" s="4" t="s">
        <v>241</v>
      </c>
      <c r="D235" s="5" t="s">
        <v>41</v>
      </c>
      <c r="E235" s="4">
        <v>15.0</v>
      </c>
      <c r="F235" s="5"/>
      <c r="G235" s="5"/>
    </row>
    <row r="236">
      <c r="A236" s="2" t="s">
        <v>7</v>
      </c>
      <c r="B236" s="4">
        <f t="shared" si="1"/>
        <v>702</v>
      </c>
      <c r="C236" s="4" t="s">
        <v>242</v>
      </c>
      <c r="D236" s="5" t="s">
        <v>41</v>
      </c>
      <c r="E236" s="4">
        <v>15.0</v>
      </c>
      <c r="F236" s="5"/>
      <c r="G236" s="5"/>
    </row>
    <row r="237">
      <c r="A237" s="2" t="s">
        <v>7</v>
      </c>
      <c r="B237" s="4">
        <f t="shared" si="1"/>
        <v>703</v>
      </c>
      <c r="C237" s="4" t="s">
        <v>243</v>
      </c>
      <c r="D237" s="5" t="s">
        <v>41</v>
      </c>
      <c r="E237" s="4">
        <v>15.0</v>
      </c>
      <c r="F237" s="5"/>
      <c r="G237" s="5"/>
    </row>
    <row r="238">
      <c r="A238" s="2" t="s">
        <v>7</v>
      </c>
      <c r="B238" s="4">
        <f t="shared" si="1"/>
        <v>704</v>
      </c>
      <c r="C238" s="4" t="s">
        <v>244</v>
      </c>
      <c r="D238" s="5" t="s">
        <v>41</v>
      </c>
      <c r="E238" s="4">
        <v>15.0</v>
      </c>
      <c r="F238" s="5"/>
      <c r="G238" s="5"/>
    </row>
    <row r="239">
      <c r="A239" s="2" t="s">
        <v>7</v>
      </c>
      <c r="B239" s="4">
        <f t="shared" si="1"/>
        <v>705</v>
      </c>
      <c r="C239" s="4" t="s">
        <v>245</v>
      </c>
      <c r="D239" s="5" t="s">
        <v>41</v>
      </c>
      <c r="E239" s="4">
        <v>15.0</v>
      </c>
      <c r="F239" s="5"/>
      <c r="G239" s="5"/>
    </row>
    <row r="240">
      <c r="A240" s="2" t="s">
        <v>7</v>
      </c>
      <c r="B240" s="4">
        <f t="shared" si="1"/>
        <v>706</v>
      </c>
      <c r="C240" s="4" t="s">
        <v>246</v>
      </c>
      <c r="D240" s="5" t="s">
        <v>41</v>
      </c>
      <c r="E240" s="4">
        <v>15.0</v>
      </c>
      <c r="F240" s="5"/>
      <c r="G240" s="5"/>
    </row>
    <row r="241">
      <c r="A241" s="2" t="s">
        <v>7</v>
      </c>
      <c r="B241" s="4">
        <f t="shared" si="1"/>
        <v>707</v>
      </c>
      <c r="C241" s="4" t="s">
        <v>247</v>
      </c>
      <c r="D241" s="5" t="s">
        <v>41</v>
      </c>
      <c r="E241" s="4">
        <v>15.0</v>
      </c>
      <c r="F241" s="5"/>
      <c r="G241" s="5"/>
    </row>
    <row r="242">
      <c r="A242" s="2" t="s">
        <v>7</v>
      </c>
      <c r="B242" s="4">
        <f t="shared" si="1"/>
        <v>708</v>
      </c>
      <c r="C242" s="4" t="s">
        <v>248</v>
      </c>
      <c r="D242" s="5" t="s">
        <v>41</v>
      </c>
      <c r="E242" s="4">
        <v>15.0</v>
      </c>
      <c r="F242" s="5"/>
      <c r="G242" s="5"/>
    </row>
    <row r="243">
      <c r="A243" s="2" t="s">
        <v>7</v>
      </c>
      <c r="B243" s="4">
        <f t="shared" si="1"/>
        <v>709</v>
      </c>
      <c r="C243" s="4" t="s">
        <v>249</v>
      </c>
      <c r="D243" s="5" t="s">
        <v>41</v>
      </c>
      <c r="E243" s="4">
        <v>15.0</v>
      </c>
      <c r="F243" s="5"/>
      <c r="G243" s="5"/>
    </row>
    <row r="244">
      <c r="A244" s="2" t="s">
        <v>7</v>
      </c>
      <c r="B244" s="4">
        <f t="shared" si="1"/>
        <v>710</v>
      </c>
      <c r="C244" s="4" t="s">
        <v>250</v>
      </c>
      <c r="D244" s="5" t="s">
        <v>41</v>
      </c>
      <c r="E244" s="4">
        <v>15.0</v>
      </c>
      <c r="F244" s="5"/>
      <c r="G244" s="5"/>
    </row>
    <row r="245">
      <c r="A245" s="2" t="s">
        <v>7</v>
      </c>
      <c r="B245" s="4">
        <f t="shared" si="1"/>
        <v>711</v>
      </c>
      <c r="C245" s="4" t="s">
        <v>251</v>
      </c>
      <c r="D245" s="5" t="s">
        <v>41</v>
      </c>
      <c r="E245" s="4">
        <v>15.0</v>
      </c>
      <c r="F245" s="5"/>
      <c r="G245" s="5"/>
    </row>
    <row r="246">
      <c r="A246" s="2" t="s">
        <v>7</v>
      </c>
      <c r="B246" s="4">
        <f t="shared" si="1"/>
        <v>712</v>
      </c>
      <c r="C246" s="4" t="s">
        <v>252</v>
      </c>
      <c r="D246" s="5" t="s">
        <v>41</v>
      </c>
      <c r="E246" s="4">
        <v>15.0</v>
      </c>
      <c r="F246" s="5"/>
      <c r="G246" s="5"/>
    </row>
    <row r="247">
      <c r="A247" s="2" t="s">
        <v>7</v>
      </c>
      <c r="B247" s="4">
        <f t="shared" si="1"/>
        <v>713</v>
      </c>
      <c r="C247" s="4" t="s">
        <v>253</v>
      </c>
      <c r="D247" s="5" t="s">
        <v>41</v>
      </c>
      <c r="E247" s="4">
        <v>15.0</v>
      </c>
      <c r="F247" s="5"/>
      <c r="G247" s="5"/>
    </row>
    <row r="248">
      <c r="A248" s="2" t="s">
        <v>7</v>
      </c>
      <c r="B248" s="4">
        <f t="shared" si="1"/>
        <v>714</v>
      </c>
      <c r="C248" s="4" t="s">
        <v>254</v>
      </c>
      <c r="D248" s="5" t="s">
        <v>41</v>
      </c>
      <c r="E248" s="4">
        <v>15.0</v>
      </c>
      <c r="F248" s="5"/>
      <c r="G248" s="5"/>
    </row>
    <row r="249">
      <c r="A249" s="2" t="s">
        <v>7</v>
      </c>
      <c r="B249" s="4">
        <f t="shared" si="1"/>
        <v>715</v>
      </c>
      <c r="C249" s="4" t="s">
        <v>255</v>
      </c>
      <c r="D249" s="5" t="s">
        <v>41</v>
      </c>
      <c r="E249" s="4">
        <v>15.0</v>
      </c>
      <c r="F249" s="5"/>
      <c r="G249" s="5"/>
    </row>
    <row r="250">
      <c r="A250" s="2" t="s">
        <v>7</v>
      </c>
      <c r="B250" s="4">
        <f t="shared" si="1"/>
        <v>716</v>
      </c>
      <c r="C250" s="4" t="s">
        <v>256</v>
      </c>
      <c r="D250" s="5" t="s">
        <v>41</v>
      </c>
      <c r="E250" s="4">
        <v>15.0</v>
      </c>
      <c r="F250" s="5"/>
      <c r="G250" s="5"/>
    </row>
    <row r="251">
      <c r="A251" s="2" t="s">
        <v>7</v>
      </c>
      <c r="B251" s="4">
        <f t="shared" si="1"/>
        <v>717</v>
      </c>
      <c r="C251" s="4" t="s">
        <v>257</v>
      </c>
      <c r="D251" s="5" t="s">
        <v>41</v>
      </c>
      <c r="E251" s="4">
        <v>15.0</v>
      </c>
      <c r="F251" s="5"/>
      <c r="G251" s="5"/>
    </row>
    <row r="252">
      <c r="A252" s="2" t="s">
        <v>7</v>
      </c>
      <c r="B252" s="4">
        <f t="shared" si="1"/>
        <v>718</v>
      </c>
      <c r="C252" s="4" t="s">
        <v>258</v>
      </c>
      <c r="D252" s="5" t="s">
        <v>41</v>
      </c>
      <c r="E252" s="4">
        <v>15.0</v>
      </c>
      <c r="F252" s="5"/>
      <c r="G252" s="5"/>
    </row>
    <row r="253">
      <c r="A253" s="2" t="s">
        <v>7</v>
      </c>
      <c r="B253" s="4">
        <f t="shared" si="1"/>
        <v>719</v>
      </c>
      <c r="C253" s="4" t="s">
        <v>259</v>
      </c>
      <c r="D253" s="5" t="s">
        <v>41</v>
      </c>
      <c r="E253" s="4">
        <v>16.0</v>
      </c>
      <c r="F253" s="5"/>
      <c r="G253" s="5"/>
    </row>
    <row r="254">
      <c r="A254" s="2" t="s">
        <v>7</v>
      </c>
      <c r="B254" s="4">
        <f t="shared" si="1"/>
        <v>720</v>
      </c>
      <c r="C254" s="4" t="s">
        <v>260</v>
      </c>
      <c r="D254" s="5" t="s">
        <v>41</v>
      </c>
      <c r="E254" s="4">
        <v>16.0</v>
      </c>
      <c r="F254" s="5"/>
      <c r="G254" s="5"/>
    </row>
    <row r="255">
      <c r="A255" s="2" t="s">
        <v>7</v>
      </c>
      <c r="B255" s="4">
        <f t="shared" si="1"/>
        <v>721</v>
      </c>
      <c r="C255" s="4" t="s">
        <v>261</v>
      </c>
      <c r="D255" s="5" t="s">
        <v>41</v>
      </c>
      <c r="E255" s="4">
        <v>16.0</v>
      </c>
      <c r="F255" s="5"/>
      <c r="G255" s="5"/>
    </row>
    <row r="256">
      <c r="A256" s="2" t="s">
        <v>7</v>
      </c>
      <c r="B256" s="4">
        <f t="shared" si="1"/>
        <v>722</v>
      </c>
      <c r="C256" s="4" t="s">
        <v>262</v>
      </c>
      <c r="D256" s="5" t="s">
        <v>41</v>
      </c>
      <c r="E256" s="4">
        <v>16.0</v>
      </c>
      <c r="F256" s="5"/>
      <c r="G256" s="5"/>
    </row>
    <row r="257">
      <c r="A257" s="2" t="s">
        <v>7</v>
      </c>
      <c r="B257" s="4">
        <f t="shared" si="1"/>
        <v>723</v>
      </c>
      <c r="C257" s="4" t="s">
        <v>263</v>
      </c>
      <c r="D257" s="5" t="s">
        <v>41</v>
      </c>
      <c r="E257" s="4">
        <v>17.0</v>
      </c>
      <c r="F257" s="5"/>
      <c r="G257" s="5"/>
    </row>
    <row r="258">
      <c r="A258" s="2" t="s">
        <v>7</v>
      </c>
      <c r="B258" s="4">
        <f t="shared" si="1"/>
        <v>724</v>
      </c>
      <c r="C258" s="4" t="s">
        <v>264</v>
      </c>
      <c r="D258" s="5" t="s">
        <v>41</v>
      </c>
      <c r="E258" s="4">
        <v>17.0</v>
      </c>
      <c r="F258" s="5"/>
      <c r="G258" s="5"/>
    </row>
    <row r="259">
      <c r="A259" s="2" t="s">
        <v>7</v>
      </c>
      <c r="B259" s="4">
        <f t="shared" si="1"/>
        <v>725</v>
      </c>
      <c r="C259" s="4" t="s">
        <v>265</v>
      </c>
      <c r="D259" s="5" t="s">
        <v>41</v>
      </c>
      <c r="E259" s="4">
        <v>17.0</v>
      </c>
      <c r="F259" s="5"/>
      <c r="G259" s="5"/>
    </row>
    <row r="260">
      <c r="A260" s="2" t="s">
        <v>7</v>
      </c>
      <c r="B260" s="4">
        <f t="shared" si="1"/>
        <v>726</v>
      </c>
      <c r="C260" s="4" t="s">
        <v>266</v>
      </c>
      <c r="D260" s="5" t="s">
        <v>41</v>
      </c>
      <c r="E260" s="4">
        <v>17.0</v>
      </c>
      <c r="F260" s="5"/>
      <c r="G260" s="5"/>
    </row>
    <row r="261">
      <c r="A261" s="2" t="s">
        <v>7</v>
      </c>
      <c r="B261" s="4">
        <f t="shared" si="1"/>
        <v>727</v>
      </c>
      <c r="C261" s="4" t="s">
        <v>267</v>
      </c>
      <c r="D261" s="5" t="s">
        <v>41</v>
      </c>
      <c r="E261" s="4">
        <v>17.0</v>
      </c>
      <c r="F261" s="5"/>
      <c r="G261" s="5"/>
    </row>
    <row r="262">
      <c r="A262" s="2" t="s">
        <v>7</v>
      </c>
      <c r="B262" s="4">
        <f t="shared" si="1"/>
        <v>728</v>
      </c>
      <c r="C262" s="4" t="s">
        <v>268</v>
      </c>
      <c r="D262" s="5" t="s">
        <v>41</v>
      </c>
      <c r="E262" s="4">
        <v>17.0</v>
      </c>
      <c r="F262" s="5"/>
      <c r="G262" s="5"/>
    </row>
    <row r="263">
      <c r="A263" s="2" t="s">
        <v>7</v>
      </c>
      <c r="B263" s="4">
        <f t="shared" si="1"/>
        <v>729</v>
      </c>
      <c r="C263" s="4" t="s">
        <v>269</v>
      </c>
      <c r="D263" s="5" t="s">
        <v>41</v>
      </c>
      <c r="E263" s="4">
        <v>18.0</v>
      </c>
      <c r="F263" s="5"/>
      <c r="G263" s="5"/>
    </row>
    <row r="264">
      <c r="A264" s="2" t="s">
        <v>7</v>
      </c>
      <c r="B264" s="4">
        <f t="shared" si="1"/>
        <v>730</v>
      </c>
      <c r="C264" s="4" t="s">
        <v>270</v>
      </c>
      <c r="D264" s="5" t="s">
        <v>41</v>
      </c>
      <c r="E264" s="4">
        <v>18.0</v>
      </c>
      <c r="F264" s="5"/>
      <c r="G264" s="5"/>
    </row>
    <row r="265">
      <c r="A265" s="2" t="s">
        <v>7</v>
      </c>
      <c r="B265" s="4">
        <f t="shared" si="1"/>
        <v>731</v>
      </c>
      <c r="C265" s="4" t="s">
        <v>271</v>
      </c>
      <c r="D265" s="5" t="s">
        <v>41</v>
      </c>
      <c r="E265" s="4">
        <v>18.0</v>
      </c>
      <c r="F265" s="5"/>
      <c r="G265" s="5"/>
    </row>
    <row r="266">
      <c r="A266" s="2" t="s">
        <v>7</v>
      </c>
      <c r="B266" s="4">
        <f t="shared" si="1"/>
        <v>732</v>
      </c>
      <c r="C266" s="4" t="s">
        <v>272</v>
      </c>
      <c r="D266" s="5" t="s">
        <v>41</v>
      </c>
      <c r="E266" s="4">
        <v>18.0</v>
      </c>
      <c r="F266" s="5"/>
      <c r="G266" s="5"/>
    </row>
    <row r="267">
      <c r="A267" s="2" t="s">
        <v>7</v>
      </c>
      <c r="B267" s="4">
        <f t="shared" si="1"/>
        <v>733</v>
      </c>
      <c r="C267" s="4" t="s">
        <v>273</v>
      </c>
      <c r="D267" s="5" t="s">
        <v>41</v>
      </c>
      <c r="E267" s="4">
        <v>18.0</v>
      </c>
      <c r="F267" s="5"/>
      <c r="G267" s="5"/>
    </row>
    <row r="268">
      <c r="A268" s="2" t="s">
        <v>7</v>
      </c>
      <c r="B268" s="4">
        <f t="shared" si="1"/>
        <v>734</v>
      </c>
      <c r="C268" s="4" t="s">
        <v>274</v>
      </c>
      <c r="D268" s="5" t="s">
        <v>41</v>
      </c>
      <c r="E268" s="4">
        <v>18.0</v>
      </c>
      <c r="F268" s="5"/>
      <c r="G268" s="5"/>
    </row>
    <row r="269">
      <c r="A269" s="2" t="s">
        <v>7</v>
      </c>
      <c r="B269" s="4">
        <f t="shared" si="1"/>
        <v>735</v>
      </c>
      <c r="C269" s="4" t="s">
        <v>275</v>
      </c>
      <c r="D269" s="5" t="s">
        <v>41</v>
      </c>
      <c r="E269" s="4">
        <v>18.0</v>
      </c>
      <c r="F269" s="5"/>
      <c r="G269" s="5"/>
    </row>
    <row r="270">
      <c r="A270" s="2" t="s">
        <v>7</v>
      </c>
      <c r="B270" s="4">
        <f t="shared" si="1"/>
        <v>736</v>
      </c>
      <c r="C270" s="4" t="s">
        <v>276</v>
      </c>
      <c r="D270" s="5" t="s">
        <v>41</v>
      </c>
      <c r="E270" s="4">
        <v>18.0</v>
      </c>
      <c r="F270" s="5"/>
      <c r="G270" s="5"/>
    </row>
    <row r="271">
      <c r="A271" s="2" t="s">
        <v>7</v>
      </c>
      <c r="B271" s="4">
        <f t="shared" si="1"/>
        <v>737</v>
      </c>
      <c r="C271" s="4" t="s">
        <v>277</v>
      </c>
      <c r="D271" s="5" t="s">
        <v>41</v>
      </c>
      <c r="E271" s="4">
        <v>18.0</v>
      </c>
      <c r="F271" s="5"/>
      <c r="G271" s="5"/>
    </row>
    <row r="272">
      <c r="A272" s="2" t="s">
        <v>7</v>
      </c>
      <c r="B272" s="4">
        <f t="shared" si="1"/>
        <v>738</v>
      </c>
      <c r="C272" s="4" t="s">
        <v>278</v>
      </c>
      <c r="D272" s="5" t="s">
        <v>41</v>
      </c>
      <c r="E272" s="4">
        <v>18.0</v>
      </c>
      <c r="F272" s="5"/>
      <c r="G272" s="5"/>
    </row>
    <row r="273">
      <c r="A273" s="2" t="s">
        <v>7</v>
      </c>
      <c r="B273" s="4">
        <f t="shared" si="1"/>
        <v>739</v>
      </c>
      <c r="C273" s="4" t="s">
        <v>279</v>
      </c>
      <c r="D273" s="5" t="s">
        <v>41</v>
      </c>
      <c r="E273" s="4">
        <v>18.0</v>
      </c>
      <c r="F273" s="5"/>
      <c r="G273" s="5"/>
    </row>
    <row r="274">
      <c r="A274" s="2" t="s">
        <v>7</v>
      </c>
      <c r="B274" s="4">
        <f t="shared" si="1"/>
        <v>740</v>
      </c>
      <c r="C274" s="4" t="s">
        <v>280</v>
      </c>
      <c r="D274" s="5" t="s">
        <v>41</v>
      </c>
      <c r="E274" s="4">
        <v>18.0</v>
      </c>
      <c r="F274" s="5"/>
      <c r="G274" s="5"/>
    </row>
    <row r="275">
      <c r="A275" s="2" t="s">
        <v>7</v>
      </c>
      <c r="B275" s="4">
        <f t="shared" si="1"/>
        <v>741</v>
      </c>
      <c r="C275" s="4" t="s">
        <v>281</v>
      </c>
      <c r="D275" s="5" t="s">
        <v>41</v>
      </c>
      <c r="E275" s="4">
        <v>18.0</v>
      </c>
      <c r="F275" s="5"/>
      <c r="G275" s="5"/>
    </row>
    <row r="276">
      <c r="A276" s="2" t="s">
        <v>7</v>
      </c>
      <c r="B276" s="4">
        <f t="shared" si="1"/>
        <v>742</v>
      </c>
      <c r="C276" s="4" t="s">
        <v>282</v>
      </c>
      <c r="D276" s="5" t="s">
        <v>41</v>
      </c>
      <c r="E276" s="4">
        <v>18.0</v>
      </c>
      <c r="F276" s="5"/>
      <c r="G276" s="5"/>
    </row>
    <row r="277">
      <c r="A277" s="2" t="s">
        <v>7</v>
      </c>
      <c r="B277" s="4">
        <f t="shared" si="1"/>
        <v>743</v>
      </c>
      <c r="C277" s="4" t="s">
        <v>283</v>
      </c>
      <c r="D277" s="5" t="s">
        <v>41</v>
      </c>
      <c r="E277" s="4">
        <v>18.0</v>
      </c>
      <c r="F277" s="5"/>
      <c r="G277" s="5"/>
    </row>
    <row r="278">
      <c r="A278" s="2" t="s">
        <v>7</v>
      </c>
      <c r="B278" s="4">
        <f t="shared" si="1"/>
        <v>744</v>
      </c>
      <c r="C278" s="4" t="s">
        <v>284</v>
      </c>
      <c r="D278" s="5" t="s">
        <v>41</v>
      </c>
      <c r="E278" s="4">
        <v>18.0</v>
      </c>
      <c r="F278" s="5"/>
      <c r="G278" s="5"/>
    </row>
    <row r="279">
      <c r="A279" s="2" t="s">
        <v>7</v>
      </c>
      <c r="B279" s="4">
        <f t="shared" si="1"/>
        <v>745</v>
      </c>
      <c r="C279" s="4" t="s">
        <v>285</v>
      </c>
      <c r="D279" s="5" t="s">
        <v>41</v>
      </c>
      <c r="E279" s="4">
        <v>18.0</v>
      </c>
      <c r="F279" s="5"/>
      <c r="G279" s="5"/>
    </row>
    <row r="280">
      <c r="A280" s="2" t="s">
        <v>7</v>
      </c>
      <c r="B280" s="4">
        <f t="shared" si="1"/>
        <v>746</v>
      </c>
      <c r="C280" s="4" t="s">
        <v>286</v>
      </c>
      <c r="D280" s="5" t="s">
        <v>41</v>
      </c>
      <c r="E280" s="4">
        <v>18.0</v>
      </c>
      <c r="F280" s="5"/>
      <c r="G280" s="5"/>
    </row>
    <row r="281">
      <c r="A281" s="2" t="s">
        <v>7</v>
      </c>
      <c r="B281" s="4">
        <f t="shared" si="1"/>
        <v>747</v>
      </c>
      <c r="C281" s="4" t="s">
        <v>287</v>
      </c>
      <c r="D281" s="5" t="s">
        <v>41</v>
      </c>
      <c r="E281" s="4">
        <v>18.0</v>
      </c>
      <c r="F281" s="5"/>
      <c r="G281" s="5"/>
    </row>
    <row r="282">
      <c r="A282" s="2" t="s">
        <v>7</v>
      </c>
      <c r="B282" s="4">
        <f t="shared" si="1"/>
        <v>748</v>
      </c>
      <c r="C282" s="4" t="s">
        <v>288</v>
      </c>
      <c r="D282" s="5" t="s">
        <v>41</v>
      </c>
      <c r="E282" s="4">
        <v>18.0</v>
      </c>
      <c r="F282" s="5"/>
      <c r="G282" s="5"/>
    </row>
    <row r="283">
      <c r="A283" s="2" t="s">
        <v>7</v>
      </c>
      <c r="B283" s="4">
        <f t="shared" si="1"/>
        <v>749</v>
      </c>
      <c r="C283" s="4" t="s">
        <v>289</v>
      </c>
      <c r="D283" s="5" t="s">
        <v>41</v>
      </c>
      <c r="E283" s="4">
        <v>18.0</v>
      </c>
      <c r="F283" s="5"/>
      <c r="G283" s="5"/>
    </row>
    <row r="284">
      <c r="A284" s="2" t="s">
        <v>7</v>
      </c>
      <c r="B284" s="4">
        <f t="shared" si="1"/>
        <v>750</v>
      </c>
      <c r="C284" s="4" t="s">
        <v>290</v>
      </c>
      <c r="D284" s="5" t="s">
        <v>41</v>
      </c>
      <c r="E284" s="4">
        <v>18.0</v>
      </c>
      <c r="F284" s="5"/>
      <c r="G284" s="5"/>
    </row>
    <row r="285">
      <c r="A285" s="2" t="s">
        <v>7</v>
      </c>
      <c r="B285" s="4">
        <f t="shared" si="1"/>
        <v>751</v>
      </c>
      <c r="C285" s="4" t="s">
        <v>291</v>
      </c>
      <c r="D285" s="5" t="s">
        <v>41</v>
      </c>
      <c r="E285" s="4">
        <v>18.0</v>
      </c>
      <c r="F285" s="5"/>
      <c r="G285" s="5"/>
    </row>
    <row r="286">
      <c r="A286" s="2" t="s">
        <v>7</v>
      </c>
      <c r="B286" s="4">
        <f t="shared" si="1"/>
        <v>752</v>
      </c>
      <c r="C286" s="4" t="s">
        <v>292</v>
      </c>
      <c r="D286" s="5" t="s">
        <v>41</v>
      </c>
      <c r="E286" s="4">
        <v>18.0</v>
      </c>
      <c r="F286" s="5"/>
      <c r="G286" s="5"/>
    </row>
    <row r="287">
      <c r="A287" s="2" t="s">
        <v>7</v>
      </c>
      <c r="B287" s="4">
        <f t="shared" si="1"/>
        <v>753</v>
      </c>
      <c r="C287" s="4" t="s">
        <v>293</v>
      </c>
      <c r="D287" s="5" t="s">
        <v>41</v>
      </c>
      <c r="E287" s="4">
        <v>18.0</v>
      </c>
      <c r="F287" s="5"/>
      <c r="G287" s="5"/>
    </row>
    <row r="288">
      <c r="A288" s="2" t="s">
        <v>7</v>
      </c>
      <c r="B288" s="4">
        <f t="shared" si="1"/>
        <v>754</v>
      </c>
      <c r="C288" s="4" t="s">
        <v>294</v>
      </c>
      <c r="D288" s="5" t="s">
        <v>41</v>
      </c>
      <c r="E288" s="4">
        <v>18.0</v>
      </c>
      <c r="F288" s="5"/>
      <c r="G288" s="5"/>
    </row>
    <row r="289">
      <c r="A289" s="2" t="s">
        <v>7</v>
      </c>
      <c r="B289" s="4">
        <f t="shared" si="1"/>
        <v>755</v>
      </c>
      <c r="C289" s="4" t="s">
        <v>295</v>
      </c>
      <c r="D289" s="5" t="s">
        <v>41</v>
      </c>
      <c r="E289" s="4">
        <v>18.0</v>
      </c>
      <c r="F289" s="5"/>
      <c r="G289" s="5"/>
    </row>
    <row r="290">
      <c r="A290" s="2" t="s">
        <v>7</v>
      </c>
      <c r="B290" s="4">
        <f t="shared" si="1"/>
        <v>756</v>
      </c>
      <c r="C290" s="4" t="s">
        <v>296</v>
      </c>
      <c r="D290" s="5" t="s">
        <v>41</v>
      </c>
      <c r="E290" s="4">
        <v>18.0</v>
      </c>
      <c r="F290" s="5"/>
      <c r="G290" s="5"/>
    </row>
    <row r="291">
      <c r="A291" s="2" t="s">
        <v>7</v>
      </c>
      <c r="B291" s="4">
        <f t="shared" si="1"/>
        <v>757</v>
      </c>
      <c r="C291" s="4" t="s">
        <v>297</v>
      </c>
      <c r="D291" s="5" t="s">
        <v>41</v>
      </c>
      <c r="E291" s="4">
        <v>18.0</v>
      </c>
      <c r="F291" s="5"/>
      <c r="G291" s="5"/>
    </row>
    <row r="292">
      <c r="A292" s="2" t="s">
        <v>7</v>
      </c>
      <c r="B292" s="4">
        <f t="shared" si="1"/>
        <v>758</v>
      </c>
      <c r="C292" s="4" t="s">
        <v>298</v>
      </c>
      <c r="D292" s="5" t="s">
        <v>41</v>
      </c>
      <c r="E292" s="4">
        <v>18.0</v>
      </c>
      <c r="F292" s="5"/>
      <c r="G292" s="5"/>
    </row>
    <row r="293">
      <c r="A293" s="2" t="s">
        <v>7</v>
      </c>
      <c r="B293" s="4">
        <f t="shared" si="1"/>
        <v>759</v>
      </c>
      <c r="C293" s="4" t="s">
        <v>299</v>
      </c>
      <c r="D293" s="5" t="s">
        <v>41</v>
      </c>
      <c r="E293" s="4">
        <v>18.0</v>
      </c>
      <c r="F293" s="5"/>
      <c r="G293" s="5"/>
    </row>
    <row r="294">
      <c r="A294" s="2" t="s">
        <v>7</v>
      </c>
      <c r="B294" s="4">
        <f t="shared" si="1"/>
        <v>760</v>
      </c>
      <c r="C294" s="4" t="s">
        <v>300</v>
      </c>
      <c r="D294" s="5" t="s">
        <v>41</v>
      </c>
      <c r="E294" s="4">
        <v>18.0</v>
      </c>
      <c r="F294" s="5"/>
      <c r="G294" s="5"/>
    </row>
    <row r="295">
      <c r="A295" s="2" t="s">
        <v>7</v>
      </c>
      <c r="B295" s="4">
        <f t="shared" si="1"/>
        <v>761</v>
      </c>
      <c r="C295" s="4" t="s">
        <v>301</v>
      </c>
      <c r="D295" s="5" t="s">
        <v>41</v>
      </c>
      <c r="E295" s="4">
        <v>18.0</v>
      </c>
      <c r="F295" s="5"/>
      <c r="G295" s="5"/>
    </row>
    <row r="296">
      <c r="A296" s="2" t="s">
        <v>7</v>
      </c>
      <c r="B296" s="4">
        <f t="shared" si="1"/>
        <v>762</v>
      </c>
      <c r="C296" s="4" t="s">
        <v>302</v>
      </c>
      <c r="D296" s="5" t="s">
        <v>41</v>
      </c>
      <c r="E296" s="4">
        <v>18.0</v>
      </c>
      <c r="F296" s="5"/>
      <c r="G296" s="5"/>
    </row>
    <row r="297">
      <c r="A297" s="2" t="s">
        <v>7</v>
      </c>
      <c r="B297" s="4">
        <f t="shared" si="1"/>
        <v>763</v>
      </c>
      <c r="C297" s="4" t="s">
        <v>303</v>
      </c>
      <c r="D297" s="5" t="s">
        <v>41</v>
      </c>
      <c r="E297" s="4">
        <v>18.0</v>
      </c>
      <c r="F297" s="5"/>
      <c r="G297" s="5"/>
    </row>
    <row r="298">
      <c r="A298" s="2" t="s">
        <v>7</v>
      </c>
      <c r="B298" s="4">
        <f t="shared" si="1"/>
        <v>764</v>
      </c>
      <c r="C298" s="4" t="s">
        <v>304</v>
      </c>
      <c r="D298" s="5" t="s">
        <v>41</v>
      </c>
      <c r="E298" s="4">
        <v>18.0</v>
      </c>
      <c r="F298" s="5"/>
      <c r="G298" s="5"/>
    </row>
    <row r="299">
      <c r="A299" s="2" t="s">
        <v>7</v>
      </c>
      <c r="B299" s="4">
        <f t="shared" si="1"/>
        <v>765</v>
      </c>
      <c r="C299" s="4" t="s">
        <v>305</v>
      </c>
      <c r="D299" s="5" t="s">
        <v>41</v>
      </c>
      <c r="E299" s="4">
        <v>18.0</v>
      </c>
      <c r="F299" s="5"/>
      <c r="G299" s="5"/>
    </row>
    <row r="300">
      <c r="A300" s="2" t="s">
        <v>7</v>
      </c>
      <c r="B300" s="4">
        <f t="shared" si="1"/>
        <v>766</v>
      </c>
      <c r="C300" s="4" t="s">
        <v>306</v>
      </c>
      <c r="D300" s="5" t="s">
        <v>41</v>
      </c>
      <c r="E300" s="4">
        <v>18.0</v>
      </c>
      <c r="F300" s="5"/>
      <c r="G300" s="5"/>
    </row>
    <row r="301">
      <c r="A301" s="2" t="s">
        <v>7</v>
      </c>
      <c r="B301" s="4">
        <f t="shared" si="1"/>
        <v>767</v>
      </c>
      <c r="C301" s="4" t="s">
        <v>307</v>
      </c>
      <c r="D301" s="5" t="s">
        <v>41</v>
      </c>
      <c r="E301" s="4">
        <v>18.0</v>
      </c>
      <c r="F301" s="5"/>
      <c r="G301" s="5"/>
    </row>
    <row r="302">
      <c r="A302" s="2" t="s">
        <v>7</v>
      </c>
      <c r="B302" s="4">
        <f t="shared" si="1"/>
        <v>768</v>
      </c>
      <c r="C302" s="4" t="s">
        <v>308</v>
      </c>
      <c r="D302" s="5" t="s">
        <v>41</v>
      </c>
      <c r="E302" s="4">
        <v>18.0</v>
      </c>
      <c r="F302" s="5"/>
      <c r="G302" s="5"/>
    </row>
    <row r="303">
      <c r="A303" s="2" t="s">
        <v>7</v>
      </c>
      <c r="B303" s="4">
        <f t="shared" si="1"/>
        <v>769</v>
      </c>
      <c r="C303" s="4" t="s">
        <v>309</v>
      </c>
      <c r="D303" s="5" t="s">
        <v>41</v>
      </c>
      <c r="E303" s="4">
        <v>18.0</v>
      </c>
      <c r="F303" s="5"/>
      <c r="G303" s="5"/>
    </row>
    <row r="304">
      <c r="A304" s="2" t="s">
        <v>7</v>
      </c>
      <c r="B304" s="4">
        <f t="shared" si="1"/>
        <v>770</v>
      </c>
      <c r="C304" s="4" t="s">
        <v>310</v>
      </c>
      <c r="D304" s="5" t="s">
        <v>41</v>
      </c>
      <c r="E304" s="4">
        <v>18.0</v>
      </c>
      <c r="F304" s="5"/>
      <c r="G304" s="5"/>
    </row>
    <row r="305">
      <c r="A305" s="2" t="s">
        <v>7</v>
      </c>
      <c r="B305" s="4">
        <f t="shared" si="1"/>
        <v>771</v>
      </c>
      <c r="C305" s="4" t="s">
        <v>311</v>
      </c>
      <c r="D305" s="5" t="s">
        <v>41</v>
      </c>
      <c r="E305" s="4">
        <v>18.0</v>
      </c>
      <c r="F305" s="5"/>
      <c r="G305" s="5"/>
    </row>
    <row r="306">
      <c r="A306" s="2" t="s">
        <v>7</v>
      </c>
      <c r="B306" s="4">
        <f t="shared" si="1"/>
        <v>772</v>
      </c>
      <c r="C306" s="4" t="s">
        <v>312</v>
      </c>
      <c r="D306" s="5" t="s">
        <v>41</v>
      </c>
      <c r="E306" s="4">
        <v>18.0</v>
      </c>
      <c r="F306" s="5"/>
      <c r="G306" s="5"/>
    </row>
    <row r="307">
      <c r="A307" s="2" t="s">
        <v>7</v>
      </c>
      <c r="B307" s="4">
        <f t="shared" si="1"/>
        <v>773</v>
      </c>
      <c r="C307" s="4" t="s">
        <v>313</v>
      </c>
      <c r="D307" s="5" t="s">
        <v>41</v>
      </c>
      <c r="E307" s="4">
        <v>18.0</v>
      </c>
      <c r="F307" s="5"/>
      <c r="G307" s="5"/>
    </row>
    <row r="308">
      <c r="A308" s="2" t="s">
        <v>7</v>
      </c>
      <c r="B308" s="4">
        <f t="shared" si="1"/>
        <v>774</v>
      </c>
      <c r="C308" s="4" t="s">
        <v>314</v>
      </c>
      <c r="D308" s="5" t="s">
        <v>41</v>
      </c>
      <c r="E308" s="4">
        <v>18.0</v>
      </c>
      <c r="F308" s="5"/>
      <c r="G308" s="5"/>
    </row>
    <row r="309">
      <c r="A309" s="2" t="s">
        <v>7</v>
      </c>
      <c r="B309" s="4">
        <f t="shared" si="1"/>
        <v>775</v>
      </c>
      <c r="C309" s="4" t="s">
        <v>315</v>
      </c>
      <c r="D309" s="5" t="s">
        <v>41</v>
      </c>
      <c r="E309" s="4">
        <v>18.0</v>
      </c>
      <c r="F309" s="5"/>
      <c r="G309" s="5"/>
    </row>
    <row r="310">
      <c r="A310" s="2" t="s">
        <v>7</v>
      </c>
      <c r="B310" s="4">
        <f t="shared" si="1"/>
        <v>776</v>
      </c>
      <c r="C310" s="4" t="s">
        <v>316</v>
      </c>
      <c r="D310" s="5" t="s">
        <v>41</v>
      </c>
      <c r="E310" s="4">
        <v>18.0</v>
      </c>
      <c r="F310" s="5"/>
      <c r="G310" s="5"/>
    </row>
    <row r="311">
      <c r="A311" s="2" t="s">
        <v>7</v>
      </c>
      <c r="B311" s="4">
        <f t="shared" si="1"/>
        <v>777</v>
      </c>
      <c r="C311" s="4" t="s">
        <v>317</v>
      </c>
      <c r="D311" s="5" t="s">
        <v>41</v>
      </c>
      <c r="E311" s="4">
        <v>18.0</v>
      </c>
      <c r="F311" s="5"/>
      <c r="G311" s="5"/>
    </row>
    <row r="312">
      <c r="A312" s="2" t="s">
        <v>7</v>
      </c>
      <c r="B312" s="4">
        <f t="shared" si="1"/>
        <v>778</v>
      </c>
      <c r="C312" s="4" t="s">
        <v>318</v>
      </c>
      <c r="D312" s="5" t="s">
        <v>41</v>
      </c>
      <c r="E312" s="4">
        <v>18.0</v>
      </c>
      <c r="F312" s="5"/>
      <c r="G312" s="5"/>
    </row>
    <row r="313">
      <c r="A313" s="2" t="s">
        <v>7</v>
      </c>
      <c r="B313" s="4">
        <f t="shared" si="1"/>
        <v>779</v>
      </c>
      <c r="C313" s="4" t="s">
        <v>319</v>
      </c>
      <c r="D313" s="5" t="s">
        <v>41</v>
      </c>
      <c r="E313" s="4">
        <v>18.0</v>
      </c>
      <c r="F313" s="5"/>
      <c r="G313" s="5"/>
    </row>
    <row r="314">
      <c r="A314" s="2" t="s">
        <v>7</v>
      </c>
      <c r="B314" s="4">
        <f t="shared" si="1"/>
        <v>780</v>
      </c>
      <c r="C314" s="4" t="s">
        <v>320</v>
      </c>
      <c r="D314" s="5" t="s">
        <v>41</v>
      </c>
      <c r="E314" s="4">
        <v>18.0</v>
      </c>
      <c r="F314" s="5"/>
      <c r="G314" s="5"/>
    </row>
    <row r="315">
      <c r="A315" s="2" t="s">
        <v>7</v>
      </c>
      <c r="B315" s="4">
        <f t="shared" si="1"/>
        <v>781</v>
      </c>
      <c r="C315" s="4" t="s">
        <v>321</v>
      </c>
      <c r="D315" s="5" t="s">
        <v>41</v>
      </c>
      <c r="E315" s="4">
        <v>18.0</v>
      </c>
      <c r="F315" s="5"/>
      <c r="G315" s="5"/>
    </row>
    <row r="316">
      <c r="A316" s="2" t="s">
        <v>7</v>
      </c>
      <c r="B316" s="4">
        <f t="shared" si="1"/>
        <v>782</v>
      </c>
      <c r="C316" s="4" t="s">
        <v>322</v>
      </c>
      <c r="D316" s="5" t="s">
        <v>41</v>
      </c>
      <c r="E316" s="4">
        <v>18.0</v>
      </c>
      <c r="F316" s="5"/>
      <c r="G316" s="5"/>
    </row>
    <row r="317">
      <c r="A317" s="2" t="s">
        <v>7</v>
      </c>
      <c r="B317" s="4">
        <f t="shared" si="1"/>
        <v>783</v>
      </c>
      <c r="C317" s="4" t="s">
        <v>323</v>
      </c>
      <c r="D317" s="5" t="s">
        <v>41</v>
      </c>
      <c r="E317" s="4">
        <v>18.0</v>
      </c>
      <c r="F317" s="5"/>
      <c r="G317" s="5"/>
    </row>
    <row r="318">
      <c r="A318" s="2" t="s">
        <v>7</v>
      </c>
      <c r="B318" s="4">
        <f t="shared" si="1"/>
        <v>784</v>
      </c>
      <c r="C318" s="4" t="s">
        <v>324</v>
      </c>
      <c r="D318" s="5" t="s">
        <v>41</v>
      </c>
      <c r="E318" s="4">
        <v>18.0</v>
      </c>
      <c r="F318" s="5"/>
      <c r="G318" s="5"/>
    </row>
    <row r="319">
      <c r="A319" s="2" t="s">
        <v>7</v>
      </c>
      <c r="B319" s="4">
        <f t="shared" si="1"/>
        <v>785</v>
      </c>
      <c r="C319" s="4" t="s">
        <v>325</v>
      </c>
      <c r="D319" s="5" t="s">
        <v>41</v>
      </c>
      <c r="E319" s="4">
        <v>18.0</v>
      </c>
      <c r="F319" s="5"/>
      <c r="G319" s="5"/>
    </row>
    <row r="320">
      <c r="A320" s="2" t="s">
        <v>7</v>
      </c>
      <c r="B320" s="4">
        <f t="shared" si="1"/>
        <v>786</v>
      </c>
      <c r="C320" s="4" t="s">
        <v>326</v>
      </c>
      <c r="D320" s="5" t="s">
        <v>41</v>
      </c>
      <c r="E320" s="4">
        <v>18.0</v>
      </c>
      <c r="F320" s="5"/>
      <c r="G320" s="5"/>
    </row>
    <row r="321">
      <c r="A321" s="2" t="s">
        <v>7</v>
      </c>
      <c r="B321" s="4">
        <f t="shared" si="1"/>
        <v>787</v>
      </c>
      <c r="C321" s="4" t="s">
        <v>327</v>
      </c>
      <c r="D321" s="5" t="s">
        <v>41</v>
      </c>
      <c r="E321" s="4">
        <v>18.0</v>
      </c>
      <c r="F321" s="5"/>
      <c r="G321" s="5"/>
    </row>
    <row r="322">
      <c r="A322" s="2" t="s">
        <v>7</v>
      </c>
      <c r="B322" s="4">
        <f t="shared" si="1"/>
        <v>788</v>
      </c>
      <c r="C322" s="4" t="s">
        <v>328</v>
      </c>
      <c r="D322" s="5" t="s">
        <v>41</v>
      </c>
      <c r="E322" s="4">
        <v>18.0</v>
      </c>
      <c r="F322" s="5"/>
      <c r="G322" s="5"/>
    </row>
    <row r="323">
      <c r="A323" s="2" t="s">
        <v>7</v>
      </c>
      <c r="B323" s="4">
        <f t="shared" si="1"/>
        <v>789</v>
      </c>
      <c r="C323" s="4" t="s">
        <v>329</v>
      </c>
      <c r="D323" s="5" t="s">
        <v>41</v>
      </c>
      <c r="E323" s="4">
        <v>18.0</v>
      </c>
      <c r="F323" s="5"/>
      <c r="G323" s="5"/>
    </row>
    <row r="324">
      <c r="A324" s="2" t="s">
        <v>7</v>
      </c>
      <c r="B324" s="4">
        <f t="shared" si="1"/>
        <v>790</v>
      </c>
      <c r="C324" s="4" t="s">
        <v>330</v>
      </c>
      <c r="D324" s="5" t="s">
        <v>41</v>
      </c>
      <c r="E324" s="4">
        <v>18.0</v>
      </c>
      <c r="F324" s="5"/>
      <c r="G324" s="5"/>
    </row>
    <row r="325">
      <c r="A325" s="2" t="s">
        <v>7</v>
      </c>
      <c r="B325" s="4">
        <f t="shared" si="1"/>
        <v>791</v>
      </c>
      <c r="C325" s="4" t="s">
        <v>331</v>
      </c>
      <c r="D325" s="5" t="s">
        <v>41</v>
      </c>
      <c r="E325" s="4">
        <v>18.0</v>
      </c>
      <c r="F325" s="5"/>
      <c r="G325" s="5"/>
    </row>
    <row r="326">
      <c r="A326" s="2" t="s">
        <v>7</v>
      </c>
      <c r="B326" s="4">
        <f t="shared" si="1"/>
        <v>792</v>
      </c>
      <c r="C326" s="4" t="s">
        <v>332</v>
      </c>
      <c r="D326" s="5" t="s">
        <v>41</v>
      </c>
      <c r="E326" s="4">
        <v>18.0</v>
      </c>
      <c r="F326" s="5"/>
      <c r="G326" s="5"/>
    </row>
    <row r="327">
      <c r="A327" s="2" t="s">
        <v>7</v>
      </c>
      <c r="B327" s="4">
        <f t="shared" si="1"/>
        <v>793</v>
      </c>
      <c r="C327" s="4" t="s">
        <v>333</v>
      </c>
      <c r="D327" s="5" t="s">
        <v>41</v>
      </c>
      <c r="E327" s="4">
        <v>18.0</v>
      </c>
      <c r="F327" s="5"/>
      <c r="G327" s="5"/>
    </row>
    <row r="328">
      <c r="A328" s="2" t="s">
        <v>7</v>
      </c>
      <c r="B328" s="4">
        <f t="shared" si="1"/>
        <v>794</v>
      </c>
      <c r="C328" s="4" t="s">
        <v>334</v>
      </c>
      <c r="D328" s="5" t="s">
        <v>41</v>
      </c>
      <c r="E328" s="4">
        <v>18.0</v>
      </c>
      <c r="F328" s="5"/>
      <c r="G328" s="5"/>
    </row>
    <row r="329">
      <c r="A329" s="2" t="s">
        <v>7</v>
      </c>
      <c r="B329" s="4">
        <f t="shared" si="1"/>
        <v>795</v>
      </c>
      <c r="C329" s="4" t="s">
        <v>335</v>
      </c>
      <c r="D329" s="5" t="s">
        <v>41</v>
      </c>
      <c r="E329" s="4">
        <v>18.0</v>
      </c>
      <c r="F329" s="5"/>
      <c r="G329" s="5"/>
    </row>
    <row r="330">
      <c r="A330" s="2" t="s">
        <v>7</v>
      </c>
      <c r="B330" s="4">
        <f t="shared" si="1"/>
        <v>796</v>
      </c>
      <c r="C330" s="4" t="s">
        <v>336</v>
      </c>
      <c r="D330" s="5" t="s">
        <v>41</v>
      </c>
      <c r="E330" s="4">
        <v>18.0</v>
      </c>
      <c r="F330" s="5"/>
      <c r="G330" s="5"/>
    </row>
    <row r="331">
      <c r="A331" s="2" t="s">
        <v>7</v>
      </c>
      <c r="B331" s="4">
        <f t="shared" si="1"/>
        <v>797</v>
      </c>
      <c r="C331" s="4" t="s">
        <v>337</v>
      </c>
      <c r="D331" s="5" t="s">
        <v>41</v>
      </c>
      <c r="E331" s="4">
        <v>18.0</v>
      </c>
      <c r="F331" s="5"/>
      <c r="G331" s="5"/>
    </row>
    <row r="332">
      <c r="A332" s="2" t="s">
        <v>7</v>
      </c>
      <c r="B332" s="4">
        <f t="shared" si="1"/>
        <v>798</v>
      </c>
      <c r="C332" s="4" t="s">
        <v>338</v>
      </c>
      <c r="D332" s="5" t="s">
        <v>41</v>
      </c>
      <c r="E332" s="4">
        <v>19.0</v>
      </c>
      <c r="F332" s="5"/>
      <c r="G332" s="5"/>
    </row>
    <row r="333">
      <c r="A333" s="2" t="s">
        <v>7</v>
      </c>
      <c r="B333" s="4">
        <f t="shared" si="1"/>
        <v>799</v>
      </c>
      <c r="C333" s="4" t="s">
        <v>339</v>
      </c>
      <c r="D333" s="5" t="s">
        <v>41</v>
      </c>
      <c r="E333" s="4">
        <v>19.0</v>
      </c>
      <c r="F333" s="5"/>
      <c r="G333" s="5"/>
    </row>
    <row r="334">
      <c r="A334" s="2" t="s">
        <v>7</v>
      </c>
      <c r="B334" s="4">
        <f t="shared" si="1"/>
        <v>800</v>
      </c>
      <c r="C334" s="4" t="s">
        <v>340</v>
      </c>
      <c r="D334" s="5" t="s">
        <v>41</v>
      </c>
      <c r="E334" s="4">
        <v>19.0</v>
      </c>
      <c r="F334" s="5"/>
      <c r="G334" s="5"/>
    </row>
    <row r="335">
      <c r="A335" s="2" t="s">
        <v>7</v>
      </c>
      <c r="B335" s="4">
        <f t="shared" si="1"/>
        <v>801</v>
      </c>
      <c r="C335" s="4" t="s">
        <v>341</v>
      </c>
      <c r="D335" s="5" t="s">
        <v>41</v>
      </c>
      <c r="E335" s="4">
        <v>19.0</v>
      </c>
      <c r="F335" s="5"/>
      <c r="G335" s="5"/>
    </row>
    <row r="336">
      <c r="A336" s="2" t="s">
        <v>7</v>
      </c>
      <c r="B336" s="4">
        <f t="shared" si="1"/>
        <v>802</v>
      </c>
      <c r="C336" s="4" t="s">
        <v>342</v>
      </c>
      <c r="D336" s="5" t="s">
        <v>41</v>
      </c>
      <c r="E336" s="4">
        <v>20.0</v>
      </c>
      <c r="F336" s="5"/>
      <c r="G336" s="5"/>
    </row>
    <row r="337">
      <c r="A337" s="2" t="s">
        <v>7</v>
      </c>
      <c r="B337" s="4">
        <f t="shared" si="1"/>
        <v>803</v>
      </c>
      <c r="C337" s="4" t="s">
        <v>343</v>
      </c>
      <c r="D337" s="5" t="s">
        <v>41</v>
      </c>
      <c r="E337" s="4">
        <v>20.0</v>
      </c>
      <c r="F337" s="5"/>
      <c r="G337" s="5"/>
    </row>
    <row r="338">
      <c r="A338" s="2" t="s">
        <v>7</v>
      </c>
      <c r="B338" s="4">
        <f t="shared" si="1"/>
        <v>804</v>
      </c>
      <c r="C338" s="4" t="s">
        <v>344</v>
      </c>
      <c r="D338" s="5" t="s">
        <v>41</v>
      </c>
      <c r="E338" s="4">
        <v>20.0</v>
      </c>
      <c r="F338" s="5"/>
      <c r="G338" s="5"/>
    </row>
    <row r="339">
      <c r="A339" s="2" t="s">
        <v>7</v>
      </c>
      <c r="B339" s="4">
        <f t="shared" si="1"/>
        <v>805</v>
      </c>
      <c r="C339" s="4" t="s">
        <v>345</v>
      </c>
      <c r="D339" s="5" t="s">
        <v>41</v>
      </c>
      <c r="E339" s="4">
        <v>20.0</v>
      </c>
      <c r="F339" s="5"/>
      <c r="G339" s="5"/>
    </row>
    <row r="340">
      <c r="A340" s="2" t="s">
        <v>7</v>
      </c>
      <c r="B340" s="4">
        <f t="shared" si="1"/>
        <v>806</v>
      </c>
      <c r="C340" s="4" t="s">
        <v>346</v>
      </c>
      <c r="D340" s="5" t="s">
        <v>41</v>
      </c>
      <c r="E340" s="4">
        <v>20.0</v>
      </c>
      <c r="F340" s="5"/>
      <c r="G340" s="5"/>
    </row>
    <row r="341">
      <c r="A341" s="2" t="s">
        <v>7</v>
      </c>
      <c r="B341" s="4">
        <f t="shared" si="1"/>
        <v>807</v>
      </c>
      <c r="C341" s="4" t="s">
        <v>347</v>
      </c>
      <c r="D341" s="5" t="s">
        <v>41</v>
      </c>
      <c r="E341" s="4">
        <v>20.0</v>
      </c>
      <c r="F341" s="5"/>
      <c r="G341" s="5"/>
    </row>
    <row r="342">
      <c r="A342" s="2" t="s">
        <v>7</v>
      </c>
      <c r="B342" s="4">
        <f t="shared" si="1"/>
        <v>808</v>
      </c>
      <c r="C342" s="4" t="s">
        <v>348</v>
      </c>
      <c r="D342" s="5" t="s">
        <v>41</v>
      </c>
      <c r="E342" s="4">
        <v>20.0</v>
      </c>
      <c r="F342" s="5"/>
      <c r="G342" s="5"/>
    </row>
    <row r="343">
      <c r="A343" s="2" t="s">
        <v>7</v>
      </c>
      <c r="B343" s="4">
        <f t="shared" si="1"/>
        <v>809</v>
      </c>
      <c r="C343" s="4" t="s">
        <v>349</v>
      </c>
      <c r="D343" s="5" t="s">
        <v>41</v>
      </c>
      <c r="E343" s="4">
        <v>20.0</v>
      </c>
      <c r="F343" s="5"/>
      <c r="G343" s="5"/>
    </row>
    <row r="344">
      <c r="A344" s="2" t="s">
        <v>7</v>
      </c>
      <c r="B344" s="4">
        <f t="shared" si="1"/>
        <v>810</v>
      </c>
      <c r="C344" s="4" t="s">
        <v>350</v>
      </c>
      <c r="D344" s="5" t="s">
        <v>41</v>
      </c>
      <c r="E344" s="4">
        <v>20.0</v>
      </c>
      <c r="F344" s="5"/>
      <c r="G344" s="5"/>
    </row>
    <row r="345">
      <c r="A345" s="2" t="s">
        <v>7</v>
      </c>
      <c r="B345" s="4">
        <f t="shared" si="1"/>
        <v>811</v>
      </c>
      <c r="C345" s="4" t="s">
        <v>351</v>
      </c>
      <c r="D345" s="5" t="s">
        <v>41</v>
      </c>
      <c r="E345" s="4">
        <v>20.0</v>
      </c>
      <c r="F345" s="5"/>
      <c r="G345" s="5"/>
    </row>
    <row r="346">
      <c r="A346" s="2" t="s">
        <v>7</v>
      </c>
      <c r="B346" s="4">
        <f t="shared" si="1"/>
        <v>812</v>
      </c>
      <c r="C346" s="4" t="s">
        <v>352</v>
      </c>
      <c r="D346" s="5" t="s">
        <v>41</v>
      </c>
      <c r="E346" s="4">
        <v>21.0</v>
      </c>
      <c r="F346" s="5"/>
      <c r="G346" s="5"/>
    </row>
    <row r="347">
      <c r="A347" s="2" t="s">
        <v>7</v>
      </c>
      <c r="B347" s="4">
        <f t="shared" si="1"/>
        <v>813</v>
      </c>
      <c r="C347" s="4" t="s">
        <v>353</v>
      </c>
      <c r="D347" s="5" t="s">
        <v>41</v>
      </c>
      <c r="E347" s="4">
        <v>21.0</v>
      </c>
      <c r="F347" s="5"/>
      <c r="G347" s="5"/>
    </row>
    <row r="348">
      <c r="A348" s="2" t="s">
        <v>7</v>
      </c>
      <c r="B348" s="4">
        <f t="shared" si="1"/>
        <v>814</v>
      </c>
      <c r="C348" s="4" t="s">
        <v>354</v>
      </c>
      <c r="D348" s="5" t="s">
        <v>41</v>
      </c>
      <c r="E348" s="4">
        <v>21.0</v>
      </c>
      <c r="F348" s="5"/>
      <c r="G348" s="5"/>
    </row>
    <row r="349">
      <c r="A349" s="2" t="s">
        <v>7</v>
      </c>
      <c r="B349" s="4">
        <f t="shared" si="1"/>
        <v>815</v>
      </c>
      <c r="C349" s="4" t="s">
        <v>355</v>
      </c>
      <c r="D349" s="5" t="s">
        <v>41</v>
      </c>
      <c r="E349" s="4">
        <v>21.0</v>
      </c>
      <c r="F349" s="5"/>
      <c r="G349" s="5"/>
    </row>
    <row r="350">
      <c r="A350" s="2" t="s">
        <v>7</v>
      </c>
      <c r="B350" s="4">
        <f t="shared" si="1"/>
        <v>816</v>
      </c>
      <c r="C350" s="4" t="s">
        <v>356</v>
      </c>
      <c r="D350" s="5" t="s">
        <v>41</v>
      </c>
      <c r="E350" s="4">
        <v>21.0</v>
      </c>
      <c r="F350" s="5"/>
      <c r="G350" s="5"/>
    </row>
    <row r="351">
      <c r="A351" s="2" t="s">
        <v>7</v>
      </c>
      <c r="B351" s="4">
        <f t="shared" si="1"/>
        <v>817</v>
      </c>
      <c r="C351" s="4" t="s">
        <v>357</v>
      </c>
      <c r="D351" s="5" t="s">
        <v>41</v>
      </c>
      <c r="E351" s="4">
        <v>21.0</v>
      </c>
      <c r="F351" s="5"/>
      <c r="G351" s="5"/>
    </row>
    <row r="352">
      <c r="A352" s="2" t="s">
        <v>7</v>
      </c>
      <c r="B352" s="4">
        <f t="shared" si="1"/>
        <v>818</v>
      </c>
      <c r="C352" s="4" t="s">
        <v>358</v>
      </c>
      <c r="D352" s="5" t="s">
        <v>41</v>
      </c>
      <c r="E352" s="4">
        <v>21.0</v>
      </c>
      <c r="F352" s="5"/>
      <c r="G352" s="5"/>
    </row>
    <row r="353">
      <c r="A353" s="2" t="s">
        <v>7</v>
      </c>
      <c r="B353" s="4">
        <f t="shared" si="1"/>
        <v>819</v>
      </c>
      <c r="C353" s="4" t="s">
        <v>359</v>
      </c>
      <c r="D353" s="5" t="s">
        <v>41</v>
      </c>
      <c r="E353" s="4">
        <v>21.0</v>
      </c>
      <c r="F353" s="5"/>
      <c r="G353" s="5"/>
    </row>
    <row r="354">
      <c r="A354" s="2" t="s">
        <v>7</v>
      </c>
      <c r="B354" s="4">
        <f t="shared" si="1"/>
        <v>820</v>
      </c>
      <c r="C354" s="4" t="s">
        <v>360</v>
      </c>
      <c r="D354" s="5" t="s">
        <v>41</v>
      </c>
      <c r="E354" s="4">
        <v>21.0</v>
      </c>
      <c r="F354" s="5"/>
      <c r="G354" s="5"/>
    </row>
    <row r="355">
      <c r="A355" s="2" t="s">
        <v>7</v>
      </c>
      <c r="B355" s="4">
        <f t="shared" si="1"/>
        <v>821</v>
      </c>
      <c r="C355" s="4" t="s">
        <v>361</v>
      </c>
      <c r="D355" s="5" t="s">
        <v>41</v>
      </c>
      <c r="E355" s="4">
        <v>22.0</v>
      </c>
      <c r="F355" s="5"/>
      <c r="G355" s="5"/>
    </row>
    <row r="356">
      <c r="A356" s="2" t="s">
        <v>7</v>
      </c>
      <c r="B356" s="4">
        <f t="shared" si="1"/>
        <v>822</v>
      </c>
      <c r="C356" s="4" t="s">
        <v>362</v>
      </c>
      <c r="D356" s="5" t="s">
        <v>41</v>
      </c>
      <c r="E356" s="4">
        <v>22.0</v>
      </c>
      <c r="F356" s="5"/>
      <c r="G356" s="5"/>
    </row>
    <row r="357">
      <c r="A357" s="2" t="s">
        <v>7</v>
      </c>
      <c r="B357" s="4">
        <f t="shared" si="1"/>
        <v>823</v>
      </c>
      <c r="C357" s="4" t="s">
        <v>363</v>
      </c>
      <c r="D357" s="5" t="s">
        <v>41</v>
      </c>
      <c r="E357" s="4">
        <v>22.0</v>
      </c>
      <c r="F357" s="5"/>
      <c r="G357" s="5"/>
    </row>
    <row r="358">
      <c r="A358" s="2" t="s">
        <v>7</v>
      </c>
      <c r="B358" s="4">
        <f t="shared" si="1"/>
        <v>824</v>
      </c>
      <c r="C358" s="4" t="s">
        <v>364</v>
      </c>
      <c r="D358" s="5" t="s">
        <v>41</v>
      </c>
      <c r="E358" s="4">
        <v>22.0</v>
      </c>
      <c r="F358" s="5"/>
      <c r="G358" s="5"/>
    </row>
    <row r="359">
      <c r="A359" s="2" t="s">
        <v>7</v>
      </c>
      <c r="B359" s="4">
        <f t="shared" si="1"/>
        <v>825</v>
      </c>
      <c r="C359" s="4" t="s">
        <v>365</v>
      </c>
      <c r="D359" s="5" t="s">
        <v>41</v>
      </c>
      <c r="E359" s="4">
        <v>22.0</v>
      </c>
      <c r="F359" s="5"/>
      <c r="G359" s="5"/>
    </row>
    <row r="360">
      <c r="A360" s="2" t="s">
        <v>7</v>
      </c>
      <c r="B360" s="4">
        <f t="shared" si="1"/>
        <v>826</v>
      </c>
      <c r="C360" s="4" t="s">
        <v>366</v>
      </c>
      <c r="D360" s="5" t="s">
        <v>41</v>
      </c>
      <c r="E360" s="4">
        <v>22.0</v>
      </c>
      <c r="F360" s="5"/>
      <c r="G360" s="5"/>
    </row>
    <row r="361">
      <c r="A361" s="2" t="s">
        <v>7</v>
      </c>
      <c r="B361" s="4">
        <f t="shared" si="1"/>
        <v>827</v>
      </c>
      <c r="C361" s="4" t="s">
        <v>367</v>
      </c>
      <c r="D361" s="5" t="s">
        <v>41</v>
      </c>
      <c r="E361" s="4">
        <v>22.0</v>
      </c>
      <c r="F361" s="5"/>
      <c r="G361" s="5"/>
    </row>
    <row r="362">
      <c r="A362" s="2" t="s">
        <v>7</v>
      </c>
      <c r="B362" s="4">
        <f t="shared" si="1"/>
        <v>828</v>
      </c>
      <c r="C362" s="4" t="s">
        <v>368</v>
      </c>
      <c r="D362" s="5" t="s">
        <v>41</v>
      </c>
      <c r="E362" s="4">
        <v>22.0</v>
      </c>
      <c r="F362" s="5"/>
      <c r="G362" s="5"/>
    </row>
    <row r="363">
      <c r="A363" s="2" t="s">
        <v>7</v>
      </c>
      <c r="B363" s="4">
        <f t="shared" si="1"/>
        <v>829</v>
      </c>
      <c r="C363" s="4" t="s">
        <v>369</v>
      </c>
      <c r="D363" s="5" t="s">
        <v>41</v>
      </c>
      <c r="E363" s="4">
        <v>22.0</v>
      </c>
      <c r="F363" s="5"/>
      <c r="G363" s="5"/>
    </row>
    <row r="364">
      <c r="A364" s="2" t="s">
        <v>7</v>
      </c>
      <c r="B364" s="4">
        <f t="shared" si="1"/>
        <v>830</v>
      </c>
      <c r="C364" s="4" t="s">
        <v>370</v>
      </c>
      <c r="D364" s="5" t="s">
        <v>41</v>
      </c>
      <c r="E364" s="4">
        <v>22.0</v>
      </c>
      <c r="F364" s="5"/>
      <c r="G364" s="5"/>
    </row>
    <row r="365">
      <c r="A365" s="2" t="s">
        <v>7</v>
      </c>
      <c r="B365" s="4">
        <f t="shared" si="1"/>
        <v>831</v>
      </c>
      <c r="C365" s="4" t="s">
        <v>371</v>
      </c>
      <c r="D365" s="5" t="s">
        <v>41</v>
      </c>
      <c r="E365" s="4">
        <v>22.0</v>
      </c>
      <c r="F365" s="5"/>
      <c r="G365" s="5"/>
    </row>
    <row r="366">
      <c r="A366" s="2" t="s">
        <v>7</v>
      </c>
      <c r="B366" s="4">
        <f t="shared" si="1"/>
        <v>832</v>
      </c>
      <c r="C366" s="4" t="s">
        <v>372</v>
      </c>
      <c r="D366" s="5" t="s">
        <v>41</v>
      </c>
      <c r="E366" s="4">
        <v>22.0</v>
      </c>
      <c r="F366" s="5"/>
      <c r="G366" s="5"/>
    </row>
    <row r="367">
      <c r="A367" s="2" t="s">
        <v>7</v>
      </c>
      <c r="B367" s="4">
        <f t="shared" si="1"/>
        <v>833</v>
      </c>
      <c r="C367" s="4" t="s">
        <v>373</v>
      </c>
      <c r="D367" s="5" t="s">
        <v>41</v>
      </c>
      <c r="E367" s="4">
        <v>22.0</v>
      </c>
      <c r="F367" s="5"/>
      <c r="G367" s="5"/>
    </row>
    <row r="368">
      <c r="A368" s="2" t="s">
        <v>7</v>
      </c>
      <c r="B368" s="4">
        <f t="shared" si="1"/>
        <v>834</v>
      </c>
      <c r="C368" s="4" t="s">
        <v>374</v>
      </c>
      <c r="D368" s="5" t="s">
        <v>41</v>
      </c>
      <c r="E368" s="4">
        <v>22.0</v>
      </c>
      <c r="F368" s="5"/>
      <c r="G368" s="5"/>
    </row>
    <row r="369">
      <c r="A369" s="2" t="s">
        <v>7</v>
      </c>
      <c r="B369" s="4">
        <f t="shared" si="1"/>
        <v>835</v>
      </c>
      <c r="C369" s="4" t="s">
        <v>375</v>
      </c>
      <c r="D369" s="5" t="s">
        <v>41</v>
      </c>
      <c r="E369" s="4">
        <v>22.0</v>
      </c>
      <c r="F369" s="5"/>
      <c r="G369" s="5"/>
    </row>
    <row r="370">
      <c r="A370" s="2" t="s">
        <v>7</v>
      </c>
      <c r="B370" s="4">
        <f t="shared" si="1"/>
        <v>836</v>
      </c>
      <c r="C370" s="4" t="s">
        <v>376</v>
      </c>
      <c r="D370" s="5" t="s">
        <v>41</v>
      </c>
      <c r="E370" s="4">
        <v>22.0</v>
      </c>
      <c r="F370" s="5"/>
      <c r="G370" s="5"/>
    </row>
    <row r="371">
      <c r="A371" s="2" t="s">
        <v>7</v>
      </c>
      <c r="B371" s="4">
        <f t="shared" si="1"/>
        <v>837</v>
      </c>
      <c r="C371" s="4" t="s">
        <v>377</v>
      </c>
      <c r="D371" s="5" t="s">
        <v>41</v>
      </c>
      <c r="E371" s="4">
        <v>22.0</v>
      </c>
      <c r="F371" s="5"/>
      <c r="G371" s="5"/>
    </row>
    <row r="372">
      <c r="A372" s="2" t="s">
        <v>7</v>
      </c>
      <c r="B372" s="4">
        <f t="shared" si="1"/>
        <v>838</v>
      </c>
      <c r="C372" s="4" t="s">
        <v>378</v>
      </c>
      <c r="D372" s="5" t="s">
        <v>41</v>
      </c>
      <c r="E372" s="4">
        <v>23.0</v>
      </c>
      <c r="F372" s="5"/>
      <c r="G372" s="5"/>
    </row>
    <row r="373">
      <c r="A373" s="2" t="s">
        <v>7</v>
      </c>
      <c r="B373" s="4">
        <f t="shared" si="1"/>
        <v>839</v>
      </c>
      <c r="C373" s="4" t="s">
        <v>379</v>
      </c>
      <c r="D373" s="5" t="s">
        <v>41</v>
      </c>
      <c r="E373" s="4">
        <v>23.0</v>
      </c>
      <c r="F373" s="5"/>
      <c r="G373" s="5"/>
    </row>
    <row r="374">
      <c r="A374" s="2" t="s">
        <v>7</v>
      </c>
      <c r="B374" s="4">
        <f t="shared" si="1"/>
        <v>840</v>
      </c>
      <c r="C374" s="4" t="s">
        <v>380</v>
      </c>
      <c r="D374" s="5" t="s">
        <v>41</v>
      </c>
      <c r="E374" s="4">
        <v>23.0</v>
      </c>
      <c r="F374" s="5"/>
      <c r="G374" s="5"/>
    </row>
    <row r="375">
      <c r="A375" s="2" t="s">
        <v>7</v>
      </c>
      <c r="B375" s="4">
        <f t="shared" si="1"/>
        <v>841</v>
      </c>
      <c r="C375" s="4" t="s">
        <v>381</v>
      </c>
      <c r="D375" s="5" t="s">
        <v>41</v>
      </c>
      <c r="E375" s="4">
        <v>23.0</v>
      </c>
      <c r="F375" s="5"/>
      <c r="G375" s="5"/>
    </row>
    <row r="376">
      <c r="A376" s="2" t="s">
        <v>7</v>
      </c>
      <c r="B376" s="4">
        <f t="shared" si="1"/>
        <v>842</v>
      </c>
      <c r="C376" s="4" t="s">
        <v>382</v>
      </c>
      <c r="D376" s="5" t="s">
        <v>41</v>
      </c>
      <c r="E376" s="4">
        <v>23.0</v>
      </c>
      <c r="F376" s="5"/>
      <c r="G376" s="5"/>
    </row>
    <row r="377">
      <c r="A377" s="2" t="s">
        <v>7</v>
      </c>
      <c r="B377" s="4">
        <f t="shared" si="1"/>
        <v>843</v>
      </c>
      <c r="C377" s="4" t="s">
        <v>383</v>
      </c>
      <c r="D377" s="5" t="s">
        <v>41</v>
      </c>
      <c r="E377" s="4">
        <v>23.0</v>
      </c>
      <c r="F377" s="5"/>
      <c r="G377" s="5"/>
    </row>
    <row r="378">
      <c r="A378" s="2" t="s">
        <v>7</v>
      </c>
      <c r="B378" s="4">
        <f t="shared" si="1"/>
        <v>844</v>
      </c>
      <c r="C378" s="4" t="s">
        <v>384</v>
      </c>
      <c r="D378" s="5" t="s">
        <v>41</v>
      </c>
      <c r="E378" s="4">
        <v>23.0</v>
      </c>
      <c r="F378" s="5"/>
      <c r="G378" s="5"/>
    </row>
    <row r="379">
      <c r="A379" s="2" t="s">
        <v>7</v>
      </c>
      <c r="B379" s="4">
        <f t="shared" si="1"/>
        <v>845</v>
      </c>
      <c r="C379" s="4" t="s">
        <v>385</v>
      </c>
      <c r="D379" s="5" t="s">
        <v>41</v>
      </c>
      <c r="E379" s="4">
        <v>23.0</v>
      </c>
      <c r="F379" s="5"/>
      <c r="G379" s="5"/>
    </row>
    <row r="380">
      <c r="A380" s="2" t="s">
        <v>7</v>
      </c>
      <c r="B380" s="4">
        <f t="shared" si="1"/>
        <v>846</v>
      </c>
      <c r="C380" s="4" t="s">
        <v>386</v>
      </c>
      <c r="D380" s="5" t="s">
        <v>41</v>
      </c>
      <c r="E380" s="4">
        <v>23.0</v>
      </c>
      <c r="F380" s="5"/>
      <c r="G380" s="5"/>
    </row>
    <row r="381">
      <c r="A381" s="2" t="s">
        <v>7</v>
      </c>
      <c r="B381" s="4">
        <f t="shared" si="1"/>
        <v>847</v>
      </c>
      <c r="C381" s="4" t="s">
        <v>387</v>
      </c>
      <c r="D381" s="5" t="s">
        <v>41</v>
      </c>
      <c r="E381" s="4">
        <v>23.0</v>
      </c>
      <c r="F381" s="5"/>
      <c r="G381" s="5"/>
    </row>
    <row r="382">
      <c r="A382" s="2" t="s">
        <v>7</v>
      </c>
      <c r="B382" s="4">
        <f t="shared" si="1"/>
        <v>848</v>
      </c>
      <c r="C382" s="4" t="s">
        <v>388</v>
      </c>
      <c r="D382" s="5" t="s">
        <v>41</v>
      </c>
      <c r="E382" s="4">
        <v>23.0</v>
      </c>
      <c r="F382" s="5"/>
      <c r="G382" s="5"/>
    </row>
    <row r="383">
      <c r="A383" s="2" t="s">
        <v>7</v>
      </c>
      <c r="B383" s="4">
        <f t="shared" si="1"/>
        <v>849</v>
      </c>
      <c r="C383" s="4" t="s">
        <v>389</v>
      </c>
      <c r="D383" s="5" t="s">
        <v>41</v>
      </c>
      <c r="E383" s="4">
        <v>23.0</v>
      </c>
      <c r="F383" s="5"/>
      <c r="G383" s="5"/>
    </row>
    <row r="384">
      <c r="A384" s="2" t="s">
        <v>7</v>
      </c>
      <c r="B384" s="4">
        <f t="shared" si="1"/>
        <v>850</v>
      </c>
      <c r="C384" s="4" t="s">
        <v>390</v>
      </c>
      <c r="D384" s="5" t="s">
        <v>41</v>
      </c>
      <c r="E384" s="4">
        <v>23.0</v>
      </c>
      <c r="F384" s="5"/>
      <c r="G384" s="5"/>
    </row>
    <row r="385">
      <c r="A385" s="2" t="s">
        <v>7</v>
      </c>
      <c r="B385" s="4">
        <f t="shared" si="1"/>
        <v>851</v>
      </c>
      <c r="C385" s="4" t="s">
        <v>391</v>
      </c>
      <c r="D385" s="5" t="s">
        <v>41</v>
      </c>
      <c r="E385" s="4">
        <v>23.0</v>
      </c>
      <c r="F385" s="5"/>
      <c r="G385" s="5"/>
    </row>
    <row r="386">
      <c r="A386" s="2" t="s">
        <v>7</v>
      </c>
      <c r="B386" s="4">
        <f t="shared" si="1"/>
        <v>852</v>
      </c>
      <c r="C386" s="4" t="s">
        <v>392</v>
      </c>
      <c r="D386" s="5" t="s">
        <v>41</v>
      </c>
      <c r="E386" s="4">
        <v>24.0</v>
      </c>
      <c r="F386" s="5"/>
      <c r="G386" s="5"/>
    </row>
    <row r="387">
      <c r="A387" s="2" t="s">
        <v>7</v>
      </c>
      <c r="B387" s="4">
        <f t="shared" si="1"/>
        <v>853</v>
      </c>
      <c r="C387" s="4" t="s">
        <v>393</v>
      </c>
      <c r="D387" s="5" t="s">
        <v>41</v>
      </c>
      <c r="E387" s="4">
        <v>24.0</v>
      </c>
      <c r="F387" s="5"/>
      <c r="G387" s="5"/>
    </row>
    <row r="388">
      <c r="A388" s="2" t="s">
        <v>7</v>
      </c>
      <c r="B388" s="4">
        <f t="shared" si="1"/>
        <v>854</v>
      </c>
      <c r="C388" s="4" t="s">
        <v>394</v>
      </c>
      <c r="D388" s="5" t="s">
        <v>41</v>
      </c>
      <c r="E388" s="4">
        <v>24.0</v>
      </c>
      <c r="F388" s="5"/>
      <c r="G388" s="5"/>
    </row>
    <row r="389">
      <c r="A389" s="2" t="s">
        <v>7</v>
      </c>
      <c r="B389" s="4">
        <f t="shared" si="1"/>
        <v>855</v>
      </c>
      <c r="C389" s="4" t="s">
        <v>395</v>
      </c>
      <c r="D389" s="5" t="s">
        <v>41</v>
      </c>
      <c r="E389" s="4">
        <v>24.0</v>
      </c>
      <c r="F389" s="5"/>
      <c r="G389" s="5"/>
    </row>
    <row r="390">
      <c r="A390" s="2" t="s">
        <v>7</v>
      </c>
      <c r="B390" s="4">
        <f t="shared" si="1"/>
        <v>856</v>
      </c>
      <c r="C390" s="4" t="s">
        <v>396</v>
      </c>
      <c r="D390" s="5" t="s">
        <v>41</v>
      </c>
      <c r="E390" s="4">
        <v>24.0</v>
      </c>
      <c r="F390" s="5"/>
      <c r="G390" s="5"/>
    </row>
    <row r="391">
      <c r="A391" s="2" t="s">
        <v>7</v>
      </c>
      <c r="B391" s="4">
        <f t="shared" si="1"/>
        <v>857</v>
      </c>
      <c r="C391" s="4" t="s">
        <v>397</v>
      </c>
      <c r="D391" s="5" t="s">
        <v>41</v>
      </c>
      <c r="E391" s="4">
        <v>24.0</v>
      </c>
      <c r="F391" s="5"/>
      <c r="G391" s="5"/>
    </row>
    <row r="392">
      <c r="A392" s="2" t="s">
        <v>7</v>
      </c>
      <c r="B392" s="4">
        <f t="shared" si="1"/>
        <v>858</v>
      </c>
      <c r="C392" s="4" t="s">
        <v>398</v>
      </c>
      <c r="D392" s="5" t="s">
        <v>41</v>
      </c>
      <c r="E392" s="4">
        <v>24.0</v>
      </c>
      <c r="F392" s="5"/>
      <c r="G392" s="5"/>
    </row>
    <row r="393">
      <c r="A393" s="2" t="s">
        <v>7</v>
      </c>
      <c r="B393" s="4">
        <f t="shared" si="1"/>
        <v>859</v>
      </c>
      <c r="C393" s="4" t="s">
        <v>399</v>
      </c>
      <c r="D393" s="5" t="s">
        <v>41</v>
      </c>
      <c r="E393" s="4">
        <v>24.0</v>
      </c>
      <c r="F393" s="5"/>
      <c r="G393" s="5"/>
    </row>
    <row r="394">
      <c r="A394" s="2" t="s">
        <v>7</v>
      </c>
      <c r="B394" s="4">
        <f t="shared" si="1"/>
        <v>860</v>
      </c>
      <c r="C394" s="4" t="s">
        <v>400</v>
      </c>
      <c r="D394" s="5" t="s">
        <v>41</v>
      </c>
      <c r="E394" s="4">
        <v>25.0</v>
      </c>
      <c r="F394" s="5"/>
      <c r="G394" s="5"/>
    </row>
    <row r="395">
      <c r="A395" s="2" t="s">
        <v>7</v>
      </c>
      <c r="B395" s="4">
        <f t="shared" si="1"/>
        <v>861</v>
      </c>
      <c r="C395" s="4" t="s">
        <v>401</v>
      </c>
      <c r="D395" s="5" t="s">
        <v>41</v>
      </c>
      <c r="E395" s="4">
        <v>25.0</v>
      </c>
      <c r="F395" s="5"/>
      <c r="G395" s="5"/>
    </row>
    <row r="396">
      <c r="A396" s="2" t="s">
        <v>7</v>
      </c>
      <c r="B396" s="4">
        <f t="shared" si="1"/>
        <v>862</v>
      </c>
      <c r="C396" s="4" t="s">
        <v>402</v>
      </c>
      <c r="D396" s="5" t="s">
        <v>41</v>
      </c>
      <c r="E396" s="4">
        <v>25.0</v>
      </c>
      <c r="F396" s="5"/>
      <c r="G396" s="5"/>
    </row>
    <row r="397">
      <c r="A397" s="2" t="s">
        <v>7</v>
      </c>
      <c r="B397" s="4">
        <f t="shared" si="1"/>
        <v>863</v>
      </c>
      <c r="C397" s="4" t="s">
        <v>403</v>
      </c>
      <c r="D397" s="5" t="s">
        <v>41</v>
      </c>
      <c r="E397" s="4">
        <v>26.0</v>
      </c>
      <c r="F397" s="5"/>
      <c r="G397" s="5"/>
    </row>
    <row r="398">
      <c r="A398" s="2" t="s">
        <v>7</v>
      </c>
      <c r="B398" s="4">
        <f t="shared" si="1"/>
        <v>864</v>
      </c>
      <c r="C398" s="4" t="s">
        <v>404</v>
      </c>
      <c r="D398" s="5" t="s">
        <v>41</v>
      </c>
      <c r="E398" s="4">
        <v>26.0</v>
      </c>
      <c r="F398" s="5"/>
      <c r="G398" s="5"/>
    </row>
    <row r="399">
      <c r="A399" s="2" t="s">
        <v>7</v>
      </c>
      <c r="B399" s="4">
        <f t="shared" si="1"/>
        <v>865</v>
      </c>
      <c r="C399" s="4" t="s">
        <v>405</v>
      </c>
      <c r="D399" s="5" t="s">
        <v>41</v>
      </c>
      <c r="E399" s="4">
        <v>26.0</v>
      </c>
      <c r="F399" s="5"/>
      <c r="G399" s="5"/>
    </row>
    <row r="400">
      <c r="A400" s="2" t="s">
        <v>7</v>
      </c>
      <c r="B400" s="4">
        <f t="shared" si="1"/>
        <v>866</v>
      </c>
      <c r="C400" s="4" t="s">
        <v>406</v>
      </c>
      <c r="D400" s="5" t="s">
        <v>41</v>
      </c>
      <c r="E400" s="4">
        <v>26.0</v>
      </c>
      <c r="F400" s="5"/>
      <c r="G400" s="5"/>
    </row>
    <row r="401">
      <c r="A401" s="2" t="s">
        <v>7</v>
      </c>
      <c r="B401" s="4">
        <f t="shared" si="1"/>
        <v>867</v>
      </c>
      <c r="C401" s="4" t="s">
        <v>407</v>
      </c>
      <c r="D401" s="5" t="s">
        <v>41</v>
      </c>
      <c r="E401" s="4">
        <v>26.0</v>
      </c>
      <c r="F401" s="5"/>
      <c r="G401" s="5"/>
    </row>
    <row r="402">
      <c r="A402" s="2" t="s">
        <v>7</v>
      </c>
      <c r="B402" s="4">
        <f t="shared" si="1"/>
        <v>868</v>
      </c>
      <c r="C402" s="4" t="s">
        <v>408</v>
      </c>
      <c r="D402" s="5" t="s">
        <v>41</v>
      </c>
      <c r="E402" s="4">
        <v>26.0</v>
      </c>
      <c r="F402" s="5"/>
      <c r="G402" s="5"/>
    </row>
    <row r="403">
      <c r="A403" s="2" t="s">
        <v>7</v>
      </c>
      <c r="B403" s="4">
        <f t="shared" si="1"/>
        <v>869</v>
      </c>
      <c r="C403" s="4" t="s">
        <v>409</v>
      </c>
      <c r="D403" s="5" t="s">
        <v>41</v>
      </c>
      <c r="E403" s="4">
        <v>27.0</v>
      </c>
      <c r="F403" s="5"/>
      <c r="G403" s="5"/>
    </row>
    <row r="404">
      <c r="A404" s="2" t="s">
        <v>7</v>
      </c>
      <c r="B404" s="4">
        <f t="shared" si="1"/>
        <v>870</v>
      </c>
      <c r="C404" s="4" t="s">
        <v>410</v>
      </c>
      <c r="D404" s="5" t="s">
        <v>41</v>
      </c>
      <c r="E404" s="4">
        <v>27.0</v>
      </c>
      <c r="F404" s="5"/>
      <c r="G404" s="5"/>
    </row>
    <row r="405">
      <c r="A405" s="2" t="s">
        <v>7</v>
      </c>
      <c r="B405" s="4">
        <f t="shared" si="1"/>
        <v>871</v>
      </c>
      <c r="C405" s="4" t="s">
        <v>411</v>
      </c>
      <c r="D405" s="5" t="s">
        <v>41</v>
      </c>
      <c r="E405" s="4">
        <v>28.0</v>
      </c>
      <c r="F405" s="5"/>
      <c r="G405" s="5"/>
    </row>
    <row r="406">
      <c r="A406" s="2" t="s">
        <v>7</v>
      </c>
      <c r="B406" s="4">
        <f t="shared" si="1"/>
        <v>872</v>
      </c>
      <c r="C406" s="4" t="s">
        <v>412</v>
      </c>
      <c r="D406" s="5" t="s">
        <v>41</v>
      </c>
      <c r="E406" s="4">
        <v>28.0</v>
      </c>
      <c r="F406" s="5"/>
      <c r="G406" s="5"/>
    </row>
    <row r="407">
      <c r="A407" s="2" t="s">
        <v>7</v>
      </c>
      <c r="B407" s="4">
        <f t="shared" si="1"/>
        <v>873</v>
      </c>
      <c r="C407" s="4" t="s">
        <v>413</v>
      </c>
      <c r="D407" s="5" t="s">
        <v>41</v>
      </c>
      <c r="E407" s="4">
        <v>28.0</v>
      </c>
      <c r="F407" s="5"/>
      <c r="G407" s="5"/>
    </row>
    <row r="408">
      <c r="A408" s="2" t="s">
        <v>7</v>
      </c>
      <c r="B408" s="4">
        <f t="shared" si="1"/>
        <v>874</v>
      </c>
      <c r="C408" s="4" t="s">
        <v>414</v>
      </c>
      <c r="D408" s="5" t="s">
        <v>41</v>
      </c>
      <c r="E408" s="4">
        <v>28.0</v>
      </c>
      <c r="F408" s="5"/>
      <c r="G408" s="5"/>
    </row>
    <row r="409">
      <c r="A409" s="2" t="s">
        <v>7</v>
      </c>
      <c r="B409" s="4">
        <f t="shared" si="1"/>
        <v>875</v>
      </c>
      <c r="C409" s="4" t="s">
        <v>415</v>
      </c>
      <c r="D409" s="5" t="s">
        <v>41</v>
      </c>
      <c r="E409" s="4">
        <v>28.0</v>
      </c>
      <c r="F409" s="5"/>
      <c r="G409" s="5"/>
    </row>
    <row r="410">
      <c r="A410" s="2" t="s">
        <v>7</v>
      </c>
      <c r="B410" s="4">
        <f t="shared" si="1"/>
        <v>876</v>
      </c>
      <c r="C410" s="4" t="s">
        <v>416</v>
      </c>
      <c r="D410" s="5" t="s">
        <v>41</v>
      </c>
      <c r="E410" s="4">
        <v>28.0</v>
      </c>
      <c r="F410" s="5"/>
      <c r="G410" s="5"/>
    </row>
    <row r="411">
      <c r="A411" s="2" t="s">
        <v>7</v>
      </c>
      <c r="B411" s="4">
        <f t="shared" si="1"/>
        <v>877</v>
      </c>
      <c r="C411" s="4" t="s">
        <v>417</v>
      </c>
      <c r="D411" s="5" t="s">
        <v>41</v>
      </c>
      <c r="E411" s="4">
        <v>29.0</v>
      </c>
      <c r="F411" s="5"/>
      <c r="G411" s="5"/>
    </row>
    <row r="412">
      <c r="A412" s="2" t="s">
        <v>7</v>
      </c>
      <c r="B412" s="4">
        <f t="shared" si="1"/>
        <v>878</v>
      </c>
      <c r="C412" s="4" t="s">
        <v>418</v>
      </c>
      <c r="D412" s="5" t="s">
        <v>41</v>
      </c>
      <c r="E412" s="4">
        <v>29.0</v>
      </c>
      <c r="F412" s="5"/>
      <c r="G412" s="5"/>
    </row>
    <row r="413">
      <c r="A413" s="2" t="s">
        <v>7</v>
      </c>
      <c r="B413" s="4">
        <f t="shared" si="1"/>
        <v>879</v>
      </c>
      <c r="C413" s="4" t="s">
        <v>419</v>
      </c>
      <c r="D413" s="5" t="s">
        <v>41</v>
      </c>
      <c r="E413" s="4">
        <v>29.0</v>
      </c>
      <c r="F413" s="5"/>
      <c r="G413" s="5"/>
    </row>
    <row r="414">
      <c r="A414" s="2" t="s">
        <v>7</v>
      </c>
      <c r="B414" s="4">
        <f t="shared" si="1"/>
        <v>880</v>
      </c>
      <c r="C414" s="4" t="s">
        <v>420</v>
      </c>
      <c r="D414" s="5" t="s">
        <v>41</v>
      </c>
      <c r="E414" s="4">
        <v>29.0</v>
      </c>
      <c r="F414" s="5"/>
      <c r="G414" s="5"/>
    </row>
    <row r="415">
      <c r="A415" s="2" t="s">
        <v>7</v>
      </c>
      <c r="B415" s="4">
        <f t="shared" si="1"/>
        <v>881</v>
      </c>
      <c r="C415" s="4" t="s">
        <v>421</v>
      </c>
      <c r="D415" s="5" t="s">
        <v>41</v>
      </c>
      <c r="E415" s="4">
        <v>29.0</v>
      </c>
      <c r="F415" s="5"/>
      <c r="G415" s="5"/>
    </row>
    <row r="416">
      <c r="A416" s="2" t="s">
        <v>7</v>
      </c>
      <c r="B416" s="4">
        <f t="shared" si="1"/>
        <v>882</v>
      </c>
      <c r="C416" s="4" t="s">
        <v>422</v>
      </c>
      <c r="D416" s="5" t="s">
        <v>41</v>
      </c>
      <c r="E416" s="4">
        <v>29.0</v>
      </c>
      <c r="F416" s="5"/>
      <c r="G416" s="5"/>
    </row>
    <row r="417">
      <c r="A417" s="2" t="s">
        <v>7</v>
      </c>
      <c r="B417" s="4">
        <f t="shared" si="1"/>
        <v>883</v>
      </c>
      <c r="C417" s="4" t="s">
        <v>423</v>
      </c>
      <c r="D417" s="5" t="s">
        <v>41</v>
      </c>
      <c r="E417" s="4">
        <v>29.0</v>
      </c>
      <c r="F417" s="5"/>
      <c r="G417" s="5"/>
    </row>
    <row r="418">
      <c r="A418" s="2" t="s">
        <v>7</v>
      </c>
      <c r="B418" s="4">
        <f t="shared" si="1"/>
        <v>884</v>
      </c>
      <c r="C418" s="4" t="s">
        <v>424</v>
      </c>
      <c r="D418" s="5" t="s">
        <v>41</v>
      </c>
      <c r="E418" s="4">
        <v>29.0</v>
      </c>
      <c r="F418" s="5"/>
      <c r="G418" s="5"/>
    </row>
    <row r="419">
      <c r="A419" s="2" t="s">
        <v>7</v>
      </c>
      <c r="B419" s="4">
        <f t="shared" si="1"/>
        <v>885</v>
      </c>
      <c r="C419" s="4" t="s">
        <v>425</v>
      </c>
      <c r="D419" s="5" t="s">
        <v>41</v>
      </c>
      <c r="E419" s="4">
        <v>29.0</v>
      </c>
      <c r="F419" s="5"/>
      <c r="G419" s="5"/>
    </row>
    <row r="420">
      <c r="A420" s="2" t="s">
        <v>7</v>
      </c>
      <c r="B420" s="4">
        <f t="shared" si="1"/>
        <v>886</v>
      </c>
      <c r="C420" s="4" t="s">
        <v>426</v>
      </c>
      <c r="D420" s="5" t="s">
        <v>41</v>
      </c>
      <c r="E420" s="4">
        <v>29.0</v>
      </c>
      <c r="F420" s="5"/>
      <c r="G420" s="5"/>
    </row>
    <row r="421">
      <c r="A421" s="2" t="s">
        <v>7</v>
      </c>
      <c r="B421" s="4">
        <f t="shared" si="1"/>
        <v>887</v>
      </c>
      <c r="C421" s="4" t="s">
        <v>427</v>
      </c>
      <c r="D421" s="5" t="s">
        <v>41</v>
      </c>
      <c r="E421" s="4">
        <v>30.0</v>
      </c>
      <c r="F421" s="5"/>
      <c r="G421" s="5"/>
    </row>
    <row r="422">
      <c r="A422" s="2" t="s">
        <v>7</v>
      </c>
      <c r="B422" s="4">
        <f t="shared" si="1"/>
        <v>888</v>
      </c>
      <c r="C422" s="4" t="s">
        <v>428</v>
      </c>
      <c r="D422" s="5" t="s">
        <v>41</v>
      </c>
      <c r="E422" s="4">
        <v>30.0</v>
      </c>
      <c r="F422" s="5"/>
      <c r="G422" s="5"/>
    </row>
    <row r="423">
      <c r="A423" s="2" t="s">
        <v>7</v>
      </c>
      <c r="B423" s="4">
        <f t="shared" si="1"/>
        <v>889</v>
      </c>
      <c r="C423" s="4" t="s">
        <v>429</v>
      </c>
      <c r="D423" s="5" t="s">
        <v>41</v>
      </c>
      <c r="E423" s="4">
        <v>30.0</v>
      </c>
      <c r="F423" s="5"/>
      <c r="G423" s="5"/>
    </row>
    <row r="424">
      <c r="A424" s="2" t="s">
        <v>7</v>
      </c>
      <c r="B424" s="4">
        <f t="shared" si="1"/>
        <v>890</v>
      </c>
      <c r="C424" s="4" t="s">
        <v>430</v>
      </c>
      <c r="D424" s="5" t="s">
        <v>41</v>
      </c>
      <c r="E424" s="4">
        <v>30.0</v>
      </c>
      <c r="F424" s="5"/>
      <c r="G424" s="5"/>
    </row>
    <row r="425">
      <c r="A425" s="2" t="s">
        <v>7</v>
      </c>
      <c r="B425" s="4">
        <f t="shared" si="1"/>
        <v>891</v>
      </c>
      <c r="C425" s="4" t="s">
        <v>431</v>
      </c>
      <c r="D425" s="5" t="s">
        <v>41</v>
      </c>
      <c r="E425" s="4">
        <v>30.0</v>
      </c>
      <c r="F425" s="5"/>
      <c r="G425" s="5"/>
    </row>
    <row r="426">
      <c r="A426" s="2" t="s">
        <v>7</v>
      </c>
      <c r="B426" s="4">
        <f t="shared" si="1"/>
        <v>892</v>
      </c>
      <c r="C426" s="4" t="s">
        <v>432</v>
      </c>
      <c r="D426" s="5" t="s">
        <v>41</v>
      </c>
      <c r="E426" s="4">
        <v>30.0</v>
      </c>
      <c r="F426" s="5"/>
      <c r="G426" s="5"/>
    </row>
    <row r="427">
      <c r="A427" s="2" t="s">
        <v>7</v>
      </c>
      <c r="B427" s="4">
        <f t="shared" si="1"/>
        <v>893</v>
      </c>
      <c r="C427" s="4" t="s">
        <v>433</v>
      </c>
      <c r="D427" s="5" t="s">
        <v>41</v>
      </c>
      <c r="E427" s="4">
        <v>30.0</v>
      </c>
      <c r="F427" s="5"/>
      <c r="G427" s="5"/>
    </row>
    <row r="428">
      <c r="A428" s="2" t="s">
        <v>7</v>
      </c>
      <c r="B428" s="4">
        <f t="shared" si="1"/>
        <v>894</v>
      </c>
      <c r="C428" s="4" t="s">
        <v>434</v>
      </c>
      <c r="D428" s="5" t="s">
        <v>41</v>
      </c>
      <c r="E428" s="4">
        <v>30.0</v>
      </c>
      <c r="F428" s="5"/>
      <c r="G428" s="5"/>
    </row>
    <row r="429">
      <c r="A429" s="2" t="s">
        <v>7</v>
      </c>
      <c r="B429" s="4">
        <f t="shared" si="1"/>
        <v>895</v>
      </c>
      <c r="C429" s="4" t="s">
        <v>435</v>
      </c>
      <c r="D429" s="5" t="s">
        <v>41</v>
      </c>
      <c r="E429" s="4">
        <v>30.0</v>
      </c>
      <c r="F429" s="5"/>
      <c r="G429" s="5"/>
    </row>
    <row r="430">
      <c r="A430" s="2" t="s">
        <v>7</v>
      </c>
      <c r="B430" s="4">
        <f t="shared" si="1"/>
        <v>896</v>
      </c>
      <c r="C430" s="4" t="s">
        <v>436</v>
      </c>
      <c r="D430" s="5" t="s">
        <v>41</v>
      </c>
      <c r="E430" s="4">
        <v>30.0</v>
      </c>
      <c r="F430" s="5"/>
      <c r="G430" s="5"/>
    </row>
    <row r="431">
      <c r="A431" s="2" t="s">
        <v>7</v>
      </c>
      <c r="B431" s="4">
        <f t="shared" si="1"/>
        <v>897</v>
      </c>
      <c r="C431" s="4" t="s">
        <v>437</v>
      </c>
      <c r="D431" s="5" t="s">
        <v>41</v>
      </c>
      <c r="E431" s="4">
        <v>30.0</v>
      </c>
      <c r="F431" s="5"/>
      <c r="G431" s="5"/>
    </row>
    <row r="432">
      <c r="A432" s="2" t="s">
        <v>7</v>
      </c>
      <c r="B432" s="4">
        <f t="shared" si="1"/>
        <v>898</v>
      </c>
      <c r="C432" s="4" t="s">
        <v>438</v>
      </c>
      <c r="D432" s="5" t="s">
        <v>41</v>
      </c>
      <c r="E432" s="4">
        <v>30.0</v>
      </c>
      <c r="F432" s="5"/>
      <c r="G432" s="5"/>
    </row>
    <row r="433">
      <c r="A433" s="2" t="s">
        <v>7</v>
      </c>
      <c r="B433" s="4">
        <f t="shared" si="1"/>
        <v>899</v>
      </c>
      <c r="C433" s="4" t="s">
        <v>439</v>
      </c>
      <c r="D433" s="5" t="s">
        <v>41</v>
      </c>
      <c r="E433" s="4">
        <v>30.0</v>
      </c>
      <c r="F433" s="5"/>
      <c r="G433" s="5"/>
    </row>
    <row r="434">
      <c r="A434" s="2" t="s">
        <v>7</v>
      </c>
      <c r="B434" s="4">
        <f t="shared" si="1"/>
        <v>900</v>
      </c>
      <c r="C434" s="4" t="s">
        <v>440</v>
      </c>
      <c r="D434" s="5" t="s">
        <v>41</v>
      </c>
      <c r="E434" s="4">
        <v>30.0</v>
      </c>
      <c r="F434" s="5"/>
      <c r="G434" s="5"/>
    </row>
    <row r="435">
      <c r="A435" s="2" t="s">
        <v>7</v>
      </c>
      <c r="B435" s="4">
        <f t="shared" si="1"/>
        <v>901</v>
      </c>
      <c r="C435" s="4" t="s">
        <v>441</v>
      </c>
      <c r="D435" s="5" t="s">
        <v>41</v>
      </c>
      <c r="E435" s="4">
        <v>31.0</v>
      </c>
      <c r="F435" s="5"/>
      <c r="G435" s="5"/>
    </row>
    <row r="436">
      <c r="A436" s="2" t="s">
        <v>7</v>
      </c>
      <c r="B436" s="4">
        <f t="shared" si="1"/>
        <v>902</v>
      </c>
      <c r="C436" s="4" t="s">
        <v>442</v>
      </c>
      <c r="D436" s="5" t="s">
        <v>41</v>
      </c>
      <c r="E436" s="4">
        <v>31.0</v>
      </c>
      <c r="F436" s="5"/>
      <c r="G436" s="5"/>
    </row>
    <row r="437">
      <c r="A437" s="2" t="s">
        <v>7</v>
      </c>
      <c r="B437" s="4">
        <f t="shared" si="1"/>
        <v>903</v>
      </c>
      <c r="C437" s="4" t="s">
        <v>443</v>
      </c>
      <c r="D437" s="5" t="s">
        <v>41</v>
      </c>
      <c r="E437" s="4">
        <v>31.0</v>
      </c>
      <c r="F437" s="5"/>
      <c r="G437" s="5"/>
    </row>
    <row r="438">
      <c r="A438" s="2" t="s">
        <v>7</v>
      </c>
      <c r="B438" s="4">
        <f t="shared" si="1"/>
        <v>904</v>
      </c>
      <c r="C438" s="4" t="s">
        <v>444</v>
      </c>
      <c r="D438" s="5" t="s">
        <v>41</v>
      </c>
      <c r="E438" s="4">
        <v>31.0</v>
      </c>
      <c r="F438" s="5"/>
      <c r="G438" s="5"/>
    </row>
    <row r="439">
      <c r="A439" s="2" t="s">
        <v>7</v>
      </c>
      <c r="B439" s="4">
        <f t="shared" si="1"/>
        <v>905</v>
      </c>
      <c r="C439" s="4" t="s">
        <v>445</v>
      </c>
      <c r="D439" s="5" t="s">
        <v>41</v>
      </c>
      <c r="E439" s="4">
        <v>32.0</v>
      </c>
      <c r="F439" s="5"/>
      <c r="G439" s="5"/>
    </row>
    <row r="440">
      <c r="A440" s="2" t="s">
        <v>7</v>
      </c>
      <c r="B440" s="4">
        <f t="shared" si="1"/>
        <v>906</v>
      </c>
      <c r="C440" s="4" t="s">
        <v>446</v>
      </c>
      <c r="D440" s="5" t="s">
        <v>41</v>
      </c>
      <c r="E440" s="4">
        <v>32.0</v>
      </c>
      <c r="F440" s="5"/>
      <c r="G440" s="5"/>
    </row>
    <row r="441">
      <c r="A441" s="2" t="s">
        <v>7</v>
      </c>
      <c r="B441" s="4">
        <f t="shared" si="1"/>
        <v>907</v>
      </c>
      <c r="C441" s="4" t="s">
        <v>447</v>
      </c>
      <c r="D441" s="5" t="s">
        <v>41</v>
      </c>
      <c r="E441" s="4">
        <v>32.0</v>
      </c>
      <c r="F441" s="5"/>
      <c r="G441" s="5"/>
    </row>
    <row r="442">
      <c r="A442" s="2" t="s">
        <v>7</v>
      </c>
      <c r="B442" s="4">
        <f t="shared" si="1"/>
        <v>908</v>
      </c>
      <c r="C442" s="4" t="s">
        <v>448</v>
      </c>
      <c r="D442" s="5" t="s">
        <v>41</v>
      </c>
      <c r="E442" s="4">
        <v>32.0</v>
      </c>
      <c r="F442" s="5"/>
      <c r="G442" s="5"/>
    </row>
    <row r="443">
      <c r="A443" s="2" t="s">
        <v>7</v>
      </c>
      <c r="B443" s="4">
        <f t="shared" si="1"/>
        <v>909</v>
      </c>
      <c r="C443" s="4" t="s">
        <v>449</v>
      </c>
      <c r="D443" s="5" t="s">
        <v>41</v>
      </c>
      <c r="E443" s="4">
        <v>32.0</v>
      </c>
      <c r="F443" s="5"/>
      <c r="G443" s="5"/>
    </row>
    <row r="444">
      <c r="A444" s="2" t="s">
        <v>7</v>
      </c>
      <c r="B444" s="4">
        <f t="shared" si="1"/>
        <v>910</v>
      </c>
      <c r="C444" s="4" t="s">
        <v>450</v>
      </c>
      <c r="D444" s="5" t="s">
        <v>41</v>
      </c>
      <c r="E444" s="4">
        <v>32.0</v>
      </c>
      <c r="F444" s="5"/>
      <c r="G444" s="5"/>
    </row>
    <row r="445">
      <c r="A445" s="2" t="s">
        <v>7</v>
      </c>
      <c r="B445" s="4">
        <f t="shared" si="1"/>
        <v>911</v>
      </c>
      <c r="C445" s="4" t="s">
        <v>451</v>
      </c>
      <c r="D445" s="5" t="s">
        <v>41</v>
      </c>
      <c r="E445" s="4">
        <v>32.0</v>
      </c>
      <c r="F445" s="5"/>
      <c r="G445" s="5"/>
    </row>
    <row r="446">
      <c r="A446" s="2" t="s">
        <v>7</v>
      </c>
      <c r="B446" s="4">
        <f t="shared" si="1"/>
        <v>912</v>
      </c>
      <c r="C446" s="4" t="s">
        <v>452</v>
      </c>
      <c r="D446" s="5" t="s">
        <v>41</v>
      </c>
      <c r="E446" s="4">
        <v>32.0</v>
      </c>
      <c r="F446" s="5"/>
      <c r="G446" s="5"/>
    </row>
    <row r="447">
      <c r="A447" s="2" t="s">
        <v>7</v>
      </c>
      <c r="B447" s="4">
        <f t="shared" si="1"/>
        <v>913</v>
      </c>
      <c r="C447" s="4" t="s">
        <v>453</v>
      </c>
      <c r="D447" s="5" t="s">
        <v>41</v>
      </c>
      <c r="E447" s="4">
        <v>32.0</v>
      </c>
      <c r="F447" s="5"/>
      <c r="G447" s="5"/>
    </row>
    <row r="448">
      <c r="A448" s="2" t="s">
        <v>7</v>
      </c>
      <c r="B448" s="4">
        <f t="shared" si="1"/>
        <v>914</v>
      </c>
      <c r="C448" s="4" t="s">
        <v>454</v>
      </c>
      <c r="D448" s="5" t="s">
        <v>41</v>
      </c>
      <c r="E448" s="4">
        <v>32.0</v>
      </c>
      <c r="F448" s="5"/>
      <c r="G448" s="5"/>
    </row>
    <row r="449">
      <c r="A449" s="2" t="s">
        <v>7</v>
      </c>
      <c r="B449" s="4">
        <f t="shared" si="1"/>
        <v>915</v>
      </c>
      <c r="C449" s="4" t="s">
        <v>455</v>
      </c>
      <c r="D449" s="5" t="s">
        <v>41</v>
      </c>
      <c r="E449" s="4">
        <v>32.0</v>
      </c>
      <c r="F449" s="5"/>
      <c r="G449" s="5"/>
    </row>
    <row r="450">
      <c r="A450" s="2" t="s">
        <v>7</v>
      </c>
      <c r="B450" s="4">
        <f t="shared" si="1"/>
        <v>916</v>
      </c>
      <c r="C450" s="4" t="s">
        <v>456</v>
      </c>
      <c r="D450" s="5" t="s">
        <v>41</v>
      </c>
      <c r="E450" s="4">
        <v>32.0</v>
      </c>
      <c r="F450" s="5"/>
      <c r="G450" s="5"/>
    </row>
    <row r="451">
      <c r="A451" s="2" t="s">
        <v>7</v>
      </c>
      <c r="B451" s="5">
        <v>1001.0</v>
      </c>
      <c r="C451" s="5" t="s">
        <v>457</v>
      </c>
      <c r="D451" s="5" t="s">
        <v>458</v>
      </c>
      <c r="E451" s="4">
        <v>500.0</v>
      </c>
      <c r="F451" s="5" t="s">
        <v>459</v>
      </c>
      <c r="G451" s="6" t="s">
        <v>460</v>
      </c>
    </row>
    <row r="452">
      <c r="A452" s="2" t="s">
        <v>7</v>
      </c>
      <c r="B452" s="5">
        <v>1002.0</v>
      </c>
      <c r="C452" s="5" t="s">
        <v>461</v>
      </c>
      <c r="D452" s="5" t="s">
        <v>458</v>
      </c>
      <c r="E452" s="4">
        <v>500.0</v>
      </c>
      <c r="F452" s="5" t="s">
        <v>462</v>
      </c>
      <c r="G452" s="6" t="s">
        <v>463</v>
      </c>
    </row>
    <row r="453">
      <c r="A453" s="2" t="s">
        <v>7</v>
      </c>
      <c r="B453" s="5">
        <v>1003.0</v>
      </c>
      <c r="C453" s="5" t="s">
        <v>464</v>
      </c>
      <c r="D453" s="5" t="s">
        <v>458</v>
      </c>
      <c r="E453" s="4">
        <v>501.0</v>
      </c>
      <c r="F453" s="5" t="s">
        <v>465</v>
      </c>
      <c r="G453" s="6" t="s">
        <v>466</v>
      </c>
    </row>
    <row r="454">
      <c r="A454" s="2" t="s">
        <v>7</v>
      </c>
      <c r="B454" s="5">
        <v>1004.0</v>
      </c>
      <c r="C454" s="5" t="s">
        <v>467</v>
      </c>
      <c r="D454" s="5" t="s">
        <v>468</v>
      </c>
      <c r="E454" s="4">
        <v>502.0</v>
      </c>
      <c r="F454" s="5" t="s">
        <v>469</v>
      </c>
      <c r="G454" s="6" t="s">
        <v>470</v>
      </c>
    </row>
    <row r="455">
      <c r="A455" s="2" t="s">
        <v>7</v>
      </c>
      <c r="B455" s="5">
        <v>1005.0</v>
      </c>
      <c r="C455" s="5" t="s">
        <v>471</v>
      </c>
      <c r="D455" s="5" t="s">
        <v>468</v>
      </c>
      <c r="E455" s="4">
        <v>502.0</v>
      </c>
      <c r="F455" s="5" t="s">
        <v>472</v>
      </c>
      <c r="G455" s="6" t="s">
        <v>473</v>
      </c>
    </row>
    <row r="456">
      <c r="A456" s="2" t="s">
        <v>7</v>
      </c>
      <c r="B456" s="5">
        <v>1006.0</v>
      </c>
      <c r="C456" s="5" t="s">
        <v>474</v>
      </c>
      <c r="D456" s="5" t="s">
        <v>468</v>
      </c>
      <c r="E456" s="4">
        <v>502.0</v>
      </c>
      <c r="F456" s="5" t="s">
        <v>475</v>
      </c>
      <c r="G456" s="6" t="s">
        <v>476</v>
      </c>
    </row>
    <row r="457">
      <c r="A457" s="2" t="s">
        <v>7</v>
      </c>
      <c r="B457" s="5">
        <v>1007.0</v>
      </c>
      <c r="C457" s="5" t="s">
        <v>477</v>
      </c>
      <c r="D457" s="5" t="s">
        <v>468</v>
      </c>
      <c r="E457" s="4">
        <v>503.0</v>
      </c>
      <c r="F457" s="5" t="s">
        <v>478</v>
      </c>
      <c r="G457" s="6" t="s">
        <v>479</v>
      </c>
    </row>
    <row r="458">
      <c r="A458" s="2" t="s">
        <v>7</v>
      </c>
      <c r="B458" s="5">
        <v>1008.0</v>
      </c>
      <c r="C458" s="5" t="s">
        <v>480</v>
      </c>
      <c r="D458" s="5" t="s">
        <v>458</v>
      </c>
      <c r="E458" s="4">
        <v>503.0</v>
      </c>
      <c r="F458" s="5"/>
      <c r="G458" s="6" t="s">
        <v>481</v>
      </c>
    </row>
    <row r="459">
      <c r="A459" s="2" t="s">
        <v>7</v>
      </c>
      <c r="B459" s="5">
        <v>1009.0</v>
      </c>
      <c r="C459" s="5" t="s">
        <v>482</v>
      </c>
      <c r="D459" s="5" t="s">
        <v>458</v>
      </c>
      <c r="E459" s="4">
        <v>503.0</v>
      </c>
      <c r="F459" s="5"/>
      <c r="G459" s="6" t="s">
        <v>483</v>
      </c>
    </row>
    <row r="460">
      <c r="A460" s="2" t="s">
        <v>7</v>
      </c>
      <c r="B460" s="5">
        <v>1010.0</v>
      </c>
      <c r="C460" s="5" t="s">
        <v>484</v>
      </c>
      <c r="D460" s="5" t="s">
        <v>468</v>
      </c>
      <c r="E460" s="4">
        <v>503.0</v>
      </c>
      <c r="F460" s="5" t="s">
        <v>485</v>
      </c>
      <c r="G460" s="6" t="s">
        <v>486</v>
      </c>
    </row>
    <row r="461">
      <c r="A461" s="2" t="s">
        <v>7</v>
      </c>
      <c r="B461" s="5">
        <v>1011.0</v>
      </c>
      <c r="C461" s="5" t="s">
        <v>487</v>
      </c>
      <c r="D461" s="5" t="s">
        <v>468</v>
      </c>
      <c r="E461" s="4">
        <v>503.0</v>
      </c>
      <c r="F461" s="5"/>
      <c r="G461" s="6" t="s">
        <v>488</v>
      </c>
    </row>
    <row r="462">
      <c r="A462" s="2" t="s">
        <v>7</v>
      </c>
      <c r="B462" s="5">
        <v>1012.0</v>
      </c>
      <c r="C462" s="5" t="s">
        <v>489</v>
      </c>
      <c r="D462" s="5" t="s">
        <v>458</v>
      </c>
      <c r="E462" s="4">
        <v>503.0</v>
      </c>
      <c r="F462" s="5" t="s">
        <v>490</v>
      </c>
      <c r="G462" s="6" t="s">
        <v>491</v>
      </c>
    </row>
    <row r="463">
      <c r="A463" s="2" t="s">
        <v>7</v>
      </c>
      <c r="B463" s="5">
        <v>1013.0</v>
      </c>
      <c r="C463" s="5" t="s">
        <v>492</v>
      </c>
      <c r="D463" s="5" t="s">
        <v>458</v>
      </c>
      <c r="E463" s="4">
        <v>503.0</v>
      </c>
      <c r="F463" s="5" t="s">
        <v>493</v>
      </c>
      <c r="G463" s="6" t="s">
        <v>494</v>
      </c>
    </row>
    <row r="464">
      <c r="A464" s="2" t="s">
        <v>7</v>
      </c>
      <c r="B464" s="5">
        <v>1014.0</v>
      </c>
      <c r="C464" s="5" t="s">
        <v>495</v>
      </c>
      <c r="D464" s="5" t="s">
        <v>468</v>
      </c>
      <c r="E464" s="4">
        <v>504.0</v>
      </c>
      <c r="F464" s="5" t="s">
        <v>496</v>
      </c>
      <c r="G464" s="6" t="s">
        <v>497</v>
      </c>
    </row>
    <row r="465">
      <c r="A465" s="2" t="s">
        <v>7</v>
      </c>
      <c r="B465" s="5">
        <v>1015.0</v>
      </c>
      <c r="C465" s="5" t="s">
        <v>498</v>
      </c>
      <c r="D465" s="5" t="s">
        <v>458</v>
      </c>
      <c r="E465" s="4">
        <v>505.0</v>
      </c>
      <c r="F465" s="5" t="s">
        <v>499</v>
      </c>
      <c r="G465" s="6" t="s">
        <v>500</v>
      </c>
    </row>
    <row r="466">
      <c r="A466" s="2" t="s">
        <v>7</v>
      </c>
      <c r="B466" s="5">
        <v>1016.0</v>
      </c>
      <c r="C466" s="5" t="s">
        <v>501</v>
      </c>
      <c r="D466" s="5" t="s">
        <v>468</v>
      </c>
      <c r="E466" s="4">
        <v>505.0</v>
      </c>
      <c r="F466" s="5"/>
      <c r="G466" s="6" t="s">
        <v>502</v>
      </c>
    </row>
    <row r="467">
      <c r="A467" s="2" t="s">
        <v>7</v>
      </c>
      <c r="B467" s="5">
        <v>1017.0</v>
      </c>
      <c r="C467" s="5" t="s">
        <v>503</v>
      </c>
      <c r="D467" s="5" t="s">
        <v>468</v>
      </c>
      <c r="E467" s="4">
        <v>505.0</v>
      </c>
      <c r="F467" s="5" t="s">
        <v>504</v>
      </c>
      <c r="G467" s="6" t="s">
        <v>505</v>
      </c>
    </row>
    <row r="468">
      <c r="A468" s="2" t="s">
        <v>7</v>
      </c>
      <c r="B468" s="5">
        <v>1018.0</v>
      </c>
      <c r="C468" s="5" t="s">
        <v>506</v>
      </c>
      <c r="D468" s="5" t="s">
        <v>468</v>
      </c>
      <c r="E468" s="4">
        <v>505.0</v>
      </c>
      <c r="F468" s="5" t="s">
        <v>507</v>
      </c>
      <c r="G468" s="6" t="s">
        <v>508</v>
      </c>
    </row>
    <row r="469">
      <c r="A469" s="2" t="s">
        <v>7</v>
      </c>
      <c r="B469" s="5">
        <v>1019.0</v>
      </c>
      <c r="C469" s="5" t="s">
        <v>509</v>
      </c>
      <c r="D469" s="5" t="s">
        <v>458</v>
      </c>
      <c r="E469" s="4">
        <v>505.0</v>
      </c>
      <c r="F469" s="5" t="s">
        <v>510</v>
      </c>
      <c r="G469" s="6" t="s">
        <v>511</v>
      </c>
    </row>
    <row r="470">
      <c r="A470" s="2" t="s">
        <v>7</v>
      </c>
      <c r="B470" s="5">
        <v>1020.0</v>
      </c>
      <c r="C470" s="5" t="s">
        <v>512</v>
      </c>
      <c r="D470" s="5" t="s">
        <v>458</v>
      </c>
      <c r="E470" s="4">
        <v>505.0</v>
      </c>
      <c r="F470" s="5" t="s">
        <v>513</v>
      </c>
      <c r="G470" s="6" t="s">
        <v>514</v>
      </c>
    </row>
    <row r="471">
      <c r="A471" s="2" t="s">
        <v>7</v>
      </c>
      <c r="B471" s="5">
        <v>1021.0</v>
      </c>
      <c r="C471" s="5" t="s">
        <v>515</v>
      </c>
      <c r="D471" s="5" t="s">
        <v>458</v>
      </c>
      <c r="E471" s="4">
        <v>505.0</v>
      </c>
      <c r="F471" s="5" t="s">
        <v>516</v>
      </c>
      <c r="G471" s="6" t="s">
        <v>517</v>
      </c>
    </row>
    <row r="472">
      <c r="A472" s="2" t="s">
        <v>7</v>
      </c>
      <c r="B472" s="5">
        <v>1022.0</v>
      </c>
      <c r="C472" s="5" t="s">
        <v>518</v>
      </c>
      <c r="D472" s="5" t="s">
        <v>468</v>
      </c>
      <c r="E472" s="4">
        <v>505.0</v>
      </c>
      <c r="F472" s="5"/>
      <c r="G472" s="6" t="s">
        <v>519</v>
      </c>
    </row>
    <row r="473">
      <c r="A473" s="2" t="s">
        <v>7</v>
      </c>
      <c r="B473" s="5">
        <v>1023.0</v>
      </c>
      <c r="C473" s="5" t="s">
        <v>520</v>
      </c>
      <c r="D473" s="5" t="s">
        <v>468</v>
      </c>
      <c r="E473" s="4">
        <v>505.0</v>
      </c>
      <c r="F473" s="5" t="s">
        <v>521</v>
      </c>
      <c r="G473" s="6" t="s">
        <v>522</v>
      </c>
    </row>
    <row r="474">
      <c r="A474" s="2" t="s">
        <v>7</v>
      </c>
      <c r="B474" s="5">
        <v>1024.0</v>
      </c>
      <c r="C474" s="5" t="s">
        <v>523</v>
      </c>
      <c r="D474" s="5" t="s">
        <v>468</v>
      </c>
      <c r="E474" s="4">
        <v>505.0</v>
      </c>
      <c r="F474" s="5" t="s">
        <v>524</v>
      </c>
      <c r="G474" s="6" t="s">
        <v>525</v>
      </c>
    </row>
    <row r="475">
      <c r="A475" s="2" t="s">
        <v>7</v>
      </c>
      <c r="B475" s="5">
        <v>1025.0</v>
      </c>
      <c r="C475" s="5" t="s">
        <v>526</v>
      </c>
      <c r="D475" s="5" t="s">
        <v>458</v>
      </c>
      <c r="E475" s="4">
        <v>505.0</v>
      </c>
      <c r="F475" s="5" t="s">
        <v>527</v>
      </c>
      <c r="G475" s="6" t="s">
        <v>528</v>
      </c>
    </row>
    <row r="476">
      <c r="A476" s="2" t="s">
        <v>7</v>
      </c>
      <c r="B476" s="5">
        <v>1026.0</v>
      </c>
      <c r="C476" s="5" t="s">
        <v>529</v>
      </c>
      <c r="D476" s="5" t="s">
        <v>468</v>
      </c>
      <c r="E476" s="4">
        <v>505.0</v>
      </c>
      <c r="F476" s="5"/>
      <c r="G476" s="6" t="s">
        <v>530</v>
      </c>
    </row>
    <row r="477">
      <c r="A477" s="2" t="s">
        <v>7</v>
      </c>
      <c r="B477" s="5">
        <v>1027.0</v>
      </c>
      <c r="C477" s="5" t="s">
        <v>531</v>
      </c>
      <c r="D477" s="5" t="s">
        <v>468</v>
      </c>
      <c r="E477" s="4">
        <v>505.0</v>
      </c>
      <c r="F477" s="5" t="s">
        <v>532</v>
      </c>
      <c r="G477" s="6" t="s">
        <v>533</v>
      </c>
    </row>
    <row r="478">
      <c r="A478" s="2" t="s">
        <v>7</v>
      </c>
      <c r="B478" s="5">
        <v>1028.0</v>
      </c>
      <c r="C478" s="5" t="s">
        <v>534</v>
      </c>
      <c r="D478" s="5" t="s">
        <v>458</v>
      </c>
      <c r="E478" s="4">
        <v>505.0</v>
      </c>
      <c r="F478" s="5" t="s">
        <v>535</v>
      </c>
      <c r="G478" s="6" t="s">
        <v>536</v>
      </c>
    </row>
    <row r="479">
      <c r="A479" s="2" t="s">
        <v>7</v>
      </c>
      <c r="B479" s="5">
        <v>1029.0</v>
      </c>
      <c r="C479" s="5" t="s">
        <v>537</v>
      </c>
      <c r="D479" s="5" t="s">
        <v>468</v>
      </c>
      <c r="E479" s="4">
        <v>505.0</v>
      </c>
      <c r="F479" s="5" t="s">
        <v>538</v>
      </c>
      <c r="G479" s="6" t="s">
        <v>539</v>
      </c>
    </row>
    <row r="480">
      <c r="A480" s="2" t="s">
        <v>7</v>
      </c>
      <c r="B480" s="5">
        <v>1030.0</v>
      </c>
      <c r="C480" s="5" t="s">
        <v>509</v>
      </c>
      <c r="D480" s="5" t="s">
        <v>540</v>
      </c>
      <c r="E480" s="4">
        <v>505.0</v>
      </c>
      <c r="F480" s="5" t="s">
        <v>541</v>
      </c>
      <c r="G480" s="6" t="s">
        <v>542</v>
      </c>
    </row>
    <row r="481">
      <c r="A481" s="2" t="s">
        <v>7</v>
      </c>
      <c r="B481" s="5">
        <v>1031.0</v>
      </c>
      <c r="C481" s="5" t="s">
        <v>543</v>
      </c>
      <c r="D481" s="5" t="s">
        <v>458</v>
      </c>
      <c r="E481" s="4">
        <v>506.0</v>
      </c>
      <c r="F481" s="5" t="s">
        <v>544</v>
      </c>
      <c r="G481" s="6" t="s">
        <v>545</v>
      </c>
    </row>
    <row r="482">
      <c r="A482" s="2" t="s">
        <v>7</v>
      </c>
      <c r="B482" s="5">
        <v>1032.0</v>
      </c>
      <c r="C482" s="5" t="s">
        <v>47</v>
      </c>
      <c r="D482" s="5" t="s">
        <v>458</v>
      </c>
      <c r="E482" s="4">
        <v>506.0</v>
      </c>
      <c r="F482" s="5"/>
      <c r="G482" s="6" t="s">
        <v>546</v>
      </c>
    </row>
    <row r="483">
      <c r="A483" s="2" t="s">
        <v>7</v>
      </c>
      <c r="B483" s="5">
        <v>1033.0</v>
      </c>
      <c r="C483" s="5" t="s">
        <v>547</v>
      </c>
      <c r="D483" s="5" t="s">
        <v>548</v>
      </c>
      <c r="E483" s="4">
        <v>507.0</v>
      </c>
      <c r="F483" s="5" t="s">
        <v>549</v>
      </c>
      <c r="G483" s="6" t="s">
        <v>550</v>
      </c>
    </row>
    <row r="484">
      <c r="A484" s="2" t="s">
        <v>7</v>
      </c>
      <c r="B484" s="5">
        <v>1034.0</v>
      </c>
      <c r="C484" s="5" t="s">
        <v>551</v>
      </c>
      <c r="D484" s="5" t="s">
        <v>468</v>
      </c>
      <c r="E484" s="4">
        <v>507.0</v>
      </c>
      <c r="F484" s="5" t="s">
        <v>552</v>
      </c>
      <c r="G484" s="6" t="s">
        <v>553</v>
      </c>
    </row>
    <row r="485">
      <c r="A485" s="2" t="s">
        <v>7</v>
      </c>
      <c r="B485" s="5">
        <v>1035.0</v>
      </c>
      <c r="C485" s="5" t="s">
        <v>554</v>
      </c>
      <c r="D485" s="5" t="s">
        <v>468</v>
      </c>
      <c r="E485" s="4">
        <v>507.0</v>
      </c>
      <c r="F485" s="5" t="s">
        <v>555</v>
      </c>
      <c r="G485" s="6" t="s">
        <v>556</v>
      </c>
    </row>
    <row r="486">
      <c r="A486" s="2" t="s">
        <v>7</v>
      </c>
      <c r="B486" s="5">
        <v>1036.0</v>
      </c>
      <c r="C486" s="5" t="s">
        <v>557</v>
      </c>
      <c r="D486" s="5" t="s">
        <v>468</v>
      </c>
      <c r="E486" s="4">
        <v>508.0</v>
      </c>
      <c r="F486" s="5" t="s">
        <v>558</v>
      </c>
      <c r="G486" s="6" t="s">
        <v>559</v>
      </c>
    </row>
    <row r="487">
      <c r="A487" s="2" t="s">
        <v>7</v>
      </c>
      <c r="B487" s="5">
        <v>1037.0</v>
      </c>
      <c r="C487" s="5" t="s">
        <v>560</v>
      </c>
      <c r="D487" s="5" t="s">
        <v>468</v>
      </c>
      <c r="E487" s="4">
        <v>508.0</v>
      </c>
      <c r="F487" s="5" t="s">
        <v>561</v>
      </c>
      <c r="G487" s="6" t="s">
        <v>562</v>
      </c>
    </row>
    <row r="488">
      <c r="A488" s="2" t="s">
        <v>7</v>
      </c>
      <c r="B488" s="5">
        <v>1038.0</v>
      </c>
      <c r="C488" s="5" t="s">
        <v>563</v>
      </c>
      <c r="D488" s="5" t="s">
        <v>548</v>
      </c>
      <c r="E488" s="4">
        <v>508.0</v>
      </c>
      <c r="F488" s="5" t="s">
        <v>564</v>
      </c>
      <c r="G488" s="6" t="s">
        <v>565</v>
      </c>
    </row>
    <row r="489">
      <c r="A489" s="2" t="s">
        <v>7</v>
      </c>
      <c r="B489" s="5">
        <v>1039.0</v>
      </c>
      <c r="C489" s="5" t="s">
        <v>566</v>
      </c>
      <c r="D489" s="5" t="s">
        <v>548</v>
      </c>
      <c r="E489" s="4">
        <v>508.0</v>
      </c>
      <c r="F489" s="5" t="s">
        <v>567</v>
      </c>
      <c r="G489" s="6" t="s">
        <v>568</v>
      </c>
    </row>
    <row r="490">
      <c r="A490" s="2" t="s">
        <v>7</v>
      </c>
      <c r="B490" s="5">
        <v>1040.0</v>
      </c>
      <c r="C490" s="5" t="s">
        <v>569</v>
      </c>
      <c r="D490" s="5" t="s">
        <v>468</v>
      </c>
      <c r="E490" s="4">
        <v>508.0</v>
      </c>
      <c r="F490" s="5" t="s">
        <v>570</v>
      </c>
      <c r="G490" s="6" t="s">
        <v>571</v>
      </c>
    </row>
    <row r="491">
      <c r="A491" s="2" t="s">
        <v>7</v>
      </c>
      <c r="B491" s="5">
        <v>1041.0</v>
      </c>
      <c r="C491" s="5" t="s">
        <v>572</v>
      </c>
      <c r="D491" s="5" t="s">
        <v>468</v>
      </c>
      <c r="E491" s="4">
        <v>508.0</v>
      </c>
      <c r="F491" s="5" t="s">
        <v>573</v>
      </c>
      <c r="G491" s="6" t="s">
        <v>574</v>
      </c>
    </row>
    <row r="492">
      <c r="A492" s="2" t="s">
        <v>7</v>
      </c>
      <c r="B492" s="5">
        <v>1042.0</v>
      </c>
      <c r="C492" s="5" t="s">
        <v>575</v>
      </c>
      <c r="D492" s="5" t="s">
        <v>468</v>
      </c>
      <c r="E492" s="4">
        <v>509.0</v>
      </c>
      <c r="F492" s="5" t="s">
        <v>576</v>
      </c>
      <c r="G492" s="6" t="s">
        <v>577</v>
      </c>
    </row>
    <row r="493">
      <c r="A493" s="2" t="s">
        <v>7</v>
      </c>
      <c r="B493" s="5">
        <v>1043.0</v>
      </c>
      <c r="C493" s="5" t="s">
        <v>50</v>
      </c>
      <c r="D493" s="5" t="s">
        <v>468</v>
      </c>
      <c r="E493" s="4">
        <v>509.0</v>
      </c>
      <c r="F493" s="5" t="s">
        <v>578</v>
      </c>
      <c r="G493" s="6" t="s">
        <v>579</v>
      </c>
    </row>
    <row r="494">
      <c r="A494" s="2" t="s">
        <v>7</v>
      </c>
      <c r="B494" s="5">
        <v>1044.0</v>
      </c>
      <c r="C494" s="5" t="s">
        <v>580</v>
      </c>
      <c r="D494" s="5" t="s">
        <v>468</v>
      </c>
      <c r="E494" s="4">
        <v>509.0</v>
      </c>
      <c r="F494" s="5" t="s">
        <v>581</v>
      </c>
      <c r="G494" s="6" t="s">
        <v>582</v>
      </c>
    </row>
    <row r="495">
      <c r="A495" s="2" t="s">
        <v>7</v>
      </c>
      <c r="B495" s="5">
        <v>1045.0</v>
      </c>
      <c r="C495" s="5" t="s">
        <v>51</v>
      </c>
      <c r="D495" s="5" t="s">
        <v>468</v>
      </c>
      <c r="E495" s="4">
        <v>510.0</v>
      </c>
      <c r="F495" s="5" t="s">
        <v>583</v>
      </c>
      <c r="G495" s="6" t="s">
        <v>584</v>
      </c>
    </row>
    <row r="496">
      <c r="A496" s="2" t="s">
        <v>7</v>
      </c>
      <c r="B496" s="5">
        <v>1046.0</v>
      </c>
      <c r="C496" s="5" t="s">
        <v>585</v>
      </c>
      <c r="D496" s="5" t="s">
        <v>468</v>
      </c>
      <c r="E496" s="4">
        <v>510.0</v>
      </c>
      <c r="F496" s="5" t="s">
        <v>586</v>
      </c>
      <c r="G496" s="6" t="s">
        <v>587</v>
      </c>
    </row>
    <row r="497">
      <c r="A497" s="2" t="s">
        <v>7</v>
      </c>
      <c r="B497" s="5">
        <v>1047.0</v>
      </c>
      <c r="C497" s="5" t="s">
        <v>588</v>
      </c>
      <c r="D497" s="5" t="s">
        <v>468</v>
      </c>
      <c r="E497" s="4">
        <v>511.0</v>
      </c>
      <c r="F497" s="5" t="s">
        <v>555</v>
      </c>
      <c r="G497" s="6" t="s">
        <v>589</v>
      </c>
    </row>
    <row r="498">
      <c r="A498" s="2" t="s">
        <v>7</v>
      </c>
      <c r="B498" s="5">
        <v>1048.0</v>
      </c>
      <c r="C498" s="5" t="s">
        <v>590</v>
      </c>
      <c r="D498" s="5" t="s">
        <v>468</v>
      </c>
      <c r="E498" s="4">
        <v>511.0</v>
      </c>
      <c r="F498" s="5" t="s">
        <v>591</v>
      </c>
      <c r="G498" s="6" t="s">
        <v>592</v>
      </c>
    </row>
    <row r="499">
      <c r="A499" s="2" t="s">
        <v>7</v>
      </c>
      <c r="B499" s="5">
        <v>1049.0</v>
      </c>
      <c r="C499" s="5" t="s">
        <v>593</v>
      </c>
      <c r="D499" s="5" t="s">
        <v>548</v>
      </c>
      <c r="E499" s="4">
        <v>511.0</v>
      </c>
      <c r="F499" s="5" t="s">
        <v>594</v>
      </c>
      <c r="G499" s="6" t="s">
        <v>595</v>
      </c>
    </row>
    <row r="500">
      <c r="A500" s="2" t="s">
        <v>7</v>
      </c>
      <c r="B500" s="5">
        <v>1050.0</v>
      </c>
      <c r="C500" s="5" t="s">
        <v>596</v>
      </c>
      <c r="D500" s="5" t="s">
        <v>548</v>
      </c>
      <c r="E500" s="4">
        <v>511.0</v>
      </c>
      <c r="F500" s="5" t="s">
        <v>597</v>
      </c>
      <c r="G500" s="6" t="s">
        <v>598</v>
      </c>
    </row>
    <row r="501">
      <c r="A501" s="2" t="s">
        <v>7</v>
      </c>
      <c r="B501" s="5">
        <v>1051.0</v>
      </c>
      <c r="C501" s="5" t="s">
        <v>599</v>
      </c>
      <c r="D501" s="5" t="s">
        <v>548</v>
      </c>
      <c r="E501" s="4">
        <v>511.0</v>
      </c>
      <c r="F501" s="5" t="s">
        <v>600</v>
      </c>
      <c r="G501" s="6" t="s">
        <v>601</v>
      </c>
    </row>
    <row r="502">
      <c r="A502" s="2" t="s">
        <v>7</v>
      </c>
      <c r="B502" s="5">
        <v>1052.0</v>
      </c>
      <c r="C502" s="5" t="s">
        <v>602</v>
      </c>
      <c r="D502" s="5" t="s">
        <v>468</v>
      </c>
      <c r="E502" s="4">
        <v>511.0</v>
      </c>
      <c r="F502" s="5" t="s">
        <v>603</v>
      </c>
      <c r="G502" s="6" t="s">
        <v>604</v>
      </c>
    </row>
    <row r="503">
      <c r="A503" s="2" t="s">
        <v>7</v>
      </c>
      <c r="B503" s="5">
        <v>1053.0</v>
      </c>
      <c r="C503" s="5" t="s">
        <v>605</v>
      </c>
      <c r="D503" s="5" t="s">
        <v>468</v>
      </c>
      <c r="E503" s="4">
        <v>512.0</v>
      </c>
      <c r="F503" s="5" t="s">
        <v>606</v>
      </c>
      <c r="G503" s="6" t="s">
        <v>607</v>
      </c>
    </row>
    <row r="504">
      <c r="A504" s="2" t="s">
        <v>7</v>
      </c>
      <c r="B504" s="5">
        <v>1054.0</v>
      </c>
      <c r="C504" s="5" t="s">
        <v>608</v>
      </c>
      <c r="D504" s="5" t="s">
        <v>468</v>
      </c>
      <c r="E504" s="4">
        <v>512.0</v>
      </c>
      <c r="F504" s="5" t="s">
        <v>609</v>
      </c>
      <c r="G504" s="6" t="s">
        <v>610</v>
      </c>
    </row>
    <row r="505">
      <c r="A505" s="2" t="s">
        <v>7</v>
      </c>
      <c r="B505" s="5">
        <v>1055.0</v>
      </c>
      <c r="C505" s="5" t="s">
        <v>611</v>
      </c>
      <c r="D505" s="5" t="s">
        <v>468</v>
      </c>
      <c r="E505" s="4">
        <v>512.0</v>
      </c>
      <c r="F505" s="5" t="s">
        <v>612</v>
      </c>
      <c r="G505" s="6" t="s">
        <v>613</v>
      </c>
    </row>
    <row r="506">
      <c r="A506" s="2" t="s">
        <v>7</v>
      </c>
      <c r="B506" s="5">
        <v>1056.0</v>
      </c>
      <c r="C506" s="5" t="s">
        <v>614</v>
      </c>
      <c r="D506" s="5" t="s">
        <v>468</v>
      </c>
      <c r="E506" s="4">
        <v>512.0</v>
      </c>
      <c r="F506" s="5" t="s">
        <v>615</v>
      </c>
      <c r="G506" s="6" t="s">
        <v>616</v>
      </c>
    </row>
    <row r="507">
      <c r="A507" s="2" t="s">
        <v>7</v>
      </c>
      <c r="B507" s="5">
        <v>1057.0</v>
      </c>
      <c r="C507" s="5" t="s">
        <v>617</v>
      </c>
      <c r="D507" s="5" t="s">
        <v>468</v>
      </c>
      <c r="E507" s="4">
        <v>512.0</v>
      </c>
      <c r="F507" s="5" t="s">
        <v>618</v>
      </c>
      <c r="G507" s="6" t="s">
        <v>619</v>
      </c>
    </row>
    <row r="508">
      <c r="A508" s="2" t="s">
        <v>7</v>
      </c>
      <c r="B508" s="5">
        <v>1058.0</v>
      </c>
      <c r="C508" s="5" t="s">
        <v>620</v>
      </c>
      <c r="D508" s="5" t="s">
        <v>468</v>
      </c>
      <c r="E508" s="4">
        <v>512.0</v>
      </c>
      <c r="F508" s="5" t="s">
        <v>621</v>
      </c>
      <c r="G508" s="6" t="s">
        <v>622</v>
      </c>
    </row>
    <row r="509">
      <c r="A509" s="2" t="s">
        <v>7</v>
      </c>
      <c r="B509" s="5">
        <v>1059.0</v>
      </c>
      <c r="C509" s="5" t="s">
        <v>623</v>
      </c>
      <c r="D509" s="5" t="s">
        <v>468</v>
      </c>
      <c r="E509" s="4">
        <v>513.0</v>
      </c>
      <c r="F509" s="5" t="s">
        <v>624</v>
      </c>
      <c r="G509" s="6" t="s">
        <v>625</v>
      </c>
    </row>
    <row r="510">
      <c r="A510" s="2" t="s">
        <v>7</v>
      </c>
      <c r="B510" s="5">
        <v>1060.0</v>
      </c>
      <c r="C510" s="5" t="s">
        <v>626</v>
      </c>
      <c r="D510" s="5" t="s">
        <v>468</v>
      </c>
      <c r="E510" s="4">
        <v>513.0</v>
      </c>
      <c r="F510" s="5" t="s">
        <v>627</v>
      </c>
      <c r="G510" s="6" t="s">
        <v>628</v>
      </c>
    </row>
    <row r="511">
      <c r="A511" s="2" t="s">
        <v>7</v>
      </c>
      <c r="B511" s="5">
        <v>1061.0</v>
      </c>
      <c r="C511" s="5" t="s">
        <v>629</v>
      </c>
      <c r="D511" s="5" t="s">
        <v>468</v>
      </c>
      <c r="E511" s="4">
        <v>513.0</v>
      </c>
      <c r="F511" s="5" t="s">
        <v>630</v>
      </c>
      <c r="G511" s="6" t="s">
        <v>631</v>
      </c>
    </row>
    <row r="512">
      <c r="A512" s="2" t="s">
        <v>7</v>
      </c>
      <c r="B512" s="5">
        <v>1062.0</v>
      </c>
      <c r="C512" s="5" t="s">
        <v>632</v>
      </c>
      <c r="D512" s="5" t="s">
        <v>468</v>
      </c>
      <c r="E512" s="4">
        <v>514.0</v>
      </c>
      <c r="F512" s="5" t="s">
        <v>633</v>
      </c>
      <c r="G512" s="6" t="s">
        <v>634</v>
      </c>
    </row>
    <row r="513">
      <c r="A513" s="2" t="s">
        <v>7</v>
      </c>
      <c r="B513" s="5">
        <v>1063.0</v>
      </c>
      <c r="C513" s="5" t="s">
        <v>635</v>
      </c>
      <c r="D513" s="5" t="s">
        <v>468</v>
      </c>
      <c r="E513" s="4">
        <v>514.0</v>
      </c>
      <c r="F513" s="5" t="s">
        <v>636</v>
      </c>
      <c r="G513" s="6" t="s">
        <v>637</v>
      </c>
    </row>
    <row r="514">
      <c r="A514" s="2" t="s">
        <v>7</v>
      </c>
      <c r="B514" s="5">
        <v>1064.0</v>
      </c>
      <c r="C514" s="5" t="s">
        <v>638</v>
      </c>
      <c r="D514" s="5" t="s">
        <v>468</v>
      </c>
      <c r="E514" s="4">
        <v>514.0</v>
      </c>
      <c r="F514" s="5" t="s">
        <v>639</v>
      </c>
      <c r="G514" s="6" t="s">
        <v>640</v>
      </c>
    </row>
    <row r="515">
      <c r="A515" s="2" t="s">
        <v>7</v>
      </c>
      <c r="B515" s="5">
        <v>1065.0</v>
      </c>
      <c r="C515" s="5" t="s">
        <v>641</v>
      </c>
      <c r="D515" s="5" t="s">
        <v>468</v>
      </c>
      <c r="E515" s="4">
        <v>514.0</v>
      </c>
      <c r="F515" s="5" t="s">
        <v>642</v>
      </c>
      <c r="G515" s="6" t="s">
        <v>643</v>
      </c>
    </row>
    <row r="516">
      <c r="A516" s="2" t="s">
        <v>7</v>
      </c>
      <c r="B516" s="5">
        <v>1066.0</v>
      </c>
      <c r="C516" s="5" t="s">
        <v>644</v>
      </c>
      <c r="D516" s="5" t="s">
        <v>468</v>
      </c>
      <c r="E516" s="4">
        <v>514.0</v>
      </c>
      <c r="F516" s="5"/>
      <c r="G516" s="6" t="s">
        <v>645</v>
      </c>
    </row>
    <row r="517">
      <c r="A517" s="2" t="s">
        <v>7</v>
      </c>
      <c r="B517" s="5">
        <v>1067.0</v>
      </c>
      <c r="C517" s="5" t="s">
        <v>55</v>
      </c>
      <c r="D517" s="5" t="s">
        <v>468</v>
      </c>
      <c r="E517" s="4">
        <v>514.0</v>
      </c>
      <c r="F517" s="5" t="s">
        <v>646</v>
      </c>
      <c r="G517" s="6" t="s">
        <v>647</v>
      </c>
    </row>
    <row r="518">
      <c r="A518" s="2" t="s">
        <v>7</v>
      </c>
      <c r="B518" s="5">
        <v>1068.0</v>
      </c>
      <c r="C518" s="5" t="s">
        <v>648</v>
      </c>
      <c r="D518" s="5" t="s">
        <v>468</v>
      </c>
      <c r="E518" s="4">
        <v>514.0</v>
      </c>
      <c r="F518" s="5" t="s">
        <v>649</v>
      </c>
      <c r="G518" s="6" t="s">
        <v>650</v>
      </c>
    </row>
    <row r="519">
      <c r="A519" s="2" t="s">
        <v>7</v>
      </c>
      <c r="B519" s="5">
        <v>1069.0</v>
      </c>
      <c r="C519" s="5" t="s">
        <v>651</v>
      </c>
      <c r="D519" s="5" t="s">
        <v>468</v>
      </c>
      <c r="E519" s="4">
        <v>514.0</v>
      </c>
      <c r="F519" s="5" t="s">
        <v>652</v>
      </c>
      <c r="G519" s="6" t="s">
        <v>653</v>
      </c>
    </row>
    <row r="520">
      <c r="A520" s="2" t="s">
        <v>7</v>
      </c>
      <c r="B520" s="5">
        <v>1070.0</v>
      </c>
      <c r="C520" s="5" t="s">
        <v>654</v>
      </c>
      <c r="D520" s="5" t="s">
        <v>468</v>
      </c>
      <c r="E520" s="4">
        <v>515.0</v>
      </c>
      <c r="F520" s="5" t="s">
        <v>655</v>
      </c>
      <c r="G520" s="6" t="s">
        <v>656</v>
      </c>
    </row>
    <row r="521">
      <c r="A521" s="2" t="s">
        <v>7</v>
      </c>
      <c r="B521" s="5">
        <v>1071.0</v>
      </c>
      <c r="C521" s="5" t="s">
        <v>657</v>
      </c>
      <c r="D521" s="5" t="s">
        <v>468</v>
      </c>
      <c r="E521" s="4">
        <v>515.0</v>
      </c>
      <c r="F521" s="5"/>
      <c r="G521" s="6" t="s">
        <v>658</v>
      </c>
    </row>
    <row r="522">
      <c r="A522" s="2" t="s">
        <v>7</v>
      </c>
      <c r="B522" s="5">
        <v>1072.0</v>
      </c>
      <c r="C522" s="5" t="s">
        <v>659</v>
      </c>
      <c r="D522" s="5" t="s">
        <v>468</v>
      </c>
      <c r="E522" s="4">
        <v>515.0</v>
      </c>
      <c r="F522" s="5" t="s">
        <v>660</v>
      </c>
      <c r="G522" s="6" t="s">
        <v>661</v>
      </c>
    </row>
    <row r="523">
      <c r="A523" s="2" t="s">
        <v>7</v>
      </c>
      <c r="B523" s="5">
        <v>1073.0</v>
      </c>
      <c r="C523" s="5" t="s">
        <v>662</v>
      </c>
      <c r="D523" s="5" t="s">
        <v>468</v>
      </c>
      <c r="E523" s="4">
        <v>515.0</v>
      </c>
      <c r="F523" s="5" t="s">
        <v>663</v>
      </c>
      <c r="G523" s="6" t="s">
        <v>664</v>
      </c>
    </row>
    <row r="524">
      <c r="A524" s="2" t="s">
        <v>7</v>
      </c>
      <c r="B524" s="5">
        <v>1074.0</v>
      </c>
      <c r="C524" s="5" t="s">
        <v>665</v>
      </c>
      <c r="D524" s="5" t="s">
        <v>468</v>
      </c>
      <c r="E524" s="4">
        <v>515.0</v>
      </c>
      <c r="F524" s="5" t="s">
        <v>666</v>
      </c>
      <c r="G524" s="6" t="s">
        <v>667</v>
      </c>
    </row>
    <row r="525">
      <c r="A525" s="2" t="s">
        <v>7</v>
      </c>
      <c r="B525" s="5">
        <v>1075.0</v>
      </c>
      <c r="C525" s="5" t="s">
        <v>668</v>
      </c>
      <c r="D525" s="5" t="s">
        <v>468</v>
      </c>
      <c r="E525" s="4">
        <v>515.0</v>
      </c>
      <c r="F525" s="5" t="s">
        <v>669</v>
      </c>
      <c r="G525" s="6" t="s">
        <v>670</v>
      </c>
    </row>
    <row r="526">
      <c r="A526" s="2" t="s">
        <v>7</v>
      </c>
      <c r="B526" s="5">
        <v>1076.0</v>
      </c>
      <c r="C526" s="5" t="s">
        <v>671</v>
      </c>
      <c r="D526" s="5" t="s">
        <v>548</v>
      </c>
      <c r="E526" s="4">
        <v>516.0</v>
      </c>
      <c r="F526" s="5" t="s">
        <v>672</v>
      </c>
      <c r="G526" s="6" t="s">
        <v>673</v>
      </c>
    </row>
    <row r="527">
      <c r="A527" s="2" t="s">
        <v>7</v>
      </c>
      <c r="B527" s="5">
        <v>1077.0</v>
      </c>
      <c r="C527" s="5" t="s">
        <v>674</v>
      </c>
      <c r="D527" s="5" t="s">
        <v>468</v>
      </c>
      <c r="E527" s="4">
        <v>516.0</v>
      </c>
      <c r="F527" s="5" t="s">
        <v>675</v>
      </c>
      <c r="G527" s="6" t="s">
        <v>676</v>
      </c>
    </row>
    <row r="528">
      <c r="A528" s="2" t="s">
        <v>7</v>
      </c>
      <c r="B528" s="5">
        <v>1078.0</v>
      </c>
      <c r="C528" s="5" t="s">
        <v>677</v>
      </c>
      <c r="D528" s="5" t="s">
        <v>468</v>
      </c>
      <c r="E528" s="4">
        <v>516.0</v>
      </c>
      <c r="F528" s="5"/>
      <c r="G528" s="6" t="s">
        <v>678</v>
      </c>
    </row>
    <row r="529">
      <c r="A529" s="2" t="s">
        <v>7</v>
      </c>
      <c r="B529" s="5">
        <v>1079.0</v>
      </c>
      <c r="C529" s="5" t="s">
        <v>679</v>
      </c>
      <c r="D529" s="5" t="s">
        <v>468</v>
      </c>
      <c r="E529" s="4">
        <v>516.0</v>
      </c>
      <c r="F529" s="5" t="s">
        <v>680</v>
      </c>
      <c r="G529" s="6" t="s">
        <v>681</v>
      </c>
    </row>
    <row r="530">
      <c r="A530" s="2" t="s">
        <v>7</v>
      </c>
      <c r="B530" s="5">
        <v>1080.0</v>
      </c>
      <c r="C530" s="5" t="s">
        <v>682</v>
      </c>
      <c r="D530" s="5" t="s">
        <v>468</v>
      </c>
      <c r="E530" s="4">
        <v>516.0</v>
      </c>
      <c r="F530" s="5" t="s">
        <v>683</v>
      </c>
      <c r="G530" s="6" t="s">
        <v>684</v>
      </c>
    </row>
    <row r="531">
      <c r="A531" s="2" t="s">
        <v>7</v>
      </c>
      <c r="B531" s="5">
        <v>1081.0</v>
      </c>
      <c r="C531" s="5" t="s">
        <v>685</v>
      </c>
      <c r="D531" s="5" t="s">
        <v>468</v>
      </c>
      <c r="E531" s="4">
        <v>516.0</v>
      </c>
      <c r="F531" s="5"/>
      <c r="G531" s="6" t="s">
        <v>686</v>
      </c>
    </row>
    <row r="532">
      <c r="A532" s="2" t="s">
        <v>7</v>
      </c>
      <c r="B532" s="5">
        <v>1082.0</v>
      </c>
      <c r="C532" s="5" t="s">
        <v>687</v>
      </c>
      <c r="D532" s="5" t="s">
        <v>468</v>
      </c>
      <c r="E532" s="4">
        <v>516.0</v>
      </c>
      <c r="F532" s="5" t="s">
        <v>688</v>
      </c>
      <c r="G532" s="6" t="s">
        <v>689</v>
      </c>
    </row>
    <row r="533">
      <c r="A533" s="2" t="s">
        <v>7</v>
      </c>
      <c r="B533" s="5">
        <v>1083.0</v>
      </c>
      <c r="C533" s="5" t="s">
        <v>690</v>
      </c>
      <c r="D533" s="5" t="s">
        <v>468</v>
      </c>
      <c r="E533" s="4">
        <v>516.0</v>
      </c>
      <c r="F533" s="5" t="s">
        <v>691</v>
      </c>
      <c r="G533" s="6" t="s">
        <v>692</v>
      </c>
    </row>
    <row r="534">
      <c r="A534" s="2" t="s">
        <v>7</v>
      </c>
      <c r="B534" s="5">
        <v>1084.0</v>
      </c>
      <c r="C534" s="5" t="s">
        <v>693</v>
      </c>
      <c r="D534" s="5" t="s">
        <v>468</v>
      </c>
      <c r="E534" s="4">
        <v>516.0</v>
      </c>
      <c r="F534" s="5" t="s">
        <v>694</v>
      </c>
      <c r="G534" s="6" t="s">
        <v>695</v>
      </c>
    </row>
    <row r="535">
      <c r="A535" s="2" t="s">
        <v>7</v>
      </c>
      <c r="B535" s="5">
        <v>1085.0</v>
      </c>
      <c r="C535" s="5" t="s">
        <v>696</v>
      </c>
      <c r="D535" s="5" t="s">
        <v>468</v>
      </c>
      <c r="E535" s="4">
        <v>516.0</v>
      </c>
      <c r="F535" s="5" t="s">
        <v>697</v>
      </c>
      <c r="G535" s="6" t="s">
        <v>698</v>
      </c>
    </row>
    <row r="536">
      <c r="A536" s="2" t="s">
        <v>7</v>
      </c>
      <c r="B536" s="5">
        <v>1086.0</v>
      </c>
      <c r="C536" s="5" t="s">
        <v>699</v>
      </c>
      <c r="D536" s="5" t="s">
        <v>468</v>
      </c>
      <c r="E536" s="4">
        <v>516.0</v>
      </c>
      <c r="F536" s="5"/>
      <c r="G536" s="6" t="s">
        <v>700</v>
      </c>
    </row>
    <row r="537">
      <c r="A537" s="2" t="s">
        <v>7</v>
      </c>
      <c r="B537" s="5">
        <v>1087.0</v>
      </c>
      <c r="C537" s="5" t="s">
        <v>701</v>
      </c>
      <c r="D537" s="5" t="s">
        <v>468</v>
      </c>
      <c r="E537" s="4">
        <v>516.0</v>
      </c>
      <c r="F537" s="5" t="s">
        <v>702</v>
      </c>
      <c r="G537" s="6" t="s">
        <v>703</v>
      </c>
    </row>
    <row r="538">
      <c r="A538" s="2" t="s">
        <v>7</v>
      </c>
      <c r="B538" s="5">
        <v>1088.0</v>
      </c>
      <c r="C538" s="5" t="s">
        <v>704</v>
      </c>
      <c r="D538" s="5" t="s">
        <v>468</v>
      </c>
      <c r="E538" s="4">
        <v>516.0</v>
      </c>
      <c r="F538" s="5" t="s">
        <v>705</v>
      </c>
      <c r="G538" s="6" t="s">
        <v>706</v>
      </c>
    </row>
    <row r="539">
      <c r="A539" s="2" t="s">
        <v>7</v>
      </c>
      <c r="B539" s="5">
        <v>1089.0</v>
      </c>
      <c r="C539" s="5" t="s">
        <v>707</v>
      </c>
      <c r="D539" s="5" t="s">
        <v>468</v>
      </c>
      <c r="E539" s="4">
        <v>516.0</v>
      </c>
      <c r="F539" s="5" t="s">
        <v>708</v>
      </c>
      <c r="G539" s="6" t="s">
        <v>709</v>
      </c>
    </row>
    <row r="540">
      <c r="A540" s="2" t="s">
        <v>7</v>
      </c>
      <c r="B540" s="5">
        <v>1090.0</v>
      </c>
      <c r="C540" s="5" t="s">
        <v>710</v>
      </c>
      <c r="D540" s="5" t="s">
        <v>468</v>
      </c>
      <c r="E540" s="4">
        <v>516.0</v>
      </c>
      <c r="F540" s="5" t="s">
        <v>711</v>
      </c>
      <c r="G540" s="6" t="s">
        <v>712</v>
      </c>
    </row>
    <row r="541">
      <c r="A541" s="2" t="s">
        <v>7</v>
      </c>
      <c r="B541" s="5">
        <v>1091.0</v>
      </c>
      <c r="C541" s="5" t="s">
        <v>713</v>
      </c>
      <c r="D541" s="5" t="s">
        <v>468</v>
      </c>
      <c r="E541" s="4">
        <v>516.0</v>
      </c>
      <c r="F541" s="5" t="s">
        <v>714</v>
      </c>
      <c r="G541" s="6" t="s">
        <v>715</v>
      </c>
    </row>
    <row r="542">
      <c r="A542" s="2" t="s">
        <v>7</v>
      </c>
      <c r="B542" s="5">
        <v>1092.0</v>
      </c>
      <c r="C542" s="5" t="s">
        <v>716</v>
      </c>
      <c r="D542" s="5" t="s">
        <v>468</v>
      </c>
      <c r="E542" s="4">
        <v>516.0</v>
      </c>
      <c r="F542" s="5" t="s">
        <v>717</v>
      </c>
      <c r="G542" s="6" t="s">
        <v>718</v>
      </c>
    </row>
    <row r="543">
      <c r="A543" s="2" t="s">
        <v>7</v>
      </c>
      <c r="B543" s="5">
        <v>1093.0</v>
      </c>
      <c r="C543" s="5" t="s">
        <v>719</v>
      </c>
      <c r="D543" s="5" t="s">
        <v>468</v>
      </c>
      <c r="E543" s="4">
        <v>516.0</v>
      </c>
      <c r="F543" s="5" t="s">
        <v>720</v>
      </c>
      <c r="G543" s="6" t="s">
        <v>721</v>
      </c>
    </row>
    <row r="544">
      <c r="A544" s="2" t="s">
        <v>7</v>
      </c>
      <c r="B544" s="5">
        <v>1094.0</v>
      </c>
      <c r="C544" s="5" t="s">
        <v>722</v>
      </c>
      <c r="D544" s="5" t="s">
        <v>468</v>
      </c>
      <c r="E544" s="4">
        <v>516.0</v>
      </c>
      <c r="F544" s="5" t="s">
        <v>723</v>
      </c>
      <c r="G544" s="6" t="s">
        <v>724</v>
      </c>
    </row>
    <row r="545">
      <c r="A545" s="2" t="s">
        <v>7</v>
      </c>
      <c r="B545" s="5">
        <v>1095.0</v>
      </c>
      <c r="C545" s="5" t="s">
        <v>725</v>
      </c>
      <c r="D545" s="5" t="s">
        <v>468</v>
      </c>
      <c r="E545" s="4">
        <v>516.0</v>
      </c>
      <c r="F545" s="5" t="s">
        <v>726</v>
      </c>
      <c r="G545" s="6" t="s">
        <v>727</v>
      </c>
    </row>
    <row r="546">
      <c r="A546" s="2" t="s">
        <v>7</v>
      </c>
      <c r="B546" s="5">
        <v>1096.0</v>
      </c>
      <c r="C546" s="5" t="s">
        <v>728</v>
      </c>
      <c r="D546" s="5" t="s">
        <v>468</v>
      </c>
      <c r="E546" s="4">
        <v>516.0</v>
      </c>
      <c r="F546" s="5" t="s">
        <v>729</v>
      </c>
      <c r="G546" s="6" t="s">
        <v>730</v>
      </c>
    </row>
    <row r="547">
      <c r="A547" s="2" t="s">
        <v>7</v>
      </c>
      <c r="B547" s="5">
        <v>1097.0</v>
      </c>
      <c r="C547" s="5" t="s">
        <v>731</v>
      </c>
      <c r="D547" s="5" t="s">
        <v>468</v>
      </c>
      <c r="E547" s="4">
        <v>516.0</v>
      </c>
      <c r="F547" s="5" t="s">
        <v>732</v>
      </c>
      <c r="G547" s="6" t="s">
        <v>733</v>
      </c>
    </row>
    <row r="548">
      <c r="A548" s="2" t="s">
        <v>7</v>
      </c>
      <c r="B548" s="5">
        <v>1098.0</v>
      </c>
      <c r="C548" s="5" t="s">
        <v>57</v>
      </c>
      <c r="D548" s="5" t="s">
        <v>468</v>
      </c>
      <c r="E548" s="4">
        <v>516.0</v>
      </c>
      <c r="F548" s="5" t="s">
        <v>734</v>
      </c>
      <c r="G548" s="6" t="s">
        <v>735</v>
      </c>
    </row>
    <row r="549">
      <c r="A549" s="2" t="s">
        <v>7</v>
      </c>
      <c r="B549" s="5">
        <v>1099.0</v>
      </c>
      <c r="C549" s="5" t="s">
        <v>736</v>
      </c>
      <c r="D549" s="5" t="s">
        <v>458</v>
      </c>
      <c r="E549" s="4">
        <v>516.0</v>
      </c>
      <c r="F549" s="5" t="s">
        <v>737</v>
      </c>
      <c r="G549" s="6" t="s">
        <v>738</v>
      </c>
    </row>
    <row r="550">
      <c r="A550" s="2" t="s">
        <v>7</v>
      </c>
      <c r="B550" s="5">
        <v>1100.0</v>
      </c>
      <c r="C550" s="5" t="s">
        <v>739</v>
      </c>
      <c r="D550" s="5" t="s">
        <v>468</v>
      </c>
      <c r="E550" s="4">
        <v>516.0</v>
      </c>
      <c r="F550" s="5" t="s">
        <v>740</v>
      </c>
      <c r="G550" s="6" t="s">
        <v>741</v>
      </c>
    </row>
    <row r="551">
      <c r="A551" s="2" t="s">
        <v>7</v>
      </c>
      <c r="B551" s="5">
        <v>1101.0</v>
      </c>
      <c r="C551" s="5" t="s">
        <v>742</v>
      </c>
      <c r="D551" s="5" t="s">
        <v>468</v>
      </c>
      <c r="E551" s="4">
        <v>516.0</v>
      </c>
      <c r="F551" s="5"/>
      <c r="G551" s="6" t="s">
        <v>743</v>
      </c>
    </row>
    <row r="552">
      <c r="A552" s="2" t="s">
        <v>7</v>
      </c>
      <c r="B552" s="5">
        <v>1102.0</v>
      </c>
      <c r="C552" s="5" t="s">
        <v>744</v>
      </c>
      <c r="D552" s="5" t="s">
        <v>468</v>
      </c>
      <c r="E552" s="4">
        <v>516.0</v>
      </c>
      <c r="F552" s="5" t="s">
        <v>745</v>
      </c>
      <c r="G552" s="6" t="s">
        <v>746</v>
      </c>
    </row>
    <row r="553">
      <c r="A553" s="2" t="s">
        <v>7</v>
      </c>
      <c r="B553" s="5">
        <v>1103.0</v>
      </c>
      <c r="C553" s="5" t="s">
        <v>747</v>
      </c>
      <c r="D553" s="5" t="s">
        <v>468</v>
      </c>
      <c r="E553" s="4">
        <v>516.0</v>
      </c>
      <c r="F553" s="5" t="s">
        <v>748</v>
      </c>
      <c r="G553" s="6" t="s">
        <v>749</v>
      </c>
    </row>
    <row r="554">
      <c r="A554" s="2" t="s">
        <v>7</v>
      </c>
      <c r="B554" s="5">
        <v>1104.0</v>
      </c>
      <c r="C554" s="5" t="s">
        <v>750</v>
      </c>
      <c r="D554" s="5" t="s">
        <v>468</v>
      </c>
      <c r="E554" s="4">
        <v>516.0</v>
      </c>
      <c r="F554" s="5" t="s">
        <v>751</v>
      </c>
      <c r="G554" s="6" t="s">
        <v>752</v>
      </c>
    </row>
    <row r="555">
      <c r="A555" s="2" t="s">
        <v>7</v>
      </c>
      <c r="B555" s="5">
        <v>1105.0</v>
      </c>
      <c r="C555" s="5" t="s">
        <v>753</v>
      </c>
      <c r="D555" s="5" t="s">
        <v>468</v>
      </c>
      <c r="E555" s="4">
        <v>516.0</v>
      </c>
      <c r="F555" s="5" t="s">
        <v>754</v>
      </c>
      <c r="G555" s="6" t="s">
        <v>755</v>
      </c>
    </row>
    <row r="556">
      <c r="A556" s="2" t="s">
        <v>7</v>
      </c>
      <c r="B556" s="5">
        <v>1106.0</v>
      </c>
      <c r="C556" s="5" t="s">
        <v>756</v>
      </c>
      <c r="D556" s="5" t="s">
        <v>468</v>
      </c>
      <c r="E556" s="4">
        <v>516.0</v>
      </c>
      <c r="F556" s="5" t="s">
        <v>757</v>
      </c>
      <c r="G556" s="6" t="s">
        <v>758</v>
      </c>
    </row>
    <row r="557">
      <c r="A557" s="2" t="s">
        <v>7</v>
      </c>
      <c r="B557" s="5">
        <v>1107.0</v>
      </c>
      <c r="C557" s="5" t="s">
        <v>759</v>
      </c>
      <c r="D557" s="5" t="s">
        <v>468</v>
      </c>
      <c r="E557" s="4">
        <v>517.0</v>
      </c>
      <c r="F557" s="5" t="s">
        <v>729</v>
      </c>
      <c r="G557" s="6" t="s">
        <v>760</v>
      </c>
    </row>
    <row r="558">
      <c r="A558" s="2" t="s">
        <v>7</v>
      </c>
      <c r="B558" s="5">
        <v>1108.0</v>
      </c>
      <c r="C558" s="5" t="s">
        <v>761</v>
      </c>
      <c r="D558" s="5" t="s">
        <v>468</v>
      </c>
      <c r="E558" s="4">
        <v>517.0</v>
      </c>
      <c r="F558" s="5" t="s">
        <v>762</v>
      </c>
      <c r="G558" s="6" t="s">
        <v>763</v>
      </c>
    </row>
    <row r="559">
      <c r="A559" s="2" t="s">
        <v>7</v>
      </c>
      <c r="B559" s="5">
        <v>1109.0</v>
      </c>
      <c r="C559" s="5" t="s">
        <v>764</v>
      </c>
      <c r="D559" s="5" t="s">
        <v>468</v>
      </c>
      <c r="E559" s="4">
        <v>517.0</v>
      </c>
      <c r="F559" s="5" t="s">
        <v>765</v>
      </c>
      <c r="G559" s="6" t="s">
        <v>766</v>
      </c>
    </row>
    <row r="560">
      <c r="A560" s="2" t="s">
        <v>7</v>
      </c>
      <c r="B560" s="5">
        <v>1110.0</v>
      </c>
      <c r="C560" s="5" t="s">
        <v>767</v>
      </c>
      <c r="D560" s="5" t="s">
        <v>468</v>
      </c>
      <c r="E560" s="4">
        <v>517.0</v>
      </c>
      <c r="F560" s="5" t="s">
        <v>768</v>
      </c>
      <c r="G560" s="6" t="s">
        <v>769</v>
      </c>
    </row>
    <row r="561">
      <c r="A561" s="2" t="s">
        <v>7</v>
      </c>
      <c r="B561" s="5">
        <v>1111.0</v>
      </c>
      <c r="C561" s="5" t="s">
        <v>770</v>
      </c>
      <c r="D561" s="5" t="s">
        <v>468</v>
      </c>
      <c r="E561" s="4">
        <v>517.0</v>
      </c>
      <c r="F561" s="5" t="s">
        <v>771</v>
      </c>
      <c r="G561" s="6" t="s">
        <v>772</v>
      </c>
    </row>
    <row r="562">
      <c r="A562" s="2" t="s">
        <v>7</v>
      </c>
      <c r="B562" s="5">
        <v>1112.0</v>
      </c>
      <c r="C562" s="5" t="s">
        <v>773</v>
      </c>
      <c r="D562" s="5" t="s">
        <v>468</v>
      </c>
      <c r="E562" s="4">
        <v>517.0</v>
      </c>
      <c r="F562" s="5" t="s">
        <v>774</v>
      </c>
      <c r="G562" s="6" t="s">
        <v>775</v>
      </c>
    </row>
    <row r="563">
      <c r="A563" s="2" t="s">
        <v>7</v>
      </c>
      <c r="B563" s="5">
        <v>1113.0</v>
      </c>
      <c r="C563" s="5" t="s">
        <v>776</v>
      </c>
      <c r="D563" s="5" t="s">
        <v>468</v>
      </c>
      <c r="E563" s="4">
        <v>517.0</v>
      </c>
      <c r="F563" s="5" t="s">
        <v>777</v>
      </c>
      <c r="G563" s="6" t="s">
        <v>778</v>
      </c>
    </row>
    <row r="564">
      <c r="A564" s="2" t="s">
        <v>7</v>
      </c>
      <c r="B564" s="5">
        <v>1114.0</v>
      </c>
      <c r="C564" s="5" t="s">
        <v>779</v>
      </c>
      <c r="D564" s="5" t="s">
        <v>468</v>
      </c>
      <c r="E564" s="4">
        <v>517.0</v>
      </c>
      <c r="F564" s="5" t="s">
        <v>780</v>
      </c>
      <c r="G564" s="6" t="s">
        <v>781</v>
      </c>
    </row>
    <row r="565">
      <c r="A565" s="2" t="s">
        <v>7</v>
      </c>
      <c r="B565" s="5">
        <v>1115.0</v>
      </c>
      <c r="C565" s="5" t="s">
        <v>782</v>
      </c>
      <c r="D565" s="5" t="s">
        <v>468</v>
      </c>
      <c r="E565" s="4">
        <v>517.0</v>
      </c>
      <c r="F565" s="5" t="s">
        <v>783</v>
      </c>
      <c r="G565" s="6" t="s">
        <v>784</v>
      </c>
    </row>
    <row r="566">
      <c r="A566" s="2" t="s">
        <v>7</v>
      </c>
      <c r="B566" s="5">
        <v>1116.0</v>
      </c>
      <c r="C566" s="5" t="s">
        <v>785</v>
      </c>
      <c r="D566" s="5" t="s">
        <v>468</v>
      </c>
      <c r="E566" s="4">
        <v>517.0</v>
      </c>
      <c r="F566" s="5" t="s">
        <v>786</v>
      </c>
      <c r="G566" s="6" t="s">
        <v>787</v>
      </c>
    </row>
    <row r="567">
      <c r="A567" s="2" t="s">
        <v>7</v>
      </c>
      <c r="B567" s="5">
        <v>1117.0</v>
      </c>
      <c r="C567" s="5" t="s">
        <v>788</v>
      </c>
      <c r="D567" s="5" t="s">
        <v>468</v>
      </c>
      <c r="E567" s="4">
        <v>517.0</v>
      </c>
      <c r="F567" s="5" t="s">
        <v>789</v>
      </c>
      <c r="G567" s="6" t="s">
        <v>790</v>
      </c>
    </row>
    <row r="568">
      <c r="A568" s="2" t="s">
        <v>7</v>
      </c>
      <c r="B568" s="5">
        <v>1118.0</v>
      </c>
      <c r="C568" s="5" t="s">
        <v>791</v>
      </c>
      <c r="D568" s="5" t="s">
        <v>468</v>
      </c>
      <c r="E568" s="4">
        <v>517.0</v>
      </c>
      <c r="F568" s="5" t="s">
        <v>792</v>
      </c>
      <c r="G568" s="6" t="s">
        <v>793</v>
      </c>
    </row>
    <row r="569">
      <c r="A569" s="2" t="s">
        <v>7</v>
      </c>
      <c r="B569" s="5">
        <v>1119.0</v>
      </c>
      <c r="C569" s="5" t="s">
        <v>794</v>
      </c>
      <c r="D569" s="5" t="s">
        <v>468</v>
      </c>
      <c r="E569" s="4">
        <v>517.0</v>
      </c>
      <c r="F569" s="5" t="s">
        <v>795</v>
      </c>
      <c r="G569" s="6" t="s">
        <v>796</v>
      </c>
    </row>
    <row r="570">
      <c r="A570" s="2" t="s">
        <v>7</v>
      </c>
      <c r="B570" s="5">
        <v>1120.0</v>
      </c>
      <c r="C570" s="5" t="s">
        <v>797</v>
      </c>
      <c r="D570" s="5" t="s">
        <v>468</v>
      </c>
      <c r="E570" s="4">
        <v>517.0</v>
      </c>
      <c r="F570" s="5" t="s">
        <v>798</v>
      </c>
      <c r="G570" s="6" t="s">
        <v>799</v>
      </c>
    </row>
    <row r="571">
      <c r="A571" s="2" t="s">
        <v>7</v>
      </c>
      <c r="B571" s="5">
        <v>1121.0</v>
      </c>
      <c r="C571" s="5" t="s">
        <v>800</v>
      </c>
      <c r="D571" s="5" t="s">
        <v>468</v>
      </c>
      <c r="E571" s="4">
        <v>517.0</v>
      </c>
      <c r="F571" s="5" t="s">
        <v>801</v>
      </c>
      <c r="G571" s="6" t="s">
        <v>802</v>
      </c>
    </row>
    <row r="572">
      <c r="A572" s="2" t="s">
        <v>7</v>
      </c>
      <c r="B572" s="5">
        <v>1122.0</v>
      </c>
      <c r="C572" s="5" t="s">
        <v>803</v>
      </c>
      <c r="D572" s="5" t="s">
        <v>468</v>
      </c>
      <c r="E572" s="4">
        <v>517.0</v>
      </c>
      <c r="F572" s="5" t="s">
        <v>804</v>
      </c>
      <c r="G572" s="6" t="s">
        <v>805</v>
      </c>
    </row>
    <row r="573">
      <c r="A573" s="2" t="s">
        <v>7</v>
      </c>
      <c r="B573" s="5">
        <v>1123.0</v>
      </c>
      <c r="C573" s="5" t="s">
        <v>806</v>
      </c>
      <c r="D573" s="5" t="s">
        <v>468</v>
      </c>
      <c r="E573" s="4">
        <v>517.0</v>
      </c>
      <c r="F573" s="5" t="s">
        <v>807</v>
      </c>
      <c r="G573" s="6" t="s">
        <v>808</v>
      </c>
    </row>
    <row r="574">
      <c r="A574" s="2" t="s">
        <v>7</v>
      </c>
      <c r="B574" s="5">
        <v>1124.0</v>
      </c>
      <c r="C574" s="5" t="s">
        <v>809</v>
      </c>
      <c r="D574" s="5" t="s">
        <v>468</v>
      </c>
      <c r="E574" s="4">
        <v>517.0</v>
      </c>
      <c r="F574" s="5" t="s">
        <v>810</v>
      </c>
      <c r="G574" s="6" t="s">
        <v>811</v>
      </c>
    </row>
    <row r="575">
      <c r="A575" s="2" t="s">
        <v>7</v>
      </c>
      <c r="B575" s="5">
        <v>1125.0</v>
      </c>
      <c r="C575" s="5" t="s">
        <v>812</v>
      </c>
      <c r="D575" s="5" t="s">
        <v>468</v>
      </c>
      <c r="E575" s="4">
        <v>517.0</v>
      </c>
      <c r="F575" s="5" t="s">
        <v>813</v>
      </c>
      <c r="G575" s="6" t="s">
        <v>814</v>
      </c>
    </row>
    <row r="576">
      <c r="A576" s="2" t="s">
        <v>7</v>
      </c>
      <c r="B576" s="5">
        <v>1126.0</v>
      </c>
      <c r="C576" s="5" t="s">
        <v>815</v>
      </c>
      <c r="D576" s="5" t="s">
        <v>468</v>
      </c>
      <c r="E576" s="4">
        <v>517.0</v>
      </c>
      <c r="F576" s="5" t="s">
        <v>816</v>
      </c>
      <c r="G576" s="6" t="s">
        <v>817</v>
      </c>
    </row>
    <row r="577">
      <c r="A577" s="2" t="s">
        <v>7</v>
      </c>
      <c r="B577" s="5">
        <v>1127.0</v>
      </c>
      <c r="C577" s="5" t="s">
        <v>818</v>
      </c>
      <c r="D577" s="5" t="s">
        <v>468</v>
      </c>
      <c r="E577" s="4">
        <v>517.0</v>
      </c>
      <c r="F577" s="5" t="s">
        <v>819</v>
      </c>
      <c r="G577" s="6" t="s">
        <v>820</v>
      </c>
    </row>
    <row r="578">
      <c r="A578" s="2" t="s">
        <v>7</v>
      </c>
      <c r="B578" s="5">
        <v>1128.0</v>
      </c>
      <c r="C578" s="5" t="s">
        <v>821</v>
      </c>
      <c r="D578" s="5" t="s">
        <v>468</v>
      </c>
      <c r="E578" s="4">
        <v>517.0</v>
      </c>
      <c r="F578" s="5" t="s">
        <v>822</v>
      </c>
      <c r="G578" s="6" t="s">
        <v>823</v>
      </c>
    </row>
    <row r="579">
      <c r="A579" s="2" t="s">
        <v>7</v>
      </c>
      <c r="B579" s="5">
        <v>1129.0</v>
      </c>
      <c r="C579" s="5" t="s">
        <v>824</v>
      </c>
      <c r="D579" s="5" t="s">
        <v>468</v>
      </c>
      <c r="E579" s="4">
        <v>517.0</v>
      </c>
      <c r="F579" s="5" t="s">
        <v>795</v>
      </c>
      <c r="G579" s="6" t="s">
        <v>825</v>
      </c>
    </row>
    <row r="580">
      <c r="A580" s="2" t="s">
        <v>7</v>
      </c>
      <c r="B580" s="5">
        <v>1130.0</v>
      </c>
      <c r="C580" s="5" t="s">
        <v>826</v>
      </c>
      <c r="D580" s="5" t="s">
        <v>468</v>
      </c>
      <c r="E580" s="4">
        <v>517.0</v>
      </c>
      <c r="F580" s="5" t="s">
        <v>827</v>
      </c>
      <c r="G580" s="6" t="s">
        <v>828</v>
      </c>
    </row>
    <row r="581">
      <c r="A581" s="2" t="s">
        <v>7</v>
      </c>
      <c r="B581" s="5">
        <v>1131.0</v>
      </c>
      <c r="C581" s="5" t="s">
        <v>829</v>
      </c>
      <c r="D581" s="5" t="s">
        <v>468</v>
      </c>
      <c r="E581" s="4">
        <v>517.0</v>
      </c>
      <c r="F581" s="5"/>
      <c r="G581" s="6" t="s">
        <v>830</v>
      </c>
    </row>
    <row r="582">
      <c r="A582" s="2" t="s">
        <v>7</v>
      </c>
      <c r="B582" s="5">
        <v>1132.0</v>
      </c>
      <c r="C582" s="5" t="s">
        <v>831</v>
      </c>
      <c r="D582" s="5" t="s">
        <v>468</v>
      </c>
      <c r="E582" s="4">
        <v>517.0</v>
      </c>
      <c r="F582" s="5"/>
      <c r="G582" s="6" t="s">
        <v>832</v>
      </c>
    </row>
    <row r="583">
      <c r="A583" s="2" t="s">
        <v>7</v>
      </c>
      <c r="B583" s="5">
        <v>1133.0</v>
      </c>
      <c r="C583" s="5" t="s">
        <v>833</v>
      </c>
      <c r="D583" s="5" t="s">
        <v>468</v>
      </c>
      <c r="E583" s="4">
        <v>517.0</v>
      </c>
      <c r="F583" s="5" t="s">
        <v>834</v>
      </c>
      <c r="G583" s="6" t="s">
        <v>835</v>
      </c>
    </row>
    <row r="584">
      <c r="A584" s="2" t="s">
        <v>7</v>
      </c>
      <c r="B584" s="5">
        <v>1134.0</v>
      </c>
      <c r="C584" s="5" t="s">
        <v>836</v>
      </c>
      <c r="D584" s="5" t="s">
        <v>468</v>
      </c>
      <c r="E584" s="4">
        <v>517.0</v>
      </c>
      <c r="F584" s="5" t="s">
        <v>837</v>
      </c>
      <c r="G584" s="6" t="s">
        <v>838</v>
      </c>
    </row>
    <row r="585">
      <c r="A585" s="2" t="s">
        <v>7</v>
      </c>
      <c r="B585" s="5">
        <v>1135.0</v>
      </c>
      <c r="C585" s="5" t="s">
        <v>839</v>
      </c>
      <c r="D585" s="5" t="s">
        <v>468</v>
      </c>
      <c r="E585" s="4">
        <v>517.0</v>
      </c>
      <c r="F585" s="5" t="s">
        <v>840</v>
      </c>
      <c r="G585" s="6" t="s">
        <v>841</v>
      </c>
    </row>
    <row r="586">
      <c r="A586" s="2" t="s">
        <v>7</v>
      </c>
      <c r="B586" s="5">
        <v>1136.0</v>
      </c>
      <c r="C586" s="5" t="s">
        <v>842</v>
      </c>
      <c r="D586" s="5" t="s">
        <v>468</v>
      </c>
      <c r="E586" s="4">
        <v>517.0</v>
      </c>
      <c r="F586" s="5" t="s">
        <v>843</v>
      </c>
      <c r="G586" s="6" t="s">
        <v>844</v>
      </c>
    </row>
    <row r="587">
      <c r="A587" s="2" t="s">
        <v>7</v>
      </c>
      <c r="B587" s="5">
        <v>1137.0</v>
      </c>
      <c r="C587" s="5" t="s">
        <v>845</v>
      </c>
      <c r="D587" s="5" t="s">
        <v>468</v>
      </c>
      <c r="E587" s="4">
        <v>517.0</v>
      </c>
      <c r="F587" s="5"/>
      <c r="G587" s="6" t="s">
        <v>846</v>
      </c>
    </row>
    <row r="588">
      <c r="A588" s="2" t="s">
        <v>7</v>
      </c>
      <c r="B588" s="5">
        <v>1138.0</v>
      </c>
      <c r="C588" s="5" t="s">
        <v>847</v>
      </c>
      <c r="D588" s="5" t="s">
        <v>548</v>
      </c>
      <c r="E588" s="4">
        <v>517.0</v>
      </c>
      <c r="F588" s="5" t="s">
        <v>848</v>
      </c>
      <c r="G588" s="6" t="s">
        <v>849</v>
      </c>
    </row>
    <row r="589">
      <c r="A589" s="2" t="s">
        <v>7</v>
      </c>
      <c r="B589" s="5">
        <v>1139.0</v>
      </c>
      <c r="C589" s="5" t="s">
        <v>850</v>
      </c>
      <c r="D589" s="5" t="s">
        <v>468</v>
      </c>
      <c r="E589" s="4">
        <v>517.0</v>
      </c>
      <c r="F589" s="5" t="s">
        <v>851</v>
      </c>
      <c r="G589" s="6" t="s">
        <v>852</v>
      </c>
    </row>
    <row r="590">
      <c r="A590" s="2" t="s">
        <v>7</v>
      </c>
      <c r="B590" s="5">
        <v>1140.0</v>
      </c>
      <c r="C590" s="5" t="s">
        <v>853</v>
      </c>
      <c r="D590" s="5" t="s">
        <v>468</v>
      </c>
      <c r="E590" s="4">
        <v>517.0</v>
      </c>
      <c r="F590" s="5" t="s">
        <v>854</v>
      </c>
      <c r="G590" s="6" t="s">
        <v>855</v>
      </c>
    </row>
    <row r="591">
      <c r="A591" s="2" t="s">
        <v>7</v>
      </c>
      <c r="B591" s="5">
        <v>1141.0</v>
      </c>
      <c r="C591" s="5" t="s">
        <v>856</v>
      </c>
      <c r="D591" s="5" t="s">
        <v>468</v>
      </c>
      <c r="E591" s="4">
        <v>517.0</v>
      </c>
      <c r="F591" s="5" t="s">
        <v>857</v>
      </c>
      <c r="G591" s="6" t="s">
        <v>858</v>
      </c>
    </row>
    <row r="592">
      <c r="A592" s="2" t="s">
        <v>7</v>
      </c>
      <c r="B592" s="5">
        <v>1142.0</v>
      </c>
      <c r="C592" s="5" t="s">
        <v>859</v>
      </c>
      <c r="D592" s="5" t="s">
        <v>468</v>
      </c>
      <c r="E592" s="4">
        <v>517.0</v>
      </c>
      <c r="F592" s="5" t="s">
        <v>860</v>
      </c>
      <c r="G592" s="6" t="s">
        <v>861</v>
      </c>
    </row>
    <row r="593">
      <c r="A593" s="2" t="s">
        <v>7</v>
      </c>
      <c r="B593" s="5">
        <v>1143.0</v>
      </c>
      <c r="C593" s="5" t="s">
        <v>862</v>
      </c>
      <c r="D593" s="5" t="s">
        <v>468</v>
      </c>
      <c r="E593" s="4">
        <v>517.0</v>
      </c>
      <c r="F593" s="5" t="s">
        <v>863</v>
      </c>
      <c r="G593" s="6" t="s">
        <v>864</v>
      </c>
    </row>
    <row r="594">
      <c r="A594" s="2" t="s">
        <v>7</v>
      </c>
      <c r="B594" s="5">
        <v>1144.0</v>
      </c>
      <c r="C594" s="5" t="s">
        <v>865</v>
      </c>
      <c r="D594" s="5" t="s">
        <v>468</v>
      </c>
      <c r="E594" s="4">
        <v>517.0</v>
      </c>
      <c r="F594" s="5" t="s">
        <v>866</v>
      </c>
      <c r="G594" s="6" t="s">
        <v>867</v>
      </c>
    </row>
    <row r="595">
      <c r="A595" s="2" t="s">
        <v>7</v>
      </c>
      <c r="B595" s="5">
        <v>1145.0</v>
      </c>
      <c r="C595" s="5" t="s">
        <v>868</v>
      </c>
      <c r="D595" s="5" t="s">
        <v>468</v>
      </c>
      <c r="E595" s="4">
        <v>517.0</v>
      </c>
      <c r="F595" s="5" t="s">
        <v>869</v>
      </c>
      <c r="G595" s="6" t="s">
        <v>870</v>
      </c>
    </row>
    <row r="596">
      <c r="A596" s="2" t="s">
        <v>7</v>
      </c>
      <c r="B596" s="5">
        <v>1146.0</v>
      </c>
      <c r="C596" s="5" t="s">
        <v>871</v>
      </c>
      <c r="D596" s="5" t="s">
        <v>548</v>
      </c>
      <c r="E596" s="4">
        <v>517.0</v>
      </c>
      <c r="F596" s="5" t="s">
        <v>872</v>
      </c>
      <c r="G596" s="6" t="s">
        <v>873</v>
      </c>
    </row>
    <row r="597">
      <c r="A597" s="2" t="s">
        <v>7</v>
      </c>
      <c r="B597" s="5">
        <v>1147.0</v>
      </c>
      <c r="C597" s="5" t="s">
        <v>874</v>
      </c>
      <c r="D597" s="5" t="s">
        <v>468</v>
      </c>
      <c r="E597" s="4">
        <v>517.0</v>
      </c>
      <c r="F597" s="5" t="s">
        <v>875</v>
      </c>
      <c r="G597" s="6" t="s">
        <v>876</v>
      </c>
    </row>
    <row r="598">
      <c r="A598" s="2" t="s">
        <v>7</v>
      </c>
      <c r="B598" s="5">
        <v>1148.0</v>
      </c>
      <c r="C598" s="5" t="s">
        <v>877</v>
      </c>
      <c r="D598" s="5" t="s">
        <v>468</v>
      </c>
      <c r="E598" s="4">
        <v>517.0</v>
      </c>
      <c r="F598" s="5" t="s">
        <v>878</v>
      </c>
      <c r="G598" s="6" t="s">
        <v>879</v>
      </c>
    </row>
    <row r="599">
      <c r="A599" s="2" t="s">
        <v>7</v>
      </c>
      <c r="B599" s="5">
        <v>1149.0</v>
      </c>
      <c r="C599" s="5" t="s">
        <v>880</v>
      </c>
      <c r="D599" s="5" t="s">
        <v>468</v>
      </c>
      <c r="E599" s="4">
        <v>517.0</v>
      </c>
      <c r="F599" s="5" t="s">
        <v>881</v>
      </c>
      <c r="G599" s="6" t="s">
        <v>882</v>
      </c>
    </row>
    <row r="600">
      <c r="A600" s="2" t="s">
        <v>7</v>
      </c>
      <c r="B600" s="5">
        <v>1150.0</v>
      </c>
      <c r="C600" s="5" t="s">
        <v>883</v>
      </c>
      <c r="D600" s="5" t="s">
        <v>468</v>
      </c>
      <c r="E600" s="4">
        <v>517.0</v>
      </c>
      <c r="F600" s="5"/>
      <c r="G600" s="6" t="s">
        <v>884</v>
      </c>
    </row>
    <row r="601">
      <c r="A601" s="2" t="s">
        <v>7</v>
      </c>
      <c r="B601" s="5">
        <v>1151.0</v>
      </c>
      <c r="C601" s="5" t="s">
        <v>885</v>
      </c>
      <c r="D601" s="5" t="s">
        <v>468</v>
      </c>
      <c r="E601" s="4">
        <v>517.0</v>
      </c>
      <c r="F601" s="5" t="s">
        <v>886</v>
      </c>
      <c r="G601" s="6" t="s">
        <v>887</v>
      </c>
    </row>
    <row r="602">
      <c r="A602" s="2" t="s">
        <v>7</v>
      </c>
      <c r="B602" s="5">
        <v>1152.0</v>
      </c>
      <c r="C602" s="5" t="s">
        <v>888</v>
      </c>
      <c r="D602" s="5" t="s">
        <v>468</v>
      </c>
      <c r="E602" s="4">
        <v>517.0</v>
      </c>
      <c r="F602" s="5"/>
      <c r="G602" s="6" t="s">
        <v>889</v>
      </c>
    </row>
    <row r="603">
      <c r="A603" s="2" t="s">
        <v>7</v>
      </c>
      <c r="B603" s="5">
        <v>1153.0</v>
      </c>
      <c r="C603" s="5" t="s">
        <v>890</v>
      </c>
      <c r="D603" s="5" t="s">
        <v>468</v>
      </c>
      <c r="E603" s="4">
        <v>517.0</v>
      </c>
      <c r="F603" s="5"/>
      <c r="G603" s="6" t="s">
        <v>891</v>
      </c>
    </row>
    <row r="604">
      <c r="A604" s="2" t="s">
        <v>7</v>
      </c>
      <c r="B604" s="5">
        <v>1154.0</v>
      </c>
      <c r="C604" s="5" t="s">
        <v>892</v>
      </c>
      <c r="D604" s="5" t="s">
        <v>468</v>
      </c>
      <c r="E604" s="4">
        <v>517.0</v>
      </c>
      <c r="F604" s="5" t="s">
        <v>792</v>
      </c>
      <c r="G604" s="6" t="s">
        <v>893</v>
      </c>
    </row>
    <row r="605">
      <c r="A605" s="2" t="s">
        <v>7</v>
      </c>
      <c r="B605" s="5">
        <v>1155.0</v>
      </c>
      <c r="C605" s="5" t="s">
        <v>894</v>
      </c>
      <c r="D605" s="5" t="s">
        <v>468</v>
      </c>
      <c r="E605" s="4">
        <v>517.0</v>
      </c>
      <c r="F605" s="5" t="s">
        <v>895</v>
      </c>
      <c r="G605" s="6" t="s">
        <v>896</v>
      </c>
    </row>
    <row r="606">
      <c r="A606" s="2" t="s">
        <v>7</v>
      </c>
      <c r="B606" s="5">
        <v>1156.0</v>
      </c>
      <c r="C606" s="5" t="s">
        <v>897</v>
      </c>
      <c r="D606" s="5" t="s">
        <v>468</v>
      </c>
      <c r="E606" s="4">
        <v>517.0</v>
      </c>
      <c r="F606" s="5" t="s">
        <v>898</v>
      </c>
      <c r="G606" s="6" t="s">
        <v>899</v>
      </c>
    </row>
    <row r="607">
      <c r="A607" s="2" t="s">
        <v>7</v>
      </c>
      <c r="B607" s="5">
        <v>1157.0</v>
      </c>
      <c r="C607" s="5" t="s">
        <v>900</v>
      </c>
      <c r="D607" s="5" t="s">
        <v>468</v>
      </c>
      <c r="E607" s="4">
        <v>517.0</v>
      </c>
      <c r="F607" s="5" t="s">
        <v>901</v>
      </c>
      <c r="G607" s="6" t="s">
        <v>902</v>
      </c>
    </row>
    <row r="608">
      <c r="A608" s="2" t="s">
        <v>7</v>
      </c>
      <c r="B608" s="5">
        <v>1158.0</v>
      </c>
      <c r="C608" s="5" t="s">
        <v>58</v>
      </c>
      <c r="D608" s="5" t="s">
        <v>468</v>
      </c>
      <c r="E608" s="4">
        <v>517.0</v>
      </c>
      <c r="F608" s="5" t="s">
        <v>903</v>
      </c>
      <c r="G608" s="6" t="s">
        <v>904</v>
      </c>
    </row>
    <row r="609">
      <c r="A609" s="2" t="s">
        <v>7</v>
      </c>
      <c r="B609" s="5">
        <v>1159.0</v>
      </c>
      <c r="C609" s="5" t="s">
        <v>905</v>
      </c>
      <c r="D609" s="5" t="s">
        <v>468</v>
      </c>
      <c r="E609" s="4">
        <v>517.0</v>
      </c>
      <c r="F609" s="5"/>
      <c r="G609" s="6" t="s">
        <v>906</v>
      </c>
    </row>
    <row r="610">
      <c r="A610" s="2" t="s">
        <v>7</v>
      </c>
      <c r="B610" s="5">
        <v>1160.0</v>
      </c>
      <c r="C610" s="5" t="s">
        <v>907</v>
      </c>
      <c r="D610" s="5" t="s">
        <v>468</v>
      </c>
      <c r="E610" s="4">
        <v>517.0</v>
      </c>
      <c r="F610" s="5" t="s">
        <v>908</v>
      </c>
      <c r="G610" s="6" t="s">
        <v>909</v>
      </c>
    </row>
    <row r="611">
      <c r="A611" s="2" t="s">
        <v>7</v>
      </c>
      <c r="B611" s="5">
        <v>1161.0</v>
      </c>
      <c r="C611" s="5" t="s">
        <v>910</v>
      </c>
      <c r="D611" s="5" t="s">
        <v>468</v>
      </c>
      <c r="E611" s="4">
        <v>517.0</v>
      </c>
      <c r="F611" s="5" t="s">
        <v>911</v>
      </c>
      <c r="G611" s="6" t="s">
        <v>912</v>
      </c>
    </row>
    <row r="612">
      <c r="A612" s="2" t="s">
        <v>7</v>
      </c>
      <c r="B612" s="5">
        <v>1162.0</v>
      </c>
      <c r="C612" s="5" t="s">
        <v>913</v>
      </c>
      <c r="D612" s="5" t="s">
        <v>468</v>
      </c>
      <c r="E612" s="4">
        <v>517.0</v>
      </c>
      <c r="F612" s="5" t="s">
        <v>914</v>
      </c>
      <c r="G612" s="6" t="s">
        <v>915</v>
      </c>
    </row>
    <row r="613">
      <c r="A613" s="2" t="s">
        <v>7</v>
      </c>
      <c r="B613" s="5">
        <v>1163.0</v>
      </c>
      <c r="C613" s="5" t="s">
        <v>916</v>
      </c>
      <c r="D613" s="5" t="s">
        <v>468</v>
      </c>
      <c r="E613" s="4">
        <v>517.0</v>
      </c>
      <c r="F613" s="5"/>
      <c r="G613" s="6" t="s">
        <v>917</v>
      </c>
    </row>
    <row r="614">
      <c r="A614" s="2" t="s">
        <v>7</v>
      </c>
      <c r="B614" s="5">
        <v>1164.0</v>
      </c>
      <c r="C614" s="5" t="s">
        <v>918</v>
      </c>
      <c r="D614" s="5" t="s">
        <v>468</v>
      </c>
      <c r="E614" s="4">
        <v>517.0</v>
      </c>
      <c r="F614" s="5" t="s">
        <v>919</v>
      </c>
      <c r="G614" s="6" t="s">
        <v>920</v>
      </c>
    </row>
    <row r="615">
      <c r="A615" s="2" t="s">
        <v>7</v>
      </c>
      <c r="B615" s="5">
        <v>1165.0</v>
      </c>
      <c r="C615" s="5" t="s">
        <v>921</v>
      </c>
      <c r="D615" s="5" t="s">
        <v>468</v>
      </c>
      <c r="E615" s="4">
        <v>517.0</v>
      </c>
      <c r="F615" s="5" t="s">
        <v>901</v>
      </c>
      <c r="G615" s="6" t="s">
        <v>922</v>
      </c>
    </row>
    <row r="616">
      <c r="A616" s="2" t="s">
        <v>7</v>
      </c>
      <c r="B616" s="5">
        <v>1166.0</v>
      </c>
      <c r="C616" s="5" t="s">
        <v>923</v>
      </c>
      <c r="D616" s="5" t="s">
        <v>468</v>
      </c>
      <c r="E616" s="4">
        <v>517.0</v>
      </c>
      <c r="F616" s="5" t="s">
        <v>924</v>
      </c>
      <c r="G616" s="6" t="s">
        <v>925</v>
      </c>
    </row>
    <row r="617">
      <c r="A617" s="2" t="s">
        <v>7</v>
      </c>
      <c r="B617" s="5">
        <v>1167.0</v>
      </c>
      <c r="C617" s="5" t="s">
        <v>926</v>
      </c>
      <c r="D617" s="5" t="s">
        <v>468</v>
      </c>
      <c r="E617" s="4">
        <v>517.0</v>
      </c>
      <c r="F617" s="5" t="s">
        <v>927</v>
      </c>
      <c r="G617" s="6" t="s">
        <v>928</v>
      </c>
    </row>
    <row r="618">
      <c r="A618" s="2" t="s">
        <v>7</v>
      </c>
      <c r="B618" s="5">
        <v>1168.0</v>
      </c>
      <c r="C618" s="5" t="s">
        <v>929</v>
      </c>
      <c r="D618" s="5" t="s">
        <v>468</v>
      </c>
      <c r="E618" s="4">
        <v>517.0</v>
      </c>
      <c r="F618" s="5" t="s">
        <v>930</v>
      </c>
      <c r="G618" s="6" t="s">
        <v>931</v>
      </c>
    </row>
    <row r="619">
      <c r="A619" s="2" t="s">
        <v>7</v>
      </c>
      <c r="B619" s="5">
        <v>1169.0</v>
      </c>
      <c r="C619" s="5" t="s">
        <v>932</v>
      </c>
      <c r="D619" s="5" t="s">
        <v>468</v>
      </c>
      <c r="E619" s="4">
        <v>518.0</v>
      </c>
      <c r="F619" s="5" t="s">
        <v>933</v>
      </c>
      <c r="G619" s="6" t="s">
        <v>934</v>
      </c>
    </row>
    <row r="620">
      <c r="A620" s="2" t="s">
        <v>7</v>
      </c>
      <c r="B620" s="5">
        <v>1170.0</v>
      </c>
      <c r="C620" s="5" t="s">
        <v>935</v>
      </c>
      <c r="D620" s="5" t="s">
        <v>468</v>
      </c>
      <c r="E620" s="4">
        <v>518.0</v>
      </c>
      <c r="F620" s="5" t="s">
        <v>936</v>
      </c>
      <c r="G620" s="6" t="s">
        <v>937</v>
      </c>
    </row>
    <row r="621">
      <c r="A621" s="2" t="s">
        <v>7</v>
      </c>
      <c r="B621" s="5">
        <v>1171.0</v>
      </c>
      <c r="C621" s="5" t="s">
        <v>938</v>
      </c>
      <c r="D621" s="5" t="s">
        <v>468</v>
      </c>
      <c r="E621" s="4">
        <v>518.0</v>
      </c>
      <c r="F621" s="5"/>
      <c r="G621" s="6" t="s">
        <v>939</v>
      </c>
    </row>
    <row r="622">
      <c r="A622" s="2" t="s">
        <v>7</v>
      </c>
      <c r="B622" s="5">
        <v>1172.0</v>
      </c>
      <c r="C622" s="5" t="s">
        <v>940</v>
      </c>
      <c r="D622" s="5" t="s">
        <v>468</v>
      </c>
      <c r="E622" s="4">
        <v>518.0</v>
      </c>
      <c r="F622" s="5"/>
      <c r="G622" s="6" t="s">
        <v>941</v>
      </c>
    </row>
    <row r="623">
      <c r="A623" s="2" t="s">
        <v>7</v>
      </c>
      <c r="B623" s="5">
        <v>1173.0</v>
      </c>
      <c r="C623" s="5" t="s">
        <v>59</v>
      </c>
      <c r="D623" s="5" t="s">
        <v>468</v>
      </c>
      <c r="E623" s="4">
        <v>518.0</v>
      </c>
      <c r="F623" s="5" t="s">
        <v>942</v>
      </c>
      <c r="G623" s="6" t="s">
        <v>943</v>
      </c>
    </row>
    <row r="624">
      <c r="A624" s="2" t="s">
        <v>7</v>
      </c>
      <c r="B624" s="5">
        <v>1174.0</v>
      </c>
      <c r="C624" s="5" t="s">
        <v>944</v>
      </c>
      <c r="D624" s="5" t="s">
        <v>468</v>
      </c>
      <c r="E624" s="4">
        <v>518.0</v>
      </c>
      <c r="F624" s="5" t="s">
        <v>945</v>
      </c>
      <c r="G624" s="6" t="s">
        <v>946</v>
      </c>
    </row>
    <row r="625">
      <c r="A625" s="2" t="s">
        <v>7</v>
      </c>
      <c r="B625" s="5">
        <v>1175.0</v>
      </c>
      <c r="C625" s="5" t="s">
        <v>947</v>
      </c>
      <c r="D625" s="5" t="s">
        <v>468</v>
      </c>
      <c r="E625" s="4">
        <v>518.0</v>
      </c>
      <c r="F625" s="5" t="s">
        <v>948</v>
      </c>
      <c r="G625" s="6" t="s">
        <v>949</v>
      </c>
    </row>
    <row r="626">
      <c r="A626" s="2" t="s">
        <v>7</v>
      </c>
      <c r="B626" s="5">
        <v>1176.0</v>
      </c>
      <c r="C626" s="5" t="s">
        <v>950</v>
      </c>
      <c r="D626" s="5" t="s">
        <v>468</v>
      </c>
      <c r="E626" s="4">
        <v>518.0</v>
      </c>
      <c r="F626" s="5" t="s">
        <v>951</v>
      </c>
      <c r="G626" s="6" t="s">
        <v>952</v>
      </c>
    </row>
    <row r="627">
      <c r="A627" s="2" t="s">
        <v>7</v>
      </c>
      <c r="B627" s="5">
        <v>1177.0</v>
      </c>
      <c r="C627" s="5" t="s">
        <v>953</v>
      </c>
      <c r="D627" s="5" t="s">
        <v>468</v>
      </c>
      <c r="E627" s="4">
        <v>518.0</v>
      </c>
      <c r="F627" s="5" t="s">
        <v>954</v>
      </c>
      <c r="G627" s="6" t="s">
        <v>955</v>
      </c>
    </row>
    <row r="628">
      <c r="A628" s="2" t="s">
        <v>7</v>
      </c>
      <c r="B628" s="5">
        <v>1178.0</v>
      </c>
      <c r="C628" s="5" t="s">
        <v>956</v>
      </c>
      <c r="D628" s="5" t="s">
        <v>468</v>
      </c>
      <c r="E628" s="4">
        <v>518.0</v>
      </c>
      <c r="F628" s="5" t="s">
        <v>957</v>
      </c>
      <c r="G628" s="6" t="s">
        <v>958</v>
      </c>
    </row>
    <row r="629">
      <c r="A629" s="2" t="s">
        <v>7</v>
      </c>
      <c r="B629" s="5">
        <v>1179.0</v>
      </c>
      <c r="C629" s="5" t="s">
        <v>959</v>
      </c>
      <c r="D629" s="5" t="s">
        <v>468</v>
      </c>
      <c r="E629" s="4">
        <v>518.0</v>
      </c>
      <c r="F629" s="5" t="s">
        <v>960</v>
      </c>
      <c r="G629" s="6" t="s">
        <v>961</v>
      </c>
    </row>
    <row r="630">
      <c r="A630" s="2" t="s">
        <v>7</v>
      </c>
      <c r="B630" s="5">
        <v>1180.0</v>
      </c>
      <c r="C630" s="5" t="s">
        <v>962</v>
      </c>
      <c r="D630" s="5" t="s">
        <v>548</v>
      </c>
      <c r="E630" s="4">
        <v>518.0</v>
      </c>
      <c r="F630" s="5"/>
      <c r="G630" s="6" t="s">
        <v>963</v>
      </c>
    </row>
    <row r="631">
      <c r="A631" s="2" t="s">
        <v>7</v>
      </c>
      <c r="B631" s="5">
        <v>1181.0</v>
      </c>
      <c r="C631" s="5" t="s">
        <v>964</v>
      </c>
      <c r="D631" s="5" t="s">
        <v>468</v>
      </c>
      <c r="E631" s="4">
        <v>518.0</v>
      </c>
      <c r="F631" s="5" t="s">
        <v>965</v>
      </c>
      <c r="G631" s="6" t="s">
        <v>966</v>
      </c>
    </row>
    <row r="632">
      <c r="A632" s="2" t="s">
        <v>7</v>
      </c>
      <c r="B632" s="5">
        <v>1182.0</v>
      </c>
      <c r="C632" s="5" t="s">
        <v>60</v>
      </c>
      <c r="D632" s="5" t="s">
        <v>468</v>
      </c>
      <c r="E632" s="4">
        <v>519.0</v>
      </c>
      <c r="F632" s="5" t="s">
        <v>967</v>
      </c>
      <c r="G632" s="6" t="s">
        <v>968</v>
      </c>
    </row>
    <row r="633">
      <c r="A633" s="2" t="s">
        <v>7</v>
      </c>
      <c r="B633" s="5">
        <v>1183.0</v>
      </c>
      <c r="C633" s="5" t="s">
        <v>969</v>
      </c>
      <c r="D633" s="5" t="s">
        <v>468</v>
      </c>
      <c r="E633" s="4">
        <v>519.0</v>
      </c>
      <c r="F633" s="5" t="s">
        <v>970</v>
      </c>
      <c r="G633" s="6" t="s">
        <v>971</v>
      </c>
    </row>
    <row r="634">
      <c r="A634" s="2" t="s">
        <v>7</v>
      </c>
      <c r="B634" s="5">
        <v>1184.0</v>
      </c>
      <c r="C634" s="5" t="s">
        <v>972</v>
      </c>
      <c r="D634" s="5" t="s">
        <v>468</v>
      </c>
      <c r="E634" s="4">
        <v>519.0</v>
      </c>
      <c r="F634" s="5" t="s">
        <v>973</v>
      </c>
      <c r="G634" s="6" t="s">
        <v>974</v>
      </c>
    </row>
    <row r="635">
      <c r="A635" s="2" t="s">
        <v>7</v>
      </c>
      <c r="B635" s="5">
        <v>1185.0</v>
      </c>
      <c r="C635" s="5" t="s">
        <v>975</v>
      </c>
      <c r="D635" s="5" t="s">
        <v>468</v>
      </c>
      <c r="E635" s="4">
        <v>519.0</v>
      </c>
      <c r="F635" s="5" t="s">
        <v>976</v>
      </c>
      <c r="G635" s="6" t="s">
        <v>977</v>
      </c>
    </row>
    <row r="636">
      <c r="A636" s="2" t="s">
        <v>7</v>
      </c>
      <c r="B636" s="5">
        <v>1186.0</v>
      </c>
      <c r="C636" s="5" t="s">
        <v>978</v>
      </c>
      <c r="D636" s="5" t="s">
        <v>468</v>
      </c>
      <c r="E636" s="4">
        <v>519.0</v>
      </c>
      <c r="F636" s="5" t="s">
        <v>979</v>
      </c>
      <c r="G636" s="6" t="s">
        <v>980</v>
      </c>
    </row>
    <row r="637">
      <c r="A637" s="2" t="s">
        <v>7</v>
      </c>
      <c r="B637" s="5">
        <v>1187.0</v>
      </c>
      <c r="C637" s="5" t="s">
        <v>981</v>
      </c>
      <c r="D637" s="5" t="s">
        <v>468</v>
      </c>
      <c r="E637" s="4">
        <v>520.0</v>
      </c>
      <c r="F637" s="5" t="s">
        <v>982</v>
      </c>
      <c r="G637" s="6" t="s">
        <v>983</v>
      </c>
    </row>
    <row r="638">
      <c r="A638" s="2" t="s">
        <v>7</v>
      </c>
      <c r="B638" s="5">
        <v>1188.0</v>
      </c>
      <c r="C638" s="5" t="s">
        <v>984</v>
      </c>
      <c r="D638" s="5" t="s">
        <v>468</v>
      </c>
      <c r="E638" s="4">
        <v>520.0</v>
      </c>
      <c r="F638" s="5" t="s">
        <v>985</v>
      </c>
      <c r="G638" s="6" t="s">
        <v>986</v>
      </c>
    </row>
    <row r="639">
      <c r="A639" s="2" t="s">
        <v>7</v>
      </c>
      <c r="B639" s="5">
        <v>1189.0</v>
      </c>
      <c r="C639" s="5" t="s">
        <v>987</v>
      </c>
      <c r="D639" s="5" t="s">
        <v>468</v>
      </c>
      <c r="E639" s="4">
        <v>521.0</v>
      </c>
      <c r="F639" s="5" t="s">
        <v>988</v>
      </c>
      <c r="G639" s="6" t="s">
        <v>989</v>
      </c>
    </row>
    <row r="640">
      <c r="A640" s="2" t="s">
        <v>7</v>
      </c>
      <c r="B640" s="5">
        <v>1190.0</v>
      </c>
      <c r="C640" s="5" t="s">
        <v>990</v>
      </c>
      <c r="D640" s="5" t="s">
        <v>468</v>
      </c>
      <c r="E640" s="4">
        <v>521.0</v>
      </c>
      <c r="F640" s="5" t="s">
        <v>991</v>
      </c>
      <c r="G640" s="6" t="s">
        <v>992</v>
      </c>
    </row>
    <row r="641">
      <c r="A641" s="2" t="s">
        <v>7</v>
      </c>
      <c r="B641" s="5">
        <v>1191.0</v>
      </c>
      <c r="C641" s="5" t="s">
        <v>993</v>
      </c>
      <c r="D641" s="5" t="s">
        <v>468</v>
      </c>
      <c r="E641" s="4">
        <v>521.0</v>
      </c>
      <c r="F641" s="5" t="s">
        <v>994</v>
      </c>
      <c r="G641" s="6" t="s">
        <v>995</v>
      </c>
    </row>
    <row r="642">
      <c r="A642" s="2" t="s">
        <v>7</v>
      </c>
      <c r="B642" s="5">
        <v>1192.0</v>
      </c>
      <c r="C642" s="5" t="s">
        <v>996</v>
      </c>
      <c r="D642" s="5" t="s">
        <v>468</v>
      </c>
      <c r="E642" s="4">
        <v>521.0</v>
      </c>
      <c r="F642" s="5" t="s">
        <v>997</v>
      </c>
      <c r="G642" s="6" t="s">
        <v>998</v>
      </c>
    </row>
    <row r="643">
      <c r="A643" s="2" t="s">
        <v>7</v>
      </c>
      <c r="B643" s="5">
        <v>1193.0</v>
      </c>
      <c r="C643" s="5" t="s">
        <v>999</v>
      </c>
      <c r="D643" s="5" t="s">
        <v>468</v>
      </c>
      <c r="E643" s="4">
        <v>521.0</v>
      </c>
      <c r="F643" s="5" t="s">
        <v>1000</v>
      </c>
      <c r="G643" s="6" t="s">
        <v>1001</v>
      </c>
    </row>
    <row r="644">
      <c r="A644" s="2" t="s">
        <v>7</v>
      </c>
      <c r="B644" s="5">
        <v>1194.0</v>
      </c>
      <c r="C644" s="5" t="s">
        <v>1002</v>
      </c>
      <c r="D644" s="5" t="s">
        <v>468</v>
      </c>
      <c r="E644" s="4">
        <v>521.0</v>
      </c>
      <c r="F644" s="5" t="s">
        <v>1003</v>
      </c>
      <c r="G644" s="6" t="s">
        <v>1004</v>
      </c>
    </row>
    <row r="645">
      <c r="A645" s="2" t="s">
        <v>7</v>
      </c>
      <c r="B645" s="5">
        <v>1195.0</v>
      </c>
      <c r="C645" s="5" t="s">
        <v>1005</v>
      </c>
      <c r="D645" s="5" t="s">
        <v>458</v>
      </c>
      <c r="E645" s="4">
        <v>521.0</v>
      </c>
      <c r="F645" s="5"/>
      <c r="G645" s="6" t="s">
        <v>1006</v>
      </c>
    </row>
    <row r="646">
      <c r="A646" s="2" t="s">
        <v>7</v>
      </c>
      <c r="B646" s="5">
        <v>1196.0</v>
      </c>
      <c r="C646" s="5" t="s">
        <v>1007</v>
      </c>
      <c r="D646" s="5" t="s">
        <v>468</v>
      </c>
      <c r="E646" s="4">
        <v>521.0</v>
      </c>
      <c r="F646" s="5" t="s">
        <v>1008</v>
      </c>
      <c r="G646" s="6" t="s">
        <v>1009</v>
      </c>
    </row>
    <row r="647">
      <c r="A647" s="2" t="s">
        <v>7</v>
      </c>
      <c r="B647" s="5">
        <v>1197.0</v>
      </c>
      <c r="C647" s="5" t="s">
        <v>1010</v>
      </c>
      <c r="D647" s="5" t="s">
        <v>468</v>
      </c>
      <c r="E647" s="4">
        <v>521.0</v>
      </c>
      <c r="F647" s="5" t="s">
        <v>1011</v>
      </c>
      <c r="G647" s="6" t="s">
        <v>1012</v>
      </c>
    </row>
    <row r="648">
      <c r="A648" s="2" t="s">
        <v>7</v>
      </c>
      <c r="B648" s="5">
        <v>1198.0</v>
      </c>
      <c r="C648" s="5" t="s">
        <v>1013</v>
      </c>
      <c r="D648" s="5" t="s">
        <v>468</v>
      </c>
      <c r="E648" s="4">
        <v>521.0</v>
      </c>
      <c r="F648" s="5" t="s">
        <v>1014</v>
      </c>
      <c r="G648" s="6" t="s">
        <v>1015</v>
      </c>
    </row>
    <row r="649">
      <c r="A649" s="2" t="s">
        <v>7</v>
      </c>
      <c r="B649" s="5">
        <v>1199.0</v>
      </c>
      <c r="C649" s="5" t="s">
        <v>1016</v>
      </c>
      <c r="D649" s="5" t="s">
        <v>468</v>
      </c>
      <c r="E649" s="4">
        <v>521.0</v>
      </c>
      <c r="F649" s="5" t="s">
        <v>1017</v>
      </c>
      <c r="G649" s="6" t="s">
        <v>1018</v>
      </c>
    </row>
    <row r="650">
      <c r="A650" s="2" t="s">
        <v>7</v>
      </c>
      <c r="B650" s="5">
        <v>1200.0</v>
      </c>
      <c r="C650" s="5" t="s">
        <v>1019</v>
      </c>
      <c r="D650" s="5" t="s">
        <v>468</v>
      </c>
      <c r="E650" s="4">
        <v>521.0</v>
      </c>
      <c r="F650" s="5" t="s">
        <v>1020</v>
      </c>
      <c r="G650" s="6" t="s">
        <v>1021</v>
      </c>
    </row>
    <row r="651">
      <c r="A651" s="2" t="s">
        <v>7</v>
      </c>
      <c r="B651" s="5">
        <v>1201.0</v>
      </c>
      <c r="C651" s="5" t="s">
        <v>1022</v>
      </c>
      <c r="D651" s="5" t="s">
        <v>468</v>
      </c>
      <c r="E651" s="4">
        <v>521.0</v>
      </c>
      <c r="F651" s="5" t="s">
        <v>1023</v>
      </c>
      <c r="G651" s="6" t="s">
        <v>1024</v>
      </c>
    </row>
    <row r="652">
      <c r="A652" s="2" t="s">
        <v>7</v>
      </c>
      <c r="B652" s="5">
        <v>1202.0</v>
      </c>
      <c r="C652" s="5" t="s">
        <v>1025</v>
      </c>
      <c r="D652" s="5" t="s">
        <v>548</v>
      </c>
      <c r="E652" s="4">
        <v>521.0</v>
      </c>
      <c r="F652" s="5" t="s">
        <v>1026</v>
      </c>
      <c r="G652" s="6" t="s">
        <v>1027</v>
      </c>
    </row>
    <row r="653">
      <c r="A653" s="2" t="s">
        <v>7</v>
      </c>
      <c r="B653" s="5">
        <v>1203.0</v>
      </c>
      <c r="C653" s="5" t="s">
        <v>1028</v>
      </c>
      <c r="D653" s="5" t="s">
        <v>468</v>
      </c>
      <c r="E653" s="4">
        <v>521.0</v>
      </c>
      <c r="F653" s="5" t="s">
        <v>1029</v>
      </c>
      <c r="G653" s="6" t="s">
        <v>1030</v>
      </c>
    </row>
    <row r="654">
      <c r="A654" s="2" t="s">
        <v>7</v>
      </c>
      <c r="B654" s="5">
        <v>1204.0</v>
      </c>
      <c r="C654" s="5" t="s">
        <v>1031</v>
      </c>
      <c r="D654" s="5" t="s">
        <v>468</v>
      </c>
      <c r="E654" s="4">
        <v>521.0</v>
      </c>
      <c r="F654" s="5" t="s">
        <v>1032</v>
      </c>
      <c r="G654" s="6" t="s">
        <v>1033</v>
      </c>
    </row>
    <row r="655">
      <c r="A655" s="2" t="s">
        <v>7</v>
      </c>
      <c r="B655" s="5">
        <v>1205.0</v>
      </c>
      <c r="C655" s="5" t="s">
        <v>1034</v>
      </c>
      <c r="D655" s="5" t="s">
        <v>468</v>
      </c>
      <c r="E655" s="4">
        <v>521.0</v>
      </c>
      <c r="F655" s="5" t="s">
        <v>1035</v>
      </c>
      <c r="G655" s="6" t="s">
        <v>1036</v>
      </c>
    </row>
    <row r="656">
      <c r="A656" s="2" t="s">
        <v>7</v>
      </c>
      <c r="B656" s="5">
        <v>1206.0</v>
      </c>
      <c r="C656" s="5" t="s">
        <v>1037</v>
      </c>
      <c r="D656" s="5" t="s">
        <v>468</v>
      </c>
      <c r="E656" s="4">
        <v>521.0</v>
      </c>
      <c r="F656" s="5" t="s">
        <v>1038</v>
      </c>
      <c r="G656" s="6" t="s">
        <v>1039</v>
      </c>
    </row>
    <row r="657">
      <c r="A657" s="2" t="s">
        <v>7</v>
      </c>
      <c r="B657" s="5">
        <v>1207.0</v>
      </c>
      <c r="C657" s="5" t="s">
        <v>1040</v>
      </c>
      <c r="D657" s="5" t="s">
        <v>468</v>
      </c>
      <c r="E657" s="4">
        <v>521.0</v>
      </c>
      <c r="F657" s="5" t="s">
        <v>1041</v>
      </c>
      <c r="G657" s="6" t="s">
        <v>1042</v>
      </c>
    </row>
    <row r="658">
      <c r="A658" s="2" t="s">
        <v>7</v>
      </c>
      <c r="B658" s="5">
        <v>1208.0</v>
      </c>
      <c r="C658" s="5" t="s">
        <v>1043</v>
      </c>
      <c r="D658" s="5" t="s">
        <v>468</v>
      </c>
      <c r="E658" s="4">
        <v>521.0</v>
      </c>
      <c r="F658" s="5" t="s">
        <v>1044</v>
      </c>
      <c r="G658" s="6" t="s">
        <v>1045</v>
      </c>
    </row>
    <row r="659">
      <c r="A659" s="2" t="s">
        <v>7</v>
      </c>
      <c r="B659" s="5">
        <v>1209.0</v>
      </c>
      <c r="C659" s="5" t="s">
        <v>1046</v>
      </c>
      <c r="D659" s="5" t="s">
        <v>468</v>
      </c>
      <c r="E659" s="4">
        <v>521.0</v>
      </c>
      <c r="F659" s="5" t="s">
        <v>1047</v>
      </c>
      <c r="G659" s="6" t="s">
        <v>1048</v>
      </c>
    </row>
    <row r="660">
      <c r="A660" s="2" t="s">
        <v>7</v>
      </c>
      <c r="B660" s="5">
        <v>1210.0</v>
      </c>
      <c r="C660" s="5" t="s">
        <v>1049</v>
      </c>
      <c r="D660" s="5" t="s">
        <v>468</v>
      </c>
      <c r="E660" s="4">
        <v>521.0</v>
      </c>
      <c r="F660" s="5" t="s">
        <v>1050</v>
      </c>
      <c r="G660" s="6" t="s">
        <v>1051</v>
      </c>
    </row>
    <row r="661">
      <c r="A661" s="2" t="s">
        <v>7</v>
      </c>
      <c r="B661" s="5">
        <v>1211.0</v>
      </c>
      <c r="C661" s="5" t="s">
        <v>1052</v>
      </c>
      <c r="D661" s="5" t="s">
        <v>468</v>
      </c>
      <c r="E661" s="4">
        <v>521.0</v>
      </c>
      <c r="F661" s="5" t="s">
        <v>1053</v>
      </c>
      <c r="G661" s="6" t="s">
        <v>1054</v>
      </c>
    </row>
    <row r="662">
      <c r="A662" s="2" t="s">
        <v>7</v>
      </c>
      <c r="B662" s="5">
        <v>1212.0</v>
      </c>
      <c r="C662" s="5" t="s">
        <v>1055</v>
      </c>
      <c r="D662" s="5" t="s">
        <v>468</v>
      </c>
      <c r="E662" s="4">
        <v>521.0</v>
      </c>
      <c r="F662" s="5" t="s">
        <v>1056</v>
      </c>
      <c r="G662" s="6" t="s">
        <v>1057</v>
      </c>
    </row>
    <row r="663">
      <c r="A663" s="2" t="s">
        <v>7</v>
      </c>
      <c r="B663" s="5">
        <v>1213.0</v>
      </c>
      <c r="C663" s="5" t="s">
        <v>1058</v>
      </c>
      <c r="D663" s="5" t="s">
        <v>468</v>
      </c>
      <c r="E663" s="4">
        <v>521.0</v>
      </c>
      <c r="F663" s="5" t="s">
        <v>1059</v>
      </c>
      <c r="G663" s="6" t="s">
        <v>1060</v>
      </c>
    </row>
    <row r="664">
      <c r="A664" s="2" t="s">
        <v>7</v>
      </c>
      <c r="B664" s="5">
        <v>1214.0</v>
      </c>
      <c r="C664" s="5" t="s">
        <v>1061</v>
      </c>
      <c r="D664" s="5" t="s">
        <v>468</v>
      </c>
      <c r="E664" s="4">
        <v>521.0</v>
      </c>
      <c r="F664" s="5" t="s">
        <v>1062</v>
      </c>
      <c r="G664" s="6" t="s">
        <v>1063</v>
      </c>
    </row>
    <row r="665">
      <c r="A665" s="2" t="s">
        <v>7</v>
      </c>
      <c r="B665" s="5">
        <v>1215.0</v>
      </c>
      <c r="C665" s="5" t="s">
        <v>1064</v>
      </c>
      <c r="D665" s="5" t="s">
        <v>468</v>
      </c>
      <c r="E665" s="4">
        <v>521.0</v>
      </c>
      <c r="F665" s="5" t="s">
        <v>1065</v>
      </c>
      <c r="G665" s="6" t="s">
        <v>1066</v>
      </c>
    </row>
    <row r="666">
      <c r="A666" s="2" t="s">
        <v>7</v>
      </c>
      <c r="B666" s="5">
        <v>1216.0</v>
      </c>
      <c r="C666" s="5" t="s">
        <v>1067</v>
      </c>
      <c r="D666" s="5" t="s">
        <v>548</v>
      </c>
      <c r="E666" s="4">
        <v>521.0</v>
      </c>
      <c r="F666" s="5" t="s">
        <v>1068</v>
      </c>
      <c r="G666" s="6" t="s">
        <v>1069</v>
      </c>
    </row>
    <row r="667">
      <c r="A667" s="2" t="s">
        <v>7</v>
      </c>
      <c r="B667" s="5">
        <v>1217.0</v>
      </c>
      <c r="C667" s="5" t="s">
        <v>1070</v>
      </c>
      <c r="D667" s="5" t="s">
        <v>468</v>
      </c>
      <c r="E667" s="4">
        <v>521.0</v>
      </c>
      <c r="F667" s="5" t="s">
        <v>1071</v>
      </c>
      <c r="G667" s="6" t="s">
        <v>1072</v>
      </c>
    </row>
    <row r="668">
      <c r="A668" s="2" t="s">
        <v>7</v>
      </c>
      <c r="B668" s="5">
        <v>1218.0</v>
      </c>
      <c r="C668" s="5" t="s">
        <v>1073</v>
      </c>
      <c r="D668" s="5" t="s">
        <v>548</v>
      </c>
      <c r="E668" s="4">
        <v>521.0</v>
      </c>
      <c r="F668" s="5" t="s">
        <v>1074</v>
      </c>
      <c r="G668" s="6" t="s">
        <v>1075</v>
      </c>
    </row>
    <row r="669">
      <c r="A669" s="2" t="s">
        <v>7</v>
      </c>
      <c r="B669" s="5">
        <v>1219.0</v>
      </c>
      <c r="C669" s="5" t="s">
        <v>1076</v>
      </c>
      <c r="D669" s="5" t="s">
        <v>468</v>
      </c>
      <c r="E669" s="4">
        <v>521.0</v>
      </c>
      <c r="F669" s="5" t="s">
        <v>1077</v>
      </c>
      <c r="G669" s="6" t="s">
        <v>1078</v>
      </c>
    </row>
    <row r="670">
      <c r="A670" s="2" t="s">
        <v>7</v>
      </c>
      <c r="B670" s="5">
        <v>1220.0</v>
      </c>
      <c r="C670" s="5" t="s">
        <v>1079</v>
      </c>
      <c r="D670" s="5" t="s">
        <v>468</v>
      </c>
      <c r="E670" s="4">
        <v>521.0</v>
      </c>
      <c r="F670" s="5" t="s">
        <v>1080</v>
      </c>
      <c r="G670" s="6" t="s">
        <v>1081</v>
      </c>
    </row>
    <row r="671">
      <c r="A671" s="2" t="s">
        <v>7</v>
      </c>
      <c r="B671" s="5">
        <v>1221.0</v>
      </c>
      <c r="C671" s="5" t="s">
        <v>1082</v>
      </c>
      <c r="D671" s="5" t="s">
        <v>468</v>
      </c>
      <c r="E671" s="4">
        <v>521.0</v>
      </c>
      <c r="F671" s="5" t="s">
        <v>1083</v>
      </c>
      <c r="G671" s="6" t="s">
        <v>1084</v>
      </c>
    </row>
    <row r="672">
      <c r="A672" s="2" t="s">
        <v>7</v>
      </c>
      <c r="B672" s="5">
        <v>1222.0</v>
      </c>
      <c r="C672" s="5" t="s">
        <v>1085</v>
      </c>
      <c r="D672" s="5" t="s">
        <v>468</v>
      </c>
      <c r="E672" s="4">
        <v>521.0</v>
      </c>
      <c r="F672" s="5" t="s">
        <v>1086</v>
      </c>
      <c r="G672" s="6" t="s">
        <v>1087</v>
      </c>
    </row>
    <row r="673">
      <c r="A673" s="2" t="s">
        <v>7</v>
      </c>
      <c r="B673" s="5">
        <v>1223.0</v>
      </c>
      <c r="C673" s="5" t="s">
        <v>1088</v>
      </c>
      <c r="D673" s="5" t="s">
        <v>468</v>
      </c>
      <c r="E673" s="4">
        <v>521.0</v>
      </c>
      <c r="F673" s="5" t="s">
        <v>1089</v>
      </c>
      <c r="G673" s="6" t="s">
        <v>1090</v>
      </c>
    </row>
    <row r="674">
      <c r="A674" s="2" t="s">
        <v>7</v>
      </c>
      <c r="B674" s="5">
        <v>1224.0</v>
      </c>
      <c r="C674" s="5" t="s">
        <v>1091</v>
      </c>
      <c r="D674" s="5" t="s">
        <v>468</v>
      </c>
      <c r="E674" s="4">
        <v>521.0</v>
      </c>
      <c r="F674" s="5" t="s">
        <v>1092</v>
      </c>
      <c r="G674" s="6" t="s">
        <v>1093</v>
      </c>
    </row>
    <row r="675">
      <c r="A675" s="2" t="s">
        <v>7</v>
      </c>
      <c r="B675" s="5">
        <v>1225.0</v>
      </c>
      <c r="C675" s="5" t="s">
        <v>1094</v>
      </c>
      <c r="D675" s="5" t="s">
        <v>468</v>
      </c>
      <c r="E675" s="4">
        <v>521.0</v>
      </c>
      <c r="F675" s="5" t="s">
        <v>1095</v>
      </c>
      <c r="G675" s="6" t="s">
        <v>1096</v>
      </c>
    </row>
    <row r="676">
      <c r="A676" s="2" t="s">
        <v>7</v>
      </c>
      <c r="B676" s="5">
        <v>1226.0</v>
      </c>
      <c r="C676" s="5" t="s">
        <v>1097</v>
      </c>
      <c r="D676" s="5" t="s">
        <v>468</v>
      </c>
      <c r="E676" s="4">
        <v>521.0</v>
      </c>
      <c r="F676" s="5" t="s">
        <v>1098</v>
      </c>
      <c r="G676" s="6" t="s">
        <v>1099</v>
      </c>
    </row>
    <row r="677">
      <c r="A677" s="2" t="s">
        <v>7</v>
      </c>
      <c r="B677" s="5">
        <v>1227.0</v>
      </c>
      <c r="C677" s="5" t="s">
        <v>1100</v>
      </c>
      <c r="D677" s="5" t="s">
        <v>468</v>
      </c>
      <c r="E677" s="4">
        <v>521.0</v>
      </c>
      <c r="F677" s="5" t="s">
        <v>1101</v>
      </c>
      <c r="G677" s="6" t="s">
        <v>1102</v>
      </c>
    </row>
    <row r="678">
      <c r="A678" s="2" t="s">
        <v>7</v>
      </c>
      <c r="B678" s="5">
        <v>1228.0</v>
      </c>
      <c r="C678" s="5" t="s">
        <v>1103</v>
      </c>
      <c r="D678" s="5" t="s">
        <v>468</v>
      </c>
      <c r="E678" s="4">
        <v>521.0</v>
      </c>
      <c r="F678" s="5" t="s">
        <v>1104</v>
      </c>
      <c r="G678" s="6" t="s">
        <v>1105</v>
      </c>
    </row>
    <row r="679">
      <c r="A679" s="2" t="s">
        <v>7</v>
      </c>
      <c r="B679" s="5">
        <v>1229.0</v>
      </c>
      <c r="C679" s="5" t="s">
        <v>1106</v>
      </c>
      <c r="D679" s="5" t="s">
        <v>468</v>
      </c>
      <c r="E679" s="4">
        <v>521.0</v>
      </c>
      <c r="F679" s="5" t="s">
        <v>1107</v>
      </c>
      <c r="G679" s="6" t="s">
        <v>1108</v>
      </c>
    </row>
    <row r="680">
      <c r="A680" s="2" t="s">
        <v>7</v>
      </c>
      <c r="B680" s="5">
        <v>1230.0</v>
      </c>
      <c r="C680" s="5" t="s">
        <v>1109</v>
      </c>
      <c r="D680" s="5" t="s">
        <v>468</v>
      </c>
      <c r="E680" s="4">
        <v>521.0</v>
      </c>
      <c r="F680" s="5" t="s">
        <v>1110</v>
      </c>
      <c r="G680" s="6" t="s">
        <v>1111</v>
      </c>
    </row>
    <row r="681">
      <c r="A681" s="2" t="s">
        <v>7</v>
      </c>
      <c r="B681" s="5">
        <v>1231.0</v>
      </c>
      <c r="C681" s="5" t="s">
        <v>1112</v>
      </c>
      <c r="D681" s="5" t="s">
        <v>468</v>
      </c>
      <c r="E681" s="4">
        <v>521.0</v>
      </c>
      <c r="F681" s="5" t="s">
        <v>1113</v>
      </c>
      <c r="G681" s="6" t="s">
        <v>1114</v>
      </c>
    </row>
    <row r="682">
      <c r="A682" s="2" t="s">
        <v>7</v>
      </c>
      <c r="B682" s="5">
        <v>1232.0</v>
      </c>
      <c r="C682" s="5" t="s">
        <v>1115</v>
      </c>
      <c r="D682" s="5" t="s">
        <v>468</v>
      </c>
      <c r="E682" s="4">
        <v>521.0</v>
      </c>
      <c r="F682" s="5" t="s">
        <v>1116</v>
      </c>
      <c r="G682" s="6" t="s">
        <v>1117</v>
      </c>
    </row>
    <row r="683">
      <c r="A683" s="2" t="s">
        <v>7</v>
      </c>
      <c r="B683" s="5">
        <v>1233.0</v>
      </c>
      <c r="C683" s="5" t="s">
        <v>1118</v>
      </c>
      <c r="D683" s="5" t="s">
        <v>468</v>
      </c>
      <c r="E683" s="4">
        <v>521.0</v>
      </c>
      <c r="F683" s="5" t="s">
        <v>1119</v>
      </c>
      <c r="G683" s="6" t="s">
        <v>1120</v>
      </c>
    </row>
    <row r="684">
      <c r="A684" s="2" t="s">
        <v>7</v>
      </c>
      <c r="B684" s="5">
        <v>1234.0</v>
      </c>
      <c r="C684" s="5" t="s">
        <v>1121</v>
      </c>
      <c r="D684" s="5" t="s">
        <v>468</v>
      </c>
      <c r="E684" s="4">
        <v>521.0</v>
      </c>
      <c r="F684" s="5" t="s">
        <v>1122</v>
      </c>
      <c r="G684" s="6" t="s">
        <v>1123</v>
      </c>
    </row>
    <row r="685">
      <c r="A685" s="2" t="s">
        <v>7</v>
      </c>
      <c r="B685" s="5">
        <v>1235.0</v>
      </c>
      <c r="C685" s="5" t="s">
        <v>1124</v>
      </c>
      <c r="D685" s="5" t="s">
        <v>468</v>
      </c>
      <c r="E685" s="4">
        <v>521.0</v>
      </c>
      <c r="F685" s="5" t="s">
        <v>1125</v>
      </c>
      <c r="G685" s="6" t="s">
        <v>1126</v>
      </c>
    </row>
    <row r="686">
      <c r="A686" s="2" t="s">
        <v>7</v>
      </c>
      <c r="B686" s="5">
        <v>1236.0</v>
      </c>
      <c r="C686" s="5" t="s">
        <v>1127</v>
      </c>
      <c r="D686" s="5" t="s">
        <v>468</v>
      </c>
      <c r="E686" s="4">
        <v>521.0</v>
      </c>
      <c r="F686" s="5" t="s">
        <v>1128</v>
      </c>
      <c r="G686" s="6" t="s">
        <v>1129</v>
      </c>
    </row>
    <row r="687">
      <c r="A687" s="2" t="s">
        <v>7</v>
      </c>
      <c r="B687" s="5">
        <v>1237.0</v>
      </c>
      <c r="C687" s="5" t="s">
        <v>1130</v>
      </c>
      <c r="D687" s="5" t="s">
        <v>468</v>
      </c>
      <c r="E687" s="4">
        <v>521.0</v>
      </c>
      <c r="F687" s="5" t="s">
        <v>1131</v>
      </c>
      <c r="G687" s="6" t="s">
        <v>1132</v>
      </c>
    </row>
    <row r="688">
      <c r="A688" s="2" t="s">
        <v>7</v>
      </c>
      <c r="B688" s="5">
        <v>1238.0</v>
      </c>
      <c r="C688" s="5" t="s">
        <v>1133</v>
      </c>
      <c r="D688" s="5" t="s">
        <v>468</v>
      </c>
      <c r="E688" s="4">
        <v>521.0</v>
      </c>
      <c r="F688" s="5" t="s">
        <v>1134</v>
      </c>
      <c r="G688" s="6" t="s">
        <v>1135</v>
      </c>
    </row>
    <row r="689">
      <c r="A689" s="2" t="s">
        <v>7</v>
      </c>
      <c r="B689" s="5">
        <v>1239.0</v>
      </c>
      <c r="C689" s="5" t="s">
        <v>1136</v>
      </c>
      <c r="D689" s="5" t="s">
        <v>468</v>
      </c>
      <c r="E689" s="4">
        <v>521.0</v>
      </c>
      <c r="F689" s="5" t="s">
        <v>1137</v>
      </c>
      <c r="G689" s="6" t="s">
        <v>1138</v>
      </c>
    </row>
    <row r="690">
      <c r="A690" s="2" t="s">
        <v>7</v>
      </c>
      <c r="B690" s="5">
        <v>1240.0</v>
      </c>
      <c r="C690" s="5" t="s">
        <v>1139</v>
      </c>
      <c r="D690" s="5" t="s">
        <v>468</v>
      </c>
      <c r="E690" s="4">
        <v>521.0</v>
      </c>
      <c r="F690" s="5" t="s">
        <v>1140</v>
      </c>
      <c r="G690" s="6" t="s">
        <v>1141</v>
      </c>
    </row>
    <row r="691">
      <c r="A691" s="2" t="s">
        <v>7</v>
      </c>
      <c r="B691" s="5">
        <v>1241.0</v>
      </c>
      <c r="C691" s="5" t="s">
        <v>1142</v>
      </c>
      <c r="D691" s="5" t="s">
        <v>468</v>
      </c>
      <c r="E691" s="4">
        <v>521.0</v>
      </c>
      <c r="F691" s="5" t="s">
        <v>1143</v>
      </c>
      <c r="G691" s="6" t="s">
        <v>1144</v>
      </c>
    </row>
    <row r="692">
      <c r="A692" s="2" t="s">
        <v>7</v>
      </c>
      <c r="B692" s="5">
        <v>1242.0</v>
      </c>
      <c r="C692" s="5" t="s">
        <v>1145</v>
      </c>
      <c r="D692" s="5" t="s">
        <v>468</v>
      </c>
      <c r="E692" s="4">
        <v>521.0</v>
      </c>
      <c r="F692" s="5" t="s">
        <v>1146</v>
      </c>
      <c r="G692" s="6" t="s">
        <v>1147</v>
      </c>
    </row>
    <row r="693">
      <c r="A693" s="2" t="s">
        <v>7</v>
      </c>
      <c r="B693" s="5">
        <v>1243.0</v>
      </c>
      <c r="C693" s="5" t="s">
        <v>1148</v>
      </c>
      <c r="D693" s="5" t="s">
        <v>468</v>
      </c>
      <c r="E693" s="4">
        <v>521.0</v>
      </c>
      <c r="F693" s="5" t="s">
        <v>1149</v>
      </c>
      <c r="G693" s="6" t="s">
        <v>1150</v>
      </c>
    </row>
    <row r="694">
      <c r="A694" s="2" t="s">
        <v>7</v>
      </c>
      <c r="B694" s="5">
        <v>1244.0</v>
      </c>
      <c r="C694" s="5" t="s">
        <v>1151</v>
      </c>
      <c r="D694" s="5" t="s">
        <v>468</v>
      </c>
      <c r="E694" s="4">
        <v>521.0</v>
      </c>
      <c r="F694" s="5"/>
      <c r="G694" s="6" t="s">
        <v>1152</v>
      </c>
    </row>
    <row r="695">
      <c r="A695" s="2" t="s">
        <v>7</v>
      </c>
      <c r="B695" s="5">
        <v>1245.0</v>
      </c>
      <c r="C695" s="5" t="s">
        <v>1153</v>
      </c>
      <c r="D695" s="5" t="s">
        <v>468</v>
      </c>
      <c r="E695" s="4">
        <v>521.0</v>
      </c>
      <c r="F695" s="5" t="s">
        <v>1154</v>
      </c>
      <c r="G695" s="6" t="s">
        <v>1155</v>
      </c>
    </row>
    <row r="696">
      <c r="A696" s="2" t="s">
        <v>7</v>
      </c>
      <c r="B696" s="5">
        <v>1246.0</v>
      </c>
      <c r="C696" s="5" t="s">
        <v>1156</v>
      </c>
      <c r="D696" s="5" t="s">
        <v>468</v>
      </c>
      <c r="E696" s="4">
        <v>521.0</v>
      </c>
      <c r="F696" s="5" t="s">
        <v>1157</v>
      </c>
      <c r="G696" s="6" t="s">
        <v>1158</v>
      </c>
    </row>
    <row r="697">
      <c r="A697" s="2" t="s">
        <v>7</v>
      </c>
      <c r="B697" s="5">
        <v>1247.0</v>
      </c>
      <c r="C697" s="5" t="s">
        <v>1159</v>
      </c>
      <c r="D697" s="5" t="s">
        <v>468</v>
      </c>
      <c r="E697" s="4">
        <v>521.0</v>
      </c>
      <c r="F697" s="5" t="s">
        <v>1160</v>
      </c>
      <c r="G697" s="6" t="s">
        <v>1161</v>
      </c>
    </row>
    <row r="698">
      <c r="A698" s="2" t="s">
        <v>7</v>
      </c>
      <c r="B698" s="5">
        <v>1248.0</v>
      </c>
      <c r="C698" s="5" t="s">
        <v>1162</v>
      </c>
      <c r="D698" s="5" t="s">
        <v>468</v>
      </c>
      <c r="E698" s="4">
        <v>521.0</v>
      </c>
      <c r="F698" s="5" t="s">
        <v>1163</v>
      </c>
      <c r="G698" s="6" t="s">
        <v>1164</v>
      </c>
    </row>
    <row r="699">
      <c r="A699" s="2" t="s">
        <v>7</v>
      </c>
      <c r="B699" s="5">
        <v>1249.0</v>
      </c>
      <c r="C699" s="5" t="s">
        <v>1165</v>
      </c>
      <c r="D699" s="5" t="s">
        <v>468</v>
      </c>
      <c r="E699" s="4">
        <v>521.0</v>
      </c>
      <c r="F699" s="5" t="s">
        <v>1166</v>
      </c>
      <c r="G699" s="6" t="s">
        <v>1167</v>
      </c>
    </row>
    <row r="700">
      <c r="A700" s="2" t="s">
        <v>7</v>
      </c>
      <c r="B700" s="5">
        <v>1250.0</v>
      </c>
      <c r="C700" s="5" t="s">
        <v>1168</v>
      </c>
      <c r="D700" s="5" t="s">
        <v>468</v>
      </c>
      <c r="E700" s="4">
        <v>521.0</v>
      </c>
      <c r="F700" s="5" t="s">
        <v>1169</v>
      </c>
      <c r="G700" s="6" t="s">
        <v>1170</v>
      </c>
    </row>
    <row r="701">
      <c r="A701" s="2" t="s">
        <v>7</v>
      </c>
      <c r="B701" s="5">
        <v>1251.0</v>
      </c>
      <c r="C701" s="5" t="s">
        <v>1171</v>
      </c>
      <c r="D701" s="5" t="s">
        <v>468</v>
      </c>
      <c r="E701" s="4">
        <v>521.0</v>
      </c>
      <c r="F701" s="5" t="s">
        <v>1172</v>
      </c>
      <c r="G701" s="6" t="s">
        <v>1173</v>
      </c>
    </row>
    <row r="702">
      <c r="A702" s="2" t="s">
        <v>7</v>
      </c>
      <c r="B702" s="5">
        <v>1252.0</v>
      </c>
      <c r="C702" s="5" t="s">
        <v>1174</v>
      </c>
      <c r="D702" s="5" t="s">
        <v>468</v>
      </c>
      <c r="E702" s="4">
        <v>521.0</v>
      </c>
      <c r="F702" s="5" t="s">
        <v>1175</v>
      </c>
      <c r="G702" s="6" t="s">
        <v>1176</v>
      </c>
    </row>
    <row r="703">
      <c r="A703" s="2" t="s">
        <v>7</v>
      </c>
      <c r="B703" s="5">
        <v>1253.0</v>
      </c>
      <c r="C703" s="5" t="s">
        <v>1177</v>
      </c>
      <c r="D703" s="5" t="s">
        <v>468</v>
      </c>
      <c r="E703" s="4">
        <v>521.0</v>
      </c>
      <c r="F703" s="5" t="s">
        <v>1178</v>
      </c>
      <c r="G703" s="6" t="s">
        <v>1179</v>
      </c>
    </row>
    <row r="704">
      <c r="A704" s="2" t="s">
        <v>7</v>
      </c>
      <c r="B704" s="5">
        <v>1254.0</v>
      </c>
      <c r="C704" s="5" t="s">
        <v>1180</v>
      </c>
      <c r="D704" s="5" t="s">
        <v>468</v>
      </c>
      <c r="E704" s="4">
        <v>521.0</v>
      </c>
      <c r="F704" s="5" t="s">
        <v>1181</v>
      </c>
      <c r="G704" s="6" t="s">
        <v>1182</v>
      </c>
    </row>
    <row r="705">
      <c r="A705" s="2" t="s">
        <v>7</v>
      </c>
      <c r="B705" s="5">
        <v>1255.0</v>
      </c>
      <c r="C705" s="5" t="s">
        <v>1183</v>
      </c>
      <c r="D705" s="5" t="s">
        <v>468</v>
      </c>
      <c r="E705" s="4">
        <v>521.0</v>
      </c>
      <c r="F705" s="5" t="s">
        <v>1184</v>
      </c>
      <c r="G705" s="6" t="s">
        <v>1185</v>
      </c>
    </row>
    <row r="706">
      <c r="A706" s="2" t="s">
        <v>7</v>
      </c>
      <c r="B706" s="5">
        <v>1256.0</v>
      </c>
      <c r="C706" s="5" t="s">
        <v>1186</v>
      </c>
      <c r="D706" s="5" t="s">
        <v>468</v>
      </c>
      <c r="E706" s="4">
        <v>521.0</v>
      </c>
      <c r="F706" s="5" t="s">
        <v>1187</v>
      </c>
      <c r="G706" s="6" t="s">
        <v>1188</v>
      </c>
    </row>
    <row r="707">
      <c r="A707" s="2" t="s">
        <v>7</v>
      </c>
      <c r="B707" s="5">
        <v>1257.0</v>
      </c>
      <c r="C707" s="5" t="s">
        <v>1189</v>
      </c>
      <c r="D707" s="5" t="s">
        <v>468</v>
      </c>
      <c r="E707" s="4">
        <v>521.0</v>
      </c>
      <c r="F707" s="5" t="s">
        <v>1190</v>
      </c>
      <c r="G707" s="6" t="s">
        <v>1191</v>
      </c>
    </row>
    <row r="708">
      <c r="A708" s="2" t="s">
        <v>7</v>
      </c>
      <c r="B708" s="5">
        <v>1258.0</v>
      </c>
      <c r="C708" s="5" t="s">
        <v>1192</v>
      </c>
      <c r="D708" s="5" t="s">
        <v>468</v>
      </c>
      <c r="E708" s="4">
        <v>521.0</v>
      </c>
      <c r="F708" s="5" t="s">
        <v>1193</v>
      </c>
      <c r="G708" s="6" t="s">
        <v>1194</v>
      </c>
    </row>
    <row r="709">
      <c r="A709" s="2" t="s">
        <v>7</v>
      </c>
      <c r="B709" s="5">
        <v>1259.0</v>
      </c>
      <c r="C709" s="5" t="s">
        <v>1195</v>
      </c>
      <c r="D709" s="5" t="s">
        <v>468</v>
      </c>
      <c r="E709" s="4">
        <v>521.0</v>
      </c>
      <c r="F709" s="5" t="s">
        <v>1196</v>
      </c>
      <c r="G709" s="6" t="s">
        <v>1197</v>
      </c>
    </row>
    <row r="710">
      <c r="A710" s="2" t="s">
        <v>7</v>
      </c>
      <c r="B710" s="5">
        <v>1260.0</v>
      </c>
      <c r="C710" s="5" t="s">
        <v>1198</v>
      </c>
      <c r="D710" s="5" t="s">
        <v>468</v>
      </c>
      <c r="E710" s="4">
        <v>521.0</v>
      </c>
      <c r="F710" s="5" t="s">
        <v>1199</v>
      </c>
      <c r="G710" s="6" t="s">
        <v>1200</v>
      </c>
    </row>
    <row r="711">
      <c r="A711" s="2" t="s">
        <v>7</v>
      </c>
      <c r="B711" s="5">
        <v>1261.0</v>
      </c>
      <c r="C711" s="5" t="s">
        <v>1201</v>
      </c>
      <c r="D711" s="5" t="s">
        <v>468</v>
      </c>
      <c r="E711" s="4">
        <v>522.0</v>
      </c>
      <c r="F711" s="5" t="s">
        <v>1202</v>
      </c>
      <c r="G711" s="6" t="s">
        <v>1203</v>
      </c>
    </row>
    <row r="712">
      <c r="A712" s="2" t="s">
        <v>7</v>
      </c>
      <c r="B712" s="5">
        <v>1262.0</v>
      </c>
      <c r="C712" s="5" t="s">
        <v>1204</v>
      </c>
      <c r="D712" s="5" t="s">
        <v>468</v>
      </c>
      <c r="E712" s="4">
        <v>522.0</v>
      </c>
      <c r="F712" s="5" t="s">
        <v>1205</v>
      </c>
      <c r="G712" s="6" t="s">
        <v>1206</v>
      </c>
    </row>
    <row r="713">
      <c r="A713" s="2" t="s">
        <v>7</v>
      </c>
      <c r="B713" s="5">
        <v>1263.0</v>
      </c>
      <c r="C713" s="5" t="s">
        <v>1207</v>
      </c>
      <c r="D713" s="5" t="s">
        <v>468</v>
      </c>
      <c r="E713" s="4">
        <v>522.0</v>
      </c>
      <c r="F713" s="5" t="s">
        <v>1208</v>
      </c>
      <c r="G713" s="6" t="s">
        <v>1209</v>
      </c>
    </row>
    <row r="714">
      <c r="A714" s="2" t="s">
        <v>7</v>
      </c>
      <c r="B714" s="5">
        <v>1264.0</v>
      </c>
      <c r="C714" s="5" t="s">
        <v>1210</v>
      </c>
      <c r="D714" s="5" t="s">
        <v>468</v>
      </c>
      <c r="E714" s="4">
        <v>522.0</v>
      </c>
      <c r="F714" s="5" t="s">
        <v>1211</v>
      </c>
      <c r="G714" s="6" t="s">
        <v>1212</v>
      </c>
    </row>
    <row r="715">
      <c r="A715" s="2" t="s">
        <v>7</v>
      </c>
      <c r="B715" s="5">
        <v>1265.0</v>
      </c>
      <c r="C715" s="5" t="s">
        <v>1213</v>
      </c>
      <c r="D715" s="5" t="s">
        <v>468</v>
      </c>
      <c r="E715" s="4">
        <v>522.0</v>
      </c>
      <c r="F715" s="5" t="s">
        <v>1214</v>
      </c>
      <c r="G715" s="6" t="s">
        <v>1215</v>
      </c>
    </row>
    <row r="716">
      <c r="A716" s="2" t="s">
        <v>7</v>
      </c>
      <c r="B716" s="5">
        <v>1266.0</v>
      </c>
      <c r="C716" s="5" t="s">
        <v>1216</v>
      </c>
      <c r="D716" s="5" t="s">
        <v>468</v>
      </c>
      <c r="E716" s="4">
        <v>522.0</v>
      </c>
      <c r="F716" s="5" t="s">
        <v>1217</v>
      </c>
      <c r="G716" s="6" t="s">
        <v>1218</v>
      </c>
    </row>
    <row r="717">
      <c r="A717" s="2" t="s">
        <v>7</v>
      </c>
      <c r="B717" s="5">
        <v>1267.0</v>
      </c>
      <c r="C717" s="5" t="s">
        <v>1219</v>
      </c>
      <c r="D717" s="5" t="s">
        <v>468</v>
      </c>
      <c r="E717" s="4">
        <v>522.0</v>
      </c>
      <c r="F717" s="5" t="s">
        <v>1220</v>
      </c>
      <c r="G717" s="6" t="s">
        <v>1221</v>
      </c>
    </row>
    <row r="718">
      <c r="A718" s="2" t="s">
        <v>7</v>
      </c>
      <c r="B718" s="5">
        <v>1268.0</v>
      </c>
      <c r="C718" s="5" t="s">
        <v>1222</v>
      </c>
      <c r="D718" s="5" t="s">
        <v>468</v>
      </c>
      <c r="E718" s="4">
        <v>522.0</v>
      </c>
      <c r="F718" s="5"/>
      <c r="G718" s="6" t="s">
        <v>1223</v>
      </c>
    </row>
    <row r="719">
      <c r="A719" s="2" t="s">
        <v>7</v>
      </c>
      <c r="B719" s="5">
        <v>1269.0</v>
      </c>
      <c r="C719" s="5" t="s">
        <v>1224</v>
      </c>
      <c r="D719" s="5" t="s">
        <v>468</v>
      </c>
      <c r="E719" s="4">
        <v>522.0</v>
      </c>
      <c r="F719" s="5" t="s">
        <v>1225</v>
      </c>
      <c r="G719" s="6" t="s">
        <v>1226</v>
      </c>
    </row>
    <row r="720">
      <c r="A720" s="2" t="s">
        <v>7</v>
      </c>
      <c r="B720" s="5">
        <v>1270.0</v>
      </c>
      <c r="C720" s="5" t="s">
        <v>1227</v>
      </c>
      <c r="D720" s="5" t="s">
        <v>468</v>
      </c>
      <c r="E720" s="4">
        <v>523.0</v>
      </c>
      <c r="F720" s="5" t="s">
        <v>1228</v>
      </c>
      <c r="G720" s="6" t="s">
        <v>1229</v>
      </c>
    </row>
    <row r="721">
      <c r="A721" s="2" t="s">
        <v>7</v>
      </c>
      <c r="B721" s="5">
        <v>1271.0</v>
      </c>
      <c r="C721" s="5" t="s">
        <v>1230</v>
      </c>
      <c r="D721" s="5" t="s">
        <v>468</v>
      </c>
      <c r="E721" s="4">
        <v>523.0</v>
      </c>
      <c r="F721" s="5" t="s">
        <v>1231</v>
      </c>
      <c r="G721" s="6" t="s">
        <v>1232</v>
      </c>
    </row>
    <row r="722">
      <c r="A722" s="2" t="s">
        <v>7</v>
      </c>
      <c r="B722" s="5">
        <v>1272.0</v>
      </c>
      <c r="C722" s="5" t="s">
        <v>1233</v>
      </c>
      <c r="D722" s="5" t="s">
        <v>468</v>
      </c>
      <c r="E722" s="4">
        <v>523.0</v>
      </c>
      <c r="F722" s="5" t="s">
        <v>1234</v>
      </c>
      <c r="G722" s="6" t="s">
        <v>1235</v>
      </c>
    </row>
    <row r="723">
      <c r="A723" s="2" t="s">
        <v>7</v>
      </c>
      <c r="B723" s="5">
        <v>1273.0</v>
      </c>
      <c r="C723" s="5" t="s">
        <v>1236</v>
      </c>
      <c r="D723" s="5" t="s">
        <v>468</v>
      </c>
      <c r="E723" s="4">
        <v>523.0</v>
      </c>
      <c r="F723" s="5" t="s">
        <v>1237</v>
      </c>
      <c r="G723" s="6" t="s">
        <v>1238</v>
      </c>
    </row>
    <row r="724">
      <c r="A724" s="2" t="s">
        <v>7</v>
      </c>
      <c r="B724" s="5">
        <v>1274.0</v>
      </c>
      <c r="C724" s="5" t="s">
        <v>64</v>
      </c>
      <c r="D724" s="5" t="s">
        <v>468</v>
      </c>
      <c r="E724" s="4">
        <v>523.0</v>
      </c>
      <c r="F724" s="5" t="s">
        <v>1234</v>
      </c>
      <c r="G724" s="6" t="s">
        <v>1239</v>
      </c>
    </row>
    <row r="725">
      <c r="A725" s="2" t="s">
        <v>7</v>
      </c>
      <c r="B725" s="5">
        <v>1275.0</v>
      </c>
      <c r="C725" s="5" t="s">
        <v>1240</v>
      </c>
      <c r="D725" s="5" t="s">
        <v>468</v>
      </c>
      <c r="E725" s="4">
        <v>524.0</v>
      </c>
      <c r="F725" s="5" t="s">
        <v>1241</v>
      </c>
      <c r="G725" s="6" t="s">
        <v>1242</v>
      </c>
    </row>
    <row r="726">
      <c r="A726" s="2" t="s">
        <v>7</v>
      </c>
      <c r="B726" s="5">
        <v>1276.0</v>
      </c>
      <c r="C726" s="5" t="s">
        <v>1243</v>
      </c>
      <c r="D726" s="5" t="s">
        <v>468</v>
      </c>
      <c r="E726" s="4">
        <v>524.0</v>
      </c>
      <c r="F726" s="5" t="s">
        <v>1244</v>
      </c>
      <c r="G726" s="6" t="s">
        <v>1245</v>
      </c>
    </row>
    <row r="727">
      <c r="A727" s="2" t="s">
        <v>7</v>
      </c>
      <c r="B727" s="5">
        <v>1277.0</v>
      </c>
      <c r="C727" s="5" t="s">
        <v>1246</v>
      </c>
      <c r="D727" s="5" t="s">
        <v>468</v>
      </c>
      <c r="E727" s="4">
        <v>524.0</v>
      </c>
      <c r="F727" s="5"/>
      <c r="G727" s="6" t="s">
        <v>1247</v>
      </c>
    </row>
    <row r="728">
      <c r="A728" s="2" t="s">
        <v>7</v>
      </c>
      <c r="B728" s="5">
        <v>1278.0</v>
      </c>
      <c r="C728" s="5" t="s">
        <v>1248</v>
      </c>
      <c r="D728" s="5" t="s">
        <v>468</v>
      </c>
      <c r="E728" s="4">
        <v>524.0</v>
      </c>
      <c r="F728" s="5" t="s">
        <v>1249</v>
      </c>
      <c r="G728" s="6" t="s">
        <v>1250</v>
      </c>
    </row>
    <row r="729">
      <c r="A729" s="2" t="s">
        <v>7</v>
      </c>
      <c r="B729" s="5">
        <v>1279.0</v>
      </c>
      <c r="C729" s="5" t="s">
        <v>1251</v>
      </c>
      <c r="D729" s="5" t="s">
        <v>468</v>
      </c>
      <c r="E729" s="4">
        <v>524.0</v>
      </c>
      <c r="F729" s="5" t="s">
        <v>1252</v>
      </c>
      <c r="G729" s="6" t="s">
        <v>1253</v>
      </c>
    </row>
    <row r="730">
      <c r="A730" s="2" t="s">
        <v>7</v>
      </c>
      <c r="B730" s="5">
        <v>1280.0</v>
      </c>
      <c r="C730" s="5" t="s">
        <v>1254</v>
      </c>
      <c r="D730" s="5" t="s">
        <v>468</v>
      </c>
      <c r="E730" s="4">
        <v>524.0</v>
      </c>
      <c r="F730" s="5" t="s">
        <v>1255</v>
      </c>
      <c r="G730" s="6" t="s">
        <v>1256</v>
      </c>
    </row>
    <row r="731">
      <c r="A731" s="2" t="s">
        <v>7</v>
      </c>
      <c r="B731" s="5">
        <v>1281.0</v>
      </c>
      <c r="C731" s="5" t="s">
        <v>1257</v>
      </c>
      <c r="D731" s="5" t="s">
        <v>468</v>
      </c>
      <c r="E731" s="4">
        <v>524.0</v>
      </c>
      <c r="F731" s="5" t="s">
        <v>1258</v>
      </c>
      <c r="G731" s="6" t="s">
        <v>1259</v>
      </c>
    </row>
    <row r="732">
      <c r="A732" s="2" t="s">
        <v>7</v>
      </c>
      <c r="B732" s="5">
        <v>1282.0</v>
      </c>
      <c r="C732" s="5" t="s">
        <v>1260</v>
      </c>
      <c r="D732" s="5" t="s">
        <v>468</v>
      </c>
      <c r="E732" s="4">
        <v>524.0</v>
      </c>
      <c r="F732" s="5" t="s">
        <v>1261</v>
      </c>
      <c r="G732" s="6" t="s">
        <v>1262</v>
      </c>
    </row>
    <row r="733">
      <c r="A733" s="2" t="s">
        <v>7</v>
      </c>
      <c r="B733" s="5">
        <v>1283.0</v>
      </c>
      <c r="C733" s="5" t="s">
        <v>1263</v>
      </c>
      <c r="D733" s="5" t="s">
        <v>468</v>
      </c>
      <c r="E733" s="4">
        <v>524.0</v>
      </c>
      <c r="F733" s="5" t="s">
        <v>1264</v>
      </c>
      <c r="G733" s="6" t="s">
        <v>1265</v>
      </c>
    </row>
    <row r="734">
      <c r="A734" s="2" t="s">
        <v>7</v>
      </c>
      <c r="B734" s="5">
        <v>1284.0</v>
      </c>
      <c r="C734" s="5" t="s">
        <v>1266</v>
      </c>
      <c r="D734" s="5" t="s">
        <v>468</v>
      </c>
      <c r="E734" s="4">
        <v>524.0</v>
      </c>
      <c r="F734" s="5" t="s">
        <v>1267</v>
      </c>
      <c r="G734" s="6" t="s">
        <v>1268</v>
      </c>
    </row>
    <row r="735">
      <c r="A735" s="2" t="s">
        <v>7</v>
      </c>
      <c r="B735" s="5">
        <v>1285.0</v>
      </c>
      <c r="C735" s="5" t="s">
        <v>1269</v>
      </c>
      <c r="D735" s="5" t="s">
        <v>468</v>
      </c>
      <c r="E735" s="4">
        <v>524.0</v>
      </c>
      <c r="F735" s="5" t="s">
        <v>1270</v>
      </c>
      <c r="G735" s="6" t="s">
        <v>1271</v>
      </c>
    </row>
    <row r="736">
      <c r="A736" s="2" t="s">
        <v>7</v>
      </c>
      <c r="B736" s="5">
        <v>1286.0</v>
      </c>
      <c r="C736" s="5" t="s">
        <v>1272</v>
      </c>
      <c r="D736" s="5" t="s">
        <v>468</v>
      </c>
      <c r="E736" s="4">
        <v>524.0</v>
      </c>
      <c r="F736" s="5" t="s">
        <v>1273</v>
      </c>
      <c r="G736" s="6" t="s">
        <v>1274</v>
      </c>
    </row>
    <row r="737">
      <c r="A737" s="2" t="s">
        <v>7</v>
      </c>
      <c r="B737" s="5">
        <v>1287.0</v>
      </c>
      <c r="C737" s="5" t="s">
        <v>1275</v>
      </c>
      <c r="D737" s="5" t="s">
        <v>468</v>
      </c>
      <c r="E737" s="4">
        <v>524.0</v>
      </c>
      <c r="F737" s="5" t="s">
        <v>1276</v>
      </c>
      <c r="G737" s="6" t="s">
        <v>1277</v>
      </c>
    </row>
    <row r="738">
      <c r="A738" s="2" t="s">
        <v>7</v>
      </c>
      <c r="B738" s="5">
        <v>1288.0</v>
      </c>
      <c r="C738" s="5" t="s">
        <v>1278</v>
      </c>
      <c r="D738" s="5" t="s">
        <v>468</v>
      </c>
      <c r="E738" s="4">
        <v>524.0</v>
      </c>
      <c r="F738" s="5" t="s">
        <v>1279</v>
      </c>
      <c r="G738" s="6" t="s">
        <v>1280</v>
      </c>
    </row>
    <row r="739">
      <c r="A739" s="2" t="s">
        <v>7</v>
      </c>
      <c r="B739" s="5">
        <v>1289.0</v>
      </c>
      <c r="C739" s="5" t="s">
        <v>1281</v>
      </c>
      <c r="D739" s="5" t="s">
        <v>468</v>
      </c>
      <c r="E739" s="4">
        <v>524.0</v>
      </c>
      <c r="F739" s="5" t="s">
        <v>1282</v>
      </c>
      <c r="G739" s="6" t="s">
        <v>1283</v>
      </c>
    </row>
    <row r="740">
      <c r="A740" s="2" t="s">
        <v>7</v>
      </c>
      <c r="B740" s="5">
        <v>1290.0</v>
      </c>
      <c r="C740" s="5" t="s">
        <v>1284</v>
      </c>
      <c r="D740" s="5" t="s">
        <v>468</v>
      </c>
      <c r="E740" s="4">
        <v>524.0</v>
      </c>
      <c r="F740" s="5"/>
      <c r="G740" s="6" t="s">
        <v>1285</v>
      </c>
    </row>
    <row r="741">
      <c r="A741" s="2" t="s">
        <v>7</v>
      </c>
      <c r="B741" s="5">
        <v>1291.0</v>
      </c>
      <c r="C741" s="5" t="s">
        <v>1286</v>
      </c>
      <c r="D741" s="5" t="s">
        <v>468</v>
      </c>
      <c r="E741" s="4">
        <v>524.0</v>
      </c>
      <c r="F741" s="5" t="s">
        <v>1287</v>
      </c>
      <c r="G741" s="6" t="s">
        <v>1288</v>
      </c>
    </row>
    <row r="742">
      <c r="A742" s="2" t="s">
        <v>7</v>
      </c>
      <c r="B742" s="5">
        <v>1292.0</v>
      </c>
      <c r="C742" s="5" t="s">
        <v>1289</v>
      </c>
      <c r="D742" s="5" t="s">
        <v>468</v>
      </c>
      <c r="E742" s="4">
        <v>524.0</v>
      </c>
      <c r="F742" s="5" t="s">
        <v>1290</v>
      </c>
      <c r="G742" s="6" t="s">
        <v>1291</v>
      </c>
    </row>
    <row r="743">
      <c r="A743" s="2" t="s">
        <v>7</v>
      </c>
      <c r="B743" s="5">
        <v>1293.0</v>
      </c>
      <c r="C743" s="5" t="s">
        <v>1292</v>
      </c>
      <c r="D743" s="5" t="s">
        <v>468</v>
      </c>
      <c r="E743" s="4">
        <v>524.0</v>
      </c>
      <c r="F743" s="5" t="s">
        <v>1293</v>
      </c>
      <c r="G743" s="6" t="s">
        <v>1294</v>
      </c>
    </row>
    <row r="744">
      <c r="A744" s="2" t="s">
        <v>7</v>
      </c>
      <c r="B744" s="5">
        <v>1294.0</v>
      </c>
      <c r="C744" s="5" t="s">
        <v>1295</v>
      </c>
      <c r="D744" s="5" t="s">
        <v>468</v>
      </c>
      <c r="E744" s="4">
        <v>524.0</v>
      </c>
      <c r="F744" s="5" t="s">
        <v>1296</v>
      </c>
      <c r="G744" s="6" t="s">
        <v>1297</v>
      </c>
    </row>
    <row r="745">
      <c r="A745" s="2" t="s">
        <v>7</v>
      </c>
      <c r="B745" s="5">
        <v>1295.0</v>
      </c>
      <c r="C745" s="5" t="s">
        <v>1298</v>
      </c>
      <c r="D745" s="5" t="s">
        <v>468</v>
      </c>
      <c r="E745" s="4">
        <v>524.0</v>
      </c>
      <c r="F745" s="5" t="s">
        <v>1299</v>
      </c>
      <c r="G745" s="6" t="s">
        <v>1300</v>
      </c>
    </row>
    <row r="746">
      <c r="A746" s="2" t="s">
        <v>7</v>
      </c>
      <c r="B746" s="5">
        <v>1296.0</v>
      </c>
      <c r="C746" s="5" t="s">
        <v>1301</v>
      </c>
      <c r="D746" s="5" t="s">
        <v>548</v>
      </c>
      <c r="E746" s="4">
        <v>524.0</v>
      </c>
      <c r="F746" s="5" t="s">
        <v>1302</v>
      </c>
      <c r="G746" s="6" t="s">
        <v>1303</v>
      </c>
    </row>
    <row r="747">
      <c r="A747" s="2" t="s">
        <v>7</v>
      </c>
      <c r="B747" s="5">
        <v>1297.0</v>
      </c>
      <c r="C747" s="5" t="s">
        <v>1304</v>
      </c>
      <c r="D747" s="5" t="s">
        <v>548</v>
      </c>
      <c r="E747" s="4">
        <v>524.0</v>
      </c>
      <c r="F747" s="5" t="s">
        <v>1305</v>
      </c>
      <c r="G747" s="6" t="s">
        <v>1306</v>
      </c>
    </row>
    <row r="748">
      <c r="A748" s="2" t="s">
        <v>7</v>
      </c>
      <c r="B748" s="5">
        <v>1298.0</v>
      </c>
      <c r="C748" s="5" t="s">
        <v>1307</v>
      </c>
      <c r="D748" s="5" t="s">
        <v>468</v>
      </c>
      <c r="E748" s="4">
        <v>524.0</v>
      </c>
      <c r="F748" s="5" t="s">
        <v>1308</v>
      </c>
      <c r="G748" s="6" t="s">
        <v>1309</v>
      </c>
    </row>
    <row r="749">
      <c r="A749" s="2" t="s">
        <v>7</v>
      </c>
      <c r="B749" s="5">
        <v>1299.0</v>
      </c>
      <c r="C749" s="5" t="s">
        <v>1310</v>
      </c>
      <c r="D749" s="5" t="s">
        <v>468</v>
      </c>
      <c r="E749" s="4">
        <v>524.0</v>
      </c>
      <c r="F749" s="5" t="s">
        <v>1311</v>
      </c>
      <c r="G749" s="6" t="s">
        <v>1312</v>
      </c>
    </row>
    <row r="750">
      <c r="A750" s="2" t="s">
        <v>7</v>
      </c>
      <c r="B750" s="5">
        <v>1300.0</v>
      </c>
      <c r="C750" s="5" t="s">
        <v>1313</v>
      </c>
      <c r="D750" s="5" t="s">
        <v>468</v>
      </c>
      <c r="E750" s="4">
        <v>524.0</v>
      </c>
      <c r="F750" s="5" t="s">
        <v>1314</v>
      </c>
      <c r="G750" s="6" t="s">
        <v>1315</v>
      </c>
    </row>
    <row r="751">
      <c r="A751" s="2" t="s">
        <v>7</v>
      </c>
      <c r="B751" s="5">
        <v>1301.0</v>
      </c>
      <c r="C751" s="5" t="s">
        <v>1316</v>
      </c>
      <c r="D751" s="5" t="s">
        <v>468</v>
      </c>
      <c r="E751" s="4">
        <v>524.0</v>
      </c>
      <c r="F751" s="5" t="s">
        <v>1317</v>
      </c>
      <c r="G751" s="6" t="s">
        <v>1318</v>
      </c>
    </row>
    <row r="752">
      <c r="A752" s="2" t="s">
        <v>7</v>
      </c>
      <c r="B752" s="5">
        <v>1302.0</v>
      </c>
      <c r="C752" s="5" t="s">
        <v>1319</v>
      </c>
      <c r="D752" s="5" t="s">
        <v>468</v>
      </c>
      <c r="E752" s="4">
        <v>524.0</v>
      </c>
      <c r="F752" s="5" t="s">
        <v>1320</v>
      </c>
      <c r="G752" s="6" t="s">
        <v>1321</v>
      </c>
    </row>
    <row r="753">
      <c r="A753" s="2" t="s">
        <v>7</v>
      </c>
      <c r="B753" s="5">
        <v>1303.0</v>
      </c>
      <c r="C753" s="5" t="s">
        <v>1322</v>
      </c>
      <c r="D753" s="5" t="s">
        <v>468</v>
      </c>
      <c r="E753" s="4">
        <v>524.0</v>
      </c>
      <c r="F753" s="5" t="s">
        <v>1267</v>
      </c>
      <c r="G753" s="6" t="s">
        <v>1323</v>
      </c>
    </row>
    <row r="754">
      <c r="A754" s="2" t="s">
        <v>7</v>
      </c>
      <c r="B754" s="5">
        <v>1304.0</v>
      </c>
      <c r="C754" s="5" t="s">
        <v>1324</v>
      </c>
      <c r="D754" s="5" t="s">
        <v>468</v>
      </c>
      <c r="E754" s="4">
        <v>524.0</v>
      </c>
      <c r="F754" s="5" t="s">
        <v>1290</v>
      </c>
      <c r="G754" s="6" t="s">
        <v>1325</v>
      </c>
    </row>
    <row r="755">
      <c r="A755" s="2" t="s">
        <v>7</v>
      </c>
      <c r="B755" s="5">
        <v>1305.0</v>
      </c>
      <c r="C755" s="5" t="s">
        <v>1326</v>
      </c>
      <c r="D755" s="5" t="s">
        <v>468</v>
      </c>
      <c r="E755" s="4">
        <v>524.0</v>
      </c>
      <c r="F755" s="5" t="s">
        <v>1327</v>
      </c>
      <c r="G755" s="6" t="s">
        <v>1328</v>
      </c>
    </row>
    <row r="756">
      <c r="A756" s="2" t="s">
        <v>7</v>
      </c>
      <c r="B756" s="5">
        <v>1306.0</v>
      </c>
      <c r="C756" s="5" t="s">
        <v>1329</v>
      </c>
      <c r="D756" s="5" t="s">
        <v>468</v>
      </c>
      <c r="E756" s="4">
        <v>524.0</v>
      </c>
      <c r="F756" s="5" t="s">
        <v>1330</v>
      </c>
      <c r="G756" s="6" t="s">
        <v>1331</v>
      </c>
    </row>
    <row r="757">
      <c r="A757" s="2" t="s">
        <v>7</v>
      </c>
      <c r="B757" s="5">
        <v>1307.0</v>
      </c>
      <c r="C757" s="5" t="s">
        <v>65</v>
      </c>
      <c r="D757" s="5" t="s">
        <v>468</v>
      </c>
      <c r="E757" s="4">
        <v>524.0</v>
      </c>
      <c r="F757" s="5" t="s">
        <v>1267</v>
      </c>
      <c r="G757" s="6" t="s">
        <v>1332</v>
      </c>
    </row>
    <row r="758">
      <c r="A758" s="2" t="s">
        <v>7</v>
      </c>
      <c r="B758" s="5">
        <v>1308.0</v>
      </c>
      <c r="C758" s="5" t="s">
        <v>1333</v>
      </c>
      <c r="D758" s="5" t="s">
        <v>468</v>
      </c>
      <c r="E758" s="4">
        <v>524.0</v>
      </c>
      <c r="F758" s="5" t="s">
        <v>1334</v>
      </c>
      <c r="G758" s="6" t="s">
        <v>1335</v>
      </c>
    </row>
    <row r="759">
      <c r="A759" s="2" t="s">
        <v>7</v>
      </c>
      <c r="B759" s="5">
        <v>1309.0</v>
      </c>
      <c r="C759" s="5" t="s">
        <v>1336</v>
      </c>
      <c r="D759" s="5" t="s">
        <v>468</v>
      </c>
      <c r="E759" s="4">
        <v>524.0</v>
      </c>
      <c r="F759" s="5" t="s">
        <v>1337</v>
      </c>
      <c r="G759" s="6" t="s">
        <v>1338</v>
      </c>
    </row>
    <row r="760">
      <c r="A760" s="2" t="s">
        <v>7</v>
      </c>
      <c r="B760" s="5">
        <v>1310.0</v>
      </c>
      <c r="C760" s="5" t="s">
        <v>1339</v>
      </c>
      <c r="D760" s="5" t="s">
        <v>468</v>
      </c>
      <c r="E760" s="4">
        <v>524.0</v>
      </c>
      <c r="F760" s="5" t="s">
        <v>1340</v>
      </c>
      <c r="G760" s="6" t="s">
        <v>1341</v>
      </c>
    </row>
    <row r="761">
      <c r="A761" s="2" t="s">
        <v>7</v>
      </c>
      <c r="B761" s="5">
        <v>1311.0</v>
      </c>
      <c r="C761" s="5" t="s">
        <v>1342</v>
      </c>
      <c r="D761" s="5" t="s">
        <v>468</v>
      </c>
      <c r="E761" s="4">
        <v>524.0</v>
      </c>
      <c r="F761" s="5" t="s">
        <v>1343</v>
      </c>
      <c r="G761" s="6" t="s">
        <v>1344</v>
      </c>
    </row>
    <row r="762">
      <c r="A762" s="2" t="s">
        <v>7</v>
      </c>
      <c r="B762" s="5">
        <v>1312.0</v>
      </c>
      <c r="C762" s="5" t="s">
        <v>1345</v>
      </c>
      <c r="D762" s="5" t="s">
        <v>468</v>
      </c>
      <c r="E762" s="4">
        <v>524.0</v>
      </c>
      <c r="F762" s="5" t="s">
        <v>1346</v>
      </c>
      <c r="G762" s="6" t="s">
        <v>1347</v>
      </c>
    </row>
    <row r="763">
      <c r="A763" s="2" t="s">
        <v>7</v>
      </c>
      <c r="B763" s="5">
        <v>1313.0</v>
      </c>
      <c r="C763" s="5" t="s">
        <v>1348</v>
      </c>
      <c r="D763" s="5" t="s">
        <v>468</v>
      </c>
      <c r="E763" s="4">
        <v>524.0</v>
      </c>
      <c r="F763" s="5" t="s">
        <v>1349</v>
      </c>
      <c r="G763" s="6" t="s">
        <v>1350</v>
      </c>
    </row>
    <row r="764">
      <c r="A764" s="2" t="s">
        <v>7</v>
      </c>
      <c r="B764" s="5">
        <v>1314.0</v>
      </c>
      <c r="C764" s="5" t="s">
        <v>1351</v>
      </c>
      <c r="D764" s="5" t="s">
        <v>468</v>
      </c>
      <c r="E764" s="4">
        <v>524.0</v>
      </c>
      <c r="F764" s="5" t="s">
        <v>1352</v>
      </c>
      <c r="G764" s="6" t="s">
        <v>1353</v>
      </c>
    </row>
    <row r="765">
      <c r="A765" s="2" t="s">
        <v>7</v>
      </c>
      <c r="B765" s="5">
        <v>1315.0</v>
      </c>
      <c r="C765" s="5" t="s">
        <v>1354</v>
      </c>
      <c r="D765" s="5" t="s">
        <v>468</v>
      </c>
      <c r="E765" s="4">
        <v>524.0</v>
      </c>
      <c r="F765" s="5" t="s">
        <v>1355</v>
      </c>
      <c r="G765" s="6" t="s">
        <v>1356</v>
      </c>
    </row>
    <row r="766">
      <c r="A766" s="2" t="s">
        <v>7</v>
      </c>
      <c r="B766" s="5">
        <v>1316.0</v>
      </c>
      <c r="C766" s="5" t="s">
        <v>1357</v>
      </c>
      <c r="D766" s="5" t="s">
        <v>468</v>
      </c>
      <c r="E766" s="4">
        <v>524.0</v>
      </c>
      <c r="F766" s="5" t="s">
        <v>1244</v>
      </c>
      <c r="G766" s="6" t="s">
        <v>1358</v>
      </c>
    </row>
    <row r="767">
      <c r="A767" s="2" t="s">
        <v>7</v>
      </c>
      <c r="B767" s="5">
        <v>1317.0</v>
      </c>
      <c r="C767" s="5" t="s">
        <v>1359</v>
      </c>
      <c r="D767" s="5" t="s">
        <v>468</v>
      </c>
      <c r="E767" s="4">
        <v>524.0</v>
      </c>
      <c r="F767" s="5" t="s">
        <v>1360</v>
      </c>
      <c r="G767" s="6" t="s">
        <v>1361</v>
      </c>
    </row>
    <row r="768">
      <c r="A768" s="2" t="s">
        <v>7</v>
      </c>
      <c r="B768" s="5">
        <v>1318.0</v>
      </c>
      <c r="C768" s="5" t="s">
        <v>1362</v>
      </c>
      <c r="D768" s="5" t="s">
        <v>468</v>
      </c>
      <c r="E768" s="4">
        <v>524.0</v>
      </c>
      <c r="F768" s="5" t="s">
        <v>1363</v>
      </c>
      <c r="G768" s="6" t="s">
        <v>1364</v>
      </c>
    </row>
    <row r="769">
      <c r="A769" s="2" t="s">
        <v>7</v>
      </c>
      <c r="B769" s="5">
        <v>1319.0</v>
      </c>
      <c r="C769" s="5" t="s">
        <v>1365</v>
      </c>
      <c r="D769" s="5" t="s">
        <v>468</v>
      </c>
      <c r="E769" s="4">
        <v>524.0</v>
      </c>
      <c r="F769" s="5" t="s">
        <v>1366</v>
      </c>
      <c r="G769" s="6" t="s">
        <v>1367</v>
      </c>
    </row>
    <row r="770">
      <c r="A770" s="2" t="s">
        <v>7</v>
      </c>
      <c r="B770" s="5">
        <v>1320.0</v>
      </c>
      <c r="C770" s="5" t="s">
        <v>1368</v>
      </c>
      <c r="D770" s="5" t="s">
        <v>468</v>
      </c>
      <c r="E770" s="4">
        <v>524.0</v>
      </c>
      <c r="F770" s="5" t="s">
        <v>1369</v>
      </c>
      <c r="G770" s="6" t="s">
        <v>1370</v>
      </c>
    </row>
    <row r="771">
      <c r="A771" s="2" t="s">
        <v>7</v>
      </c>
      <c r="B771" s="5">
        <v>1321.0</v>
      </c>
      <c r="C771" s="5" t="s">
        <v>1371</v>
      </c>
      <c r="D771" s="5" t="s">
        <v>468</v>
      </c>
      <c r="E771" s="4">
        <v>524.0</v>
      </c>
      <c r="F771" s="5" t="s">
        <v>1372</v>
      </c>
      <c r="G771" s="6" t="s">
        <v>1373</v>
      </c>
    </row>
    <row r="772">
      <c r="A772" s="2" t="s">
        <v>7</v>
      </c>
      <c r="B772" s="5">
        <v>1322.0</v>
      </c>
      <c r="C772" s="5" t="s">
        <v>1374</v>
      </c>
      <c r="D772" s="5" t="s">
        <v>468</v>
      </c>
      <c r="E772" s="4">
        <v>524.0</v>
      </c>
      <c r="F772" s="5" t="s">
        <v>1375</v>
      </c>
      <c r="G772" s="6" t="s">
        <v>1376</v>
      </c>
    </row>
    <row r="773">
      <c r="A773" s="2" t="s">
        <v>7</v>
      </c>
      <c r="B773" s="5">
        <v>1323.0</v>
      </c>
      <c r="C773" s="5" t="s">
        <v>1377</v>
      </c>
      <c r="D773" s="5" t="s">
        <v>468</v>
      </c>
      <c r="E773" s="4">
        <v>525.0</v>
      </c>
      <c r="F773" s="5" t="s">
        <v>1378</v>
      </c>
      <c r="G773" s="6" t="s">
        <v>1379</v>
      </c>
    </row>
    <row r="774">
      <c r="A774" s="2" t="s">
        <v>7</v>
      </c>
      <c r="B774" s="5">
        <v>1324.0</v>
      </c>
      <c r="C774" s="5" t="s">
        <v>1380</v>
      </c>
      <c r="D774" s="5" t="s">
        <v>468</v>
      </c>
      <c r="E774" s="4">
        <v>525.0</v>
      </c>
      <c r="F774" s="5" t="s">
        <v>1381</v>
      </c>
      <c r="G774" s="6" t="s">
        <v>1382</v>
      </c>
    </row>
    <row r="775">
      <c r="A775" s="2" t="s">
        <v>7</v>
      </c>
      <c r="B775" s="5">
        <v>1325.0</v>
      </c>
      <c r="C775" s="5" t="s">
        <v>1383</v>
      </c>
      <c r="D775" s="5" t="s">
        <v>468</v>
      </c>
      <c r="E775" s="4">
        <v>525.0</v>
      </c>
      <c r="F775" s="5" t="s">
        <v>1384</v>
      </c>
      <c r="G775" s="6" t="s">
        <v>1385</v>
      </c>
    </row>
    <row r="776">
      <c r="A776" s="2" t="s">
        <v>7</v>
      </c>
      <c r="B776" s="5">
        <v>1326.0</v>
      </c>
      <c r="C776" s="5" t="s">
        <v>1386</v>
      </c>
      <c r="D776" s="5" t="s">
        <v>468</v>
      </c>
      <c r="E776" s="4">
        <v>525.0</v>
      </c>
      <c r="F776" s="5" t="s">
        <v>1387</v>
      </c>
      <c r="G776" s="6" t="s">
        <v>1388</v>
      </c>
    </row>
    <row r="777">
      <c r="A777" s="2" t="s">
        <v>7</v>
      </c>
      <c r="B777" s="5">
        <v>1327.0</v>
      </c>
      <c r="C777" s="5" t="s">
        <v>1389</v>
      </c>
      <c r="D777" s="5" t="s">
        <v>468</v>
      </c>
      <c r="E777" s="4">
        <v>525.0</v>
      </c>
      <c r="F777" s="5" t="s">
        <v>1390</v>
      </c>
      <c r="G777" s="6" t="s">
        <v>1391</v>
      </c>
    </row>
    <row r="778">
      <c r="A778" s="2" t="s">
        <v>7</v>
      </c>
      <c r="B778" s="5">
        <v>1328.0</v>
      </c>
      <c r="C778" s="5" t="s">
        <v>1392</v>
      </c>
      <c r="D778" s="5" t="s">
        <v>548</v>
      </c>
      <c r="E778" s="4">
        <v>525.0</v>
      </c>
      <c r="F778" s="5" t="s">
        <v>1393</v>
      </c>
      <c r="G778" s="6" t="s">
        <v>1394</v>
      </c>
    </row>
    <row r="779">
      <c r="A779" s="2" t="s">
        <v>7</v>
      </c>
      <c r="B779" s="5">
        <v>1329.0</v>
      </c>
      <c r="C779" s="5" t="s">
        <v>67</v>
      </c>
      <c r="D779" s="5" t="s">
        <v>468</v>
      </c>
      <c r="E779" s="4">
        <v>526.0</v>
      </c>
      <c r="F779" s="5" t="s">
        <v>1395</v>
      </c>
      <c r="G779" s="6" t="s">
        <v>1396</v>
      </c>
    </row>
    <row r="780">
      <c r="A780" s="2" t="s">
        <v>7</v>
      </c>
      <c r="B780" s="5">
        <v>1330.0</v>
      </c>
      <c r="C780" s="5" t="s">
        <v>1397</v>
      </c>
      <c r="D780" s="5" t="s">
        <v>468</v>
      </c>
      <c r="E780" s="4">
        <v>527.0</v>
      </c>
      <c r="F780" s="5" t="s">
        <v>1398</v>
      </c>
      <c r="G780" s="6" t="s">
        <v>1399</v>
      </c>
    </row>
    <row r="781">
      <c r="A781" s="2" t="s">
        <v>7</v>
      </c>
      <c r="B781" s="5">
        <v>1331.0</v>
      </c>
      <c r="C781" s="5" t="s">
        <v>1400</v>
      </c>
      <c r="D781" s="5" t="s">
        <v>548</v>
      </c>
      <c r="E781" s="4">
        <v>527.0</v>
      </c>
      <c r="F781" s="5" t="s">
        <v>1401</v>
      </c>
      <c r="G781" s="6" t="s">
        <v>1402</v>
      </c>
    </row>
    <row r="782">
      <c r="A782" s="2" t="s">
        <v>7</v>
      </c>
      <c r="B782" s="5">
        <v>1332.0</v>
      </c>
      <c r="C782" s="5" t="s">
        <v>1403</v>
      </c>
      <c r="D782" s="5" t="s">
        <v>548</v>
      </c>
      <c r="E782" s="4">
        <v>527.0</v>
      </c>
      <c r="F782" s="5"/>
      <c r="G782" s="6" t="s">
        <v>1404</v>
      </c>
    </row>
    <row r="783">
      <c r="A783" s="2" t="s">
        <v>7</v>
      </c>
      <c r="B783" s="5">
        <v>1333.0</v>
      </c>
      <c r="C783" s="5" t="s">
        <v>1405</v>
      </c>
      <c r="D783" s="5" t="s">
        <v>468</v>
      </c>
      <c r="E783" s="4">
        <v>528.0</v>
      </c>
      <c r="F783" s="5" t="s">
        <v>1406</v>
      </c>
      <c r="G783" s="6" t="s">
        <v>1407</v>
      </c>
    </row>
    <row r="784">
      <c r="A784" s="2" t="s">
        <v>7</v>
      </c>
      <c r="B784" s="5">
        <v>1334.0</v>
      </c>
      <c r="C784" s="5" t="s">
        <v>1408</v>
      </c>
      <c r="D784" s="5" t="s">
        <v>468</v>
      </c>
      <c r="E784" s="4">
        <v>529.0</v>
      </c>
      <c r="F784" s="5" t="s">
        <v>1409</v>
      </c>
      <c r="G784" s="6" t="s">
        <v>1410</v>
      </c>
    </row>
    <row r="785">
      <c r="A785" s="2" t="s">
        <v>7</v>
      </c>
      <c r="B785" s="5">
        <v>1335.0</v>
      </c>
      <c r="C785" s="5" t="s">
        <v>1411</v>
      </c>
      <c r="D785" s="5" t="s">
        <v>468</v>
      </c>
      <c r="E785" s="4">
        <v>530.0</v>
      </c>
      <c r="F785" s="5" t="s">
        <v>1412</v>
      </c>
      <c r="G785" s="6" t="s">
        <v>1413</v>
      </c>
    </row>
    <row r="786">
      <c r="A786" s="2" t="s">
        <v>7</v>
      </c>
      <c r="B786" s="5">
        <v>1336.0</v>
      </c>
      <c r="C786" s="5" t="s">
        <v>71</v>
      </c>
      <c r="D786" s="5" t="s">
        <v>468</v>
      </c>
      <c r="E786" s="4">
        <v>530.0</v>
      </c>
      <c r="F786" s="5" t="s">
        <v>1414</v>
      </c>
      <c r="G786" s="6" t="s">
        <v>1415</v>
      </c>
    </row>
    <row r="787">
      <c r="A787" s="2" t="s">
        <v>7</v>
      </c>
      <c r="B787" s="5">
        <v>1337.0</v>
      </c>
      <c r="C787" s="5" t="s">
        <v>1416</v>
      </c>
      <c r="D787" s="5" t="s">
        <v>468</v>
      </c>
      <c r="E787" s="4">
        <v>530.0</v>
      </c>
      <c r="F787" s="5" t="s">
        <v>1417</v>
      </c>
      <c r="G787" s="6" t="s">
        <v>1418</v>
      </c>
    </row>
    <row r="788">
      <c r="A788" s="2" t="s">
        <v>7</v>
      </c>
      <c r="B788" s="5">
        <v>1338.0</v>
      </c>
      <c r="C788" s="5" t="s">
        <v>1419</v>
      </c>
      <c r="D788" s="5" t="s">
        <v>468</v>
      </c>
      <c r="E788" s="4">
        <v>530.0</v>
      </c>
      <c r="F788" s="5" t="s">
        <v>1420</v>
      </c>
      <c r="G788" s="6" t="s">
        <v>1421</v>
      </c>
    </row>
    <row r="789">
      <c r="A789" s="2" t="s">
        <v>7</v>
      </c>
      <c r="B789" s="5">
        <v>1339.0</v>
      </c>
      <c r="C789" s="5" t="s">
        <v>1422</v>
      </c>
      <c r="D789" s="5" t="s">
        <v>468</v>
      </c>
      <c r="E789" s="4">
        <v>531.0</v>
      </c>
      <c r="F789" s="5" t="s">
        <v>1423</v>
      </c>
      <c r="G789" s="6" t="s">
        <v>1424</v>
      </c>
    </row>
    <row r="790">
      <c r="A790" s="2" t="s">
        <v>7</v>
      </c>
      <c r="B790" s="5">
        <v>1340.0</v>
      </c>
      <c r="C790" s="5" t="s">
        <v>1425</v>
      </c>
      <c r="D790" s="5" t="s">
        <v>548</v>
      </c>
      <c r="E790" s="4">
        <v>532.0</v>
      </c>
      <c r="F790" s="5" t="s">
        <v>1426</v>
      </c>
      <c r="G790" s="6" t="s">
        <v>1427</v>
      </c>
    </row>
    <row r="791">
      <c r="A791" s="2" t="s">
        <v>7</v>
      </c>
      <c r="B791" s="5">
        <v>1341.0</v>
      </c>
      <c r="C791" s="5" t="s">
        <v>1428</v>
      </c>
      <c r="D791" s="5" t="s">
        <v>548</v>
      </c>
      <c r="E791" s="4">
        <v>533.0</v>
      </c>
      <c r="F791" s="5"/>
      <c r="G791" s="6" t="s">
        <v>1429</v>
      </c>
    </row>
    <row r="792">
      <c r="A792" s="2" t="s">
        <v>7</v>
      </c>
      <c r="B792" s="5">
        <v>1342.0</v>
      </c>
      <c r="C792" s="5" t="s">
        <v>1430</v>
      </c>
      <c r="D792" s="5" t="s">
        <v>468</v>
      </c>
      <c r="E792" s="4">
        <v>533.0</v>
      </c>
      <c r="F792" s="5" t="s">
        <v>1431</v>
      </c>
      <c r="G792" s="6" t="s">
        <v>1432</v>
      </c>
    </row>
    <row r="793">
      <c r="A793" s="2" t="s">
        <v>7</v>
      </c>
      <c r="B793" s="5">
        <v>1343.0</v>
      </c>
      <c r="C793" s="5" t="s">
        <v>1433</v>
      </c>
      <c r="D793" s="5" t="s">
        <v>468</v>
      </c>
      <c r="E793" s="4">
        <v>533.0</v>
      </c>
      <c r="F793" s="5"/>
      <c r="G793" s="6" t="s">
        <v>1434</v>
      </c>
    </row>
    <row r="794">
      <c r="A794" s="2" t="s">
        <v>7</v>
      </c>
      <c r="B794" s="5">
        <v>1344.0</v>
      </c>
      <c r="C794" s="5" t="s">
        <v>1435</v>
      </c>
      <c r="D794" s="5" t="s">
        <v>468</v>
      </c>
      <c r="E794" s="4">
        <v>533.0</v>
      </c>
      <c r="F794" s="5" t="s">
        <v>1436</v>
      </c>
      <c r="G794" s="6" t="s">
        <v>1437</v>
      </c>
    </row>
    <row r="795">
      <c r="A795" s="2" t="s">
        <v>7</v>
      </c>
      <c r="B795" s="5">
        <v>1345.0</v>
      </c>
      <c r="C795" s="5" t="s">
        <v>1438</v>
      </c>
      <c r="D795" s="5" t="s">
        <v>468</v>
      </c>
      <c r="E795" s="4">
        <v>534.0</v>
      </c>
      <c r="F795" s="5" t="s">
        <v>1439</v>
      </c>
      <c r="G795" s="6" t="s">
        <v>1440</v>
      </c>
    </row>
    <row r="796">
      <c r="A796" s="2" t="s">
        <v>7</v>
      </c>
      <c r="B796" s="5">
        <v>1346.0</v>
      </c>
      <c r="C796" s="5" t="s">
        <v>1441</v>
      </c>
      <c r="D796" s="5" t="s">
        <v>468</v>
      </c>
      <c r="E796" s="4">
        <v>535.0</v>
      </c>
      <c r="F796" s="5" t="s">
        <v>1442</v>
      </c>
      <c r="G796" s="6" t="s">
        <v>1443</v>
      </c>
    </row>
    <row r="797">
      <c r="A797" s="2" t="s">
        <v>7</v>
      </c>
      <c r="B797" s="5">
        <v>1347.0</v>
      </c>
      <c r="C797" s="5" t="s">
        <v>1444</v>
      </c>
      <c r="D797" s="5" t="s">
        <v>468</v>
      </c>
      <c r="E797" s="4">
        <v>536.0</v>
      </c>
      <c r="F797" s="5" t="s">
        <v>1445</v>
      </c>
      <c r="G797" s="6" t="s">
        <v>1446</v>
      </c>
    </row>
    <row r="798">
      <c r="A798" s="2" t="s">
        <v>7</v>
      </c>
      <c r="B798" s="5">
        <v>1348.0</v>
      </c>
      <c r="C798" s="5" t="s">
        <v>1447</v>
      </c>
      <c r="D798" s="5" t="s">
        <v>468</v>
      </c>
      <c r="E798" s="4">
        <v>536.0</v>
      </c>
      <c r="F798" s="5"/>
      <c r="G798" s="6" t="s">
        <v>1448</v>
      </c>
    </row>
    <row r="799">
      <c r="A799" s="2" t="s">
        <v>7</v>
      </c>
      <c r="B799" s="5">
        <v>1349.0</v>
      </c>
      <c r="C799" s="5" t="s">
        <v>1449</v>
      </c>
      <c r="D799" s="5" t="s">
        <v>468</v>
      </c>
      <c r="E799" s="4">
        <v>537.0</v>
      </c>
      <c r="F799" s="5" t="s">
        <v>1450</v>
      </c>
      <c r="G799" s="6" t="s">
        <v>1451</v>
      </c>
    </row>
    <row r="800">
      <c r="A800" s="2" t="s">
        <v>7</v>
      </c>
      <c r="B800" s="5">
        <v>1350.0</v>
      </c>
      <c r="C800" s="5" t="s">
        <v>79</v>
      </c>
      <c r="D800" s="5" t="s">
        <v>468</v>
      </c>
      <c r="E800" s="4">
        <v>538.0</v>
      </c>
      <c r="F800" s="5" t="s">
        <v>1452</v>
      </c>
      <c r="G800" s="6" t="s">
        <v>1453</v>
      </c>
    </row>
    <row r="801">
      <c r="A801" s="2" t="s">
        <v>7</v>
      </c>
      <c r="B801" s="5">
        <v>1351.0</v>
      </c>
      <c r="C801" s="5" t="s">
        <v>1454</v>
      </c>
      <c r="D801" s="5" t="s">
        <v>468</v>
      </c>
      <c r="E801" s="4">
        <v>539.0</v>
      </c>
      <c r="F801" s="5" t="s">
        <v>1455</v>
      </c>
      <c r="G801" s="6" t="s">
        <v>1456</v>
      </c>
    </row>
    <row r="802">
      <c r="A802" s="2" t="s">
        <v>7</v>
      </c>
      <c r="B802" s="5">
        <v>1352.0</v>
      </c>
      <c r="C802" s="5" t="s">
        <v>1457</v>
      </c>
      <c r="D802" s="5" t="s">
        <v>468</v>
      </c>
      <c r="E802" s="4">
        <v>539.0</v>
      </c>
      <c r="F802" s="5"/>
      <c r="G802" s="6" t="s">
        <v>1458</v>
      </c>
    </row>
    <row r="803">
      <c r="A803" s="2" t="s">
        <v>7</v>
      </c>
      <c r="B803" s="5">
        <v>1353.0</v>
      </c>
      <c r="C803" s="5" t="s">
        <v>1459</v>
      </c>
      <c r="D803" s="5" t="s">
        <v>548</v>
      </c>
      <c r="E803" s="4">
        <v>539.0</v>
      </c>
      <c r="F803" s="5" t="s">
        <v>1460</v>
      </c>
      <c r="G803" s="6" t="s">
        <v>1461</v>
      </c>
    </row>
    <row r="804">
      <c r="A804" s="2" t="s">
        <v>7</v>
      </c>
      <c r="B804" s="5">
        <v>1354.0</v>
      </c>
      <c r="C804" s="5" t="s">
        <v>1462</v>
      </c>
      <c r="D804" s="5" t="s">
        <v>468</v>
      </c>
      <c r="E804" s="4">
        <v>539.0</v>
      </c>
      <c r="F804" s="5" t="s">
        <v>1463</v>
      </c>
      <c r="G804" s="6" t="s">
        <v>1464</v>
      </c>
    </row>
    <row r="805">
      <c r="A805" s="2" t="s">
        <v>7</v>
      </c>
      <c r="B805" s="5">
        <v>1355.0</v>
      </c>
      <c r="C805" s="5" t="s">
        <v>1465</v>
      </c>
      <c r="D805" s="5" t="s">
        <v>468</v>
      </c>
      <c r="E805" s="4">
        <v>539.0</v>
      </c>
      <c r="F805" s="5" t="s">
        <v>1466</v>
      </c>
      <c r="G805" s="6" t="s">
        <v>1467</v>
      </c>
    </row>
    <row r="806">
      <c r="A806" s="2" t="s">
        <v>7</v>
      </c>
      <c r="B806" s="5">
        <v>1356.0</v>
      </c>
      <c r="C806" s="5" t="s">
        <v>1468</v>
      </c>
      <c r="D806" s="5" t="s">
        <v>468</v>
      </c>
      <c r="E806" s="4">
        <v>539.0</v>
      </c>
      <c r="F806" s="5" t="s">
        <v>1469</v>
      </c>
      <c r="G806" s="6" t="s">
        <v>1470</v>
      </c>
    </row>
    <row r="807">
      <c r="A807" s="2" t="s">
        <v>7</v>
      </c>
      <c r="B807" s="5">
        <v>1357.0</v>
      </c>
      <c r="C807" s="5" t="s">
        <v>1471</v>
      </c>
      <c r="D807" s="5" t="s">
        <v>468</v>
      </c>
      <c r="E807" s="4">
        <v>539.0</v>
      </c>
      <c r="F807" s="5"/>
      <c r="G807" s="6" t="s">
        <v>1472</v>
      </c>
    </row>
    <row r="808">
      <c r="A808" s="2" t="s">
        <v>7</v>
      </c>
      <c r="B808" s="5">
        <v>1358.0</v>
      </c>
      <c r="C808" s="5" t="s">
        <v>1473</v>
      </c>
      <c r="D808" s="5" t="s">
        <v>468</v>
      </c>
      <c r="E808" s="4">
        <v>539.0</v>
      </c>
      <c r="F808" s="5" t="s">
        <v>1474</v>
      </c>
      <c r="G808" s="6" t="s">
        <v>1475</v>
      </c>
    </row>
    <row r="809">
      <c r="A809" s="2" t="s">
        <v>7</v>
      </c>
      <c r="B809" s="5">
        <v>1359.0</v>
      </c>
      <c r="C809" s="5" t="s">
        <v>1476</v>
      </c>
      <c r="D809" s="5" t="s">
        <v>468</v>
      </c>
      <c r="E809" s="4">
        <v>539.0</v>
      </c>
      <c r="F809" s="5" t="s">
        <v>1477</v>
      </c>
      <c r="G809" s="6" t="s">
        <v>1478</v>
      </c>
    </row>
    <row r="810">
      <c r="A810" s="2" t="s">
        <v>7</v>
      </c>
      <c r="B810" s="5">
        <v>1360.0</v>
      </c>
      <c r="C810" s="5" t="s">
        <v>1479</v>
      </c>
      <c r="D810" s="5" t="s">
        <v>468</v>
      </c>
      <c r="E810" s="4">
        <v>539.0</v>
      </c>
      <c r="F810" s="5"/>
      <c r="G810" s="6" t="s">
        <v>1480</v>
      </c>
    </row>
    <row r="811">
      <c r="A811" s="2" t="s">
        <v>7</v>
      </c>
      <c r="B811" s="5">
        <v>1361.0</v>
      </c>
      <c r="C811" s="5" t="s">
        <v>1481</v>
      </c>
      <c r="D811" s="5" t="s">
        <v>468</v>
      </c>
      <c r="E811" s="4">
        <v>539.0</v>
      </c>
      <c r="F811" s="5" t="s">
        <v>1482</v>
      </c>
      <c r="G811" s="6" t="s">
        <v>1483</v>
      </c>
    </row>
    <row r="812">
      <c r="A812" s="2" t="s">
        <v>7</v>
      </c>
      <c r="B812" s="5">
        <v>1362.0</v>
      </c>
      <c r="C812" s="5" t="s">
        <v>1484</v>
      </c>
      <c r="D812" s="5" t="s">
        <v>468</v>
      </c>
      <c r="E812" s="4">
        <v>539.0</v>
      </c>
      <c r="F812" s="5" t="s">
        <v>1469</v>
      </c>
      <c r="G812" s="6" t="s">
        <v>1485</v>
      </c>
    </row>
    <row r="813">
      <c r="A813" s="2" t="s">
        <v>7</v>
      </c>
      <c r="B813" s="5">
        <v>1363.0</v>
      </c>
      <c r="C813" s="5" t="s">
        <v>1486</v>
      </c>
      <c r="D813" s="5" t="s">
        <v>468</v>
      </c>
      <c r="E813" s="4">
        <v>539.0</v>
      </c>
      <c r="F813" s="5" t="s">
        <v>1487</v>
      </c>
      <c r="G813" s="6" t="s">
        <v>1488</v>
      </c>
    </row>
    <row r="814">
      <c r="A814" s="2" t="s">
        <v>7</v>
      </c>
      <c r="B814" s="5">
        <v>1364.0</v>
      </c>
      <c r="C814" s="5" t="s">
        <v>1489</v>
      </c>
      <c r="D814" s="5" t="s">
        <v>468</v>
      </c>
      <c r="E814" s="4">
        <v>539.0</v>
      </c>
      <c r="F814" s="5" t="s">
        <v>1267</v>
      </c>
      <c r="G814" s="6" t="s">
        <v>1490</v>
      </c>
    </row>
    <row r="815">
      <c r="A815" s="2" t="s">
        <v>7</v>
      </c>
      <c r="B815" s="5">
        <v>1365.0</v>
      </c>
      <c r="C815" s="5" t="s">
        <v>1491</v>
      </c>
      <c r="D815" s="5" t="s">
        <v>468</v>
      </c>
      <c r="E815" s="4">
        <v>539.0</v>
      </c>
      <c r="F815" s="5" t="s">
        <v>1492</v>
      </c>
      <c r="G815" s="6" t="s">
        <v>1493</v>
      </c>
    </row>
    <row r="816">
      <c r="A816" s="2" t="s">
        <v>7</v>
      </c>
      <c r="B816" s="5">
        <v>1366.0</v>
      </c>
      <c r="C816" s="5" t="s">
        <v>1494</v>
      </c>
      <c r="D816" s="5" t="s">
        <v>468</v>
      </c>
      <c r="E816" s="4">
        <v>539.0</v>
      </c>
      <c r="F816" s="5" t="s">
        <v>1495</v>
      </c>
      <c r="G816" s="6" t="s">
        <v>1496</v>
      </c>
    </row>
    <row r="817">
      <c r="A817" s="2" t="s">
        <v>7</v>
      </c>
      <c r="B817" s="5">
        <v>1367.0</v>
      </c>
      <c r="C817" s="5" t="s">
        <v>1497</v>
      </c>
      <c r="D817" s="5" t="s">
        <v>468</v>
      </c>
      <c r="E817" s="4">
        <v>539.0</v>
      </c>
      <c r="F817" s="5" t="s">
        <v>1498</v>
      </c>
      <c r="G817" s="6" t="s">
        <v>1499</v>
      </c>
    </row>
    <row r="818">
      <c r="A818" s="2" t="s">
        <v>7</v>
      </c>
      <c r="B818" s="5">
        <v>1368.0</v>
      </c>
      <c r="C818" s="5" t="s">
        <v>1500</v>
      </c>
      <c r="D818" s="5" t="s">
        <v>468</v>
      </c>
      <c r="E818" s="4">
        <v>539.0</v>
      </c>
      <c r="F818" s="5" t="s">
        <v>1501</v>
      </c>
      <c r="G818" s="6" t="s">
        <v>1502</v>
      </c>
    </row>
    <row r="819">
      <c r="A819" s="2" t="s">
        <v>7</v>
      </c>
      <c r="B819" s="5">
        <v>1369.0</v>
      </c>
      <c r="C819" s="5" t="s">
        <v>1503</v>
      </c>
      <c r="D819" s="5" t="s">
        <v>468</v>
      </c>
      <c r="E819" s="4">
        <v>539.0</v>
      </c>
      <c r="F819" s="5" t="s">
        <v>1504</v>
      </c>
      <c r="G819" s="6" t="s">
        <v>1505</v>
      </c>
    </row>
    <row r="820">
      <c r="A820" s="2" t="s">
        <v>7</v>
      </c>
      <c r="B820" s="5">
        <v>1370.0</v>
      </c>
      <c r="C820" s="5" t="s">
        <v>1506</v>
      </c>
      <c r="D820" s="5" t="s">
        <v>468</v>
      </c>
      <c r="E820" s="4">
        <v>539.0</v>
      </c>
      <c r="F820" s="5" t="s">
        <v>1507</v>
      </c>
      <c r="G820" s="6" t="s">
        <v>1508</v>
      </c>
    </row>
    <row r="821">
      <c r="A821" s="2" t="s">
        <v>7</v>
      </c>
      <c r="B821" s="5">
        <v>1371.0</v>
      </c>
      <c r="C821" s="5" t="s">
        <v>1509</v>
      </c>
      <c r="D821" s="5" t="s">
        <v>468</v>
      </c>
      <c r="E821" s="4">
        <v>539.0</v>
      </c>
      <c r="F821" s="5" t="s">
        <v>1510</v>
      </c>
      <c r="G821" s="6" t="s">
        <v>1511</v>
      </c>
    </row>
    <row r="822">
      <c r="A822" s="2" t="s">
        <v>7</v>
      </c>
      <c r="B822" s="5">
        <v>1372.0</v>
      </c>
      <c r="C822" s="5" t="s">
        <v>1512</v>
      </c>
      <c r="D822" s="5" t="s">
        <v>468</v>
      </c>
      <c r="E822" s="4">
        <v>539.0</v>
      </c>
      <c r="F822" s="5" t="s">
        <v>1513</v>
      </c>
      <c r="G822" s="6" t="s">
        <v>1514</v>
      </c>
    </row>
    <row r="823">
      <c r="A823" s="2" t="s">
        <v>7</v>
      </c>
      <c r="B823" s="5">
        <v>1373.0</v>
      </c>
      <c r="C823" s="5" t="s">
        <v>1515</v>
      </c>
      <c r="D823" s="5" t="s">
        <v>468</v>
      </c>
      <c r="E823" s="4">
        <v>539.0</v>
      </c>
      <c r="F823" s="5"/>
      <c r="G823" s="6" t="s">
        <v>1516</v>
      </c>
    </row>
    <row r="824">
      <c r="A824" s="2" t="s">
        <v>7</v>
      </c>
      <c r="B824" s="5">
        <v>1374.0</v>
      </c>
      <c r="C824" s="5" t="s">
        <v>80</v>
      </c>
      <c r="D824" s="5" t="s">
        <v>468</v>
      </c>
      <c r="E824" s="4">
        <v>539.0</v>
      </c>
      <c r="F824" s="5" t="s">
        <v>1517</v>
      </c>
      <c r="G824" s="6" t="s">
        <v>1518</v>
      </c>
    </row>
    <row r="825">
      <c r="A825" s="2" t="s">
        <v>7</v>
      </c>
      <c r="B825" s="5">
        <v>1375.0</v>
      </c>
      <c r="C825" s="5" t="s">
        <v>1519</v>
      </c>
      <c r="D825" s="5" t="s">
        <v>468</v>
      </c>
      <c r="E825" s="4">
        <v>539.0</v>
      </c>
      <c r="F825" s="5"/>
      <c r="G825" s="6" t="s">
        <v>1520</v>
      </c>
    </row>
    <row r="826">
      <c r="A826" s="2" t="s">
        <v>7</v>
      </c>
      <c r="B826" s="5">
        <v>1376.0</v>
      </c>
      <c r="C826" s="5" t="s">
        <v>1521</v>
      </c>
      <c r="D826" s="5" t="s">
        <v>468</v>
      </c>
      <c r="E826" s="4">
        <v>539.0</v>
      </c>
      <c r="F826" s="5" t="s">
        <v>1522</v>
      </c>
      <c r="G826" s="6" t="s">
        <v>1523</v>
      </c>
    </row>
    <row r="827">
      <c r="A827" s="2" t="s">
        <v>7</v>
      </c>
      <c r="B827" s="5">
        <v>1377.0</v>
      </c>
      <c r="C827" s="5" t="s">
        <v>1524</v>
      </c>
      <c r="D827" s="5" t="s">
        <v>468</v>
      </c>
      <c r="E827" s="4">
        <v>539.0</v>
      </c>
      <c r="F827" s="5"/>
      <c r="G827" s="6" t="s">
        <v>1525</v>
      </c>
    </row>
    <row r="828">
      <c r="A828" s="2" t="s">
        <v>7</v>
      </c>
      <c r="B828" s="5">
        <v>1378.0</v>
      </c>
      <c r="C828" s="5" t="s">
        <v>1526</v>
      </c>
      <c r="D828" s="5" t="s">
        <v>468</v>
      </c>
      <c r="E828" s="4">
        <v>539.0</v>
      </c>
      <c r="F828" s="5" t="s">
        <v>1527</v>
      </c>
      <c r="G828" s="6" t="s">
        <v>1528</v>
      </c>
    </row>
    <row r="829">
      <c r="A829" s="2" t="s">
        <v>7</v>
      </c>
      <c r="B829" s="5">
        <v>1379.0</v>
      </c>
      <c r="C829" s="5" t="s">
        <v>1529</v>
      </c>
      <c r="D829" s="5" t="s">
        <v>468</v>
      </c>
      <c r="E829" s="4">
        <v>539.0</v>
      </c>
      <c r="F829" s="5" t="s">
        <v>1530</v>
      </c>
      <c r="G829" s="6" t="s">
        <v>1531</v>
      </c>
    </row>
    <row r="830">
      <c r="A830" s="2" t="s">
        <v>7</v>
      </c>
      <c r="B830" s="5">
        <v>1380.0</v>
      </c>
      <c r="C830" s="5" t="s">
        <v>1532</v>
      </c>
      <c r="D830" s="5" t="s">
        <v>468</v>
      </c>
      <c r="E830" s="4">
        <v>539.0</v>
      </c>
      <c r="F830" s="5" t="s">
        <v>1533</v>
      </c>
      <c r="G830" s="6" t="s">
        <v>1534</v>
      </c>
    </row>
    <row r="831">
      <c r="A831" s="2" t="s">
        <v>7</v>
      </c>
      <c r="B831" s="5">
        <v>1381.0</v>
      </c>
      <c r="C831" s="5" t="s">
        <v>1535</v>
      </c>
      <c r="D831" s="5" t="s">
        <v>468</v>
      </c>
      <c r="E831" s="4">
        <v>539.0</v>
      </c>
      <c r="F831" s="5" t="s">
        <v>1536</v>
      </c>
      <c r="G831" s="6" t="s">
        <v>1537</v>
      </c>
    </row>
    <row r="832">
      <c r="A832" s="2" t="s">
        <v>7</v>
      </c>
      <c r="B832" s="5">
        <v>1382.0</v>
      </c>
      <c r="C832" s="5" t="s">
        <v>1538</v>
      </c>
      <c r="D832" s="5" t="s">
        <v>468</v>
      </c>
      <c r="E832" s="4">
        <v>540.0</v>
      </c>
      <c r="F832" s="5" t="s">
        <v>1539</v>
      </c>
      <c r="G832" s="6" t="s">
        <v>1540</v>
      </c>
    </row>
    <row r="833">
      <c r="A833" s="2" t="s">
        <v>7</v>
      </c>
      <c r="B833" s="5">
        <v>1383.0</v>
      </c>
      <c r="C833" s="5" t="s">
        <v>1541</v>
      </c>
      <c r="D833" s="5" t="s">
        <v>468</v>
      </c>
      <c r="E833" s="4">
        <v>540.0</v>
      </c>
      <c r="F833" s="5" t="s">
        <v>1542</v>
      </c>
      <c r="G833" s="6" t="s">
        <v>1543</v>
      </c>
    </row>
    <row r="834">
      <c r="A834" s="2" t="s">
        <v>7</v>
      </c>
      <c r="B834" s="5">
        <v>1384.0</v>
      </c>
      <c r="C834" s="5" t="s">
        <v>1544</v>
      </c>
      <c r="D834" s="5" t="s">
        <v>468</v>
      </c>
      <c r="E834" s="4">
        <v>540.0</v>
      </c>
      <c r="F834" s="5" t="s">
        <v>1545</v>
      </c>
      <c r="G834" s="6" t="s">
        <v>1546</v>
      </c>
    </row>
    <row r="835">
      <c r="A835" s="2" t="s">
        <v>7</v>
      </c>
      <c r="B835" s="5">
        <v>1385.0</v>
      </c>
      <c r="C835" s="5" t="s">
        <v>1547</v>
      </c>
      <c r="D835" s="5" t="s">
        <v>468</v>
      </c>
      <c r="E835" s="4">
        <v>540.0</v>
      </c>
      <c r="F835" s="5" t="s">
        <v>1548</v>
      </c>
      <c r="G835" s="6" t="s">
        <v>1549</v>
      </c>
    </row>
    <row r="836">
      <c r="A836" s="2" t="s">
        <v>7</v>
      </c>
      <c r="B836" s="5">
        <v>1386.0</v>
      </c>
      <c r="C836" s="5" t="s">
        <v>1550</v>
      </c>
      <c r="D836" s="5" t="s">
        <v>548</v>
      </c>
      <c r="E836" s="4">
        <v>540.0</v>
      </c>
      <c r="F836" s="5" t="s">
        <v>1551</v>
      </c>
      <c r="G836" s="6" t="s">
        <v>1552</v>
      </c>
    </row>
    <row r="837">
      <c r="A837" s="2" t="s">
        <v>7</v>
      </c>
      <c r="B837" s="5">
        <v>1387.0</v>
      </c>
      <c r="C837" s="5" t="s">
        <v>1553</v>
      </c>
      <c r="D837" s="5" t="s">
        <v>468</v>
      </c>
      <c r="E837" s="4">
        <v>540.0</v>
      </c>
      <c r="F837" s="5"/>
      <c r="G837" s="6" t="s">
        <v>1554</v>
      </c>
    </row>
    <row r="838">
      <c r="A838" s="2" t="s">
        <v>7</v>
      </c>
      <c r="B838" s="5">
        <v>1388.0</v>
      </c>
      <c r="C838" s="5" t="s">
        <v>1555</v>
      </c>
      <c r="D838" s="5" t="s">
        <v>468</v>
      </c>
      <c r="E838" s="4">
        <v>540.0</v>
      </c>
      <c r="F838" s="5"/>
      <c r="G838" s="6" t="s">
        <v>1556</v>
      </c>
    </row>
    <row r="839">
      <c r="A839" s="2" t="s">
        <v>7</v>
      </c>
      <c r="B839" s="5">
        <v>1389.0</v>
      </c>
      <c r="C839" s="5" t="s">
        <v>1557</v>
      </c>
      <c r="D839" s="5" t="s">
        <v>468</v>
      </c>
      <c r="E839" s="4">
        <v>540.0</v>
      </c>
      <c r="F839" s="5" t="s">
        <v>1558</v>
      </c>
      <c r="G839" s="6" t="s">
        <v>1559</v>
      </c>
    </row>
    <row r="840">
      <c r="A840" s="2" t="s">
        <v>7</v>
      </c>
      <c r="B840" s="5">
        <v>1390.0</v>
      </c>
      <c r="C840" s="5" t="s">
        <v>1560</v>
      </c>
      <c r="D840" s="5" t="s">
        <v>468</v>
      </c>
      <c r="E840" s="4">
        <v>540.0</v>
      </c>
      <c r="F840" s="5" t="s">
        <v>1561</v>
      </c>
      <c r="G840" s="6" t="s">
        <v>1562</v>
      </c>
    </row>
    <row r="841">
      <c r="A841" s="2" t="s">
        <v>7</v>
      </c>
      <c r="B841" s="5">
        <v>1391.0</v>
      </c>
      <c r="C841" s="5" t="s">
        <v>1563</v>
      </c>
      <c r="D841" s="5" t="s">
        <v>458</v>
      </c>
      <c r="E841" s="4">
        <v>541.0</v>
      </c>
      <c r="F841" s="5"/>
      <c r="G841" s="6" t="s">
        <v>1564</v>
      </c>
    </row>
    <row r="842">
      <c r="A842" s="2" t="s">
        <v>7</v>
      </c>
      <c r="B842" s="5">
        <v>1392.0</v>
      </c>
      <c r="C842" s="5" t="s">
        <v>1565</v>
      </c>
      <c r="D842" s="5" t="s">
        <v>468</v>
      </c>
      <c r="E842" s="4">
        <v>541.0</v>
      </c>
      <c r="F842" s="5" t="s">
        <v>1566</v>
      </c>
      <c r="G842" s="6" t="s">
        <v>1567</v>
      </c>
    </row>
    <row r="843">
      <c r="A843" s="2" t="s">
        <v>7</v>
      </c>
      <c r="B843" s="5">
        <v>1393.0</v>
      </c>
      <c r="C843" s="5" t="s">
        <v>83</v>
      </c>
      <c r="D843" s="5" t="s">
        <v>468</v>
      </c>
      <c r="E843" s="4">
        <v>542.0</v>
      </c>
      <c r="F843" s="5" t="s">
        <v>1568</v>
      </c>
      <c r="G843" s="6" t="s">
        <v>1569</v>
      </c>
    </row>
    <row r="844">
      <c r="A844" s="2" t="s">
        <v>7</v>
      </c>
      <c r="B844" s="5">
        <v>1394.0</v>
      </c>
      <c r="C844" s="5" t="s">
        <v>1570</v>
      </c>
      <c r="D844" s="5" t="s">
        <v>468</v>
      </c>
      <c r="E844" s="4">
        <v>542.0</v>
      </c>
      <c r="F844" s="5" t="s">
        <v>1571</v>
      </c>
      <c r="G844" s="6" t="s">
        <v>1572</v>
      </c>
    </row>
    <row r="845">
      <c r="A845" s="2" t="s">
        <v>7</v>
      </c>
      <c r="B845" s="5">
        <v>1395.0</v>
      </c>
      <c r="C845" s="5" t="s">
        <v>1573</v>
      </c>
      <c r="D845" s="5" t="s">
        <v>468</v>
      </c>
      <c r="E845" s="4">
        <v>542.0</v>
      </c>
      <c r="F845" s="5" t="s">
        <v>1574</v>
      </c>
      <c r="G845" s="6" t="s">
        <v>1575</v>
      </c>
    </row>
    <row r="846">
      <c r="A846" s="2" t="s">
        <v>7</v>
      </c>
      <c r="B846" s="5">
        <v>1396.0</v>
      </c>
      <c r="C846" s="5" t="s">
        <v>1576</v>
      </c>
      <c r="D846" s="5" t="s">
        <v>468</v>
      </c>
      <c r="E846" s="4">
        <v>542.0</v>
      </c>
      <c r="F846" s="5" t="s">
        <v>1577</v>
      </c>
      <c r="G846" s="6" t="s">
        <v>1578</v>
      </c>
    </row>
    <row r="847">
      <c r="A847" s="2" t="s">
        <v>7</v>
      </c>
      <c r="B847" s="5">
        <v>1397.0</v>
      </c>
      <c r="C847" s="5" t="s">
        <v>1579</v>
      </c>
      <c r="D847" s="5" t="s">
        <v>468</v>
      </c>
      <c r="E847" s="4">
        <v>542.0</v>
      </c>
      <c r="F847" s="5" t="s">
        <v>1568</v>
      </c>
      <c r="G847" s="6" t="s">
        <v>1580</v>
      </c>
    </row>
    <row r="848">
      <c r="A848" s="2" t="s">
        <v>7</v>
      </c>
      <c r="B848" s="5">
        <v>1398.0</v>
      </c>
      <c r="C848" s="5" t="s">
        <v>1581</v>
      </c>
      <c r="D848" s="5" t="s">
        <v>468</v>
      </c>
      <c r="E848" s="4">
        <v>542.0</v>
      </c>
      <c r="F848" s="5" t="s">
        <v>1582</v>
      </c>
      <c r="G848" s="6" t="s">
        <v>1583</v>
      </c>
    </row>
    <row r="849">
      <c r="A849" s="2" t="s">
        <v>7</v>
      </c>
      <c r="B849" s="5">
        <v>1399.0</v>
      </c>
      <c r="C849" s="5" t="s">
        <v>1584</v>
      </c>
      <c r="D849" s="5" t="s">
        <v>468</v>
      </c>
      <c r="E849" s="4">
        <v>542.0</v>
      </c>
      <c r="F849" s="5" t="s">
        <v>1585</v>
      </c>
      <c r="G849" s="6" t="s">
        <v>1586</v>
      </c>
    </row>
    <row r="850">
      <c r="A850" s="2" t="s">
        <v>7</v>
      </c>
      <c r="B850" s="5">
        <v>1400.0</v>
      </c>
      <c r="C850" s="5" t="s">
        <v>1587</v>
      </c>
      <c r="D850" s="5" t="s">
        <v>548</v>
      </c>
      <c r="E850" s="4">
        <v>543.0</v>
      </c>
      <c r="F850" s="5" t="s">
        <v>1588</v>
      </c>
      <c r="G850" s="6" t="s">
        <v>1589</v>
      </c>
    </row>
    <row r="851">
      <c r="A851" s="2" t="s">
        <v>7</v>
      </c>
      <c r="B851" s="5">
        <v>1401.0</v>
      </c>
      <c r="C851" s="5" t="s">
        <v>1590</v>
      </c>
      <c r="D851" s="5" t="s">
        <v>468</v>
      </c>
      <c r="E851" s="4">
        <v>543.0</v>
      </c>
      <c r="F851" s="5" t="s">
        <v>1591</v>
      </c>
      <c r="G851" s="6" t="s">
        <v>1592</v>
      </c>
    </row>
    <row r="852">
      <c r="A852" s="2" t="s">
        <v>7</v>
      </c>
      <c r="B852" s="5">
        <v>1402.0</v>
      </c>
      <c r="C852" s="5" t="s">
        <v>1593</v>
      </c>
      <c r="D852" s="5" t="s">
        <v>468</v>
      </c>
      <c r="E852" s="4">
        <v>543.0</v>
      </c>
      <c r="F852" s="5"/>
      <c r="G852" s="6" t="s">
        <v>1594</v>
      </c>
    </row>
    <row r="853">
      <c r="A853" s="2" t="s">
        <v>7</v>
      </c>
      <c r="B853" s="5">
        <v>1403.0</v>
      </c>
      <c r="C853" s="5" t="s">
        <v>1595</v>
      </c>
      <c r="D853" s="5" t="s">
        <v>468</v>
      </c>
      <c r="E853" s="4">
        <v>543.0</v>
      </c>
      <c r="F853" s="5" t="s">
        <v>1596</v>
      </c>
      <c r="G853" s="6" t="s">
        <v>1597</v>
      </c>
    </row>
    <row r="854">
      <c r="A854" s="2" t="s">
        <v>7</v>
      </c>
      <c r="B854" s="5">
        <v>1404.0</v>
      </c>
      <c r="C854" s="5" t="s">
        <v>1598</v>
      </c>
      <c r="D854" s="5" t="s">
        <v>468</v>
      </c>
      <c r="E854" s="4">
        <v>543.0</v>
      </c>
      <c r="F854" s="5" t="s">
        <v>1599</v>
      </c>
      <c r="G854" s="6" t="s">
        <v>1600</v>
      </c>
    </row>
    <row r="855">
      <c r="A855" s="2" t="s">
        <v>7</v>
      </c>
      <c r="B855" s="5">
        <v>1405.0</v>
      </c>
      <c r="C855" s="5" t="s">
        <v>1601</v>
      </c>
      <c r="D855" s="5" t="s">
        <v>468</v>
      </c>
      <c r="E855" s="4">
        <v>543.0</v>
      </c>
      <c r="F855" s="5" t="s">
        <v>1602</v>
      </c>
      <c r="G855" s="6" t="s">
        <v>1603</v>
      </c>
    </row>
    <row r="856">
      <c r="A856" s="2" t="s">
        <v>7</v>
      </c>
      <c r="B856" s="5">
        <v>1406.0</v>
      </c>
      <c r="C856" s="5" t="s">
        <v>1604</v>
      </c>
      <c r="D856" s="5" t="s">
        <v>468</v>
      </c>
      <c r="E856" s="4">
        <v>543.0</v>
      </c>
      <c r="F856" s="5" t="s">
        <v>1605</v>
      </c>
      <c r="G856" s="6" t="s">
        <v>1606</v>
      </c>
    </row>
    <row r="857">
      <c r="A857" s="2" t="s">
        <v>7</v>
      </c>
      <c r="B857" s="5">
        <v>1407.0</v>
      </c>
      <c r="C857" s="5" t="s">
        <v>1607</v>
      </c>
      <c r="D857" s="5" t="s">
        <v>468</v>
      </c>
      <c r="E857" s="4">
        <v>543.0</v>
      </c>
      <c r="F857" s="5" t="s">
        <v>1608</v>
      </c>
      <c r="G857" s="6" t="s">
        <v>1609</v>
      </c>
    </row>
    <row r="858">
      <c r="A858" s="2" t="s">
        <v>7</v>
      </c>
      <c r="B858" s="5">
        <v>1408.0</v>
      </c>
      <c r="C858" s="5" t="s">
        <v>1610</v>
      </c>
      <c r="D858" s="5" t="s">
        <v>468</v>
      </c>
      <c r="E858" s="4">
        <v>543.0</v>
      </c>
      <c r="F858" s="5" t="s">
        <v>1611</v>
      </c>
      <c r="G858" s="6" t="s">
        <v>1612</v>
      </c>
    </row>
    <row r="859">
      <c r="A859" s="2" t="s">
        <v>7</v>
      </c>
      <c r="B859" s="5">
        <v>1409.0</v>
      </c>
      <c r="C859" s="5" t="s">
        <v>1613</v>
      </c>
      <c r="D859" s="5" t="s">
        <v>468</v>
      </c>
      <c r="E859" s="4">
        <v>543.0</v>
      </c>
      <c r="F859" s="5"/>
      <c r="G859" s="6" t="s">
        <v>1614</v>
      </c>
    </row>
    <row r="860">
      <c r="A860" s="2" t="s">
        <v>7</v>
      </c>
      <c r="B860" s="5">
        <v>1410.0</v>
      </c>
      <c r="C860" s="5" t="s">
        <v>1615</v>
      </c>
      <c r="D860" s="5" t="s">
        <v>458</v>
      </c>
      <c r="E860" s="4">
        <v>543.0</v>
      </c>
      <c r="F860" s="5"/>
      <c r="G860" s="6" t="s">
        <v>1616</v>
      </c>
    </row>
    <row r="861">
      <c r="A861" s="2" t="s">
        <v>7</v>
      </c>
      <c r="B861" s="5">
        <v>1411.0</v>
      </c>
      <c r="C861" s="5" t="s">
        <v>1617</v>
      </c>
      <c r="D861" s="5" t="s">
        <v>468</v>
      </c>
      <c r="E861" s="4">
        <v>543.0</v>
      </c>
      <c r="F861" s="5" t="s">
        <v>1618</v>
      </c>
      <c r="G861" s="6" t="s">
        <v>1619</v>
      </c>
    </row>
    <row r="862">
      <c r="A862" s="2" t="s">
        <v>7</v>
      </c>
      <c r="B862" s="5">
        <v>1412.0</v>
      </c>
      <c r="C862" s="5" t="s">
        <v>1620</v>
      </c>
      <c r="D862" s="5" t="s">
        <v>468</v>
      </c>
      <c r="E862" s="4">
        <v>543.0</v>
      </c>
      <c r="F862" s="5" t="s">
        <v>1621</v>
      </c>
      <c r="G862" s="6" t="s">
        <v>1622</v>
      </c>
    </row>
    <row r="863">
      <c r="A863" s="2" t="s">
        <v>7</v>
      </c>
      <c r="B863" s="5">
        <v>1413.0</v>
      </c>
      <c r="C863" s="5" t="s">
        <v>1623</v>
      </c>
      <c r="D863" s="5" t="s">
        <v>468</v>
      </c>
      <c r="E863" s="4">
        <v>543.0</v>
      </c>
      <c r="F863" s="5" t="s">
        <v>1624</v>
      </c>
      <c r="G863" s="6" t="s">
        <v>1625</v>
      </c>
    </row>
    <row r="864">
      <c r="A864" s="2" t="s">
        <v>7</v>
      </c>
      <c r="B864" s="5">
        <v>1414.0</v>
      </c>
      <c r="C864" s="5" t="s">
        <v>1626</v>
      </c>
      <c r="D864" s="5" t="s">
        <v>468</v>
      </c>
      <c r="E864" s="4">
        <v>543.0</v>
      </c>
      <c r="F864" s="5" t="s">
        <v>1611</v>
      </c>
      <c r="G864" s="6" t="s">
        <v>1627</v>
      </c>
    </row>
    <row r="865">
      <c r="A865" s="2" t="s">
        <v>7</v>
      </c>
      <c r="B865" s="5">
        <v>1415.0</v>
      </c>
      <c r="C865" s="5" t="s">
        <v>1628</v>
      </c>
      <c r="D865" s="5" t="s">
        <v>468</v>
      </c>
      <c r="E865" s="4">
        <v>544.0</v>
      </c>
      <c r="F865" s="5" t="s">
        <v>1629</v>
      </c>
      <c r="G865" s="6" t="s">
        <v>1630</v>
      </c>
    </row>
    <row r="866">
      <c r="A866" s="2" t="s">
        <v>7</v>
      </c>
      <c r="B866" s="5">
        <v>1416.0</v>
      </c>
      <c r="C866" s="5" t="s">
        <v>1631</v>
      </c>
      <c r="D866" s="5" t="s">
        <v>468</v>
      </c>
      <c r="E866" s="4">
        <v>544.0</v>
      </c>
      <c r="F866" s="5" t="s">
        <v>1632</v>
      </c>
      <c r="G866" s="6" t="s">
        <v>1633</v>
      </c>
    </row>
    <row r="867">
      <c r="A867" s="2" t="s">
        <v>7</v>
      </c>
      <c r="B867" s="5">
        <v>1417.0</v>
      </c>
      <c r="C867" s="5" t="s">
        <v>1634</v>
      </c>
      <c r="D867" s="5" t="s">
        <v>468</v>
      </c>
      <c r="E867" s="4">
        <v>544.0</v>
      </c>
      <c r="F867" s="5" t="s">
        <v>1635</v>
      </c>
      <c r="G867" s="6" t="s">
        <v>1636</v>
      </c>
    </row>
    <row r="868">
      <c r="A868" s="2" t="s">
        <v>7</v>
      </c>
      <c r="B868" s="5">
        <v>1418.0</v>
      </c>
      <c r="C868" s="5" t="s">
        <v>1637</v>
      </c>
      <c r="D868" s="5" t="s">
        <v>468</v>
      </c>
      <c r="E868" s="4">
        <v>544.0</v>
      </c>
      <c r="F868" s="5"/>
      <c r="G868" s="6" t="s">
        <v>1638</v>
      </c>
    </row>
    <row r="869">
      <c r="A869" s="2" t="s">
        <v>7</v>
      </c>
      <c r="B869" s="5">
        <v>1419.0</v>
      </c>
      <c r="C869" s="5" t="s">
        <v>1639</v>
      </c>
      <c r="D869" s="5" t="s">
        <v>468</v>
      </c>
      <c r="E869" s="4">
        <v>544.0</v>
      </c>
      <c r="F869" s="5"/>
      <c r="G869" s="6" t="s">
        <v>1640</v>
      </c>
    </row>
    <row r="870">
      <c r="A870" s="2" t="s">
        <v>7</v>
      </c>
      <c r="B870" s="5">
        <v>1420.0</v>
      </c>
      <c r="C870" s="5" t="s">
        <v>1641</v>
      </c>
      <c r="D870" s="5" t="s">
        <v>468</v>
      </c>
      <c r="E870" s="4">
        <v>544.0</v>
      </c>
      <c r="F870" s="5"/>
      <c r="G870" s="6" t="s">
        <v>1642</v>
      </c>
    </row>
    <row r="871">
      <c r="A871" s="2" t="s">
        <v>7</v>
      </c>
      <c r="B871" s="5">
        <v>1421.0</v>
      </c>
      <c r="C871" s="5" t="s">
        <v>1643</v>
      </c>
      <c r="D871" s="5" t="s">
        <v>468</v>
      </c>
      <c r="E871" s="4">
        <v>544.0</v>
      </c>
      <c r="F871" s="5" t="s">
        <v>1644</v>
      </c>
      <c r="G871" s="6" t="s">
        <v>1645</v>
      </c>
    </row>
    <row r="872">
      <c r="A872" s="2" t="s">
        <v>7</v>
      </c>
      <c r="B872" s="5">
        <v>1422.0</v>
      </c>
      <c r="C872" s="5" t="s">
        <v>1646</v>
      </c>
      <c r="D872" s="5" t="s">
        <v>468</v>
      </c>
      <c r="E872" s="4">
        <v>544.0</v>
      </c>
      <c r="F872" s="5" t="s">
        <v>1647</v>
      </c>
      <c r="G872" s="6" t="s">
        <v>1648</v>
      </c>
    </row>
    <row r="873">
      <c r="A873" s="2" t="s">
        <v>7</v>
      </c>
      <c r="B873" s="5">
        <v>1423.0</v>
      </c>
      <c r="C873" s="5" t="s">
        <v>1649</v>
      </c>
      <c r="D873" s="5" t="s">
        <v>468</v>
      </c>
      <c r="E873" s="4">
        <v>544.0</v>
      </c>
      <c r="F873" s="5" t="s">
        <v>1650</v>
      </c>
      <c r="G873" s="6" t="s">
        <v>1651</v>
      </c>
    </row>
    <row r="874">
      <c r="A874" s="2" t="s">
        <v>7</v>
      </c>
      <c r="B874" s="5">
        <v>1424.0</v>
      </c>
      <c r="C874" s="5" t="s">
        <v>1652</v>
      </c>
      <c r="D874" s="5" t="s">
        <v>468</v>
      </c>
      <c r="E874" s="4">
        <v>544.0</v>
      </c>
      <c r="F874" s="5" t="s">
        <v>1653</v>
      </c>
      <c r="G874" s="6" t="s">
        <v>1654</v>
      </c>
    </row>
    <row r="875">
      <c r="A875" s="2" t="s">
        <v>7</v>
      </c>
      <c r="B875" s="5">
        <v>1425.0</v>
      </c>
      <c r="C875" s="5" t="s">
        <v>1655</v>
      </c>
      <c r="D875" s="5" t="s">
        <v>458</v>
      </c>
      <c r="E875" s="4">
        <v>544.0</v>
      </c>
      <c r="F875" s="5" t="s">
        <v>1656</v>
      </c>
      <c r="G875" s="6" t="s">
        <v>1657</v>
      </c>
    </row>
    <row r="876">
      <c r="A876" s="2" t="s">
        <v>7</v>
      </c>
      <c r="B876" s="5">
        <v>1426.0</v>
      </c>
      <c r="C876" s="5" t="s">
        <v>1658</v>
      </c>
      <c r="D876" s="5" t="s">
        <v>468</v>
      </c>
      <c r="E876" s="4">
        <v>544.0</v>
      </c>
      <c r="F876" s="5"/>
      <c r="G876" s="6" t="s">
        <v>1659</v>
      </c>
    </row>
    <row r="877">
      <c r="A877" s="2" t="s">
        <v>7</v>
      </c>
      <c r="B877" s="5">
        <v>1427.0</v>
      </c>
      <c r="C877" s="5" t="s">
        <v>1660</v>
      </c>
      <c r="D877" s="5" t="s">
        <v>468</v>
      </c>
      <c r="E877" s="4">
        <v>544.0</v>
      </c>
      <c r="F877" s="5" t="s">
        <v>1661</v>
      </c>
      <c r="G877" s="6" t="s">
        <v>1662</v>
      </c>
    </row>
    <row r="878">
      <c r="A878" s="2" t="s">
        <v>7</v>
      </c>
      <c r="B878" s="5">
        <v>1428.0</v>
      </c>
      <c r="C878" s="5" t="s">
        <v>1663</v>
      </c>
      <c r="D878" s="5" t="s">
        <v>548</v>
      </c>
      <c r="E878" s="4">
        <v>544.0</v>
      </c>
      <c r="F878" s="5" t="s">
        <v>1664</v>
      </c>
      <c r="G878" s="6" t="s">
        <v>1665</v>
      </c>
    </row>
    <row r="879">
      <c r="A879" s="2" t="s">
        <v>7</v>
      </c>
      <c r="B879" s="5">
        <v>1429.0</v>
      </c>
      <c r="C879" s="5" t="s">
        <v>1666</v>
      </c>
      <c r="D879" s="5" t="s">
        <v>458</v>
      </c>
      <c r="E879" s="4">
        <v>544.0</v>
      </c>
      <c r="F879" s="5" t="s">
        <v>1667</v>
      </c>
      <c r="G879" s="6" t="s">
        <v>1668</v>
      </c>
    </row>
    <row r="880">
      <c r="A880" s="2" t="s">
        <v>7</v>
      </c>
      <c r="B880" s="5">
        <v>1430.0</v>
      </c>
      <c r="C880" s="5" t="s">
        <v>1669</v>
      </c>
      <c r="D880" s="5" t="s">
        <v>468</v>
      </c>
      <c r="E880" s="4">
        <v>544.0</v>
      </c>
      <c r="F880" s="5"/>
      <c r="G880" s="6" t="s">
        <v>1670</v>
      </c>
    </row>
    <row r="881">
      <c r="A881" s="2" t="s">
        <v>7</v>
      </c>
      <c r="B881" s="5">
        <v>1431.0</v>
      </c>
      <c r="C881" s="5" t="s">
        <v>1671</v>
      </c>
      <c r="D881" s="5" t="s">
        <v>468</v>
      </c>
      <c r="E881" s="4">
        <v>544.0</v>
      </c>
      <c r="F881" s="5" t="s">
        <v>1672</v>
      </c>
      <c r="G881" s="6" t="s">
        <v>1673</v>
      </c>
    </row>
    <row r="882">
      <c r="A882" s="2" t="s">
        <v>7</v>
      </c>
      <c r="B882" s="5">
        <v>1432.0</v>
      </c>
      <c r="C882" s="5" t="s">
        <v>1674</v>
      </c>
      <c r="D882" s="5" t="s">
        <v>468</v>
      </c>
      <c r="E882" s="4">
        <v>544.0</v>
      </c>
      <c r="F882" s="5" t="s">
        <v>1675</v>
      </c>
      <c r="G882" s="6" t="s">
        <v>1676</v>
      </c>
    </row>
    <row r="883">
      <c r="A883" s="2" t="s">
        <v>7</v>
      </c>
      <c r="B883" s="5">
        <v>1433.0</v>
      </c>
      <c r="C883" s="5" t="s">
        <v>1677</v>
      </c>
      <c r="D883" s="5" t="s">
        <v>468</v>
      </c>
      <c r="E883" s="4">
        <v>545.0</v>
      </c>
      <c r="F883" s="5" t="s">
        <v>1678</v>
      </c>
      <c r="G883" s="6" t="s">
        <v>1679</v>
      </c>
    </row>
    <row r="884">
      <c r="A884" s="2" t="s">
        <v>7</v>
      </c>
      <c r="B884" s="5">
        <v>1434.0</v>
      </c>
      <c r="C884" s="5" t="s">
        <v>1680</v>
      </c>
      <c r="D884" s="5" t="s">
        <v>468</v>
      </c>
      <c r="E884" s="4">
        <v>545.0</v>
      </c>
      <c r="F884" s="5" t="s">
        <v>1681</v>
      </c>
      <c r="G884" s="6" t="s">
        <v>1682</v>
      </c>
    </row>
    <row r="885">
      <c r="A885" s="2" t="s">
        <v>7</v>
      </c>
      <c r="B885" s="5">
        <v>1435.0</v>
      </c>
      <c r="C885" s="5" t="s">
        <v>1683</v>
      </c>
      <c r="D885" s="5" t="s">
        <v>468</v>
      </c>
      <c r="E885" s="4">
        <v>545.0</v>
      </c>
      <c r="F885" s="5" t="s">
        <v>1684</v>
      </c>
      <c r="G885" s="6" t="s">
        <v>1685</v>
      </c>
    </row>
    <row r="886">
      <c r="A886" s="2" t="s">
        <v>7</v>
      </c>
      <c r="B886" s="5">
        <v>1436.0</v>
      </c>
      <c r="C886" s="5" t="s">
        <v>1686</v>
      </c>
      <c r="D886" s="5" t="s">
        <v>468</v>
      </c>
      <c r="E886" s="4">
        <v>545.0</v>
      </c>
      <c r="F886" s="5" t="s">
        <v>1687</v>
      </c>
      <c r="G886" s="6" t="s">
        <v>1688</v>
      </c>
    </row>
    <row r="887">
      <c r="A887" s="2" t="s">
        <v>7</v>
      </c>
      <c r="B887" s="5">
        <v>1437.0</v>
      </c>
      <c r="C887" s="5" t="s">
        <v>1689</v>
      </c>
      <c r="D887" s="5" t="s">
        <v>468</v>
      </c>
      <c r="E887" s="4">
        <v>545.0</v>
      </c>
      <c r="F887" s="5" t="s">
        <v>1690</v>
      </c>
      <c r="G887" s="6" t="s">
        <v>1691</v>
      </c>
    </row>
    <row r="888">
      <c r="A888" s="2" t="s">
        <v>7</v>
      </c>
      <c r="B888" s="5">
        <v>1438.0</v>
      </c>
      <c r="C888" s="5" t="s">
        <v>1692</v>
      </c>
      <c r="D888" s="5" t="s">
        <v>468</v>
      </c>
      <c r="E888" s="4">
        <v>545.0</v>
      </c>
      <c r="F888" s="5" t="s">
        <v>1693</v>
      </c>
      <c r="G888" s="6" t="s">
        <v>1694</v>
      </c>
    </row>
    <row r="889">
      <c r="A889" s="2" t="s">
        <v>7</v>
      </c>
      <c r="B889" s="5">
        <v>1439.0</v>
      </c>
      <c r="C889" s="5" t="s">
        <v>1695</v>
      </c>
      <c r="D889" s="5" t="s">
        <v>468</v>
      </c>
      <c r="E889" s="4">
        <v>545.0</v>
      </c>
      <c r="F889" s="5" t="s">
        <v>1696</v>
      </c>
      <c r="G889" s="6" t="s">
        <v>1697</v>
      </c>
    </row>
    <row r="890">
      <c r="A890" s="2" t="s">
        <v>7</v>
      </c>
      <c r="B890" s="5">
        <v>1440.0</v>
      </c>
      <c r="C890" s="5" t="s">
        <v>1698</v>
      </c>
      <c r="D890" s="5" t="s">
        <v>468</v>
      </c>
      <c r="E890" s="4">
        <v>545.0</v>
      </c>
      <c r="F890" s="5" t="s">
        <v>1699</v>
      </c>
      <c r="G890" s="6" t="s">
        <v>1700</v>
      </c>
    </row>
    <row r="891">
      <c r="A891" s="2" t="s">
        <v>7</v>
      </c>
      <c r="B891" s="5">
        <v>1441.0</v>
      </c>
      <c r="C891" s="5" t="s">
        <v>1701</v>
      </c>
      <c r="D891" s="5" t="s">
        <v>468</v>
      </c>
      <c r="E891" s="4">
        <v>545.0</v>
      </c>
      <c r="F891" s="5" t="s">
        <v>1702</v>
      </c>
      <c r="G891" s="6" t="s">
        <v>1703</v>
      </c>
    </row>
    <row r="892">
      <c r="A892" s="2" t="s">
        <v>7</v>
      </c>
      <c r="B892" s="5">
        <v>1442.0</v>
      </c>
      <c r="C892" s="5" t="s">
        <v>1704</v>
      </c>
      <c r="D892" s="5" t="s">
        <v>468</v>
      </c>
      <c r="E892" s="4">
        <v>545.0</v>
      </c>
      <c r="F892" s="5" t="s">
        <v>1705</v>
      </c>
      <c r="G892" s="6" t="s">
        <v>1706</v>
      </c>
    </row>
    <row r="893">
      <c r="A893" s="2" t="s">
        <v>7</v>
      </c>
      <c r="B893" s="5">
        <v>1443.0</v>
      </c>
      <c r="C893" s="5" t="s">
        <v>86</v>
      </c>
      <c r="D893" s="5" t="s">
        <v>468</v>
      </c>
      <c r="E893" s="4">
        <v>545.0</v>
      </c>
      <c r="F893" s="5"/>
      <c r="G893" s="6" t="s">
        <v>1707</v>
      </c>
    </row>
    <row r="894">
      <c r="A894" s="2" t="s">
        <v>7</v>
      </c>
      <c r="B894" s="5">
        <v>1444.0</v>
      </c>
      <c r="C894" s="5" t="s">
        <v>1708</v>
      </c>
      <c r="D894" s="5" t="s">
        <v>458</v>
      </c>
      <c r="E894" s="4">
        <v>545.0</v>
      </c>
      <c r="F894" s="5" t="s">
        <v>1709</v>
      </c>
      <c r="G894" s="6" t="s">
        <v>1710</v>
      </c>
    </row>
    <row r="895">
      <c r="A895" s="2" t="s">
        <v>7</v>
      </c>
      <c r="B895" s="5">
        <v>1445.0</v>
      </c>
      <c r="C895" s="5" t="s">
        <v>1711</v>
      </c>
      <c r="D895" s="5" t="s">
        <v>468</v>
      </c>
      <c r="E895" s="4">
        <v>545.0</v>
      </c>
      <c r="F895" s="5" t="s">
        <v>1712</v>
      </c>
      <c r="G895" s="6" t="s">
        <v>1713</v>
      </c>
    </row>
    <row r="896">
      <c r="A896" s="2" t="s">
        <v>7</v>
      </c>
      <c r="B896" s="5">
        <v>1446.0</v>
      </c>
      <c r="C896" s="5" t="s">
        <v>1714</v>
      </c>
      <c r="D896" s="5" t="s">
        <v>468</v>
      </c>
      <c r="E896" s="4">
        <v>545.0</v>
      </c>
      <c r="F896" s="5" t="s">
        <v>1715</v>
      </c>
      <c r="G896" s="6" t="s">
        <v>1716</v>
      </c>
    </row>
    <row r="897">
      <c r="A897" s="2" t="s">
        <v>7</v>
      </c>
      <c r="B897" s="5">
        <v>1447.0</v>
      </c>
      <c r="C897" s="5" t="s">
        <v>1717</v>
      </c>
      <c r="D897" s="5" t="s">
        <v>548</v>
      </c>
      <c r="E897" s="4">
        <v>545.0</v>
      </c>
      <c r="F897" s="5" t="s">
        <v>1718</v>
      </c>
      <c r="G897" s="6" t="s">
        <v>1719</v>
      </c>
    </row>
    <row r="898">
      <c r="A898" s="2" t="s">
        <v>7</v>
      </c>
      <c r="B898" s="5">
        <v>1448.0</v>
      </c>
      <c r="C898" s="5" t="s">
        <v>1720</v>
      </c>
      <c r="D898" s="5" t="s">
        <v>458</v>
      </c>
      <c r="E898" s="4">
        <v>545.0</v>
      </c>
      <c r="F898" s="5" t="s">
        <v>1721</v>
      </c>
      <c r="G898" s="6" t="s">
        <v>1722</v>
      </c>
    </row>
    <row r="899">
      <c r="A899" s="2" t="s">
        <v>7</v>
      </c>
      <c r="B899" s="5">
        <v>1449.0</v>
      </c>
      <c r="C899" s="5" t="s">
        <v>1723</v>
      </c>
      <c r="D899" s="5" t="s">
        <v>548</v>
      </c>
      <c r="E899" s="4">
        <v>545.0</v>
      </c>
      <c r="F899" s="5" t="s">
        <v>1724</v>
      </c>
      <c r="G899" s="6" t="s">
        <v>1725</v>
      </c>
    </row>
    <row r="900">
      <c r="A900" s="2" t="s">
        <v>7</v>
      </c>
      <c r="B900" s="5">
        <v>1450.0</v>
      </c>
      <c r="C900" s="5" t="s">
        <v>1726</v>
      </c>
      <c r="D900" s="5" t="s">
        <v>468</v>
      </c>
      <c r="E900" s="4">
        <v>545.0</v>
      </c>
      <c r="F900" s="5" t="s">
        <v>1727</v>
      </c>
      <c r="G900" s="6" t="s">
        <v>1728</v>
      </c>
    </row>
    <row r="901">
      <c r="A901" s="2" t="s">
        <v>7</v>
      </c>
      <c r="B901" s="5">
        <v>1451.0</v>
      </c>
      <c r="C901" s="5" t="s">
        <v>1729</v>
      </c>
      <c r="D901" s="5" t="s">
        <v>468</v>
      </c>
      <c r="E901" s="4">
        <v>546.0</v>
      </c>
      <c r="F901" s="5" t="s">
        <v>1730</v>
      </c>
      <c r="G901" s="6" t="s">
        <v>1731</v>
      </c>
    </row>
    <row r="902">
      <c r="A902" s="2" t="s">
        <v>7</v>
      </c>
      <c r="B902" s="5">
        <v>1452.0</v>
      </c>
      <c r="C902" s="5" t="s">
        <v>1732</v>
      </c>
      <c r="D902" s="5" t="s">
        <v>468</v>
      </c>
      <c r="E902" s="4">
        <v>546.0</v>
      </c>
      <c r="F902" s="5" t="s">
        <v>1733</v>
      </c>
      <c r="G902" s="6" t="s">
        <v>1734</v>
      </c>
    </row>
    <row r="903">
      <c r="A903" s="2" t="s">
        <v>7</v>
      </c>
      <c r="B903" s="5">
        <v>1453.0</v>
      </c>
      <c r="C903" s="5" t="s">
        <v>1735</v>
      </c>
      <c r="D903" s="5" t="s">
        <v>468</v>
      </c>
      <c r="E903" s="4">
        <v>546.0</v>
      </c>
      <c r="F903" s="5" t="s">
        <v>1736</v>
      </c>
      <c r="G903" s="6" t="s">
        <v>1737</v>
      </c>
    </row>
    <row r="904">
      <c r="A904" s="2" t="s">
        <v>7</v>
      </c>
      <c r="B904" s="5">
        <v>1454.0</v>
      </c>
      <c r="C904" s="5" t="s">
        <v>1738</v>
      </c>
      <c r="D904" s="5" t="s">
        <v>468</v>
      </c>
      <c r="E904" s="4">
        <v>546.0</v>
      </c>
      <c r="F904" s="5" t="s">
        <v>1739</v>
      </c>
      <c r="G904" s="6" t="s">
        <v>1740</v>
      </c>
    </row>
    <row r="905">
      <c r="A905" s="2" t="s">
        <v>7</v>
      </c>
      <c r="B905" s="5">
        <v>1455.0</v>
      </c>
      <c r="C905" s="5" t="s">
        <v>1741</v>
      </c>
      <c r="D905" s="5" t="s">
        <v>468</v>
      </c>
      <c r="E905" s="4">
        <v>546.0</v>
      </c>
      <c r="F905" s="5" t="s">
        <v>1742</v>
      </c>
      <c r="G905" s="6" t="s">
        <v>1743</v>
      </c>
    </row>
    <row r="906">
      <c r="A906" s="2" t="s">
        <v>7</v>
      </c>
      <c r="B906" s="5">
        <v>1456.0</v>
      </c>
      <c r="C906" s="5" t="s">
        <v>1744</v>
      </c>
      <c r="D906" s="5" t="s">
        <v>468</v>
      </c>
      <c r="E906" s="4">
        <v>546.0</v>
      </c>
      <c r="F906" s="5" t="s">
        <v>1745</v>
      </c>
      <c r="G906" s="6" t="s">
        <v>1746</v>
      </c>
    </row>
    <row r="907">
      <c r="A907" s="2" t="s">
        <v>7</v>
      </c>
      <c r="B907" s="5">
        <v>1457.0</v>
      </c>
      <c r="C907" s="5" t="s">
        <v>1747</v>
      </c>
      <c r="D907" s="5" t="s">
        <v>468</v>
      </c>
      <c r="E907" s="4">
        <v>546.0</v>
      </c>
      <c r="F907" s="5" t="s">
        <v>1748</v>
      </c>
      <c r="G907" s="6" t="s">
        <v>1749</v>
      </c>
    </row>
    <row r="908">
      <c r="A908" s="2" t="s">
        <v>7</v>
      </c>
      <c r="B908" s="5">
        <v>1458.0</v>
      </c>
      <c r="C908" s="5" t="s">
        <v>1750</v>
      </c>
      <c r="D908" s="5" t="s">
        <v>468</v>
      </c>
      <c r="E908" s="4">
        <v>546.0</v>
      </c>
      <c r="F908" s="5"/>
      <c r="G908" s="6" t="s">
        <v>1751</v>
      </c>
    </row>
    <row r="909">
      <c r="A909" s="2" t="s">
        <v>7</v>
      </c>
      <c r="B909" s="5">
        <v>1459.0</v>
      </c>
      <c r="C909" s="5" t="s">
        <v>1752</v>
      </c>
      <c r="D909" s="5" t="s">
        <v>468</v>
      </c>
      <c r="E909" s="4">
        <v>546.0</v>
      </c>
      <c r="F909" s="5" t="s">
        <v>1753</v>
      </c>
      <c r="G909" s="6" t="s">
        <v>1754</v>
      </c>
    </row>
    <row r="910">
      <c r="A910" s="2" t="s">
        <v>7</v>
      </c>
      <c r="B910" s="5">
        <v>1460.0</v>
      </c>
      <c r="C910" s="5" t="s">
        <v>1755</v>
      </c>
      <c r="D910" s="5" t="s">
        <v>468</v>
      </c>
      <c r="E910" s="4">
        <v>546.0</v>
      </c>
      <c r="F910" s="5"/>
      <c r="G910" s="6" t="s">
        <v>1756</v>
      </c>
    </row>
    <row r="911">
      <c r="A911" s="2" t="s">
        <v>7</v>
      </c>
      <c r="B911" s="5">
        <v>1461.0</v>
      </c>
      <c r="C911" s="5" t="s">
        <v>1757</v>
      </c>
      <c r="D911" s="5" t="s">
        <v>468</v>
      </c>
      <c r="E911" s="4">
        <v>546.0</v>
      </c>
      <c r="F911" s="5" t="s">
        <v>1758</v>
      </c>
      <c r="G911" s="6" t="s">
        <v>1759</v>
      </c>
    </row>
    <row r="912">
      <c r="A912" s="2" t="s">
        <v>7</v>
      </c>
      <c r="B912" s="5">
        <v>1462.0</v>
      </c>
      <c r="C912" s="5" t="s">
        <v>1760</v>
      </c>
      <c r="D912" s="5" t="s">
        <v>468</v>
      </c>
      <c r="E912" s="4">
        <v>546.0</v>
      </c>
      <c r="F912" s="5"/>
      <c r="G912" s="6" t="s">
        <v>1761</v>
      </c>
    </row>
    <row r="913">
      <c r="A913" s="2" t="s">
        <v>7</v>
      </c>
      <c r="B913" s="5">
        <v>1463.0</v>
      </c>
      <c r="C913" s="5" t="s">
        <v>1762</v>
      </c>
      <c r="D913" s="5" t="s">
        <v>468</v>
      </c>
      <c r="E913" s="4">
        <v>546.0</v>
      </c>
      <c r="F913" s="5"/>
      <c r="G913" s="6" t="s">
        <v>1763</v>
      </c>
    </row>
    <row r="914">
      <c r="A914" s="2" t="s">
        <v>7</v>
      </c>
      <c r="B914" s="5">
        <v>1464.0</v>
      </c>
      <c r="C914" s="5" t="s">
        <v>1764</v>
      </c>
      <c r="D914" s="5" t="s">
        <v>468</v>
      </c>
      <c r="E914" s="4">
        <v>547.0</v>
      </c>
      <c r="F914" s="5"/>
      <c r="G914" s="6" t="s">
        <v>1765</v>
      </c>
    </row>
    <row r="915">
      <c r="A915" s="2" t="s">
        <v>7</v>
      </c>
      <c r="B915" s="5">
        <v>1465.0</v>
      </c>
      <c r="C915" s="5" t="s">
        <v>1766</v>
      </c>
      <c r="D915" s="5" t="s">
        <v>468</v>
      </c>
      <c r="E915" s="4">
        <v>547.0</v>
      </c>
      <c r="F915" s="5"/>
      <c r="G915" s="6" t="s">
        <v>1767</v>
      </c>
    </row>
    <row r="916">
      <c r="A916" s="2" t="s">
        <v>7</v>
      </c>
      <c r="B916" s="5">
        <v>1466.0</v>
      </c>
      <c r="C916" s="5" t="s">
        <v>1768</v>
      </c>
      <c r="D916" s="5" t="s">
        <v>468</v>
      </c>
      <c r="E916" s="4">
        <v>547.0</v>
      </c>
      <c r="F916" s="5"/>
      <c r="G916" s="6" t="s">
        <v>1769</v>
      </c>
    </row>
    <row r="917">
      <c r="A917" s="2" t="s">
        <v>7</v>
      </c>
      <c r="B917" s="5">
        <v>1467.0</v>
      </c>
      <c r="C917" s="5" t="s">
        <v>1770</v>
      </c>
      <c r="D917" s="5" t="s">
        <v>468</v>
      </c>
      <c r="E917" s="4">
        <v>547.0</v>
      </c>
      <c r="F917" s="5"/>
      <c r="G917" s="6" t="s">
        <v>1771</v>
      </c>
    </row>
    <row r="918">
      <c r="A918" s="2" t="s">
        <v>7</v>
      </c>
      <c r="B918" s="5">
        <v>1468.0</v>
      </c>
      <c r="C918" s="5" t="s">
        <v>1772</v>
      </c>
      <c r="D918" s="5" t="s">
        <v>468</v>
      </c>
      <c r="E918" s="4">
        <v>547.0</v>
      </c>
      <c r="F918" s="5" t="s">
        <v>1773</v>
      </c>
      <c r="G918" s="6" t="s">
        <v>1774</v>
      </c>
    </row>
    <row r="919">
      <c r="A919" s="2" t="s">
        <v>7</v>
      </c>
      <c r="B919" s="5">
        <v>1469.0</v>
      </c>
      <c r="C919" s="5" t="s">
        <v>1775</v>
      </c>
      <c r="D919" s="5" t="s">
        <v>468</v>
      </c>
      <c r="E919" s="4">
        <v>547.0</v>
      </c>
      <c r="F919" s="5" t="s">
        <v>1776</v>
      </c>
      <c r="G919" s="6" t="s">
        <v>1777</v>
      </c>
    </row>
    <row r="920">
      <c r="A920" s="2" t="s">
        <v>7</v>
      </c>
      <c r="B920" s="5">
        <v>1470.0</v>
      </c>
      <c r="C920" s="5" t="s">
        <v>1778</v>
      </c>
      <c r="D920" s="5" t="s">
        <v>468</v>
      </c>
      <c r="E920" s="4">
        <v>547.0</v>
      </c>
      <c r="F920" s="5" t="s">
        <v>1779</v>
      </c>
      <c r="G920" s="6" t="s">
        <v>1780</v>
      </c>
    </row>
    <row r="921">
      <c r="A921" s="2" t="s">
        <v>7</v>
      </c>
      <c r="B921" s="5">
        <v>1471.0</v>
      </c>
      <c r="C921" s="5" t="s">
        <v>1781</v>
      </c>
      <c r="D921" s="5" t="s">
        <v>468</v>
      </c>
      <c r="E921" s="4">
        <v>547.0</v>
      </c>
      <c r="F921" s="5" t="s">
        <v>1782</v>
      </c>
      <c r="G921" s="6" t="s">
        <v>1783</v>
      </c>
    </row>
    <row r="922">
      <c r="A922" s="2" t="s">
        <v>7</v>
      </c>
      <c r="B922" s="5">
        <v>1472.0</v>
      </c>
      <c r="C922" s="5" t="s">
        <v>1784</v>
      </c>
      <c r="D922" s="5" t="s">
        <v>468</v>
      </c>
      <c r="E922" s="4">
        <v>547.0</v>
      </c>
      <c r="F922" s="5" t="s">
        <v>1678</v>
      </c>
      <c r="G922" s="6" t="s">
        <v>1785</v>
      </c>
    </row>
    <row r="923">
      <c r="A923" s="2" t="s">
        <v>7</v>
      </c>
      <c r="B923" s="5">
        <v>1473.0</v>
      </c>
      <c r="C923" s="5" t="s">
        <v>1786</v>
      </c>
      <c r="D923" s="5" t="s">
        <v>468</v>
      </c>
      <c r="E923" s="4">
        <v>547.0</v>
      </c>
      <c r="F923" s="5" t="s">
        <v>1787</v>
      </c>
      <c r="G923" s="6" t="s">
        <v>1788</v>
      </c>
    </row>
    <row r="924">
      <c r="A924" s="2" t="s">
        <v>7</v>
      </c>
      <c r="B924" s="5">
        <v>1474.0</v>
      </c>
      <c r="C924" s="5" t="s">
        <v>1789</v>
      </c>
      <c r="D924" s="5" t="s">
        <v>468</v>
      </c>
      <c r="E924" s="4">
        <v>547.0</v>
      </c>
      <c r="F924" s="5" t="s">
        <v>1790</v>
      </c>
      <c r="G924" s="6" t="s">
        <v>1791</v>
      </c>
    </row>
    <row r="925">
      <c r="A925" s="2" t="s">
        <v>7</v>
      </c>
      <c r="B925" s="5">
        <v>1475.0</v>
      </c>
      <c r="C925" s="5" t="s">
        <v>1792</v>
      </c>
      <c r="D925" s="5" t="s">
        <v>468</v>
      </c>
      <c r="E925" s="4">
        <v>547.0</v>
      </c>
      <c r="F925" s="5"/>
      <c r="G925" s="6" t="s">
        <v>1793</v>
      </c>
    </row>
    <row r="926">
      <c r="A926" s="2" t="s">
        <v>7</v>
      </c>
      <c r="B926" s="5">
        <v>1476.0</v>
      </c>
      <c r="C926" s="5" t="s">
        <v>1794</v>
      </c>
      <c r="D926" s="5" t="s">
        <v>468</v>
      </c>
      <c r="E926" s="4">
        <v>547.0</v>
      </c>
      <c r="F926" s="5"/>
      <c r="G926" s="6" t="s">
        <v>1795</v>
      </c>
    </row>
    <row r="927">
      <c r="A927" s="2" t="s">
        <v>7</v>
      </c>
      <c r="B927" s="5">
        <v>1477.0</v>
      </c>
      <c r="C927" s="5" t="s">
        <v>1796</v>
      </c>
      <c r="D927" s="5" t="s">
        <v>468</v>
      </c>
      <c r="E927" s="4">
        <v>547.0</v>
      </c>
      <c r="F927" s="5" t="s">
        <v>1469</v>
      </c>
      <c r="G927" s="6" t="s">
        <v>1797</v>
      </c>
    </row>
    <row r="928">
      <c r="A928" s="2" t="s">
        <v>7</v>
      </c>
      <c r="B928" s="5">
        <v>1478.0</v>
      </c>
      <c r="C928" s="5" t="s">
        <v>1798</v>
      </c>
      <c r="D928" s="5" t="s">
        <v>468</v>
      </c>
      <c r="E928" s="4">
        <v>547.0</v>
      </c>
      <c r="F928" s="5" t="s">
        <v>1799</v>
      </c>
      <c r="G928" s="6" t="s">
        <v>1800</v>
      </c>
    </row>
    <row r="929">
      <c r="A929" s="2" t="s">
        <v>7</v>
      </c>
      <c r="B929" s="5">
        <v>1479.0</v>
      </c>
      <c r="C929" s="5" t="s">
        <v>1801</v>
      </c>
      <c r="D929" s="5" t="s">
        <v>468</v>
      </c>
      <c r="E929" s="4">
        <v>547.0</v>
      </c>
      <c r="F929" s="5" t="s">
        <v>1469</v>
      </c>
      <c r="G929" s="6" t="s">
        <v>1802</v>
      </c>
    </row>
    <row r="930">
      <c r="A930" s="2" t="s">
        <v>7</v>
      </c>
      <c r="B930" s="5">
        <v>1480.0</v>
      </c>
      <c r="C930" s="5" t="s">
        <v>1803</v>
      </c>
      <c r="D930" s="5" t="s">
        <v>468</v>
      </c>
      <c r="E930" s="4">
        <v>547.0</v>
      </c>
      <c r="F930" s="5" t="s">
        <v>1804</v>
      </c>
      <c r="G930" s="6" t="s">
        <v>1805</v>
      </c>
    </row>
    <row r="931">
      <c r="A931" s="2" t="s">
        <v>7</v>
      </c>
      <c r="B931" s="5">
        <v>1481.0</v>
      </c>
      <c r="C931" s="5" t="s">
        <v>1806</v>
      </c>
      <c r="D931" s="5" t="s">
        <v>468</v>
      </c>
      <c r="E931" s="4">
        <v>547.0</v>
      </c>
      <c r="F931" s="5"/>
      <c r="G931" s="6" t="s">
        <v>1807</v>
      </c>
    </row>
    <row r="932">
      <c r="A932" s="2" t="s">
        <v>7</v>
      </c>
      <c r="B932" s="5">
        <v>1482.0</v>
      </c>
      <c r="C932" s="5" t="s">
        <v>1808</v>
      </c>
      <c r="D932" s="5" t="s">
        <v>468</v>
      </c>
      <c r="E932" s="4">
        <v>547.0</v>
      </c>
      <c r="F932" s="5" t="s">
        <v>1809</v>
      </c>
      <c r="G932" s="6" t="s">
        <v>1810</v>
      </c>
    </row>
    <row r="933">
      <c r="A933" s="2" t="s">
        <v>7</v>
      </c>
      <c r="B933" s="5">
        <v>1483.0</v>
      </c>
      <c r="C933" s="5" t="s">
        <v>1811</v>
      </c>
      <c r="D933" s="5" t="s">
        <v>468</v>
      </c>
      <c r="E933" s="4">
        <v>547.0</v>
      </c>
      <c r="F933" s="5" t="s">
        <v>1812</v>
      </c>
      <c r="G933" s="6" t="s">
        <v>1813</v>
      </c>
    </row>
    <row r="934">
      <c r="A934" s="2" t="s">
        <v>7</v>
      </c>
      <c r="B934" s="5">
        <v>1484.0</v>
      </c>
      <c r="C934" s="5" t="s">
        <v>1814</v>
      </c>
      <c r="D934" s="5" t="s">
        <v>468</v>
      </c>
      <c r="E934" s="4">
        <v>547.0</v>
      </c>
      <c r="F934" s="5" t="s">
        <v>1815</v>
      </c>
      <c r="G934" s="6" t="s">
        <v>1816</v>
      </c>
    </row>
    <row r="935">
      <c r="A935" s="2" t="s">
        <v>7</v>
      </c>
      <c r="B935" s="5">
        <v>1485.0</v>
      </c>
      <c r="C935" s="5" t="s">
        <v>1817</v>
      </c>
      <c r="D935" s="5" t="s">
        <v>468</v>
      </c>
      <c r="E935" s="4">
        <v>547.0</v>
      </c>
      <c r="F935" s="5" t="s">
        <v>1818</v>
      </c>
      <c r="G935" s="6" t="s">
        <v>1819</v>
      </c>
    </row>
    <row r="936">
      <c r="A936" s="2" t="s">
        <v>7</v>
      </c>
      <c r="B936" s="5">
        <v>1486.0</v>
      </c>
      <c r="C936" s="5" t="s">
        <v>1820</v>
      </c>
      <c r="D936" s="5" t="s">
        <v>468</v>
      </c>
      <c r="E936" s="4">
        <v>547.0</v>
      </c>
      <c r="F936" s="5" t="s">
        <v>1821</v>
      </c>
      <c r="G936" s="6" t="s">
        <v>1822</v>
      </c>
    </row>
    <row r="937">
      <c r="A937" s="2" t="s">
        <v>7</v>
      </c>
      <c r="B937" s="5">
        <v>1487.0</v>
      </c>
      <c r="C937" s="5" t="s">
        <v>1823</v>
      </c>
      <c r="D937" s="5" t="s">
        <v>468</v>
      </c>
      <c r="E937" s="4">
        <v>547.0</v>
      </c>
      <c r="F937" s="5" t="s">
        <v>1824</v>
      </c>
      <c r="G937" s="6" t="s">
        <v>1825</v>
      </c>
    </row>
    <row r="938">
      <c r="A938" s="2" t="s">
        <v>7</v>
      </c>
      <c r="B938" s="5">
        <v>1488.0</v>
      </c>
      <c r="C938" s="5" t="s">
        <v>1826</v>
      </c>
      <c r="D938" s="5" t="s">
        <v>468</v>
      </c>
      <c r="E938" s="4">
        <v>547.0</v>
      </c>
      <c r="F938" s="5" t="s">
        <v>1827</v>
      </c>
      <c r="G938" s="6" t="s">
        <v>1828</v>
      </c>
    </row>
    <row r="939">
      <c r="A939" s="2" t="s">
        <v>7</v>
      </c>
      <c r="B939" s="5">
        <v>1489.0</v>
      </c>
      <c r="C939" s="5" t="s">
        <v>1829</v>
      </c>
      <c r="D939" s="5" t="s">
        <v>468</v>
      </c>
      <c r="E939" s="4">
        <v>547.0</v>
      </c>
      <c r="F939" s="5"/>
      <c r="G939" s="6" t="s">
        <v>1830</v>
      </c>
    </row>
    <row r="940">
      <c r="A940" s="2" t="s">
        <v>7</v>
      </c>
      <c r="B940" s="5">
        <v>1490.0</v>
      </c>
      <c r="C940" s="5" t="s">
        <v>1831</v>
      </c>
      <c r="D940" s="5" t="s">
        <v>468</v>
      </c>
      <c r="E940" s="4">
        <v>547.0</v>
      </c>
      <c r="F940" s="5" t="s">
        <v>1832</v>
      </c>
      <c r="G940" s="6" t="s">
        <v>1833</v>
      </c>
    </row>
    <row r="941">
      <c r="A941" s="2" t="s">
        <v>7</v>
      </c>
      <c r="B941" s="5">
        <v>1491.0</v>
      </c>
      <c r="C941" s="5" t="s">
        <v>1834</v>
      </c>
      <c r="D941" s="5" t="s">
        <v>468</v>
      </c>
      <c r="E941" s="4">
        <v>547.0</v>
      </c>
      <c r="F941" s="5" t="s">
        <v>1835</v>
      </c>
      <c r="G941" s="6" t="s">
        <v>1836</v>
      </c>
    </row>
    <row r="942">
      <c r="A942" s="2" t="s">
        <v>7</v>
      </c>
      <c r="B942" s="5">
        <v>1492.0</v>
      </c>
      <c r="C942" s="5" t="s">
        <v>1837</v>
      </c>
      <c r="D942" s="5" t="s">
        <v>468</v>
      </c>
      <c r="E942" s="4">
        <v>547.0</v>
      </c>
      <c r="F942" s="5" t="s">
        <v>1838</v>
      </c>
      <c r="G942" s="6" t="s">
        <v>1839</v>
      </c>
    </row>
    <row r="943">
      <c r="A943" s="2" t="s">
        <v>7</v>
      </c>
      <c r="B943" s="5">
        <v>1493.0</v>
      </c>
      <c r="C943" s="5" t="s">
        <v>1840</v>
      </c>
      <c r="D943" s="5" t="s">
        <v>468</v>
      </c>
      <c r="E943" s="4">
        <v>547.0</v>
      </c>
      <c r="F943" s="5" t="s">
        <v>1841</v>
      </c>
      <c r="G943" s="6" t="s">
        <v>1842</v>
      </c>
    </row>
    <row r="944">
      <c r="A944" s="2" t="s">
        <v>7</v>
      </c>
      <c r="B944" s="5">
        <v>1494.0</v>
      </c>
      <c r="C944" s="5" t="s">
        <v>1843</v>
      </c>
      <c r="D944" s="5" t="s">
        <v>468</v>
      </c>
      <c r="E944" s="4">
        <v>547.0</v>
      </c>
      <c r="F944" s="5" t="s">
        <v>1844</v>
      </c>
      <c r="G944" s="6" t="s">
        <v>1845</v>
      </c>
    </row>
    <row r="945">
      <c r="A945" s="2" t="s">
        <v>7</v>
      </c>
      <c r="B945" s="5">
        <v>1495.0</v>
      </c>
      <c r="C945" s="5" t="s">
        <v>1846</v>
      </c>
      <c r="D945" s="5" t="s">
        <v>468</v>
      </c>
      <c r="E945" s="4">
        <v>547.0</v>
      </c>
      <c r="F945" s="5"/>
      <c r="G945" s="6" t="s">
        <v>1847</v>
      </c>
    </row>
    <row r="946">
      <c r="A946" s="2" t="s">
        <v>7</v>
      </c>
      <c r="B946" s="5">
        <v>1496.0</v>
      </c>
      <c r="C946" s="5" t="s">
        <v>1848</v>
      </c>
      <c r="D946" s="5" t="s">
        <v>468</v>
      </c>
      <c r="E946" s="4">
        <v>547.0</v>
      </c>
      <c r="F946" s="5"/>
      <c r="G946" s="6" t="s">
        <v>1849</v>
      </c>
    </row>
    <row r="947">
      <c r="A947" s="2" t="s">
        <v>7</v>
      </c>
      <c r="B947" s="5">
        <v>1497.0</v>
      </c>
      <c r="C947" s="5" t="s">
        <v>1850</v>
      </c>
      <c r="D947" s="5" t="s">
        <v>458</v>
      </c>
      <c r="E947" s="4">
        <v>547.0</v>
      </c>
      <c r="F947" s="5" t="s">
        <v>1851</v>
      </c>
      <c r="G947" s="6" t="s">
        <v>1852</v>
      </c>
    </row>
    <row r="948">
      <c r="A948" s="2" t="s">
        <v>7</v>
      </c>
      <c r="B948" s="5">
        <v>1498.0</v>
      </c>
      <c r="C948" s="5" t="s">
        <v>1853</v>
      </c>
      <c r="D948" s="5" t="s">
        <v>548</v>
      </c>
      <c r="E948" s="4">
        <v>547.0</v>
      </c>
      <c r="F948" s="5" t="s">
        <v>1854</v>
      </c>
      <c r="G948" s="6" t="s">
        <v>1855</v>
      </c>
    </row>
    <row r="949">
      <c r="A949" s="2" t="s">
        <v>7</v>
      </c>
      <c r="B949" s="5">
        <v>1499.0</v>
      </c>
      <c r="C949" s="5" t="s">
        <v>1856</v>
      </c>
      <c r="D949" s="5" t="s">
        <v>548</v>
      </c>
      <c r="E949" s="4">
        <v>547.0</v>
      </c>
      <c r="F949" s="5" t="s">
        <v>1857</v>
      </c>
      <c r="G949" s="6" t="s">
        <v>1858</v>
      </c>
    </row>
    <row r="950">
      <c r="A950" s="2" t="s">
        <v>7</v>
      </c>
      <c r="B950" s="5">
        <v>1500.0</v>
      </c>
      <c r="C950" s="5" t="s">
        <v>1859</v>
      </c>
      <c r="D950" s="5" t="s">
        <v>468</v>
      </c>
      <c r="E950" s="4">
        <v>547.0</v>
      </c>
      <c r="F950" s="5"/>
      <c r="G950" s="6" t="s">
        <v>1860</v>
      </c>
    </row>
    <row r="951">
      <c r="A951" s="2" t="s">
        <v>7</v>
      </c>
      <c r="B951" s="5">
        <v>1501.0</v>
      </c>
      <c r="C951" s="5" t="s">
        <v>1861</v>
      </c>
      <c r="D951" s="5" t="s">
        <v>468</v>
      </c>
      <c r="E951" s="4">
        <v>547.0</v>
      </c>
      <c r="F951" s="5" t="s">
        <v>1862</v>
      </c>
      <c r="G951" s="6" t="s">
        <v>1863</v>
      </c>
    </row>
    <row r="952">
      <c r="A952" s="2" t="s">
        <v>7</v>
      </c>
      <c r="B952" s="5">
        <v>1502.0</v>
      </c>
      <c r="C952" s="5" t="s">
        <v>1864</v>
      </c>
      <c r="D952" s="5" t="s">
        <v>468</v>
      </c>
      <c r="E952" s="4">
        <v>547.0</v>
      </c>
      <c r="F952" s="5" t="s">
        <v>1865</v>
      </c>
      <c r="G952" s="6" t="s">
        <v>1866</v>
      </c>
    </row>
    <row r="953">
      <c r="A953" s="2" t="s">
        <v>7</v>
      </c>
      <c r="B953" s="5">
        <v>1503.0</v>
      </c>
      <c r="C953" s="5" t="s">
        <v>1867</v>
      </c>
      <c r="D953" s="5" t="s">
        <v>468</v>
      </c>
      <c r="E953" s="4">
        <v>547.0</v>
      </c>
      <c r="F953" s="5"/>
      <c r="G953" s="6" t="s">
        <v>1868</v>
      </c>
    </row>
    <row r="954">
      <c r="A954" s="2" t="s">
        <v>7</v>
      </c>
      <c r="B954" s="5">
        <v>1504.0</v>
      </c>
      <c r="C954" s="5" t="s">
        <v>1869</v>
      </c>
      <c r="D954" s="5" t="s">
        <v>468</v>
      </c>
      <c r="E954" s="4">
        <v>547.0</v>
      </c>
      <c r="F954" s="5" t="s">
        <v>1870</v>
      </c>
      <c r="G954" s="6" t="s">
        <v>1871</v>
      </c>
    </row>
    <row r="955">
      <c r="A955" s="2" t="s">
        <v>7</v>
      </c>
      <c r="B955" s="5">
        <v>1505.0</v>
      </c>
      <c r="C955" s="5" t="s">
        <v>1872</v>
      </c>
      <c r="D955" s="5" t="s">
        <v>468</v>
      </c>
      <c r="E955" s="4">
        <v>547.0</v>
      </c>
      <c r="F955" s="5" t="s">
        <v>1873</v>
      </c>
      <c r="G955" s="6" t="s">
        <v>1874</v>
      </c>
    </row>
    <row r="956">
      <c r="A956" s="2" t="s">
        <v>7</v>
      </c>
      <c r="B956" s="5">
        <v>1506.0</v>
      </c>
      <c r="C956" s="5" t="s">
        <v>1875</v>
      </c>
      <c r="D956" s="5" t="s">
        <v>468</v>
      </c>
      <c r="E956" s="4">
        <v>547.0</v>
      </c>
      <c r="F956" s="5" t="s">
        <v>1876</v>
      </c>
      <c r="G956" s="6" t="s">
        <v>1877</v>
      </c>
    </row>
    <row r="957">
      <c r="A957" s="2" t="s">
        <v>7</v>
      </c>
      <c r="B957" s="5">
        <v>1507.0</v>
      </c>
      <c r="C957" s="5" t="s">
        <v>1878</v>
      </c>
      <c r="D957" s="5" t="s">
        <v>468</v>
      </c>
      <c r="E957" s="4">
        <v>547.0</v>
      </c>
      <c r="F957" s="5" t="s">
        <v>1879</v>
      </c>
      <c r="G957" s="6" t="s">
        <v>1880</v>
      </c>
    </row>
    <row r="958">
      <c r="A958" s="2" t="s">
        <v>7</v>
      </c>
      <c r="B958" s="5">
        <v>1508.0</v>
      </c>
      <c r="C958" s="5" t="s">
        <v>1881</v>
      </c>
      <c r="D958" s="5" t="s">
        <v>468</v>
      </c>
      <c r="E958" s="4">
        <v>547.0</v>
      </c>
      <c r="F958" s="5" t="s">
        <v>1882</v>
      </c>
      <c r="G958" s="6" t="s">
        <v>1883</v>
      </c>
    </row>
    <row r="959">
      <c r="A959" s="2" t="s">
        <v>7</v>
      </c>
      <c r="B959" s="5">
        <v>1509.0</v>
      </c>
      <c r="C959" s="5" t="s">
        <v>1884</v>
      </c>
      <c r="D959" s="5" t="s">
        <v>468</v>
      </c>
      <c r="E959" s="4">
        <v>547.0</v>
      </c>
      <c r="F959" s="5" t="s">
        <v>1885</v>
      </c>
      <c r="G959" s="6" t="s">
        <v>1886</v>
      </c>
    </row>
    <row r="960">
      <c r="A960" s="2" t="s">
        <v>7</v>
      </c>
      <c r="B960" s="5">
        <v>1510.0</v>
      </c>
      <c r="C960" s="5" t="s">
        <v>1887</v>
      </c>
      <c r="D960" s="5" t="s">
        <v>548</v>
      </c>
      <c r="E960" s="4">
        <v>547.0</v>
      </c>
      <c r="F960" s="5" t="s">
        <v>1888</v>
      </c>
      <c r="G960" s="6" t="s">
        <v>1889</v>
      </c>
    </row>
    <row r="961">
      <c r="A961" s="2" t="s">
        <v>7</v>
      </c>
      <c r="B961" s="5">
        <v>1511.0</v>
      </c>
      <c r="C961" s="5" t="s">
        <v>1890</v>
      </c>
      <c r="D961" s="5" t="s">
        <v>468</v>
      </c>
      <c r="E961" s="4">
        <v>547.0</v>
      </c>
      <c r="F961" s="5" t="s">
        <v>1891</v>
      </c>
      <c r="G961" s="6" t="s">
        <v>1892</v>
      </c>
    </row>
    <row r="962">
      <c r="A962" s="2" t="s">
        <v>7</v>
      </c>
      <c r="B962" s="5">
        <v>1512.0</v>
      </c>
      <c r="C962" s="5" t="s">
        <v>1893</v>
      </c>
      <c r="D962" s="5" t="s">
        <v>468</v>
      </c>
      <c r="E962" s="4">
        <v>547.0</v>
      </c>
      <c r="F962" s="5" t="s">
        <v>1894</v>
      </c>
      <c r="G962" s="6" t="s">
        <v>1895</v>
      </c>
    </row>
    <row r="963">
      <c r="A963" s="2" t="s">
        <v>7</v>
      </c>
      <c r="B963" s="5">
        <v>1513.0</v>
      </c>
      <c r="C963" s="5" t="s">
        <v>1896</v>
      </c>
      <c r="D963" s="5" t="s">
        <v>468</v>
      </c>
      <c r="E963" s="4">
        <v>548.0</v>
      </c>
      <c r="F963" s="5"/>
      <c r="G963" s="6" t="s">
        <v>1897</v>
      </c>
    </row>
    <row r="964">
      <c r="A964" s="2" t="s">
        <v>7</v>
      </c>
      <c r="B964" s="5">
        <v>1514.0</v>
      </c>
      <c r="C964" s="5" t="s">
        <v>1898</v>
      </c>
      <c r="D964" s="5" t="s">
        <v>468</v>
      </c>
      <c r="E964" s="4">
        <v>548.0</v>
      </c>
      <c r="F964" s="5" t="s">
        <v>1899</v>
      </c>
      <c r="G964" s="6" t="s">
        <v>1900</v>
      </c>
    </row>
    <row r="965">
      <c r="A965" s="2" t="s">
        <v>7</v>
      </c>
      <c r="B965" s="5">
        <v>1515.0</v>
      </c>
      <c r="C965" s="5" t="s">
        <v>1901</v>
      </c>
      <c r="D965" s="5" t="s">
        <v>468</v>
      </c>
      <c r="E965" s="4">
        <v>548.0</v>
      </c>
      <c r="F965" s="5" t="s">
        <v>1902</v>
      </c>
      <c r="G965" s="6" t="s">
        <v>1903</v>
      </c>
    </row>
    <row r="966">
      <c r="A966" s="2" t="s">
        <v>7</v>
      </c>
      <c r="B966" s="5">
        <v>1516.0</v>
      </c>
      <c r="C966" s="5" t="s">
        <v>1904</v>
      </c>
      <c r="D966" s="5" t="s">
        <v>468</v>
      </c>
      <c r="E966" s="4">
        <v>548.0</v>
      </c>
      <c r="F966" s="5" t="s">
        <v>1905</v>
      </c>
      <c r="G966" s="6" t="s">
        <v>1906</v>
      </c>
    </row>
    <row r="967">
      <c r="A967" s="2" t="s">
        <v>7</v>
      </c>
      <c r="B967" s="5">
        <v>1517.0</v>
      </c>
      <c r="C967" s="5" t="s">
        <v>1907</v>
      </c>
      <c r="D967" s="5" t="s">
        <v>548</v>
      </c>
      <c r="E967" s="4">
        <v>548.0</v>
      </c>
      <c r="F967" s="5"/>
      <c r="G967" s="6" t="s">
        <v>1908</v>
      </c>
    </row>
    <row r="968">
      <c r="A968" s="2" t="s">
        <v>7</v>
      </c>
      <c r="B968" s="5">
        <v>1518.0</v>
      </c>
      <c r="C968" s="5" t="s">
        <v>1909</v>
      </c>
      <c r="D968" s="5" t="s">
        <v>468</v>
      </c>
      <c r="E968" s="4">
        <v>548.0</v>
      </c>
      <c r="F968" s="5" t="s">
        <v>1910</v>
      </c>
      <c r="G968" s="6" t="s">
        <v>1911</v>
      </c>
    </row>
    <row r="969">
      <c r="A969" s="2" t="s">
        <v>7</v>
      </c>
      <c r="B969" s="5">
        <v>1519.0</v>
      </c>
      <c r="C969" s="5" t="s">
        <v>1912</v>
      </c>
      <c r="D969" s="5" t="s">
        <v>468</v>
      </c>
      <c r="E969" s="4">
        <v>548.0</v>
      </c>
      <c r="F969" s="5" t="s">
        <v>1913</v>
      </c>
      <c r="G969" s="6" t="s">
        <v>1914</v>
      </c>
    </row>
    <row r="970">
      <c r="A970" s="2" t="s">
        <v>7</v>
      </c>
      <c r="B970" s="5">
        <v>1520.0</v>
      </c>
      <c r="C970" s="5" t="s">
        <v>89</v>
      </c>
      <c r="D970" s="5" t="s">
        <v>468</v>
      </c>
      <c r="E970" s="4">
        <v>548.0</v>
      </c>
      <c r="F970" s="5" t="s">
        <v>1915</v>
      </c>
      <c r="G970" s="6" t="s">
        <v>1916</v>
      </c>
    </row>
    <row r="971">
      <c r="A971" s="2" t="s">
        <v>7</v>
      </c>
      <c r="B971" s="5">
        <v>1521.0</v>
      </c>
      <c r="C971" s="5" t="s">
        <v>1917</v>
      </c>
      <c r="D971" s="5" t="s">
        <v>468</v>
      </c>
      <c r="E971" s="4">
        <v>548.0</v>
      </c>
      <c r="F971" s="5" t="s">
        <v>1918</v>
      </c>
      <c r="G971" s="6" t="s">
        <v>1919</v>
      </c>
    </row>
    <row r="972">
      <c r="A972" s="2" t="s">
        <v>7</v>
      </c>
      <c r="B972" s="5">
        <v>1522.0</v>
      </c>
      <c r="C972" s="5" t="s">
        <v>1920</v>
      </c>
      <c r="D972" s="5" t="s">
        <v>468</v>
      </c>
      <c r="E972" s="4">
        <v>549.0</v>
      </c>
      <c r="F972" s="5" t="s">
        <v>1921</v>
      </c>
      <c r="G972" s="6" t="s">
        <v>1922</v>
      </c>
    </row>
    <row r="973">
      <c r="A973" s="2" t="s">
        <v>7</v>
      </c>
      <c r="B973" s="5">
        <v>1523.0</v>
      </c>
      <c r="C973" s="5" t="s">
        <v>1923</v>
      </c>
      <c r="D973" s="5" t="s">
        <v>468</v>
      </c>
      <c r="E973" s="4">
        <v>549.0</v>
      </c>
      <c r="F973" s="5" t="s">
        <v>1924</v>
      </c>
      <c r="G973" s="6" t="s">
        <v>1925</v>
      </c>
    </row>
    <row r="974">
      <c r="A974" s="2" t="s">
        <v>7</v>
      </c>
      <c r="B974" s="5">
        <v>1524.0</v>
      </c>
      <c r="C974" s="5" t="s">
        <v>1926</v>
      </c>
      <c r="D974" s="5" t="s">
        <v>468</v>
      </c>
      <c r="E974" s="4">
        <v>549.0</v>
      </c>
      <c r="F974" s="5" t="s">
        <v>1927</v>
      </c>
      <c r="G974" s="6" t="s">
        <v>1928</v>
      </c>
    </row>
    <row r="975">
      <c r="A975" s="2" t="s">
        <v>7</v>
      </c>
      <c r="B975" s="5">
        <v>1525.0</v>
      </c>
      <c r="C975" s="5" t="s">
        <v>1929</v>
      </c>
      <c r="D975" s="5" t="s">
        <v>468</v>
      </c>
      <c r="E975" s="4">
        <v>549.0</v>
      </c>
      <c r="F975" s="5" t="s">
        <v>1930</v>
      </c>
      <c r="G975" s="6" t="s">
        <v>1931</v>
      </c>
    </row>
    <row r="976">
      <c r="A976" s="2" t="s">
        <v>7</v>
      </c>
      <c r="B976" s="5">
        <v>1526.0</v>
      </c>
      <c r="C976" s="5" t="s">
        <v>1932</v>
      </c>
      <c r="D976" s="5" t="s">
        <v>458</v>
      </c>
      <c r="E976" s="4">
        <v>550.0</v>
      </c>
      <c r="F976" s="5" t="s">
        <v>1933</v>
      </c>
      <c r="G976" s="6" t="s">
        <v>1934</v>
      </c>
    </row>
    <row r="977">
      <c r="A977" s="2" t="s">
        <v>7</v>
      </c>
      <c r="B977" s="5">
        <v>1527.0</v>
      </c>
      <c r="C977" s="5" t="s">
        <v>1935</v>
      </c>
      <c r="D977" s="5" t="s">
        <v>468</v>
      </c>
      <c r="E977" s="4">
        <v>550.0</v>
      </c>
      <c r="F977" s="5" t="s">
        <v>1936</v>
      </c>
      <c r="G977" s="6" t="s">
        <v>1937</v>
      </c>
    </row>
    <row r="978">
      <c r="A978" s="2" t="s">
        <v>7</v>
      </c>
      <c r="B978" s="5">
        <v>1528.0</v>
      </c>
      <c r="C978" s="5" t="s">
        <v>1938</v>
      </c>
      <c r="D978" s="5" t="s">
        <v>458</v>
      </c>
      <c r="E978" s="4">
        <v>550.0</v>
      </c>
      <c r="F978" s="5" t="s">
        <v>1939</v>
      </c>
      <c r="G978" s="6" t="s">
        <v>1940</v>
      </c>
    </row>
    <row r="979">
      <c r="A979" s="2" t="s">
        <v>7</v>
      </c>
      <c r="B979" s="5">
        <v>1529.0</v>
      </c>
      <c r="C979" s="5" t="s">
        <v>1941</v>
      </c>
      <c r="D979" s="5" t="s">
        <v>458</v>
      </c>
      <c r="E979" s="4">
        <v>550.0</v>
      </c>
      <c r="F979" s="5"/>
      <c r="G979" s="6" t="s">
        <v>1942</v>
      </c>
    </row>
    <row r="980">
      <c r="A980" s="2" t="s">
        <v>7</v>
      </c>
      <c r="B980" s="5">
        <v>1530.0</v>
      </c>
      <c r="C980" s="5" t="s">
        <v>1943</v>
      </c>
      <c r="D980" s="5" t="s">
        <v>468</v>
      </c>
      <c r="E980" s="4">
        <v>550.0</v>
      </c>
      <c r="F980" s="5" t="s">
        <v>1944</v>
      </c>
      <c r="G980" s="6" t="s">
        <v>1945</v>
      </c>
    </row>
    <row r="981">
      <c r="A981" s="2" t="s">
        <v>7</v>
      </c>
      <c r="B981" s="5">
        <v>1531.0</v>
      </c>
      <c r="C981" s="5" t="s">
        <v>1946</v>
      </c>
      <c r="D981" s="5" t="s">
        <v>458</v>
      </c>
      <c r="E981" s="4">
        <v>550.0</v>
      </c>
      <c r="F981" s="5" t="s">
        <v>1947</v>
      </c>
      <c r="G981" s="6" t="s">
        <v>1948</v>
      </c>
    </row>
    <row r="982">
      <c r="A982" s="2" t="s">
        <v>7</v>
      </c>
      <c r="B982" s="5">
        <v>1532.0</v>
      </c>
      <c r="C982" s="5" t="s">
        <v>1949</v>
      </c>
      <c r="D982" s="5" t="s">
        <v>458</v>
      </c>
      <c r="E982" s="4">
        <v>550.0</v>
      </c>
      <c r="F982" s="5"/>
      <c r="G982" s="6" t="s">
        <v>1950</v>
      </c>
    </row>
    <row r="983">
      <c r="A983" s="2" t="s">
        <v>7</v>
      </c>
      <c r="B983" s="5">
        <v>1533.0</v>
      </c>
      <c r="C983" s="5" t="s">
        <v>1951</v>
      </c>
      <c r="D983" s="5" t="s">
        <v>458</v>
      </c>
      <c r="E983" s="4">
        <v>550.0</v>
      </c>
      <c r="F983" s="5" t="s">
        <v>1952</v>
      </c>
      <c r="G983" s="6" t="s">
        <v>1953</v>
      </c>
    </row>
    <row r="984">
      <c r="A984" s="2" t="s">
        <v>7</v>
      </c>
      <c r="B984" s="5">
        <v>1534.0</v>
      </c>
      <c r="C984" s="5" t="s">
        <v>1954</v>
      </c>
      <c r="D984" s="5" t="s">
        <v>468</v>
      </c>
      <c r="E984" s="4">
        <v>550.0</v>
      </c>
      <c r="F984" s="5"/>
      <c r="G984" s="6" t="s">
        <v>1955</v>
      </c>
    </row>
    <row r="985">
      <c r="A985" s="2" t="s">
        <v>7</v>
      </c>
      <c r="B985" s="5">
        <v>1535.0</v>
      </c>
      <c r="C985" s="5" t="s">
        <v>1956</v>
      </c>
      <c r="D985" s="5" t="s">
        <v>548</v>
      </c>
      <c r="E985" s="4">
        <v>551.0</v>
      </c>
      <c r="F985" s="5" t="s">
        <v>1957</v>
      </c>
      <c r="G985" s="6" t="s">
        <v>1958</v>
      </c>
    </row>
    <row r="986">
      <c r="A986" s="2" t="s">
        <v>7</v>
      </c>
      <c r="B986" s="5">
        <v>1536.0</v>
      </c>
      <c r="C986" s="5" t="s">
        <v>1959</v>
      </c>
      <c r="D986" s="5" t="s">
        <v>468</v>
      </c>
      <c r="E986" s="4">
        <v>551.0</v>
      </c>
      <c r="F986" s="5" t="s">
        <v>1960</v>
      </c>
      <c r="G986" s="6" t="s">
        <v>1961</v>
      </c>
    </row>
    <row r="987">
      <c r="A987" s="2" t="s">
        <v>7</v>
      </c>
      <c r="B987" s="5">
        <v>1537.0</v>
      </c>
      <c r="C987" s="5" t="s">
        <v>1962</v>
      </c>
      <c r="D987" s="5" t="s">
        <v>458</v>
      </c>
      <c r="E987" s="4">
        <v>551.0</v>
      </c>
      <c r="F987" s="5"/>
      <c r="G987" s="6" t="s">
        <v>1963</v>
      </c>
    </row>
    <row r="988">
      <c r="A988" s="2" t="s">
        <v>7</v>
      </c>
      <c r="B988" s="5">
        <v>1538.0</v>
      </c>
      <c r="C988" s="5" t="s">
        <v>92</v>
      </c>
      <c r="D988" s="5" t="s">
        <v>468</v>
      </c>
      <c r="E988" s="4">
        <v>551.0</v>
      </c>
      <c r="F988" s="5" t="s">
        <v>1964</v>
      </c>
      <c r="G988" s="6" t="s">
        <v>1965</v>
      </c>
    </row>
    <row r="989">
      <c r="A989" s="2" t="s">
        <v>7</v>
      </c>
      <c r="B989" s="5">
        <v>1539.0</v>
      </c>
      <c r="C989" s="5" t="s">
        <v>1966</v>
      </c>
      <c r="D989" s="5" t="s">
        <v>458</v>
      </c>
      <c r="E989" s="4">
        <v>551.0</v>
      </c>
      <c r="F989" s="5"/>
      <c r="G989" s="6" t="s">
        <v>1967</v>
      </c>
    </row>
    <row r="990">
      <c r="A990" s="2" t="s">
        <v>7</v>
      </c>
      <c r="B990" s="5">
        <v>1540.0</v>
      </c>
      <c r="C990" s="5" t="s">
        <v>1968</v>
      </c>
      <c r="D990" s="5" t="s">
        <v>468</v>
      </c>
      <c r="E990" s="4">
        <v>551.0</v>
      </c>
      <c r="F990" s="5" t="s">
        <v>1969</v>
      </c>
      <c r="G990" s="6" t="s">
        <v>1970</v>
      </c>
    </row>
    <row r="991">
      <c r="A991" s="2" t="s">
        <v>7</v>
      </c>
      <c r="B991" s="5">
        <v>1541.0</v>
      </c>
      <c r="C991" s="5" t="s">
        <v>1971</v>
      </c>
      <c r="D991" s="5" t="s">
        <v>468</v>
      </c>
      <c r="E991" s="4">
        <v>551.0</v>
      </c>
      <c r="F991" s="5"/>
      <c r="G991" s="6" t="s">
        <v>1972</v>
      </c>
    </row>
    <row r="992">
      <c r="A992" s="2" t="s">
        <v>7</v>
      </c>
      <c r="B992" s="5">
        <v>1542.0</v>
      </c>
      <c r="C992" s="5" t="s">
        <v>1973</v>
      </c>
      <c r="D992" s="5" t="s">
        <v>468</v>
      </c>
      <c r="E992" s="4">
        <v>551.0</v>
      </c>
      <c r="F992" s="5" t="s">
        <v>1974</v>
      </c>
      <c r="G992" s="6" t="s">
        <v>1975</v>
      </c>
    </row>
    <row r="993">
      <c r="A993" s="2" t="s">
        <v>7</v>
      </c>
      <c r="B993" s="5">
        <v>1543.0</v>
      </c>
      <c r="C993" s="5" t="s">
        <v>1976</v>
      </c>
      <c r="D993" s="5" t="s">
        <v>468</v>
      </c>
      <c r="E993" s="4">
        <v>552.0</v>
      </c>
      <c r="F993" s="5" t="s">
        <v>1977</v>
      </c>
      <c r="G993" s="6" t="s">
        <v>1978</v>
      </c>
    </row>
    <row r="994">
      <c r="A994" s="2" t="s">
        <v>7</v>
      </c>
      <c r="B994" s="5">
        <v>1544.0</v>
      </c>
      <c r="C994" s="5" t="s">
        <v>1979</v>
      </c>
      <c r="D994" s="5" t="s">
        <v>468</v>
      </c>
      <c r="E994" s="4">
        <v>552.0</v>
      </c>
      <c r="F994" s="5" t="s">
        <v>1980</v>
      </c>
      <c r="G994" s="6" t="s">
        <v>1981</v>
      </c>
    </row>
    <row r="995">
      <c r="A995" s="2" t="s">
        <v>7</v>
      </c>
      <c r="B995" s="5">
        <v>1545.0</v>
      </c>
      <c r="C995" s="5" t="s">
        <v>1982</v>
      </c>
      <c r="D995" s="5" t="s">
        <v>468</v>
      </c>
      <c r="E995" s="4">
        <v>552.0</v>
      </c>
      <c r="F995" s="5" t="s">
        <v>1983</v>
      </c>
      <c r="G995" s="6" t="s">
        <v>1984</v>
      </c>
    </row>
    <row r="996">
      <c r="A996" s="2" t="s">
        <v>7</v>
      </c>
      <c r="B996" s="5">
        <v>1546.0</v>
      </c>
      <c r="C996" s="5" t="s">
        <v>1985</v>
      </c>
      <c r="D996" s="5" t="s">
        <v>548</v>
      </c>
      <c r="E996" s="4">
        <v>553.0</v>
      </c>
      <c r="F996" s="5" t="s">
        <v>1986</v>
      </c>
      <c r="G996" s="6" t="s">
        <v>1987</v>
      </c>
    </row>
    <row r="997">
      <c r="A997" s="2" t="s">
        <v>7</v>
      </c>
      <c r="B997" s="5">
        <v>1547.0</v>
      </c>
      <c r="C997" s="5" t="s">
        <v>1988</v>
      </c>
      <c r="D997" s="5" t="s">
        <v>468</v>
      </c>
      <c r="E997" s="4">
        <v>553.0</v>
      </c>
      <c r="F997" s="5" t="s">
        <v>1989</v>
      </c>
      <c r="G997" s="6" t="s">
        <v>1990</v>
      </c>
    </row>
    <row r="998">
      <c r="A998" s="2" t="s">
        <v>7</v>
      </c>
      <c r="B998" s="5">
        <v>1548.0</v>
      </c>
      <c r="C998" s="5" t="s">
        <v>1991</v>
      </c>
      <c r="D998" s="5" t="s">
        <v>468</v>
      </c>
      <c r="E998" s="4">
        <v>553.0</v>
      </c>
      <c r="F998" s="5" t="s">
        <v>1992</v>
      </c>
      <c r="G998" s="6" t="s">
        <v>1993</v>
      </c>
    </row>
    <row r="999">
      <c r="A999" s="2" t="s">
        <v>7</v>
      </c>
      <c r="B999" s="5">
        <v>1549.0</v>
      </c>
      <c r="C999" s="5" t="s">
        <v>1994</v>
      </c>
      <c r="D999" s="5" t="s">
        <v>468</v>
      </c>
      <c r="E999" s="4">
        <v>553.0</v>
      </c>
      <c r="F999" s="5" t="s">
        <v>1995</v>
      </c>
      <c r="G999" s="6" t="s">
        <v>1996</v>
      </c>
    </row>
    <row r="1000">
      <c r="A1000" s="2" t="s">
        <v>7</v>
      </c>
      <c r="B1000" s="5">
        <v>1550.0</v>
      </c>
      <c r="C1000" s="5" t="s">
        <v>1997</v>
      </c>
      <c r="D1000" s="5" t="s">
        <v>468</v>
      </c>
      <c r="E1000" s="4">
        <v>553.0</v>
      </c>
      <c r="F1000" s="5" t="s">
        <v>1998</v>
      </c>
      <c r="G1000" s="6" t="s">
        <v>1999</v>
      </c>
    </row>
    <row r="1001">
      <c r="A1001" s="2" t="s">
        <v>7</v>
      </c>
      <c r="B1001" s="5">
        <v>1551.0</v>
      </c>
      <c r="C1001" s="5" t="s">
        <v>2000</v>
      </c>
      <c r="D1001" s="5" t="s">
        <v>468</v>
      </c>
      <c r="E1001" s="4">
        <v>553.0</v>
      </c>
      <c r="F1001" s="5" t="s">
        <v>1460</v>
      </c>
      <c r="G1001" s="6" t="s">
        <v>2001</v>
      </c>
    </row>
    <row r="1002">
      <c r="A1002" s="2" t="s">
        <v>7</v>
      </c>
      <c r="B1002" s="5">
        <v>1552.0</v>
      </c>
      <c r="C1002" s="5" t="s">
        <v>2002</v>
      </c>
      <c r="D1002" s="5" t="s">
        <v>468</v>
      </c>
      <c r="E1002" s="4">
        <v>553.0</v>
      </c>
      <c r="F1002" s="5" t="s">
        <v>2003</v>
      </c>
      <c r="G1002" s="6" t="s">
        <v>2004</v>
      </c>
    </row>
    <row r="1003">
      <c r="A1003" s="2" t="s">
        <v>7</v>
      </c>
      <c r="B1003" s="5">
        <v>1553.0</v>
      </c>
      <c r="C1003" s="5" t="s">
        <v>2005</v>
      </c>
      <c r="D1003" s="5" t="s">
        <v>468</v>
      </c>
      <c r="E1003" s="4">
        <v>553.0</v>
      </c>
      <c r="F1003" s="5" t="s">
        <v>2006</v>
      </c>
      <c r="G1003" s="6" t="s">
        <v>2007</v>
      </c>
    </row>
    <row r="1004">
      <c r="A1004" s="2" t="s">
        <v>7</v>
      </c>
      <c r="B1004" s="5">
        <v>1554.0</v>
      </c>
      <c r="C1004" s="5" t="s">
        <v>2008</v>
      </c>
      <c r="D1004" s="5" t="s">
        <v>468</v>
      </c>
      <c r="E1004" s="4">
        <v>553.0</v>
      </c>
      <c r="F1004" s="5" t="s">
        <v>2009</v>
      </c>
      <c r="G1004" s="6" t="s">
        <v>2010</v>
      </c>
    </row>
    <row r="1005">
      <c r="A1005" s="2" t="s">
        <v>7</v>
      </c>
      <c r="B1005" s="5">
        <v>1555.0</v>
      </c>
      <c r="C1005" s="5" t="s">
        <v>2011</v>
      </c>
      <c r="D1005" s="5" t="s">
        <v>468</v>
      </c>
      <c r="E1005" s="4">
        <v>553.0</v>
      </c>
      <c r="F1005" s="5" t="s">
        <v>2012</v>
      </c>
      <c r="G1005" s="6" t="s">
        <v>2013</v>
      </c>
    </row>
    <row r="1006">
      <c r="A1006" s="2" t="s">
        <v>7</v>
      </c>
      <c r="B1006" s="5">
        <v>1556.0</v>
      </c>
      <c r="C1006" s="5" t="s">
        <v>2014</v>
      </c>
      <c r="D1006" s="5" t="s">
        <v>468</v>
      </c>
      <c r="E1006" s="4">
        <v>553.0</v>
      </c>
      <c r="F1006" s="5" t="s">
        <v>2015</v>
      </c>
      <c r="G1006" s="6" t="s">
        <v>2016</v>
      </c>
    </row>
    <row r="1007">
      <c r="A1007" s="2" t="s">
        <v>7</v>
      </c>
      <c r="B1007" s="5">
        <v>1557.0</v>
      </c>
      <c r="C1007" s="5" t="s">
        <v>2017</v>
      </c>
      <c r="D1007" s="5" t="s">
        <v>468</v>
      </c>
      <c r="E1007" s="4">
        <v>553.0</v>
      </c>
      <c r="F1007" s="5" t="s">
        <v>2018</v>
      </c>
      <c r="G1007" s="6" t="s">
        <v>2019</v>
      </c>
    </row>
    <row r="1008">
      <c r="A1008" s="2" t="s">
        <v>7</v>
      </c>
      <c r="B1008" s="5">
        <v>1558.0</v>
      </c>
      <c r="C1008" s="5" t="s">
        <v>2020</v>
      </c>
      <c r="D1008" s="5" t="s">
        <v>468</v>
      </c>
      <c r="E1008" s="4">
        <v>553.0</v>
      </c>
      <c r="F1008" s="5" t="s">
        <v>2021</v>
      </c>
      <c r="G1008" s="6" t="s">
        <v>2022</v>
      </c>
    </row>
    <row r="1009">
      <c r="A1009" s="2" t="s">
        <v>7</v>
      </c>
      <c r="B1009" s="5">
        <v>1559.0</v>
      </c>
      <c r="C1009" s="5" t="s">
        <v>2023</v>
      </c>
      <c r="D1009" s="5" t="s">
        <v>548</v>
      </c>
      <c r="E1009" s="4">
        <v>553.0</v>
      </c>
      <c r="F1009" s="5" t="s">
        <v>2024</v>
      </c>
      <c r="G1009" s="6" t="s">
        <v>2025</v>
      </c>
    </row>
    <row r="1010">
      <c r="A1010" s="2" t="s">
        <v>7</v>
      </c>
      <c r="B1010" s="5">
        <v>1560.0</v>
      </c>
      <c r="C1010" s="5" t="s">
        <v>2026</v>
      </c>
      <c r="D1010" s="5" t="s">
        <v>468</v>
      </c>
      <c r="E1010" s="4">
        <v>553.0</v>
      </c>
      <c r="F1010" s="5" t="s">
        <v>1998</v>
      </c>
      <c r="G1010" s="6" t="s">
        <v>2027</v>
      </c>
    </row>
    <row r="1011">
      <c r="A1011" s="2" t="s">
        <v>7</v>
      </c>
      <c r="B1011" s="5">
        <v>1561.0</v>
      </c>
      <c r="C1011" s="5" t="s">
        <v>2028</v>
      </c>
      <c r="D1011" s="5" t="s">
        <v>468</v>
      </c>
      <c r="E1011" s="4">
        <v>553.0</v>
      </c>
      <c r="F1011" s="5" t="s">
        <v>2029</v>
      </c>
      <c r="G1011" s="6" t="s">
        <v>2030</v>
      </c>
    </row>
    <row r="1012">
      <c r="A1012" s="2" t="s">
        <v>7</v>
      </c>
      <c r="B1012" s="5">
        <v>1562.0</v>
      </c>
      <c r="C1012" s="5" t="s">
        <v>2031</v>
      </c>
      <c r="D1012" s="5" t="s">
        <v>468</v>
      </c>
      <c r="E1012" s="4">
        <v>554.0</v>
      </c>
      <c r="F1012" s="5"/>
      <c r="G1012" s="6" t="s">
        <v>2032</v>
      </c>
    </row>
    <row r="1013">
      <c r="A1013" s="2" t="s">
        <v>7</v>
      </c>
      <c r="B1013" s="5">
        <v>1563.0</v>
      </c>
      <c r="C1013" s="5" t="s">
        <v>95</v>
      </c>
      <c r="D1013" s="5" t="s">
        <v>468</v>
      </c>
      <c r="E1013" s="4">
        <v>554.0</v>
      </c>
      <c r="F1013" s="5" t="s">
        <v>2033</v>
      </c>
      <c r="G1013" s="6" t="s">
        <v>2034</v>
      </c>
    </row>
    <row r="1014">
      <c r="A1014" s="2" t="s">
        <v>7</v>
      </c>
      <c r="B1014" s="5">
        <v>1564.0</v>
      </c>
      <c r="C1014" s="5" t="s">
        <v>2035</v>
      </c>
      <c r="D1014" s="5" t="s">
        <v>548</v>
      </c>
      <c r="E1014" s="4">
        <v>554.0</v>
      </c>
      <c r="F1014" s="5" t="s">
        <v>2036</v>
      </c>
      <c r="G1014" s="6" t="s">
        <v>2037</v>
      </c>
    </row>
    <row r="1015">
      <c r="A1015" s="2" t="s">
        <v>7</v>
      </c>
      <c r="B1015" s="5">
        <v>1565.0</v>
      </c>
      <c r="C1015" s="5" t="s">
        <v>2038</v>
      </c>
      <c r="D1015" s="5" t="s">
        <v>468</v>
      </c>
      <c r="E1015" s="4">
        <v>554.0</v>
      </c>
      <c r="F1015" s="5" t="s">
        <v>2039</v>
      </c>
      <c r="G1015" s="6" t="s">
        <v>2040</v>
      </c>
    </row>
    <row r="1016">
      <c r="A1016" s="2" t="s">
        <v>7</v>
      </c>
      <c r="B1016" s="5">
        <v>1566.0</v>
      </c>
      <c r="C1016" s="5" t="s">
        <v>2041</v>
      </c>
      <c r="D1016" s="5" t="s">
        <v>468</v>
      </c>
      <c r="E1016" s="4">
        <v>554.0</v>
      </c>
      <c r="F1016" s="5"/>
      <c r="G1016" s="6" t="s">
        <v>2042</v>
      </c>
    </row>
    <row r="1017">
      <c r="A1017" s="2" t="s">
        <v>7</v>
      </c>
      <c r="B1017" s="5">
        <v>1567.0</v>
      </c>
      <c r="C1017" s="5" t="s">
        <v>2043</v>
      </c>
      <c r="D1017" s="5" t="s">
        <v>468</v>
      </c>
      <c r="E1017" s="4">
        <v>554.0</v>
      </c>
      <c r="F1017" s="5"/>
      <c r="G1017" s="6" t="s">
        <v>2044</v>
      </c>
    </row>
    <row r="1018">
      <c r="A1018" s="2" t="s">
        <v>7</v>
      </c>
      <c r="B1018" s="5">
        <v>1568.0</v>
      </c>
      <c r="C1018" s="5" t="s">
        <v>2045</v>
      </c>
      <c r="D1018" s="5" t="s">
        <v>468</v>
      </c>
      <c r="E1018" s="4">
        <v>554.0</v>
      </c>
      <c r="F1018" s="5" t="s">
        <v>2046</v>
      </c>
      <c r="G1018" s="6" t="s">
        <v>2047</v>
      </c>
    </row>
    <row r="1019">
      <c r="A1019" s="2" t="s">
        <v>7</v>
      </c>
      <c r="B1019" s="5">
        <v>1569.0</v>
      </c>
      <c r="C1019" s="5" t="s">
        <v>2048</v>
      </c>
      <c r="D1019" s="5" t="s">
        <v>468</v>
      </c>
      <c r="E1019" s="4">
        <v>554.0</v>
      </c>
      <c r="F1019" s="5" t="s">
        <v>2049</v>
      </c>
      <c r="G1019" s="6" t="s">
        <v>2050</v>
      </c>
    </row>
    <row r="1020">
      <c r="A1020" s="2" t="s">
        <v>7</v>
      </c>
      <c r="B1020" s="5">
        <v>1570.0</v>
      </c>
      <c r="C1020" s="5" t="s">
        <v>2051</v>
      </c>
      <c r="D1020" s="5" t="s">
        <v>468</v>
      </c>
      <c r="E1020" s="4">
        <v>554.0</v>
      </c>
      <c r="F1020" s="5" t="s">
        <v>2052</v>
      </c>
      <c r="G1020" s="6" t="s">
        <v>2053</v>
      </c>
    </row>
    <row r="1021">
      <c r="A1021" s="2" t="s">
        <v>7</v>
      </c>
      <c r="B1021" s="5">
        <v>1571.0</v>
      </c>
      <c r="C1021" s="5" t="s">
        <v>2054</v>
      </c>
      <c r="D1021" s="5" t="s">
        <v>468</v>
      </c>
      <c r="E1021" s="4">
        <v>555.0</v>
      </c>
      <c r="F1021" s="5"/>
      <c r="G1021" s="6" t="s">
        <v>2055</v>
      </c>
    </row>
    <row r="1022">
      <c r="A1022" s="2" t="s">
        <v>7</v>
      </c>
      <c r="B1022" s="5">
        <v>1572.0</v>
      </c>
      <c r="C1022" s="5" t="s">
        <v>2056</v>
      </c>
      <c r="D1022" s="5" t="s">
        <v>468</v>
      </c>
      <c r="E1022" s="4">
        <v>555.0</v>
      </c>
      <c r="F1022" s="5"/>
      <c r="G1022" s="6" t="s">
        <v>2057</v>
      </c>
    </row>
    <row r="1023">
      <c r="A1023" s="2" t="s">
        <v>7</v>
      </c>
      <c r="B1023" s="5">
        <v>1573.0</v>
      </c>
      <c r="C1023" s="5" t="s">
        <v>2058</v>
      </c>
      <c r="D1023" s="5" t="s">
        <v>458</v>
      </c>
      <c r="E1023" s="4">
        <v>555.0</v>
      </c>
      <c r="F1023" s="5" t="s">
        <v>2059</v>
      </c>
      <c r="G1023" s="6" t="s">
        <v>2060</v>
      </c>
    </row>
    <row r="1024">
      <c r="A1024" s="2" t="s">
        <v>7</v>
      </c>
      <c r="B1024" s="5">
        <v>1574.0</v>
      </c>
      <c r="C1024" s="5" t="s">
        <v>2061</v>
      </c>
      <c r="D1024" s="5" t="s">
        <v>468</v>
      </c>
      <c r="E1024" s="4">
        <v>555.0</v>
      </c>
      <c r="F1024" s="5"/>
      <c r="G1024" s="6" t="s">
        <v>2062</v>
      </c>
    </row>
    <row r="1025">
      <c r="A1025" s="2" t="s">
        <v>7</v>
      </c>
      <c r="B1025" s="5">
        <v>1575.0</v>
      </c>
      <c r="C1025" s="5" t="s">
        <v>2063</v>
      </c>
      <c r="D1025" s="5" t="s">
        <v>468</v>
      </c>
      <c r="E1025" s="4">
        <v>555.0</v>
      </c>
      <c r="F1025" s="5"/>
      <c r="G1025" s="6" t="s">
        <v>2064</v>
      </c>
    </row>
    <row r="1026">
      <c r="A1026" s="2" t="s">
        <v>7</v>
      </c>
      <c r="B1026" s="5">
        <v>1576.0</v>
      </c>
      <c r="C1026" s="5" t="s">
        <v>2065</v>
      </c>
      <c r="D1026" s="5" t="s">
        <v>468</v>
      </c>
      <c r="E1026" s="4">
        <v>555.0</v>
      </c>
      <c r="F1026" s="5"/>
      <c r="G1026" s="6" t="s">
        <v>2066</v>
      </c>
    </row>
    <row r="1027">
      <c r="A1027" s="2" t="s">
        <v>7</v>
      </c>
      <c r="B1027" s="5">
        <v>1577.0</v>
      </c>
      <c r="C1027" s="5" t="s">
        <v>2067</v>
      </c>
      <c r="D1027" s="5" t="s">
        <v>468</v>
      </c>
      <c r="E1027" s="4">
        <v>555.0</v>
      </c>
      <c r="F1027" s="5" t="s">
        <v>2068</v>
      </c>
      <c r="G1027" s="6" t="s">
        <v>2069</v>
      </c>
    </row>
    <row r="1028">
      <c r="A1028" s="2" t="s">
        <v>7</v>
      </c>
      <c r="B1028" s="5">
        <v>1578.0</v>
      </c>
      <c r="C1028" s="5" t="s">
        <v>2070</v>
      </c>
      <c r="D1028" s="5" t="s">
        <v>468</v>
      </c>
      <c r="E1028" s="4">
        <v>555.0</v>
      </c>
      <c r="F1028" s="5" t="s">
        <v>2071</v>
      </c>
      <c r="G1028" s="6" t="s">
        <v>2072</v>
      </c>
    </row>
    <row r="1029">
      <c r="A1029" s="2" t="s">
        <v>7</v>
      </c>
      <c r="B1029" s="5">
        <v>1579.0</v>
      </c>
      <c r="C1029" s="5" t="s">
        <v>2073</v>
      </c>
      <c r="D1029" s="5" t="s">
        <v>468</v>
      </c>
      <c r="E1029" s="4">
        <v>555.0</v>
      </c>
      <c r="F1029" s="5" t="s">
        <v>2074</v>
      </c>
      <c r="G1029" s="6" t="s">
        <v>2075</v>
      </c>
    </row>
    <row r="1030">
      <c r="A1030" s="2" t="s">
        <v>7</v>
      </c>
      <c r="B1030" s="5">
        <v>1580.0</v>
      </c>
      <c r="C1030" s="5" t="s">
        <v>2076</v>
      </c>
      <c r="D1030" s="5" t="s">
        <v>468</v>
      </c>
      <c r="E1030" s="4">
        <v>555.0</v>
      </c>
      <c r="F1030" s="5"/>
      <c r="G1030" s="6" t="s">
        <v>2077</v>
      </c>
    </row>
    <row r="1031">
      <c r="A1031" s="2" t="s">
        <v>7</v>
      </c>
      <c r="B1031" s="5">
        <v>1581.0</v>
      </c>
      <c r="C1031" s="5" t="s">
        <v>2078</v>
      </c>
      <c r="D1031" s="5" t="s">
        <v>468</v>
      </c>
      <c r="E1031" s="4">
        <v>555.0</v>
      </c>
      <c r="F1031" s="5" t="s">
        <v>2079</v>
      </c>
      <c r="G1031" s="6" t="s">
        <v>2080</v>
      </c>
    </row>
    <row r="1032">
      <c r="A1032" s="2" t="s">
        <v>7</v>
      </c>
      <c r="B1032" s="5">
        <v>1582.0</v>
      </c>
      <c r="C1032" s="5" t="s">
        <v>2081</v>
      </c>
      <c r="D1032" s="5" t="s">
        <v>468</v>
      </c>
      <c r="E1032" s="4">
        <v>555.0</v>
      </c>
      <c r="F1032" s="5" t="s">
        <v>2082</v>
      </c>
      <c r="G1032" s="6" t="s">
        <v>2083</v>
      </c>
    </row>
    <row r="1033">
      <c r="A1033" s="2" t="s">
        <v>7</v>
      </c>
      <c r="B1033" s="5">
        <v>1583.0</v>
      </c>
      <c r="C1033" s="5" t="s">
        <v>2084</v>
      </c>
      <c r="D1033" s="5" t="s">
        <v>468</v>
      </c>
      <c r="E1033" s="4">
        <v>555.0</v>
      </c>
      <c r="F1033" s="5" t="s">
        <v>2085</v>
      </c>
      <c r="G1033" s="6" t="s">
        <v>2086</v>
      </c>
    </row>
    <row r="1034">
      <c r="A1034" s="2" t="s">
        <v>7</v>
      </c>
      <c r="B1034" s="5">
        <v>1584.0</v>
      </c>
      <c r="C1034" s="5" t="s">
        <v>2087</v>
      </c>
      <c r="D1034" s="5" t="s">
        <v>468</v>
      </c>
      <c r="E1034" s="4">
        <v>555.0</v>
      </c>
      <c r="F1034" s="5" t="s">
        <v>2088</v>
      </c>
      <c r="G1034" s="6" t="s">
        <v>2089</v>
      </c>
    </row>
    <row r="1035">
      <c r="A1035" s="2" t="s">
        <v>7</v>
      </c>
      <c r="B1035" s="5">
        <v>1585.0</v>
      </c>
      <c r="C1035" s="5" t="s">
        <v>2090</v>
      </c>
      <c r="D1035" s="5" t="s">
        <v>468</v>
      </c>
      <c r="E1035" s="4">
        <v>555.0</v>
      </c>
      <c r="F1035" s="5" t="s">
        <v>2091</v>
      </c>
      <c r="G1035" s="6" t="s">
        <v>2092</v>
      </c>
    </row>
    <row r="1036">
      <c r="A1036" s="2" t="s">
        <v>7</v>
      </c>
      <c r="B1036" s="5">
        <v>1586.0</v>
      </c>
      <c r="C1036" s="5" t="s">
        <v>2093</v>
      </c>
      <c r="D1036" s="5" t="s">
        <v>468</v>
      </c>
      <c r="E1036" s="4">
        <v>555.0</v>
      </c>
      <c r="F1036" s="5" t="s">
        <v>2094</v>
      </c>
      <c r="G1036" s="6" t="s">
        <v>2095</v>
      </c>
    </row>
    <row r="1037">
      <c r="A1037" s="2" t="s">
        <v>7</v>
      </c>
      <c r="B1037" s="5">
        <v>1587.0</v>
      </c>
      <c r="C1037" s="5" t="s">
        <v>2096</v>
      </c>
      <c r="D1037" s="5" t="s">
        <v>468</v>
      </c>
      <c r="E1037" s="4">
        <v>555.0</v>
      </c>
      <c r="F1037" s="5"/>
      <c r="G1037" s="6" t="s">
        <v>2097</v>
      </c>
    </row>
    <row r="1038">
      <c r="A1038" s="2" t="s">
        <v>7</v>
      </c>
      <c r="B1038" s="5">
        <v>1588.0</v>
      </c>
      <c r="C1038" s="5" t="s">
        <v>2098</v>
      </c>
      <c r="D1038" s="5" t="s">
        <v>468</v>
      </c>
      <c r="E1038" s="4">
        <v>555.0</v>
      </c>
      <c r="F1038" s="5" t="s">
        <v>2099</v>
      </c>
      <c r="G1038" s="6" t="s">
        <v>2100</v>
      </c>
    </row>
    <row r="1039">
      <c r="A1039" s="2" t="s">
        <v>7</v>
      </c>
      <c r="B1039" s="5">
        <v>1589.0</v>
      </c>
      <c r="C1039" s="5" t="s">
        <v>2101</v>
      </c>
      <c r="D1039" s="5" t="s">
        <v>468</v>
      </c>
      <c r="E1039" s="4">
        <v>555.0</v>
      </c>
      <c r="F1039" s="5"/>
      <c r="G1039" s="6" t="s">
        <v>2102</v>
      </c>
    </row>
    <row r="1040">
      <c r="A1040" s="2" t="s">
        <v>7</v>
      </c>
      <c r="B1040" s="5">
        <v>1590.0</v>
      </c>
      <c r="C1040" s="5" t="s">
        <v>2103</v>
      </c>
      <c r="D1040" s="5" t="s">
        <v>468</v>
      </c>
      <c r="E1040" s="4">
        <v>555.0</v>
      </c>
      <c r="F1040" s="5"/>
      <c r="G1040" s="6" t="s">
        <v>2104</v>
      </c>
    </row>
    <row r="1041">
      <c r="A1041" s="2" t="s">
        <v>7</v>
      </c>
      <c r="B1041" s="5">
        <v>1591.0</v>
      </c>
      <c r="C1041" s="5" t="s">
        <v>2105</v>
      </c>
      <c r="D1041" s="5" t="s">
        <v>468</v>
      </c>
      <c r="E1041" s="4">
        <v>555.0</v>
      </c>
      <c r="F1041" s="5" t="s">
        <v>2106</v>
      </c>
      <c r="G1041" s="6" t="s">
        <v>2107</v>
      </c>
    </row>
    <row r="1042">
      <c r="A1042" s="2" t="s">
        <v>7</v>
      </c>
      <c r="B1042" s="5">
        <v>1592.0</v>
      </c>
      <c r="C1042" s="5" t="s">
        <v>2108</v>
      </c>
      <c r="D1042" s="5" t="s">
        <v>548</v>
      </c>
      <c r="E1042" s="4">
        <v>555.0</v>
      </c>
      <c r="F1042" s="5"/>
      <c r="G1042" s="6" t="s">
        <v>2109</v>
      </c>
    </row>
    <row r="1043">
      <c r="A1043" s="2" t="s">
        <v>7</v>
      </c>
      <c r="B1043" s="5">
        <v>1593.0</v>
      </c>
      <c r="C1043" s="5" t="s">
        <v>2110</v>
      </c>
      <c r="D1043" s="5" t="s">
        <v>468</v>
      </c>
      <c r="E1043" s="4">
        <v>555.0</v>
      </c>
      <c r="F1043" s="5" t="s">
        <v>2111</v>
      </c>
      <c r="G1043" s="6" t="s">
        <v>2112</v>
      </c>
    </row>
    <row r="1044">
      <c r="A1044" s="2" t="s">
        <v>7</v>
      </c>
      <c r="B1044" s="5">
        <v>1594.0</v>
      </c>
      <c r="C1044" s="5" t="s">
        <v>2113</v>
      </c>
      <c r="D1044" s="5" t="s">
        <v>468</v>
      </c>
      <c r="E1044" s="4">
        <v>555.0</v>
      </c>
      <c r="F1044" s="5" t="s">
        <v>2114</v>
      </c>
      <c r="G1044" s="6" t="s">
        <v>2115</v>
      </c>
    </row>
    <row r="1045">
      <c r="A1045" s="2" t="s">
        <v>7</v>
      </c>
      <c r="B1045" s="5">
        <v>1595.0</v>
      </c>
      <c r="C1045" s="5" t="s">
        <v>2116</v>
      </c>
      <c r="D1045" s="5" t="s">
        <v>468</v>
      </c>
      <c r="E1045" s="4">
        <v>555.0</v>
      </c>
      <c r="F1045" s="5" t="s">
        <v>2117</v>
      </c>
      <c r="G1045" s="6" t="s">
        <v>2118</v>
      </c>
    </row>
    <row r="1046">
      <c r="A1046" s="2" t="s">
        <v>7</v>
      </c>
      <c r="B1046" s="5">
        <v>1596.0</v>
      </c>
      <c r="C1046" s="5" t="s">
        <v>2119</v>
      </c>
      <c r="D1046" s="5" t="s">
        <v>468</v>
      </c>
      <c r="E1046" s="4">
        <v>555.0</v>
      </c>
      <c r="F1046" s="5" t="s">
        <v>2120</v>
      </c>
      <c r="G1046" s="6" t="s">
        <v>2121</v>
      </c>
    </row>
    <row r="1047">
      <c r="A1047" s="2" t="s">
        <v>7</v>
      </c>
      <c r="B1047" s="5">
        <v>1597.0</v>
      </c>
      <c r="C1047" s="5" t="s">
        <v>2122</v>
      </c>
      <c r="D1047" s="5" t="s">
        <v>468</v>
      </c>
      <c r="E1047" s="4">
        <v>555.0</v>
      </c>
      <c r="F1047" s="5" t="s">
        <v>2123</v>
      </c>
      <c r="G1047" s="6" t="s">
        <v>2124</v>
      </c>
    </row>
    <row r="1048">
      <c r="A1048" s="2" t="s">
        <v>7</v>
      </c>
      <c r="B1048" s="5">
        <v>1598.0</v>
      </c>
      <c r="C1048" s="5" t="s">
        <v>2125</v>
      </c>
      <c r="D1048" s="5" t="s">
        <v>468</v>
      </c>
      <c r="E1048" s="4">
        <v>555.0</v>
      </c>
      <c r="F1048" s="5" t="s">
        <v>2126</v>
      </c>
      <c r="G1048" s="6" t="s">
        <v>2127</v>
      </c>
    </row>
    <row r="1049">
      <c r="A1049" s="2" t="s">
        <v>7</v>
      </c>
      <c r="B1049" s="5">
        <v>1599.0</v>
      </c>
      <c r="C1049" s="5" t="s">
        <v>96</v>
      </c>
      <c r="D1049" s="5" t="s">
        <v>468</v>
      </c>
      <c r="E1049" s="4">
        <v>555.0</v>
      </c>
      <c r="F1049" s="5" t="s">
        <v>2128</v>
      </c>
      <c r="G1049" s="6" t="s">
        <v>2129</v>
      </c>
    </row>
    <row r="1050">
      <c r="A1050" s="2" t="s">
        <v>7</v>
      </c>
      <c r="B1050" s="5">
        <v>1600.0</v>
      </c>
      <c r="C1050" s="5" t="s">
        <v>2130</v>
      </c>
      <c r="D1050" s="5" t="s">
        <v>468</v>
      </c>
      <c r="E1050" s="4">
        <v>555.0</v>
      </c>
      <c r="F1050" s="5" t="s">
        <v>2131</v>
      </c>
      <c r="G1050" s="6" t="s">
        <v>2132</v>
      </c>
    </row>
    <row r="1051">
      <c r="A1051" s="2" t="s">
        <v>7</v>
      </c>
      <c r="B1051" s="5">
        <v>1601.0</v>
      </c>
      <c r="C1051" s="5" t="s">
        <v>2133</v>
      </c>
      <c r="D1051" s="5" t="s">
        <v>468</v>
      </c>
      <c r="E1051" s="4">
        <v>555.0</v>
      </c>
      <c r="F1051" s="5" t="s">
        <v>2134</v>
      </c>
      <c r="G1051" s="6" t="s">
        <v>2135</v>
      </c>
    </row>
    <row r="1052">
      <c r="A1052" s="2" t="s">
        <v>7</v>
      </c>
      <c r="B1052" s="5">
        <v>1602.0</v>
      </c>
      <c r="C1052" s="5" t="s">
        <v>2136</v>
      </c>
      <c r="D1052" s="5" t="s">
        <v>468</v>
      </c>
      <c r="E1052" s="4">
        <v>555.0</v>
      </c>
      <c r="F1052" s="5" t="s">
        <v>2137</v>
      </c>
      <c r="G1052" s="6" t="s">
        <v>2138</v>
      </c>
    </row>
    <row r="1053">
      <c r="A1053" s="2" t="s">
        <v>7</v>
      </c>
      <c r="B1053" s="5">
        <v>1603.0</v>
      </c>
      <c r="C1053" s="5" t="s">
        <v>2139</v>
      </c>
      <c r="D1053" s="5" t="s">
        <v>468</v>
      </c>
      <c r="E1053" s="4">
        <v>555.0</v>
      </c>
      <c r="F1053" s="5" t="s">
        <v>2140</v>
      </c>
      <c r="G1053" s="6" t="s">
        <v>2141</v>
      </c>
    </row>
    <row r="1054">
      <c r="A1054" s="2" t="s">
        <v>7</v>
      </c>
      <c r="B1054" s="5">
        <v>1604.0</v>
      </c>
      <c r="C1054" s="5" t="s">
        <v>2142</v>
      </c>
      <c r="D1054" s="5" t="s">
        <v>468</v>
      </c>
      <c r="E1054" s="4">
        <v>555.0</v>
      </c>
      <c r="F1054" s="5" t="s">
        <v>2128</v>
      </c>
      <c r="G1054" s="6" t="s">
        <v>2143</v>
      </c>
    </row>
    <row r="1055">
      <c r="A1055" s="2" t="s">
        <v>7</v>
      </c>
      <c r="B1055" s="5">
        <v>1605.0</v>
      </c>
      <c r="C1055" s="5" t="s">
        <v>2144</v>
      </c>
      <c r="D1055" s="5" t="s">
        <v>468</v>
      </c>
      <c r="E1055" s="4">
        <v>555.0</v>
      </c>
      <c r="F1055" s="5" t="s">
        <v>2145</v>
      </c>
      <c r="G1055" s="6" t="s">
        <v>2146</v>
      </c>
    </row>
    <row r="1056">
      <c r="A1056" s="2" t="s">
        <v>7</v>
      </c>
      <c r="B1056" s="5">
        <v>1606.0</v>
      </c>
      <c r="C1056" s="5" t="s">
        <v>2147</v>
      </c>
      <c r="D1056" s="5" t="s">
        <v>468</v>
      </c>
      <c r="E1056" s="4">
        <v>555.0</v>
      </c>
      <c r="F1056" s="5"/>
      <c r="G1056" s="6" t="s">
        <v>2148</v>
      </c>
    </row>
    <row r="1057">
      <c r="A1057" s="2" t="s">
        <v>7</v>
      </c>
      <c r="B1057" s="5">
        <v>1607.0</v>
      </c>
      <c r="C1057" s="5" t="s">
        <v>2149</v>
      </c>
      <c r="D1057" s="5" t="s">
        <v>468</v>
      </c>
      <c r="E1057" s="4">
        <v>557.0</v>
      </c>
      <c r="F1057" s="5" t="s">
        <v>2150</v>
      </c>
      <c r="G1057" s="6" t="s">
        <v>2151</v>
      </c>
    </row>
    <row r="1058">
      <c r="A1058" s="2" t="s">
        <v>7</v>
      </c>
      <c r="B1058" s="5">
        <v>1608.0</v>
      </c>
      <c r="C1058" s="5" t="s">
        <v>2152</v>
      </c>
      <c r="D1058" s="5" t="s">
        <v>468</v>
      </c>
      <c r="E1058" s="4">
        <v>558.0</v>
      </c>
      <c r="F1058" s="5" t="s">
        <v>2153</v>
      </c>
      <c r="G1058" s="6" t="s">
        <v>2154</v>
      </c>
    </row>
    <row r="1059">
      <c r="A1059" s="2" t="s">
        <v>7</v>
      </c>
      <c r="B1059" s="5">
        <v>1609.0</v>
      </c>
      <c r="C1059" s="5" t="s">
        <v>2155</v>
      </c>
      <c r="D1059" s="5" t="s">
        <v>468</v>
      </c>
      <c r="E1059" s="4">
        <v>559.0</v>
      </c>
      <c r="F1059" s="5" t="s">
        <v>2156</v>
      </c>
      <c r="G1059" s="6" t="s">
        <v>2157</v>
      </c>
    </row>
    <row r="1060">
      <c r="A1060" s="2" t="s">
        <v>7</v>
      </c>
      <c r="B1060" s="5">
        <v>1610.0</v>
      </c>
      <c r="C1060" s="5" t="s">
        <v>2158</v>
      </c>
      <c r="D1060" s="5" t="s">
        <v>468</v>
      </c>
      <c r="E1060" s="4">
        <v>559.0</v>
      </c>
      <c r="F1060" s="5" t="s">
        <v>2159</v>
      </c>
      <c r="G1060" s="6" t="s">
        <v>2160</v>
      </c>
    </row>
    <row r="1061">
      <c r="A1061" s="2" t="s">
        <v>7</v>
      </c>
      <c r="B1061" s="5">
        <v>1611.0</v>
      </c>
      <c r="C1061" s="5" t="s">
        <v>2161</v>
      </c>
      <c r="D1061" s="5" t="s">
        <v>468</v>
      </c>
      <c r="E1061" s="4">
        <v>559.0</v>
      </c>
      <c r="F1061" s="5"/>
      <c r="G1061" s="6" t="s">
        <v>2162</v>
      </c>
    </row>
    <row r="1062">
      <c r="A1062" s="2" t="s">
        <v>7</v>
      </c>
      <c r="B1062" s="5">
        <v>1612.0</v>
      </c>
      <c r="C1062" s="5" t="s">
        <v>2163</v>
      </c>
      <c r="D1062" s="5" t="s">
        <v>458</v>
      </c>
      <c r="E1062" s="4">
        <v>559.0</v>
      </c>
      <c r="F1062" s="5"/>
      <c r="G1062" s="6" t="s">
        <v>2164</v>
      </c>
    </row>
    <row r="1063">
      <c r="A1063" s="2" t="s">
        <v>7</v>
      </c>
      <c r="B1063" s="5">
        <v>1613.0</v>
      </c>
      <c r="C1063" s="5" t="s">
        <v>99</v>
      </c>
      <c r="D1063" s="5" t="s">
        <v>458</v>
      </c>
      <c r="E1063" s="4">
        <v>559.0</v>
      </c>
      <c r="F1063" s="5" t="s">
        <v>2165</v>
      </c>
      <c r="G1063" s="6" t="s">
        <v>2166</v>
      </c>
    </row>
    <row r="1064">
      <c r="A1064" s="2" t="s">
        <v>7</v>
      </c>
      <c r="B1064" s="5">
        <v>1614.0</v>
      </c>
      <c r="C1064" s="5" t="s">
        <v>2167</v>
      </c>
      <c r="D1064" s="5" t="s">
        <v>548</v>
      </c>
      <c r="E1064" s="4">
        <v>559.0</v>
      </c>
      <c r="F1064" s="5" t="s">
        <v>2168</v>
      </c>
      <c r="G1064" s="6" t="s">
        <v>2169</v>
      </c>
    </row>
    <row r="1065">
      <c r="A1065" s="2" t="s">
        <v>7</v>
      </c>
      <c r="B1065" s="5">
        <v>1615.0</v>
      </c>
      <c r="C1065" s="5" t="s">
        <v>2170</v>
      </c>
      <c r="D1065" s="5" t="s">
        <v>458</v>
      </c>
      <c r="E1065" s="4">
        <v>559.0</v>
      </c>
      <c r="F1065" s="5" t="s">
        <v>2171</v>
      </c>
      <c r="G1065" s="6" t="s">
        <v>2172</v>
      </c>
    </row>
    <row r="1066">
      <c r="A1066" s="2" t="s">
        <v>7</v>
      </c>
      <c r="B1066" s="5">
        <v>1616.0</v>
      </c>
      <c r="C1066" s="5" t="s">
        <v>2173</v>
      </c>
      <c r="D1066" s="5" t="s">
        <v>548</v>
      </c>
      <c r="E1066" s="4">
        <v>559.0</v>
      </c>
      <c r="F1066" s="5" t="s">
        <v>2174</v>
      </c>
      <c r="G1066" s="6" t="s">
        <v>2175</v>
      </c>
    </row>
    <row r="1067">
      <c r="A1067" s="2" t="s">
        <v>7</v>
      </c>
      <c r="B1067" s="5">
        <v>1617.0</v>
      </c>
      <c r="C1067" s="5" t="s">
        <v>2176</v>
      </c>
      <c r="D1067" s="5" t="s">
        <v>458</v>
      </c>
      <c r="E1067" s="4">
        <v>560.0</v>
      </c>
      <c r="F1067" s="5"/>
      <c r="G1067" s="6" t="s">
        <v>2177</v>
      </c>
    </row>
    <row r="1068">
      <c r="A1068" s="2" t="s">
        <v>7</v>
      </c>
      <c r="B1068" s="5">
        <v>1618.0</v>
      </c>
      <c r="C1068" s="5" t="s">
        <v>2178</v>
      </c>
      <c r="D1068" s="5" t="s">
        <v>468</v>
      </c>
      <c r="E1068" s="4">
        <v>560.0</v>
      </c>
      <c r="F1068" s="5" t="s">
        <v>2179</v>
      </c>
      <c r="G1068" s="6" t="s">
        <v>2180</v>
      </c>
    </row>
    <row r="1069">
      <c r="A1069" s="2" t="s">
        <v>7</v>
      </c>
      <c r="B1069" s="5">
        <v>1619.0</v>
      </c>
      <c r="C1069" s="5" t="s">
        <v>2181</v>
      </c>
      <c r="D1069" s="5" t="s">
        <v>468</v>
      </c>
      <c r="E1069" s="4">
        <v>561.0</v>
      </c>
      <c r="F1069" s="5" t="s">
        <v>2182</v>
      </c>
      <c r="G1069" s="6" t="s">
        <v>2183</v>
      </c>
    </row>
    <row r="1070">
      <c r="A1070" s="2" t="s">
        <v>7</v>
      </c>
      <c r="B1070" s="5">
        <v>1620.0</v>
      </c>
      <c r="C1070" s="5" t="s">
        <v>2184</v>
      </c>
      <c r="D1070" s="5" t="s">
        <v>468</v>
      </c>
      <c r="E1070" s="4">
        <v>561.0</v>
      </c>
      <c r="F1070" s="5" t="s">
        <v>2185</v>
      </c>
      <c r="G1070" s="6" t="s">
        <v>2186</v>
      </c>
    </row>
    <row r="1071">
      <c r="A1071" s="2" t="s">
        <v>7</v>
      </c>
      <c r="B1071" s="5">
        <v>1621.0</v>
      </c>
      <c r="C1071" s="5" t="s">
        <v>2187</v>
      </c>
      <c r="D1071" s="5" t="s">
        <v>468</v>
      </c>
      <c r="E1071" s="4">
        <v>561.0</v>
      </c>
      <c r="F1071" s="5" t="s">
        <v>2188</v>
      </c>
      <c r="G1071" s="6" t="s">
        <v>2189</v>
      </c>
    </row>
    <row r="1072">
      <c r="A1072" s="2" t="s">
        <v>7</v>
      </c>
      <c r="B1072" s="5">
        <v>1622.0</v>
      </c>
      <c r="C1072" s="5" t="s">
        <v>2190</v>
      </c>
      <c r="D1072" s="5" t="s">
        <v>468</v>
      </c>
      <c r="E1072" s="4">
        <v>561.0</v>
      </c>
      <c r="F1072" s="5" t="s">
        <v>2191</v>
      </c>
      <c r="G1072" s="6" t="s">
        <v>2192</v>
      </c>
    </row>
    <row r="1073">
      <c r="A1073" s="2" t="s">
        <v>7</v>
      </c>
      <c r="B1073" s="5">
        <v>1623.0</v>
      </c>
      <c r="C1073" s="5" t="s">
        <v>2193</v>
      </c>
      <c r="D1073" s="5" t="s">
        <v>468</v>
      </c>
      <c r="E1073" s="4">
        <v>561.0</v>
      </c>
      <c r="F1073" s="5" t="s">
        <v>2194</v>
      </c>
      <c r="G1073" s="6" t="s">
        <v>2195</v>
      </c>
    </row>
    <row r="1074">
      <c r="A1074" s="2" t="s">
        <v>7</v>
      </c>
      <c r="B1074" s="5">
        <v>1624.0</v>
      </c>
      <c r="C1074" s="5" t="s">
        <v>2196</v>
      </c>
      <c r="D1074" s="5" t="s">
        <v>468</v>
      </c>
      <c r="E1074" s="4">
        <v>561.0</v>
      </c>
      <c r="F1074" s="5" t="s">
        <v>2197</v>
      </c>
      <c r="G1074" s="6" t="s">
        <v>2198</v>
      </c>
    </row>
    <row r="1075">
      <c r="A1075" s="2" t="s">
        <v>7</v>
      </c>
      <c r="B1075" s="5">
        <v>1625.0</v>
      </c>
      <c r="C1075" s="5" t="s">
        <v>2199</v>
      </c>
      <c r="D1075" s="5" t="s">
        <v>468</v>
      </c>
      <c r="E1075" s="4">
        <v>561.0</v>
      </c>
      <c r="F1075" s="5" t="s">
        <v>2200</v>
      </c>
      <c r="G1075" s="6" t="s">
        <v>2201</v>
      </c>
    </row>
    <row r="1076">
      <c r="A1076" s="2" t="s">
        <v>7</v>
      </c>
      <c r="B1076" s="5">
        <v>1626.0</v>
      </c>
      <c r="C1076" s="5" t="s">
        <v>2202</v>
      </c>
      <c r="D1076" s="5" t="s">
        <v>468</v>
      </c>
      <c r="E1076" s="4">
        <v>561.0</v>
      </c>
      <c r="F1076" s="5" t="s">
        <v>2203</v>
      </c>
      <c r="G1076" s="6" t="s">
        <v>2204</v>
      </c>
    </row>
    <row r="1077">
      <c r="A1077" s="2" t="s">
        <v>7</v>
      </c>
      <c r="B1077" s="5">
        <v>1627.0</v>
      </c>
      <c r="C1077" s="5" t="s">
        <v>2205</v>
      </c>
      <c r="D1077" s="5" t="s">
        <v>468</v>
      </c>
      <c r="E1077" s="4">
        <v>561.0</v>
      </c>
      <c r="F1077" s="5" t="s">
        <v>2206</v>
      </c>
      <c r="G1077" s="6" t="s">
        <v>2207</v>
      </c>
    </row>
    <row r="1078">
      <c r="A1078" s="2" t="s">
        <v>7</v>
      </c>
      <c r="B1078" s="5">
        <v>1628.0</v>
      </c>
      <c r="C1078" s="5" t="s">
        <v>2208</v>
      </c>
      <c r="D1078" s="5" t="s">
        <v>548</v>
      </c>
      <c r="E1078" s="4">
        <v>561.0</v>
      </c>
      <c r="F1078" s="5" t="s">
        <v>2209</v>
      </c>
      <c r="G1078" s="6" t="s">
        <v>2210</v>
      </c>
    </row>
    <row r="1079">
      <c r="A1079" s="2" t="s">
        <v>7</v>
      </c>
      <c r="B1079" s="5">
        <v>1629.0</v>
      </c>
      <c r="C1079" s="5" t="s">
        <v>2211</v>
      </c>
      <c r="D1079" s="5" t="s">
        <v>468</v>
      </c>
      <c r="E1079" s="4">
        <v>561.0</v>
      </c>
      <c r="F1079" s="5" t="s">
        <v>2212</v>
      </c>
      <c r="G1079" s="6" t="s">
        <v>2213</v>
      </c>
    </row>
    <row r="1080">
      <c r="A1080" s="2" t="s">
        <v>7</v>
      </c>
      <c r="B1080" s="5">
        <v>1630.0</v>
      </c>
      <c r="C1080" s="5" t="s">
        <v>2214</v>
      </c>
      <c r="D1080" s="5" t="s">
        <v>468</v>
      </c>
      <c r="E1080" s="4">
        <v>561.0</v>
      </c>
      <c r="F1080" s="5"/>
      <c r="G1080" s="6" t="s">
        <v>2215</v>
      </c>
    </row>
    <row r="1081">
      <c r="A1081" s="2" t="s">
        <v>7</v>
      </c>
      <c r="B1081" s="5">
        <v>1631.0</v>
      </c>
      <c r="C1081" s="5" t="s">
        <v>2216</v>
      </c>
      <c r="D1081" s="5" t="s">
        <v>468</v>
      </c>
      <c r="E1081" s="4">
        <v>561.0</v>
      </c>
      <c r="F1081" s="5" t="s">
        <v>2217</v>
      </c>
      <c r="G1081" s="6" t="s">
        <v>2218</v>
      </c>
    </row>
    <row r="1082">
      <c r="A1082" s="2" t="s">
        <v>7</v>
      </c>
      <c r="B1082" s="5">
        <v>1632.0</v>
      </c>
      <c r="C1082" s="5" t="s">
        <v>2219</v>
      </c>
      <c r="D1082" s="5" t="s">
        <v>468</v>
      </c>
      <c r="E1082" s="4">
        <v>561.0</v>
      </c>
      <c r="F1082" s="5" t="s">
        <v>2220</v>
      </c>
      <c r="G1082" s="6" t="s">
        <v>2221</v>
      </c>
    </row>
    <row r="1083">
      <c r="A1083" s="2" t="s">
        <v>7</v>
      </c>
      <c r="B1083" s="5">
        <v>1633.0</v>
      </c>
      <c r="C1083" s="5" t="s">
        <v>2222</v>
      </c>
      <c r="D1083" s="5" t="s">
        <v>468</v>
      </c>
      <c r="E1083" s="4">
        <v>561.0</v>
      </c>
      <c r="F1083" s="5" t="s">
        <v>2223</v>
      </c>
      <c r="G1083" s="6" t="s">
        <v>2224</v>
      </c>
    </row>
    <row r="1084">
      <c r="A1084" s="2" t="s">
        <v>7</v>
      </c>
      <c r="B1084" s="5">
        <v>1634.0</v>
      </c>
      <c r="C1084" s="5" t="s">
        <v>2225</v>
      </c>
      <c r="D1084" s="5" t="s">
        <v>468</v>
      </c>
      <c r="E1084" s="4">
        <v>561.0</v>
      </c>
      <c r="F1084" s="5" t="s">
        <v>2226</v>
      </c>
      <c r="G1084" s="6" t="s">
        <v>2227</v>
      </c>
    </row>
    <row r="1085">
      <c r="A1085" s="2" t="s">
        <v>7</v>
      </c>
      <c r="B1085" s="5">
        <v>1635.0</v>
      </c>
      <c r="C1085" s="5" t="s">
        <v>2228</v>
      </c>
      <c r="D1085" s="5" t="s">
        <v>468</v>
      </c>
      <c r="E1085" s="4">
        <v>562.0</v>
      </c>
      <c r="F1085" s="5" t="s">
        <v>2229</v>
      </c>
      <c r="G1085" s="6" t="s">
        <v>2230</v>
      </c>
    </row>
    <row r="1086">
      <c r="A1086" s="2" t="s">
        <v>7</v>
      </c>
      <c r="B1086" s="5">
        <v>1636.0</v>
      </c>
      <c r="C1086" s="5" t="s">
        <v>2231</v>
      </c>
      <c r="D1086" s="5" t="s">
        <v>468</v>
      </c>
      <c r="E1086" s="4">
        <v>562.0</v>
      </c>
      <c r="F1086" s="5" t="s">
        <v>2232</v>
      </c>
      <c r="G1086" s="6" t="s">
        <v>2233</v>
      </c>
    </row>
    <row r="1087">
      <c r="A1087" s="2" t="s">
        <v>7</v>
      </c>
      <c r="B1087" s="5">
        <v>1637.0</v>
      </c>
      <c r="C1087" s="5" t="s">
        <v>2234</v>
      </c>
      <c r="D1087" s="5" t="s">
        <v>468</v>
      </c>
      <c r="E1087" s="4">
        <v>562.0</v>
      </c>
      <c r="F1087" s="5" t="s">
        <v>2235</v>
      </c>
      <c r="G1087" s="6" t="s">
        <v>2236</v>
      </c>
    </row>
    <row r="1088">
      <c r="A1088" s="2" t="s">
        <v>7</v>
      </c>
      <c r="B1088" s="5">
        <v>1638.0</v>
      </c>
      <c r="C1088" s="5" t="s">
        <v>2237</v>
      </c>
      <c r="D1088" s="5" t="s">
        <v>468</v>
      </c>
      <c r="E1088" s="4">
        <v>562.0</v>
      </c>
      <c r="F1088" s="5"/>
      <c r="G1088" s="6" t="s">
        <v>2238</v>
      </c>
    </row>
    <row r="1089">
      <c r="A1089" s="2" t="s">
        <v>7</v>
      </c>
      <c r="B1089" s="5">
        <v>1639.0</v>
      </c>
      <c r="C1089" s="5" t="s">
        <v>2239</v>
      </c>
      <c r="D1089" s="5" t="s">
        <v>468</v>
      </c>
      <c r="E1089" s="4">
        <v>562.0</v>
      </c>
      <c r="F1089" s="5" t="s">
        <v>2240</v>
      </c>
      <c r="G1089" s="6" t="s">
        <v>2241</v>
      </c>
    </row>
    <row r="1090">
      <c r="A1090" s="2" t="s">
        <v>7</v>
      </c>
      <c r="B1090" s="5">
        <v>1640.0</v>
      </c>
      <c r="C1090" s="5" t="s">
        <v>2242</v>
      </c>
      <c r="D1090" s="5" t="s">
        <v>468</v>
      </c>
      <c r="E1090" s="4">
        <v>562.0</v>
      </c>
      <c r="F1090" s="5" t="s">
        <v>2243</v>
      </c>
      <c r="G1090" s="6" t="s">
        <v>2244</v>
      </c>
    </row>
    <row r="1091">
      <c r="A1091" s="2" t="s">
        <v>7</v>
      </c>
      <c r="B1091" s="5">
        <v>1641.0</v>
      </c>
      <c r="C1091" s="5" t="s">
        <v>2245</v>
      </c>
      <c r="D1091" s="5" t="s">
        <v>468</v>
      </c>
      <c r="E1091" s="4">
        <v>562.0</v>
      </c>
      <c r="F1091" s="5" t="s">
        <v>2246</v>
      </c>
      <c r="G1091" s="6" t="s">
        <v>2247</v>
      </c>
    </row>
    <row r="1092">
      <c r="A1092" s="2" t="s">
        <v>7</v>
      </c>
      <c r="B1092" s="5">
        <v>1642.0</v>
      </c>
      <c r="C1092" s="5" t="s">
        <v>2248</v>
      </c>
      <c r="D1092" s="5" t="s">
        <v>468</v>
      </c>
      <c r="E1092" s="4">
        <v>562.0</v>
      </c>
      <c r="F1092" s="5" t="s">
        <v>2249</v>
      </c>
      <c r="G1092" s="6" t="s">
        <v>2250</v>
      </c>
    </row>
    <row r="1093">
      <c r="A1093" s="2" t="s">
        <v>7</v>
      </c>
      <c r="B1093" s="5">
        <v>1643.0</v>
      </c>
      <c r="C1093" s="5" t="s">
        <v>2251</v>
      </c>
      <c r="D1093" s="5" t="s">
        <v>548</v>
      </c>
      <c r="E1093" s="4">
        <v>562.0</v>
      </c>
      <c r="F1093" s="5" t="s">
        <v>2252</v>
      </c>
      <c r="G1093" s="6" t="s">
        <v>2253</v>
      </c>
    </row>
    <row r="1094">
      <c r="A1094" s="2" t="s">
        <v>7</v>
      </c>
      <c r="B1094" s="5">
        <v>1644.0</v>
      </c>
      <c r="C1094" s="5" t="s">
        <v>2254</v>
      </c>
      <c r="D1094" s="5" t="s">
        <v>458</v>
      </c>
      <c r="E1094" s="4">
        <v>563.0</v>
      </c>
      <c r="F1094" s="5" t="s">
        <v>2255</v>
      </c>
      <c r="G1094" s="6" t="s">
        <v>2256</v>
      </c>
    </row>
    <row r="1095">
      <c r="A1095" s="2" t="s">
        <v>7</v>
      </c>
      <c r="B1095" s="5">
        <v>1645.0</v>
      </c>
      <c r="C1095" s="5" t="s">
        <v>2257</v>
      </c>
      <c r="D1095" s="5" t="s">
        <v>468</v>
      </c>
      <c r="E1095" s="4">
        <v>563.0</v>
      </c>
      <c r="F1095" s="5" t="s">
        <v>2258</v>
      </c>
      <c r="G1095" s="6" t="s">
        <v>2259</v>
      </c>
    </row>
    <row r="1096">
      <c r="A1096" s="2" t="s">
        <v>7</v>
      </c>
      <c r="B1096" s="5">
        <v>1646.0</v>
      </c>
      <c r="C1096" s="5" t="s">
        <v>2260</v>
      </c>
      <c r="D1096" s="5" t="s">
        <v>468</v>
      </c>
      <c r="E1096" s="4">
        <v>563.0</v>
      </c>
      <c r="F1096" s="5" t="s">
        <v>2261</v>
      </c>
      <c r="G1096" s="6" t="s">
        <v>2262</v>
      </c>
    </row>
    <row r="1097">
      <c r="A1097" s="2" t="s">
        <v>7</v>
      </c>
      <c r="B1097" s="5">
        <v>1647.0</v>
      </c>
      <c r="C1097" s="5" t="s">
        <v>2263</v>
      </c>
      <c r="D1097" s="5" t="s">
        <v>468</v>
      </c>
      <c r="E1097" s="4">
        <v>563.0</v>
      </c>
      <c r="F1097" s="5" t="s">
        <v>2264</v>
      </c>
      <c r="G1097" s="6" t="s">
        <v>2265</v>
      </c>
    </row>
    <row r="1098">
      <c r="A1098" s="2" t="s">
        <v>7</v>
      </c>
      <c r="B1098" s="5">
        <v>1648.0</v>
      </c>
      <c r="C1098" s="5" t="s">
        <v>2266</v>
      </c>
      <c r="D1098" s="5" t="s">
        <v>468</v>
      </c>
      <c r="E1098" s="4">
        <v>563.0</v>
      </c>
      <c r="F1098" s="5" t="s">
        <v>2267</v>
      </c>
      <c r="G1098" s="6" t="s">
        <v>2268</v>
      </c>
    </row>
    <row r="1099">
      <c r="A1099" s="2" t="s">
        <v>7</v>
      </c>
      <c r="B1099" s="5">
        <v>1649.0</v>
      </c>
      <c r="C1099" s="5" t="s">
        <v>2269</v>
      </c>
      <c r="D1099" s="5" t="s">
        <v>468</v>
      </c>
      <c r="E1099" s="4">
        <v>563.0</v>
      </c>
      <c r="F1099" s="5" t="s">
        <v>2270</v>
      </c>
      <c r="G1099" s="6" t="s">
        <v>2271</v>
      </c>
    </row>
    <row r="1100">
      <c r="A1100" s="2" t="s">
        <v>7</v>
      </c>
      <c r="B1100" s="5">
        <v>1650.0</v>
      </c>
      <c r="C1100" s="5" t="s">
        <v>2272</v>
      </c>
      <c r="D1100" s="5" t="s">
        <v>468</v>
      </c>
      <c r="E1100" s="4">
        <v>563.0</v>
      </c>
      <c r="F1100" s="5" t="s">
        <v>2273</v>
      </c>
      <c r="G1100" s="6" t="s">
        <v>2274</v>
      </c>
    </row>
    <row r="1101">
      <c r="A1101" s="2" t="s">
        <v>7</v>
      </c>
      <c r="B1101" s="5">
        <v>1651.0</v>
      </c>
      <c r="C1101" s="5" t="s">
        <v>2275</v>
      </c>
      <c r="D1101" s="5" t="s">
        <v>468</v>
      </c>
      <c r="E1101" s="4">
        <v>563.0</v>
      </c>
      <c r="F1101" s="5" t="s">
        <v>2276</v>
      </c>
      <c r="G1101" s="6" t="s">
        <v>2277</v>
      </c>
    </row>
    <row r="1102">
      <c r="A1102" s="2" t="s">
        <v>7</v>
      </c>
      <c r="B1102" s="5">
        <v>1652.0</v>
      </c>
      <c r="C1102" s="5" t="s">
        <v>2278</v>
      </c>
      <c r="D1102" s="5" t="s">
        <v>458</v>
      </c>
      <c r="E1102" s="4">
        <v>563.0</v>
      </c>
      <c r="F1102" s="5"/>
      <c r="G1102" s="6" t="s">
        <v>2279</v>
      </c>
    </row>
    <row r="1103">
      <c r="A1103" s="2" t="s">
        <v>7</v>
      </c>
      <c r="B1103" s="5">
        <v>1653.0</v>
      </c>
      <c r="C1103" s="5" t="s">
        <v>2280</v>
      </c>
      <c r="D1103" s="5" t="s">
        <v>468</v>
      </c>
      <c r="E1103" s="4">
        <v>563.0</v>
      </c>
      <c r="F1103" s="5"/>
      <c r="G1103" s="6" t="s">
        <v>2281</v>
      </c>
    </row>
    <row r="1104">
      <c r="A1104" s="2" t="s">
        <v>7</v>
      </c>
      <c r="B1104" s="5">
        <v>1654.0</v>
      </c>
      <c r="C1104" s="5" t="s">
        <v>2282</v>
      </c>
      <c r="D1104" s="5" t="s">
        <v>468</v>
      </c>
      <c r="E1104" s="4">
        <v>563.0</v>
      </c>
      <c r="F1104" s="5" t="s">
        <v>2283</v>
      </c>
      <c r="G1104" s="6" t="s">
        <v>2284</v>
      </c>
    </row>
    <row r="1105">
      <c r="A1105" s="2" t="s">
        <v>7</v>
      </c>
      <c r="B1105" s="5">
        <v>1655.0</v>
      </c>
      <c r="C1105" s="5" t="s">
        <v>2285</v>
      </c>
      <c r="D1105" s="5" t="s">
        <v>468</v>
      </c>
      <c r="E1105" s="4">
        <v>563.0</v>
      </c>
      <c r="F1105" s="5" t="s">
        <v>2286</v>
      </c>
      <c r="G1105" s="6" t="s">
        <v>2287</v>
      </c>
    </row>
    <row r="1106">
      <c r="A1106" s="2" t="s">
        <v>7</v>
      </c>
      <c r="B1106" s="5">
        <v>1656.0</v>
      </c>
      <c r="C1106" s="5" t="s">
        <v>2288</v>
      </c>
      <c r="D1106" s="5" t="s">
        <v>468</v>
      </c>
      <c r="E1106" s="4">
        <v>563.0</v>
      </c>
      <c r="F1106" s="5" t="s">
        <v>2289</v>
      </c>
      <c r="G1106" s="6" t="s">
        <v>2290</v>
      </c>
    </row>
    <row r="1107">
      <c r="A1107" s="2" t="s">
        <v>7</v>
      </c>
      <c r="B1107" s="5">
        <v>1657.0</v>
      </c>
      <c r="C1107" s="5" t="s">
        <v>2291</v>
      </c>
      <c r="D1107" s="5" t="s">
        <v>468</v>
      </c>
      <c r="E1107" s="4">
        <v>563.0</v>
      </c>
      <c r="F1107" s="5" t="s">
        <v>2292</v>
      </c>
      <c r="G1107" s="6" t="s">
        <v>2293</v>
      </c>
    </row>
    <row r="1108">
      <c r="A1108" s="2" t="s">
        <v>7</v>
      </c>
      <c r="B1108" s="5">
        <v>1658.0</v>
      </c>
      <c r="C1108" s="5" t="s">
        <v>2294</v>
      </c>
      <c r="D1108" s="5" t="s">
        <v>468</v>
      </c>
      <c r="E1108" s="4">
        <v>563.0</v>
      </c>
      <c r="F1108" s="5" t="s">
        <v>2295</v>
      </c>
      <c r="G1108" s="6" t="s">
        <v>2296</v>
      </c>
    </row>
    <row r="1109">
      <c r="A1109" s="2" t="s">
        <v>7</v>
      </c>
      <c r="B1109" s="5">
        <v>1659.0</v>
      </c>
      <c r="C1109" s="5" t="s">
        <v>2297</v>
      </c>
      <c r="D1109" s="5" t="s">
        <v>548</v>
      </c>
      <c r="E1109" s="4">
        <v>563.0</v>
      </c>
      <c r="F1109" s="5" t="s">
        <v>2298</v>
      </c>
      <c r="G1109" s="6" t="s">
        <v>2299</v>
      </c>
    </row>
    <row r="1110">
      <c r="A1110" s="2" t="s">
        <v>7</v>
      </c>
      <c r="B1110" s="5">
        <v>1660.0</v>
      </c>
      <c r="C1110" s="5" t="s">
        <v>104</v>
      </c>
      <c r="D1110" s="5" t="s">
        <v>468</v>
      </c>
      <c r="E1110" s="4">
        <v>564.0</v>
      </c>
      <c r="F1110" s="5"/>
      <c r="G1110" s="6" t="s">
        <v>2300</v>
      </c>
    </row>
    <row r="1111">
      <c r="A1111" s="2" t="s">
        <v>7</v>
      </c>
      <c r="B1111" s="5">
        <v>1661.0</v>
      </c>
      <c r="C1111" s="5" t="s">
        <v>2301</v>
      </c>
      <c r="D1111" s="5" t="s">
        <v>468</v>
      </c>
      <c r="E1111" s="4">
        <v>564.0</v>
      </c>
      <c r="F1111" s="5" t="s">
        <v>2302</v>
      </c>
      <c r="G1111" s="6" t="s">
        <v>2303</v>
      </c>
    </row>
    <row r="1112">
      <c r="A1112" s="2" t="s">
        <v>7</v>
      </c>
      <c r="B1112" s="5">
        <v>1662.0</v>
      </c>
      <c r="C1112" s="5" t="s">
        <v>2304</v>
      </c>
      <c r="D1112" s="5" t="s">
        <v>468</v>
      </c>
      <c r="E1112" s="4">
        <v>564.0</v>
      </c>
      <c r="F1112" s="5" t="s">
        <v>2305</v>
      </c>
      <c r="G1112" s="6" t="s">
        <v>2306</v>
      </c>
    </row>
    <row r="1113">
      <c r="A1113" s="2" t="s">
        <v>7</v>
      </c>
      <c r="B1113" s="5">
        <v>1663.0</v>
      </c>
      <c r="C1113" s="5" t="s">
        <v>2307</v>
      </c>
      <c r="D1113" s="5" t="s">
        <v>468</v>
      </c>
      <c r="E1113" s="4">
        <v>564.0</v>
      </c>
      <c r="F1113" s="5"/>
      <c r="G1113" s="6" t="s">
        <v>2308</v>
      </c>
    </row>
    <row r="1114">
      <c r="A1114" s="2" t="s">
        <v>7</v>
      </c>
      <c r="B1114" s="5">
        <v>1664.0</v>
      </c>
      <c r="C1114" s="5" t="s">
        <v>2309</v>
      </c>
      <c r="D1114" s="5" t="s">
        <v>468</v>
      </c>
      <c r="E1114" s="4">
        <v>565.0</v>
      </c>
      <c r="F1114" s="5" t="s">
        <v>2310</v>
      </c>
      <c r="G1114" s="6" t="s">
        <v>2311</v>
      </c>
    </row>
    <row r="1115">
      <c r="A1115" s="2" t="s">
        <v>7</v>
      </c>
      <c r="B1115" s="5">
        <v>1665.0</v>
      </c>
      <c r="C1115" s="5" t="s">
        <v>2312</v>
      </c>
      <c r="D1115" s="5" t="s">
        <v>468</v>
      </c>
      <c r="E1115" s="4">
        <v>565.0</v>
      </c>
      <c r="F1115" s="5" t="s">
        <v>2313</v>
      </c>
      <c r="G1115" s="6" t="s">
        <v>2314</v>
      </c>
    </row>
    <row r="1116">
      <c r="A1116" s="2" t="s">
        <v>7</v>
      </c>
      <c r="B1116" s="5">
        <v>1666.0</v>
      </c>
      <c r="C1116" s="5" t="s">
        <v>2315</v>
      </c>
      <c r="D1116" s="5" t="s">
        <v>548</v>
      </c>
      <c r="E1116" s="4">
        <v>565.0</v>
      </c>
      <c r="F1116" s="5" t="s">
        <v>2316</v>
      </c>
      <c r="G1116" s="6" t="s">
        <v>2317</v>
      </c>
    </row>
    <row r="1117">
      <c r="A1117" s="2" t="s">
        <v>7</v>
      </c>
      <c r="B1117" s="5">
        <v>1667.0</v>
      </c>
      <c r="C1117" s="5" t="s">
        <v>2318</v>
      </c>
      <c r="D1117" s="5" t="s">
        <v>468</v>
      </c>
      <c r="E1117" s="4">
        <v>565.0</v>
      </c>
      <c r="F1117" s="5" t="s">
        <v>2319</v>
      </c>
      <c r="G1117" s="6" t="s">
        <v>2320</v>
      </c>
    </row>
    <row r="1118">
      <c r="A1118" s="2" t="s">
        <v>7</v>
      </c>
      <c r="B1118" s="5">
        <v>1668.0</v>
      </c>
      <c r="C1118" s="5" t="s">
        <v>2321</v>
      </c>
      <c r="D1118" s="5" t="s">
        <v>468</v>
      </c>
      <c r="E1118" s="4">
        <v>565.0</v>
      </c>
      <c r="F1118" s="5" t="s">
        <v>2322</v>
      </c>
      <c r="G1118" s="6" t="s">
        <v>2323</v>
      </c>
    </row>
    <row r="1119">
      <c r="A1119" s="2" t="s">
        <v>7</v>
      </c>
      <c r="B1119" s="5">
        <v>1669.0</v>
      </c>
      <c r="C1119" s="5" t="s">
        <v>2324</v>
      </c>
      <c r="D1119" s="5" t="s">
        <v>468</v>
      </c>
      <c r="E1119" s="4">
        <v>565.0</v>
      </c>
      <c r="F1119" s="5"/>
      <c r="G1119" s="6" t="s">
        <v>2325</v>
      </c>
    </row>
    <row r="1120">
      <c r="A1120" s="2" t="s">
        <v>7</v>
      </c>
      <c r="B1120" s="5">
        <v>1670.0</v>
      </c>
      <c r="C1120" s="5" t="s">
        <v>2326</v>
      </c>
      <c r="D1120" s="5" t="s">
        <v>548</v>
      </c>
      <c r="E1120" s="4">
        <v>565.0</v>
      </c>
      <c r="F1120" s="5" t="s">
        <v>2327</v>
      </c>
      <c r="G1120" s="6" t="s">
        <v>2328</v>
      </c>
    </row>
    <row r="1121">
      <c r="A1121" s="2" t="s">
        <v>7</v>
      </c>
      <c r="B1121" s="5">
        <v>1671.0</v>
      </c>
      <c r="C1121" s="5" t="s">
        <v>2329</v>
      </c>
      <c r="D1121" s="5" t="s">
        <v>468</v>
      </c>
      <c r="E1121" s="4">
        <v>565.0</v>
      </c>
      <c r="F1121" s="5" t="s">
        <v>2330</v>
      </c>
      <c r="G1121" s="6" t="s">
        <v>2331</v>
      </c>
    </row>
    <row r="1122">
      <c r="A1122" s="2" t="s">
        <v>7</v>
      </c>
      <c r="B1122" s="5">
        <v>1672.0</v>
      </c>
      <c r="C1122" s="5" t="s">
        <v>2332</v>
      </c>
      <c r="D1122" s="5" t="s">
        <v>468</v>
      </c>
      <c r="E1122" s="4">
        <v>565.0</v>
      </c>
      <c r="F1122" s="5" t="s">
        <v>2333</v>
      </c>
      <c r="G1122" s="6" t="s">
        <v>2334</v>
      </c>
    </row>
    <row r="1123">
      <c r="A1123" s="2" t="s">
        <v>7</v>
      </c>
      <c r="B1123" s="5">
        <v>1673.0</v>
      </c>
      <c r="C1123" s="5" t="s">
        <v>2335</v>
      </c>
      <c r="D1123" s="5" t="s">
        <v>468</v>
      </c>
      <c r="E1123" s="4">
        <v>565.0</v>
      </c>
      <c r="F1123" s="5" t="s">
        <v>2336</v>
      </c>
      <c r="G1123" s="6" t="s">
        <v>2337</v>
      </c>
    </row>
    <row r="1124">
      <c r="A1124" s="2" t="s">
        <v>7</v>
      </c>
      <c r="B1124" s="5">
        <v>1674.0</v>
      </c>
      <c r="C1124" s="5" t="s">
        <v>2338</v>
      </c>
      <c r="D1124" s="5" t="s">
        <v>468</v>
      </c>
      <c r="E1124" s="4">
        <v>565.0</v>
      </c>
      <c r="F1124" s="5" t="s">
        <v>2339</v>
      </c>
      <c r="G1124" s="6" t="s">
        <v>2340</v>
      </c>
    </row>
    <row r="1125">
      <c r="A1125" s="2" t="s">
        <v>7</v>
      </c>
      <c r="B1125" s="5">
        <v>1675.0</v>
      </c>
      <c r="C1125" s="5" t="s">
        <v>2341</v>
      </c>
      <c r="D1125" s="5" t="s">
        <v>468</v>
      </c>
      <c r="E1125" s="4">
        <v>565.0</v>
      </c>
      <c r="F1125" s="5"/>
      <c r="G1125" s="6" t="s">
        <v>2342</v>
      </c>
    </row>
    <row r="1126">
      <c r="A1126" s="2" t="s">
        <v>7</v>
      </c>
      <c r="B1126" s="5">
        <v>1676.0</v>
      </c>
      <c r="C1126" s="5" t="s">
        <v>2343</v>
      </c>
      <c r="D1126" s="5" t="s">
        <v>468</v>
      </c>
      <c r="E1126" s="4">
        <v>565.0</v>
      </c>
      <c r="F1126" s="5" t="s">
        <v>2344</v>
      </c>
      <c r="G1126" s="6" t="s">
        <v>2345</v>
      </c>
    </row>
    <row r="1127">
      <c r="A1127" s="2" t="s">
        <v>7</v>
      </c>
      <c r="B1127" s="5">
        <v>1677.0</v>
      </c>
      <c r="C1127" s="5" t="s">
        <v>2346</v>
      </c>
      <c r="D1127" s="5" t="s">
        <v>468</v>
      </c>
      <c r="E1127" s="4">
        <v>565.0</v>
      </c>
      <c r="F1127" s="5" t="s">
        <v>2347</v>
      </c>
      <c r="G1127" s="6" t="s">
        <v>2348</v>
      </c>
    </row>
    <row r="1128">
      <c r="A1128" s="2" t="s">
        <v>7</v>
      </c>
      <c r="B1128" s="5">
        <v>1678.0</v>
      </c>
      <c r="C1128" s="5" t="s">
        <v>2349</v>
      </c>
      <c r="D1128" s="5" t="s">
        <v>468</v>
      </c>
      <c r="E1128" s="4">
        <v>566.0</v>
      </c>
      <c r="F1128" s="5" t="s">
        <v>2350</v>
      </c>
      <c r="G1128" s="6" t="s">
        <v>2351</v>
      </c>
    </row>
    <row r="1129">
      <c r="A1129" s="2" t="s">
        <v>7</v>
      </c>
      <c r="B1129" s="5">
        <v>1679.0</v>
      </c>
      <c r="C1129" s="5" t="s">
        <v>2352</v>
      </c>
      <c r="D1129" s="5" t="s">
        <v>468</v>
      </c>
      <c r="E1129" s="4">
        <v>566.0</v>
      </c>
      <c r="F1129" s="5" t="s">
        <v>2353</v>
      </c>
      <c r="G1129" s="6" t="s">
        <v>2354</v>
      </c>
    </row>
    <row r="1130">
      <c r="A1130" s="2" t="s">
        <v>7</v>
      </c>
      <c r="B1130" s="5">
        <v>1680.0</v>
      </c>
      <c r="C1130" s="5" t="s">
        <v>2355</v>
      </c>
      <c r="D1130" s="5" t="s">
        <v>468</v>
      </c>
      <c r="E1130" s="4">
        <v>566.0</v>
      </c>
      <c r="F1130" s="5"/>
      <c r="G1130" s="6" t="s">
        <v>2356</v>
      </c>
    </row>
    <row r="1131">
      <c r="A1131" s="2" t="s">
        <v>7</v>
      </c>
      <c r="B1131" s="5">
        <v>1681.0</v>
      </c>
      <c r="C1131" s="5" t="s">
        <v>2357</v>
      </c>
      <c r="D1131" s="5" t="s">
        <v>468</v>
      </c>
      <c r="E1131" s="4">
        <v>566.0</v>
      </c>
      <c r="F1131" s="5"/>
      <c r="G1131" s="6" t="s">
        <v>2358</v>
      </c>
    </row>
    <row r="1132">
      <c r="A1132" s="2" t="s">
        <v>7</v>
      </c>
      <c r="B1132" s="5">
        <v>1682.0</v>
      </c>
      <c r="C1132" s="5" t="s">
        <v>2359</v>
      </c>
      <c r="D1132" s="5" t="s">
        <v>468</v>
      </c>
      <c r="E1132" s="4">
        <v>566.0</v>
      </c>
      <c r="F1132" s="5" t="s">
        <v>2360</v>
      </c>
      <c r="G1132" s="6" t="s">
        <v>2361</v>
      </c>
    </row>
    <row r="1133">
      <c r="A1133" s="2" t="s">
        <v>7</v>
      </c>
      <c r="B1133" s="5">
        <v>1683.0</v>
      </c>
      <c r="C1133" s="5" t="s">
        <v>2362</v>
      </c>
      <c r="D1133" s="5" t="s">
        <v>468</v>
      </c>
      <c r="E1133" s="4">
        <v>566.0</v>
      </c>
      <c r="F1133" s="5"/>
      <c r="G1133" s="6" t="s">
        <v>2363</v>
      </c>
    </row>
    <row r="1134">
      <c r="A1134" s="2" t="s">
        <v>7</v>
      </c>
      <c r="B1134" s="5">
        <v>1684.0</v>
      </c>
      <c r="C1134" s="5" t="s">
        <v>2364</v>
      </c>
      <c r="D1134" s="5" t="s">
        <v>468</v>
      </c>
      <c r="E1134" s="4">
        <v>566.0</v>
      </c>
      <c r="F1134" s="5" t="s">
        <v>2365</v>
      </c>
      <c r="G1134" s="6" t="s">
        <v>2366</v>
      </c>
    </row>
    <row r="1135">
      <c r="A1135" s="2" t="s">
        <v>7</v>
      </c>
      <c r="B1135" s="5">
        <v>1685.0</v>
      </c>
      <c r="C1135" s="5" t="s">
        <v>2367</v>
      </c>
      <c r="D1135" s="5" t="s">
        <v>468</v>
      </c>
      <c r="E1135" s="4">
        <v>566.0</v>
      </c>
      <c r="F1135" s="5" t="s">
        <v>2368</v>
      </c>
      <c r="G1135" s="6" t="s">
        <v>2369</v>
      </c>
    </row>
    <row r="1136">
      <c r="A1136" s="2" t="s">
        <v>7</v>
      </c>
      <c r="B1136" s="5">
        <v>1686.0</v>
      </c>
      <c r="C1136" s="5" t="s">
        <v>2370</v>
      </c>
      <c r="D1136" s="5" t="s">
        <v>468</v>
      </c>
      <c r="E1136" s="4">
        <v>567.0</v>
      </c>
      <c r="F1136" s="5" t="s">
        <v>2371</v>
      </c>
      <c r="G1136" s="6" t="s">
        <v>2372</v>
      </c>
    </row>
    <row r="1137">
      <c r="A1137" s="2" t="s">
        <v>7</v>
      </c>
      <c r="B1137" s="5">
        <v>1687.0</v>
      </c>
      <c r="C1137" s="5" t="s">
        <v>2373</v>
      </c>
      <c r="D1137" s="5" t="s">
        <v>468</v>
      </c>
      <c r="E1137" s="4">
        <v>567.0</v>
      </c>
      <c r="F1137" s="5" t="s">
        <v>2374</v>
      </c>
      <c r="G1137" s="6" t="s">
        <v>2375</v>
      </c>
    </row>
    <row r="1138">
      <c r="A1138" s="2" t="s">
        <v>7</v>
      </c>
      <c r="B1138" s="5">
        <v>1688.0</v>
      </c>
      <c r="C1138" s="5" t="s">
        <v>107</v>
      </c>
      <c r="D1138" s="5" t="s">
        <v>468</v>
      </c>
      <c r="E1138" s="4">
        <v>567.0</v>
      </c>
      <c r="F1138" s="5"/>
      <c r="G1138" s="6" t="s">
        <v>2376</v>
      </c>
    </row>
    <row r="1139">
      <c r="A1139" s="2" t="s">
        <v>7</v>
      </c>
      <c r="B1139" s="5">
        <v>1689.0</v>
      </c>
      <c r="C1139" s="5" t="s">
        <v>2377</v>
      </c>
      <c r="D1139" s="5" t="s">
        <v>468</v>
      </c>
      <c r="E1139" s="4">
        <v>568.0</v>
      </c>
      <c r="F1139" s="5" t="s">
        <v>2378</v>
      </c>
      <c r="G1139" s="6" t="s">
        <v>2379</v>
      </c>
    </row>
    <row r="1140">
      <c r="A1140" s="2" t="s">
        <v>7</v>
      </c>
      <c r="B1140" s="5">
        <v>1690.0</v>
      </c>
      <c r="C1140" s="5" t="s">
        <v>2380</v>
      </c>
      <c r="D1140" s="5" t="s">
        <v>468</v>
      </c>
      <c r="E1140" s="4">
        <v>569.0</v>
      </c>
      <c r="F1140" s="5" t="s">
        <v>2381</v>
      </c>
      <c r="G1140" s="6" t="s">
        <v>2382</v>
      </c>
    </row>
    <row r="1141">
      <c r="A1141" s="2" t="s">
        <v>7</v>
      </c>
      <c r="B1141" s="5">
        <v>1691.0</v>
      </c>
      <c r="C1141" s="5" t="s">
        <v>2383</v>
      </c>
      <c r="D1141" s="5" t="s">
        <v>468</v>
      </c>
      <c r="E1141" s="4">
        <v>569.0</v>
      </c>
      <c r="F1141" s="5" t="s">
        <v>2384</v>
      </c>
      <c r="G1141" s="6" t="s">
        <v>2385</v>
      </c>
    </row>
    <row r="1142">
      <c r="A1142" s="2" t="s">
        <v>7</v>
      </c>
      <c r="B1142" s="5">
        <v>1692.0</v>
      </c>
      <c r="C1142" s="5" t="s">
        <v>2386</v>
      </c>
      <c r="D1142" s="5" t="s">
        <v>468</v>
      </c>
      <c r="E1142" s="4">
        <v>569.0</v>
      </c>
      <c r="F1142" s="5"/>
      <c r="G1142" s="6" t="s">
        <v>2387</v>
      </c>
    </row>
    <row r="1143">
      <c r="A1143" s="2" t="s">
        <v>7</v>
      </c>
      <c r="B1143" s="5">
        <v>1693.0</v>
      </c>
      <c r="C1143" s="5" t="s">
        <v>2388</v>
      </c>
      <c r="D1143" s="5" t="s">
        <v>468</v>
      </c>
      <c r="E1143" s="4">
        <v>569.0</v>
      </c>
      <c r="F1143" s="5" t="s">
        <v>2389</v>
      </c>
      <c r="G1143" s="6" t="s">
        <v>2390</v>
      </c>
    </row>
    <row r="1144">
      <c r="A1144" s="2" t="s">
        <v>7</v>
      </c>
      <c r="B1144" s="5">
        <v>1694.0</v>
      </c>
      <c r="C1144" s="5" t="s">
        <v>2391</v>
      </c>
      <c r="D1144" s="5" t="s">
        <v>468</v>
      </c>
      <c r="E1144" s="4">
        <v>569.0</v>
      </c>
      <c r="F1144" s="5" t="s">
        <v>2392</v>
      </c>
      <c r="G1144" s="6" t="s">
        <v>2393</v>
      </c>
    </row>
    <row r="1145">
      <c r="A1145" s="2" t="s">
        <v>7</v>
      </c>
      <c r="B1145" s="5">
        <v>1695.0</v>
      </c>
      <c r="C1145" s="5" t="s">
        <v>2394</v>
      </c>
      <c r="D1145" s="5" t="s">
        <v>468</v>
      </c>
      <c r="E1145" s="4">
        <v>569.0</v>
      </c>
      <c r="F1145" s="5" t="s">
        <v>2395</v>
      </c>
      <c r="G1145" s="6" t="s">
        <v>2396</v>
      </c>
    </row>
    <row r="1146">
      <c r="A1146" s="2" t="s">
        <v>7</v>
      </c>
      <c r="B1146" s="5">
        <v>1696.0</v>
      </c>
      <c r="C1146" s="5" t="s">
        <v>2397</v>
      </c>
      <c r="D1146" s="5" t="s">
        <v>468</v>
      </c>
      <c r="E1146" s="4">
        <v>569.0</v>
      </c>
      <c r="F1146" s="5" t="s">
        <v>2398</v>
      </c>
      <c r="G1146" s="6" t="s">
        <v>2399</v>
      </c>
    </row>
    <row r="1147">
      <c r="A1147" s="2" t="s">
        <v>7</v>
      </c>
      <c r="B1147" s="5">
        <v>1697.0</v>
      </c>
      <c r="C1147" s="5" t="s">
        <v>2400</v>
      </c>
      <c r="D1147" s="5" t="s">
        <v>468</v>
      </c>
      <c r="E1147" s="4">
        <v>569.0</v>
      </c>
      <c r="F1147" s="5" t="s">
        <v>2401</v>
      </c>
      <c r="G1147" s="6" t="s">
        <v>2402</v>
      </c>
    </row>
    <row r="1148">
      <c r="A1148" s="2" t="s">
        <v>7</v>
      </c>
      <c r="B1148" s="5">
        <v>1698.0</v>
      </c>
      <c r="C1148" s="5" t="s">
        <v>2403</v>
      </c>
      <c r="D1148" s="5" t="s">
        <v>468</v>
      </c>
      <c r="E1148" s="4">
        <v>569.0</v>
      </c>
      <c r="F1148" s="5" t="s">
        <v>2404</v>
      </c>
      <c r="G1148" s="6" t="s">
        <v>2405</v>
      </c>
    </row>
    <row r="1149">
      <c r="A1149" s="2" t="s">
        <v>7</v>
      </c>
      <c r="B1149" s="5">
        <v>1699.0</v>
      </c>
      <c r="C1149" s="5" t="s">
        <v>2406</v>
      </c>
      <c r="D1149" s="5" t="s">
        <v>468</v>
      </c>
      <c r="E1149" s="4">
        <v>569.0</v>
      </c>
      <c r="F1149" s="5" t="s">
        <v>2407</v>
      </c>
      <c r="G1149" s="6" t="s">
        <v>2408</v>
      </c>
    </row>
    <row r="1150">
      <c r="A1150" s="2" t="s">
        <v>7</v>
      </c>
      <c r="B1150" s="5">
        <v>1700.0</v>
      </c>
      <c r="C1150" s="5" t="s">
        <v>2409</v>
      </c>
      <c r="D1150" s="5" t="s">
        <v>468</v>
      </c>
      <c r="E1150" s="4">
        <v>569.0</v>
      </c>
      <c r="F1150" s="5" t="s">
        <v>2410</v>
      </c>
      <c r="G1150" s="6" t="s">
        <v>2411</v>
      </c>
    </row>
    <row r="1151">
      <c r="A1151" s="2" t="s">
        <v>7</v>
      </c>
      <c r="B1151" s="5">
        <v>1701.0</v>
      </c>
      <c r="C1151" s="5" t="s">
        <v>2412</v>
      </c>
      <c r="D1151" s="5" t="s">
        <v>468</v>
      </c>
      <c r="E1151" s="4">
        <v>569.0</v>
      </c>
      <c r="F1151" s="5" t="s">
        <v>2413</v>
      </c>
      <c r="G1151" s="6" t="s">
        <v>2414</v>
      </c>
    </row>
    <row r="1152">
      <c r="A1152" s="2" t="s">
        <v>7</v>
      </c>
      <c r="B1152" s="5">
        <v>1702.0</v>
      </c>
      <c r="C1152" s="5" t="s">
        <v>2415</v>
      </c>
      <c r="D1152" s="5" t="s">
        <v>468</v>
      </c>
      <c r="E1152" s="4">
        <v>569.0</v>
      </c>
      <c r="F1152" s="5" t="s">
        <v>2416</v>
      </c>
      <c r="G1152" s="6" t="s">
        <v>2417</v>
      </c>
    </row>
    <row r="1153">
      <c r="A1153" s="2" t="s">
        <v>7</v>
      </c>
      <c r="B1153" s="5">
        <v>1703.0</v>
      </c>
      <c r="C1153" s="5" t="s">
        <v>2418</v>
      </c>
      <c r="D1153" s="5" t="s">
        <v>468</v>
      </c>
      <c r="E1153" s="4">
        <v>569.0</v>
      </c>
      <c r="F1153" s="5" t="s">
        <v>2407</v>
      </c>
      <c r="G1153" s="6" t="s">
        <v>2419</v>
      </c>
    </row>
    <row r="1154">
      <c r="A1154" s="2" t="s">
        <v>7</v>
      </c>
      <c r="B1154" s="5">
        <v>1704.0</v>
      </c>
      <c r="C1154" s="5" t="s">
        <v>2420</v>
      </c>
      <c r="D1154" s="5" t="s">
        <v>468</v>
      </c>
      <c r="E1154" s="4">
        <v>569.0</v>
      </c>
      <c r="F1154" s="5" t="s">
        <v>2421</v>
      </c>
      <c r="G1154" s="6" t="s">
        <v>2422</v>
      </c>
    </row>
    <row r="1155">
      <c r="A1155" s="2" t="s">
        <v>7</v>
      </c>
      <c r="B1155" s="5">
        <v>1705.0</v>
      </c>
      <c r="C1155" s="5" t="s">
        <v>2423</v>
      </c>
      <c r="D1155" s="5" t="s">
        <v>468</v>
      </c>
      <c r="E1155" s="4">
        <v>569.0</v>
      </c>
      <c r="F1155" s="5" t="s">
        <v>2410</v>
      </c>
      <c r="G1155" s="6" t="s">
        <v>2424</v>
      </c>
    </row>
    <row r="1156">
      <c r="A1156" s="2" t="s">
        <v>7</v>
      </c>
      <c r="B1156" s="5">
        <v>1706.0</v>
      </c>
      <c r="C1156" s="5" t="s">
        <v>2425</v>
      </c>
      <c r="D1156" s="5" t="s">
        <v>468</v>
      </c>
      <c r="E1156" s="4">
        <v>570.0</v>
      </c>
      <c r="F1156" s="5" t="s">
        <v>2426</v>
      </c>
      <c r="G1156" s="6" t="s">
        <v>2427</v>
      </c>
    </row>
    <row r="1157">
      <c r="A1157" s="2" t="s">
        <v>7</v>
      </c>
      <c r="B1157" s="5">
        <v>1707.0</v>
      </c>
      <c r="C1157" s="5" t="s">
        <v>2428</v>
      </c>
      <c r="D1157" s="5" t="s">
        <v>468</v>
      </c>
      <c r="E1157" s="4">
        <v>570.0</v>
      </c>
      <c r="F1157" s="5" t="s">
        <v>2429</v>
      </c>
      <c r="G1157" s="6" t="s">
        <v>2430</v>
      </c>
    </row>
    <row r="1158">
      <c r="A1158" s="2" t="s">
        <v>7</v>
      </c>
      <c r="B1158" s="5">
        <v>1708.0</v>
      </c>
      <c r="C1158" s="5" t="s">
        <v>2431</v>
      </c>
      <c r="D1158" s="5" t="s">
        <v>468</v>
      </c>
      <c r="E1158" s="4">
        <v>570.0</v>
      </c>
      <c r="F1158" s="5" t="s">
        <v>2432</v>
      </c>
      <c r="G1158" s="6" t="s">
        <v>2433</v>
      </c>
    </row>
    <row r="1159">
      <c r="A1159" s="2" t="s">
        <v>7</v>
      </c>
      <c r="B1159" s="5">
        <v>1709.0</v>
      </c>
      <c r="C1159" s="5" t="s">
        <v>2434</v>
      </c>
      <c r="D1159" s="5" t="s">
        <v>468</v>
      </c>
      <c r="E1159" s="4">
        <v>570.0</v>
      </c>
      <c r="F1159" s="5" t="s">
        <v>2435</v>
      </c>
      <c r="G1159" s="6" t="s">
        <v>2436</v>
      </c>
    </row>
    <row r="1160">
      <c r="A1160" s="2" t="s">
        <v>7</v>
      </c>
      <c r="B1160" s="5">
        <v>1710.0</v>
      </c>
      <c r="C1160" s="5" t="s">
        <v>2437</v>
      </c>
      <c r="D1160" s="5" t="s">
        <v>468</v>
      </c>
      <c r="E1160" s="4">
        <v>570.0</v>
      </c>
      <c r="F1160" s="5" t="s">
        <v>2438</v>
      </c>
      <c r="G1160" s="6" t="s">
        <v>2439</v>
      </c>
    </row>
    <row r="1161">
      <c r="A1161" s="2" t="s">
        <v>7</v>
      </c>
      <c r="B1161" s="5">
        <v>1711.0</v>
      </c>
      <c r="C1161" s="5" t="s">
        <v>2440</v>
      </c>
      <c r="D1161" s="5" t="s">
        <v>468</v>
      </c>
      <c r="E1161" s="4">
        <v>570.0</v>
      </c>
      <c r="F1161" s="5" t="s">
        <v>2441</v>
      </c>
      <c r="G1161" s="6" t="s">
        <v>2442</v>
      </c>
    </row>
    <row r="1162">
      <c r="A1162" s="2" t="s">
        <v>7</v>
      </c>
      <c r="B1162" s="5">
        <v>1712.0</v>
      </c>
      <c r="C1162" s="5" t="s">
        <v>2443</v>
      </c>
      <c r="D1162" s="5" t="s">
        <v>468</v>
      </c>
      <c r="E1162" s="4">
        <v>570.0</v>
      </c>
      <c r="F1162" s="5" t="s">
        <v>2444</v>
      </c>
      <c r="G1162" s="6" t="s">
        <v>2445</v>
      </c>
    </row>
    <row r="1163">
      <c r="A1163" s="2" t="s">
        <v>7</v>
      </c>
      <c r="B1163" s="5">
        <v>1713.0</v>
      </c>
      <c r="C1163" s="5" t="s">
        <v>2446</v>
      </c>
      <c r="D1163" s="5" t="s">
        <v>468</v>
      </c>
      <c r="E1163" s="4">
        <v>570.0</v>
      </c>
      <c r="F1163" s="5" t="s">
        <v>2447</v>
      </c>
      <c r="G1163" s="6" t="s">
        <v>2448</v>
      </c>
    </row>
    <row r="1164">
      <c r="A1164" s="2" t="s">
        <v>7</v>
      </c>
      <c r="B1164" s="5">
        <v>1714.0</v>
      </c>
      <c r="C1164" s="5" t="s">
        <v>2449</v>
      </c>
      <c r="D1164" s="5" t="s">
        <v>468</v>
      </c>
      <c r="E1164" s="4">
        <v>570.0</v>
      </c>
      <c r="F1164" s="5" t="s">
        <v>2450</v>
      </c>
      <c r="G1164" s="6" t="s">
        <v>2451</v>
      </c>
    </row>
    <row r="1165">
      <c r="A1165" s="2" t="s">
        <v>7</v>
      </c>
      <c r="B1165" s="5">
        <v>1715.0</v>
      </c>
      <c r="C1165" s="5" t="s">
        <v>2452</v>
      </c>
      <c r="D1165" s="5" t="s">
        <v>468</v>
      </c>
      <c r="E1165" s="4">
        <v>570.0</v>
      </c>
      <c r="F1165" s="5" t="s">
        <v>2453</v>
      </c>
      <c r="G1165" s="6" t="s">
        <v>2454</v>
      </c>
    </row>
    <row r="1166">
      <c r="A1166" s="2" t="s">
        <v>7</v>
      </c>
      <c r="B1166" s="5">
        <v>1716.0</v>
      </c>
      <c r="C1166" s="5" t="s">
        <v>2455</v>
      </c>
      <c r="D1166" s="5" t="s">
        <v>468</v>
      </c>
      <c r="E1166" s="4">
        <v>570.0</v>
      </c>
      <c r="F1166" s="5" t="s">
        <v>2456</v>
      </c>
      <c r="G1166" s="6" t="s">
        <v>2457</v>
      </c>
    </row>
    <row r="1167">
      <c r="A1167" s="2" t="s">
        <v>7</v>
      </c>
      <c r="B1167" s="5">
        <v>1717.0</v>
      </c>
      <c r="C1167" s="5" t="s">
        <v>2458</v>
      </c>
      <c r="D1167" s="5" t="s">
        <v>468</v>
      </c>
      <c r="E1167" s="4">
        <v>570.0</v>
      </c>
      <c r="F1167" s="5" t="s">
        <v>2459</v>
      </c>
      <c r="G1167" s="6" t="s">
        <v>2460</v>
      </c>
    </row>
    <row r="1168">
      <c r="A1168" s="2" t="s">
        <v>7</v>
      </c>
      <c r="B1168" s="5">
        <v>1718.0</v>
      </c>
      <c r="C1168" s="5" t="s">
        <v>2461</v>
      </c>
      <c r="D1168" s="5" t="s">
        <v>468</v>
      </c>
      <c r="E1168" s="4">
        <v>570.0</v>
      </c>
      <c r="F1168" s="5" t="s">
        <v>2462</v>
      </c>
      <c r="G1168" s="6" t="s">
        <v>2463</v>
      </c>
    </row>
    <row r="1169">
      <c r="A1169" s="2" t="s">
        <v>7</v>
      </c>
      <c r="B1169" s="5">
        <v>1719.0</v>
      </c>
      <c r="C1169" s="5" t="s">
        <v>2464</v>
      </c>
      <c r="D1169" s="5" t="s">
        <v>468</v>
      </c>
      <c r="E1169" s="4">
        <v>570.0</v>
      </c>
      <c r="F1169" s="5" t="s">
        <v>2459</v>
      </c>
      <c r="G1169" s="6" t="s">
        <v>2465</v>
      </c>
    </row>
    <row r="1170">
      <c r="A1170" s="2" t="s">
        <v>7</v>
      </c>
      <c r="B1170" s="5">
        <v>1720.0</v>
      </c>
      <c r="C1170" s="5" t="s">
        <v>2466</v>
      </c>
      <c r="D1170" s="5" t="s">
        <v>468</v>
      </c>
      <c r="E1170" s="4">
        <v>570.0</v>
      </c>
      <c r="F1170" s="5" t="s">
        <v>2467</v>
      </c>
      <c r="G1170" s="6" t="s">
        <v>2468</v>
      </c>
    </row>
    <row r="1171">
      <c r="A1171" s="2" t="s">
        <v>7</v>
      </c>
      <c r="B1171" s="5">
        <v>1721.0</v>
      </c>
      <c r="C1171" s="5" t="s">
        <v>2469</v>
      </c>
      <c r="D1171" s="5" t="s">
        <v>468</v>
      </c>
      <c r="E1171" s="4">
        <v>570.0</v>
      </c>
      <c r="F1171" s="5" t="s">
        <v>2470</v>
      </c>
      <c r="G1171" s="6" t="s">
        <v>2471</v>
      </c>
    </row>
    <row r="1172">
      <c r="A1172" s="2" t="s">
        <v>7</v>
      </c>
      <c r="B1172" s="5">
        <v>1722.0</v>
      </c>
      <c r="C1172" s="5" t="s">
        <v>2472</v>
      </c>
      <c r="D1172" s="5" t="s">
        <v>468</v>
      </c>
      <c r="E1172" s="4">
        <v>570.0</v>
      </c>
      <c r="F1172" s="5" t="s">
        <v>2473</v>
      </c>
      <c r="G1172" s="6" t="s">
        <v>2474</v>
      </c>
    </row>
    <row r="1173">
      <c r="A1173" s="2" t="s">
        <v>7</v>
      </c>
      <c r="B1173" s="5">
        <v>1723.0</v>
      </c>
      <c r="C1173" s="5" t="s">
        <v>2475</v>
      </c>
      <c r="D1173" s="5" t="s">
        <v>468</v>
      </c>
      <c r="E1173" s="4">
        <v>570.0</v>
      </c>
      <c r="F1173" s="5" t="s">
        <v>2476</v>
      </c>
      <c r="G1173" s="6" t="s">
        <v>2477</v>
      </c>
    </row>
    <row r="1174">
      <c r="A1174" s="2" t="s">
        <v>7</v>
      </c>
      <c r="B1174" s="5">
        <v>1724.0</v>
      </c>
      <c r="C1174" s="5" t="s">
        <v>2478</v>
      </c>
      <c r="D1174" s="5" t="s">
        <v>468</v>
      </c>
      <c r="E1174" s="4">
        <v>570.0</v>
      </c>
      <c r="F1174" s="5" t="s">
        <v>2479</v>
      </c>
      <c r="G1174" s="6" t="s">
        <v>2480</v>
      </c>
    </row>
    <row r="1175">
      <c r="A1175" s="2" t="s">
        <v>7</v>
      </c>
      <c r="B1175" s="5">
        <v>1725.0</v>
      </c>
      <c r="C1175" s="5" t="s">
        <v>2481</v>
      </c>
      <c r="D1175" s="5" t="s">
        <v>468</v>
      </c>
      <c r="E1175" s="4">
        <v>570.0</v>
      </c>
      <c r="F1175" s="5" t="s">
        <v>2482</v>
      </c>
      <c r="G1175" s="6" t="s">
        <v>2483</v>
      </c>
    </row>
    <row r="1176">
      <c r="A1176" s="2" t="s">
        <v>7</v>
      </c>
      <c r="B1176" s="5">
        <v>1726.0</v>
      </c>
      <c r="C1176" s="5" t="s">
        <v>2484</v>
      </c>
      <c r="D1176" s="5" t="s">
        <v>468</v>
      </c>
      <c r="E1176" s="4">
        <v>570.0</v>
      </c>
      <c r="F1176" s="5" t="s">
        <v>2479</v>
      </c>
      <c r="G1176" s="6" t="s">
        <v>2485</v>
      </c>
    </row>
    <row r="1177">
      <c r="A1177" s="2" t="s">
        <v>7</v>
      </c>
      <c r="B1177" s="5">
        <v>1727.0</v>
      </c>
      <c r="C1177" s="5" t="s">
        <v>2486</v>
      </c>
      <c r="D1177" s="5" t="s">
        <v>468</v>
      </c>
      <c r="E1177" s="4">
        <v>570.0</v>
      </c>
      <c r="F1177" s="5" t="s">
        <v>2487</v>
      </c>
      <c r="G1177" s="6" t="s">
        <v>2488</v>
      </c>
    </row>
    <row r="1178">
      <c r="A1178" s="2" t="s">
        <v>7</v>
      </c>
      <c r="B1178" s="5">
        <v>1728.0</v>
      </c>
      <c r="C1178" s="5" t="s">
        <v>2489</v>
      </c>
      <c r="D1178" s="5" t="s">
        <v>468</v>
      </c>
      <c r="E1178" s="4">
        <v>570.0</v>
      </c>
      <c r="F1178" s="5" t="s">
        <v>2490</v>
      </c>
      <c r="G1178" s="6" t="s">
        <v>2491</v>
      </c>
    </row>
    <row r="1179">
      <c r="A1179" s="2" t="s">
        <v>7</v>
      </c>
      <c r="B1179" s="5">
        <v>1729.0</v>
      </c>
      <c r="C1179" s="5" t="s">
        <v>110</v>
      </c>
      <c r="D1179" s="5" t="s">
        <v>468</v>
      </c>
      <c r="E1179" s="4">
        <v>570.0</v>
      </c>
      <c r="F1179" s="5" t="s">
        <v>2479</v>
      </c>
      <c r="G1179" s="6" t="s">
        <v>2492</v>
      </c>
    </row>
    <row r="1180">
      <c r="A1180" s="2" t="s">
        <v>7</v>
      </c>
      <c r="B1180" s="5">
        <v>1730.0</v>
      </c>
      <c r="C1180" s="5" t="s">
        <v>2493</v>
      </c>
      <c r="D1180" s="5" t="s">
        <v>468</v>
      </c>
      <c r="E1180" s="4">
        <v>570.0</v>
      </c>
      <c r="F1180" s="5" t="s">
        <v>2494</v>
      </c>
      <c r="G1180" s="6" t="s">
        <v>2495</v>
      </c>
    </row>
    <row r="1181">
      <c r="A1181" s="2" t="s">
        <v>7</v>
      </c>
      <c r="B1181" s="5">
        <v>1731.0</v>
      </c>
      <c r="C1181" s="5" t="s">
        <v>2496</v>
      </c>
      <c r="D1181" s="5" t="s">
        <v>468</v>
      </c>
      <c r="E1181" s="4">
        <v>570.0</v>
      </c>
      <c r="F1181" s="5" t="s">
        <v>2497</v>
      </c>
      <c r="G1181" s="6" t="s">
        <v>2498</v>
      </c>
    </row>
    <row r="1182">
      <c r="A1182" s="2" t="s">
        <v>7</v>
      </c>
      <c r="B1182" s="5">
        <v>1732.0</v>
      </c>
      <c r="C1182" s="5" t="s">
        <v>2499</v>
      </c>
      <c r="D1182" s="5" t="s">
        <v>468</v>
      </c>
      <c r="E1182" s="4">
        <v>570.0</v>
      </c>
      <c r="F1182" s="5" t="s">
        <v>2500</v>
      </c>
      <c r="G1182" s="6" t="s">
        <v>2501</v>
      </c>
    </row>
    <row r="1183">
      <c r="A1183" s="2" t="s">
        <v>7</v>
      </c>
      <c r="B1183" s="5">
        <v>1733.0</v>
      </c>
      <c r="C1183" s="5" t="s">
        <v>2502</v>
      </c>
      <c r="D1183" s="5" t="s">
        <v>548</v>
      </c>
      <c r="E1183" s="4">
        <v>570.0</v>
      </c>
      <c r="F1183" s="5" t="s">
        <v>2503</v>
      </c>
      <c r="G1183" s="6" t="s">
        <v>2504</v>
      </c>
    </row>
    <row r="1184">
      <c r="A1184" s="2" t="s">
        <v>7</v>
      </c>
      <c r="B1184" s="5">
        <v>1734.0</v>
      </c>
      <c r="C1184" s="5" t="s">
        <v>2505</v>
      </c>
      <c r="D1184" s="5" t="s">
        <v>468</v>
      </c>
      <c r="E1184" s="4">
        <v>571.0</v>
      </c>
      <c r="F1184" s="5"/>
      <c r="G1184" s="6" t="s">
        <v>2506</v>
      </c>
    </row>
    <row r="1185">
      <c r="A1185" s="2" t="s">
        <v>7</v>
      </c>
      <c r="B1185" s="5">
        <v>1735.0</v>
      </c>
      <c r="C1185" s="5" t="s">
        <v>2507</v>
      </c>
      <c r="D1185" s="5" t="s">
        <v>468</v>
      </c>
      <c r="E1185" s="4">
        <v>571.0</v>
      </c>
      <c r="F1185" s="5"/>
      <c r="G1185" s="6" t="s">
        <v>2508</v>
      </c>
    </row>
    <row r="1186">
      <c r="A1186" s="2" t="s">
        <v>7</v>
      </c>
      <c r="B1186" s="5">
        <v>1736.0</v>
      </c>
      <c r="C1186" s="5" t="s">
        <v>2509</v>
      </c>
      <c r="D1186" s="5" t="s">
        <v>468</v>
      </c>
      <c r="E1186" s="4">
        <v>571.0</v>
      </c>
      <c r="F1186" s="5" t="s">
        <v>2510</v>
      </c>
      <c r="G1186" s="6" t="s">
        <v>2511</v>
      </c>
    </row>
    <row r="1187">
      <c r="A1187" s="2" t="s">
        <v>7</v>
      </c>
      <c r="B1187" s="5">
        <v>1737.0</v>
      </c>
      <c r="C1187" s="5" t="s">
        <v>2512</v>
      </c>
      <c r="D1187" s="5" t="s">
        <v>468</v>
      </c>
      <c r="E1187" s="4">
        <v>571.0</v>
      </c>
      <c r="F1187" s="5"/>
      <c r="G1187" s="6" t="s">
        <v>2513</v>
      </c>
    </row>
    <row r="1188">
      <c r="A1188" s="2" t="s">
        <v>7</v>
      </c>
      <c r="B1188" s="5">
        <v>1738.0</v>
      </c>
      <c r="C1188" s="5" t="s">
        <v>2514</v>
      </c>
      <c r="D1188" s="5" t="s">
        <v>468</v>
      </c>
      <c r="E1188" s="4">
        <v>571.0</v>
      </c>
      <c r="F1188" s="5" t="s">
        <v>2515</v>
      </c>
      <c r="G1188" s="6" t="s">
        <v>2516</v>
      </c>
    </row>
    <row r="1189">
      <c r="A1189" s="2" t="s">
        <v>7</v>
      </c>
      <c r="B1189" s="5">
        <v>1739.0</v>
      </c>
      <c r="C1189" s="5" t="s">
        <v>2517</v>
      </c>
      <c r="D1189" s="5" t="s">
        <v>468</v>
      </c>
      <c r="E1189" s="4">
        <v>571.0</v>
      </c>
      <c r="F1189" s="5" t="s">
        <v>2518</v>
      </c>
      <c r="G1189" s="6" t="s">
        <v>2519</v>
      </c>
    </row>
    <row r="1190">
      <c r="A1190" s="2" t="s">
        <v>7</v>
      </c>
      <c r="B1190" s="5">
        <v>1740.0</v>
      </c>
      <c r="C1190" s="5" t="s">
        <v>2520</v>
      </c>
      <c r="D1190" s="5" t="s">
        <v>468</v>
      </c>
      <c r="E1190" s="4">
        <v>571.0</v>
      </c>
      <c r="F1190" s="5" t="s">
        <v>2521</v>
      </c>
      <c r="G1190" s="6" t="s">
        <v>2522</v>
      </c>
    </row>
    <row r="1191">
      <c r="A1191" s="2" t="s">
        <v>7</v>
      </c>
      <c r="B1191" s="5">
        <v>1741.0</v>
      </c>
      <c r="C1191" s="5" t="s">
        <v>2523</v>
      </c>
      <c r="D1191" s="5" t="s">
        <v>468</v>
      </c>
      <c r="E1191" s="4">
        <v>571.0</v>
      </c>
      <c r="F1191" s="5" t="s">
        <v>2524</v>
      </c>
      <c r="G1191" s="6" t="s">
        <v>2525</v>
      </c>
    </row>
    <row r="1192">
      <c r="A1192" s="2" t="s">
        <v>7</v>
      </c>
      <c r="B1192" s="5">
        <v>1742.0</v>
      </c>
      <c r="C1192" s="5" t="s">
        <v>2526</v>
      </c>
      <c r="D1192" s="5" t="s">
        <v>468</v>
      </c>
      <c r="E1192" s="4">
        <v>571.0</v>
      </c>
      <c r="F1192" s="5" t="s">
        <v>2527</v>
      </c>
      <c r="G1192" s="6" t="s">
        <v>2528</v>
      </c>
    </row>
    <row r="1193">
      <c r="A1193" s="2" t="s">
        <v>7</v>
      </c>
      <c r="B1193" s="5">
        <v>1743.0</v>
      </c>
      <c r="C1193" s="5" t="s">
        <v>2529</v>
      </c>
      <c r="D1193" s="5" t="s">
        <v>468</v>
      </c>
      <c r="E1193" s="4">
        <v>571.0</v>
      </c>
      <c r="F1193" s="5" t="s">
        <v>2530</v>
      </c>
      <c r="G1193" s="6" t="s">
        <v>2531</v>
      </c>
    </row>
    <row r="1194">
      <c r="A1194" s="2" t="s">
        <v>7</v>
      </c>
      <c r="B1194" s="5">
        <v>1744.0</v>
      </c>
      <c r="C1194" s="5" t="s">
        <v>2532</v>
      </c>
      <c r="D1194" s="5" t="s">
        <v>468</v>
      </c>
      <c r="E1194" s="4">
        <v>571.0</v>
      </c>
      <c r="F1194" s="5" t="s">
        <v>2533</v>
      </c>
      <c r="G1194" s="6" t="s">
        <v>2534</v>
      </c>
    </row>
    <row r="1195">
      <c r="A1195" s="2" t="s">
        <v>7</v>
      </c>
      <c r="B1195" s="5">
        <v>1745.0</v>
      </c>
      <c r="C1195" s="5" t="s">
        <v>2535</v>
      </c>
      <c r="D1195" s="5" t="s">
        <v>468</v>
      </c>
      <c r="E1195" s="4">
        <v>571.0</v>
      </c>
      <c r="F1195" s="5" t="s">
        <v>2533</v>
      </c>
      <c r="G1195" s="6" t="s">
        <v>2536</v>
      </c>
    </row>
    <row r="1196">
      <c r="A1196" s="2" t="s">
        <v>7</v>
      </c>
      <c r="B1196" s="5">
        <v>1746.0</v>
      </c>
      <c r="C1196" s="5" t="s">
        <v>2537</v>
      </c>
      <c r="D1196" s="5" t="s">
        <v>468</v>
      </c>
      <c r="E1196" s="4">
        <v>571.0</v>
      </c>
      <c r="F1196" s="5" t="s">
        <v>2538</v>
      </c>
      <c r="G1196" s="6" t="s">
        <v>2539</v>
      </c>
    </row>
    <row r="1197">
      <c r="A1197" s="2" t="s">
        <v>7</v>
      </c>
      <c r="B1197" s="5">
        <v>1747.0</v>
      </c>
      <c r="C1197" s="5" t="s">
        <v>2540</v>
      </c>
      <c r="D1197" s="5" t="s">
        <v>458</v>
      </c>
      <c r="E1197" s="4">
        <v>571.0</v>
      </c>
      <c r="F1197" s="5" t="s">
        <v>2541</v>
      </c>
      <c r="G1197" s="6" t="s">
        <v>2542</v>
      </c>
    </row>
    <row r="1198">
      <c r="A1198" s="2" t="s">
        <v>7</v>
      </c>
      <c r="B1198" s="5">
        <v>1748.0</v>
      </c>
      <c r="C1198" s="5" t="s">
        <v>2543</v>
      </c>
      <c r="D1198" s="5" t="s">
        <v>468</v>
      </c>
      <c r="E1198" s="4">
        <v>572.0</v>
      </c>
      <c r="F1198" s="5" t="s">
        <v>2544</v>
      </c>
      <c r="G1198" s="6" t="s">
        <v>2545</v>
      </c>
    </row>
    <row r="1199">
      <c r="A1199" s="2" t="s">
        <v>7</v>
      </c>
      <c r="B1199" s="5">
        <v>1749.0</v>
      </c>
      <c r="C1199" s="5" t="s">
        <v>2546</v>
      </c>
      <c r="D1199" s="5" t="s">
        <v>548</v>
      </c>
      <c r="E1199" s="4">
        <v>572.0</v>
      </c>
      <c r="F1199" s="5" t="s">
        <v>2547</v>
      </c>
      <c r="G1199" s="6" t="s">
        <v>2548</v>
      </c>
    </row>
    <row r="1200">
      <c r="A1200" s="2" t="s">
        <v>7</v>
      </c>
      <c r="B1200" s="5">
        <v>1750.0</v>
      </c>
      <c r="C1200" s="5" t="s">
        <v>2549</v>
      </c>
      <c r="D1200" s="5" t="s">
        <v>468</v>
      </c>
      <c r="E1200" s="4">
        <v>572.0</v>
      </c>
      <c r="F1200" s="5" t="s">
        <v>2550</v>
      </c>
      <c r="G1200" s="6" t="s">
        <v>2551</v>
      </c>
    </row>
    <row r="1201">
      <c r="A1201" s="2" t="s">
        <v>7</v>
      </c>
      <c r="B1201" s="5">
        <v>1751.0</v>
      </c>
      <c r="C1201" s="5" t="s">
        <v>2552</v>
      </c>
      <c r="D1201" s="5" t="s">
        <v>548</v>
      </c>
      <c r="E1201" s="4">
        <v>572.0</v>
      </c>
      <c r="F1201" s="5" t="s">
        <v>2553</v>
      </c>
      <c r="G1201" s="6" t="s">
        <v>2554</v>
      </c>
    </row>
    <row r="1202">
      <c r="A1202" s="2" t="s">
        <v>7</v>
      </c>
      <c r="B1202" s="5">
        <v>1752.0</v>
      </c>
      <c r="C1202" s="5" t="s">
        <v>2555</v>
      </c>
      <c r="D1202" s="5" t="s">
        <v>468</v>
      </c>
      <c r="E1202" s="4">
        <v>572.0</v>
      </c>
      <c r="F1202" s="5" t="s">
        <v>2556</v>
      </c>
      <c r="G1202" s="6" t="s">
        <v>2557</v>
      </c>
    </row>
    <row r="1203">
      <c r="A1203" s="2" t="s">
        <v>7</v>
      </c>
      <c r="B1203" s="5">
        <v>1753.0</v>
      </c>
      <c r="C1203" s="5" t="s">
        <v>2558</v>
      </c>
      <c r="D1203" s="5" t="s">
        <v>468</v>
      </c>
      <c r="E1203" s="4">
        <v>572.0</v>
      </c>
      <c r="F1203" s="5" t="s">
        <v>2559</v>
      </c>
      <c r="G1203" s="6" t="s">
        <v>2560</v>
      </c>
    </row>
    <row r="1204">
      <c r="A1204" s="2" t="s">
        <v>7</v>
      </c>
      <c r="B1204" s="5">
        <v>1754.0</v>
      </c>
      <c r="C1204" s="5" t="s">
        <v>2561</v>
      </c>
      <c r="D1204" s="5" t="s">
        <v>468</v>
      </c>
      <c r="E1204" s="4">
        <v>572.0</v>
      </c>
      <c r="F1204" s="5" t="s">
        <v>2562</v>
      </c>
      <c r="G1204" s="6" t="s">
        <v>2563</v>
      </c>
    </row>
    <row r="1205">
      <c r="A1205" s="2" t="s">
        <v>7</v>
      </c>
      <c r="B1205" s="5">
        <v>1755.0</v>
      </c>
      <c r="C1205" s="5" t="s">
        <v>2564</v>
      </c>
      <c r="D1205" s="5" t="s">
        <v>548</v>
      </c>
      <c r="E1205" s="4">
        <v>572.0</v>
      </c>
      <c r="F1205" s="5" t="s">
        <v>2565</v>
      </c>
      <c r="G1205" s="6" t="s">
        <v>2566</v>
      </c>
    </row>
    <row r="1206">
      <c r="A1206" s="2" t="s">
        <v>7</v>
      </c>
      <c r="B1206" s="5">
        <v>1756.0</v>
      </c>
      <c r="C1206" s="5" t="s">
        <v>2567</v>
      </c>
      <c r="D1206" s="5" t="s">
        <v>468</v>
      </c>
      <c r="E1206" s="4">
        <v>572.0</v>
      </c>
      <c r="F1206" s="5" t="s">
        <v>2568</v>
      </c>
      <c r="G1206" s="6" t="s">
        <v>2569</v>
      </c>
    </row>
    <row r="1207">
      <c r="A1207" s="2" t="s">
        <v>7</v>
      </c>
      <c r="B1207" s="5">
        <v>1757.0</v>
      </c>
      <c r="C1207" s="5" t="s">
        <v>2570</v>
      </c>
      <c r="D1207" s="5" t="s">
        <v>468</v>
      </c>
      <c r="E1207" s="4">
        <v>572.0</v>
      </c>
      <c r="F1207" s="5" t="s">
        <v>2571</v>
      </c>
      <c r="G1207" s="6" t="s">
        <v>2572</v>
      </c>
    </row>
    <row r="1208">
      <c r="A1208" s="2" t="s">
        <v>7</v>
      </c>
      <c r="B1208" s="5">
        <v>1758.0</v>
      </c>
      <c r="C1208" s="5" t="s">
        <v>2573</v>
      </c>
      <c r="D1208" s="5" t="s">
        <v>468</v>
      </c>
      <c r="E1208" s="4">
        <v>572.0</v>
      </c>
      <c r="F1208" s="5" t="s">
        <v>2574</v>
      </c>
      <c r="G1208" s="6" t="s">
        <v>2575</v>
      </c>
    </row>
    <row r="1209">
      <c r="A1209" s="2" t="s">
        <v>7</v>
      </c>
      <c r="B1209" s="5">
        <v>1759.0</v>
      </c>
      <c r="C1209" s="5" t="s">
        <v>2576</v>
      </c>
      <c r="D1209" s="5" t="s">
        <v>548</v>
      </c>
      <c r="E1209" s="4">
        <v>572.0</v>
      </c>
      <c r="F1209" s="5" t="s">
        <v>2577</v>
      </c>
      <c r="G1209" s="6" t="s">
        <v>2578</v>
      </c>
    </row>
    <row r="1210">
      <c r="A1210" s="2" t="s">
        <v>7</v>
      </c>
      <c r="B1210" s="5">
        <v>1760.0</v>
      </c>
      <c r="C1210" s="5" t="s">
        <v>2579</v>
      </c>
      <c r="D1210" s="5" t="s">
        <v>468</v>
      </c>
      <c r="E1210" s="4">
        <v>572.0</v>
      </c>
      <c r="F1210" s="5" t="s">
        <v>2580</v>
      </c>
      <c r="G1210" s="6" t="s">
        <v>2581</v>
      </c>
    </row>
    <row r="1211">
      <c r="A1211" s="2" t="s">
        <v>7</v>
      </c>
      <c r="B1211" s="5">
        <v>1761.0</v>
      </c>
      <c r="C1211" s="5" t="s">
        <v>2582</v>
      </c>
      <c r="D1211" s="5" t="s">
        <v>468</v>
      </c>
      <c r="E1211" s="4">
        <v>572.0</v>
      </c>
      <c r="F1211" s="5" t="s">
        <v>2583</v>
      </c>
      <c r="G1211" s="6" t="s">
        <v>2584</v>
      </c>
    </row>
    <row r="1212">
      <c r="A1212" s="2" t="s">
        <v>7</v>
      </c>
      <c r="B1212" s="5">
        <v>1762.0</v>
      </c>
      <c r="C1212" s="5" t="s">
        <v>2585</v>
      </c>
      <c r="D1212" s="5" t="s">
        <v>468</v>
      </c>
      <c r="E1212" s="4">
        <v>572.0</v>
      </c>
      <c r="F1212" s="5" t="s">
        <v>2586</v>
      </c>
      <c r="G1212" s="6" t="s">
        <v>2587</v>
      </c>
    </row>
    <row r="1213">
      <c r="A1213" s="2" t="s">
        <v>7</v>
      </c>
      <c r="B1213" s="5">
        <v>1763.0</v>
      </c>
      <c r="C1213" s="5" t="s">
        <v>2588</v>
      </c>
      <c r="D1213" s="5" t="s">
        <v>468</v>
      </c>
      <c r="E1213" s="4">
        <v>572.0</v>
      </c>
      <c r="F1213" s="5" t="s">
        <v>2589</v>
      </c>
      <c r="G1213" s="6" t="s">
        <v>2590</v>
      </c>
    </row>
    <row r="1214">
      <c r="A1214" s="2" t="s">
        <v>7</v>
      </c>
      <c r="B1214" s="5">
        <v>1764.0</v>
      </c>
      <c r="C1214" s="5" t="s">
        <v>2591</v>
      </c>
      <c r="D1214" s="5" t="s">
        <v>468</v>
      </c>
      <c r="E1214" s="4">
        <v>572.0</v>
      </c>
      <c r="F1214" s="5" t="s">
        <v>2592</v>
      </c>
      <c r="G1214" s="6" t="s">
        <v>2593</v>
      </c>
    </row>
    <row r="1215">
      <c r="A1215" s="2" t="s">
        <v>7</v>
      </c>
      <c r="B1215" s="5">
        <v>1765.0</v>
      </c>
      <c r="C1215" s="5" t="s">
        <v>2594</v>
      </c>
      <c r="D1215" s="5" t="s">
        <v>468</v>
      </c>
      <c r="E1215" s="4">
        <v>572.0</v>
      </c>
      <c r="F1215" s="5" t="s">
        <v>2595</v>
      </c>
      <c r="G1215" s="6" t="s">
        <v>2596</v>
      </c>
    </row>
    <row r="1216">
      <c r="A1216" s="2" t="s">
        <v>7</v>
      </c>
      <c r="B1216" s="5">
        <v>1766.0</v>
      </c>
      <c r="C1216" s="5" t="s">
        <v>2597</v>
      </c>
      <c r="D1216" s="5" t="s">
        <v>468</v>
      </c>
      <c r="E1216" s="4">
        <v>572.0</v>
      </c>
      <c r="F1216" s="5" t="s">
        <v>2598</v>
      </c>
      <c r="G1216" s="6" t="s">
        <v>2599</v>
      </c>
    </row>
    <row r="1217">
      <c r="A1217" s="2" t="s">
        <v>7</v>
      </c>
      <c r="B1217" s="5">
        <v>1767.0</v>
      </c>
      <c r="C1217" s="5" t="s">
        <v>2600</v>
      </c>
      <c r="D1217" s="5" t="s">
        <v>468</v>
      </c>
      <c r="E1217" s="4">
        <v>572.0</v>
      </c>
      <c r="F1217" s="5" t="s">
        <v>2601</v>
      </c>
      <c r="G1217" s="6" t="s">
        <v>2602</v>
      </c>
    </row>
    <row r="1218">
      <c r="A1218" s="2" t="s">
        <v>7</v>
      </c>
      <c r="B1218" s="5">
        <v>1768.0</v>
      </c>
      <c r="C1218" s="5" t="s">
        <v>2603</v>
      </c>
      <c r="D1218" s="5" t="s">
        <v>468</v>
      </c>
      <c r="E1218" s="4">
        <v>572.0</v>
      </c>
      <c r="F1218" s="5" t="s">
        <v>2604</v>
      </c>
      <c r="G1218" s="6" t="s">
        <v>2605</v>
      </c>
    </row>
    <row r="1219">
      <c r="A1219" s="2" t="s">
        <v>7</v>
      </c>
      <c r="B1219" s="5">
        <v>1769.0</v>
      </c>
      <c r="C1219" s="5" t="s">
        <v>2606</v>
      </c>
      <c r="D1219" s="5" t="s">
        <v>548</v>
      </c>
      <c r="E1219" s="4">
        <v>572.0</v>
      </c>
      <c r="F1219" s="5" t="s">
        <v>2607</v>
      </c>
      <c r="G1219" s="6" t="s">
        <v>2608</v>
      </c>
    </row>
    <row r="1220">
      <c r="A1220" s="2" t="s">
        <v>7</v>
      </c>
      <c r="B1220" s="5">
        <v>1770.0</v>
      </c>
      <c r="C1220" s="5" t="s">
        <v>2609</v>
      </c>
      <c r="D1220" s="5" t="s">
        <v>468</v>
      </c>
      <c r="E1220" s="4">
        <v>572.0</v>
      </c>
      <c r="F1220" s="5" t="s">
        <v>2610</v>
      </c>
      <c r="G1220" s="6" t="s">
        <v>2611</v>
      </c>
    </row>
    <row r="1221">
      <c r="A1221" s="2" t="s">
        <v>7</v>
      </c>
      <c r="B1221" s="5">
        <v>1771.0</v>
      </c>
      <c r="C1221" s="5" t="s">
        <v>2612</v>
      </c>
      <c r="D1221" s="5" t="s">
        <v>468</v>
      </c>
      <c r="E1221" s="4">
        <v>572.0</v>
      </c>
      <c r="F1221" s="5" t="s">
        <v>2613</v>
      </c>
      <c r="G1221" s="6" t="s">
        <v>2614</v>
      </c>
    </row>
    <row r="1222">
      <c r="A1222" s="2" t="s">
        <v>7</v>
      </c>
      <c r="B1222" s="5">
        <v>1772.0</v>
      </c>
      <c r="C1222" s="5" t="s">
        <v>2615</v>
      </c>
      <c r="D1222" s="5" t="s">
        <v>468</v>
      </c>
      <c r="E1222" s="4">
        <v>572.0</v>
      </c>
      <c r="F1222" s="5" t="s">
        <v>2616</v>
      </c>
      <c r="G1222" s="6" t="s">
        <v>2617</v>
      </c>
    </row>
    <row r="1223">
      <c r="A1223" s="2" t="s">
        <v>7</v>
      </c>
      <c r="B1223" s="5">
        <v>1773.0</v>
      </c>
      <c r="C1223" s="5" t="s">
        <v>2618</v>
      </c>
      <c r="D1223" s="5" t="s">
        <v>468</v>
      </c>
      <c r="E1223" s="4">
        <v>572.0</v>
      </c>
      <c r="F1223" s="5" t="s">
        <v>2619</v>
      </c>
      <c r="G1223" s="6" t="s">
        <v>2620</v>
      </c>
    </row>
    <row r="1224">
      <c r="A1224" s="2" t="s">
        <v>7</v>
      </c>
      <c r="B1224" s="5">
        <v>1774.0</v>
      </c>
      <c r="C1224" s="5" t="s">
        <v>2621</v>
      </c>
      <c r="D1224" s="5" t="s">
        <v>468</v>
      </c>
      <c r="E1224" s="4">
        <v>572.0</v>
      </c>
      <c r="F1224" s="5" t="s">
        <v>2622</v>
      </c>
      <c r="G1224" s="6" t="s">
        <v>2623</v>
      </c>
    </row>
    <row r="1225">
      <c r="A1225" s="2" t="s">
        <v>7</v>
      </c>
      <c r="B1225" s="5">
        <v>1775.0</v>
      </c>
      <c r="C1225" s="5" t="s">
        <v>2624</v>
      </c>
      <c r="D1225" s="5" t="s">
        <v>468</v>
      </c>
      <c r="E1225" s="4">
        <v>572.0</v>
      </c>
      <c r="F1225" s="5" t="s">
        <v>2625</v>
      </c>
      <c r="G1225" s="6" t="s">
        <v>2626</v>
      </c>
    </row>
    <row r="1226">
      <c r="A1226" s="2" t="s">
        <v>7</v>
      </c>
      <c r="B1226" s="5">
        <v>1776.0</v>
      </c>
      <c r="C1226" s="5" t="s">
        <v>2627</v>
      </c>
      <c r="D1226" s="5" t="s">
        <v>468</v>
      </c>
      <c r="E1226" s="4">
        <v>572.0</v>
      </c>
      <c r="F1226" s="5" t="s">
        <v>2628</v>
      </c>
      <c r="G1226" s="6" t="s">
        <v>2629</v>
      </c>
    </row>
    <row r="1227">
      <c r="A1227" s="2" t="s">
        <v>7</v>
      </c>
      <c r="B1227" s="5">
        <v>1777.0</v>
      </c>
      <c r="C1227" s="5" t="s">
        <v>2630</v>
      </c>
      <c r="D1227" s="5" t="s">
        <v>468</v>
      </c>
      <c r="E1227" s="4">
        <v>572.0</v>
      </c>
      <c r="F1227" s="5" t="s">
        <v>2631</v>
      </c>
      <c r="G1227" s="6" t="s">
        <v>2632</v>
      </c>
    </row>
    <row r="1228">
      <c r="A1228" s="2" t="s">
        <v>7</v>
      </c>
      <c r="B1228" s="5">
        <v>1778.0</v>
      </c>
      <c r="C1228" s="5" t="s">
        <v>112</v>
      </c>
      <c r="D1228" s="5" t="s">
        <v>468</v>
      </c>
      <c r="E1228" s="4">
        <v>572.0</v>
      </c>
      <c r="F1228" s="5" t="s">
        <v>2633</v>
      </c>
      <c r="G1228" s="6" t="s">
        <v>2634</v>
      </c>
    </row>
    <row r="1229">
      <c r="A1229" s="2" t="s">
        <v>7</v>
      </c>
      <c r="B1229" s="5">
        <v>1779.0</v>
      </c>
      <c r="C1229" s="5" t="s">
        <v>2635</v>
      </c>
      <c r="D1229" s="5" t="s">
        <v>468</v>
      </c>
      <c r="E1229" s="4">
        <v>572.0</v>
      </c>
      <c r="F1229" s="5" t="s">
        <v>2636</v>
      </c>
      <c r="G1229" s="6" t="s">
        <v>2637</v>
      </c>
    </row>
    <row r="1230">
      <c r="A1230" s="2" t="s">
        <v>7</v>
      </c>
      <c r="B1230" s="5">
        <v>1780.0</v>
      </c>
      <c r="C1230" s="5" t="s">
        <v>2638</v>
      </c>
      <c r="D1230" s="5" t="s">
        <v>468</v>
      </c>
      <c r="E1230" s="4">
        <v>572.0</v>
      </c>
      <c r="F1230" s="5" t="s">
        <v>2639</v>
      </c>
      <c r="G1230" s="6" t="s">
        <v>2640</v>
      </c>
    </row>
    <row r="1231">
      <c r="A1231" s="2" t="s">
        <v>7</v>
      </c>
      <c r="B1231" s="5">
        <v>1781.0</v>
      </c>
      <c r="C1231" s="5" t="s">
        <v>2641</v>
      </c>
      <c r="D1231" s="5" t="s">
        <v>468</v>
      </c>
      <c r="E1231" s="4">
        <v>572.0</v>
      </c>
      <c r="F1231" s="5" t="s">
        <v>2642</v>
      </c>
      <c r="G1231" s="6" t="s">
        <v>2643</v>
      </c>
    </row>
    <row r="1232">
      <c r="A1232" s="2" t="s">
        <v>7</v>
      </c>
      <c r="B1232" s="5">
        <v>1782.0</v>
      </c>
      <c r="C1232" s="5" t="s">
        <v>2644</v>
      </c>
      <c r="D1232" s="5" t="s">
        <v>468</v>
      </c>
      <c r="E1232" s="4">
        <v>572.0</v>
      </c>
      <c r="F1232" s="5" t="s">
        <v>2645</v>
      </c>
      <c r="G1232" s="6" t="s">
        <v>2646</v>
      </c>
    </row>
    <row r="1233">
      <c r="A1233" s="2" t="s">
        <v>7</v>
      </c>
      <c r="B1233" s="5">
        <v>1783.0</v>
      </c>
      <c r="C1233" s="5" t="s">
        <v>2647</v>
      </c>
      <c r="D1233" s="5" t="s">
        <v>468</v>
      </c>
      <c r="E1233" s="4">
        <v>572.0</v>
      </c>
      <c r="F1233" s="5" t="s">
        <v>2648</v>
      </c>
      <c r="G1233" s="6" t="s">
        <v>2649</v>
      </c>
    </row>
    <row r="1234">
      <c r="A1234" s="2" t="s">
        <v>7</v>
      </c>
      <c r="B1234" s="5">
        <v>1784.0</v>
      </c>
      <c r="C1234" s="5" t="s">
        <v>2650</v>
      </c>
      <c r="D1234" s="5" t="s">
        <v>468</v>
      </c>
      <c r="E1234" s="4">
        <v>572.0</v>
      </c>
      <c r="F1234" s="5" t="s">
        <v>2651</v>
      </c>
      <c r="G1234" s="6" t="s">
        <v>2652</v>
      </c>
    </row>
    <row r="1235">
      <c r="A1235" s="2" t="s">
        <v>7</v>
      </c>
      <c r="B1235" s="5">
        <v>1785.0</v>
      </c>
      <c r="C1235" s="5" t="s">
        <v>2653</v>
      </c>
      <c r="D1235" s="5" t="s">
        <v>468</v>
      </c>
      <c r="E1235" s="4">
        <v>572.0</v>
      </c>
      <c r="F1235" s="5" t="s">
        <v>2654</v>
      </c>
      <c r="G1235" s="6" t="s">
        <v>2655</v>
      </c>
    </row>
    <row r="1236">
      <c r="A1236" s="2" t="s">
        <v>7</v>
      </c>
      <c r="B1236" s="5">
        <v>1786.0</v>
      </c>
      <c r="C1236" s="5" t="s">
        <v>2656</v>
      </c>
      <c r="D1236" s="5" t="s">
        <v>468</v>
      </c>
      <c r="E1236" s="4">
        <v>572.0</v>
      </c>
      <c r="F1236" s="5" t="s">
        <v>2657</v>
      </c>
      <c r="G1236" s="6" t="s">
        <v>2658</v>
      </c>
    </row>
    <row r="1237">
      <c r="A1237" s="2" t="s">
        <v>7</v>
      </c>
      <c r="B1237" s="5">
        <v>1787.0</v>
      </c>
      <c r="C1237" s="5" t="s">
        <v>2659</v>
      </c>
      <c r="D1237" s="5" t="s">
        <v>468</v>
      </c>
      <c r="E1237" s="4">
        <v>572.0</v>
      </c>
      <c r="F1237" s="5" t="s">
        <v>2660</v>
      </c>
      <c r="G1237" s="6" t="s">
        <v>2661</v>
      </c>
    </row>
    <row r="1238">
      <c r="A1238" s="2" t="s">
        <v>7</v>
      </c>
      <c r="B1238" s="5">
        <v>1788.0</v>
      </c>
      <c r="C1238" s="5" t="s">
        <v>2662</v>
      </c>
      <c r="D1238" s="5" t="s">
        <v>468</v>
      </c>
      <c r="E1238" s="4">
        <v>572.0</v>
      </c>
      <c r="F1238" s="5" t="s">
        <v>2663</v>
      </c>
      <c r="G1238" s="6" t="s">
        <v>2664</v>
      </c>
    </row>
    <row r="1239">
      <c r="A1239" s="2" t="s">
        <v>7</v>
      </c>
      <c r="B1239" s="5">
        <v>1789.0</v>
      </c>
      <c r="C1239" s="5" t="s">
        <v>2665</v>
      </c>
      <c r="D1239" s="5" t="s">
        <v>468</v>
      </c>
      <c r="E1239" s="4">
        <v>572.0</v>
      </c>
      <c r="F1239" s="5" t="s">
        <v>2666</v>
      </c>
      <c r="G1239" s="6" t="s">
        <v>2667</v>
      </c>
    </row>
    <row r="1240">
      <c r="A1240" s="2" t="s">
        <v>7</v>
      </c>
      <c r="B1240" s="5">
        <v>1790.0</v>
      </c>
      <c r="C1240" s="5" t="s">
        <v>2668</v>
      </c>
      <c r="D1240" s="5" t="s">
        <v>468</v>
      </c>
      <c r="E1240" s="4">
        <v>572.0</v>
      </c>
      <c r="F1240" s="5" t="s">
        <v>2669</v>
      </c>
      <c r="G1240" s="6" t="s">
        <v>2670</v>
      </c>
    </row>
    <row r="1241">
      <c r="A1241" s="2" t="s">
        <v>7</v>
      </c>
      <c r="B1241" s="5">
        <v>1791.0</v>
      </c>
      <c r="C1241" s="5" t="s">
        <v>2671</v>
      </c>
      <c r="D1241" s="5" t="s">
        <v>468</v>
      </c>
      <c r="E1241" s="4">
        <v>572.0</v>
      </c>
      <c r="F1241" s="5" t="s">
        <v>2672</v>
      </c>
      <c r="G1241" s="6" t="s">
        <v>2673</v>
      </c>
    </row>
    <row r="1242">
      <c r="A1242" s="2" t="s">
        <v>7</v>
      </c>
      <c r="B1242" s="5">
        <v>1792.0</v>
      </c>
      <c r="C1242" s="5" t="s">
        <v>2674</v>
      </c>
      <c r="D1242" s="5" t="s">
        <v>468</v>
      </c>
      <c r="E1242" s="4">
        <v>572.0</v>
      </c>
      <c r="F1242" s="5" t="s">
        <v>2675</v>
      </c>
      <c r="G1242" s="6" t="s">
        <v>2676</v>
      </c>
    </row>
    <row r="1243">
      <c r="A1243" s="2" t="s">
        <v>7</v>
      </c>
      <c r="B1243" s="5">
        <v>1793.0</v>
      </c>
      <c r="C1243" s="5" t="s">
        <v>2677</v>
      </c>
      <c r="D1243" s="5" t="s">
        <v>468</v>
      </c>
      <c r="E1243" s="4">
        <v>573.0</v>
      </c>
      <c r="F1243" s="5" t="s">
        <v>2678</v>
      </c>
      <c r="G1243" s="6" t="s">
        <v>2679</v>
      </c>
    </row>
    <row r="1244">
      <c r="A1244" s="2" t="s">
        <v>7</v>
      </c>
      <c r="B1244" s="5">
        <v>1794.0</v>
      </c>
      <c r="C1244" s="5" t="s">
        <v>2680</v>
      </c>
      <c r="D1244" s="5" t="s">
        <v>468</v>
      </c>
      <c r="E1244" s="4">
        <v>573.0</v>
      </c>
      <c r="F1244" s="5" t="s">
        <v>2681</v>
      </c>
      <c r="G1244" s="6" t="s">
        <v>2682</v>
      </c>
    </row>
    <row r="1245">
      <c r="A1245" s="2" t="s">
        <v>7</v>
      </c>
      <c r="B1245" s="5">
        <v>1795.0</v>
      </c>
      <c r="C1245" s="5" t="s">
        <v>2683</v>
      </c>
      <c r="D1245" s="5" t="s">
        <v>468</v>
      </c>
      <c r="E1245" s="4">
        <v>573.0</v>
      </c>
      <c r="F1245" s="5" t="s">
        <v>2684</v>
      </c>
      <c r="G1245" s="6" t="s">
        <v>2685</v>
      </c>
    </row>
    <row r="1246">
      <c r="A1246" s="2" t="s">
        <v>7</v>
      </c>
      <c r="B1246" s="5">
        <v>1796.0</v>
      </c>
      <c r="C1246" s="5" t="s">
        <v>2686</v>
      </c>
      <c r="D1246" s="5" t="s">
        <v>468</v>
      </c>
      <c r="E1246" s="4">
        <v>573.0</v>
      </c>
      <c r="F1246" s="5" t="s">
        <v>2687</v>
      </c>
      <c r="G1246" s="6" t="s">
        <v>2688</v>
      </c>
    </row>
    <row r="1247">
      <c r="A1247" s="2" t="s">
        <v>7</v>
      </c>
      <c r="B1247" s="5">
        <v>1797.0</v>
      </c>
      <c r="C1247" s="5" t="s">
        <v>2689</v>
      </c>
      <c r="D1247" s="5" t="s">
        <v>468</v>
      </c>
      <c r="E1247" s="4">
        <v>573.0</v>
      </c>
      <c r="F1247" s="5" t="s">
        <v>2690</v>
      </c>
      <c r="G1247" s="6" t="s">
        <v>2691</v>
      </c>
    </row>
    <row r="1248">
      <c r="A1248" s="2" t="s">
        <v>7</v>
      </c>
      <c r="B1248" s="5">
        <v>1798.0</v>
      </c>
      <c r="C1248" s="5" t="s">
        <v>2692</v>
      </c>
      <c r="D1248" s="5" t="s">
        <v>468</v>
      </c>
      <c r="E1248" s="4">
        <v>573.0</v>
      </c>
      <c r="F1248" s="5" t="s">
        <v>2693</v>
      </c>
      <c r="G1248" s="6" t="s">
        <v>2694</v>
      </c>
    </row>
    <row r="1249">
      <c r="A1249" s="2" t="s">
        <v>7</v>
      </c>
      <c r="B1249" s="5">
        <v>1799.0</v>
      </c>
      <c r="C1249" s="5" t="s">
        <v>2695</v>
      </c>
      <c r="D1249" s="5" t="s">
        <v>468</v>
      </c>
      <c r="E1249" s="4">
        <v>573.0</v>
      </c>
      <c r="F1249" s="5" t="s">
        <v>2696</v>
      </c>
      <c r="G1249" s="6" t="s">
        <v>2697</v>
      </c>
    </row>
    <row r="1250">
      <c r="A1250" s="2" t="s">
        <v>7</v>
      </c>
      <c r="B1250" s="5">
        <v>1800.0</v>
      </c>
      <c r="C1250" s="5" t="s">
        <v>2698</v>
      </c>
      <c r="D1250" s="5" t="s">
        <v>468</v>
      </c>
      <c r="E1250" s="4">
        <v>573.0</v>
      </c>
      <c r="F1250" s="5" t="s">
        <v>2699</v>
      </c>
      <c r="G1250" s="6" t="s">
        <v>2700</v>
      </c>
    </row>
    <row r="1251">
      <c r="A1251" s="2" t="s">
        <v>7</v>
      </c>
      <c r="B1251" s="5">
        <v>1801.0</v>
      </c>
      <c r="C1251" s="5" t="s">
        <v>2701</v>
      </c>
      <c r="D1251" s="5" t="s">
        <v>468</v>
      </c>
      <c r="E1251" s="4">
        <v>573.0</v>
      </c>
      <c r="F1251" s="5" t="s">
        <v>2702</v>
      </c>
      <c r="G1251" s="6" t="s">
        <v>2703</v>
      </c>
    </row>
    <row r="1252">
      <c r="A1252" s="2" t="s">
        <v>7</v>
      </c>
      <c r="B1252" s="5">
        <v>1802.0</v>
      </c>
      <c r="C1252" s="5" t="s">
        <v>2704</v>
      </c>
      <c r="D1252" s="5" t="s">
        <v>468</v>
      </c>
      <c r="E1252" s="4">
        <v>573.0</v>
      </c>
      <c r="F1252" s="5" t="s">
        <v>2705</v>
      </c>
      <c r="G1252" s="6" t="s">
        <v>2706</v>
      </c>
    </row>
    <row r="1253">
      <c r="A1253" s="2" t="s">
        <v>7</v>
      </c>
      <c r="B1253" s="5">
        <v>1803.0</v>
      </c>
      <c r="C1253" s="5" t="s">
        <v>2707</v>
      </c>
      <c r="D1253" s="5" t="s">
        <v>468</v>
      </c>
      <c r="E1253" s="4">
        <v>573.0</v>
      </c>
      <c r="F1253" s="5"/>
      <c r="G1253" s="6" t="s">
        <v>2708</v>
      </c>
    </row>
    <row r="1254">
      <c r="A1254" s="2" t="s">
        <v>7</v>
      </c>
      <c r="B1254" s="5">
        <v>1804.0</v>
      </c>
      <c r="C1254" s="5" t="s">
        <v>2709</v>
      </c>
      <c r="D1254" s="5" t="s">
        <v>468</v>
      </c>
      <c r="E1254" s="4">
        <v>574.0</v>
      </c>
      <c r="F1254" s="5" t="s">
        <v>2710</v>
      </c>
      <c r="G1254" s="6" t="s">
        <v>2711</v>
      </c>
    </row>
    <row r="1255">
      <c r="A1255" s="2" t="s">
        <v>7</v>
      </c>
      <c r="B1255" s="5">
        <v>1805.0</v>
      </c>
      <c r="C1255" s="5" t="s">
        <v>2712</v>
      </c>
      <c r="D1255" s="5" t="s">
        <v>468</v>
      </c>
      <c r="E1255" s="4">
        <v>574.0</v>
      </c>
      <c r="F1255" s="5"/>
      <c r="G1255" s="6" t="s">
        <v>2713</v>
      </c>
    </row>
    <row r="1256">
      <c r="A1256" s="2" t="s">
        <v>7</v>
      </c>
      <c r="B1256" s="5">
        <v>1806.0</v>
      </c>
      <c r="C1256" s="5" t="s">
        <v>2714</v>
      </c>
      <c r="D1256" s="5" t="s">
        <v>468</v>
      </c>
      <c r="E1256" s="4">
        <v>574.0</v>
      </c>
      <c r="F1256" s="5" t="s">
        <v>2715</v>
      </c>
      <c r="G1256" s="6" t="s">
        <v>2716</v>
      </c>
    </row>
    <row r="1257">
      <c r="A1257" s="2" t="s">
        <v>7</v>
      </c>
      <c r="B1257" s="5">
        <v>1807.0</v>
      </c>
      <c r="C1257" s="5" t="s">
        <v>2717</v>
      </c>
      <c r="D1257" s="5" t="s">
        <v>458</v>
      </c>
      <c r="E1257" s="4">
        <v>574.0</v>
      </c>
      <c r="F1257" s="5" t="s">
        <v>2718</v>
      </c>
      <c r="G1257" s="6" t="s">
        <v>2719</v>
      </c>
    </row>
    <row r="1258">
      <c r="A1258" s="2" t="s">
        <v>7</v>
      </c>
      <c r="B1258" s="5">
        <v>1808.0</v>
      </c>
      <c r="C1258" s="5" t="s">
        <v>2720</v>
      </c>
      <c r="D1258" s="5" t="s">
        <v>468</v>
      </c>
      <c r="E1258" s="4">
        <v>574.0</v>
      </c>
      <c r="F1258" s="5" t="s">
        <v>2721</v>
      </c>
      <c r="G1258" s="6" t="s">
        <v>2722</v>
      </c>
    </row>
    <row r="1259">
      <c r="A1259" s="2" t="s">
        <v>7</v>
      </c>
      <c r="B1259" s="5">
        <v>1809.0</v>
      </c>
      <c r="C1259" s="5" t="s">
        <v>2723</v>
      </c>
      <c r="D1259" s="5" t="s">
        <v>468</v>
      </c>
      <c r="E1259" s="4">
        <v>574.0</v>
      </c>
      <c r="F1259" s="5" t="s">
        <v>2724</v>
      </c>
      <c r="G1259" s="6" t="s">
        <v>2725</v>
      </c>
    </row>
    <row r="1260">
      <c r="A1260" s="2" t="s">
        <v>7</v>
      </c>
      <c r="B1260" s="5">
        <v>1810.0</v>
      </c>
      <c r="C1260" s="5" t="s">
        <v>2726</v>
      </c>
      <c r="D1260" s="5" t="s">
        <v>548</v>
      </c>
      <c r="E1260" s="4">
        <v>574.0</v>
      </c>
      <c r="F1260" s="5" t="s">
        <v>2727</v>
      </c>
      <c r="G1260" s="6" t="s">
        <v>2728</v>
      </c>
    </row>
    <row r="1261">
      <c r="A1261" s="2" t="s">
        <v>7</v>
      </c>
      <c r="B1261" s="5">
        <v>1811.0</v>
      </c>
      <c r="C1261" s="5" t="s">
        <v>2729</v>
      </c>
      <c r="D1261" s="5" t="s">
        <v>468</v>
      </c>
      <c r="E1261" s="4">
        <v>574.0</v>
      </c>
      <c r="F1261" s="5" t="s">
        <v>2730</v>
      </c>
      <c r="G1261" s="6" t="s">
        <v>2731</v>
      </c>
    </row>
    <row r="1262">
      <c r="A1262" s="2" t="s">
        <v>7</v>
      </c>
      <c r="B1262" s="5">
        <v>1812.0</v>
      </c>
      <c r="C1262" s="5" t="s">
        <v>2732</v>
      </c>
      <c r="D1262" s="5" t="s">
        <v>468</v>
      </c>
      <c r="E1262" s="4">
        <v>574.0</v>
      </c>
      <c r="F1262" s="5" t="s">
        <v>2733</v>
      </c>
      <c r="G1262" s="6" t="s">
        <v>2734</v>
      </c>
    </row>
    <row r="1263">
      <c r="A1263" s="2" t="s">
        <v>7</v>
      </c>
      <c r="B1263" s="5">
        <v>1813.0</v>
      </c>
      <c r="C1263" s="5" t="s">
        <v>2735</v>
      </c>
      <c r="D1263" s="5" t="s">
        <v>468</v>
      </c>
      <c r="E1263" s="4">
        <v>574.0</v>
      </c>
      <c r="F1263" s="5"/>
      <c r="G1263" s="6" t="s">
        <v>2736</v>
      </c>
    </row>
    <row r="1264">
      <c r="A1264" s="2" t="s">
        <v>7</v>
      </c>
      <c r="B1264" s="5">
        <v>1814.0</v>
      </c>
      <c r="C1264" s="5" t="s">
        <v>2737</v>
      </c>
      <c r="D1264" s="5" t="s">
        <v>468</v>
      </c>
      <c r="E1264" s="4">
        <v>575.0</v>
      </c>
      <c r="F1264" s="5"/>
      <c r="G1264" s="6" t="s">
        <v>2738</v>
      </c>
    </row>
    <row r="1265">
      <c r="A1265" s="2" t="s">
        <v>7</v>
      </c>
      <c r="B1265" s="5">
        <v>1815.0</v>
      </c>
      <c r="C1265" s="5" t="s">
        <v>2739</v>
      </c>
      <c r="D1265" s="5" t="s">
        <v>468</v>
      </c>
      <c r="E1265" s="4">
        <v>575.0</v>
      </c>
      <c r="F1265" s="5" t="s">
        <v>2740</v>
      </c>
      <c r="G1265" s="6" t="s">
        <v>2741</v>
      </c>
    </row>
    <row r="1266">
      <c r="A1266" s="2" t="s">
        <v>7</v>
      </c>
      <c r="B1266" s="5">
        <v>1816.0</v>
      </c>
      <c r="C1266" s="5" t="s">
        <v>2742</v>
      </c>
      <c r="D1266" s="5" t="s">
        <v>468</v>
      </c>
      <c r="E1266" s="4">
        <v>575.0</v>
      </c>
      <c r="F1266" s="5"/>
      <c r="G1266" s="6" t="s">
        <v>2743</v>
      </c>
    </row>
    <row r="1267">
      <c r="A1267" s="2" t="s">
        <v>7</v>
      </c>
      <c r="B1267" s="5">
        <v>1817.0</v>
      </c>
      <c r="C1267" s="5" t="s">
        <v>2744</v>
      </c>
      <c r="D1267" s="5" t="s">
        <v>468</v>
      </c>
      <c r="E1267" s="4">
        <v>575.0</v>
      </c>
      <c r="F1267" s="5" t="s">
        <v>2745</v>
      </c>
      <c r="G1267" s="6" t="s">
        <v>2746</v>
      </c>
    </row>
    <row r="1268">
      <c r="A1268" s="2" t="s">
        <v>7</v>
      </c>
      <c r="B1268" s="5">
        <v>1818.0</v>
      </c>
      <c r="C1268" s="5" t="s">
        <v>2747</v>
      </c>
      <c r="D1268" s="5" t="s">
        <v>458</v>
      </c>
      <c r="E1268" s="4">
        <v>576.0</v>
      </c>
      <c r="F1268" s="5" t="s">
        <v>2748</v>
      </c>
      <c r="G1268" s="6" t="s">
        <v>2749</v>
      </c>
    </row>
    <row r="1269">
      <c r="A1269" s="2" t="s">
        <v>7</v>
      </c>
      <c r="B1269" s="5">
        <v>1819.0</v>
      </c>
      <c r="C1269" s="5" t="s">
        <v>2750</v>
      </c>
      <c r="D1269" s="5" t="s">
        <v>468</v>
      </c>
      <c r="E1269" s="4">
        <v>576.0</v>
      </c>
      <c r="F1269" s="5" t="s">
        <v>2751</v>
      </c>
      <c r="G1269" s="6" t="s">
        <v>2752</v>
      </c>
    </row>
    <row r="1270">
      <c r="A1270" s="2" t="s">
        <v>7</v>
      </c>
      <c r="B1270" s="5">
        <v>1820.0</v>
      </c>
      <c r="C1270" s="5" t="s">
        <v>2753</v>
      </c>
      <c r="D1270" s="5" t="s">
        <v>468</v>
      </c>
      <c r="E1270" s="4">
        <v>576.0</v>
      </c>
      <c r="F1270" s="5" t="s">
        <v>2754</v>
      </c>
      <c r="G1270" s="6" t="s">
        <v>2755</v>
      </c>
    </row>
    <row r="1271">
      <c r="A1271" s="2" t="s">
        <v>7</v>
      </c>
      <c r="B1271" s="5">
        <v>1821.0</v>
      </c>
      <c r="C1271" s="5" t="s">
        <v>2756</v>
      </c>
      <c r="D1271" s="5" t="s">
        <v>468</v>
      </c>
      <c r="E1271" s="4">
        <v>576.0</v>
      </c>
      <c r="F1271" s="5"/>
      <c r="G1271" s="6" t="s">
        <v>2757</v>
      </c>
    </row>
    <row r="1272">
      <c r="A1272" s="2" t="s">
        <v>7</v>
      </c>
      <c r="B1272" s="5">
        <v>1822.0</v>
      </c>
      <c r="C1272" s="5" t="s">
        <v>2758</v>
      </c>
      <c r="D1272" s="5" t="s">
        <v>458</v>
      </c>
      <c r="E1272" s="4">
        <v>576.0</v>
      </c>
      <c r="F1272" s="5"/>
      <c r="G1272" s="6" t="s">
        <v>2759</v>
      </c>
    </row>
    <row r="1273">
      <c r="A1273" s="2" t="s">
        <v>7</v>
      </c>
      <c r="B1273" s="5">
        <v>1823.0</v>
      </c>
      <c r="C1273" s="5" t="s">
        <v>2760</v>
      </c>
      <c r="D1273" s="5" t="s">
        <v>468</v>
      </c>
      <c r="E1273" s="4">
        <v>576.0</v>
      </c>
      <c r="F1273" s="5"/>
      <c r="G1273" s="6" t="s">
        <v>2761</v>
      </c>
    </row>
    <row r="1274">
      <c r="A1274" s="2" t="s">
        <v>7</v>
      </c>
      <c r="B1274" s="5">
        <v>1824.0</v>
      </c>
      <c r="C1274" s="5" t="s">
        <v>2762</v>
      </c>
      <c r="D1274" s="5" t="s">
        <v>468</v>
      </c>
      <c r="E1274" s="4">
        <v>577.0</v>
      </c>
      <c r="F1274" s="5" t="s">
        <v>2763</v>
      </c>
      <c r="G1274" s="6" t="s">
        <v>2764</v>
      </c>
    </row>
    <row r="1275">
      <c r="A1275" s="2" t="s">
        <v>7</v>
      </c>
      <c r="B1275" s="5">
        <v>1825.0</v>
      </c>
      <c r="C1275" s="5" t="s">
        <v>2765</v>
      </c>
      <c r="D1275" s="5" t="s">
        <v>468</v>
      </c>
      <c r="E1275" s="4">
        <v>577.0</v>
      </c>
      <c r="F1275" s="5"/>
      <c r="G1275" s="6" t="s">
        <v>2766</v>
      </c>
    </row>
    <row r="1276">
      <c r="A1276" s="2" t="s">
        <v>7</v>
      </c>
      <c r="B1276" s="5">
        <v>1826.0</v>
      </c>
      <c r="C1276" s="5" t="s">
        <v>2767</v>
      </c>
      <c r="D1276" s="5" t="s">
        <v>468</v>
      </c>
      <c r="E1276" s="4">
        <v>577.0</v>
      </c>
      <c r="F1276" s="5" t="s">
        <v>2768</v>
      </c>
      <c r="G1276" s="6" t="s">
        <v>2769</v>
      </c>
    </row>
    <row r="1277">
      <c r="A1277" s="2" t="s">
        <v>7</v>
      </c>
      <c r="B1277" s="5">
        <v>1827.0</v>
      </c>
      <c r="C1277" s="5" t="s">
        <v>2770</v>
      </c>
      <c r="D1277" s="5" t="s">
        <v>468</v>
      </c>
      <c r="E1277" s="4">
        <v>577.0</v>
      </c>
      <c r="F1277" s="5" t="s">
        <v>2771</v>
      </c>
      <c r="G1277" s="6" t="s">
        <v>2772</v>
      </c>
    </row>
    <row r="1278">
      <c r="A1278" s="2" t="s">
        <v>7</v>
      </c>
      <c r="B1278" s="5">
        <v>1828.0</v>
      </c>
      <c r="C1278" s="5" t="s">
        <v>2773</v>
      </c>
      <c r="D1278" s="5" t="s">
        <v>468</v>
      </c>
      <c r="E1278" s="4">
        <v>577.0</v>
      </c>
      <c r="F1278" s="5" t="s">
        <v>2774</v>
      </c>
      <c r="G1278" s="6" t="s">
        <v>2775</v>
      </c>
    </row>
    <row r="1279">
      <c r="A1279" s="2" t="s">
        <v>7</v>
      </c>
      <c r="B1279" s="5">
        <v>1829.0</v>
      </c>
      <c r="C1279" s="5" t="s">
        <v>2776</v>
      </c>
      <c r="D1279" s="5" t="s">
        <v>468</v>
      </c>
      <c r="E1279" s="4">
        <v>577.0</v>
      </c>
      <c r="F1279" s="5"/>
      <c r="G1279" s="6" t="s">
        <v>2777</v>
      </c>
    </row>
    <row r="1280">
      <c r="A1280" s="2" t="s">
        <v>7</v>
      </c>
      <c r="B1280" s="5">
        <v>1830.0</v>
      </c>
      <c r="C1280" s="5" t="s">
        <v>2778</v>
      </c>
      <c r="D1280" s="5" t="s">
        <v>468</v>
      </c>
      <c r="E1280" s="4">
        <v>577.0</v>
      </c>
      <c r="F1280" s="5" t="s">
        <v>2763</v>
      </c>
      <c r="G1280" s="6" t="s">
        <v>2779</v>
      </c>
    </row>
    <row r="1281">
      <c r="A1281" s="2" t="s">
        <v>7</v>
      </c>
      <c r="B1281" s="5">
        <v>1831.0</v>
      </c>
      <c r="C1281" s="5" t="s">
        <v>2780</v>
      </c>
      <c r="D1281" s="5" t="s">
        <v>468</v>
      </c>
      <c r="E1281" s="4">
        <v>577.0</v>
      </c>
      <c r="F1281" s="5"/>
      <c r="G1281" s="6" t="s">
        <v>2781</v>
      </c>
    </row>
    <row r="1282">
      <c r="A1282" s="2" t="s">
        <v>7</v>
      </c>
      <c r="B1282" s="5">
        <v>1832.0</v>
      </c>
      <c r="C1282" s="5" t="s">
        <v>2782</v>
      </c>
      <c r="D1282" s="5" t="s">
        <v>468</v>
      </c>
      <c r="E1282" s="4">
        <v>578.0</v>
      </c>
      <c r="F1282" s="5" t="s">
        <v>2783</v>
      </c>
      <c r="G1282" s="6" t="s">
        <v>2784</v>
      </c>
    </row>
    <row r="1283">
      <c r="A1283" s="2" t="s">
        <v>7</v>
      </c>
      <c r="B1283" s="5">
        <v>1833.0</v>
      </c>
      <c r="C1283" s="5" t="s">
        <v>118</v>
      </c>
      <c r="D1283" s="5" t="s">
        <v>468</v>
      </c>
      <c r="E1283" s="4">
        <v>578.0</v>
      </c>
      <c r="F1283" s="5" t="s">
        <v>2785</v>
      </c>
      <c r="G1283" s="6" t="s">
        <v>2786</v>
      </c>
    </row>
    <row r="1284">
      <c r="A1284" s="2" t="s">
        <v>7</v>
      </c>
      <c r="B1284" s="5">
        <v>1834.0</v>
      </c>
      <c r="C1284" s="5" t="s">
        <v>2787</v>
      </c>
      <c r="D1284" s="5" t="s">
        <v>468</v>
      </c>
      <c r="E1284" s="4">
        <v>579.0</v>
      </c>
      <c r="F1284" s="5"/>
      <c r="G1284" s="6" t="s">
        <v>2788</v>
      </c>
    </row>
    <row r="1285">
      <c r="A1285" s="2" t="s">
        <v>7</v>
      </c>
      <c r="B1285" s="5">
        <v>1835.0</v>
      </c>
      <c r="C1285" s="5" t="s">
        <v>2789</v>
      </c>
      <c r="D1285" s="5" t="s">
        <v>468</v>
      </c>
      <c r="E1285" s="4">
        <v>579.0</v>
      </c>
      <c r="F1285" s="5" t="s">
        <v>2790</v>
      </c>
      <c r="G1285" s="6" t="s">
        <v>2791</v>
      </c>
    </row>
    <row r="1286">
      <c r="A1286" s="2" t="s">
        <v>7</v>
      </c>
      <c r="B1286" s="5">
        <v>1836.0</v>
      </c>
      <c r="C1286" s="5" t="s">
        <v>2792</v>
      </c>
      <c r="D1286" s="5" t="s">
        <v>468</v>
      </c>
      <c r="E1286" s="4">
        <v>579.0</v>
      </c>
      <c r="F1286" s="5" t="s">
        <v>2793</v>
      </c>
      <c r="G1286" s="6" t="s">
        <v>2794</v>
      </c>
    </row>
    <row r="1287">
      <c r="A1287" s="2" t="s">
        <v>7</v>
      </c>
      <c r="B1287" s="5">
        <v>1837.0</v>
      </c>
      <c r="C1287" s="5" t="s">
        <v>2795</v>
      </c>
      <c r="D1287" s="5" t="s">
        <v>468</v>
      </c>
      <c r="E1287" s="4">
        <v>579.0</v>
      </c>
      <c r="F1287" s="5" t="s">
        <v>2796</v>
      </c>
      <c r="G1287" s="6" t="s">
        <v>2797</v>
      </c>
    </row>
    <row r="1288">
      <c r="A1288" s="2" t="s">
        <v>7</v>
      </c>
      <c r="B1288" s="5">
        <v>1838.0</v>
      </c>
      <c r="C1288" s="5" t="s">
        <v>2798</v>
      </c>
      <c r="D1288" s="5" t="s">
        <v>548</v>
      </c>
      <c r="E1288" s="4">
        <v>579.0</v>
      </c>
      <c r="F1288" s="5" t="s">
        <v>2799</v>
      </c>
      <c r="G1288" s="6" t="s">
        <v>2800</v>
      </c>
    </row>
    <row r="1289">
      <c r="A1289" s="2" t="s">
        <v>7</v>
      </c>
      <c r="B1289" s="5">
        <v>1839.0</v>
      </c>
      <c r="C1289" s="5" t="s">
        <v>2801</v>
      </c>
      <c r="D1289" s="5" t="s">
        <v>468</v>
      </c>
      <c r="E1289" s="4">
        <v>579.0</v>
      </c>
      <c r="F1289" s="5" t="s">
        <v>2802</v>
      </c>
      <c r="G1289" s="6" t="s">
        <v>2803</v>
      </c>
    </row>
    <row r="1290">
      <c r="A1290" s="2" t="s">
        <v>7</v>
      </c>
      <c r="B1290" s="5">
        <v>1840.0</v>
      </c>
      <c r="C1290" s="5" t="s">
        <v>2804</v>
      </c>
      <c r="D1290" s="5" t="s">
        <v>468</v>
      </c>
      <c r="E1290" s="4">
        <v>579.0</v>
      </c>
      <c r="F1290" s="5" t="s">
        <v>2805</v>
      </c>
      <c r="G1290" s="6" t="s">
        <v>2806</v>
      </c>
    </row>
    <row r="1291">
      <c r="A1291" s="2" t="s">
        <v>7</v>
      </c>
      <c r="B1291" s="5">
        <v>1841.0</v>
      </c>
      <c r="C1291" s="5" t="s">
        <v>2807</v>
      </c>
      <c r="D1291" s="5" t="s">
        <v>468</v>
      </c>
      <c r="E1291" s="4">
        <v>579.0</v>
      </c>
      <c r="F1291" s="5" t="s">
        <v>2808</v>
      </c>
      <c r="G1291" s="6" t="s">
        <v>2809</v>
      </c>
    </row>
    <row r="1292">
      <c r="A1292" s="2" t="s">
        <v>7</v>
      </c>
      <c r="B1292" s="5">
        <v>1842.0</v>
      </c>
      <c r="C1292" s="5" t="s">
        <v>2810</v>
      </c>
      <c r="D1292" s="5" t="s">
        <v>468</v>
      </c>
      <c r="E1292" s="4">
        <v>579.0</v>
      </c>
      <c r="F1292" s="5" t="s">
        <v>2811</v>
      </c>
      <c r="G1292" s="6" t="s">
        <v>2812</v>
      </c>
    </row>
    <row r="1293">
      <c r="A1293" s="2" t="s">
        <v>7</v>
      </c>
      <c r="B1293" s="5">
        <v>1843.0</v>
      </c>
      <c r="C1293" s="5" t="s">
        <v>2813</v>
      </c>
      <c r="D1293" s="5" t="s">
        <v>468</v>
      </c>
      <c r="E1293" s="4">
        <v>579.0</v>
      </c>
      <c r="F1293" s="5"/>
      <c r="G1293" s="6" t="s">
        <v>2814</v>
      </c>
    </row>
    <row r="1294">
      <c r="A1294" s="2" t="s">
        <v>7</v>
      </c>
      <c r="B1294" s="5">
        <v>1844.0</v>
      </c>
      <c r="C1294" s="5" t="s">
        <v>2815</v>
      </c>
      <c r="D1294" s="5" t="s">
        <v>468</v>
      </c>
      <c r="E1294" s="4">
        <v>579.0</v>
      </c>
      <c r="F1294" s="5" t="s">
        <v>2816</v>
      </c>
      <c r="G1294" s="6" t="s">
        <v>2817</v>
      </c>
    </row>
    <row r="1295">
      <c r="A1295" s="2" t="s">
        <v>7</v>
      </c>
      <c r="B1295" s="5">
        <v>1845.0</v>
      </c>
      <c r="C1295" s="5" t="s">
        <v>2818</v>
      </c>
      <c r="D1295" s="5" t="s">
        <v>468</v>
      </c>
      <c r="E1295" s="4">
        <v>579.0</v>
      </c>
      <c r="F1295" s="5"/>
      <c r="G1295" s="6" t="s">
        <v>2819</v>
      </c>
    </row>
    <row r="1296">
      <c r="A1296" s="2" t="s">
        <v>7</v>
      </c>
      <c r="B1296" s="5">
        <v>1846.0</v>
      </c>
      <c r="C1296" s="5" t="s">
        <v>2820</v>
      </c>
      <c r="D1296" s="5" t="s">
        <v>468</v>
      </c>
      <c r="E1296" s="4">
        <v>579.0</v>
      </c>
      <c r="F1296" s="5" t="s">
        <v>2821</v>
      </c>
      <c r="G1296" s="6" t="s">
        <v>2822</v>
      </c>
    </row>
    <row r="1297">
      <c r="A1297" s="2" t="s">
        <v>7</v>
      </c>
      <c r="B1297" s="5">
        <v>1847.0</v>
      </c>
      <c r="C1297" s="5" t="s">
        <v>2823</v>
      </c>
      <c r="D1297" s="5" t="s">
        <v>458</v>
      </c>
      <c r="E1297" s="4">
        <v>579.0</v>
      </c>
      <c r="F1297" s="5" t="s">
        <v>2824</v>
      </c>
      <c r="G1297" s="6" t="s">
        <v>2825</v>
      </c>
    </row>
    <row r="1298">
      <c r="A1298" s="2" t="s">
        <v>7</v>
      </c>
      <c r="B1298" s="5">
        <v>1848.0</v>
      </c>
      <c r="C1298" s="5" t="s">
        <v>2826</v>
      </c>
      <c r="D1298" s="5" t="s">
        <v>468</v>
      </c>
      <c r="E1298" s="4">
        <v>579.0</v>
      </c>
      <c r="F1298" s="5" t="s">
        <v>2827</v>
      </c>
      <c r="G1298" s="6" t="s">
        <v>2828</v>
      </c>
    </row>
    <row r="1299">
      <c r="A1299" s="2" t="s">
        <v>7</v>
      </c>
      <c r="B1299" s="5">
        <v>1849.0</v>
      </c>
      <c r="C1299" s="5" t="s">
        <v>2829</v>
      </c>
      <c r="D1299" s="5" t="s">
        <v>468</v>
      </c>
      <c r="E1299" s="4">
        <v>579.0</v>
      </c>
      <c r="F1299" s="5" t="s">
        <v>2830</v>
      </c>
      <c r="G1299" s="6" t="s">
        <v>2831</v>
      </c>
    </row>
    <row r="1300">
      <c r="A1300" s="2" t="s">
        <v>7</v>
      </c>
      <c r="B1300" s="5">
        <v>1850.0</v>
      </c>
      <c r="C1300" s="5" t="s">
        <v>2832</v>
      </c>
      <c r="D1300" s="5" t="s">
        <v>468</v>
      </c>
      <c r="E1300" s="4">
        <v>579.0</v>
      </c>
      <c r="F1300" s="5" t="s">
        <v>2833</v>
      </c>
      <c r="G1300" s="6" t="s">
        <v>2834</v>
      </c>
    </row>
    <row r="1301">
      <c r="A1301" s="2" t="s">
        <v>7</v>
      </c>
      <c r="B1301" s="5">
        <v>1851.0</v>
      </c>
      <c r="C1301" s="5" t="s">
        <v>2835</v>
      </c>
      <c r="D1301" s="5" t="s">
        <v>458</v>
      </c>
      <c r="E1301" s="4">
        <v>580.0</v>
      </c>
      <c r="F1301" s="5" t="s">
        <v>2836</v>
      </c>
      <c r="G1301" s="6" t="s">
        <v>2837</v>
      </c>
    </row>
    <row r="1302">
      <c r="A1302" s="2" t="s">
        <v>7</v>
      </c>
      <c r="B1302" s="5">
        <v>1852.0</v>
      </c>
      <c r="C1302" s="5" t="s">
        <v>2838</v>
      </c>
      <c r="D1302" s="5" t="s">
        <v>468</v>
      </c>
      <c r="E1302" s="4">
        <v>580.0</v>
      </c>
      <c r="F1302" s="5" t="s">
        <v>2839</v>
      </c>
      <c r="G1302" s="6" t="s">
        <v>2840</v>
      </c>
    </row>
    <row r="1303">
      <c r="A1303" s="2" t="s">
        <v>7</v>
      </c>
      <c r="B1303" s="5">
        <v>1853.0</v>
      </c>
      <c r="C1303" s="5" t="s">
        <v>2841</v>
      </c>
      <c r="D1303" s="5" t="s">
        <v>468</v>
      </c>
      <c r="E1303" s="4">
        <v>580.0</v>
      </c>
      <c r="F1303" s="5" t="s">
        <v>2842</v>
      </c>
      <c r="G1303" s="6" t="s">
        <v>2843</v>
      </c>
    </row>
    <row r="1304">
      <c r="A1304" s="2" t="s">
        <v>7</v>
      </c>
      <c r="B1304" s="5">
        <v>1854.0</v>
      </c>
      <c r="C1304" s="5" t="s">
        <v>2844</v>
      </c>
      <c r="D1304" s="5" t="s">
        <v>468</v>
      </c>
      <c r="E1304" s="4">
        <v>580.0</v>
      </c>
      <c r="F1304" s="5" t="s">
        <v>2845</v>
      </c>
      <c r="G1304" s="6" t="s">
        <v>2846</v>
      </c>
    </row>
    <row r="1305">
      <c r="A1305" s="2" t="s">
        <v>7</v>
      </c>
      <c r="B1305" s="5">
        <v>1855.0</v>
      </c>
      <c r="C1305" s="5" t="s">
        <v>2847</v>
      </c>
      <c r="D1305" s="5" t="s">
        <v>468</v>
      </c>
      <c r="E1305" s="4">
        <v>580.0</v>
      </c>
      <c r="F1305" s="5" t="s">
        <v>2848</v>
      </c>
      <c r="G1305" s="6" t="s">
        <v>2849</v>
      </c>
    </row>
    <row r="1306">
      <c r="A1306" s="2" t="s">
        <v>7</v>
      </c>
      <c r="B1306" s="5">
        <v>1856.0</v>
      </c>
      <c r="C1306" s="5" t="s">
        <v>2850</v>
      </c>
      <c r="D1306" s="5" t="s">
        <v>468</v>
      </c>
      <c r="E1306" s="4">
        <v>580.0</v>
      </c>
      <c r="F1306" s="5" t="s">
        <v>2851</v>
      </c>
      <c r="G1306" s="6" t="s">
        <v>2852</v>
      </c>
    </row>
    <row r="1307">
      <c r="A1307" s="2" t="s">
        <v>7</v>
      </c>
      <c r="B1307" s="5">
        <v>1857.0</v>
      </c>
      <c r="C1307" s="5" t="s">
        <v>2853</v>
      </c>
      <c r="D1307" s="5" t="s">
        <v>468</v>
      </c>
      <c r="E1307" s="4">
        <v>580.0</v>
      </c>
      <c r="F1307" s="5"/>
      <c r="G1307" s="6" t="s">
        <v>2854</v>
      </c>
    </row>
    <row r="1308">
      <c r="A1308" s="2" t="s">
        <v>7</v>
      </c>
      <c r="B1308" s="5">
        <v>1858.0</v>
      </c>
      <c r="C1308" s="5" t="s">
        <v>2855</v>
      </c>
      <c r="D1308" s="5" t="s">
        <v>468</v>
      </c>
      <c r="E1308" s="4">
        <v>580.0</v>
      </c>
      <c r="F1308" s="5" t="s">
        <v>2856</v>
      </c>
      <c r="G1308" s="6" t="s">
        <v>2857</v>
      </c>
    </row>
    <row r="1309">
      <c r="A1309" s="2" t="s">
        <v>7</v>
      </c>
      <c r="B1309" s="5">
        <v>1859.0</v>
      </c>
      <c r="C1309" s="5" t="s">
        <v>2858</v>
      </c>
      <c r="D1309" s="5" t="s">
        <v>468</v>
      </c>
      <c r="E1309" s="4">
        <v>580.0</v>
      </c>
      <c r="F1309" s="5" t="s">
        <v>2859</v>
      </c>
      <c r="G1309" s="6" t="s">
        <v>2860</v>
      </c>
    </row>
    <row r="1310">
      <c r="A1310" s="2" t="s">
        <v>7</v>
      </c>
      <c r="B1310" s="5">
        <v>1860.0</v>
      </c>
      <c r="C1310" s="5" t="s">
        <v>2861</v>
      </c>
      <c r="D1310" s="5" t="s">
        <v>468</v>
      </c>
      <c r="E1310" s="4">
        <v>580.0</v>
      </c>
      <c r="F1310" s="5" t="s">
        <v>2862</v>
      </c>
      <c r="G1310" s="6" t="s">
        <v>2863</v>
      </c>
    </row>
    <row r="1311">
      <c r="A1311" s="2" t="s">
        <v>7</v>
      </c>
      <c r="B1311" s="5">
        <v>1861.0</v>
      </c>
      <c r="C1311" s="5" t="s">
        <v>121</v>
      </c>
      <c r="D1311" s="5" t="s">
        <v>458</v>
      </c>
      <c r="E1311" s="4">
        <v>581.0</v>
      </c>
      <c r="F1311" s="5" t="s">
        <v>2864</v>
      </c>
      <c r="G1311" s="6" t="s">
        <v>2865</v>
      </c>
    </row>
    <row r="1312">
      <c r="A1312" s="2" t="s">
        <v>7</v>
      </c>
      <c r="B1312" s="5">
        <v>1862.0</v>
      </c>
      <c r="C1312" s="5" t="s">
        <v>2866</v>
      </c>
      <c r="D1312" s="5" t="s">
        <v>548</v>
      </c>
      <c r="E1312" s="4">
        <v>581.0</v>
      </c>
      <c r="F1312" s="5" t="s">
        <v>2867</v>
      </c>
      <c r="G1312" s="6" t="s">
        <v>2868</v>
      </c>
    </row>
    <row r="1313">
      <c r="A1313" s="2" t="s">
        <v>7</v>
      </c>
      <c r="B1313" s="5">
        <v>1863.0</v>
      </c>
      <c r="C1313" s="5" t="s">
        <v>2869</v>
      </c>
      <c r="D1313" s="5" t="s">
        <v>468</v>
      </c>
      <c r="E1313" s="4">
        <v>581.0</v>
      </c>
      <c r="F1313" s="5" t="s">
        <v>2870</v>
      </c>
      <c r="G1313" s="6" t="s">
        <v>2871</v>
      </c>
    </row>
    <row r="1314">
      <c r="A1314" s="2" t="s">
        <v>7</v>
      </c>
      <c r="B1314" s="5">
        <v>1864.0</v>
      </c>
      <c r="C1314" s="5" t="s">
        <v>2872</v>
      </c>
      <c r="D1314" s="5" t="s">
        <v>468</v>
      </c>
      <c r="E1314" s="4">
        <v>581.0</v>
      </c>
      <c r="F1314" s="5" t="s">
        <v>2873</v>
      </c>
      <c r="G1314" s="6" t="s">
        <v>2874</v>
      </c>
    </row>
    <row r="1315">
      <c r="A1315" s="2" t="s">
        <v>7</v>
      </c>
      <c r="B1315" s="5">
        <v>1865.0</v>
      </c>
      <c r="C1315" s="5" t="s">
        <v>2875</v>
      </c>
      <c r="D1315" s="5" t="s">
        <v>468</v>
      </c>
      <c r="E1315" s="4">
        <v>581.0</v>
      </c>
      <c r="F1315" s="5"/>
      <c r="G1315" s="6" t="s">
        <v>2876</v>
      </c>
    </row>
    <row r="1316">
      <c r="A1316" s="2" t="s">
        <v>7</v>
      </c>
      <c r="B1316" s="5">
        <v>1866.0</v>
      </c>
      <c r="C1316" s="5" t="s">
        <v>2877</v>
      </c>
      <c r="D1316" s="5" t="s">
        <v>468</v>
      </c>
      <c r="E1316" s="4">
        <v>581.0</v>
      </c>
      <c r="F1316" s="5" t="s">
        <v>2878</v>
      </c>
      <c r="G1316" s="6" t="s">
        <v>2879</v>
      </c>
    </row>
    <row r="1317">
      <c r="A1317" s="2" t="s">
        <v>7</v>
      </c>
      <c r="B1317" s="5">
        <v>1867.0</v>
      </c>
      <c r="C1317" s="5" t="s">
        <v>2880</v>
      </c>
      <c r="D1317" s="5" t="s">
        <v>468</v>
      </c>
      <c r="E1317" s="4">
        <v>582.0</v>
      </c>
      <c r="F1317" s="5" t="s">
        <v>2881</v>
      </c>
      <c r="G1317" s="6" t="s">
        <v>2882</v>
      </c>
    </row>
    <row r="1318">
      <c r="A1318" s="2" t="s">
        <v>7</v>
      </c>
      <c r="B1318" s="5">
        <v>1868.0</v>
      </c>
      <c r="C1318" s="5" t="s">
        <v>2883</v>
      </c>
      <c r="D1318" s="5" t="s">
        <v>468</v>
      </c>
      <c r="E1318" s="4">
        <v>582.0</v>
      </c>
      <c r="F1318" s="5" t="s">
        <v>2884</v>
      </c>
      <c r="G1318" s="6" t="s">
        <v>2885</v>
      </c>
    </row>
    <row r="1319">
      <c r="A1319" s="2" t="s">
        <v>7</v>
      </c>
      <c r="B1319" s="5">
        <v>1869.0</v>
      </c>
      <c r="C1319" s="5" t="s">
        <v>2886</v>
      </c>
      <c r="D1319" s="5" t="s">
        <v>468</v>
      </c>
      <c r="E1319" s="4">
        <v>582.0</v>
      </c>
      <c r="F1319" s="5" t="s">
        <v>2887</v>
      </c>
      <c r="G1319" s="6" t="s">
        <v>2888</v>
      </c>
    </row>
    <row r="1320">
      <c r="A1320" s="2" t="s">
        <v>7</v>
      </c>
      <c r="B1320" s="5">
        <v>1870.0</v>
      </c>
      <c r="C1320" s="5" t="s">
        <v>2889</v>
      </c>
      <c r="D1320" s="5" t="s">
        <v>468</v>
      </c>
      <c r="E1320" s="4">
        <v>583.0</v>
      </c>
      <c r="F1320" s="5" t="s">
        <v>2890</v>
      </c>
      <c r="G1320" s="6" t="s">
        <v>2891</v>
      </c>
    </row>
    <row r="1321">
      <c r="A1321" s="2" t="s">
        <v>7</v>
      </c>
      <c r="B1321" s="5">
        <v>1871.0</v>
      </c>
      <c r="C1321" s="5" t="s">
        <v>2892</v>
      </c>
      <c r="D1321" s="5" t="s">
        <v>468</v>
      </c>
      <c r="E1321" s="4">
        <v>583.0</v>
      </c>
      <c r="F1321" s="5" t="s">
        <v>2893</v>
      </c>
      <c r="G1321" s="6" t="s">
        <v>2894</v>
      </c>
    </row>
    <row r="1322">
      <c r="A1322" s="2" t="s">
        <v>7</v>
      </c>
      <c r="B1322" s="5">
        <v>1872.0</v>
      </c>
      <c r="C1322" s="5" t="s">
        <v>2895</v>
      </c>
      <c r="D1322" s="5" t="s">
        <v>468</v>
      </c>
      <c r="E1322" s="4">
        <v>583.0</v>
      </c>
      <c r="F1322" s="5" t="s">
        <v>2896</v>
      </c>
      <c r="G1322" s="6" t="s">
        <v>2897</v>
      </c>
    </row>
    <row r="1323">
      <c r="A1323" s="2" t="s">
        <v>7</v>
      </c>
      <c r="B1323" s="5">
        <v>1873.0</v>
      </c>
      <c r="C1323" s="5" t="s">
        <v>2898</v>
      </c>
      <c r="D1323" s="5" t="s">
        <v>468</v>
      </c>
      <c r="E1323" s="4">
        <v>583.0</v>
      </c>
      <c r="F1323" s="5" t="s">
        <v>2899</v>
      </c>
      <c r="G1323" s="6" t="s">
        <v>2900</v>
      </c>
    </row>
    <row r="1324">
      <c r="A1324" s="2" t="s">
        <v>7</v>
      </c>
      <c r="B1324" s="5">
        <v>1874.0</v>
      </c>
      <c r="C1324" s="5" t="s">
        <v>2901</v>
      </c>
      <c r="D1324" s="5" t="s">
        <v>468</v>
      </c>
      <c r="E1324" s="4">
        <v>583.0</v>
      </c>
      <c r="F1324" s="5" t="s">
        <v>2902</v>
      </c>
      <c r="G1324" s="6" t="s">
        <v>2903</v>
      </c>
    </row>
    <row r="1325">
      <c r="A1325" s="2" t="s">
        <v>7</v>
      </c>
      <c r="B1325" s="5">
        <v>1875.0</v>
      </c>
      <c r="C1325" s="5" t="s">
        <v>2904</v>
      </c>
      <c r="D1325" s="5" t="s">
        <v>468</v>
      </c>
      <c r="E1325" s="4">
        <v>584.0</v>
      </c>
      <c r="F1325" s="5" t="s">
        <v>2905</v>
      </c>
      <c r="G1325" s="6" t="s">
        <v>2906</v>
      </c>
    </row>
    <row r="1326">
      <c r="A1326" s="2" t="s">
        <v>7</v>
      </c>
      <c r="B1326" s="5">
        <v>1876.0</v>
      </c>
      <c r="C1326" s="5" t="s">
        <v>2907</v>
      </c>
      <c r="D1326" s="5" t="s">
        <v>548</v>
      </c>
      <c r="E1326" s="4">
        <v>584.0</v>
      </c>
      <c r="F1326" s="5" t="s">
        <v>2763</v>
      </c>
      <c r="G1326" s="6" t="s">
        <v>2908</v>
      </c>
    </row>
    <row r="1327">
      <c r="A1327" s="2" t="s">
        <v>7</v>
      </c>
      <c r="B1327" s="5">
        <v>1877.0</v>
      </c>
      <c r="C1327" s="5" t="s">
        <v>2909</v>
      </c>
      <c r="D1327" s="5" t="s">
        <v>548</v>
      </c>
      <c r="E1327" s="4">
        <v>584.0</v>
      </c>
      <c r="F1327" s="5" t="s">
        <v>2910</v>
      </c>
      <c r="G1327" s="6" t="s">
        <v>2911</v>
      </c>
    </row>
    <row r="1328">
      <c r="A1328" s="2" t="s">
        <v>7</v>
      </c>
      <c r="B1328" s="5">
        <v>1878.0</v>
      </c>
      <c r="C1328" s="5" t="s">
        <v>2912</v>
      </c>
      <c r="D1328" s="5" t="s">
        <v>468</v>
      </c>
      <c r="E1328" s="4">
        <v>585.0</v>
      </c>
      <c r="F1328" s="5" t="s">
        <v>2913</v>
      </c>
      <c r="G1328" s="6" t="s">
        <v>2914</v>
      </c>
    </row>
    <row r="1329">
      <c r="A1329" s="2" t="s">
        <v>7</v>
      </c>
      <c r="B1329" s="5">
        <v>1879.0</v>
      </c>
      <c r="C1329" s="5" t="s">
        <v>2915</v>
      </c>
      <c r="D1329" s="5" t="s">
        <v>468</v>
      </c>
      <c r="E1329" s="4">
        <v>585.0</v>
      </c>
      <c r="F1329" s="5"/>
      <c r="G1329" s="6" t="s">
        <v>2916</v>
      </c>
    </row>
    <row r="1330">
      <c r="A1330" s="2" t="s">
        <v>7</v>
      </c>
      <c r="B1330" s="5">
        <v>1880.0</v>
      </c>
      <c r="C1330" s="5" t="s">
        <v>2917</v>
      </c>
      <c r="D1330" s="5" t="s">
        <v>468</v>
      </c>
      <c r="E1330" s="4">
        <v>585.0</v>
      </c>
      <c r="F1330" s="5" t="s">
        <v>2918</v>
      </c>
      <c r="G1330" s="6" t="s">
        <v>2919</v>
      </c>
    </row>
    <row r="1331">
      <c r="A1331" s="2" t="s">
        <v>7</v>
      </c>
      <c r="B1331" s="5">
        <v>1881.0</v>
      </c>
      <c r="C1331" s="5" t="s">
        <v>2920</v>
      </c>
      <c r="D1331" s="5" t="s">
        <v>468</v>
      </c>
      <c r="E1331" s="4">
        <v>585.0</v>
      </c>
      <c r="F1331" s="5" t="s">
        <v>2921</v>
      </c>
      <c r="G1331" s="6" t="s">
        <v>2922</v>
      </c>
    </row>
    <row r="1332">
      <c r="A1332" s="2" t="s">
        <v>7</v>
      </c>
      <c r="B1332" s="5">
        <v>1882.0</v>
      </c>
      <c r="C1332" s="5" t="s">
        <v>2923</v>
      </c>
      <c r="D1332" s="5" t="s">
        <v>548</v>
      </c>
      <c r="E1332" s="4">
        <v>585.0</v>
      </c>
      <c r="F1332" s="5" t="s">
        <v>2924</v>
      </c>
      <c r="G1332" s="6" t="s">
        <v>2925</v>
      </c>
    </row>
    <row r="1333">
      <c r="A1333" s="2" t="s">
        <v>7</v>
      </c>
      <c r="B1333" s="5">
        <v>1883.0</v>
      </c>
      <c r="C1333" s="5" t="s">
        <v>2926</v>
      </c>
      <c r="D1333" s="5" t="s">
        <v>468</v>
      </c>
      <c r="E1333" s="4">
        <v>585.0</v>
      </c>
      <c r="F1333" s="5" t="s">
        <v>2927</v>
      </c>
      <c r="G1333" s="6" t="s">
        <v>2928</v>
      </c>
    </row>
    <row r="1334">
      <c r="A1334" s="2" t="s">
        <v>7</v>
      </c>
      <c r="B1334" s="5">
        <v>1884.0</v>
      </c>
      <c r="C1334" s="5" t="s">
        <v>2929</v>
      </c>
      <c r="D1334" s="5" t="s">
        <v>468</v>
      </c>
      <c r="E1334" s="4">
        <v>585.0</v>
      </c>
      <c r="F1334" s="5" t="s">
        <v>2930</v>
      </c>
      <c r="G1334" s="6" t="s">
        <v>2931</v>
      </c>
    </row>
    <row r="1335">
      <c r="A1335" s="2" t="s">
        <v>7</v>
      </c>
      <c r="B1335" s="5">
        <v>1885.0</v>
      </c>
      <c r="C1335" s="5" t="s">
        <v>2932</v>
      </c>
      <c r="D1335" s="5" t="s">
        <v>468</v>
      </c>
      <c r="E1335" s="4">
        <v>585.0</v>
      </c>
      <c r="F1335" s="5" t="s">
        <v>2933</v>
      </c>
      <c r="G1335" s="6" t="s">
        <v>2934</v>
      </c>
    </row>
    <row r="1336">
      <c r="A1336" s="2" t="s">
        <v>7</v>
      </c>
      <c r="B1336" s="5">
        <v>1886.0</v>
      </c>
      <c r="C1336" s="5" t="s">
        <v>2935</v>
      </c>
      <c r="D1336" s="5" t="s">
        <v>468</v>
      </c>
      <c r="E1336" s="4">
        <v>585.0</v>
      </c>
      <c r="F1336" s="5" t="s">
        <v>2936</v>
      </c>
      <c r="G1336" s="6" t="s">
        <v>2937</v>
      </c>
    </row>
    <row r="1337">
      <c r="A1337" s="2" t="s">
        <v>7</v>
      </c>
      <c r="B1337" s="5">
        <v>1887.0</v>
      </c>
      <c r="C1337" s="5" t="s">
        <v>2938</v>
      </c>
      <c r="D1337" s="5" t="s">
        <v>468</v>
      </c>
      <c r="E1337" s="4">
        <v>585.0</v>
      </c>
      <c r="F1337" s="5" t="s">
        <v>2939</v>
      </c>
      <c r="G1337" s="6" t="s">
        <v>2940</v>
      </c>
    </row>
    <row r="1338">
      <c r="A1338" s="2" t="s">
        <v>7</v>
      </c>
      <c r="B1338" s="5">
        <v>1888.0</v>
      </c>
      <c r="C1338" s="5" t="s">
        <v>2941</v>
      </c>
      <c r="D1338" s="5" t="s">
        <v>468</v>
      </c>
      <c r="E1338" s="4">
        <v>585.0</v>
      </c>
      <c r="F1338" s="5" t="s">
        <v>2942</v>
      </c>
      <c r="G1338" s="6" t="s">
        <v>2943</v>
      </c>
    </row>
    <row r="1339">
      <c r="A1339" s="2" t="s">
        <v>7</v>
      </c>
      <c r="B1339" s="5">
        <v>1889.0</v>
      </c>
      <c r="C1339" s="5" t="s">
        <v>2944</v>
      </c>
      <c r="D1339" s="5" t="s">
        <v>468</v>
      </c>
      <c r="E1339" s="4">
        <v>585.0</v>
      </c>
      <c r="F1339" s="5"/>
      <c r="G1339" s="6" t="s">
        <v>2945</v>
      </c>
    </row>
    <row r="1340">
      <c r="A1340" s="2" t="s">
        <v>7</v>
      </c>
      <c r="B1340" s="5">
        <v>1890.0</v>
      </c>
      <c r="C1340" s="5" t="s">
        <v>2946</v>
      </c>
      <c r="D1340" s="5" t="s">
        <v>468</v>
      </c>
      <c r="E1340" s="4">
        <v>585.0</v>
      </c>
      <c r="F1340" s="5"/>
      <c r="G1340" s="6" t="s">
        <v>2947</v>
      </c>
    </row>
    <row r="1341">
      <c r="A1341" s="2" t="s">
        <v>7</v>
      </c>
      <c r="B1341" s="5">
        <v>1891.0</v>
      </c>
      <c r="C1341" s="5" t="s">
        <v>2948</v>
      </c>
      <c r="D1341" s="5" t="s">
        <v>458</v>
      </c>
      <c r="E1341" s="4">
        <v>585.0</v>
      </c>
      <c r="F1341" s="5"/>
      <c r="G1341" s="6" t="s">
        <v>2949</v>
      </c>
    </row>
    <row r="1342">
      <c r="A1342" s="2" t="s">
        <v>7</v>
      </c>
      <c r="B1342" s="5">
        <v>1892.0</v>
      </c>
      <c r="C1342" s="5" t="s">
        <v>2950</v>
      </c>
      <c r="D1342" s="5" t="s">
        <v>468</v>
      </c>
      <c r="E1342" s="4">
        <v>585.0</v>
      </c>
      <c r="F1342" s="5" t="s">
        <v>2951</v>
      </c>
      <c r="G1342" s="6" t="s">
        <v>2952</v>
      </c>
    </row>
    <row r="1343">
      <c r="A1343" s="2" t="s">
        <v>7</v>
      </c>
      <c r="B1343" s="5">
        <v>1893.0</v>
      </c>
      <c r="C1343" s="5" t="s">
        <v>2953</v>
      </c>
      <c r="D1343" s="5" t="s">
        <v>468</v>
      </c>
      <c r="E1343" s="4">
        <v>585.0</v>
      </c>
      <c r="F1343" s="5" t="s">
        <v>2954</v>
      </c>
      <c r="G1343" s="6" t="s">
        <v>2955</v>
      </c>
    </row>
    <row r="1344">
      <c r="A1344" s="2" t="s">
        <v>7</v>
      </c>
      <c r="B1344" s="5">
        <v>1894.0</v>
      </c>
      <c r="C1344" s="5" t="s">
        <v>125</v>
      </c>
      <c r="D1344" s="5" t="s">
        <v>458</v>
      </c>
      <c r="E1344" s="4">
        <v>585.0</v>
      </c>
      <c r="F1344" s="5" t="s">
        <v>2956</v>
      </c>
      <c r="G1344" s="6" t="s">
        <v>2957</v>
      </c>
    </row>
    <row r="1345">
      <c r="A1345" s="2" t="s">
        <v>7</v>
      </c>
      <c r="B1345" s="5">
        <v>1895.0</v>
      </c>
      <c r="C1345" s="5" t="s">
        <v>2958</v>
      </c>
      <c r="D1345" s="5" t="s">
        <v>468</v>
      </c>
      <c r="E1345" s="4">
        <v>585.0</v>
      </c>
      <c r="F1345" s="5" t="s">
        <v>2959</v>
      </c>
      <c r="G1345" s="6" t="s">
        <v>2960</v>
      </c>
    </row>
    <row r="1346">
      <c r="A1346" s="2" t="s">
        <v>7</v>
      </c>
      <c r="B1346" s="5">
        <v>1896.0</v>
      </c>
      <c r="C1346" s="5" t="s">
        <v>2961</v>
      </c>
      <c r="D1346" s="5" t="s">
        <v>468</v>
      </c>
      <c r="E1346" s="4">
        <v>585.0</v>
      </c>
      <c r="F1346" s="5" t="s">
        <v>2962</v>
      </c>
      <c r="G1346" s="6" t="s">
        <v>2963</v>
      </c>
    </row>
    <row r="1347">
      <c r="A1347" s="2" t="s">
        <v>7</v>
      </c>
      <c r="B1347" s="5">
        <v>1897.0</v>
      </c>
      <c r="C1347" s="5" t="s">
        <v>2964</v>
      </c>
      <c r="D1347" s="5" t="s">
        <v>468</v>
      </c>
      <c r="E1347" s="4">
        <v>585.0</v>
      </c>
      <c r="F1347" s="5" t="s">
        <v>2965</v>
      </c>
      <c r="G1347" s="6" t="s">
        <v>2966</v>
      </c>
    </row>
    <row r="1348">
      <c r="A1348" s="2" t="s">
        <v>7</v>
      </c>
      <c r="B1348" s="5">
        <v>1898.0</v>
      </c>
      <c r="C1348" s="5" t="s">
        <v>2967</v>
      </c>
      <c r="D1348" s="5" t="s">
        <v>468</v>
      </c>
      <c r="E1348" s="4">
        <v>585.0</v>
      </c>
      <c r="F1348" s="5" t="s">
        <v>2718</v>
      </c>
      <c r="G1348" s="6" t="s">
        <v>2968</v>
      </c>
    </row>
    <row r="1349">
      <c r="A1349" s="2" t="s">
        <v>7</v>
      </c>
      <c r="B1349" s="5">
        <v>1899.0</v>
      </c>
      <c r="C1349" s="5" t="s">
        <v>2969</v>
      </c>
      <c r="D1349" s="5" t="s">
        <v>458</v>
      </c>
      <c r="E1349" s="4">
        <v>585.0</v>
      </c>
      <c r="F1349" s="5" t="s">
        <v>2970</v>
      </c>
      <c r="G1349" s="6" t="s">
        <v>2971</v>
      </c>
    </row>
    <row r="1350">
      <c r="A1350" s="2" t="s">
        <v>7</v>
      </c>
      <c r="B1350" s="5">
        <v>1900.0</v>
      </c>
      <c r="C1350" s="5" t="s">
        <v>2972</v>
      </c>
      <c r="D1350" s="5" t="s">
        <v>468</v>
      </c>
      <c r="E1350" s="4">
        <v>585.0</v>
      </c>
      <c r="F1350" s="5"/>
      <c r="G1350" s="6" t="s">
        <v>2973</v>
      </c>
    </row>
    <row r="1351">
      <c r="A1351" s="2" t="s">
        <v>7</v>
      </c>
      <c r="B1351" s="5">
        <v>1901.0</v>
      </c>
      <c r="C1351" s="5" t="s">
        <v>2974</v>
      </c>
      <c r="D1351" s="5" t="s">
        <v>468</v>
      </c>
      <c r="E1351" s="4">
        <v>585.0</v>
      </c>
      <c r="F1351" s="5" t="s">
        <v>2975</v>
      </c>
      <c r="G1351" s="6" t="s">
        <v>2976</v>
      </c>
    </row>
    <row r="1352">
      <c r="A1352" s="2" t="s">
        <v>7</v>
      </c>
      <c r="B1352" s="5">
        <v>1902.0</v>
      </c>
      <c r="C1352" s="5" t="s">
        <v>2977</v>
      </c>
      <c r="D1352" s="5" t="s">
        <v>468</v>
      </c>
      <c r="E1352" s="4">
        <v>585.0</v>
      </c>
      <c r="F1352" s="5" t="s">
        <v>2978</v>
      </c>
      <c r="G1352" s="6" t="s">
        <v>2979</v>
      </c>
    </row>
    <row r="1353">
      <c r="A1353" s="2" t="s">
        <v>7</v>
      </c>
      <c r="B1353" s="5">
        <v>1903.0</v>
      </c>
      <c r="C1353" s="5" t="s">
        <v>2980</v>
      </c>
      <c r="D1353" s="5" t="s">
        <v>468</v>
      </c>
      <c r="E1353" s="4">
        <v>585.0</v>
      </c>
      <c r="F1353" s="5" t="s">
        <v>2981</v>
      </c>
      <c r="G1353" s="6" t="s">
        <v>2982</v>
      </c>
    </row>
    <row r="1354">
      <c r="A1354" s="2" t="s">
        <v>7</v>
      </c>
      <c r="B1354" s="5">
        <v>1904.0</v>
      </c>
      <c r="C1354" s="5" t="s">
        <v>2983</v>
      </c>
      <c r="D1354" s="5" t="s">
        <v>468</v>
      </c>
      <c r="E1354" s="4">
        <v>585.0</v>
      </c>
      <c r="F1354" s="5"/>
      <c r="G1354" s="6" t="s">
        <v>2984</v>
      </c>
    </row>
    <row r="1355">
      <c r="A1355" s="2" t="s">
        <v>7</v>
      </c>
      <c r="B1355" s="5">
        <v>1905.0</v>
      </c>
      <c r="C1355" s="5" t="s">
        <v>2985</v>
      </c>
      <c r="D1355" s="5" t="s">
        <v>458</v>
      </c>
      <c r="E1355" s="4">
        <v>585.0</v>
      </c>
      <c r="F1355" s="5" t="s">
        <v>2986</v>
      </c>
      <c r="G1355" s="6" t="s">
        <v>2987</v>
      </c>
    </row>
    <row r="1356">
      <c r="A1356" s="2" t="s">
        <v>7</v>
      </c>
      <c r="B1356" s="5">
        <v>1906.0</v>
      </c>
      <c r="C1356" s="5" t="s">
        <v>2988</v>
      </c>
      <c r="D1356" s="5" t="s">
        <v>468</v>
      </c>
      <c r="E1356" s="4">
        <v>586.0</v>
      </c>
      <c r="F1356" s="5" t="s">
        <v>2989</v>
      </c>
      <c r="G1356" s="6" t="s">
        <v>2990</v>
      </c>
    </row>
    <row r="1357">
      <c r="A1357" s="2" t="s">
        <v>7</v>
      </c>
      <c r="B1357" s="5">
        <v>1907.0</v>
      </c>
      <c r="C1357" s="5" t="s">
        <v>2991</v>
      </c>
      <c r="D1357" s="5" t="s">
        <v>468</v>
      </c>
      <c r="E1357" s="4">
        <v>586.0</v>
      </c>
      <c r="F1357" s="5" t="s">
        <v>2992</v>
      </c>
      <c r="G1357" s="6" t="s">
        <v>2993</v>
      </c>
    </row>
    <row r="1358">
      <c r="A1358" s="2" t="s">
        <v>7</v>
      </c>
      <c r="B1358" s="5">
        <v>1908.0</v>
      </c>
      <c r="C1358" s="5" t="s">
        <v>2994</v>
      </c>
      <c r="D1358" s="5" t="s">
        <v>468</v>
      </c>
      <c r="E1358" s="4">
        <v>586.0</v>
      </c>
      <c r="F1358" s="5" t="s">
        <v>2995</v>
      </c>
      <c r="G1358" s="6" t="s">
        <v>2996</v>
      </c>
    </row>
    <row r="1359">
      <c r="A1359" s="2" t="s">
        <v>7</v>
      </c>
      <c r="B1359" s="5">
        <v>1909.0</v>
      </c>
      <c r="C1359" s="5" t="s">
        <v>2997</v>
      </c>
      <c r="D1359" s="5" t="s">
        <v>468</v>
      </c>
      <c r="E1359" s="4">
        <v>586.0</v>
      </c>
      <c r="F1359" s="5" t="s">
        <v>2998</v>
      </c>
      <c r="G1359" s="6" t="s">
        <v>2999</v>
      </c>
    </row>
    <row r="1360">
      <c r="A1360" s="2" t="s">
        <v>7</v>
      </c>
      <c r="B1360" s="5">
        <v>1910.0</v>
      </c>
      <c r="C1360" s="5" t="s">
        <v>3000</v>
      </c>
      <c r="D1360" s="5" t="s">
        <v>468</v>
      </c>
      <c r="E1360" s="4">
        <v>586.0</v>
      </c>
      <c r="F1360" s="5" t="s">
        <v>3001</v>
      </c>
      <c r="G1360" s="6" t="s">
        <v>3002</v>
      </c>
    </row>
    <row r="1361">
      <c r="A1361" s="2" t="s">
        <v>7</v>
      </c>
      <c r="B1361" s="5">
        <v>1911.0</v>
      </c>
      <c r="C1361" s="5" t="s">
        <v>3003</v>
      </c>
      <c r="D1361" s="5" t="s">
        <v>468</v>
      </c>
      <c r="E1361" s="4">
        <v>586.0</v>
      </c>
      <c r="F1361" s="5"/>
      <c r="G1361" s="6" t="s">
        <v>3004</v>
      </c>
    </row>
    <row r="1362">
      <c r="A1362" s="2" t="s">
        <v>7</v>
      </c>
      <c r="B1362" s="5">
        <v>1912.0</v>
      </c>
      <c r="C1362" s="5" t="s">
        <v>3005</v>
      </c>
      <c r="D1362" s="5" t="s">
        <v>468</v>
      </c>
      <c r="E1362" s="4">
        <v>586.0</v>
      </c>
      <c r="F1362" s="5" t="s">
        <v>3006</v>
      </c>
      <c r="G1362" s="6" t="s">
        <v>3007</v>
      </c>
    </row>
    <row r="1363">
      <c r="A1363" s="2" t="s">
        <v>7</v>
      </c>
      <c r="B1363" s="5">
        <v>1913.0</v>
      </c>
      <c r="C1363" s="5" t="s">
        <v>3008</v>
      </c>
      <c r="D1363" s="5" t="s">
        <v>468</v>
      </c>
      <c r="E1363" s="4">
        <v>586.0</v>
      </c>
      <c r="F1363" s="5" t="s">
        <v>3009</v>
      </c>
      <c r="G1363" s="6" t="s">
        <v>3010</v>
      </c>
    </row>
    <row r="1364">
      <c r="A1364" s="2" t="s">
        <v>7</v>
      </c>
      <c r="B1364" s="5">
        <v>1914.0</v>
      </c>
      <c r="C1364" s="5" t="s">
        <v>3011</v>
      </c>
      <c r="D1364" s="5" t="s">
        <v>468</v>
      </c>
      <c r="E1364" s="4">
        <v>587.0</v>
      </c>
      <c r="F1364" s="5" t="s">
        <v>3012</v>
      </c>
      <c r="G1364" s="6" t="s">
        <v>3013</v>
      </c>
    </row>
    <row r="1365">
      <c r="A1365" s="2" t="s">
        <v>7</v>
      </c>
      <c r="B1365" s="5">
        <v>1915.0</v>
      </c>
      <c r="C1365" s="5" t="s">
        <v>3014</v>
      </c>
      <c r="D1365" s="5" t="s">
        <v>468</v>
      </c>
      <c r="E1365" s="4">
        <v>587.0</v>
      </c>
      <c r="F1365" s="5" t="s">
        <v>3015</v>
      </c>
      <c r="G1365" s="6" t="s">
        <v>3016</v>
      </c>
    </row>
    <row r="1366">
      <c r="A1366" s="2" t="s">
        <v>7</v>
      </c>
      <c r="B1366" s="5">
        <v>1916.0</v>
      </c>
      <c r="C1366" s="5" t="s">
        <v>3017</v>
      </c>
      <c r="D1366" s="5" t="s">
        <v>468</v>
      </c>
      <c r="E1366" s="4">
        <v>587.0</v>
      </c>
      <c r="F1366" s="5" t="s">
        <v>3018</v>
      </c>
      <c r="G1366" s="6" t="s">
        <v>3019</v>
      </c>
    </row>
    <row r="1367">
      <c r="A1367" s="2" t="s">
        <v>7</v>
      </c>
      <c r="B1367" s="5">
        <v>1917.0</v>
      </c>
      <c r="C1367" s="5" t="s">
        <v>3020</v>
      </c>
      <c r="D1367" s="5" t="s">
        <v>468</v>
      </c>
      <c r="E1367" s="4">
        <v>587.0</v>
      </c>
      <c r="F1367" s="5" t="s">
        <v>3021</v>
      </c>
      <c r="G1367" s="6" t="s">
        <v>3022</v>
      </c>
    </row>
    <row r="1368">
      <c r="A1368" s="2" t="s">
        <v>7</v>
      </c>
      <c r="B1368" s="5">
        <v>1918.0</v>
      </c>
      <c r="C1368" s="5" t="s">
        <v>3023</v>
      </c>
      <c r="D1368" s="5" t="s">
        <v>468</v>
      </c>
      <c r="E1368" s="4">
        <v>587.0</v>
      </c>
      <c r="F1368" s="5" t="s">
        <v>3024</v>
      </c>
      <c r="G1368" s="6" t="s">
        <v>3025</v>
      </c>
    </row>
    <row r="1369">
      <c r="A1369" s="2" t="s">
        <v>7</v>
      </c>
      <c r="B1369" s="5">
        <v>1919.0</v>
      </c>
      <c r="C1369" s="5" t="s">
        <v>3026</v>
      </c>
      <c r="D1369" s="5" t="s">
        <v>468</v>
      </c>
      <c r="E1369" s="4">
        <v>588.0</v>
      </c>
      <c r="F1369" s="5" t="s">
        <v>3027</v>
      </c>
      <c r="G1369" s="6" t="s">
        <v>3028</v>
      </c>
    </row>
    <row r="1370">
      <c r="A1370" s="2" t="s">
        <v>7</v>
      </c>
      <c r="B1370" s="5">
        <v>1920.0</v>
      </c>
      <c r="C1370" s="5" t="s">
        <v>3029</v>
      </c>
      <c r="D1370" s="5" t="s">
        <v>468</v>
      </c>
      <c r="E1370" s="4">
        <v>588.0</v>
      </c>
      <c r="F1370" s="5" t="s">
        <v>3030</v>
      </c>
      <c r="G1370" s="6" t="s">
        <v>3031</v>
      </c>
    </row>
    <row r="1371">
      <c r="A1371" s="2" t="s">
        <v>7</v>
      </c>
      <c r="B1371" s="5">
        <v>1921.0</v>
      </c>
      <c r="C1371" s="5" t="s">
        <v>3032</v>
      </c>
      <c r="D1371" s="5" t="s">
        <v>468</v>
      </c>
      <c r="E1371" s="4">
        <v>588.0</v>
      </c>
      <c r="F1371" s="5"/>
      <c r="G1371" s="6" t="s">
        <v>3033</v>
      </c>
    </row>
    <row r="1372">
      <c r="A1372" s="2" t="s">
        <v>7</v>
      </c>
      <c r="B1372" s="5">
        <v>1922.0</v>
      </c>
      <c r="C1372" s="5" t="s">
        <v>3034</v>
      </c>
      <c r="D1372" s="5" t="s">
        <v>468</v>
      </c>
      <c r="E1372" s="4">
        <v>588.0</v>
      </c>
      <c r="F1372" s="5" t="s">
        <v>3035</v>
      </c>
      <c r="G1372" s="6" t="s">
        <v>3036</v>
      </c>
    </row>
    <row r="1373">
      <c r="A1373" s="2" t="s">
        <v>7</v>
      </c>
      <c r="B1373" s="5">
        <v>1923.0</v>
      </c>
      <c r="C1373" s="5" t="s">
        <v>3037</v>
      </c>
      <c r="D1373" s="5" t="s">
        <v>468</v>
      </c>
      <c r="E1373" s="4">
        <v>588.0</v>
      </c>
      <c r="F1373" s="5" t="s">
        <v>3038</v>
      </c>
      <c r="G1373" s="6" t="s">
        <v>3039</v>
      </c>
    </row>
    <row r="1374">
      <c r="A1374" s="2" t="s">
        <v>7</v>
      </c>
      <c r="B1374" s="5">
        <v>1924.0</v>
      </c>
      <c r="C1374" s="5" t="s">
        <v>3040</v>
      </c>
      <c r="D1374" s="5" t="s">
        <v>468</v>
      </c>
      <c r="E1374" s="4">
        <v>588.0</v>
      </c>
      <c r="F1374" s="5" t="s">
        <v>3041</v>
      </c>
      <c r="G1374" s="6" t="s">
        <v>3042</v>
      </c>
    </row>
    <row r="1375">
      <c r="A1375" s="2" t="s">
        <v>7</v>
      </c>
      <c r="B1375" s="5">
        <v>1925.0</v>
      </c>
      <c r="C1375" s="5" t="s">
        <v>3043</v>
      </c>
      <c r="D1375" s="5" t="s">
        <v>468</v>
      </c>
      <c r="E1375" s="4">
        <v>588.0</v>
      </c>
      <c r="F1375" s="5" t="s">
        <v>3044</v>
      </c>
      <c r="G1375" s="6" t="s">
        <v>3045</v>
      </c>
    </row>
    <row r="1376">
      <c r="A1376" s="2" t="s">
        <v>7</v>
      </c>
      <c r="B1376" s="5">
        <v>1926.0</v>
      </c>
      <c r="C1376" s="5" t="s">
        <v>3046</v>
      </c>
      <c r="D1376" s="5" t="s">
        <v>548</v>
      </c>
      <c r="E1376" s="4">
        <v>588.0</v>
      </c>
      <c r="F1376" s="5" t="s">
        <v>3047</v>
      </c>
      <c r="G1376" s="6" t="s">
        <v>3048</v>
      </c>
    </row>
    <row r="1377">
      <c r="A1377" s="2" t="s">
        <v>7</v>
      </c>
      <c r="B1377" s="5">
        <v>1927.0</v>
      </c>
      <c r="C1377" s="5" t="s">
        <v>3049</v>
      </c>
      <c r="D1377" s="5" t="s">
        <v>468</v>
      </c>
      <c r="E1377" s="4">
        <v>588.0</v>
      </c>
      <c r="F1377" s="5" t="s">
        <v>3050</v>
      </c>
      <c r="G1377" s="6" t="s">
        <v>3051</v>
      </c>
    </row>
    <row r="1378">
      <c r="A1378" s="2" t="s">
        <v>7</v>
      </c>
      <c r="B1378" s="5">
        <v>1928.0</v>
      </c>
      <c r="C1378" s="5" t="s">
        <v>3052</v>
      </c>
      <c r="D1378" s="5" t="s">
        <v>468</v>
      </c>
      <c r="E1378" s="4">
        <v>588.0</v>
      </c>
      <c r="F1378" s="5"/>
      <c r="G1378" s="6" t="s">
        <v>3053</v>
      </c>
    </row>
    <row r="1379">
      <c r="A1379" s="2" t="s">
        <v>7</v>
      </c>
      <c r="B1379" s="5">
        <v>1929.0</v>
      </c>
      <c r="C1379" s="5" t="s">
        <v>3054</v>
      </c>
      <c r="D1379" s="5" t="s">
        <v>468</v>
      </c>
      <c r="E1379" s="4">
        <v>588.0</v>
      </c>
      <c r="F1379" s="5" t="s">
        <v>3055</v>
      </c>
      <c r="G1379" s="6" t="s">
        <v>3056</v>
      </c>
    </row>
    <row r="1380">
      <c r="A1380" s="2" t="s">
        <v>7</v>
      </c>
      <c r="B1380" s="5">
        <v>1930.0</v>
      </c>
      <c r="C1380" s="5" t="s">
        <v>3057</v>
      </c>
      <c r="D1380" s="5" t="s">
        <v>468</v>
      </c>
      <c r="E1380" s="4">
        <v>589.0</v>
      </c>
      <c r="F1380" s="5" t="s">
        <v>3058</v>
      </c>
      <c r="G1380" s="6" t="s">
        <v>3059</v>
      </c>
    </row>
    <row r="1381">
      <c r="A1381" s="2" t="s">
        <v>7</v>
      </c>
      <c r="B1381" s="5">
        <v>1931.0</v>
      </c>
      <c r="C1381" s="5" t="s">
        <v>3060</v>
      </c>
      <c r="D1381" s="5" t="s">
        <v>468</v>
      </c>
      <c r="E1381" s="4">
        <v>589.0</v>
      </c>
      <c r="F1381" s="5" t="s">
        <v>3061</v>
      </c>
      <c r="G1381" s="6" t="s">
        <v>3062</v>
      </c>
    </row>
    <row r="1382">
      <c r="A1382" s="2" t="s">
        <v>7</v>
      </c>
      <c r="B1382" s="5">
        <v>1932.0</v>
      </c>
      <c r="C1382" s="5" t="s">
        <v>3063</v>
      </c>
      <c r="D1382" s="5" t="s">
        <v>468</v>
      </c>
      <c r="E1382" s="4">
        <v>589.0</v>
      </c>
      <c r="F1382" s="5" t="s">
        <v>3064</v>
      </c>
      <c r="G1382" s="6" t="s">
        <v>3065</v>
      </c>
    </row>
    <row r="1383">
      <c r="A1383" s="2" t="s">
        <v>7</v>
      </c>
      <c r="B1383" s="5">
        <v>1933.0</v>
      </c>
      <c r="C1383" s="5" t="s">
        <v>3066</v>
      </c>
      <c r="D1383" s="5" t="s">
        <v>468</v>
      </c>
      <c r="E1383" s="4">
        <v>590.0</v>
      </c>
      <c r="F1383" s="5" t="s">
        <v>3067</v>
      </c>
      <c r="G1383" s="6" t="s">
        <v>3068</v>
      </c>
    </row>
    <row r="1384">
      <c r="A1384" s="2" t="s">
        <v>7</v>
      </c>
      <c r="B1384" s="5">
        <v>1934.0</v>
      </c>
      <c r="C1384" s="5" t="s">
        <v>3069</v>
      </c>
      <c r="D1384" s="5" t="s">
        <v>468</v>
      </c>
      <c r="E1384" s="4">
        <v>590.0</v>
      </c>
      <c r="F1384" s="5" t="s">
        <v>3070</v>
      </c>
      <c r="G1384" s="6" t="s">
        <v>3071</v>
      </c>
    </row>
    <row r="1385">
      <c r="A1385" s="2" t="s">
        <v>7</v>
      </c>
      <c r="B1385" s="5">
        <v>1935.0</v>
      </c>
      <c r="C1385" s="5" t="s">
        <v>3072</v>
      </c>
      <c r="D1385" s="5" t="s">
        <v>548</v>
      </c>
      <c r="E1385" s="4">
        <v>590.0</v>
      </c>
      <c r="F1385" s="5" t="s">
        <v>3073</v>
      </c>
      <c r="G1385" s="6" t="s">
        <v>3074</v>
      </c>
    </row>
    <row r="1386">
      <c r="A1386" s="2" t="s">
        <v>7</v>
      </c>
      <c r="B1386" s="5">
        <v>1936.0</v>
      </c>
      <c r="C1386" s="5" t="s">
        <v>3075</v>
      </c>
      <c r="D1386" s="5" t="s">
        <v>468</v>
      </c>
      <c r="E1386" s="4">
        <v>590.0</v>
      </c>
      <c r="F1386" s="5" t="s">
        <v>3076</v>
      </c>
      <c r="G1386" s="6" t="s">
        <v>3077</v>
      </c>
    </row>
    <row r="1387">
      <c r="A1387" s="2" t="s">
        <v>7</v>
      </c>
      <c r="B1387" s="5">
        <v>1937.0</v>
      </c>
      <c r="C1387" s="5" t="s">
        <v>3078</v>
      </c>
      <c r="D1387" s="5" t="s">
        <v>468</v>
      </c>
      <c r="E1387" s="4">
        <v>590.0</v>
      </c>
      <c r="F1387" s="5" t="s">
        <v>3079</v>
      </c>
      <c r="G1387" s="6" t="s">
        <v>3080</v>
      </c>
    </row>
    <row r="1388">
      <c r="A1388" s="2" t="s">
        <v>7</v>
      </c>
      <c r="B1388" s="5">
        <v>1938.0</v>
      </c>
      <c r="C1388" s="5" t="s">
        <v>3081</v>
      </c>
      <c r="D1388" s="5" t="s">
        <v>468</v>
      </c>
      <c r="E1388" s="4">
        <v>590.0</v>
      </c>
      <c r="F1388" s="5" t="s">
        <v>3082</v>
      </c>
      <c r="G1388" s="6" t="s">
        <v>3083</v>
      </c>
    </row>
    <row r="1389">
      <c r="A1389" s="2" t="s">
        <v>7</v>
      </c>
      <c r="B1389" s="5">
        <v>1939.0</v>
      </c>
      <c r="C1389" s="5" t="s">
        <v>3084</v>
      </c>
      <c r="D1389" s="5" t="s">
        <v>468</v>
      </c>
      <c r="E1389" s="4">
        <v>590.0</v>
      </c>
      <c r="F1389" s="5" t="s">
        <v>3085</v>
      </c>
      <c r="G1389" s="6" t="s">
        <v>3086</v>
      </c>
    </row>
    <row r="1390">
      <c r="A1390" s="2" t="s">
        <v>7</v>
      </c>
      <c r="B1390" s="5">
        <v>1940.0</v>
      </c>
      <c r="C1390" s="5" t="s">
        <v>130</v>
      </c>
      <c r="D1390" s="5" t="s">
        <v>468</v>
      </c>
      <c r="E1390" s="4">
        <v>590.0</v>
      </c>
      <c r="F1390" s="5" t="s">
        <v>3087</v>
      </c>
      <c r="G1390" s="6" t="s">
        <v>3088</v>
      </c>
    </row>
    <row r="1391">
      <c r="A1391" s="2" t="s">
        <v>7</v>
      </c>
      <c r="B1391" s="5">
        <v>1941.0</v>
      </c>
      <c r="C1391" s="5" t="s">
        <v>3089</v>
      </c>
      <c r="D1391" s="5" t="s">
        <v>468</v>
      </c>
      <c r="E1391" s="4">
        <v>590.0</v>
      </c>
      <c r="F1391" s="5"/>
      <c r="G1391" s="6" t="s">
        <v>3090</v>
      </c>
    </row>
    <row r="1392">
      <c r="A1392" s="2" t="s">
        <v>7</v>
      </c>
      <c r="B1392" s="5">
        <v>1942.0</v>
      </c>
      <c r="C1392" s="5" t="s">
        <v>3091</v>
      </c>
      <c r="D1392" s="5" t="s">
        <v>548</v>
      </c>
      <c r="E1392" s="4">
        <v>590.0</v>
      </c>
      <c r="F1392" s="5" t="s">
        <v>3092</v>
      </c>
      <c r="G1392" s="6" t="s">
        <v>3093</v>
      </c>
    </row>
    <row r="1393">
      <c r="A1393" s="2" t="s">
        <v>7</v>
      </c>
      <c r="B1393" s="5">
        <v>1943.0</v>
      </c>
      <c r="C1393" s="5" t="s">
        <v>3094</v>
      </c>
      <c r="D1393" s="5" t="s">
        <v>468</v>
      </c>
      <c r="E1393" s="4">
        <v>590.0</v>
      </c>
      <c r="F1393" s="5"/>
      <c r="G1393" s="6" t="s">
        <v>3095</v>
      </c>
    </row>
    <row r="1394">
      <c r="A1394" s="2" t="s">
        <v>7</v>
      </c>
      <c r="B1394" s="5">
        <v>1944.0</v>
      </c>
      <c r="C1394" s="5" t="s">
        <v>3096</v>
      </c>
      <c r="D1394" s="5" t="s">
        <v>468</v>
      </c>
      <c r="E1394" s="4">
        <v>591.0</v>
      </c>
      <c r="F1394" s="5" t="s">
        <v>3097</v>
      </c>
      <c r="G1394" s="6" t="s">
        <v>3098</v>
      </c>
    </row>
    <row r="1395">
      <c r="A1395" s="2" t="s">
        <v>7</v>
      </c>
      <c r="B1395" s="5">
        <v>1945.0</v>
      </c>
      <c r="C1395" s="5" t="s">
        <v>3099</v>
      </c>
      <c r="D1395" s="5" t="s">
        <v>468</v>
      </c>
      <c r="E1395" s="4">
        <v>591.0</v>
      </c>
      <c r="F1395" s="5" t="s">
        <v>3100</v>
      </c>
      <c r="G1395" s="6" t="s">
        <v>3101</v>
      </c>
    </row>
    <row r="1396">
      <c r="A1396" s="2" t="s">
        <v>7</v>
      </c>
      <c r="B1396" s="5">
        <v>1946.0</v>
      </c>
      <c r="C1396" s="5" t="s">
        <v>3102</v>
      </c>
      <c r="D1396" s="5" t="s">
        <v>468</v>
      </c>
      <c r="E1396" s="4">
        <v>591.0</v>
      </c>
      <c r="F1396" s="5" t="s">
        <v>3103</v>
      </c>
      <c r="G1396" s="6" t="s">
        <v>3104</v>
      </c>
    </row>
    <row r="1397">
      <c r="A1397" s="2" t="s">
        <v>7</v>
      </c>
      <c r="B1397" s="5">
        <v>1947.0</v>
      </c>
      <c r="C1397" s="5" t="s">
        <v>3105</v>
      </c>
      <c r="D1397" s="5" t="s">
        <v>468</v>
      </c>
      <c r="E1397" s="4">
        <v>591.0</v>
      </c>
      <c r="F1397" s="5" t="s">
        <v>3106</v>
      </c>
      <c r="G1397" s="6" t="s">
        <v>3107</v>
      </c>
    </row>
    <row r="1398">
      <c r="A1398" s="2" t="s">
        <v>7</v>
      </c>
      <c r="B1398" s="5">
        <v>1948.0</v>
      </c>
      <c r="C1398" s="5" t="s">
        <v>3108</v>
      </c>
      <c r="D1398" s="5" t="s">
        <v>468</v>
      </c>
      <c r="E1398" s="4">
        <v>591.0</v>
      </c>
      <c r="F1398" s="5" t="s">
        <v>3109</v>
      </c>
      <c r="G1398" s="6" t="s">
        <v>3110</v>
      </c>
    </row>
    <row r="1399">
      <c r="A1399" s="2" t="s">
        <v>7</v>
      </c>
      <c r="B1399" s="5">
        <v>1949.0</v>
      </c>
      <c r="C1399" s="5" t="s">
        <v>3111</v>
      </c>
      <c r="D1399" s="5" t="s">
        <v>468</v>
      </c>
      <c r="E1399" s="4">
        <v>591.0</v>
      </c>
      <c r="F1399" s="5" t="s">
        <v>3112</v>
      </c>
      <c r="G1399" s="6" t="s">
        <v>3113</v>
      </c>
    </row>
    <row r="1400">
      <c r="A1400" s="2" t="s">
        <v>7</v>
      </c>
      <c r="B1400" s="5">
        <v>1950.0</v>
      </c>
      <c r="C1400" s="5" t="s">
        <v>3114</v>
      </c>
      <c r="D1400" s="5" t="s">
        <v>548</v>
      </c>
      <c r="E1400" s="4">
        <v>592.0</v>
      </c>
      <c r="F1400" s="5" t="s">
        <v>3115</v>
      </c>
      <c r="G1400" s="6" t="s">
        <v>3116</v>
      </c>
    </row>
    <row r="1401">
      <c r="A1401" s="2" t="s">
        <v>7</v>
      </c>
      <c r="B1401" s="5">
        <v>1951.0</v>
      </c>
      <c r="C1401" s="5" t="s">
        <v>3117</v>
      </c>
      <c r="D1401" s="5" t="s">
        <v>468</v>
      </c>
      <c r="E1401" s="4">
        <v>592.0</v>
      </c>
      <c r="F1401" s="5" t="s">
        <v>3118</v>
      </c>
      <c r="G1401" s="6" t="s">
        <v>3119</v>
      </c>
    </row>
    <row r="1402">
      <c r="A1402" s="2" t="s">
        <v>7</v>
      </c>
      <c r="B1402" s="5">
        <v>1952.0</v>
      </c>
      <c r="C1402" s="5" t="s">
        <v>3120</v>
      </c>
      <c r="D1402" s="5" t="s">
        <v>468</v>
      </c>
      <c r="E1402" s="4">
        <v>592.0</v>
      </c>
      <c r="F1402" s="5"/>
      <c r="G1402" s="6" t="s">
        <v>3121</v>
      </c>
    </row>
    <row r="1403">
      <c r="A1403" s="2" t="s">
        <v>7</v>
      </c>
      <c r="B1403" s="5">
        <v>1953.0</v>
      </c>
      <c r="C1403" s="5" t="s">
        <v>3122</v>
      </c>
      <c r="D1403" s="5" t="s">
        <v>468</v>
      </c>
      <c r="E1403" s="4">
        <v>592.0</v>
      </c>
      <c r="F1403" s="5" t="s">
        <v>3123</v>
      </c>
      <c r="G1403" s="6" t="s">
        <v>3124</v>
      </c>
    </row>
    <row r="1404">
      <c r="A1404" s="2" t="s">
        <v>7</v>
      </c>
      <c r="B1404" s="5">
        <v>1954.0</v>
      </c>
      <c r="C1404" s="5" t="s">
        <v>3125</v>
      </c>
      <c r="D1404" s="5" t="s">
        <v>548</v>
      </c>
      <c r="E1404" s="4">
        <v>593.0</v>
      </c>
      <c r="F1404" s="5" t="s">
        <v>3126</v>
      </c>
      <c r="G1404" s="6" t="s">
        <v>3127</v>
      </c>
    </row>
    <row r="1405">
      <c r="A1405" s="2" t="s">
        <v>7</v>
      </c>
      <c r="B1405" s="5">
        <v>1955.0</v>
      </c>
      <c r="C1405" s="5" t="s">
        <v>3128</v>
      </c>
      <c r="D1405" s="5" t="s">
        <v>468</v>
      </c>
      <c r="E1405" s="4">
        <v>593.0</v>
      </c>
      <c r="F1405" s="5" t="s">
        <v>3129</v>
      </c>
      <c r="G1405" s="6" t="s">
        <v>3130</v>
      </c>
    </row>
    <row r="1406">
      <c r="A1406" s="2" t="s">
        <v>7</v>
      </c>
      <c r="B1406" s="5">
        <v>1956.0</v>
      </c>
      <c r="C1406" s="5" t="s">
        <v>3131</v>
      </c>
      <c r="D1406" s="5" t="s">
        <v>468</v>
      </c>
      <c r="E1406" s="4">
        <v>593.0</v>
      </c>
      <c r="F1406" s="5" t="s">
        <v>3132</v>
      </c>
      <c r="G1406" s="6" t="s">
        <v>3133</v>
      </c>
    </row>
    <row r="1407">
      <c r="A1407" s="2" t="s">
        <v>7</v>
      </c>
      <c r="B1407" s="5">
        <v>1957.0</v>
      </c>
      <c r="C1407" s="5" t="s">
        <v>3134</v>
      </c>
      <c r="D1407" s="5" t="s">
        <v>468</v>
      </c>
      <c r="E1407" s="4">
        <v>593.0</v>
      </c>
      <c r="F1407" s="5" t="s">
        <v>3135</v>
      </c>
      <c r="G1407" s="6" t="s">
        <v>3136</v>
      </c>
    </row>
    <row r="1408">
      <c r="A1408" s="2" t="s">
        <v>7</v>
      </c>
      <c r="B1408" s="5">
        <v>1958.0</v>
      </c>
      <c r="C1408" s="5" t="s">
        <v>3137</v>
      </c>
      <c r="D1408" s="5" t="s">
        <v>468</v>
      </c>
      <c r="E1408" s="4">
        <v>593.0</v>
      </c>
      <c r="F1408" s="5" t="s">
        <v>3138</v>
      </c>
      <c r="G1408" s="6" t="s">
        <v>3139</v>
      </c>
    </row>
    <row r="1409">
      <c r="A1409" s="2" t="s">
        <v>7</v>
      </c>
      <c r="B1409" s="5">
        <v>1959.0</v>
      </c>
      <c r="C1409" s="5" t="s">
        <v>3140</v>
      </c>
      <c r="D1409" s="5" t="s">
        <v>468</v>
      </c>
      <c r="E1409" s="4">
        <v>594.0</v>
      </c>
      <c r="F1409" s="5" t="s">
        <v>3141</v>
      </c>
      <c r="G1409" s="6" t="s">
        <v>3142</v>
      </c>
    </row>
    <row r="1410">
      <c r="A1410" s="2" t="s">
        <v>7</v>
      </c>
      <c r="B1410" s="5">
        <v>1960.0</v>
      </c>
      <c r="C1410" s="5" t="s">
        <v>3143</v>
      </c>
      <c r="D1410" s="5" t="s">
        <v>468</v>
      </c>
      <c r="E1410" s="4">
        <v>594.0</v>
      </c>
      <c r="F1410" s="5" t="s">
        <v>3144</v>
      </c>
      <c r="G1410" s="6" t="s">
        <v>3145</v>
      </c>
    </row>
    <row r="1411">
      <c r="A1411" s="2" t="s">
        <v>7</v>
      </c>
      <c r="B1411" s="5">
        <v>1961.0</v>
      </c>
      <c r="C1411" s="5" t="s">
        <v>3146</v>
      </c>
      <c r="D1411" s="5" t="s">
        <v>468</v>
      </c>
      <c r="E1411" s="4">
        <v>594.0</v>
      </c>
      <c r="F1411" s="5" t="s">
        <v>3147</v>
      </c>
      <c r="G1411" s="6" t="s">
        <v>3148</v>
      </c>
    </row>
    <row r="1412">
      <c r="A1412" s="2" t="s">
        <v>7</v>
      </c>
      <c r="B1412" s="5">
        <v>1962.0</v>
      </c>
      <c r="C1412" s="5" t="s">
        <v>3149</v>
      </c>
      <c r="D1412" s="5" t="s">
        <v>468</v>
      </c>
      <c r="E1412" s="4">
        <v>594.0</v>
      </c>
      <c r="F1412" s="5" t="s">
        <v>3150</v>
      </c>
      <c r="G1412" s="6" t="s">
        <v>3151</v>
      </c>
    </row>
    <row r="1413">
      <c r="A1413" s="2" t="s">
        <v>7</v>
      </c>
      <c r="B1413" s="5">
        <v>1963.0</v>
      </c>
      <c r="C1413" s="5" t="s">
        <v>3152</v>
      </c>
      <c r="D1413" s="5" t="s">
        <v>468</v>
      </c>
      <c r="E1413" s="4">
        <v>594.0</v>
      </c>
      <c r="F1413" s="5" t="s">
        <v>3153</v>
      </c>
      <c r="G1413" s="6" t="s">
        <v>3154</v>
      </c>
    </row>
    <row r="1414">
      <c r="A1414" s="2" t="s">
        <v>7</v>
      </c>
      <c r="B1414" s="5">
        <v>1964.0</v>
      </c>
      <c r="C1414" s="5" t="s">
        <v>134</v>
      </c>
      <c r="D1414" s="5" t="s">
        <v>548</v>
      </c>
      <c r="E1414" s="4">
        <v>594.0</v>
      </c>
      <c r="F1414" s="5" t="s">
        <v>3155</v>
      </c>
      <c r="G1414" s="6" t="s">
        <v>3156</v>
      </c>
    </row>
    <row r="1415">
      <c r="A1415" s="2" t="s">
        <v>7</v>
      </c>
      <c r="B1415" s="5">
        <v>1965.0</v>
      </c>
      <c r="C1415" s="5" t="s">
        <v>3157</v>
      </c>
      <c r="D1415" s="5" t="s">
        <v>468</v>
      </c>
      <c r="E1415" s="4">
        <v>595.0</v>
      </c>
      <c r="F1415" s="5" t="s">
        <v>3158</v>
      </c>
      <c r="G1415" s="6" t="s">
        <v>3159</v>
      </c>
    </row>
    <row r="1416">
      <c r="A1416" s="2" t="s">
        <v>7</v>
      </c>
      <c r="B1416" s="5">
        <v>1966.0</v>
      </c>
      <c r="C1416" s="5" t="s">
        <v>3160</v>
      </c>
      <c r="D1416" s="5" t="s">
        <v>468</v>
      </c>
      <c r="E1416" s="4">
        <v>596.0</v>
      </c>
      <c r="F1416" s="5" t="s">
        <v>3161</v>
      </c>
      <c r="G1416" s="6" t="s">
        <v>3162</v>
      </c>
    </row>
    <row r="1417">
      <c r="A1417" s="2" t="s">
        <v>7</v>
      </c>
      <c r="B1417" s="5">
        <v>1967.0</v>
      </c>
      <c r="C1417" s="5" t="s">
        <v>3163</v>
      </c>
      <c r="D1417" s="5" t="s">
        <v>468</v>
      </c>
      <c r="E1417" s="4">
        <v>596.0</v>
      </c>
      <c r="F1417" s="5" t="s">
        <v>3164</v>
      </c>
      <c r="G1417" s="6" t="s">
        <v>3165</v>
      </c>
    </row>
    <row r="1418">
      <c r="A1418" s="2" t="s">
        <v>7</v>
      </c>
      <c r="B1418" s="5">
        <v>1968.0</v>
      </c>
      <c r="C1418" s="5" t="s">
        <v>3166</v>
      </c>
      <c r="D1418" s="5" t="s">
        <v>468</v>
      </c>
      <c r="E1418" s="4">
        <v>596.0</v>
      </c>
      <c r="F1418" s="5" t="s">
        <v>3167</v>
      </c>
      <c r="G1418" s="6" t="s">
        <v>3168</v>
      </c>
    </row>
    <row r="1419">
      <c r="A1419" s="2" t="s">
        <v>7</v>
      </c>
      <c r="B1419" s="5">
        <v>1969.0</v>
      </c>
      <c r="C1419" s="5" t="s">
        <v>3169</v>
      </c>
      <c r="D1419" s="5" t="s">
        <v>468</v>
      </c>
      <c r="E1419" s="4">
        <v>596.0</v>
      </c>
      <c r="F1419" s="5"/>
      <c r="G1419" s="6" t="s">
        <v>3170</v>
      </c>
    </row>
    <row r="1420">
      <c r="A1420" s="2" t="s">
        <v>7</v>
      </c>
      <c r="B1420" s="5">
        <v>1970.0</v>
      </c>
      <c r="C1420" s="5" t="s">
        <v>3171</v>
      </c>
      <c r="D1420" s="5" t="s">
        <v>468</v>
      </c>
      <c r="E1420" s="4">
        <v>596.0</v>
      </c>
      <c r="F1420" s="5" t="s">
        <v>3172</v>
      </c>
      <c r="G1420" s="6" t="s">
        <v>3173</v>
      </c>
    </row>
    <row r="1421">
      <c r="A1421" s="2" t="s">
        <v>7</v>
      </c>
      <c r="B1421" s="5">
        <v>1971.0</v>
      </c>
      <c r="C1421" s="5" t="s">
        <v>3174</v>
      </c>
      <c r="D1421" s="5" t="s">
        <v>468</v>
      </c>
      <c r="E1421" s="4">
        <v>596.0</v>
      </c>
      <c r="F1421" s="5" t="s">
        <v>3175</v>
      </c>
      <c r="G1421" s="6" t="s">
        <v>3176</v>
      </c>
    </row>
    <row r="1422">
      <c r="A1422" s="2" t="s">
        <v>7</v>
      </c>
      <c r="B1422" s="5">
        <v>1972.0</v>
      </c>
      <c r="C1422" s="5" t="s">
        <v>3177</v>
      </c>
      <c r="D1422" s="5" t="s">
        <v>468</v>
      </c>
      <c r="E1422" s="4">
        <v>596.0</v>
      </c>
      <c r="F1422" s="5" t="s">
        <v>3178</v>
      </c>
      <c r="G1422" s="6" t="s">
        <v>3179</v>
      </c>
    </row>
    <row r="1423">
      <c r="A1423" s="2" t="s">
        <v>7</v>
      </c>
      <c r="B1423" s="5">
        <v>1973.0</v>
      </c>
      <c r="C1423" s="5" t="s">
        <v>3180</v>
      </c>
      <c r="D1423" s="5" t="s">
        <v>468</v>
      </c>
      <c r="E1423" s="4">
        <v>596.0</v>
      </c>
      <c r="F1423" s="5" t="s">
        <v>3181</v>
      </c>
      <c r="G1423" s="6" t="s">
        <v>3182</v>
      </c>
    </row>
    <row r="1424">
      <c r="A1424" s="2" t="s">
        <v>7</v>
      </c>
      <c r="B1424" s="5">
        <v>1974.0</v>
      </c>
      <c r="C1424" s="5" t="s">
        <v>3183</v>
      </c>
      <c r="D1424" s="5" t="s">
        <v>468</v>
      </c>
      <c r="E1424" s="4">
        <v>596.0</v>
      </c>
      <c r="F1424" s="5" t="s">
        <v>3184</v>
      </c>
      <c r="G1424" s="6" t="s">
        <v>3185</v>
      </c>
    </row>
    <row r="1425">
      <c r="A1425" s="2" t="s">
        <v>7</v>
      </c>
      <c r="B1425" s="5">
        <v>1975.0</v>
      </c>
      <c r="C1425" s="5" t="s">
        <v>3186</v>
      </c>
      <c r="D1425" s="5" t="s">
        <v>468</v>
      </c>
      <c r="E1425" s="4">
        <v>596.0</v>
      </c>
      <c r="F1425" s="5" t="s">
        <v>3187</v>
      </c>
      <c r="G1425" s="6" t="s">
        <v>3188</v>
      </c>
    </row>
    <row r="1426">
      <c r="A1426" s="2" t="s">
        <v>7</v>
      </c>
      <c r="B1426" s="5">
        <v>1976.0</v>
      </c>
      <c r="C1426" s="5" t="s">
        <v>3189</v>
      </c>
      <c r="D1426" s="5" t="s">
        <v>468</v>
      </c>
      <c r="E1426" s="4">
        <v>596.0</v>
      </c>
      <c r="F1426" s="5" t="s">
        <v>3190</v>
      </c>
      <c r="G1426" s="6" t="s">
        <v>3191</v>
      </c>
    </row>
    <row r="1427">
      <c r="A1427" s="2" t="s">
        <v>7</v>
      </c>
      <c r="B1427" s="5">
        <v>1977.0</v>
      </c>
      <c r="C1427" s="5" t="s">
        <v>3192</v>
      </c>
      <c r="D1427" s="5" t="s">
        <v>468</v>
      </c>
      <c r="E1427" s="4">
        <v>596.0</v>
      </c>
      <c r="F1427" s="5" t="s">
        <v>3193</v>
      </c>
      <c r="G1427" s="6" t="s">
        <v>3194</v>
      </c>
    </row>
    <row r="1428">
      <c r="A1428" s="2" t="s">
        <v>7</v>
      </c>
      <c r="B1428" s="5">
        <v>1978.0</v>
      </c>
      <c r="C1428" s="5" t="s">
        <v>3195</v>
      </c>
      <c r="D1428" s="5" t="s">
        <v>468</v>
      </c>
      <c r="E1428" s="4">
        <v>596.0</v>
      </c>
      <c r="F1428" s="5" t="s">
        <v>3196</v>
      </c>
      <c r="G1428" s="6" t="s">
        <v>3197</v>
      </c>
    </row>
    <row r="1429">
      <c r="A1429" s="2" t="s">
        <v>7</v>
      </c>
      <c r="B1429" s="5">
        <v>1979.0</v>
      </c>
      <c r="C1429" s="5" t="s">
        <v>3198</v>
      </c>
      <c r="D1429" s="5" t="s">
        <v>468</v>
      </c>
      <c r="E1429" s="4">
        <v>596.0</v>
      </c>
      <c r="F1429" s="5" t="s">
        <v>3199</v>
      </c>
      <c r="G1429" s="6" t="s">
        <v>3200</v>
      </c>
    </row>
    <row r="1430">
      <c r="A1430" s="2" t="s">
        <v>7</v>
      </c>
      <c r="B1430" s="5">
        <v>1980.0</v>
      </c>
      <c r="C1430" s="5" t="s">
        <v>3201</v>
      </c>
      <c r="D1430" s="5" t="s">
        <v>468</v>
      </c>
      <c r="E1430" s="4">
        <v>596.0</v>
      </c>
      <c r="F1430" s="5" t="s">
        <v>3202</v>
      </c>
      <c r="G1430" s="6" t="s">
        <v>3203</v>
      </c>
    </row>
    <row r="1431">
      <c r="A1431" s="2" t="s">
        <v>7</v>
      </c>
      <c r="B1431" s="5">
        <v>1981.0</v>
      </c>
      <c r="C1431" s="5" t="s">
        <v>3204</v>
      </c>
      <c r="D1431" s="5" t="s">
        <v>468</v>
      </c>
      <c r="E1431" s="4">
        <v>597.0</v>
      </c>
      <c r="F1431" s="5" t="s">
        <v>3205</v>
      </c>
      <c r="G1431" s="6" t="s">
        <v>3206</v>
      </c>
    </row>
    <row r="1432">
      <c r="A1432" s="2" t="s">
        <v>7</v>
      </c>
      <c r="B1432" s="5">
        <v>1982.0</v>
      </c>
      <c r="C1432" s="5" t="s">
        <v>3207</v>
      </c>
      <c r="D1432" s="5" t="s">
        <v>468</v>
      </c>
      <c r="E1432" s="4">
        <v>598.0</v>
      </c>
      <c r="F1432" s="5" t="s">
        <v>3208</v>
      </c>
      <c r="G1432" s="6" t="s">
        <v>3209</v>
      </c>
    </row>
    <row r="1433">
      <c r="A1433" s="2" t="s">
        <v>7</v>
      </c>
      <c r="B1433" s="5">
        <v>1983.0</v>
      </c>
      <c r="C1433" s="5" t="s">
        <v>3210</v>
      </c>
      <c r="D1433" s="5" t="s">
        <v>468</v>
      </c>
      <c r="E1433" s="4">
        <v>598.0</v>
      </c>
      <c r="F1433" s="5" t="s">
        <v>3211</v>
      </c>
      <c r="G1433" s="6" t="s">
        <v>3212</v>
      </c>
    </row>
    <row r="1434">
      <c r="A1434" s="2" t="s">
        <v>7</v>
      </c>
      <c r="B1434" s="5">
        <v>1984.0</v>
      </c>
      <c r="C1434" s="5" t="s">
        <v>3213</v>
      </c>
      <c r="D1434" s="5" t="s">
        <v>468</v>
      </c>
      <c r="E1434" s="4">
        <v>598.0</v>
      </c>
      <c r="F1434" s="5" t="s">
        <v>3214</v>
      </c>
      <c r="G1434" s="6" t="s">
        <v>3215</v>
      </c>
    </row>
    <row r="1435">
      <c r="A1435" s="2" t="s">
        <v>7</v>
      </c>
      <c r="B1435" s="5">
        <v>1985.0</v>
      </c>
      <c r="C1435" s="5" t="s">
        <v>138</v>
      </c>
      <c r="D1435" s="5" t="s">
        <v>468</v>
      </c>
      <c r="E1435" s="4">
        <v>598.0</v>
      </c>
      <c r="F1435" s="5" t="s">
        <v>3216</v>
      </c>
      <c r="G1435" s="6" t="s">
        <v>3217</v>
      </c>
    </row>
    <row r="1436">
      <c r="A1436" s="2" t="s">
        <v>7</v>
      </c>
      <c r="B1436" s="5">
        <v>1986.0</v>
      </c>
      <c r="C1436" s="5" t="s">
        <v>3218</v>
      </c>
      <c r="D1436" s="5" t="s">
        <v>468</v>
      </c>
      <c r="E1436" s="4">
        <v>598.0</v>
      </c>
      <c r="F1436" s="5" t="s">
        <v>3219</v>
      </c>
      <c r="G1436" s="6" t="s">
        <v>3220</v>
      </c>
    </row>
    <row r="1437">
      <c r="A1437" s="2" t="s">
        <v>7</v>
      </c>
      <c r="B1437" s="5">
        <v>1987.0</v>
      </c>
      <c r="C1437" s="5" t="s">
        <v>3221</v>
      </c>
      <c r="D1437" s="5" t="s">
        <v>468</v>
      </c>
      <c r="E1437" s="4">
        <v>598.0</v>
      </c>
      <c r="F1437" s="5" t="s">
        <v>3222</v>
      </c>
      <c r="G1437" s="6" t="s">
        <v>3223</v>
      </c>
    </row>
    <row r="1438">
      <c r="A1438" s="2" t="s">
        <v>7</v>
      </c>
      <c r="B1438" s="5">
        <v>1988.0</v>
      </c>
      <c r="C1438" s="5" t="s">
        <v>3224</v>
      </c>
      <c r="D1438" s="5" t="s">
        <v>468</v>
      </c>
      <c r="E1438" s="4">
        <v>598.0</v>
      </c>
      <c r="F1438" s="5" t="s">
        <v>3225</v>
      </c>
      <c r="G1438" s="6" t="s">
        <v>3226</v>
      </c>
    </row>
    <row r="1439">
      <c r="A1439" s="2" t="s">
        <v>7</v>
      </c>
      <c r="B1439" s="5">
        <v>1989.0</v>
      </c>
      <c r="C1439" s="5" t="s">
        <v>3227</v>
      </c>
      <c r="D1439" s="5" t="s">
        <v>468</v>
      </c>
      <c r="E1439" s="4">
        <v>598.0</v>
      </c>
      <c r="F1439" s="5" t="s">
        <v>3228</v>
      </c>
      <c r="G1439" s="6" t="s">
        <v>3229</v>
      </c>
    </row>
    <row r="1440">
      <c r="A1440" s="2" t="s">
        <v>7</v>
      </c>
      <c r="B1440" s="5">
        <v>1990.0</v>
      </c>
      <c r="C1440" s="5" t="s">
        <v>3230</v>
      </c>
      <c r="D1440" s="5" t="s">
        <v>468</v>
      </c>
      <c r="E1440" s="4">
        <v>598.0</v>
      </c>
      <c r="F1440" s="5" t="s">
        <v>3231</v>
      </c>
      <c r="G1440" s="6" t="s">
        <v>3232</v>
      </c>
    </row>
    <row r="1441">
      <c r="A1441" s="2" t="s">
        <v>7</v>
      </c>
      <c r="B1441" s="5">
        <v>1991.0</v>
      </c>
      <c r="C1441" s="5" t="s">
        <v>3233</v>
      </c>
      <c r="D1441" s="5" t="s">
        <v>468</v>
      </c>
      <c r="E1441" s="4">
        <v>598.0</v>
      </c>
      <c r="F1441" s="5"/>
      <c r="G1441" s="6" t="s">
        <v>3234</v>
      </c>
    </row>
    <row r="1442">
      <c r="A1442" s="2" t="s">
        <v>7</v>
      </c>
      <c r="B1442" s="5">
        <v>1992.0</v>
      </c>
      <c r="C1442" s="5" t="s">
        <v>3235</v>
      </c>
      <c r="D1442" s="5" t="s">
        <v>468</v>
      </c>
      <c r="E1442" s="4">
        <v>598.0</v>
      </c>
      <c r="F1442" s="5" t="s">
        <v>3236</v>
      </c>
      <c r="G1442" s="6" t="s">
        <v>3237</v>
      </c>
    </row>
    <row r="1443">
      <c r="A1443" s="2" t="s">
        <v>7</v>
      </c>
      <c r="B1443" s="5">
        <v>1993.0</v>
      </c>
      <c r="C1443" s="5" t="s">
        <v>3238</v>
      </c>
      <c r="D1443" s="5" t="s">
        <v>468</v>
      </c>
      <c r="E1443" s="4">
        <v>598.0</v>
      </c>
      <c r="F1443" s="5" t="s">
        <v>3239</v>
      </c>
      <c r="G1443" s="6" t="s">
        <v>3240</v>
      </c>
    </row>
    <row r="1444">
      <c r="A1444" s="2" t="s">
        <v>7</v>
      </c>
      <c r="B1444" s="5">
        <v>1994.0</v>
      </c>
      <c r="C1444" s="5" t="s">
        <v>3241</v>
      </c>
      <c r="D1444" s="5" t="s">
        <v>468</v>
      </c>
      <c r="E1444" s="4">
        <v>599.0</v>
      </c>
      <c r="F1444" s="5" t="s">
        <v>3242</v>
      </c>
      <c r="G1444" s="6" t="s">
        <v>3243</v>
      </c>
    </row>
    <row r="1445">
      <c r="A1445" s="2" t="s">
        <v>7</v>
      </c>
      <c r="B1445" s="5">
        <v>1995.0</v>
      </c>
      <c r="C1445" s="5" t="s">
        <v>3244</v>
      </c>
      <c r="D1445" s="5" t="s">
        <v>468</v>
      </c>
      <c r="E1445" s="4">
        <v>599.0</v>
      </c>
      <c r="F1445" s="5" t="s">
        <v>3245</v>
      </c>
      <c r="G1445" s="6" t="s">
        <v>3246</v>
      </c>
    </row>
    <row r="1446">
      <c r="A1446" s="2" t="s">
        <v>7</v>
      </c>
      <c r="B1446" s="5">
        <v>1996.0</v>
      </c>
      <c r="C1446" s="5" t="s">
        <v>3247</v>
      </c>
      <c r="D1446" s="5" t="s">
        <v>468</v>
      </c>
      <c r="E1446" s="4">
        <v>599.0</v>
      </c>
      <c r="F1446" s="5" t="s">
        <v>3248</v>
      </c>
      <c r="G1446" s="6" t="s">
        <v>3249</v>
      </c>
    </row>
    <row r="1447">
      <c r="A1447" s="2" t="s">
        <v>7</v>
      </c>
      <c r="B1447" s="5">
        <v>1997.0</v>
      </c>
      <c r="C1447" s="5" t="s">
        <v>3250</v>
      </c>
      <c r="D1447" s="5" t="s">
        <v>468</v>
      </c>
      <c r="E1447" s="4">
        <v>599.0</v>
      </c>
      <c r="F1447" s="5" t="s">
        <v>3251</v>
      </c>
      <c r="G1447" s="6" t="s">
        <v>3252</v>
      </c>
    </row>
    <row r="1448">
      <c r="A1448" s="2" t="s">
        <v>7</v>
      </c>
      <c r="B1448" s="5">
        <v>1998.0</v>
      </c>
      <c r="C1448" s="5" t="s">
        <v>3253</v>
      </c>
      <c r="D1448" s="5" t="s">
        <v>468</v>
      </c>
      <c r="E1448" s="4">
        <v>600.0</v>
      </c>
      <c r="F1448" s="5" t="s">
        <v>3254</v>
      </c>
      <c r="G1448" s="6" t="s">
        <v>3255</v>
      </c>
    </row>
    <row r="1449">
      <c r="A1449" s="2" t="s">
        <v>7</v>
      </c>
      <c r="B1449" s="5">
        <v>1999.0</v>
      </c>
      <c r="C1449" s="5" t="s">
        <v>3256</v>
      </c>
      <c r="D1449" s="5" t="s">
        <v>468</v>
      </c>
      <c r="E1449" s="4">
        <v>600.0</v>
      </c>
      <c r="F1449" s="5" t="s">
        <v>3257</v>
      </c>
      <c r="G1449" s="6" t="s">
        <v>3258</v>
      </c>
    </row>
    <row r="1450">
      <c r="A1450" s="2" t="s">
        <v>7</v>
      </c>
      <c r="B1450" s="5">
        <v>2000.0</v>
      </c>
      <c r="C1450" s="5" t="s">
        <v>3259</v>
      </c>
      <c r="D1450" s="5" t="s">
        <v>548</v>
      </c>
      <c r="E1450" s="4">
        <v>600.0</v>
      </c>
      <c r="F1450" s="5" t="s">
        <v>3260</v>
      </c>
      <c r="G1450" s="6" t="s">
        <v>3261</v>
      </c>
    </row>
    <row r="1451">
      <c r="A1451" s="2" t="s">
        <v>7</v>
      </c>
      <c r="B1451" s="5">
        <v>2001.0</v>
      </c>
      <c r="C1451" s="5" t="s">
        <v>3262</v>
      </c>
      <c r="D1451" s="5" t="s">
        <v>468</v>
      </c>
      <c r="E1451" s="4">
        <v>600.0</v>
      </c>
      <c r="F1451" s="5"/>
      <c r="G1451" s="6" t="s">
        <v>3263</v>
      </c>
    </row>
    <row r="1452">
      <c r="A1452" s="2" t="s">
        <v>7</v>
      </c>
      <c r="B1452" s="5">
        <v>2002.0</v>
      </c>
      <c r="C1452" s="5" t="s">
        <v>3264</v>
      </c>
      <c r="D1452" s="5" t="s">
        <v>468</v>
      </c>
      <c r="E1452" s="4">
        <v>600.0</v>
      </c>
      <c r="F1452" s="5" t="s">
        <v>3265</v>
      </c>
      <c r="G1452" s="6" t="s">
        <v>3266</v>
      </c>
    </row>
    <row r="1453">
      <c r="A1453" s="2" t="s">
        <v>7</v>
      </c>
      <c r="B1453" s="5">
        <v>2003.0</v>
      </c>
      <c r="C1453" s="5" t="s">
        <v>3267</v>
      </c>
      <c r="D1453" s="5" t="s">
        <v>468</v>
      </c>
      <c r="E1453" s="4">
        <v>600.0</v>
      </c>
      <c r="F1453" s="5" t="s">
        <v>3268</v>
      </c>
      <c r="G1453" s="6" t="s">
        <v>3269</v>
      </c>
    </row>
    <row r="1454">
      <c r="A1454" s="2" t="s">
        <v>7</v>
      </c>
      <c r="B1454" s="5">
        <v>2004.0</v>
      </c>
      <c r="C1454" s="5" t="s">
        <v>3270</v>
      </c>
      <c r="D1454" s="5" t="s">
        <v>468</v>
      </c>
      <c r="E1454" s="4">
        <v>601.0</v>
      </c>
      <c r="F1454" s="5" t="s">
        <v>3271</v>
      </c>
      <c r="G1454" s="6" t="s">
        <v>3272</v>
      </c>
    </row>
    <row r="1455">
      <c r="A1455" s="2" t="s">
        <v>7</v>
      </c>
      <c r="B1455" s="5">
        <v>2005.0</v>
      </c>
      <c r="C1455" s="5" t="s">
        <v>3273</v>
      </c>
      <c r="D1455" s="5" t="s">
        <v>468</v>
      </c>
      <c r="E1455" s="4">
        <v>601.0</v>
      </c>
      <c r="F1455" s="5" t="s">
        <v>3274</v>
      </c>
      <c r="G1455" s="6" t="s">
        <v>3275</v>
      </c>
    </row>
    <row r="1456">
      <c r="A1456" s="2" t="s">
        <v>7</v>
      </c>
      <c r="B1456" s="5">
        <v>2006.0</v>
      </c>
      <c r="C1456" s="5" t="s">
        <v>3276</v>
      </c>
      <c r="D1456" s="5" t="s">
        <v>468</v>
      </c>
      <c r="E1456" s="4">
        <v>601.0</v>
      </c>
      <c r="F1456" s="5" t="s">
        <v>3277</v>
      </c>
      <c r="G1456" s="6" t="s">
        <v>3278</v>
      </c>
    </row>
    <row r="1457">
      <c r="A1457" s="2" t="s">
        <v>7</v>
      </c>
      <c r="B1457" s="5">
        <v>2007.0</v>
      </c>
      <c r="C1457" s="5" t="s">
        <v>3279</v>
      </c>
      <c r="D1457" s="5" t="s">
        <v>468</v>
      </c>
      <c r="E1457" s="4">
        <v>601.0</v>
      </c>
      <c r="F1457" s="5" t="s">
        <v>3280</v>
      </c>
      <c r="G1457" s="6" t="s">
        <v>3281</v>
      </c>
    </row>
    <row r="1458">
      <c r="A1458" s="2" t="s">
        <v>7</v>
      </c>
      <c r="B1458" s="5">
        <v>2008.0</v>
      </c>
      <c r="C1458" s="5" t="s">
        <v>3282</v>
      </c>
      <c r="D1458" s="5" t="s">
        <v>468</v>
      </c>
      <c r="E1458" s="4">
        <v>602.0</v>
      </c>
      <c r="F1458" s="5" t="s">
        <v>3283</v>
      </c>
      <c r="G1458" s="6" t="s">
        <v>3284</v>
      </c>
    </row>
    <row r="1459">
      <c r="A1459" s="2" t="s">
        <v>7</v>
      </c>
      <c r="B1459" s="5">
        <v>2009.0</v>
      </c>
      <c r="C1459" s="5" t="s">
        <v>3285</v>
      </c>
      <c r="D1459" s="5" t="s">
        <v>468</v>
      </c>
      <c r="E1459" s="4">
        <v>602.0</v>
      </c>
      <c r="F1459" s="5" t="s">
        <v>3286</v>
      </c>
      <c r="G1459" s="6" t="s">
        <v>3287</v>
      </c>
    </row>
    <row r="1460">
      <c r="A1460" s="2" t="s">
        <v>7</v>
      </c>
      <c r="B1460" s="5">
        <v>2010.0</v>
      </c>
      <c r="C1460" s="5" t="s">
        <v>3288</v>
      </c>
      <c r="D1460" s="5" t="s">
        <v>468</v>
      </c>
      <c r="E1460" s="4">
        <v>602.0</v>
      </c>
      <c r="F1460" s="5" t="s">
        <v>3289</v>
      </c>
      <c r="G1460" s="6" t="s">
        <v>3290</v>
      </c>
    </row>
    <row r="1461">
      <c r="A1461" s="2" t="s">
        <v>7</v>
      </c>
      <c r="B1461" s="5">
        <v>2011.0</v>
      </c>
      <c r="C1461" s="5" t="s">
        <v>3291</v>
      </c>
      <c r="D1461" s="5" t="s">
        <v>468</v>
      </c>
      <c r="E1461" s="4">
        <v>602.0</v>
      </c>
      <c r="F1461" s="5" t="s">
        <v>3292</v>
      </c>
      <c r="G1461" s="6" t="s">
        <v>3293</v>
      </c>
    </row>
    <row r="1462">
      <c r="A1462" s="2" t="s">
        <v>7</v>
      </c>
      <c r="B1462" s="5">
        <v>2012.0</v>
      </c>
      <c r="C1462" s="5" t="s">
        <v>3294</v>
      </c>
      <c r="D1462" s="5" t="s">
        <v>468</v>
      </c>
      <c r="E1462" s="4">
        <v>602.0</v>
      </c>
      <c r="F1462" s="5" t="s">
        <v>3295</v>
      </c>
      <c r="G1462" s="6" t="s">
        <v>3296</v>
      </c>
    </row>
    <row r="1463">
      <c r="A1463" s="2" t="s">
        <v>7</v>
      </c>
      <c r="B1463" s="5">
        <v>2013.0</v>
      </c>
      <c r="C1463" s="5" t="s">
        <v>3297</v>
      </c>
      <c r="D1463" s="5" t="s">
        <v>468</v>
      </c>
      <c r="E1463" s="4">
        <v>602.0</v>
      </c>
      <c r="F1463" s="5"/>
      <c r="G1463" s="6" t="s">
        <v>3298</v>
      </c>
    </row>
    <row r="1464">
      <c r="A1464" s="2" t="s">
        <v>7</v>
      </c>
      <c r="B1464" s="5">
        <v>2014.0</v>
      </c>
      <c r="C1464" s="5" t="s">
        <v>3299</v>
      </c>
      <c r="D1464" s="5" t="s">
        <v>468</v>
      </c>
      <c r="E1464" s="4">
        <v>602.0</v>
      </c>
      <c r="F1464" s="5" t="s">
        <v>3300</v>
      </c>
      <c r="G1464" s="6" t="s">
        <v>3301</v>
      </c>
    </row>
    <row r="1465">
      <c r="A1465" s="2" t="s">
        <v>7</v>
      </c>
      <c r="B1465" s="5">
        <v>2015.0</v>
      </c>
      <c r="C1465" s="5" t="s">
        <v>3302</v>
      </c>
      <c r="D1465" s="5" t="s">
        <v>468</v>
      </c>
      <c r="E1465" s="4">
        <v>602.0</v>
      </c>
      <c r="F1465" s="5" t="s">
        <v>3303</v>
      </c>
      <c r="G1465" s="6" t="s">
        <v>3304</v>
      </c>
    </row>
    <row r="1466">
      <c r="A1466" s="2" t="s">
        <v>7</v>
      </c>
      <c r="B1466" s="5">
        <v>2016.0</v>
      </c>
      <c r="C1466" s="5" t="s">
        <v>3305</v>
      </c>
      <c r="D1466" s="5" t="s">
        <v>468</v>
      </c>
      <c r="E1466" s="4">
        <v>602.0</v>
      </c>
      <c r="F1466" s="5" t="s">
        <v>3306</v>
      </c>
      <c r="G1466" s="6" t="s">
        <v>3307</v>
      </c>
    </row>
    <row r="1467">
      <c r="A1467" s="2" t="s">
        <v>7</v>
      </c>
      <c r="B1467" s="5">
        <v>2017.0</v>
      </c>
      <c r="C1467" s="5" t="s">
        <v>3308</v>
      </c>
      <c r="D1467" s="5" t="s">
        <v>548</v>
      </c>
      <c r="E1467" s="4">
        <v>602.0</v>
      </c>
      <c r="F1467" s="5" t="s">
        <v>3309</v>
      </c>
      <c r="G1467" s="6" t="s">
        <v>3310</v>
      </c>
    </row>
    <row r="1468">
      <c r="A1468" s="2" t="s">
        <v>7</v>
      </c>
      <c r="B1468" s="5">
        <v>2018.0</v>
      </c>
      <c r="C1468" s="5" t="s">
        <v>3311</v>
      </c>
      <c r="D1468" s="5" t="s">
        <v>468</v>
      </c>
      <c r="E1468" s="4">
        <v>602.0</v>
      </c>
      <c r="F1468" s="5" t="s">
        <v>3312</v>
      </c>
      <c r="G1468" s="6" t="s">
        <v>3313</v>
      </c>
    </row>
    <row r="1469">
      <c r="A1469" s="2" t="s">
        <v>7</v>
      </c>
      <c r="B1469" s="5">
        <v>2019.0</v>
      </c>
      <c r="C1469" s="5" t="s">
        <v>3314</v>
      </c>
      <c r="D1469" s="5" t="s">
        <v>468</v>
      </c>
      <c r="E1469" s="4">
        <v>602.0</v>
      </c>
      <c r="F1469" s="5" t="s">
        <v>3315</v>
      </c>
      <c r="G1469" s="6" t="s">
        <v>3316</v>
      </c>
    </row>
    <row r="1470">
      <c r="A1470" s="2" t="s">
        <v>7</v>
      </c>
      <c r="B1470" s="5">
        <v>2020.0</v>
      </c>
      <c r="C1470" s="5" t="s">
        <v>3317</v>
      </c>
      <c r="D1470" s="5" t="s">
        <v>548</v>
      </c>
      <c r="E1470" s="4">
        <v>602.0</v>
      </c>
      <c r="F1470" s="5"/>
      <c r="G1470" s="6" t="s">
        <v>3318</v>
      </c>
    </row>
    <row r="1471">
      <c r="A1471" s="2" t="s">
        <v>7</v>
      </c>
      <c r="B1471" s="5">
        <v>2021.0</v>
      </c>
      <c r="C1471" s="5" t="s">
        <v>3319</v>
      </c>
      <c r="D1471" s="5" t="s">
        <v>548</v>
      </c>
      <c r="E1471" s="4">
        <v>602.0</v>
      </c>
      <c r="F1471" s="5" t="s">
        <v>3320</v>
      </c>
      <c r="G1471" s="6" t="s">
        <v>3321</v>
      </c>
    </row>
    <row r="1472">
      <c r="A1472" s="2" t="s">
        <v>7</v>
      </c>
      <c r="B1472" s="5">
        <v>2022.0</v>
      </c>
      <c r="C1472" s="5" t="s">
        <v>3322</v>
      </c>
      <c r="D1472" s="5" t="s">
        <v>548</v>
      </c>
      <c r="E1472" s="4">
        <v>602.0</v>
      </c>
      <c r="F1472" s="5" t="s">
        <v>3323</v>
      </c>
      <c r="G1472" s="6" t="s">
        <v>3324</v>
      </c>
    </row>
    <row r="1473">
      <c r="A1473" s="2" t="s">
        <v>7</v>
      </c>
      <c r="B1473" s="5">
        <v>2023.0</v>
      </c>
      <c r="C1473" s="5" t="s">
        <v>3325</v>
      </c>
      <c r="D1473" s="5" t="s">
        <v>468</v>
      </c>
      <c r="E1473" s="4">
        <v>602.0</v>
      </c>
      <c r="F1473" s="5" t="s">
        <v>3326</v>
      </c>
      <c r="G1473" s="6" t="s">
        <v>3327</v>
      </c>
    </row>
    <row r="1474">
      <c r="A1474" s="2" t="s">
        <v>7</v>
      </c>
      <c r="B1474" s="5">
        <v>2024.0</v>
      </c>
      <c r="C1474" s="5" t="s">
        <v>3328</v>
      </c>
      <c r="D1474" s="5" t="s">
        <v>468</v>
      </c>
      <c r="E1474" s="4">
        <v>603.0</v>
      </c>
      <c r="F1474" s="5" t="s">
        <v>3329</v>
      </c>
      <c r="G1474" s="6" t="s">
        <v>3330</v>
      </c>
    </row>
    <row r="1475">
      <c r="A1475" s="2" t="s">
        <v>7</v>
      </c>
      <c r="B1475" s="5">
        <v>2025.0</v>
      </c>
      <c r="C1475" s="5" t="s">
        <v>3331</v>
      </c>
      <c r="D1475" s="5" t="s">
        <v>468</v>
      </c>
      <c r="E1475" s="4">
        <v>603.0</v>
      </c>
      <c r="F1475" s="5" t="s">
        <v>3332</v>
      </c>
      <c r="G1475" s="6" t="s">
        <v>3333</v>
      </c>
    </row>
    <row r="1476">
      <c r="A1476" s="2" t="s">
        <v>7</v>
      </c>
      <c r="B1476" s="5">
        <v>2026.0</v>
      </c>
      <c r="C1476" s="5" t="s">
        <v>3334</v>
      </c>
      <c r="D1476" s="5" t="s">
        <v>468</v>
      </c>
      <c r="E1476" s="4">
        <v>603.0</v>
      </c>
      <c r="F1476" s="5" t="s">
        <v>3335</v>
      </c>
      <c r="G1476" s="6" t="s">
        <v>3336</v>
      </c>
    </row>
    <row r="1477">
      <c r="A1477" s="2" t="s">
        <v>7</v>
      </c>
      <c r="B1477" s="5">
        <v>2027.0</v>
      </c>
      <c r="C1477" s="5" t="s">
        <v>3337</v>
      </c>
      <c r="D1477" s="5" t="s">
        <v>468</v>
      </c>
      <c r="E1477" s="4">
        <v>603.0</v>
      </c>
      <c r="F1477" s="5" t="s">
        <v>3338</v>
      </c>
      <c r="G1477" s="6" t="s">
        <v>3339</v>
      </c>
    </row>
    <row r="1478">
      <c r="A1478" s="2" t="s">
        <v>7</v>
      </c>
      <c r="B1478" s="5">
        <v>2028.0</v>
      </c>
      <c r="C1478" s="5" t="s">
        <v>3340</v>
      </c>
      <c r="D1478" s="5" t="s">
        <v>468</v>
      </c>
      <c r="E1478" s="4">
        <v>603.0</v>
      </c>
      <c r="F1478" s="5" t="s">
        <v>3341</v>
      </c>
      <c r="G1478" s="6" t="s">
        <v>3342</v>
      </c>
    </row>
    <row r="1479">
      <c r="A1479" s="2" t="s">
        <v>7</v>
      </c>
      <c r="B1479" s="5">
        <v>2029.0</v>
      </c>
      <c r="C1479" s="5" t="s">
        <v>3343</v>
      </c>
      <c r="D1479" s="5" t="s">
        <v>468</v>
      </c>
      <c r="E1479" s="4">
        <v>603.0</v>
      </c>
      <c r="F1479" s="5" t="s">
        <v>3344</v>
      </c>
      <c r="G1479" s="6" t="s">
        <v>3345</v>
      </c>
    </row>
    <row r="1480">
      <c r="A1480" s="2" t="s">
        <v>7</v>
      </c>
      <c r="B1480" s="5">
        <v>2030.0</v>
      </c>
      <c r="C1480" s="5" t="s">
        <v>3346</v>
      </c>
      <c r="D1480" s="5" t="s">
        <v>468</v>
      </c>
      <c r="E1480" s="4">
        <v>603.0</v>
      </c>
      <c r="F1480" s="5" t="s">
        <v>3347</v>
      </c>
      <c r="G1480" s="6" t="s">
        <v>3348</v>
      </c>
    </row>
    <row r="1481">
      <c r="A1481" s="2" t="s">
        <v>7</v>
      </c>
      <c r="B1481" s="5">
        <v>2031.0</v>
      </c>
      <c r="C1481" s="5" t="s">
        <v>3349</v>
      </c>
      <c r="D1481" s="5" t="s">
        <v>468</v>
      </c>
      <c r="E1481" s="4">
        <v>603.0</v>
      </c>
      <c r="F1481" s="5" t="s">
        <v>3350</v>
      </c>
      <c r="G1481" s="6" t="s">
        <v>3351</v>
      </c>
    </row>
    <row r="1482">
      <c r="A1482" s="2" t="s">
        <v>7</v>
      </c>
      <c r="B1482" s="5">
        <v>2032.0</v>
      </c>
      <c r="C1482" s="5" t="s">
        <v>3352</v>
      </c>
      <c r="D1482" s="5" t="s">
        <v>468</v>
      </c>
      <c r="E1482" s="4">
        <v>603.0</v>
      </c>
      <c r="F1482" s="5" t="s">
        <v>3353</v>
      </c>
      <c r="G1482" s="6" t="s">
        <v>3354</v>
      </c>
    </row>
    <row r="1483">
      <c r="A1483" s="2" t="s">
        <v>7</v>
      </c>
      <c r="B1483" s="5">
        <v>2033.0</v>
      </c>
      <c r="C1483" s="5" t="s">
        <v>3355</v>
      </c>
      <c r="D1483" s="5" t="s">
        <v>468</v>
      </c>
      <c r="E1483" s="4">
        <v>603.0</v>
      </c>
      <c r="F1483" s="5"/>
      <c r="G1483" s="6" t="s">
        <v>3356</v>
      </c>
    </row>
    <row r="1484">
      <c r="A1484" s="2" t="s">
        <v>7</v>
      </c>
      <c r="B1484" s="5">
        <v>2034.0</v>
      </c>
      <c r="C1484" s="5" t="s">
        <v>3357</v>
      </c>
      <c r="D1484" s="5" t="s">
        <v>548</v>
      </c>
      <c r="E1484" s="4">
        <v>603.0</v>
      </c>
      <c r="F1484" s="5" t="s">
        <v>3358</v>
      </c>
      <c r="G1484" s="6" t="s">
        <v>3359</v>
      </c>
    </row>
    <row r="1485">
      <c r="A1485" s="2" t="s">
        <v>7</v>
      </c>
      <c r="B1485" s="5">
        <v>2035.0</v>
      </c>
      <c r="C1485" s="5" t="s">
        <v>3360</v>
      </c>
      <c r="D1485" s="5" t="s">
        <v>468</v>
      </c>
      <c r="E1485" s="4">
        <v>603.0</v>
      </c>
      <c r="F1485" s="5" t="s">
        <v>3361</v>
      </c>
      <c r="G1485" s="6" t="s">
        <v>3362</v>
      </c>
    </row>
    <row r="1486">
      <c r="A1486" s="2" t="s">
        <v>7</v>
      </c>
      <c r="B1486" s="5">
        <v>2036.0</v>
      </c>
      <c r="C1486" s="5" t="s">
        <v>3363</v>
      </c>
      <c r="D1486" s="5" t="s">
        <v>468</v>
      </c>
      <c r="E1486" s="4">
        <v>603.0</v>
      </c>
      <c r="F1486" s="5" t="s">
        <v>3364</v>
      </c>
      <c r="G1486" s="6" t="s">
        <v>3365</v>
      </c>
    </row>
    <row r="1487">
      <c r="A1487" s="2" t="s">
        <v>7</v>
      </c>
      <c r="B1487" s="5">
        <v>2037.0</v>
      </c>
      <c r="C1487" s="5" t="s">
        <v>3366</v>
      </c>
      <c r="D1487" s="5" t="s">
        <v>468</v>
      </c>
      <c r="E1487" s="4">
        <v>603.0</v>
      </c>
      <c r="F1487" s="5" t="s">
        <v>3367</v>
      </c>
      <c r="G1487" s="6" t="s">
        <v>3368</v>
      </c>
    </row>
    <row r="1488">
      <c r="A1488" s="2" t="s">
        <v>7</v>
      </c>
      <c r="B1488" s="5">
        <v>2038.0</v>
      </c>
      <c r="C1488" s="5" t="s">
        <v>3369</v>
      </c>
      <c r="D1488" s="5" t="s">
        <v>468</v>
      </c>
      <c r="E1488" s="4">
        <v>603.0</v>
      </c>
      <c r="F1488" s="5" t="s">
        <v>3370</v>
      </c>
      <c r="G1488" s="6" t="s">
        <v>3371</v>
      </c>
    </row>
    <row r="1489">
      <c r="A1489" s="2" t="s">
        <v>7</v>
      </c>
      <c r="B1489" s="5">
        <v>2039.0</v>
      </c>
      <c r="C1489" s="5" t="s">
        <v>3372</v>
      </c>
      <c r="D1489" s="5" t="s">
        <v>468</v>
      </c>
      <c r="E1489" s="4">
        <v>603.0</v>
      </c>
      <c r="F1489" s="5" t="s">
        <v>3373</v>
      </c>
      <c r="G1489" s="6" t="s">
        <v>3374</v>
      </c>
    </row>
    <row r="1490">
      <c r="A1490" s="2" t="s">
        <v>7</v>
      </c>
      <c r="B1490" s="5">
        <v>2040.0</v>
      </c>
      <c r="C1490" s="5" t="s">
        <v>3375</v>
      </c>
      <c r="D1490" s="5" t="s">
        <v>468</v>
      </c>
      <c r="E1490" s="4">
        <v>603.0</v>
      </c>
      <c r="F1490" s="5" t="s">
        <v>3376</v>
      </c>
      <c r="G1490" s="6" t="s">
        <v>3377</v>
      </c>
    </row>
    <row r="1491">
      <c r="A1491" s="2" t="s">
        <v>7</v>
      </c>
      <c r="B1491" s="5">
        <v>2041.0</v>
      </c>
      <c r="C1491" s="5" t="s">
        <v>3378</v>
      </c>
      <c r="D1491" s="5" t="s">
        <v>468</v>
      </c>
      <c r="E1491" s="4">
        <v>603.0</v>
      </c>
      <c r="F1491" s="5" t="s">
        <v>3379</v>
      </c>
      <c r="G1491" s="6" t="s">
        <v>3380</v>
      </c>
    </row>
    <row r="1492">
      <c r="A1492" s="2" t="s">
        <v>7</v>
      </c>
      <c r="B1492" s="5">
        <v>2042.0</v>
      </c>
      <c r="C1492" s="5" t="s">
        <v>3381</v>
      </c>
      <c r="D1492" s="5" t="s">
        <v>468</v>
      </c>
      <c r="E1492" s="4">
        <v>603.0</v>
      </c>
      <c r="F1492" s="5" t="s">
        <v>3358</v>
      </c>
      <c r="G1492" s="6" t="s">
        <v>3382</v>
      </c>
    </row>
    <row r="1493">
      <c r="A1493" s="2" t="s">
        <v>7</v>
      </c>
      <c r="B1493" s="5">
        <v>2043.0</v>
      </c>
      <c r="C1493" s="5" t="s">
        <v>3383</v>
      </c>
      <c r="D1493" s="5" t="s">
        <v>468</v>
      </c>
      <c r="E1493" s="4">
        <v>603.0</v>
      </c>
      <c r="F1493" s="5" t="s">
        <v>3384</v>
      </c>
      <c r="G1493" s="6" t="s">
        <v>3385</v>
      </c>
    </row>
    <row r="1494">
      <c r="A1494" s="2" t="s">
        <v>7</v>
      </c>
      <c r="B1494" s="5">
        <v>2044.0</v>
      </c>
      <c r="C1494" s="5" t="s">
        <v>3386</v>
      </c>
      <c r="D1494" s="5" t="s">
        <v>468</v>
      </c>
      <c r="E1494" s="4">
        <v>603.0</v>
      </c>
      <c r="F1494" s="5" t="s">
        <v>3387</v>
      </c>
      <c r="G1494" s="6" t="s">
        <v>3388</v>
      </c>
    </row>
    <row r="1495">
      <c r="A1495" s="2" t="s">
        <v>7</v>
      </c>
      <c r="B1495" s="5">
        <v>2045.0</v>
      </c>
      <c r="C1495" s="5" t="s">
        <v>3389</v>
      </c>
      <c r="D1495" s="5" t="s">
        <v>468</v>
      </c>
      <c r="E1495" s="4">
        <v>603.0</v>
      </c>
      <c r="F1495" s="5" t="s">
        <v>3390</v>
      </c>
      <c r="G1495" s="6" t="s">
        <v>3391</v>
      </c>
    </row>
    <row r="1496">
      <c r="A1496" s="2" t="s">
        <v>7</v>
      </c>
      <c r="B1496" s="5">
        <v>2046.0</v>
      </c>
      <c r="C1496" s="5" t="s">
        <v>3392</v>
      </c>
      <c r="D1496" s="5" t="s">
        <v>548</v>
      </c>
      <c r="E1496" s="4">
        <v>603.0</v>
      </c>
      <c r="F1496" s="5" t="s">
        <v>3393</v>
      </c>
      <c r="G1496" s="6" t="s">
        <v>3394</v>
      </c>
    </row>
    <row r="1497">
      <c r="A1497" s="2" t="s">
        <v>7</v>
      </c>
      <c r="B1497" s="5">
        <v>2047.0</v>
      </c>
      <c r="C1497" s="5" t="s">
        <v>3395</v>
      </c>
      <c r="D1497" s="5" t="s">
        <v>468</v>
      </c>
      <c r="E1497" s="4">
        <v>603.0</v>
      </c>
      <c r="F1497" s="5" t="s">
        <v>3396</v>
      </c>
      <c r="G1497" s="6" t="s">
        <v>3397</v>
      </c>
    </row>
    <row r="1498">
      <c r="A1498" s="2" t="s">
        <v>7</v>
      </c>
      <c r="B1498" s="5">
        <v>2048.0</v>
      </c>
      <c r="C1498" s="5" t="s">
        <v>3398</v>
      </c>
      <c r="D1498" s="5" t="s">
        <v>468</v>
      </c>
      <c r="E1498" s="4">
        <v>603.0</v>
      </c>
      <c r="F1498" s="5" t="s">
        <v>3399</v>
      </c>
      <c r="G1498" s="6" t="s">
        <v>3400</v>
      </c>
    </row>
    <row r="1499">
      <c r="A1499" s="2" t="s">
        <v>7</v>
      </c>
      <c r="B1499" s="5">
        <v>2049.0</v>
      </c>
      <c r="C1499" s="5" t="s">
        <v>3401</v>
      </c>
      <c r="D1499" s="5" t="s">
        <v>468</v>
      </c>
      <c r="E1499" s="4">
        <v>603.0</v>
      </c>
      <c r="F1499" s="5" t="s">
        <v>3402</v>
      </c>
      <c r="G1499" s="6" t="s">
        <v>3403</v>
      </c>
    </row>
    <row r="1500">
      <c r="A1500" s="2" t="s">
        <v>7</v>
      </c>
      <c r="B1500" s="5">
        <v>2050.0</v>
      </c>
      <c r="C1500" s="5" t="s">
        <v>3404</v>
      </c>
      <c r="D1500" s="5" t="s">
        <v>468</v>
      </c>
      <c r="E1500" s="4">
        <v>604.0</v>
      </c>
      <c r="F1500" s="5"/>
      <c r="G1500" s="6" t="s">
        <v>3405</v>
      </c>
    </row>
    <row r="1501">
      <c r="A1501" s="2" t="s">
        <v>7</v>
      </c>
      <c r="B1501" s="5">
        <v>2051.0</v>
      </c>
      <c r="C1501" s="5" t="s">
        <v>3406</v>
      </c>
      <c r="D1501" s="5" t="s">
        <v>468</v>
      </c>
      <c r="E1501" s="4">
        <v>604.0</v>
      </c>
      <c r="F1501" s="5" t="s">
        <v>3407</v>
      </c>
      <c r="G1501" s="6" t="s">
        <v>3408</v>
      </c>
    </row>
    <row r="1502">
      <c r="A1502" s="2" t="s">
        <v>7</v>
      </c>
      <c r="B1502" s="5">
        <v>2052.0</v>
      </c>
      <c r="C1502" s="5" t="s">
        <v>3409</v>
      </c>
      <c r="D1502" s="5" t="s">
        <v>468</v>
      </c>
      <c r="E1502" s="4">
        <v>604.0</v>
      </c>
      <c r="F1502" s="5" t="s">
        <v>3410</v>
      </c>
      <c r="G1502" s="6" t="s">
        <v>3411</v>
      </c>
    </row>
    <row r="1503">
      <c r="A1503" s="2" t="s">
        <v>7</v>
      </c>
      <c r="B1503" s="5">
        <v>2053.0</v>
      </c>
      <c r="C1503" s="5" t="s">
        <v>3412</v>
      </c>
      <c r="D1503" s="5" t="s">
        <v>468</v>
      </c>
      <c r="E1503" s="4">
        <v>604.0</v>
      </c>
      <c r="F1503" s="5" t="s">
        <v>3413</v>
      </c>
      <c r="G1503" s="6" t="s">
        <v>3414</v>
      </c>
    </row>
    <row r="1504">
      <c r="A1504" s="2" t="s">
        <v>7</v>
      </c>
      <c r="B1504" s="5">
        <v>2054.0</v>
      </c>
      <c r="C1504" s="5" t="s">
        <v>3415</v>
      </c>
      <c r="D1504" s="5" t="s">
        <v>468</v>
      </c>
      <c r="E1504" s="4">
        <v>604.0</v>
      </c>
      <c r="F1504" s="5" t="s">
        <v>3416</v>
      </c>
      <c r="G1504" s="6" t="s">
        <v>3417</v>
      </c>
    </row>
    <row r="1505">
      <c r="A1505" s="2" t="s">
        <v>7</v>
      </c>
      <c r="B1505" s="5">
        <v>2055.0</v>
      </c>
      <c r="C1505" s="5" t="s">
        <v>3418</v>
      </c>
      <c r="D1505" s="5" t="s">
        <v>468</v>
      </c>
      <c r="E1505" s="4">
        <v>604.0</v>
      </c>
      <c r="F1505" s="5" t="s">
        <v>3419</v>
      </c>
      <c r="G1505" s="6" t="s">
        <v>3420</v>
      </c>
    </row>
    <row r="1506">
      <c r="A1506" s="2" t="s">
        <v>7</v>
      </c>
      <c r="B1506" s="5">
        <v>2056.0</v>
      </c>
      <c r="C1506" s="5" t="s">
        <v>3421</v>
      </c>
      <c r="D1506" s="5" t="s">
        <v>468</v>
      </c>
      <c r="E1506" s="4">
        <v>604.0</v>
      </c>
      <c r="F1506" s="5" t="s">
        <v>3422</v>
      </c>
      <c r="G1506" s="6" t="s">
        <v>3423</v>
      </c>
    </row>
    <row r="1507">
      <c r="A1507" s="2" t="s">
        <v>7</v>
      </c>
      <c r="B1507" s="5">
        <v>2057.0</v>
      </c>
      <c r="C1507" s="5" t="s">
        <v>3424</v>
      </c>
      <c r="D1507" s="5" t="s">
        <v>468</v>
      </c>
      <c r="E1507" s="4">
        <v>604.0</v>
      </c>
      <c r="F1507" s="5" t="s">
        <v>3425</v>
      </c>
      <c r="G1507" s="6" t="s">
        <v>3426</v>
      </c>
    </row>
    <row r="1508">
      <c r="A1508" s="2" t="s">
        <v>7</v>
      </c>
      <c r="B1508" s="5">
        <v>2058.0</v>
      </c>
      <c r="C1508" s="5" t="s">
        <v>3427</v>
      </c>
      <c r="D1508" s="5" t="s">
        <v>468</v>
      </c>
      <c r="E1508" s="4">
        <v>604.0</v>
      </c>
      <c r="F1508" s="5" t="s">
        <v>3428</v>
      </c>
      <c r="G1508" s="6" t="s">
        <v>3429</v>
      </c>
    </row>
    <row r="1509">
      <c r="A1509" s="2" t="s">
        <v>7</v>
      </c>
      <c r="B1509" s="5">
        <v>2059.0</v>
      </c>
      <c r="C1509" s="5" t="s">
        <v>3430</v>
      </c>
      <c r="D1509" s="5" t="s">
        <v>468</v>
      </c>
      <c r="E1509" s="4">
        <v>604.0</v>
      </c>
      <c r="F1509" s="5" t="s">
        <v>3431</v>
      </c>
      <c r="G1509" s="6" t="s">
        <v>3432</v>
      </c>
    </row>
    <row r="1510">
      <c r="A1510" s="2" t="s">
        <v>7</v>
      </c>
      <c r="B1510" s="5">
        <v>2060.0</v>
      </c>
      <c r="C1510" s="5" t="s">
        <v>3433</v>
      </c>
      <c r="D1510" s="5" t="s">
        <v>468</v>
      </c>
      <c r="E1510" s="4">
        <v>604.0</v>
      </c>
      <c r="F1510" s="5" t="s">
        <v>3434</v>
      </c>
      <c r="G1510" s="6" t="s">
        <v>3435</v>
      </c>
    </row>
    <row r="1511">
      <c r="A1511" s="2" t="s">
        <v>7</v>
      </c>
      <c r="B1511" s="5">
        <v>2061.0</v>
      </c>
      <c r="C1511" s="5" t="s">
        <v>3436</v>
      </c>
      <c r="D1511" s="5" t="s">
        <v>468</v>
      </c>
      <c r="E1511" s="4">
        <v>604.0</v>
      </c>
      <c r="F1511" s="5" t="s">
        <v>3437</v>
      </c>
      <c r="G1511" s="6" t="s">
        <v>3438</v>
      </c>
    </row>
    <row r="1512">
      <c r="A1512" s="2" t="s">
        <v>7</v>
      </c>
      <c r="B1512" s="5">
        <v>2062.0</v>
      </c>
      <c r="C1512" s="5" t="s">
        <v>3439</v>
      </c>
      <c r="D1512" s="5" t="s">
        <v>468</v>
      </c>
      <c r="E1512" s="4">
        <v>604.0</v>
      </c>
      <c r="F1512" s="5" t="s">
        <v>3440</v>
      </c>
      <c r="G1512" s="6" t="s">
        <v>3441</v>
      </c>
    </row>
    <row r="1513">
      <c r="A1513" s="2" t="s">
        <v>7</v>
      </c>
      <c r="B1513" s="5">
        <v>2063.0</v>
      </c>
      <c r="C1513" s="5" t="s">
        <v>3442</v>
      </c>
      <c r="D1513" s="5" t="s">
        <v>468</v>
      </c>
      <c r="E1513" s="4">
        <v>604.0</v>
      </c>
      <c r="F1513" s="5" t="s">
        <v>3443</v>
      </c>
      <c r="G1513" s="6" t="s">
        <v>3444</v>
      </c>
    </row>
    <row r="1514">
      <c r="A1514" s="2" t="s">
        <v>7</v>
      </c>
      <c r="B1514" s="5">
        <v>2064.0</v>
      </c>
      <c r="C1514" s="5" t="s">
        <v>3445</v>
      </c>
      <c r="D1514" s="5" t="s">
        <v>468</v>
      </c>
      <c r="E1514" s="4">
        <v>604.0</v>
      </c>
      <c r="F1514" s="5" t="s">
        <v>3446</v>
      </c>
      <c r="G1514" s="6" t="s">
        <v>3447</v>
      </c>
    </row>
    <row r="1515">
      <c r="A1515" s="2" t="s">
        <v>7</v>
      </c>
      <c r="B1515" s="5">
        <v>2065.0</v>
      </c>
      <c r="C1515" s="5" t="s">
        <v>3448</v>
      </c>
      <c r="D1515" s="5" t="s">
        <v>468</v>
      </c>
      <c r="E1515" s="4">
        <v>604.0</v>
      </c>
      <c r="F1515" s="5" t="s">
        <v>3449</v>
      </c>
      <c r="G1515" s="6" t="s">
        <v>3450</v>
      </c>
    </row>
    <row r="1516">
      <c r="A1516" s="2" t="s">
        <v>7</v>
      </c>
      <c r="B1516" s="5">
        <v>2066.0</v>
      </c>
      <c r="C1516" s="5" t="s">
        <v>3451</v>
      </c>
      <c r="D1516" s="5" t="s">
        <v>468</v>
      </c>
      <c r="E1516" s="4">
        <v>604.0</v>
      </c>
      <c r="F1516" s="5"/>
      <c r="G1516" s="6" t="s">
        <v>3452</v>
      </c>
    </row>
    <row r="1517">
      <c r="A1517" s="2" t="s">
        <v>7</v>
      </c>
      <c r="B1517" s="5">
        <v>2067.0</v>
      </c>
      <c r="C1517" s="5" t="s">
        <v>3453</v>
      </c>
      <c r="D1517" s="5" t="s">
        <v>548</v>
      </c>
      <c r="E1517" s="4">
        <v>604.0</v>
      </c>
      <c r="F1517" s="5"/>
      <c r="G1517" s="6" t="s">
        <v>3454</v>
      </c>
    </row>
    <row r="1518">
      <c r="A1518" s="2" t="s">
        <v>7</v>
      </c>
      <c r="B1518" s="5">
        <v>2068.0</v>
      </c>
      <c r="C1518" s="5" t="s">
        <v>3455</v>
      </c>
      <c r="D1518" s="5" t="s">
        <v>468</v>
      </c>
      <c r="E1518" s="4">
        <v>605.0</v>
      </c>
      <c r="F1518" s="5" t="s">
        <v>3456</v>
      </c>
      <c r="G1518" s="6" t="s">
        <v>3457</v>
      </c>
    </row>
    <row r="1519">
      <c r="A1519" s="2" t="s">
        <v>7</v>
      </c>
      <c r="B1519" s="5">
        <v>2069.0</v>
      </c>
      <c r="C1519" s="5" t="s">
        <v>3458</v>
      </c>
      <c r="D1519" s="5" t="s">
        <v>468</v>
      </c>
      <c r="E1519" s="4">
        <v>605.0</v>
      </c>
      <c r="F1519" s="5" t="s">
        <v>3459</v>
      </c>
      <c r="G1519" s="6" t="s">
        <v>3460</v>
      </c>
    </row>
    <row r="1520">
      <c r="A1520" s="2" t="s">
        <v>7</v>
      </c>
      <c r="B1520" s="5">
        <v>2070.0</v>
      </c>
      <c r="C1520" s="5" t="s">
        <v>3461</v>
      </c>
      <c r="D1520" s="5" t="s">
        <v>468</v>
      </c>
      <c r="E1520" s="4">
        <v>605.0</v>
      </c>
      <c r="F1520" s="5" t="s">
        <v>3462</v>
      </c>
      <c r="G1520" s="6" t="s">
        <v>3463</v>
      </c>
    </row>
    <row r="1521">
      <c r="A1521" s="2" t="s">
        <v>7</v>
      </c>
      <c r="B1521" s="5">
        <v>2071.0</v>
      </c>
      <c r="C1521" s="5" t="s">
        <v>3464</v>
      </c>
      <c r="D1521" s="5" t="s">
        <v>468</v>
      </c>
      <c r="E1521" s="4">
        <v>605.0</v>
      </c>
      <c r="F1521" s="5"/>
      <c r="G1521" s="6" t="s">
        <v>3465</v>
      </c>
    </row>
    <row r="1522">
      <c r="A1522" s="2" t="s">
        <v>7</v>
      </c>
      <c r="B1522" s="5">
        <v>2072.0</v>
      </c>
      <c r="C1522" s="5" t="s">
        <v>3466</v>
      </c>
      <c r="D1522" s="5" t="s">
        <v>468</v>
      </c>
      <c r="E1522" s="4">
        <v>605.0</v>
      </c>
      <c r="F1522" s="5" t="s">
        <v>3467</v>
      </c>
      <c r="G1522" s="6" t="s">
        <v>3468</v>
      </c>
    </row>
    <row r="1523">
      <c r="A1523" s="2" t="s">
        <v>7</v>
      </c>
      <c r="B1523" s="5">
        <v>2073.0</v>
      </c>
      <c r="C1523" s="5" t="s">
        <v>3469</v>
      </c>
      <c r="D1523" s="5" t="s">
        <v>468</v>
      </c>
      <c r="E1523" s="4">
        <v>605.0</v>
      </c>
      <c r="F1523" s="5" t="s">
        <v>3470</v>
      </c>
      <c r="G1523" s="6" t="s">
        <v>3471</v>
      </c>
    </row>
    <row r="1524">
      <c r="A1524" s="2" t="s">
        <v>7</v>
      </c>
      <c r="B1524" s="5">
        <v>2074.0</v>
      </c>
      <c r="C1524" s="5" t="s">
        <v>3472</v>
      </c>
      <c r="D1524" s="5" t="s">
        <v>468</v>
      </c>
      <c r="E1524" s="4">
        <v>605.0</v>
      </c>
      <c r="F1524" s="5" t="s">
        <v>3473</v>
      </c>
      <c r="G1524" s="6" t="s">
        <v>3474</v>
      </c>
    </row>
    <row r="1525">
      <c r="A1525" s="2" t="s">
        <v>7</v>
      </c>
      <c r="B1525" s="5">
        <v>2075.0</v>
      </c>
      <c r="C1525" s="5" t="s">
        <v>3475</v>
      </c>
      <c r="D1525" s="5" t="s">
        <v>468</v>
      </c>
      <c r="E1525" s="4">
        <v>605.0</v>
      </c>
      <c r="F1525" s="5" t="s">
        <v>3476</v>
      </c>
      <c r="G1525" s="6" t="s">
        <v>3477</v>
      </c>
    </row>
    <row r="1526">
      <c r="A1526" s="2" t="s">
        <v>7</v>
      </c>
      <c r="B1526" s="5">
        <v>2076.0</v>
      </c>
      <c r="C1526" s="5" t="s">
        <v>3478</v>
      </c>
      <c r="D1526" s="5" t="s">
        <v>468</v>
      </c>
      <c r="E1526" s="4">
        <v>605.0</v>
      </c>
      <c r="F1526" s="5" t="s">
        <v>3479</v>
      </c>
      <c r="G1526" s="6" t="s">
        <v>3480</v>
      </c>
    </row>
    <row r="1527">
      <c r="A1527" s="2" t="s">
        <v>7</v>
      </c>
      <c r="B1527" s="5">
        <v>2077.0</v>
      </c>
      <c r="C1527" s="5" t="s">
        <v>3481</v>
      </c>
      <c r="D1527" s="5" t="s">
        <v>468</v>
      </c>
      <c r="E1527" s="4">
        <v>605.0</v>
      </c>
      <c r="F1527" s="5" t="s">
        <v>3482</v>
      </c>
      <c r="G1527" s="6" t="s">
        <v>3483</v>
      </c>
    </row>
    <row r="1528">
      <c r="A1528" s="2" t="s">
        <v>7</v>
      </c>
      <c r="B1528" s="5">
        <v>2078.0</v>
      </c>
      <c r="C1528" s="5" t="s">
        <v>3484</v>
      </c>
      <c r="D1528" s="5" t="s">
        <v>468</v>
      </c>
      <c r="E1528" s="4">
        <v>605.0</v>
      </c>
      <c r="F1528" s="5" t="s">
        <v>3485</v>
      </c>
      <c r="G1528" s="6" t="s">
        <v>3486</v>
      </c>
    </row>
    <row r="1529">
      <c r="A1529" s="2" t="s">
        <v>7</v>
      </c>
      <c r="B1529" s="5">
        <v>2079.0</v>
      </c>
      <c r="C1529" s="5" t="s">
        <v>3487</v>
      </c>
      <c r="D1529" s="5" t="s">
        <v>468</v>
      </c>
      <c r="E1529" s="4">
        <v>605.0</v>
      </c>
      <c r="F1529" s="5" t="s">
        <v>3488</v>
      </c>
      <c r="G1529" s="6" t="s">
        <v>3489</v>
      </c>
    </row>
    <row r="1530">
      <c r="A1530" s="2" t="s">
        <v>7</v>
      </c>
      <c r="B1530" s="5">
        <v>2080.0</v>
      </c>
      <c r="C1530" s="5" t="s">
        <v>3490</v>
      </c>
      <c r="D1530" s="5" t="s">
        <v>548</v>
      </c>
      <c r="E1530" s="4">
        <v>605.0</v>
      </c>
      <c r="F1530" s="5"/>
      <c r="G1530" s="6" t="s">
        <v>3491</v>
      </c>
    </row>
    <row r="1531">
      <c r="A1531" s="2" t="s">
        <v>7</v>
      </c>
      <c r="B1531" s="5">
        <v>2081.0</v>
      </c>
      <c r="C1531" s="5" t="s">
        <v>3492</v>
      </c>
      <c r="D1531" s="5" t="s">
        <v>468</v>
      </c>
      <c r="E1531" s="4">
        <v>605.0</v>
      </c>
      <c r="F1531" s="5" t="s">
        <v>3493</v>
      </c>
      <c r="G1531" s="6" t="s">
        <v>3494</v>
      </c>
    </row>
    <row r="1532">
      <c r="A1532" s="2" t="s">
        <v>7</v>
      </c>
      <c r="B1532" s="5">
        <v>2082.0</v>
      </c>
      <c r="C1532" s="5" t="s">
        <v>3495</v>
      </c>
      <c r="D1532" s="5" t="s">
        <v>468</v>
      </c>
      <c r="E1532" s="4">
        <v>605.0</v>
      </c>
      <c r="F1532" s="5" t="s">
        <v>3496</v>
      </c>
      <c r="G1532" s="6" t="s">
        <v>3497</v>
      </c>
    </row>
    <row r="1533">
      <c r="A1533" s="2" t="s">
        <v>7</v>
      </c>
      <c r="B1533" s="5">
        <v>2083.0</v>
      </c>
      <c r="C1533" s="5" t="s">
        <v>3498</v>
      </c>
      <c r="D1533" s="5" t="s">
        <v>468</v>
      </c>
      <c r="E1533" s="4">
        <v>605.0</v>
      </c>
      <c r="F1533" s="5" t="s">
        <v>3499</v>
      </c>
      <c r="G1533" s="6" t="s">
        <v>3500</v>
      </c>
    </row>
    <row r="1534">
      <c r="A1534" s="2" t="s">
        <v>7</v>
      </c>
      <c r="B1534" s="5">
        <v>2084.0</v>
      </c>
      <c r="C1534" s="5" t="s">
        <v>3501</v>
      </c>
      <c r="D1534" s="5" t="s">
        <v>468</v>
      </c>
      <c r="E1534" s="4">
        <v>605.0</v>
      </c>
      <c r="F1534" s="5" t="s">
        <v>3502</v>
      </c>
      <c r="G1534" s="6" t="s">
        <v>3503</v>
      </c>
    </row>
    <row r="1535">
      <c r="A1535" s="2" t="s">
        <v>7</v>
      </c>
      <c r="B1535" s="5">
        <v>2085.0</v>
      </c>
      <c r="C1535" s="5" t="s">
        <v>3504</v>
      </c>
      <c r="D1535" s="5" t="s">
        <v>548</v>
      </c>
      <c r="E1535" s="4">
        <v>605.0</v>
      </c>
      <c r="F1535" s="5" t="s">
        <v>3505</v>
      </c>
      <c r="G1535" s="6" t="s">
        <v>3506</v>
      </c>
    </row>
    <row r="1536">
      <c r="A1536" s="2" t="s">
        <v>7</v>
      </c>
      <c r="B1536" s="5">
        <v>2086.0</v>
      </c>
      <c r="C1536" s="5" t="s">
        <v>3507</v>
      </c>
      <c r="D1536" s="5" t="s">
        <v>468</v>
      </c>
      <c r="E1536" s="4">
        <v>605.0</v>
      </c>
      <c r="F1536" s="5" t="s">
        <v>3508</v>
      </c>
      <c r="G1536" s="6" t="s">
        <v>3509</v>
      </c>
    </row>
    <row r="1537">
      <c r="A1537" s="2" t="s">
        <v>7</v>
      </c>
      <c r="B1537" s="5">
        <v>2087.0</v>
      </c>
      <c r="C1537" s="5" t="s">
        <v>3510</v>
      </c>
      <c r="D1537" s="5" t="s">
        <v>548</v>
      </c>
      <c r="E1537" s="4">
        <v>605.0</v>
      </c>
      <c r="F1537" s="5"/>
      <c r="G1537" s="6" t="s">
        <v>3511</v>
      </c>
    </row>
    <row r="1538">
      <c r="A1538" s="2" t="s">
        <v>7</v>
      </c>
      <c r="B1538" s="5">
        <v>2088.0</v>
      </c>
      <c r="C1538" s="5" t="s">
        <v>3512</v>
      </c>
      <c r="D1538" s="5" t="s">
        <v>468</v>
      </c>
      <c r="E1538" s="4">
        <v>605.0</v>
      </c>
      <c r="F1538" s="5" t="s">
        <v>3513</v>
      </c>
      <c r="G1538" s="6" t="s">
        <v>3514</v>
      </c>
    </row>
    <row r="1539">
      <c r="A1539" s="2" t="s">
        <v>7</v>
      </c>
      <c r="B1539" s="5">
        <v>2089.0</v>
      </c>
      <c r="C1539" s="5" t="s">
        <v>3515</v>
      </c>
      <c r="D1539" s="5" t="s">
        <v>548</v>
      </c>
      <c r="E1539" s="4">
        <v>605.0</v>
      </c>
      <c r="F1539" s="5" t="s">
        <v>3516</v>
      </c>
      <c r="G1539" s="6" t="s">
        <v>3517</v>
      </c>
    </row>
    <row r="1540">
      <c r="A1540" s="2" t="s">
        <v>7</v>
      </c>
      <c r="B1540" s="5">
        <v>2090.0</v>
      </c>
      <c r="C1540" s="5" t="s">
        <v>3518</v>
      </c>
      <c r="D1540" s="5" t="s">
        <v>468</v>
      </c>
      <c r="E1540" s="4">
        <v>605.0</v>
      </c>
      <c r="F1540" s="5" t="s">
        <v>3519</v>
      </c>
      <c r="G1540" s="6" t="s">
        <v>3520</v>
      </c>
    </row>
    <row r="1541">
      <c r="A1541" s="2" t="s">
        <v>7</v>
      </c>
      <c r="B1541" s="5">
        <v>2091.0</v>
      </c>
      <c r="C1541" s="5" t="s">
        <v>3521</v>
      </c>
      <c r="D1541" s="5" t="s">
        <v>468</v>
      </c>
      <c r="E1541" s="4">
        <v>605.0</v>
      </c>
      <c r="F1541" s="5" t="s">
        <v>3522</v>
      </c>
      <c r="G1541" s="6" t="s">
        <v>3523</v>
      </c>
    </row>
    <row r="1542">
      <c r="A1542" s="2" t="s">
        <v>7</v>
      </c>
      <c r="B1542" s="5">
        <v>2092.0</v>
      </c>
      <c r="C1542" s="5" t="s">
        <v>3524</v>
      </c>
      <c r="D1542" s="5" t="s">
        <v>468</v>
      </c>
      <c r="E1542" s="4">
        <v>605.0</v>
      </c>
      <c r="F1542" s="5" t="s">
        <v>3525</v>
      </c>
      <c r="G1542" s="6" t="s">
        <v>3526</v>
      </c>
    </row>
    <row r="1543">
      <c r="A1543" s="2" t="s">
        <v>7</v>
      </c>
      <c r="B1543" s="5">
        <v>2093.0</v>
      </c>
      <c r="C1543" s="5" t="s">
        <v>3527</v>
      </c>
      <c r="D1543" s="5" t="s">
        <v>468</v>
      </c>
      <c r="E1543" s="4">
        <v>605.0</v>
      </c>
      <c r="F1543" s="5" t="s">
        <v>3528</v>
      </c>
      <c r="G1543" s="6" t="s">
        <v>3529</v>
      </c>
    </row>
    <row r="1544">
      <c r="A1544" s="2" t="s">
        <v>7</v>
      </c>
      <c r="B1544" s="5">
        <v>2094.0</v>
      </c>
      <c r="C1544" s="5" t="s">
        <v>3530</v>
      </c>
      <c r="D1544" s="5" t="s">
        <v>468</v>
      </c>
      <c r="E1544" s="4">
        <v>605.0</v>
      </c>
      <c r="F1544" s="5" t="s">
        <v>3531</v>
      </c>
      <c r="G1544" s="6" t="s">
        <v>3532</v>
      </c>
    </row>
    <row r="1545">
      <c r="A1545" s="2" t="s">
        <v>7</v>
      </c>
      <c r="B1545" s="5">
        <v>2095.0</v>
      </c>
      <c r="C1545" s="5" t="s">
        <v>3533</v>
      </c>
      <c r="D1545" s="5" t="s">
        <v>468</v>
      </c>
      <c r="E1545" s="4">
        <v>605.0</v>
      </c>
      <c r="F1545" s="5" t="s">
        <v>3534</v>
      </c>
      <c r="G1545" s="6" t="s">
        <v>3535</v>
      </c>
    </row>
    <row r="1546">
      <c r="A1546" s="2" t="s">
        <v>7</v>
      </c>
      <c r="B1546" s="5">
        <v>2096.0</v>
      </c>
      <c r="C1546" s="5" t="s">
        <v>3536</v>
      </c>
      <c r="D1546" s="5" t="s">
        <v>468</v>
      </c>
      <c r="E1546" s="4">
        <v>605.0</v>
      </c>
      <c r="F1546" s="5" t="s">
        <v>3537</v>
      </c>
      <c r="G1546" s="6" t="s">
        <v>3538</v>
      </c>
    </row>
    <row r="1547">
      <c r="A1547" s="2" t="s">
        <v>7</v>
      </c>
      <c r="B1547" s="5">
        <v>2097.0</v>
      </c>
      <c r="C1547" s="5" t="s">
        <v>3539</v>
      </c>
      <c r="D1547" s="5" t="s">
        <v>548</v>
      </c>
      <c r="E1547" s="4">
        <v>606.0</v>
      </c>
      <c r="F1547" s="5" t="s">
        <v>3540</v>
      </c>
      <c r="G1547" s="6" t="s">
        <v>3541</v>
      </c>
    </row>
    <row r="1548">
      <c r="A1548" s="2" t="s">
        <v>7</v>
      </c>
      <c r="B1548" s="5">
        <v>2098.0</v>
      </c>
      <c r="C1548" s="5" t="s">
        <v>3542</v>
      </c>
      <c r="D1548" s="5" t="s">
        <v>548</v>
      </c>
      <c r="E1548" s="4">
        <v>607.0</v>
      </c>
      <c r="F1548" s="5" t="s">
        <v>3543</v>
      </c>
      <c r="G1548" s="6" t="s">
        <v>3544</v>
      </c>
    </row>
    <row r="1549">
      <c r="A1549" s="2" t="s">
        <v>7</v>
      </c>
      <c r="B1549" s="5">
        <v>2099.0</v>
      </c>
      <c r="C1549" s="5" t="s">
        <v>3545</v>
      </c>
      <c r="D1549" s="5" t="s">
        <v>468</v>
      </c>
      <c r="E1549" s="4">
        <v>607.0</v>
      </c>
      <c r="F1549" s="5" t="s">
        <v>3546</v>
      </c>
      <c r="G1549" s="6" t="s">
        <v>3547</v>
      </c>
    </row>
    <row r="1550">
      <c r="A1550" s="2" t="s">
        <v>7</v>
      </c>
      <c r="B1550" s="5">
        <v>2100.0</v>
      </c>
      <c r="C1550" s="5" t="s">
        <v>3548</v>
      </c>
      <c r="D1550" s="5" t="s">
        <v>468</v>
      </c>
      <c r="E1550" s="4">
        <v>607.0</v>
      </c>
      <c r="F1550" s="5" t="s">
        <v>3549</v>
      </c>
      <c r="G1550" s="6" t="s">
        <v>3550</v>
      </c>
    </row>
    <row r="1551">
      <c r="A1551" s="2" t="s">
        <v>7</v>
      </c>
      <c r="B1551" s="5">
        <v>2101.0</v>
      </c>
      <c r="C1551" s="5" t="s">
        <v>3551</v>
      </c>
      <c r="D1551" s="5" t="s">
        <v>468</v>
      </c>
      <c r="E1551" s="4">
        <v>608.0</v>
      </c>
      <c r="F1551" s="5" t="s">
        <v>3552</v>
      </c>
      <c r="G1551" s="6" t="s">
        <v>3553</v>
      </c>
    </row>
    <row r="1552">
      <c r="A1552" s="2" t="s">
        <v>7</v>
      </c>
      <c r="B1552" s="5">
        <v>2102.0</v>
      </c>
      <c r="C1552" s="5" t="s">
        <v>3554</v>
      </c>
      <c r="D1552" s="5" t="s">
        <v>468</v>
      </c>
      <c r="E1552" s="4">
        <v>608.0</v>
      </c>
      <c r="F1552" s="5" t="s">
        <v>3555</v>
      </c>
      <c r="G1552" s="6" t="s">
        <v>3556</v>
      </c>
    </row>
    <row r="1553">
      <c r="A1553" s="2" t="s">
        <v>7</v>
      </c>
      <c r="B1553" s="5">
        <v>2103.0</v>
      </c>
      <c r="C1553" s="5" t="s">
        <v>3557</v>
      </c>
      <c r="D1553" s="5" t="s">
        <v>468</v>
      </c>
      <c r="E1553" s="4">
        <v>608.0</v>
      </c>
      <c r="F1553" s="5" t="s">
        <v>3558</v>
      </c>
      <c r="G1553" s="6" t="s">
        <v>3559</v>
      </c>
    </row>
    <row r="1554">
      <c r="A1554" s="2" t="s">
        <v>7</v>
      </c>
      <c r="B1554" s="5">
        <v>2104.0</v>
      </c>
      <c r="C1554" s="5" t="s">
        <v>3560</v>
      </c>
      <c r="D1554" s="5" t="s">
        <v>548</v>
      </c>
      <c r="E1554" s="4">
        <v>608.0</v>
      </c>
      <c r="F1554" s="5" t="s">
        <v>3561</v>
      </c>
      <c r="G1554" s="6" t="s">
        <v>3562</v>
      </c>
    </row>
    <row r="1555">
      <c r="A1555" s="2" t="s">
        <v>7</v>
      </c>
      <c r="B1555" s="5">
        <v>2105.0</v>
      </c>
      <c r="C1555" s="5" t="s">
        <v>3563</v>
      </c>
      <c r="D1555" s="5" t="s">
        <v>468</v>
      </c>
      <c r="E1555" s="4">
        <v>608.0</v>
      </c>
      <c r="F1555" s="5" t="s">
        <v>3564</v>
      </c>
      <c r="G1555" s="6" t="s">
        <v>3565</v>
      </c>
    </row>
    <row r="1556">
      <c r="A1556" s="2" t="s">
        <v>7</v>
      </c>
      <c r="B1556" s="5">
        <v>2106.0</v>
      </c>
      <c r="C1556" s="5" t="s">
        <v>3566</v>
      </c>
      <c r="D1556" s="5" t="s">
        <v>468</v>
      </c>
      <c r="E1556" s="4">
        <v>608.0</v>
      </c>
      <c r="F1556" s="5" t="s">
        <v>3567</v>
      </c>
      <c r="G1556" s="6" t="s">
        <v>3568</v>
      </c>
    </row>
    <row r="1557">
      <c r="A1557" s="2" t="s">
        <v>7</v>
      </c>
      <c r="B1557" s="5">
        <v>2107.0</v>
      </c>
      <c r="C1557" s="5" t="s">
        <v>3569</v>
      </c>
      <c r="D1557" s="5" t="s">
        <v>468</v>
      </c>
      <c r="E1557" s="4">
        <v>608.0</v>
      </c>
      <c r="F1557" s="5" t="s">
        <v>3570</v>
      </c>
      <c r="G1557" s="6" t="s">
        <v>3571</v>
      </c>
    </row>
    <row r="1558">
      <c r="A1558" s="2" t="s">
        <v>7</v>
      </c>
      <c r="B1558" s="5">
        <v>2108.0</v>
      </c>
      <c r="C1558" s="5" t="s">
        <v>3572</v>
      </c>
      <c r="D1558" s="5" t="s">
        <v>468</v>
      </c>
      <c r="E1558" s="4">
        <v>609.0</v>
      </c>
      <c r="F1558" s="5" t="s">
        <v>3573</v>
      </c>
      <c r="G1558" s="6" t="s">
        <v>3574</v>
      </c>
    </row>
    <row r="1559">
      <c r="A1559" s="2" t="s">
        <v>7</v>
      </c>
      <c r="B1559" s="5">
        <v>2109.0</v>
      </c>
      <c r="C1559" s="5" t="s">
        <v>3575</v>
      </c>
      <c r="D1559" s="5" t="s">
        <v>468</v>
      </c>
      <c r="E1559" s="4">
        <v>609.0</v>
      </c>
      <c r="F1559" s="5" t="s">
        <v>3576</v>
      </c>
      <c r="G1559" s="6" t="s">
        <v>3577</v>
      </c>
    </row>
    <row r="1560">
      <c r="A1560" s="2" t="s">
        <v>7</v>
      </c>
      <c r="B1560" s="5">
        <v>2110.0</v>
      </c>
      <c r="C1560" s="5" t="s">
        <v>3578</v>
      </c>
      <c r="D1560" s="5" t="s">
        <v>468</v>
      </c>
      <c r="E1560" s="4">
        <v>609.0</v>
      </c>
      <c r="F1560" s="5" t="s">
        <v>3579</v>
      </c>
      <c r="G1560" s="6" t="s">
        <v>3580</v>
      </c>
    </row>
    <row r="1561">
      <c r="A1561" s="2" t="s">
        <v>7</v>
      </c>
      <c r="B1561" s="5">
        <v>2111.0</v>
      </c>
      <c r="C1561" s="5" t="s">
        <v>3581</v>
      </c>
      <c r="D1561" s="5" t="s">
        <v>468</v>
      </c>
      <c r="E1561" s="4">
        <v>609.0</v>
      </c>
      <c r="F1561" s="5" t="s">
        <v>3582</v>
      </c>
      <c r="G1561" s="6" t="s">
        <v>3583</v>
      </c>
    </row>
    <row r="1562">
      <c r="A1562" s="2" t="s">
        <v>7</v>
      </c>
      <c r="B1562" s="5">
        <v>2112.0</v>
      </c>
      <c r="C1562" s="5" t="s">
        <v>3584</v>
      </c>
      <c r="D1562" s="5" t="s">
        <v>468</v>
      </c>
      <c r="E1562" s="4">
        <v>609.0</v>
      </c>
      <c r="F1562" s="5" t="s">
        <v>3585</v>
      </c>
      <c r="G1562" s="6" t="s">
        <v>3586</v>
      </c>
    </row>
    <row r="1563">
      <c r="A1563" s="2" t="s">
        <v>7</v>
      </c>
      <c r="B1563" s="5">
        <v>2113.0</v>
      </c>
      <c r="C1563" s="5" t="s">
        <v>3587</v>
      </c>
      <c r="D1563" s="5" t="s">
        <v>468</v>
      </c>
      <c r="E1563" s="4">
        <v>609.0</v>
      </c>
      <c r="F1563" s="5" t="s">
        <v>3588</v>
      </c>
      <c r="G1563" s="6" t="s">
        <v>3589</v>
      </c>
    </row>
    <row r="1564">
      <c r="A1564" s="2" t="s">
        <v>7</v>
      </c>
      <c r="B1564" s="5">
        <v>2114.0</v>
      </c>
      <c r="C1564" s="5" t="s">
        <v>3590</v>
      </c>
      <c r="D1564" s="5" t="s">
        <v>468</v>
      </c>
      <c r="E1564" s="4">
        <v>609.0</v>
      </c>
      <c r="F1564" s="5" t="s">
        <v>3591</v>
      </c>
      <c r="G1564" s="6" t="s">
        <v>3592</v>
      </c>
    </row>
    <row r="1565">
      <c r="A1565" s="2" t="s">
        <v>7</v>
      </c>
      <c r="B1565" s="5">
        <v>2115.0</v>
      </c>
      <c r="C1565" s="5" t="s">
        <v>3593</v>
      </c>
      <c r="D1565" s="5" t="s">
        <v>468</v>
      </c>
      <c r="E1565" s="4">
        <v>610.0</v>
      </c>
      <c r="F1565" s="5" t="s">
        <v>3594</v>
      </c>
      <c r="G1565" s="6" t="s">
        <v>3595</v>
      </c>
    </row>
    <row r="1566">
      <c r="A1566" s="2" t="s">
        <v>7</v>
      </c>
      <c r="B1566" s="5">
        <v>2116.0</v>
      </c>
      <c r="C1566" s="5" t="s">
        <v>3596</v>
      </c>
      <c r="D1566" s="5" t="s">
        <v>468</v>
      </c>
      <c r="E1566" s="4">
        <v>611.0</v>
      </c>
      <c r="F1566" s="5" t="s">
        <v>3597</v>
      </c>
      <c r="G1566" s="6" t="s">
        <v>3598</v>
      </c>
    </row>
    <row r="1567">
      <c r="A1567" s="2" t="s">
        <v>7</v>
      </c>
      <c r="B1567" s="5">
        <v>2117.0</v>
      </c>
      <c r="C1567" s="5" t="s">
        <v>3599</v>
      </c>
      <c r="D1567" s="5" t="s">
        <v>468</v>
      </c>
      <c r="E1567" s="4">
        <v>611.0</v>
      </c>
      <c r="F1567" s="5" t="s">
        <v>3600</v>
      </c>
      <c r="G1567" s="6" t="s">
        <v>3601</v>
      </c>
    </row>
    <row r="1568">
      <c r="A1568" s="2" t="s">
        <v>7</v>
      </c>
      <c r="B1568" s="5">
        <v>2118.0</v>
      </c>
      <c r="C1568" s="5" t="s">
        <v>3602</v>
      </c>
      <c r="D1568" s="5" t="s">
        <v>548</v>
      </c>
      <c r="E1568" s="4">
        <v>611.0</v>
      </c>
      <c r="F1568" s="5" t="s">
        <v>3603</v>
      </c>
      <c r="G1568" s="6" t="s">
        <v>3604</v>
      </c>
    </row>
    <row r="1569">
      <c r="A1569" s="2" t="s">
        <v>7</v>
      </c>
      <c r="B1569" s="5">
        <v>2119.0</v>
      </c>
      <c r="C1569" s="5" t="s">
        <v>3605</v>
      </c>
      <c r="D1569" s="5" t="s">
        <v>468</v>
      </c>
      <c r="E1569" s="4">
        <v>611.0</v>
      </c>
      <c r="F1569" s="5" t="s">
        <v>3606</v>
      </c>
      <c r="G1569" s="6" t="s">
        <v>3607</v>
      </c>
    </row>
    <row r="1570">
      <c r="A1570" s="2" t="s">
        <v>7</v>
      </c>
      <c r="B1570" s="5">
        <v>2120.0</v>
      </c>
      <c r="C1570" s="5" t="s">
        <v>3608</v>
      </c>
      <c r="D1570" s="5" t="s">
        <v>468</v>
      </c>
      <c r="E1570" s="4">
        <v>611.0</v>
      </c>
      <c r="F1570" s="5" t="s">
        <v>3609</v>
      </c>
      <c r="G1570" s="6" t="s">
        <v>3610</v>
      </c>
    </row>
    <row r="1571">
      <c r="A1571" s="2" t="s">
        <v>7</v>
      </c>
      <c r="B1571" s="5">
        <v>2121.0</v>
      </c>
      <c r="C1571" s="5" t="s">
        <v>3611</v>
      </c>
      <c r="D1571" s="5" t="s">
        <v>468</v>
      </c>
      <c r="E1571" s="4">
        <v>612.0</v>
      </c>
      <c r="F1571" s="5" t="s">
        <v>3612</v>
      </c>
      <c r="G1571" s="6" t="s">
        <v>3613</v>
      </c>
    </row>
    <row r="1572">
      <c r="A1572" s="2" t="s">
        <v>7</v>
      </c>
      <c r="B1572" s="5">
        <v>2122.0</v>
      </c>
      <c r="C1572" s="5" t="s">
        <v>3614</v>
      </c>
      <c r="D1572" s="5" t="s">
        <v>468</v>
      </c>
      <c r="E1572" s="4">
        <v>612.0</v>
      </c>
      <c r="F1572" s="5" t="s">
        <v>3615</v>
      </c>
      <c r="G1572" s="6" t="s">
        <v>3616</v>
      </c>
    </row>
    <row r="1573">
      <c r="A1573" s="2" t="s">
        <v>7</v>
      </c>
      <c r="B1573" s="5">
        <v>2123.0</v>
      </c>
      <c r="C1573" s="5" t="s">
        <v>3617</v>
      </c>
      <c r="D1573" s="5" t="s">
        <v>468</v>
      </c>
      <c r="E1573" s="4">
        <v>612.0</v>
      </c>
      <c r="F1573" s="5" t="s">
        <v>3618</v>
      </c>
      <c r="G1573" s="6" t="s">
        <v>3619</v>
      </c>
    </row>
    <row r="1574">
      <c r="A1574" s="2" t="s">
        <v>7</v>
      </c>
      <c r="B1574" s="5">
        <v>2124.0</v>
      </c>
      <c r="C1574" s="5" t="s">
        <v>3620</v>
      </c>
      <c r="D1574" s="5" t="s">
        <v>548</v>
      </c>
      <c r="E1574" s="4">
        <v>612.0</v>
      </c>
      <c r="F1574" s="5" t="s">
        <v>3621</v>
      </c>
      <c r="G1574" s="6" t="s">
        <v>3622</v>
      </c>
    </row>
    <row r="1575">
      <c r="A1575" s="2" t="s">
        <v>7</v>
      </c>
      <c r="B1575" s="5">
        <v>2125.0</v>
      </c>
      <c r="C1575" s="5" t="s">
        <v>3623</v>
      </c>
      <c r="D1575" s="5" t="s">
        <v>548</v>
      </c>
      <c r="E1575" s="4">
        <v>612.0</v>
      </c>
      <c r="F1575" s="5" t="s">
        <v>3624</v>
      </c>
      <c r="G1575" s="6" t="s">
        <v>3625</v>
      </c>
    </row>
    <row r="1576">
      <c r="A1576" s="2" t="s">
        <v>7</v>
      </c>
      <c r="B1576" s="5">
        <v>2126.0</v>
      </c>
      <c r="C1576" s="5" t="s">
        <v>3626</v>
      </c>
      <c r="D1576" s="5" t="s">
        <v>468</v>
      </c>
      <c r="E1576" s="4">
        <v>612.0</v>
      </c>
      <c r="F1576" s="5"/>
      <c r="G1576" s="6" t="s">
        <v>3627</v>
      </c>
    </row>
    <row r="1577">
      <c r="A1577" s="2" t="s">
        <v>7</v>
      </c>
      <c r="B1577" s="5">
        <v>2127.0</v>
      </c>
      <c r="C1577" s="5" t="s">
        <v>3628</v>
      </c>
      <c r="D1577" s="5" t="s">
        <v>468</v>
      </c>
      <c r="E1577" s="4">
        <v>612.0</v>
      </c>
      <c r="F1577" s="5" t="s">
        <v>3629</v>
      </c>
      <c r="G1577" s="6" t="s">
        <v>3630</v>
      </c>
    </row>
    <row r="1578">
      <c r="A1578" s="2" t="s">
        <v>7</v>
      </c>
      <c r="B1578" s="5">
        <v>2128.0</v>
      </c>
      <c r="C1578" s="5" t="s">
        <v>3631</v>
      </c>
      <c r="D1578" s="5" t="s">
        <v>468</v>
      </c>
      <c r="E1578" s="4">
        <v>612.0</v>
      </c>
      <c r="F1578" s="5" t="s">
        <v>3632</v>
      </c>
      <c r="G1578" s="6" t="s">
        <v>3633</v>
      </c>
    </row>
    <row r="1579">
      <c r="A1579" s="2" t="s">
        <v>7</v>
      </c>
      <c r="B1579" s="5">
        <v>2129.0</v>
      </c>
      <c r="C1579" s="5" t="s">
        <v>3634</v>
      </c>
      <c r="D1579" s="5" t="s">
        <v>468</v>
      </c>
      <c r="E1579" s="4">
        <v>612.0</v>
      </c>
      <c r="F1579" s="5" t="s">
        <v>3635</v>
      </c>
      <c r="G1579" s="6" t="s">
        <v>3636</v>
      </c>
    </row>
    <row r="1580">
      <c r="A1580" s="2" t="s">
        <v>7</v>
      </c>
      <c r="B1580" s="5">
        <v>2130.0</v>
      </c>
      <c r="C1580" s="5" t="s">
        <v>3637</v>
      </c>
      <c r="D1580" s="5" t="s">
        <v>548</v>
      </c>
      <c r="E1580" s="4">
        <v>612.0</v>
      </c>
      <c r="F1580" s="5" t="s">
        <v>3638</v>
      </c>
      <c r="G1580" s="6" t="s">
        <v>3639</v>
      </c>
    </row>
    <row r="1581">
      <c r="A1581" s="2" t="s">
        <v>7</v>
      </c>
      <c r="B1581" s="5">
        <v>2131.0</v>
      </c>
      <c r="C1581" s="5" t="s">
        <v>3640</v>
      </c>
      <c r="D1581" s="5" t="s">
        <v>548</v>
      </c>
      <c r="E1581" s="4">
        <v>612.0</v>
      </c>
      <c r="F1581" s="5" t="s">
        <v>3641</v>
      </c>
      <c r="G1581" s="6" t="s">
        <v>3642</v>
      </c>
    </row>
    <row r="1582">
      <c r="A1582" s="2" t="s">
        <v>7</v>
      </c>
      <c r="B1582" s="5">
        <v>2132.0</v>
      </c>
      <c r="C1582" s="5" t="s">
        <v>3643</v>
      </c>
      <c r="D1582" s="5" t="s">
        <v>468</v>
      </c>
      <c r="E1582" s="4">
        <v>612.0</v>
      </c>
      <c r="F1582" s="5" t="s">
        <v>3644</v>
      </c>
      <c r="G1582" s="6" t="s">
        <v>3645</v>
      </c>
    </row>
    <row r="1583">
      <c r="A1583" s="2" t="s">
        <v>7</v>
      </c>
      <c r="B1583" s="5">
        <v>2133.0</v>
      </c>
      <c r="C1583" s="5" t="s">
        <v>3646</v>
      </c>
      <c r="D1583" s="5" t="s">
        <v>468</v>
      </c>
      <c r="E1583" s="4">
        <v>612.0</v>
      </c>
      <c r="F1583" s="5" t="s">
        <v>3647</v>
      </c>
      <c r="G1583" s="6" t="s">
        <v>3648</v>
      </c>
    </row>
    <row r="1584">
      <c r="A1584" s="2" t="s">
        <v>7</v>
      </c>
      <c r="B1584" s="5">
        <v>2134.0</v>
      </c>
      <c r="C1584" s="5" t="s">
        <v>3649</v>
      </c>
      <c r="D1584" s="5" t="s">
        <v>468</v>
      </c>
      <c r="E1584" s="4">
        <v>612.0</v>
      </c>
      <c r="F1584" s="5" t="s">
        <v>3650</v>
      </c>
      <c r="G1584" s="6" t="s">
        <v>3651</v>
      </c>
    </row>
    <row r="1585">
      <c r="A1585" s="2" t="s">
        <v>7</v>
      </c>
      <c r="B1585" s="5">
        <v>2135.0</v>
      </c>
      <c r="C1585" s="5" t="s">
        <v>3652</v>
      </c>
      <c r="D1585" s="5" t="s">
        <v>548</v>
      </c>
      <c r="E1585" s="4">
        <v>612.0</v>
      </c>
      <c r="F1585" s="5" t="s">
        <v>3653</v>
      </c>
      <c r="G1585" s="6" t="s">
        <v>3654</v>
      </c>
    </row>
    <row r="1586">
      <c r="A1586" s="2" t="s">
        <v>7</v>
      </c>
      <c r="B1586" s="5">
        <v>2136.0</v>
      </c>
      <c r="C1586" s="5" t="s">
        <v>3655</v>
      </c>
      <c r="D1586" s="5" t="s">
        <v>468</v>
      </c>
      <c r="E1586" s="4">
        <v>612.0</v>
      </c>
      <c r="F1586" s="5" t="s">
        <v>3656</v>
      </c>
      <c r="G1586" s="6" t="s">
        <v>3657</v>
      </c>
    </row>
    <row r="1587">
      <c r="A1587" s="2" t="s">
        <v>7</v>
      </c>
      <c r="B1587" s="5">
        <v>2137.0</v>
      </c>
      <c r="C1587" s="5" t="s">
        <v>3658</v>
      </c>
      <c r="D1587" s="5" t="s">
        <v>548</v>
      </c>
      <c r="E1587" s="4">
        <v>612.0</v>
      </c>
      <c r="F1587" s="5" t="s">
        <v>3659</v>
      </c>
      <c r="G1587" s="6" t="s">
        <v>3660</v>
      </c>
    </row>
    <row r="1588">
      <c r="A1588" s="2" t="s">
        <v>7</v>
      </c>
      <c r="B1588" s="5">
        <v>2138.0</v>
      </c>
      <c r="C1588" s="5" t="s">
        <v>3661</v>
      </c>
      <c r="D1588" s="5" t="s">
        <v>468</v>
      </c>
      <c r="E1588" s="4">
        <v>613.0</v>
      </c>
      <c r="F1588" s="5" t="s">
        <v>3662</v>
      </c>
      <c r="G1588" s="6" t="s">
        <v>3663</v>
      </c>
    </row>
    <row r="1589">
      <c r="A1589" s="2" t="s">
        <v>7</v>
      </c>
      <c r="B1589" s="5">
        <v>2139.0</v>
      </c>
      <c r="C1589" s="5" t="s">
        <v>3664</v>
      </c>
      <c r="D1589" s="5" t="s">
        <v>468</v>
      </c>
      <c r="E1589" s="4">
        <v>613.0</v>
      </c>
      <c r="F1589" s="5" t="s">
        <v>3665</v>
      </c>
      <c r="G1589" s="6" t="s">
        <v>3666</v>
      </c>
    </row>
    <row r="1590">
      <c r="A1590" s="2" t="s">
        <v>7</v>
      </c>
      <c r="B1590" s="5">
        <v>2140.0</v>
      </c>
      <c r="C1590" s="5" t="s">
        <v>3667</v>
      </c>
      <c r="D1590" s="5" t="s">
        <v>468</v>
      </c>
      <c r="E1590" s="4">
        <v>614.0</v>
      </c>
      <c r="F1590" s="5" t="s">
        <v>3668</v>
      </c>
      <c r="G1590" s="6" t="s">
        <v>3669</v>
      </c>
    </row>
    <row r="1591">
      <c r="A1591" s="2" t="s">
        <v>7</v>
      </c>
      <c r="B1591" s="5">
        <v>2141.0</v>
      </c>
      <c r="C1591" s="5" t="s">
        <v>3670</v>
      </c>
      <c r="D1591" s="5" t="s">
        <v>468</v>
      </c>
      <c r="E1591" s="4">
        <v>614.0</v>
      </c>
      <c r="F1591" s="5" t="s">
        <v>3671</v>
      </c>
      <c r="G1591" s="6" t="s">
        <v>3672</v>
      </c>
    </row>
    <row r="1592">
      <c r="A1592" s="2" t="s">
        <v>7</v>
      </c>
      <c r="B1592" s="5">
        <v>2142.0</v>
      </c>
      <c r="C1592" s="5" t="s">
        <v>3673</v>
      </c>
      <c r="D1592" s="5" t="s">
        <v>468</v>
      </c>
      <c r="E1592" s="4">
        <v>614.0</v>
      </c>
      <c r="F1592" s="5" t="s">
        <v>3674</v>
      </c>
      <c r="G1592" s="6" t="s">
        <v>3675</v>
      </c>
    </row>
    <row r="1593">
      <c r="A1593" s="2" t="s">
        <v>7</v>
      </c>
      <c r="B1593" s="5">
        <v>2143.0</v>
      </c>
      <c r="C1593" s="5" t="s">
        <v>3676</v>
      </c>
      <c r="D1593" s="5" t="s">
        <v>468</v>
      </c>
      <c r="E1593" s="4">
        <v>614.0</v>
      </c>
      <c r="F1593" s="5" t="s">
        <v>3677</v>
      </c>
      <c r="G1593" s="6" t="s">
        <v>3678</v>
      </c>
    </row>
    <row r="1594">
      <c r="A1594" s="2" t="s">
        <v>7</v>
      </c>
      <c r="B1594" s="5">
        <v>2144.0</v>
      </c>
      <c r="C1594" s="5" t="s">
        <v>3679</v>
      </c>
      <c r="D1594" s="5" t="s">
        <v>468</v>
      </c>
      <c r="E1594" s="4">
        <v>614.0</v>
      </c>
      <c r="F1594" s="5" t="s">
        <v>3680</v>
      </c>
      <c r="G1594" s="6" t="s">
        <v>3681</v>
      </c>
    </row>
    <row r="1595">
      <c r="A1595" s="2" t="s">
        <v>7</v>
      </c>
      <c r="B1595" s="5">
        <v>2145.0</v>
      </c>
      <c r="C1595" s="5" t="s">
        <v>3682</v>
      </c>
      <c r="D1595" s="5" t="s">
        <v>468</v>
      </c>
      <c r="E1595" s="4">
        <v>614.0</v>
      </c>
      <c r="F1595" s="5" t="s">
        <v>3671</v>
      </c>
      <c r="G1595" s="6" t="s">
        <v>3683</v>
      </c>
    </row>
    <row r="1596">
      <c r="A1596" s="2" t="s">
        <v>7</v>
      </c>
      <c r="B1596" s="5">
        <v>2146.0</v>
      </c>
      <c r="C1596" s="5" t="s">
        <v>3684</v>
      </c>
      <c r="D1596" s="5" t="s">
        <v>468</v>
      </c>
      <c r="E1596" s="4">
        <v>615.0</v>
      </c>
      <c r="F1596" s="5" t="s">
        <v>3685</v>
      </c>
      <c r="G1596" s="6" t="s">
        <v>3686</v>
      </c>
    </row>
    <row r="1597">
      <c r="A1597" s="2" t="s">
        <v>7</v>
      </c>
      <c r="B1597" s="5">
        <v>2147.0</v>
      </c>
      <c r="C1597" s="5" t="s">
        <v>3687</v>
      </c>
      <c r="D1597" s="5" t="s">
        <v>468</v>
      </c>
      <c r="E1597" s="4">
        <v>615.0</v>
      </c>
      <c r="F1597" s="5" t="s">
        <v>3688</v>
      </c>
      <c r="G1597" s="6" t="s">
        <v>3689</v>
      </c>
    </row>
    <row r="1598">
      <c r="A1598" s="2" t="s">
        <v>7</v>
      </c>
      <c r="B1598" s="5">
        <v>2148.0</v>
      </c>
      <c r="C1598" s="5" t="s">
        <v>3690</v>
      </c>
      <c r="D1598" s="5" t="s">
        <v>468</v>
      </c>
      <c r="E1598" s="4">
        <v>615.0</v>
      </c>
      <c r="F1598" s="5" t="s">
        <v>3691</v>
      </c>
      <c r="G1598" s="6" t="s">
        <v>3692</v>
      </c>
    </row>
    <row r="1599">
      <c r="A1599" s="2" t="s">
        <v>7</v>
      </c>
      <c r="B1599" s="5">
        <v>2149.0</v>
      </c>
      <c r="C1599" s="5" t="s">
        <v>3693</v>
      </c>
      <c r="D1599" s="5" t="s">
        <v>468</v>
      </c>
      <c r="E1599" s="4">
        <v>615.0</v>
      </c>
      <c r="F1599" s="5"/>
      <c r="G1599" s="6" t="s">
        <v>3694</v>
      </c>
    </row>
    <row r="1600">
      <c r="A1600" s="2" t="s">
        <v>7</v>
      </c>
      <c r="B1600" s="5">
        <v>2150.0</v>
      </c>
      <c r="C1600" s="5" t="s">
        <v>155</v>
      </c>
      <c r="D1600" s="5" t="s">
        <v>468</v>
      </c>
      <c r="E1600" s="4">
        <v>615.0</v>
      </c>
      <c r="F1600" s="5" t="s">
        <v>3695</v>
      </c>
      <c r="G1600" s="6" t="s">
        <v>3696</v>
      </c>
    </row>
    <row r="1601">
      <c r="A1601" s="2" t="s">
        <v>7</v>
      </c>
      <c r="B1601" s="5">
        <v>2151.0</v>
      </c>
      <c r="C1601" s="5" t="s">
        <v>3697</v>
      </c>
      <c r="D1601" s="5" t="s">
        <v>468</v>
      </c>
      <c r="E1601" s="4">
        <v>615.0</v>
      </c>
      <c r="F1601" s="5" t="s">
        <v>3698</v>
      </c>
      <c r="G1601" s="6" t="s">
        <v>3699</v>
      </c>
    </row>
    <row r="1602">
      <c r="A1602" s="2" t="s">
        <v>7</v>
      </c>
      <c r="B1602" s="5">
        <v>2152.0</v>
      </c>
      <c r="C1602" s="5" t="s">
        <v>3700</v>
      </c>
      <c r="D1602" s="5" t="s">
        <v>468</v>
      </c>
      <c r="E1602" s="4">
        <v>616.0</v>
      </c>
      <c r="F1602" s="5" t="s">
        <v>3701</v>
      </c>
      <c r="G1602" s="6" t="s">
        <v>3702</v>
      </c>
    </row>
    <row r="1603">
      <c r="A1603" s="2" t="s">
        <v>7</v>
      </c>
      <c r="B1603" s="5">
        <v>2153.0</v>
      </c>
      <c r="C1603" s="5" t="s">
        <v>3703</v>
      </c>
      <c r="D1603" s="5" t="s">
        <v>468</v>
      </c>
      <c r="E1603" s="4">
        <v>616.0</v>
      </c>
      <c r="F1603" s="5" t="s">
        <v>3704</v>
      </c>
      <c r="G1603" s="6" t="s">
        <v>3705</v>
      </c>
    </row>
    <row r="1604">
      <c r="A1604" s="2" t="s">
        <v>7</v>
      </c>
      <c r="B1604" s="5">
        <v>2154.0</v>
      </c>
      <c r="C1604" s="5" t="s">
        <v>3706</v>
      </c>
      <c r="D1604" s="5" t="s">
        <v>468</v>
      </c>
      <c r="E1604" s="4">
        <v>616.0</v>
      </c>
      <c r="F1604" s="5" t="s">
        <v>3707</v>
      </c>
      <c r="G1604" s="6" t="s">
        <v>3708</v>
      </c>
    </row>
    <row r="1605">
      <c r="A1605" s="2" t="s">
        <v>7</v>
      </c>
      <c r="B1605" s="5">
        <v>2155.0</v>
      </c>
      <c r="C1605" s="5" t="s">
        <v>3709</v>
      </c>
      <c r="D1605" s="5" t="s">
        <v>468</v>
      </c>
      <c r="E1605" s="4">
        <v>616.0</v>
      </c>
      <c r="F1605" s="5" t="s">
        <v>3710</v>
      </c>
      <c r="G1605" s="6" t="s">
        <v>3711</v>
      </c>
    </row>
    <row r="1606">
      <c r="A1606" s="2" t="s">
        <v>7</v>
      </c>
      <c r="B1606" s="5">
        <v>2156.0</v>
      </c>
      <c r="C1606" s="5" t="s">
        <v>3712</v>
      </c>
      <c r="D1606" s="5" t="s">
        <v>468</v>
      </c>
      <c r="E1606" s="4">
        <v>616.0</v>
      </c>
      <c r="F1606" s="5" t="s">
        <v>3713</v>
      </c>
      <c r="G1606" s="6" t="s">
        <v>3714</v>
      </c>
    </row>
    <row r="1607">
      <c r="A1607" s="2" t="s">
        <v>7</v>
      </c>
      <c r="B1607" s="5">
        <v>2157.0</v>
      </c>
      <c r="C1607" s="5" t="s">
        <v>3715</v>
      </c>
      <c r="D1607" s="5" t="s">
        <v>468</v>
      </c>
      <c r="E1607" s="4">
        <v>616.0</v>
      </c>
      <c r="F1607" s="5" t="s">
        <v>3716</v>
      </c>
      <c r="G1607" s="6" t="s">
        <v>3717</v>
      </c>
    </row>
    <row r="1608">
      <c r="A1608" s="2" t="s">
        <v>7</v>
      </c>
      <c r="B1608" s="5">
        <v>2158.0</v>
      </c>
      <c r="C1608" s="5" t="s">
        <v>3718</v>
      </c>
      <c r="D1608" s="5" t="s">
        <v>468</v>
      </c>
      <c r="E1608" s="4">
        <v>616.0</v>
      </c>
      <c r="F1608" s="5" t="s">
        <v>3719</v>
      </c>
      <c r="G1608" s="6" t="s">
        <v>3720</v>
      </c>
    </row>
    <row r="1609">
      <c r="A1609" s="2" t="s">
        <v>7</v>
      </c>
      <c r="B1609" s="5">
        <v>2159.0</v>
      </c>
      <c r="C1609" s="5" t="s">
        <v>3721</v>
      </c>
      <c r="D1609" s="5" t="s">
        <v>468</v>
      </c>
      <c r="E1609" s="4">
        <v>616.0</v>
      </c>
      <c r="F1609" s="5" t="s">
        <v>3722</v>
      </c>
      <c r="G1609" s="6" t="s">
        <v>3723</v>
      </c>
    </row>
    <row r="1610">
      <c r="A1610" s="2" t="s">
        <v>7</v>
      </c>
      <c r="B1610" s="5">
        <v>2160.0</v>
      </c>
      <c r="C1610" s="5" t="s">
        <v>3724</v>
      </c>
      <c r="D1610" s="5" t="s">
        <v>468</v>
      </c>
      <c r="E1610" s="4">
        <v>616.0</v>
      </c>
      <c r="F1610" s="5" t="s">
        <v>3725</v>
      </c>
      <c r="G1610" s="6" t="s">
        <v>3726</v>
      </c>
    </row>
    <row r="1611">
      <c r="A1611" s="2" t="s">
        <v>7</v>
      </c>
      <c r="B1611" s="5">
        <v>2161.0</v>
      </c>
      <c r="C1611" s="5" t="s">
        <v>3727</v>
      </c>
      <c r="D1611" s="5" t="s">
        <v>468</v>
      </c>
      <c r="E1611" s="4">
        <v>616.0</v>
      </c>
      <c r="F1611" s="5" t="s">
        <v>3728</v>
      </c>
      <c r="G1611" s="6" t="s">
        <v>3729</v>
      </c>
    </row>
    <row r="1612">
      <c r="A1612" s="2" t="s">
        <v>7</v>
      </c>
      <c r="B1612" s="5">
        <v>2162.0</v>
      </c>
      <c r="C1612" s="5" t="s">
        <v>3730</v>
      </c>
      <c r="D1612" s="5" t="s">
        <v>468</v>
      </c>
      <c r="E1612" s="4">
        <v>616.0</v>
      </c>
      <c r="F1612" s="5" t="s">
        <v>3731</v>
      </c>
      <c r="G1612" s="6" t="s">
        <v>3732</v>
      </c>
    </row>
    <row r="1613">
      <c r="A1613" s="2" t="s">
        <v>7</v>
      </c>
      <c r="B1613" s="5">
        <v>2163.0</v>
      </c>
      <c r="C1613" s="5" t="s">
        <v>3733</v>
      </c>
      <c r="D1613" s="5" t="s">
        <v>468</v>
      </c>
      <c r="E1613" s="4">
        <v>616.0</v>
      </c>
      <c r="F1613" s="5" t="s">
        <v>3734</v>
      </c>
      <c r="G1613" s="6" t="s">
        <v>3735</v>
      </c>
    </row>
    <row r="1614">
      <c r="A1614" s="2" t="s">
        <v>7</v>
      </c>
      <c r="B1614" s="5">
        <v>2164.0</v>
      </c>
      <c r="C1614" s="5" t="s">
        <v>3736</v>
      </c>
      <c r="D1614" s="5" t="s">
        <v>468</v>
      </c>
      <c r="E1614" s="4">
        <v>616.0</v>
      </c>
      <c r="F1614" s="5" t="s">
        <v>3737</v>
      </c>
      <c r="G1614" s="6" t="s">
        <v>3738</v>
      </c>
    </row>
    <row r="1615">
      <c r="A1615" s="2" t="s">
        <v>7</v>
      </c>
      <c r="B1615" s="5">
        <v>2165.0</v>
      </c>
      <c r="C1615" s="5" t="s">
        <v>3739</v>
      </c>
      <c r="D1615" s="5" t="s">
        <v>468</v>
      </c>
      <c r="E1615" s="4">
        <v>616.0</v>
      </c>
      <c r="F1615" s="5" t="s">
        <v>3737</v>
      </c>
      <c r="G1615" s="6" t="s">
        <v>3740</v>
      </c>
    </row>
    <row r="1616">
      <c r="A1616" s="2" t="s">
        <v>7</v>
      </c>
      <c r="B1616" s="5">
        <v>2166.0</v>
      </c>
      <c r="C1616" s="5" t="s">
        <v>3741</v>
      </c>
      <c r="D1616" s="5" t="s">
        <v>468</v>
      </c>
      <c r="E1616" s="4">
        <v>616.0</v>
      </c>
      <c r="F1616" s="5" t="s">
        <v>3704</v>
      </c>
      <c r="G1616" s="6" t="s">
        <v>3742</v>
      </c>
    </row>
    <row r="1617">
      <c r="A1617" s="2" t="s">
        <v>7</v>
      </c>
      <c r="B1617" s="5">
        <v>2167.0</v>
      </c>
      <c r="C1617" s="5" t="s">
        <v>3743</v>
      </c>
      <c r="D1617" s="5" t="s">
        <v>468</v>
      </c>
      <c r="E1617" s="4">
        <v>616.0</v>
      </c>
      <c r="F1617" s="5" t="s">
        <v>3725</v>
      </c>
      <c r="G1617" s="6" t="s">
        <v>3744</v>
      </c>
    </row>
    <row r="1618">
      <c r="A1618" s="2" t="s">
        <v>7</v>
      </c>
      <c r="B1618" s="5">
        <v>2168.0</v>
      </c>
      <c r="C1618" s="5" t="s">
        <v>3745</v>
      </c>
      <c r="D1618" s="5" t="s">
        <v>468</v>
      </c>
      <c r="E1618" s="4">
        <v>616.0</v>
      </c>
      <c r="F1618" s="5" t="s">
        <v>3746</v>
      </c>
      <c r="G1618" s="6" t="s">
        <v>3747</v>
      </c>
    </row>
    <row r="1619">
      <c r="A1619" s="2" t="s">
        <v>7</v>
      </c>
      <c r="B1619" s="5">
        <v>2169.0</v>
      </c>
      <c r="C1619" s="5" t="s">
        <v>3748</v>
      </c>
      <c r="D1619" s="5" t="s">
        <v>468</v>
      </c>
      <c r="E1619" s="4">
        <v>616.0</v>
      </c>
      <c r="F1619" s="5" t="s">
        <v>3749</v>
      </c>
      <c r="G1619" s="6" t="s">
        <v>3750</v>
      </c>
    </row>
    <row r="1620">
      <c r="A1620" s="2" t="s">
        <v>7</v>
      </c>
      <c r="B1620" s="5">
        <v>2170.0</v>
      </c>
      <c r="C1620" s="5" t="s">
        <v>3751</v>
      </c>
      <c r="D1620" s="5" t="s">
        <v>468</v>
      </c>
      <c r="E1620" s="4">
        <v>616.0</v>
      </c>
      <c r="F1620" s="5" t="s">
        <v>3752</v>
      </c>
      <c r="G1620" s="6" t="s">
        <v>3753</v>
      </c>
    </row>
    <row r="1621">
      <c r="A1621" s="2" t="s">
        <v>7</v>
      </c>
      <c r="B1621" s="5">
        <v>2171.0</v>
      </c>
      <c r="C1621" s="5" t="s">
        <v>3754</v>
      </c>
      <c r="D1621" s="5" t="s">
        <v>468</v>
      </c>
      <c r="E1621" s="4">
        <v>617.0</v>
      </c>
      <c r="F1621" s="5" t="s">
        <v>3755</v>
      </c>
      <c r="G1621" s="6" t="s">
        <v>3756</v>
      </c>
    </row>
    <row r="1622">
      <c r="A1622" s="2" t="s">
        <v>7</v>
      </c>
      <c r="B1622" s="5">
        <v>2172.0</v>
      </c>
      <c r="C1622" s="5" t="s">
        <v>3757</v>
      </c>
      <c r="D1622" s="5" t="s">
        <v>468</v>
      </c>
      <c r="E1622" s="4">
        <v>617.0</v>
      </c>
      <c r="F1622" s="5" t="s">
        <v>3758</v>
      </c>
      <c r="G1622" s="6" t="s">
        <v>3759</v>
      </c>
    </row>
    <row r="1623">
      <c r="A1623" s="2" t="s">
        <v>7</v>
      </c>
      <c r="B1623" s="5">
        <v>2173.0</v>
      </c>
      <c r="C1623" s="5" t="s">
        <v>3760</v>
      </c>
      <c r="D1623" s="5" t="s">
        <v>468</v>
      </c>
      <c r="E1623" s="4">
        <v>617.0</v>
      </c>
      <c r="F1623" s="5"/>
      <c r="G1623" s="6" t="s">
        <v>3761</v>
      </c>
    </row>
    <row r="1624">
      <c r="A1624" s="2" t="s">
        <v>7</v>
      </c>
      <c r="B1624" s="5">
        <v>2174.0</v>
      </c>
      <c r="C1624" s="5" t="s">
        <v>3762</v>
      </c>
      <c r="D1624" s="5" t="s">
        <v>468</v>
      </c>
      <c r="E1624" s="4">
        <v>617.0</v>
      </c>
      <c r="F1624" s="5"/>
      <c r="G1624" s="6" t="s">
        <v>3763</v>
      </c>
    </row>
    <row r="1625">
      <c r="A1625" s="2" t="s">
        <v>7</v>
      </c>
      <c r="B1625" s="5">
        <v>2175.0</v>
      </c>
      <c r="C1625" s="5" t="s">
        <v>3764</v>
      </c>
      <c r="D1625" s="5" t="s">
        <v>468</v>
      </c>
      <c r="E1625" s="4">
        <v>617.0</v>
      </c>
      <c r="F1625" s="5" t="s">
        <v>3765</v>
      </c>
      <c r="G1625" s="6" t="s">
        <v>3766</v>
      </c>
    </row>
    <row r="1626">
      <c r="A1626" s="2" t="s">
        <v>7</v>
      </c>
      <c r="B1626" s="5">
        <v>2176.0</v>
      </c>
      <c r="C1626" s="5" t="s">
        <v>3767</v>
      </c>
      <c r="D1626" s="5" t="s">
        <v>468</v>
      </c>
      <c r="E1626" s="4">
        <v>617.0</v>
      </c>
      <c r="F1626" s="5" t="s">
        <v>3768</v>
      </c>
      <c r="G1626" s="6" t="s">
        <v>3769</v>
      </c>
    </row>
    <row r="1627">
      <c r="A1627" s="2" t="s">
        <v>7</v>
      </c>
      <c r="B1627" s="5">
        <v>2177.0</v>
      </c>
      <c r="C1627" s="5" t="s">
        <v>3770</v>
      </c>
      <c r="D1627" s="5" t="s">
        <v>468</v>
      </c>
      <c r="E1627" s="4">
        <v>617.0</v>
      </c>
      <c r="F1627" s="5" t="s">
        <v>3771</v>
      </c>
      <c r="G1627" s="6" t="s">
        <v>3772</v>
      </c>
    </row>
    <row r="1628">
      <c r="A1628" s="2" t="s">
        <v>7</v>
      </c>
      <c r="B1628" s="5">
        <v>2178.0</v>
      </c>
      <c r="C1628" s="5" t="s">
        <v>3773</v>
      </c>
      <c r="D1628" s="5" t="s">
        <v>468</v>
      </c>
      <c r="E1628" s="4">
        <v>617.0</v>
      </c>
      <c r="F1628" s="5" t="s">
        <v>3774</v>
      </c>
      <c r="G1628" s="6" t="s">
        <v>3775</v>
      </c>
    </row>
    <row r="1629">
      <c r="A1629" s="2" t="s">
        <v>7</v>
      </c>
      <c r="B1629" s="5">
        <v>2179.0</v>
      </c>
      <c r="C1629" s="5" t="s">
        <v>3776</v>
      </c>
      <c r="D1629" s="5" t="s">
        <v>468</v>
      </c>
      <c r="E1629" s="4">
        <v>617.0</v>
      </c>
      <c r="F1629" s="5" t="s">
        <v>3777</v>
      </c>
      <c r="G1629" s="6" t="s">
        <v>3778</v>
      </c>
    </row>
    <row r="1630">
      <c r="A1630" s="2" t="s">
        <v>7</v>
      </c>
      <c r="B1630" s="5">
        <v>2180.0</v>
      </c>
      <c r="C1630" s="5" t="s">
        <v>3779</v>
      </c>
      <c r="D1630" s="5" t="s">
        <v>468</v>
      </c>
      <c r="E1630" s="4">
        <v>617.0</v>
      </c>
      <c r="F1630" s="5" t="s">
        <v>3780</v>
      </c>
      <c r="G1630" s="6" t="s">
        <v>3781</v>
      </c>
    </row>
    <row r="1631">
      <c r="A1631" s="2" t="s">
        <v>7</v>
      </c>
      <c r="B1631" s="5">
        <v>2181.0</v>
      </c>
      <c r="C1631" s="5" t="s">
        <v>3782</v>
      </c>
      <c r="D1631" s="5" t="s">
        <v>468</v>
      </c>
      <c r="E1631" s="4">
        <v>617.0</v>
      </c>
      <c r="F1631" s="5" t="s">
        <v>3783</v>
      </c>
      <c r="G1631" s="6" t="s">
        <v>3784</v>
      </c>
    </row>
    <row r="1632">
      <c r="A1632" s="2" t="s">
        <v>7</v>
      </c>
      <c r="B1632" s="5">
        <v>2182.0</v>
      </c>
      <c r="C1632" s="5" t="s">
        <v>3785</v>
      </c>
      <c r="D1632" s="5" t="s">
        <v>468</v>
      </c>
      <c r="E1632" s="4">
        <v>617.0</v>
      </c>
      <c r="F1632" s="5" t="s">
        <v>3786</v>
      </c>
      <c r="G1632" s="6" t="s">
        <v>3787</v>
      </c>
    </row>
    <row r="1633">
      <c r="A1633" s="2" t="s">
        <v>7</v>
      </c>
      <c r="B1633" s="5">
        <v>2183.0</v>
      </c>
      <c r="C1633" s="5" t="s">
        <v>3788</v>
      </c>
      <c r="D1633" s="5" t="s">
        <v>468</v>
      </c>
      <c r="E1633" s="4">
        <v>617.0</v>
      </c>
      <c r="F1633" s="5" t="s">
        <v>3789</v>
      </c>
      <c r="G1633" s="6" t="s">
        <v>3790</v>
      </c>
    </row>
    <row r="1634">
      <c r="A1634" s="2" t="s">
        <v>7</v>
      </c>
      <c r="B1634" s="5">
        <v>2184.0</v>
      </c>
      <c r="C1634" s="5" t="s">
        <v>3791</v>
      </c>
      <c r="D1634" s="5" t="s">
        <v>468</v>
      </c>
      <c r="E1634" s="4">
        <v>617.0</v>
      </c>
      <c r="F1634" s="5" t="s">
        <v>3792</v>
      </c>
      <c r="G1634" s="6" t="s">
        <v>3793</v>
      </c>
    </row>
    <row r="1635">
      <c r="A1635" s="2" t="s">
        <v>7</v>
      </c>
      <c r="B1635" s="5">
        <v>2185.0</v>
      </c>
      <c r="C1635" s="5" t="s">
        <v>3794</v>
      </c>
      <c r="D1635" s="5" t="s">
        <v>468</v>
      </c>
      <c r="E1635" s="4">
        <v>617.0</v>
      </c>
      <c r="F1635" s="5" t="s">
        <v>3795</v>
      </c>
      <c r="G1635" s="6" t="s">
        <v>3796</v>
      </c>
    </row>
    <row r="1636">
      <c r="A1636" s="2" t="s">
        <v>7</v>
      </c>
      <c r="B1636" s="5">
        <v>2186.0</v>
      </c>
      <c r="C1636" s="5" t="s">
        <v>3797</v>
      </c>
      <c r="D1636" s="5" t="s">
        <v>468</v>
      </c>
      <c r="E1636" s="4">
        <v>617.0</v>
      </c>
      <c r="F1636" s="5" t="s">
        <v>3798</v>
      </c>
      <c r="G1636" s="6" t="s">
        <v>3799</v>
      </c>
    </row>
    <row r="1637">
      <c r="A1637" s="2" t="s">
        <v>7</v>
      </c>
      <c r="B1637" s="5">
        <v>2187.0</v>
      </c>
      <c r="C1637" s="5" t="s">
        <v>3800</v>
      </c>
      <c r="D1637" s="5" t="s">
        <v>468</v>
      </c>
      <c r="E1637" s="4">
        <v>617.0</v>
      </c>
      <c r="F1637" s="5"/>
      <c r="G1637" s="6" t="s">
        <v>3801</v>
      </c>
    </row>
    <row r="1638">
      <c r="A1638" s="2" t="s">
        <v>7</v>
      </c>
      <c r="B1638" s="5">
        <v>2188.0</v>
      </c>
      <c r="C1638" s="5" t="s">
        <v>3802</v>
      </c>
      <c r="D1638" s="5" t="s">
        <v>468</v>
      </c>
      <c r="E1638" s="4">
        <v>617.0</v>
      </c>
      <c r="F1638" s="5" t="s">
        <v>3803</v>
      </c>
      <c r="G1638" s="6" t="s">
        <v>3804</v>
      </c>
    </row>
    <row r="1639">
      <c r="A1639" s="2" t="s">
        <v>7</v>
      </c>
      <c r="B1639" s="5">
        <v>2189.0</v>
      </c>
      <c r="C1639" s="5" t="s">
        <v>3805</v>
      </c>
      <c r="D1639" s="5" t="s">
        <v>468</v>
      </c>
      <c r="E1639" s="4">
        <v>617.0</v>
      </c>
      <c r="F1639" s="5" t="s">
        <v>3806</v>
      </c>
      <c r="G1639" s="6" t="s">
        <v>3807</v>
      </c>
    </row>
    <row r="1640">
      <c r="A1640" s="2" t="s">
        <v>7</v>
      </c>
      <c r="B1640" s="5">
        <v>2190.0</v>
      </c>
      <c r="C1640" s="5" t="s">
        <v>3808</v>
      </c>
      <c r="D1640" s="5" t="s">
        <v>468</v>
      </c>
      <c r="E1640" s="4">
        <v>617.0</v>
      </c>
      <c r="F1640" s="5" t="s">
        <v>3809</v>
      </c>
      <c r="G1640" s="6" t="s">
        <v>3810</v>
      </c>
    </row>
    <row r="1641">
      <c r="A1641" s="2" t="s">
        <v>7</v>
      </c>
      <c r="B1641" s="5">
        <v>2191.0</v>
      </c>
      <c r="C1641" s="5" t="s">
        <v>157</v>
      </c>
      <c r="D1641" s="5" t="s">
        <v>468</v>
      </c>
      <c r="E1641" s="4">
        <v>617.0</v>
      </c>
      <c r="F1641" s="5" t="s">
        <v>3811</v>
      </c>
      <c r="G1641" s="6" t="s">
        <v>3812</v>
      </c>
    </row>
    <row r="1642">
      <c r="A1642" s="2" t="s">
        <v>7</v>
      </c>
      <c r="B1642" s="5">
        <v>2192.0</v>
      </c>
      <c r="C1642" s="5" t="s">
        <v>3813</v>
      </c>
      <c r="D1642" s="5" t="s">
        <v>468</v>
      </c>
      <c r="E1642" s="4">
        <v>617.0</v>
      </c>
      <c r="F1642" s="5" t="s">
        <v>3814</v>
      </c>
      <c r="G1642" s="6" t="s">
        <v>3815</v>
      </c>
    </row>
    <row r="1643">
      <c r="A1643" s="2" t="s">
        <v>7</v>
      </c>
      <c r="B1643" s="5">
        <v>2193.0</v>
      </c>
      <c r="C1643" s="5" t="s">
        <v>3816</v>
      </c>
      <c r="D1643" s="5" t="s">
        <v>468</v>
      </c>
      <c r="E1643" s="4">
        <v>617.0</v>
      </c>
      <c r="F1643" s="5" t="s">
        <v>3817</v>
      </c>
      <c r="G1643" s="6" t="s">
        <v>3818</v>
      </c>
    </row>
    <row r="1644">
      <c r="A1644" s="2" t="s">
        <v>7</v>
      </c>
      <c r="B1644" s="5">
        <v>2194.0</v>
      </c>
      <c r="C1644" s="5" t="s">
        <v>3819</v>
      </c>
      <c r="D1644" s="5" t="s">
        <v>468</v>
      </c>
      <c r="E1644" s="4">
        <v>617.0</v>
      </c>
      <c r="F1644" s="5" t="s">
        <v>3820</v>
      </c>
      <c r="G1644" s="6" t="s">
        <v>3821</v>
      </c>
    </row>
    <row r="1645">
      <c r="A1645" s="2" t="s">
        <v>7</v>
      </c>
      <c r="B1645" s="5">
        <v>2195.0</v>
      </c>
      <c r="C1645" s="5" t="s">
        <v>3822</v>
      </c>
      <c r="D1645" s="5" t="s">
        <v>468</v>
      </c>
      <c r="E1645" s="4">
        <v>617.0</v>
      </c>
      <c r="F1645" s="5"/>
      <c r="G1645" s="6" t="s">
        <v>3823</v>
      </c>
    </row>
    <row r="1646">
      <c r="A1646" s="2" t="s">
        <v>7</v>
      </c>
      <c r="B1646" s="5">
        <v>2196.0</v>
      </c>
      <c r="C1646" s="5" t="s">
        <v>3824</v>
      </c>
      <c r="D1646" s="5" t="s">
        <v>468</v>
      </c>
      <c r="E1646" s="4">
        <v>617.0</v>
      </c>
      <c r="F1646" s="5" t="s">
        <v>3825</v>
      </c>
      <c r="G1646" s="6" t="s">
        <v>3826</v>
      </c>
    </row>
    <row r="1647">
      <c r="A1647" s="2" t="s">
        <v>7</v>
      </c>
      <c r="B1647" s="5">
        <v>2197.0</v>
      </c>
      <c r="C1647" s="5" t="s">
        <v>3827</v>
      </c>
      <c r="D1647" s="5" t="s">
        <v>468</v>
      </c>
      <c r="E1647" s="4">
        <v>617.0</v>
      </c>
      <c r="F1647" s="5" t="s">
        <v>3828</v>
      </c>
      <c r="G1647" s="6" t="s">
        <v>3829</v>
      </c>
    </row>
    <row r="1648">
      <c r="A1648" s="2" t="s">
        <v>7</v>
      </c>
      <c r="B1648" s="5">
        <v>2198.0</v>
      </c>
      <c r="C1648" s="5" t="s">
        <v>3830</v>
      </c>
      <c r="D1648" s="5" t="s">
        <v>468</v>
      </c>
      <c r="E1648" s="4">
        <v>618.0</v>
      </c>
      <c r="F1648" s="5" t="s">
        <v>3831</v>
      </c>
      <c r="G1648" s="6" t="s">
        <v>3832</v>
      </c>
    </row>
    <row r="1649">
      <c r="A1649" s="2" t="s">
        <v>7</v>
      </c>
      <c r="B1649" s="5">
        <v>2199.0</v>
      </c>
      <c r="C1649" s="5" t="s">
        <v>3833</v>
      </c>
      <c r="D1649" s="5" t="s">
        <v>468</v>
      </c>
      <c r="E1649" s="4">
        <v>619.0</v>
      </c>
      <c r="F1649" s="5" t="s">
        <v>3834</v>
      </c>
      <c r="G1649" s="6" t="s">
        <v>3835</v>
      </c>
    </row>
    <row r="1650">
      <c r="A1650" s="2" t="s">
        <v>7</v>
      </c>
      <c r="B1650" s="5">
        <v>2200.0</v>
      </c>
      <c r="C1650" s="5" t="s">
        <v>159</v>
      </c>
      <c r="D1650" s="5" t="s">
        <v>468</v>
      </c>
      <c r="E1650" s="4">
        <v>619.0</v>
      </c>
      <c r="F1650" s="5" t="s">
        <v>3836</v>
      </c>
      <c r="G1650" s="6" t="s">
        <v>3837</v>
      </c>
    </row>
    <row r="1651">
      <c r="A1651" s="2" t="s">
        <v>7</v>
      </c>
      <c r="B1651" s="5">
        <v>2201.0</v>
      </c>
      <c r="C1651" s="5" t="s">
        <v>3838</v>
      </c>
      <c r="D1651" s="5" t="s">
        <v>468</v>
      </c>
      <c r="E1651" s="4">
        <v>619.0</v>
      </c>
      <c r="F1651" s="5" t="s">
        <v>3839</v>
      </c>
      <c r="G1651" s="6" t="s">
        <v>3840</v>
      </c>
    </row>
    <row r="1652">
      <c r="A1652" s="2" t="s">
        <v>7</v>
      </c>
      <c r="B1652" s="5">
        <v>2202.0</v>
      </c>
      <c r="C1652" s="5" t="s">
        <v>3841</v>
      </c>
      <c r="D1652" s="5" t="s">
        <v>468</v>
      </c>
      <c r="E1652" s="4">
        <v>619.0</v>
      </c>
      <c r="F1652" s="5" t="s">
        <v>3842</v>
      </c>
      <c r="G1652" s="6" t="s">
        <v>3843</v>
      </c>
    </row>
    <row r="1653">
      <c r="A1653" s="2" t="s">
        <v>7</v>
      </c>
      <c r="B1653" s="5">
        <v>2203.0</v>
      </c>
      <c r="C1653" s="5" t="s">
        <v>3844</v>
      </c>
      <c r="D1653" s="5" t="s">
        <v>548</v>
      </c>
      <c r="E1653" s="4">
        <v>619.0</v>
      </c>
      <c r="F1653" s="5" t="s">
        <v>3845</v>
      </c>
      <c r="G1653" s="6" t="s">
        <v>3846</v>
      </c>
    </row>
    <row r="1654">
      <c r="A1654" s="2" t="s">
        <v>7</v>
      </c>
      <c r="B1654" s="5">
        <v>2204.0</v>
      </c>
      <c r="C1654" s="5" t="s">
        <v>3847</v>
      </c>
      <c r="D1654" s="5" t="s">
        <v>468</v>
      </c>
      <c r="E1654" s="4">
        <v>619.0</v>
      </c>
      <c r="F1654" s="5" t="s">
        <v>3848</v>
      </c>
      <c r="G1654" s="6" t="s">
        <v>3849</v>
      </c>
    </row>
    <row r="1655">
      <c r="A1655" s="2" t="s">
        <v>7</v>
      </c>
      <c r="B1655" s="5">
        <v>2205.0</v>
      </c>
      <c r="C1655" s="5" t="s">
        <v>3850</v>
      </c>
      <c r="D1655" s="5" t="s">
        <v>468</v>
      </c>
      <c r="E1655" s="4">
        <v>619.0</v>
      </c>
      <c r="F1655" s="5" t="s">
        <v>3851</v>
      </c>
      <c r="G1655" s="6" t="s">
        <v>3852</v>
      </c>
    </row>
    <row r="1656">
      <c r="A1656" s="2" t="s">
        <v>7</v>
      </c>
      <c r="B1656" s="5">
        <v>2206.0</v>
      </c>
      <c r="C1656" s="5" t="s">
        <v>3853</v>
      </c>
      <c r="D1656" s="5" t="s">
        <v>548</v>
      </c>
      <c r="E1656" s="4">
        <v>619.0</v>
      </c>
      <c r="F1656" s="5" t="s">
        <v>3854</v>
      </c>
      <c r="G1656" s="6" t="s">
        <v>3855</v>
      </c>
    </row>
    <row r="1657">
      <c r="A1657" s="2" t="s">
        <v>7</v>
      </c>
      <c r="B1657" s="5">
        <v>2207.0</v>
      </c>
      <c r="C1657" s="5" t="s">
        <v>3856</v>
      </c>
      <c r="D1657" s="5" t="s">
        <v>468</v>
      </c>
      <c r="E1657" s="4">
        <v>619.0</v>
      </c>
      <c r="F1657" s="5" t="s">
        <v>3857</v>
      </c>
      <c r="G1657" s="6" t="s">
        <v>3858</v>
      </c>
    </row>
    <row r="1658">
      <c r="A1658" s="2" t="s">
        <v>7</v>
      </c>
      <c r="B1658" s="5">
        <v>2208.0</v>
      </c>
      <c r="C1658" s="5" t="s">
        <v>3859</v>
      </c>
      <c r="D1658" s="5" t="s">
        <v>468</v>
      </c>
      <c r="E1658" s="4">
        <v>619.0</v>
      </c>
      <c r="F1658" s="5" t="s">
        <v>3860</v>
      </c>
      <c r="G1658" s="6" t="s">
        <v>3861</v>
      </c>
    </row>
    <row r="1659">
      <c r="A1659" s="2" t="s">
        <v>7</v>
      </c>
      <c r="B1659" s="5">
        <v>2209.0</v>
      </c>
      <c r="C1659" s="5" t="s">
        <v>160</v>
      </c>
      <c r="D1659" s="5" t="s">
        <v>548</v>
      </c>
      <c r="E1659" s="4">
        <v>620.0</v>
      </c>
      <c r="F1659" s="5" t="s">
        <v>3862</v>
      </c>
      <c r="G1659" s="6" t="s">
        <v>3863</v>
      </c>
    </row>
    <row r="1660">
      <c r="A1660" s="2" t="s">
        <v>7</v>
      </c>
      <c r="B1660" s="5">
        <v>2210.0</v>
      </c>
      <c r="C1660" s="5" t="s">
        <v>3864</v>
      </c>
      <c r="D1660" s="5" t="s">
        <v>468</v>
      </c>
      <c r="E1660" s="4">
        <v>620.0</v>
      </c>
      <c r="F1660" s="5" t="s">
        <v>3865</v>
      </c>
      <c r="G1660" s="6" t="s">
        <v>3866</v>
      </c>
    </row>
    <row r="1661">
      <c r="A1661" s="2" t="s">
        <v>7</v>
      </c>
      <c r="B1661" s="5">
        <v>2211.0</v>
      </c>
      <c r="C1661" s="5" t="s">
        <v>3867</v>
      </c>
      <c r="D1661" s="5" t="s">
        <v>468</v>
      </c>
      <c r="E1661" s="4">
        <v>620.0</v>
      </c>
      <c r="F1661" s="5" t="s">
        <v>3868</v>
      </c>
      <c r="G1661" s="6" t="s">
        <v>3869</v>
      </c>
    </row>
    <row r="1662">
      <c r="A1662" s="2" t="s">
        <v>7</v>
      </c>
      <c r="B1662" s="5">
        <v>2212.0</v>
      </c>
      <c r="C1662" s="5" t="s">
        <v>3870</v>
      </c>
      <c r="D1662" s="5" t="s">
        <v>548</v>
      </c>
      <c r="E1662" s="4">
        <v>620.0</v>
      </c>
      <c r="F1662" s="5" t="s">
        <v>3871</v>
      </c>
      <c r="G1662" s="6" t="s">
        <v>3872</v>
      </c>
    </row>
    <row r="1663">
      <c r="A1663" s="2" t="s">
        <v>7</v>
      </c>
      <c r="B1663" s="5">
        <v>2213.0</v>
      </c>
      <c r="C1663" s="5" t="s">
        <v>3873</v>
      </c>
      <c r="D1663" s="5" t="s">
        <v>468</v>
      </c>
      <c r="E1663" s="4">
        <v>620.0</v>
      </c>
      <c r="F1663" s="5" t="s">
        <v>3874</v>
      </c>
      <c r="G1663" s="6" t="s">
        <v>3875</v>
      </c>
    </row>
    <row r="1664">
      <c r="A1664" s="2" t="s">
        <v>7</v>
      </c>
      <c r="B1664" s="5">
        <v>2214.0</v>
      </c>
      <c r="C1664" s="5" t="s">
        <v>3876</v>
      </c>
      <c r="D1664" s="5" t="s">
        <v>468</v>
      </c>
      <c r="E1664" s="4">
        <v>620.0</v>
      </c>
      <c r="F1664" s="5" t="s">
        <v>3877</v>
      </c>
      <c r="G1664" s="6" t="s">
        <v>3878</v>
      </c>
    </row>
    <row r="1665">
      <c r="A1665" s="2" t="s">
        <v>7</v>
      </c>
      <c r="B1665" s="5">
        <v>2215.0</v>
      </c>
      <c r="C1665" s="5" t="s">
        <v>3879</v>
      </c>
      <c r="D1665" s="5" t="s">
        <v>468</v>
      </c>
      <c r="E1665" s="4">
        <v>621.0</v>
      </c>
      <c r="F1665" s="5" t="s">
        <v>3880</v>
      </c>
      <c r="G1665" s="6" t="s">
        <v>3881</v>
      </c>
    </row>
    <row r="1666">
      <c r="A1666" s="2" t="s">
        <v>7</v>
      </c>
      <c r="B1666" s="5">
        <v>2216.0</v>
      </c>
      <c r="C1666" s="5" t="s">
        <v>3882</v>
      </c>
      <c r="D1666" s="5" t="s">
        <v>548</v>
      </c>
      <c r="E1666" s="4">
        <v>621.0</v>
      </c>
      <c r="F1666" s="5" t="s">
        <v>3883</v>
      </c>
      <c r="G1666" s="6" t="s">
        <v>3884</v>
      </c>
    </row>
    <row r="1667">
      <c r="A1667" s="2" t="s">
        <v>7</v>
      </c>
      <c r="B1667" s="5">
        <v>2217.0</v>
      </c>
      <c r="C1667" s="5" t="s">
        <v>3885</v>
      </c>
      <c r="D1667" s="5" t="s">
        <v>468</v>
      </c>
      <c r="E1667" s="4">
        <v>621.0</v>
      </c>
      <c r="F1667" s="5" t="s">
        <v>3886</v>
      </c>
      <c r="G1667" s="6" t="s">
        <v>3887</v>
      </c>
    </row>
    <row r="1668">
      <c r="A1668" s="2" t="s">
        <v>7</v>
      </c>
      <c r="B1668" s="5">
        <v>2218.0</v>
      </c>
      <c r="C1668" s="5" t="s">
        <v>3888</v>
      </c>
      <c r="D1668" s="5" t="s">
        <v>468</v>
      </c>
      <c r="E1668" s="4">
        <v>621.0</v>
      </c>
      <c r="F1668" s="5" t="s">
        <v>3889</v>
      </c>
      <c r="G1668" s="6" t="s">
        <v>3890</v>
      </c>
    </row>
    <row r="1669">
      <c r="A1669" s="2" t="s">
        <v>7</v>
      </c>
      <c r="B1669" s="5">
        <v>2219.0</v>
      </c>
      <c r="C1669" s="5" t="s">
        <v>3891</v>
      </c>
      <c r="D1669" s="5" t="s">
        <v>468</v>
      </c>
      <c r="E1669" s="4">
        <v>621.0</v>
      </c>
      <c r="F1669" s="5" t="s">
        <v>3892</v>
      </c>
      <c r="G1669" s="6" t="s">
        <v>3893</v>
      </c>
    </row>
    <row r="1670">
      <c r="A1670" s="2" t="s">
        <v>7</v>
      </c>
      <c r="B1670" s="5">
        <v>2220.0</v>
      </c>
      <c r="C1670" s="5" t="s">
        <v>3894</v>
      </c>
      <c r="D1670" s="5" t="s">
        <v>468</v>
      </c>
      <c r="E1670" s="4">
        <v>621.0</v>
      </c>
      <c r="F1670" s="5" t="s">
        <v>3895</v>
      </c>
      <c r="G1670" s="6" t="s">
        <v>3896</v>
      </c>
    </row>
    <row r="1671">
      <c r="A1671" s="2" t="s">
        <v>7</v>
      </c>
      <c r="B1671" s="5">
        <v>2221.0</v>
      </c>
      <c r="C1671" s="5" t="s">
        <v>3897</v>
      </c>
      <c r="D1671" s="5" t="s">
        <v>468</v>
      </c>
      <c r="E1671" s="4">
        <v>622.0</v>
      </c>
      <c r="F1671" s="5" t="s">
        <v>3898</v>
      </c>
      <c r="G1671" s="6" t="s">
        <v>3899</v>
      </c>
    </row>
    <row r="1672">
      <c r="A1672" s="2" t="s">
        <v>7</v>
      </c>
      <c r="B1672" s="5">
        <v>2222.0</v>
      </c>
      <c r="C1672" s="5" t="s">
        <v>3900</v>
      </c>
      <c r="D1672" s="5" t="s">
        <v>468</v>
      </c>
      <c r="E1672" s="4">
        <v>622.0</v>
      </c>
      <c r="F1672" s="5" t="s">
        <v>3901</v>
      </c>
      <c r="G1672" s="6" t="s">
        <v>3902</v>
      </c>
    </row>
    <row r="1673">
      <c r="A1673" s="2" t="s">
        <v>7</v>
      </c>
      <c r="B1673" s="5">
        <v>2223.0</v>
      </c>
      <c r="C1673" s="5" t="s">
        <v>3903</v>
      </c>
      <c r="D1673" s="5" t="s">
        <v>468</v>
      </c>
      <c r="E1673" s="4">
        <v>623.0</v>
      </c>
      <c r="F1673" s="5" t="s">
        <v>3904</v>
      </c>
      <c r="G1673" s="6" t="s">
        <v>3905</v>
      </c>
    </row>
    <row r="1674">
      <c r="A1674" s="2" t="s">
        <v>7</v>
      </c>
      <c r="B1674" s="5">
        <v>2224.0</v>
      </c>
      <c r="C1674" s="5" t="s">
        <v>3906</v>
      </c>
      <c r="D1674" s="5" t="s">
        <v>468</v>
      </c>
      <c r="E1674" s="4">
        <v>623.0</v>
      </c>
      <c r="F1674" s="5" t="s">
        <v>3907</v>
      </c>
      <c r="G1674" s="6" t="s">
        <v>3908</v>
      </c>
    </row>
    <row r="1675">
      <c r="A1675" s="2" t="s">
        <v>7</v>
      </c>
      <c r="B1675" s="5">
        <v>2225.0</v>
      </c>
      <c r="C1675" s="5" t="s">
        <v>3909</v>
      </c>
      <c r="D1675" s="5" t="s">
        <v>468</v>
      </c>
      <c r="E1675" s="4">
        <v>623.0</v>
      </c>
      <c r="F1675" s="5" t="s">
        <v>3910</v>
      </c>
      <c r="G1675" s="6" t="s">
        <v>3911</v>
      </c>
    </row>
    <row r="1676">
      <c r="A1676" s="2" t="s">
        <v>7</v>
      </c>
      <c r="B1676" s="5">
        <v>2226.0</v>
      </c>
      <c r="C1676" s="5" t="s">
        <v>3912</v>
      </c>
      <c r="D1676" s="5" t="s">
        <v>468</v>
      </c>
      <c r="E1676" s="4">
        <v>623.0</v>
      </c>
      <c r="F1676" s="5" t="s">
        <v>3913</v>
      </c>
      <c r="G1676" s="6" t="s">
        <v>3914</v>
      </c>
    </row>
    <row r="1677">
      <c r="A1677" s="2" t="s">
        <v>7</v>
      </c>
      <c r="B1677" s="5">
        <v>2227.0</v>
      </c>
      <c r="C1677" s="5" t="s">
        <v>3915</v>
      </c>
      <c r="D1677" s="5" t="s">
        <v>468</v>
      </c>
      <c r="E1677" s="4">
        <v>623.0</v>
      </c>
      <c r="F1677" s="5" t="s">
        <v>3916</v>
      </c>
      <c r="G1677" s="6" t="s">
        <v>3917</v>
      </c>
    </row>
    <row r="1678">
      <c r="A1678" s="2" t="s">
        <v>7</v>
      </c>
      <c r="B1678" s="5">
        <v>2228.0</v>
      </c>
      <c r="C1678" s="5" t="s">
        <v>163</v>
      </c>
      <c r="D1678" s="5" t="s">
        <v>468</v>
      </c>
      <c r="E1678" s="4">
        <v>623.0</v>
      </c>
      <c r="F1678" s="5" t="s">
        <v>3918</v>
      </c>
      <c r="G1678" s="6" t="s">
        <v>3919</v>
      </c>
    </row>
    <row r="1679">
      <c r="A1679" s="2" t="s">
        <v>7</v>
      </c>
      <c r="B1679" s="5">
        <v>2229.0</v>
      </c>
      <c r="C1679" s="5" t="s">
        <v>3920</v>
      </c>
      <c r="D1679" s="5" t="s">
        <v>468</v>
      </c>
      <c r="E1679" s="4">
        <v>624.0</v>
      </c>
      <c r="F1679" s="5" t="s">
        <v>3921</v>
      </c>
      <c r="G1679" s="6" t="s">
        <v>3922</v>
      </c>
    </row>
    <row r="1680">
      <c r="A1680" s="2" t="s">
        <v>7</v>
      </c>
      <c r="B1680" s="5">
        <v>2230.0</v>
      </c>
      <c r="C1680" s="5" t="s">
        <v>3923</v>
      </c>
      <c r="D1680" s="5" t="s">
        <v>468</v>
      </c>
      <c r="E1680" s="4">
        <v>624.0</v>
      </c>
      <c r="F1680" s="5" t="s">
        <v>3924</v>
      </c>
      <c r="G1680" s="6" t="s">
        <v>3925</v>
      </c>
    </row>
    <row r="1681">
      <c r="A1681" s="2" t="s">
        <v>7</v>
      </c>
      <c r="B1681" s="5">
        <v>2231.0</v>
      </c>
      <c r="C1681" s="5" t="s">
        <v>3926</v>
      </c>
      <c r="D1681" s="5" t="s">
        <v>468</v>
      </c>
      <c r="E1681" s="4">
        <v>624.0</v>
      </c>
      <c r="F1681" s="5" t="s">
        <v>3927</v>
      </c>
      <c r="G1681" s="6" t="s">
        <v>3928</v>
      </c>
    </row>
    <row r="1682">
      <c r="A1682" s="2" t="s">
        <v>7</v>
      </c>
      <c r="B1682" s="5">
        <v>2232.0</v>
      </c>
      <c r="C1682" s="5" t="s">
        <v>164</v>
      </c>
      <c r="D1682" s="5" t="s">
        <v>468</v>
      </c>
      <c r="E1682" s="4">
        <v>624.0</v>
      </c>
      <c r="F1682" s="5" t="s">
        <v>3488</v>
      </c>
      <c r="G1682" s="6" t="s">
        <v>3929</v>
      </c>
    </row>
    <row r="1683">
      <c r="A1683" s="2" t="s">
        <v>7</v>
      </c>
      <c r="B1683" s="5">
        <v>2233.0</v>
      </c>
      <c r="C1683" s="5" t="s">
        <v>3930</v>
      </c>
      <c r="D1683" s="5" t="s">
        <v>468</v>
      </c>
      <c r="E1683" s="4">
        <v>624.0</v>
      </c>
      <c r="F1683" s="5" t="s">
        <v>3931</v>
      </c>
      <c r="G1683" s="6" t="s">
        <v>3932</v>
      </c>
    </row>
    <row r="1684">
      <c r="A1684" s="2" t="s">
        <v>7</v>
      </c>
      <c r="B1684" s="5">
        <v>2234.0</v>
      </c>
      <c r="C1684" s="5" t="s">
        <v>3933</v>
      </c>
      <c r="D1684" s="5" t="s">
        <v>468</v>
      </c>
      <c r="E1684" s="4">
        <v>624.0</v>
      </c>
      <c r="F1684" s="5" t="s">
        <v>3934</v>
      </c>
      <c r="G1684" s="6" t="s">
        <v>3935</v>
      </c>
    </row>
    <row r="1685">
      <c r="A1685" s="2" t="s">
        <v>7</v>
      </c>
      <c r="B1685" s="5">
        <v>2235.0</v>
      </c>
      <c r="C1685" s="5" t="s">
        <v>3936</v>
      </c>
      <c r="D1685" s="5" t="s">
        <v>468</v>
      </c>
      <c r="E1685" s="4">
        <v>624.0</v>
      </c>
      <c r="F1685" s="5" t="s">
        <v>3937</v>
      </c>
      <c r="G1685" s="6" t="s">
        <v>3938</v>
      </c>
    </row>
    <row r="1686">
      <c r="A1686" s="2" t="s">
        <v>7</v>
      </c>
      <c r="B1686" s="5">
        <v>2236.0</v>
      </c>
      <c r="C1686" s="5" t="s">
        <v>3939</v>
      </c>
      <c r="D1686" s="5" t="s">
        <v>468</v>
      </c>
      <c r="E1686" s="4">
        <v>625.0</v>
      </c>
      <c r="F1686" s="5" t="s">
        <v>3940</v>
      </c>
      <c r="G1686" s="6" t="s">
        <v>3941</v>
      </c>
    </row>
    <row r="1687">
      <c r="A1687" s="2" t="s">
        <v>7</v>
      </c>
      <c r="B1687" s="5">
        <v>2237.0</v>
      </c>
      <c r="C1687" s="5" t="s">
        <v>3942</v>
      </c>
      <c r="D1687" s="5" t="s">
        <v>468</v>
      </c>
      <c r="E1687" s="4">
        <v>625.0</v>
      </c>
      <c r="F1687" s="5" t="s">
        <v>3943</v>
      </c>
      <c r="G1687" s="6" t="s">
        <v>3944</v>
      </c>
    </row>
    <row r="1688">
      <c r="A1688" s="2" t="s">
        <v>7</v>
      </c>
      <c r="B1688" s="5">
        <v>2238.0</v>
      </c>
      <c r="C1688" s="5" t="s">
        <v>3945</v>
      </c>
      <c r="D1688" s="5" t="s">
        <v>468</v>
      </c>
      <c r="E1688" s="4">
        <v>625.0</v>
      </c>
      <c r="F1688" s="5" t="s">
        <v>3946</v>
      </c>
      <c r="G1688" s="6" t="s">
        <v>3947</v>
      </c>
    </row>
    <row r="1689">
      <c r="A1689" s="2" t="s">
        <v>7</v>
      </c>
      <c r="B1689" s="5">
        <v>2239.0</v>
      </c>
      <c r="C1689" s="5" t="s">
        <v>3948</v>
      </c>
      <c r="D1689" s="5" t="s">
        <v>468</v>
      </c>
      <c r="E1689" s="4">
        <v>625.0</v>
      </c>
      <c r="F1689" s="5" t="s">
        <v>3949</v>
      </c>
      <c r="G1689" s="6" t="s">
        <v>3950</v>
      </c>
    </row>
    <row r="1690">
      <c r="A1690" s="2" t="s">
        <v>7</v>
      </c>
      <c r="B1690" s="5">
        <v>2240.0</v>
      </c>
      <c r="C1690" s="5" t="s">
        <v>3951</v>
      </c>
      <c r="D1690" s="5" t="s">
        <v>468</v>
      </c>
      <c r="E1690" s="4">
        <v>625.0</v>
      </c>
      <c r="F1690" s="5" t="s">
        <v>3952</v>
      </c>
      <c r="G1690" s="6" t="s">
        <v>3953</v>
      </c>
    </row>
    <row r="1691">
      <c r="A1691" s="2" t="s">
        <v>7</v>
      </c>
      <c r="B1691" s="5">
        <v>2241.0</v>
      </c>
      <c r="C1691" s="5" t="s">
        <v>3954</v>
      </c>
      <c r="D1691" s="5" t="s">
        <v>468</v>
      </c>
      <c r="E1691" s="4">
        <v>625.0</v>
      </c>
      <c r="F1691" s="5" t="s">
        <v>3955</v>
      </c>
      <c r="G1691" s="6" t="s">
        <v>3956</v>
      </c>
    </row>
    <row r="1692">
      <c r="A1692" s="2" t="s">
        <v>7</v>
      </c>
      <c r="B1692" s="5">
        <v>2242.0</v>
      </c>
      <c r="C1692" s="5" t="s">
        <v>3957</v>
      </c>
      <c r="D1692" s="5" t="s">
        <v>468</v>
      </c>
      <c r="E1692" s="4">
        <v>625.0</v>
      </c>
      <c r="F1692" s="5" t="s">
        <v>3958</v>
      </c>
      <c r="G1692" s="6" t="s">
        <v>3959</v>
      </c>
    </row>
    <row r="1693">
      <c r="A1693" s="2" t="s">
        <v>7</v>
      </c>
      <c r="B1693" s="5">
        <v>2243.0</v>
      </c>
      <c r="C1693" s="5" t="s">
        <v>3960</v>
      </c>
      <c r="D1693" s="5" t="s">
        <v>468</v>
      </c>
      <c r="E1693" s="4">
        <v>626.0</v>
      </c>
      <c r="F1693" s="5" t="s">
        <v>3961</v>
      </c>
      <c r="G1693" s="6" t="s">
        <v>3962</v>
      </c>
    </row>
    <row r="1694">
      <c r="A1694" s="2" t="s">
        <v>7</v>
      </c>
      <c r="B1694" s="5">
        <v>2244.0</v>
      </c>
      <c r="C1694" s="5" t="s">
        <v>3963</v>
      </c>
      <c r="D1694" s="5" t="s">
        <v>468</v>
      </c>
      <c r="E1694" s="4">
        <v>626.0</v>
      </c>
      <c r="F1694" s="5" t="s">
        <v>3964</v>
      </c>
      <c r="G1694" s="6" t="s">
        <v>3965</v>
      </c>
    </row>
    <row r="1695">
      <c r="A1695" s="2" t="s">
        <v>7</v>
      </c>
      <c r="B1695" s="5">
        <v>2245.0</v>
      </c>
      <c r="C1695" s="5" t="s">
        <v>3966</v>
      </c>
      <c r="D1695" s="5" t="s">
        <v>548</v>
      </c>
      <c r="E1695" s="4">
        <v>626.0</v>
      </c>
      <c r="F1695" s="5" t="s">
        <v>3967</v>
      </c>
      <c r="G1695" s="6" t="s">
        <v>3968</v>
      </c>
    </row>
    <row r="1696">
      <c r="A1696" s="2" t="s">
        <v>7</v>
      </c>
      <c r="B1696" s="5">
        <v>2246.0</v>
      </c>
      <c r="C1696" s="5" t="s">
        <v>3969</v>
      </c>
      <c r="D1696" s="5" t="s">
        <v>468</v>
      </c>
      <c r="E1696" s="4">
        <v>627.0</v>
      </c>
      <c r="F1696" s="5" t="s">
        <v>3970</v>
      </c>
      <c r="G1696" s="6" t="s">
        <v>3971</v>
      </c>
    </row>
    <row r="1697">
      <c r="A1697" s="2" t="s">
        <v>7</v>
      </c>
      <c r="B1697" s="5">
        <v>2247.0</v>
      </c>
      <c r="C1697" s="5" t="s">
        <v>3972</v>
      </c>
      <c r="D1697" s="5" t="s">
        <v>468</v>
      </c>
      <c r="E1697" s="4">
        <v>627.0</v>
      </c>
      <c r="F1697" s="5" t="s">
        <v>3973</v>
      </c>
      <c r="G1697" s="6" t="s">
        <v>3974</v>
      </c>
    </row>
    <row r="1698">
      <c r="A1698" s="2" t="s">
        <v>7</v>
      </c>
      <c r="B1698" s="5">
        <v>2248.0</v>
      </c>
      <c r="C1698" s="5" t="s">
        <v>3975</v>
      </c>
      <c r="D1698" s="5" t="s">
        <v>468</v>
      </c>
      <c r="E1698" s="4">
        <v>628.0</v>
      </c>
      <c r="F1698" s="5" t="s">
        <v>3976</v>
      </c>
      <c r="G1698" s="6" t="s">
        <v>3977</v>
      </c>
    </row>
    <row r="1699">
      <c r="A1699" s="2" t="s">
        <v>7</v>
      </c>
      <c r="B1699" s="5">
        <v>2249.0</v>
      </c>
      <c r="C1699" s="5" t="s">
        <v>3978</v>
      </c>
      <c r="D1699" s="5" t="s">
        <v>468</v>
      </c>
      <c r="E1699" s="4">
        <v>628.0</v>
      </c>
      <c r="F1699" s="5" t="s">
        <v>3979</v>
      </c>
      <c r="G1699" s="6" t="s">
        <v>3980</v>
      </c>
    </row>
    <row r="1700">
      <c r="A1700" s="2" t="s">
        <v>7</v>
      </c>
      <c r="B1700" s="5">
        <v>2250.0</v>
      </c>
      <c r="C1700" s="5" t="s">
        <v>3981</v>
      </c>
      <c r="D1700" s="5" t="s">
        <v>468</v>
      </c>
      <c r="E1700" s="4">
        <v>628.0</v>
      </c>
      <c r="F1700" s="5" t="s">
        <v>3982</v>
      </c>
      <c r="G1700" s="6" t="s">
        <v>3983</v>
      </c>
    </row>
    <row r="1701">
      <c r="A1701" s="2" t="s">
        <v>7</v>
      </c>
      <c r="B1701" s="5">
        <v>2251.0</v>
      </c>
      <c r="C1701" s="5" t="s">
        <v>3984</v>
      </c>
      <c r="D1701" s="5" t="s">
        <v>468</v>
      </c>
      <c r="E1701" s="4">
        <v>628.0</v>
      </c>
      <c r="F1701" s="5" t="s">
        <v>3985</v>
      </c>
      <c r="G1701" s="6" t="s">
        <v>3986</v>
      </c>
    </row>
    <row r="1702">
      <c r="A1702" s="2" t="s">
        <v>7</v>
      </c>
      <c r="B1702" s="5">
        <v>2252.0</v>
      </c>
      <c r="C1702" s="5" t="s">
        <v>3987</v>
      </c>
      <c r="D1702" s="5" t="s">
        <v>468</v>
      </c>
      <c r="E1702" s="4">
        <v>628.0</v>
      </c>
      <c r="F1702" s="5" t="s">
        <v>3988</v>
      </c>
      <c r="G1702" s="6" t="s">
        <v>3989</v>
      </c>
    </row>
    <row r="1703">
      <c r="A1703" s="2" t="s">
        <v>7</v>
      </c>
      <c r="B1703" s="5">
        <v>2253.0</v>
      </c>
      <c r="C1703" s="5" t="s">
        <v>3990</v>
      </c>
      <c r="D1703" s="5" t="s">
        <v>468</v>
      </c>
      <c r="E1703" s="4">
        <v>629.0</v>
      </c>
      <c r="F1703" s="5" t="s">
        <v>3991</v>
      </c>
      <c r="G1703" s="6" t="s">
        <v>3992</v>
      </c>
    </row>
    <row r="1704">
      <c r="A1704" s="2" t="s">
        <v>7</v>
      </c>
      <c r="B1704" s="5">
        <v>2254.0</v>
      </c>
      <c r="C1704" s="5" t="s">
        <v>3993</v>
      </c>
      <c r="D1704" s="5" t="s">
        <v>468</v>
      </c>
      <c r="E1704" s="4">
        <v>629.0</v>
      </c>
      <c r="F1704" s="5" t="s">
        <v>3994</v>
      </c>
      <c r="G1704" s="6" t="s">
        <v>3995</v>
      </c>
    </row>
    <row r="1705">
      <c r="A1705" s="2" t="s">
        <v>7</v>
      </c>
      <c r="B1705" s="5">
        <v>2255.0</v>
      </c>
      <c r="C1705" s="5" t="s">
        <v>3996</v>
      </c>
      <c r="D1705" s="5" t="s">
        <v>468</v>
      </c>
      <c r="E1705" s="4">
        <v>629.0</v>
      </c>
      <c r="F1705" s="5" t="s">
        <v>3997</v>
      </c>
      <c r="G1705" s="6" t="s">
        <v>3998</v>
      </c>
    </row>
    <row r="1706">
      <c r="A1706" s="2" t="s">
        <v>7</v>
      </c>
      <c r="B1706" s="5">
        <v>2256.0</v>
      </c>
      <c r="C1706" s="5" t="s">
        <v>3999</v>
      </c>
      <c r="D1706" s="5" t="s">
        <v>468</v>
      </c>
      <c r="E1706" s="4">
        <v>629.0</v>
      </c>
      <c r="F1706" s="5" t="s">
        <v>4000</v>
      </c>
      <c r="G1706" s="6" t="s">
        <v>4001</v>
      </c>
    </row>
    <row r="1707">
      <c r="A1707" s="2" t="s">
        <v>7</v>
      </c>
      <c r="B1707" s="5">
        <v>2257.0</v>
      </c>
      <c r="C1707" s="5" t="s">
        <v>4002</v>
      </c>
      <c r="D1707" s="5" t="s">
        <v>468</v>
      </c>
      <c r="E1707" s="4">
        <v>629.0</v>
      </c>
      <c r="F1707" s="5" t="s">
        <v>4003</v>
      </c>
      <c r="G1707" s="6" t="s">
        <v>4004</v>
      </c>
    </row>
    <row r="1708">
      <c r="A1708" s="2" t="s">
        <v>7</v>
      </c>
      <c r="B1708" s="5">
        <v>2258.0</v>
      </c>
      <c r="C1708" s="5" t="s">
        <v>4005</v>
      </c>
      <c r="D1708" s="5" t="s">
        <v>468</v>
      </c>
      <c r="E1708" s="4">
        <v>630.0</v>
      </c>
      <c r="F1708" s="5" t="s">
        <v>4006</v>
      </c>
      <c r="G1708" s="6" t="s">
        <v>4007</v>
      </c>
    </row>
    <row r="1709">
      <c r="A1709" s="2" t="s">
        <v>7</v>
      </c>
      <c r="B1709" s="5">
        <v>2259.0</v>
      </c>
      <c r="C1709" s="5" t="s">
        <v>4008</v>
      </c>
      <c r="D1709" s="5" t="s">
        <v>468</v>
      </c>
      <c r="E1709" s="4">
        <v>630.0</v>
      </c>
      <c r="F1709" s="5"/>
      <c r="G1709" s="6" t="s">
        <v>4009</v>
      </c>
    </row>
    <row r="1710">
      <c r="A1710" s="2" t="s">
        <v>7</v>
      </c>
      <c r="B1710" s="5">
        <v>2260.0</v>
      </c>
      <c r="C1710" s="5" t="s">
        <v>4010</v>
      </c>
      <c r="D1710" s="5" t="s">
        <v>468</v>
      </c>
      <c r="E1710" s="4">
        <v>630.0</v>
      </c>
      <c r="F1710" s="5" t="s">
        <v>4011</v>
      </c>
      <c r="G1710" s="6" t="s">
        <v>4012</v>
      </c>
    </row>
    <row r="1711">
      <c r="A1711" s="2" t="s">
        <v>7</v>
      </c>
      <c r="B1711" s="5">
        <v>2261.0</v>
      </c>
      <c r="C1711" s="5" t="s">
        <v>170</v>
      </c>
      <c r="D1711" s="5" t="s">
        <v>468</v>
      </c>
      <c r="E1711" s="4">
        <v>630.0</v>
      </c>
      <c r="F1711" s="5" t="s">
        <v>4013</v>
      </c>
      <c r="G1711" s="6" t="s">
        <v>4014</v>
      </c>
    </row>
    <row r="1712">
      <c r="A1712" s="2" t="s">
        <v>7</v>
      </c>
      <c r="B1712" s="5">
        <v>2262.0</v>
      </c>
      <c r="C1712" s="5" t="s">
        <v>4015</v>
      </c>
      <c r="D1712" s="5" t="s">
        <v>468</v>
      </c>
      <c r="E1712" s="4">
        <v>630.0</v>
      </c>
      <c r="F1712" s="5" t="s">
        <v>4016</v>
      </c>
      <c r="G1712" s="6" t="s">
        <v>4017</v>
      </c>
    </row>
    <row r="1713">
      <c r="A1713" s="2" t="s">
        <v>7</v>
      </c>
      <c r="B1713" s="5">
        <v>2263.0</v>
      </c>
      <c r="C1713" s="5" t="s">
        <v>4018</v>
      </c>
      <c r="D1713" s="5" t="s">
        <v>468</v>
      </c>
      <c r="E1713" s="4">
        <v>630.0</v>
      </c>
      <c r="F1713" s="5" t="s">
        <v>4019</v>
      </c>
      <c r="G1713" s="6" t="s">
        <v>4020</v>
      </c>
    </row>
    <row r="1714">
      <c r="A1714" s="2" t="s">
        <v>7</v>
      </c>
      <c r="B1714" s="5">
        <v>2264.0</v>
      </c>
      <c r="C1714" s="5" t="s">
        <v>4021</v>
      </c>
      <c r="D1714" s="5" t="s">
        <v>468</v>
      </c>
      <c r="E1714" s="4">
        <v>630.0</v>
      </c>
      <c r="F1714" s="5" t="s">
        <v>4022</v>
      </c>
      <c r="G1714" s="6" t="s">
        <v>4023</v>
      </c>
    </row>
    <row r="1715">
      <c r="A1715" s="2" t="s">
        <v>7</v>
      </c>
      <c r="B1715" s="5">
        <v>2265.0</v>
      </c>
      <c r="C1715" s="5" t="s">
        <v>4024</v>
      </c>
      <c r="D1715" s="5" t="s">
        <v>468</v>
      </c>
      <c r="E1715" s="4">
        <v>631.0</v>
      </c>
      <c r="F1715" s="5" t="s">
        <v>4025</v>
      </c>
      <c r="G1715" s="6" t="s">
        <v>4026</v>
      </c>
    </row>
    <row r="1716">
      <c r="A1716" s="2" t="s">
        <v>7</v>
      </c>
      <c r="B1716" s="5">
        <v>2266.0</v>
      </c>
      <c r="C1716" s="5" t="s">
        <v>4027</v>
      </c>
      <c r="D1716" s="5" t="s">
        <v>468</v>
      </c>
      <c r="E1716" s="4">
        <v>631.0</v>
      </c>
      <c r="F1716" s="5" t="s">
        <v>4028</v>
      </c>
      <c r="G1716" s="6" t="s">
        <v>4029</v>
      </c>
    </row>
    <row r="1717">
      <c r="A1717" s="2" t="s">
        <v>7</v>
      </c>
      <c r="B1717" s="5">
        <v>2267.0</v>
      </c>
      <c r="C1717" s="5" t="s">
        <v>4030</v>
      </c>
      <c r="D1717" s="5" t="s">
        <v>468</v>
      </c>
      <c r="E1717" s="4">
        <v>631.0</v>
      </c>
      <c r="F1717" s="5" t="s">
        <v>4031</v>
      </c>
      <c r="G1717" s="6" t="s">
        <v>4032</v>
      </c>
    </row>
    <row r="1718">
      <c r="A1718" s="2" t="s">
        <v>7</v>
      </c>
      <c r="B1718" s="5">
        <v>2268.0</v>
      </c>
      <c r="C1718" s="5" t="s">
        <v>4033</v>
      </c>
      <c r="D1718" s="5" t="s">
        <v>468</v>
      </c>
      <c r="E1718" s="4">
        <v>631.0</v>
      </c>
      <c r="F1718" s="5" t="s">
        <v>4034</v>
      </c>
      <c r="G1718" s="6" t="s">
        <v>4035</v>
      </c>
    </row>
    <row r="1719">
      <c r="A1719" s="2" t="s">
        <v>7</v>
      </c>
      <c r="B1719" s="5">
        <v>2269.0</v>
      </c>
      <c r="C1719" s="5" t="s">
        <v>4036</v>
      </c>
      <c r="D1719" s="5" t="s">
        <v>468</v>
      </c>
      <c r="E1719" s="4">
        <v>631.0</v>
      </c>
      <c r="F1719" s="5" t="s">
        <v>4037</v>
      </c>
      <c r="G1719" s="6" t="s">
        <v>4038</v>
      </c>
    </row>
    <row r="1720">
      <c r="A1720" s="2" t="s">
        <v>7</v>
      </c>
      <c r="B1720" s="5">
        <v>2270.0</v>
      </c>
      <c r="C1720" s="5" t="s">
        <v>4039</v>
      </c>
      <c r="D1720" s="5" t="s">
        <v>468</v>
      </c>
      <c r="E1720" s="4">
        <v>631.0</v>
      </c>
      <c r="F1720" s="5" t="s">
        <v>4040</v>
      </c>
      <c r="G1720" s="6" t="s">
        <v>4041</v>
      </c>
    </row>
    <row r="1721">
      <c r="A1721" s="2" t="s">
        <v>7</v>
      </c>
      <c r="B1721" s="5">
        <v>2271.0</v>
      </c>
      <c r="C1721" s="5" t="s">
        <v>4042</v>
      </c>
      <c r="D1721" s="5" t="s">
        <v>468</v>
      </c>
      <c r="E1721" s="4">
        <v>631.0</v>
      </c>
      <c r="F1721" s="5" t="s">
        <v>4043</v>
      </c>
      <c r="G1721" s="6" t="s">
        <v>4044</v>
      </c>
    </row>
    <row r="1722">
      <c r="A1722" s="2" t="s">
        <v>7</v>
      </c>
      <c r="B1722" s="5">
        <v>2272.0</v>
      </c>
      <c r="C1722" s="5" t="s">
        <v>4045</v>
      </c>
      <c r="D1722" s="5" t="s">
        <v>468</v>
      </c>
      <c r="E1722" s="4">
        <v>631.0</v>
      </c>
      <c r="F1722" s="5" t="s">
        <v>4046</v>
      </c>
      <c r="G1722" s="6" t="s">
        <v>4047</v>
      </c>
    </row>
    <row r="1723">
      <c r="A1723" s="2" t="s">
        <v>7</v>
      </c>
      <c r="B1723" s="5">
        <v>2273.0</v>
      </c>
      <c r="C1723" s="5" t="s">
        <v>4048</v>
      </c>
      <c r="D1723" s="5" t="s">
        <v>468</v>
      </c>
      <c r="E1723" s="4">
        <v>631.0</v>
      </c>
      <c r="F1723" s="5" t="s">
        <v>4049</v>
      </c>
      <c r="G1723" s="6" t="s">
        <v>4050</v>
      </c>
    </row>
    <row r="1724">
      <c r="A1724" s="2" t="s">
        <v>7</v>
      </c>
      <c r="B1724" s="5">
        <v>2274.0</v>
      </c>
      <c r="C1724" s="5" t="s">
        <v>4051</v>
      </c>
      <c r="D1724" s="5" t="s">
        <v>468</v>
      </c>
      <c r="E1724" s="4">
        <v>631.0</v>
      </c>
      <c r="F1724" s="5" t="s">
        <v>4052</v>
      </c>
      <c r="G1724" s="6" t="s">
        <v>4053</v>
      </c>
    </row>
    <row r="1725">
      <c r="A1725" s="2" t="s">
        <v>7</v>
      </c>
      <c r="B1725" s="5">
        <v>2275.0</v>
      </c>
      <c r="C1725" s="5" t="s">
        <v>4054</v>
      </c>
      <c r="D1725" s="5" t="s">
        <v>468</v>
      </c>
      <c r="E1725" s="4">
        <v>631.0</v>
      </c>
      <c r="F1725" s="5" t="s">
        <v>4055</v>
      </c>
      <c r="G1725" s="6" t="s">
        <v>4056</v>
      </c>
    </row>
    <row r="1726">
      <c r="A1726" s="2" t="s">
        <v>7</v>
      </c>
      <c r="B1726" s="5">
        <v>2276.0</v>
      </c>
      <c r="C1726" s="5" t="s">
        <v>4057</v>
      </c>
      <c r="D1726" s="5" t="s">
        <v>548</v>
      </c>
      <c r="E1726" s="4">
        <v>631.0</v>
      </c>
      <c r="F1726" s="5" t="s">
        <v>4058</v>
      </c>
      <c r="G1726" s="6" t="s">
        <v>4059</v>
      </c>
    </row>
    <row r="1727">
      <c r="A1727" s="2" t="s">
        <v>7</v>
      </c>
      <c r="B1727" s="5">
        <v>2277.0</v>
      </c>
      <c r="C1727" s="5" t="s">
        <v>4060</v>
      </c>
      <c r="D1727" s="5" t="s">
        <v>468</v>
      </c>
      <c r="E1727" s="4">
        <v>631.0</v>
      </c>
      <c r="F1727" s="5" t="s">
        <v>4061</v>
      </c>
      <c r="G1727" s="6" t="s">
        <v>4062</v>
      </c>
    </row>
    <row r="1728">
      <c r="A1728" s="2" t="s">
        <v>7</v>
      </c>
      <c r="B1728" s="5">
        <v>2278.0</v>
      </c>
      <c r="C1728" s="5" t="s">
        <v>4063</v>
      </c>
      <c r="D1728" s="5" t="s">
        <v>468</v>
      </c>
      <c r="E1728" s="4">
        <v>631.0</v>
      </c>
      <c r="F1728" s="5" t="s">
        <v>4064</v>
      </c>
      <c r="G1728" s="6" t="s">
        <v>4065</v>
      </c>
    </row>
    <row r="1729">
      <c r="A1729" s="2" t="s">
        <v>7</v>
      </c>
      <c r="B1729" s="5">
        <v>2279.0</v>
      </c>
      <c r="C1729" s="5" t="s">
        <v>4066</v>
      </c>
      <c r="D1729" s="5" t="s">
        <v>468</v>
      </c>
      <c r="E1729" s="4">
        <v>631.0</v>
      </c>
      <c r="F1729" s="5" t="s">
        <v>4067</v>
      </c>
      <c r="G1729" s="6" t="s">
        <v>4068</v>
      </c>
    </row>
    <row r="1730">
      <c r="A1730" s="2" t="s">
        <v>7</v>
      </c>
      <c r="B1730" s="5">
        <v>2280.0</v>
      </c>
      <c r="C1730" s="5" t="s">
        <v>4069</v>
      </c>
      <c r="D1730" s="5" t="s">
        <v>468</v>
      </c>
      <c r="E1730" s="4">
        <v>631.0</v>
      </c>
      <c r="F1730" s="5" t="s">
        <v>4070</v>
      </c>
      <c r="G1730" s="6" t="s">
        <v>4071</v>
      </c>
    </row>
    <row r="1731">
      <c r="A1731" s="2" t="s">
        <v>7</v>
      </c>
      <c r="B1731" s="5">
        <v>2281.0</v>
      </c>
      <c r="C1731" s="5" t="s">
        <v>4072</v>
      </c>
      <c r="D1731" s="5" t="s">
        <v>468</v>
      </c>
      <c r="E1731" s="4">
        <v>631.0</v>
      </c>
      <c r="F1731" s="5" t="s">
        <v>4073</v>
      </c>
      <c r="G1731" s="6" t="s">
        <v>4074</v>
      </c>
    </row>
    <row r="1732">
      <c r="A1732" s="2" t="s">
        <v>7</v>
      </c>
      <c r="B1732" s="5">
        <v>2282.0</v>
      </c>
      <c r="C1732" s="5" t="s">
        <v>4075</v>
      </c>
      <c r="D1732" s="5" t="s">
        <v>468</v>
      </c>
      <c r="E1732" s="4">
        <v>631.0</v>
      </c>
      <c r="F1732" s="5" t="s">
        <v>4076</v>
      </c>
      <c r="G1732" s="6" t="s">
        <v>4077</v>
      </c>
    </row>
    <row r="1733">
      <c r="A1733" s="2" t="s">
        <v>7</v>
      </c>
      <c r="B1733" s="5">
        <v>2283.0</v>
      </c>
      <c r="C1733" s="5" t="s">
        <v>4078</v>
      </c>
      <c r="D1733" s="5" t="s">
        <v>468</v>
      </c>
      <c r="E1733" s="4">
        <v>631.0</v>
      </c>
      <c r="F1733" s="5"/>
      <c r="G1733" s="6" t="s">
        <v>4079</v>
      </c>
    </row>
    <row r="1734">
      <c r="A1734" s="2" t="s">
        <v>7</v>
      </c>
      <c r="B1734" s="5">
        <v>2284.0</v>
      </c>
      <c r="C1734" s="5" t="s">
        <v>4080</v>
      </c>
      <c r="D1734" s="5" t="s">
        <v>468</v>
      </c>
      <c r="E1734" s="4">
        <v>631.0</v>
      </c>
      <c r="F1734" s="5" t="s">
        <v>4081</v>
      </c>
      <c r="G1734" s="6" t="s">
        <v>4082</v>
      </c>
    </row>
    <row r="1735">
      <c r="A1735" s="2" t="s">
        <v>7</v>
      </c>
      <c r="B1735" s="5">
        <v>2285.0</v>
      </c>
      <c r="C1735" s="5" t="s">
        <v>4083</v>
      </c>
      <c r="D1735" s="5" t="s">
        <v>468</v>
      </c>
      <c r="E1735" s="4">
        <v>632.0</v>
      </c>
      <c r="F1735" s="5" t="s">
        <v>4011</v>
      </c>
      <c r="G1735" s="6" t="s">
        <v>4084</v>
      </c>
    </row>
    <row r="1736">
      <c r="A1736" s="2" t="s">
        <v>7</v>
      </c>
      <c r="B1736" s="5">
        <v>2286.0</v>
      </c>
      <c r="C1736" s="5" t="s">
        <v>4085</v>
      </c>
      <c r="D1736" s="5" t="s">
        <v>468</v>
      </c>
      <c r="E1736" s="4">
        <v>632.0</v>
      </c>
      <c r="F1736" s="5" t="s">
        <v>4086</v>
      </c>
      <c r="G1736" s="6" t="s">
        <v>4087</v>
      </c>
    </row>
    <row r="1737">
      <c r="A1737" s="2" t="s">
        <v>7</v>
      </c>
      <c r="B1737" s="5">
        <v>2287.0</v>
      </c>
      <c r="C1737" s="5" t="s">
        <v>4088</v>
      </c>
      <c r="D1737" s="5" t="s">
        <v>468</v>
      </c>
      <c r="E1737" s="4">
        <v>632.0</v>
      </c>
      <c r="F1737" s="5" t="s">
        <v>4089</v>
      </c>
      <c r="G1737" s="6" t="s">
        <v>4090</v>
      </c>
    </row>
    <row r="1738">
      <c r="A1738" s="2" t="s">
        <v>7</v>
      </c>
      <c r="B1738" s="5">
        <v>2288.0</v>
      </c>
      <c r="C1738" s="5" t="s">
        <v>4091</v>
      </c>
      <c r="D1738" s="5" t="s">
        <v>468</v>
      </c>
      <c r="E1738" s="4">
        <v>632.0</v>
      </c>
      <c r="F1738" s="5" t="s">
        <v>4092</v>
      </c>
      <c r="G1738" s="6" t="s">
        <v>4093</v>
      </c>
    </row>
    <row r="1739">
      <c r="A1739" s="2" t="s">
        <v>7</v>
      </c>
      <c r="B1739" s="5">
        <v>2289.0</v>
      </c>
      <c r="C1739" s="5" t="s">
        <v>4094</v>
      </c>
      <c r="D1739" s="5" t="s">
        <v>468</v>
      </c>
      <c r="E1739" s="4">
        <v>632.0</v>
      </c>
      <c r="F1739" s="5" t="s">
        <v>4095</v>
      </c>
      <c r="G1739" s="6" t="s">
        <v>4096</v>
      </c>
    </row>
    <row r="1740">
      <c r="A1740" s="2" t="s">
        <v>7</v>
      </c>
      <c r="B1740" s="5">
        <v>2290.0</v>
      </c>
      <c r="C1740" s="5" t="s">
        <v>4097</v>
      </c>
      <c r="D1740" s="5" t="s">
        <v>468</v>
      </c>
      <c r="E1740" s="4">
        <v>633.0</v>
      </c>
      <c r="F1740" s="5" t="s">
        <v>4098</v>
      </c>
      <c r="G1740" s="6" t="s">
        <v>4099</v>
      </c>
    </row>
    <row r="1741">
      <c r="A1741" s="2" t="s">
        <v>7</v>
      </c>
      <c r="B1741" s="5">
        <v>2291.0</v>
      </c>
      <c r="C1741" s="5" t="s">
        <v>4100</v>
      </c>
      <c r="D1741" s="5" t="s">
        <v>468</v>
      </c>
      <c r="E1741" s="4">
        <v>633.0</v>
      </c>
      <c r="F1741" s="5" t="s">
        <v>4101</v>
      </c>
      <c r="G1741" s="6" t="s">
        <v>4102</v>
      </c>
    </row>
    <row r="1742">
      <c r="A1742" s="2" t="s">
        <v>7</v>
      </c>
      <c r="B1742" s="5">
        <v>2292.0</v>
      </c>
      <c r="C1742" s="5" t="s">
        <v>4103</v>
      </c>
      <c r="D1742" s="5" t="s">
        <v>468</v>
      </c>
      <c r="E1742" s="4">
        <v>633.0</v>
      </c>
      <c r="F1742" s="5" t="s">
        <v>4104</v>
      </c>
      <c r="G1742" s="6" t="s">
        <v>4105</v>
      </c>
    </row>
    <row r="1743">
      <c r="A1743" s="2" t="s">
        <v>7</v>
      </c>
      <c r="B1743" s="5">
        <v>2293.0</v>
      </c>
      <c r="C1743" s="5" t="s">
        <v>4106</v>
      </c>
      <c r="D1743" s="5" t="s">
        <v>468</v>
      </c>
      <c r="E1743" s="4">
        <v>633.0</v>
      </c>
      <c r="F1743" s="5" t="s">
        <v>4107</v>
      </c>
      <c r="G1743" s="6" t="s">
        <v>4108</v>
      </c>
    </row>
    <row r="1744">
      <c r="A1744" s="2" t="s">
        <v>7</v>
      </c>
      <c r="B1744" s="5">
        <v>2294.0</v>
      </c>
      <c r="C1744" s="5" t="s">
        <v>4109</v>
      </c>
      <c r="D1744" s="5" t="s">
        <v>468</v>
      </c>
      <c r="E1744" s="4">
        <v>633.0</v>
      </c>
      <c r="F1744" s="5" t="s">
        <v>4110</v>
      </c>
      <c r="G1744" s="6" t="s">
        <v>4111</v>
      </c>
    </row>
    <row r="1745">
      <c r="A1745" s="2" t="s">
        <v>7</v>
      </c>
      <c r="B1745" s="5">
        <v>2295.0</v>
      </c>
      <c r="C1745" s="5" t="s">
        <v>4112</v>
      </c>
      <c r="D1745" s="5" t="s">
        <v>468</v>
      </c>
      <c r="E1745" s="4">
        <v>634.0</v>
      </c>
      <c r="F1745" s="5"/>
      <c r="G1745" s="6" t="s">
        <v>4113</v>
      </c>
    </row>
    <row r="1746">
      <c r="A1746" s="2" t="s">
        <v>7</v>
      </c>
      <c r="B1746" s="5">
        <v>2296.0</v>
      </c>
      <c r="C1746" s="5" t="s">
        <v>4114</v>
      </c>
      <c r="D1746" s="5" t="s">
        <v>468</v>
      </c>
      <c r="E1746" s="4">
        <v>634.0</v>
      </c>
      <c r="F1746" s="5" t="s">
        <v>4115</v>
      </c>
      <c r="G1746" s="6" t="s">
        <v>4116</v>
      </c>
    </row>
    <row r="1747">
      <c r="A1747" s="2" t="s">
        <v>7</v>
      </c>
      <c r="B1747" s="5">
        <v>2297.0</v>
      </c>
      <c r="C1747" s="5" t="s">
        <v>4117</v>
      </c>
      <c r="D1747" s="5" t="s">
        <v>468</v>
      </c>
      <c r="E1747" s="4">
        <v>634.0</v>
      </c>
      <c r="F1747" s="5" t="s">
        <v>4118</v>
      </c>
      <c r="G1747" s="6" t="s">
        <v>4119</v>
      </c>
    </row>
    <row r="1748">
      <c r="A1748" s="2" t="s">
        <v>7</v>
      </c>
      <c r="B1748" s="5">
        <v>2298.0</v>
      </c>
      <c r="C1748" s="5" t="s">
        <v>4120</v>
      </c>
      <c r="D1748" s="5" t="s">
        <v>468</v>
      </c>
      <c r="E1748" s="4">
        <v>634.0</v>
      </c>
      <c r="F1748" s="5" t="s">
        <v>4121</v>
      </c>
      <c r="G1748" s="6" t="s">
        <v>4122</v>
      </c>
    </row>
    <row r="1749">
      <c r="A1749" s="2" t="s">
        <v>7</v>
      </c>
      <c r="B1749" s="5">
        <v>2299.0</v>
      </c>
      <c r="C1749" s="5" t="s">
        <v>4123</v>
      </c>
      <c r="D1749" s="5" t="s">
        <v>468</v>
      </c>
      <c r="E1749" s="4">
        <v>634.0</v>
      </c>
      <c r="F1749" s="5" t="s">
        <v>4124</v>
      </c>
      <c r="G1749" s="6" t="s">
        <v>4125</v>
      </c>
    </row>
    <row r="1750">
      <c r="A1750" s="2" t="s">
        <v>7</v>
      </c>
      <c r="B1750" s="5">
        <v>2300.0</v>
      </c>
      <c r="C1750" s="5" t="s">
        <v>4126</v>
      </c>
      <c r="D1750" s="5" t="s">
        <v>468</v>
      </c>
      <c r="E1750" s="4">
        <v>635.0</v>
      </c>
      <c r="F1750" s="5" t="s">
        <v>4127</v>
      </c>
      <c r="G1750" s="6" t="s">
        <v>4128</v>
      </c>
    </row>
    <row r="1751">
      <c r="A1751" s="2" t="s">
        <v>7</v>
      </c>
      <c r="B1751" s="5">
        <v>2301.0</v>
      </c>
      <c r="C1751" s="5" t="s">
        <v>175</v>
      </c>
      <c r="D1751" s="5" t="s">
        <v>468</v>
      </c>
      <c r="E1751" s="4">
        <v>635.0</v>
      </c>
      <c r="F1751" s="5" t="s">
        <v>4129</v>
      </c>
      <c r="G1751" s="6" t="s">
        <v>4130</v>
      </c>
    </row>
    <row r="1752">
      <c r="A1752" s="2" t="s">
        <v>7</v>
      </c>
      <c r="B1752" s="5">
        <v>2302.0</v>
      </c>
      <c r="C1752" s="5" t="s">
        <v>4131</v>
      </c>
      <c r="D1752" s="5" t="s">
        <v>468</v>
      </c>
      <c r="E1752" s="4">
        <v>635.0</v>
      </c>
      <c r="F1752" s="5" t="s">
        <v>4132</v>
      </c>
      <c r="G1752" s="6" t="s">
        <v>4133</v>
      </c>
    </row>
    <row r="1753">
      <c r="A1753" s="2" t="s">
        <v>7</v>
      </c>
      <c r="B1753" s="5">
        <v>2303.0</v>
      </c>
      <c r="C1753" s="5" t="s">
        <v>4134</v>
      </c>
      <c r="D1753" s="5" t="s">
        <v>548</v>
      </c>
      <c r="E1753" s="4">
        <v>636.0</v>
      </c>
      <c r="F1753" s="5" t="s">
        <v>4135</v>
      </c>
      <c r="G1753" s="6" t="s">
        <v>4136</v>
      </c>
    </row>
    <row r="1754">
      <c r="A1754" s="2" t="s">
        <v>7</v>
      </c>
      <c r="B1754" s="5">
        <v>2304.0</v>
      </c>
      <c r="C1754" s="5" t="s">
        <v>4137</v>
      </c>
      <c r="D1754" s="5" t="s">
        <v>468</v>
      </c>
      <c r="E1754" s="4">
        <v>636.0</v>
      </c>
      <c r="F1754" s="5" t="s">
        <v>4138</v>
      </c>
      <c r="G1754" s="6" t="s">
        <v>4139</v>
      </c>
    </row>
    <row r="1755">
      <c r="A1755" s="2" t="s">
        <v>7</v>
      </c>
      <c r="B1755" s="5">
        <v>2305.0</v>
      </c>
      <c r="C1755" s="5" t="s">
        <v>4140</v>
      </c>
      <c r="D1755" s="5" t="s">
        <v>468</v>
      </c>
      <c r="E1755" s="4">
        <v>637.0</v>
      </c>
      <c r="F1755" s="5" t="s">
        <v>4141</v>
      </c>
      <c r="G1755" s="6" t="s">
        <v>4142</v>
      </c>
    </row>
    <row r="1756">
      <c r="A1756" s="2" t="s">
        <v>7</v>
      </c>
      <c r="B1756" s="5">
        <v>2306.0</v>
      </c>
      <c r="C1756" s="5" t="s">
        <v>4143</v>
      </c>
      <c r="D1756" s="5" t="s">
        <v>468</v>
      </c>
      <c r="E1756" s="4">
        <v>637.0</v>
      </c>
      <c r="F1756" s="5" t="s">
        <v>4144</v>
      </c>
      <c r="G1756" s="6" t="s">
        <v>4145</v>
      </c>
    </row>
    <row r="1757">
      <c r="A1757" s="2" t="s">
        <v>7</v>
      </c>
      <c r="B1757" s="5">
        <v>2307.0</v>
      </c>
      <c r="C1757" s="5" t="s">
        <v>4146</v>
      </c>
      <c r="D1757" s="5" t="s">
        <v>468</v>
      </c>
      <c r="E1757" s="4">
        <v>637.0</v>
      </c>
      <c r="F1757" s="5" t="s">
        <v>4147</v>
      </c>
      <c r="G1757" s="6" t="s">
        <v>4148</v>
      </c>
    </row>
    <row r="1758">
      <c r="A1758" s="2" t="s">
        <v>7</v>
      </c>
      <c r="B1758" s="5">
        <v>2308.0</v>
      </c>
      <c r="C1758" s="5" t="s">
        <v>4149</v>
      </c>
      <c r="D1758" s="5" t="s">
        <v>468</v>
      </c>
      <c r="E1758" s="4">
        <v>637.0</v>
      </c>
      <c r="F1758" s="5" t="s">
        <v>4150</v>
      </c>
      <c r="G1758" s="6" t="s">
        <v>4151</v>
      </c>
    </row>
    <row r="1759">
      <c r="A1759" s="2" t="s">
        <v>7</v>
      </c>
      <c r="B1759" s="5">
        <v>2309.0</v>
      </c>
      <c r="C1759" s="5" t="s">
        <v>177</v>
      </c>
      <c r="D1759" s="5" t="s">
        <v>468</v>
      </c>
      <c r="E1759" s="4">
        <v>637.0</v>
      </c>
      <c r="F1759" s="5" t="s">
        <v>4152</v>
      </c>
      <c r="G1759" s="6" t="s">
        <v>4153</v>
      </c>
    </row>
    <row r="1760">
      <c r="A1760" s="2" t="s">
        <v>7</v>
      </c>
      <c r="B1760" s="5">
        <v>2310.0</v>
      </c>
      <c r="C1760" s="5" t="s">
        <v>4154</v>
      </c>
      <c r="D1760" s="5" t="s">
        <v>468</v>
      </c>
      <c r="E1760" s="4">
        <v>638.0</v>
      </c>
      <c r="F1760" s="5" t="s">
        <v>4155</v>
      </c>
      <c r="G1760" s="6" t="s">
        <v>4156</v>
      </c>
    </row>
    <row r="1761">
      <c r="A1761" s="2" t="s">
        <v>7</v>
      </c>
      <c r="B1761" s="5">
        <v>2311.0</v>
      </c>
      <c r="C1761" s="5" t="s">
        <v>4157</v>
      </c>
      <c r="D1761" s="5" t="s">
        <v>468</v>
      </c>
      <c r="E1761" s="4">
        <v>638.0</v>
      </c>
      <c r="F1761" s="5" t="s">
        <v>4155</v>
      </c>
      <c r="G1761" s="6" t="s">
        <v>4158</v>
      </c>
    </row>
    <row r="1762">
      <c r="A1762" s="2" t="s">
        <v>7</v>
      </c>
      <c r="B1762" s="5">
        <v>2312.0</v>
      </c>
      <c r="C1762" s="5" t="s">
        <v>4159</v>
      </c>
      <c r="D1762" s="5" t="s">
        <v>468</v>
      </c>
      <c r="E1762" s="4">
        <v>639.0</v>
      </c>
      <c r="F1762" s="5" t="s">
        <v>4160</v>
      </c>
      <c r="G1762" s="6" t="s">
        <v>4161</v>
      </c>
    </row>
    <row r="1763">
      <c r="A1763" s="2" t="s">
        <v>7</v>
      </c>
      <c r="B1763" s="5">
        <v>2313.0</v>
      </c>
      <c r="C1763" s="5" t="s">
        <v>180</v>
      </c>
      <c r="D1763" s="5" t="s">
        <v>468</v>
      </c>
      <c r="E1763" s="4">
        <v>640.0</v>
      </c>
      <c r="F1763" s="5" t="s">
        <v>4162</v>
      </c>
      <c r="G1763" s="6" t="s">
        <v>4163</v>
      </c>
    </row>
    <row r="1764">
      <c r="A1764" s="2" t="s">
        <v>7</v>
      </c>
      <c r="B1764" s="5">
        <v>2314.0</v>
      </c>
      <c r="C1764" s="5" t="s">
        <v>4164</v>
      </c>
      <c r="D1764" s="5" t="s">
        <v>468</v>
      </c>
      <c r="E1764" s="4">
        <v>641.0</v>
      </c>
      <c r="F1764" s="5" t="s">
        <v>4165</v>
      </c>
      <c r="G1764" s="6" t="s">
        <v>4166</v>
      </c>
    </row>
    <row r="1765">
      <c r="A1765" s="2" t="s">
        <v>7</v>
      </c>
      <c r="B1765" s="5">
        <v>2315.0</v>
      </c>
      <c r="C1765" s="5" t="s">
        <v>4167</v>
      </c>
      <c r="D1765" s="5" t="s">
        <v>468</v>
      </c>
      <c r="E1765" s="4">
        <v>641.0</v>
      </c>
      <c r="F1765" s="5" t="s">
        <v>4168</v>
      </c>
      <c r="G1765" s="6" t="s">
        <v>4169</v>
      </c>
    </row>
    <row r="1766">
      <c r="A1766" s="2" t="s">
        <v>7</v>
      </c>
      <c r="B1766" s="5">
        <v>2316.0</v>
      </c>
      <c r="C1766" s="5" t="s">
        <v>181</v>
      </c>
      <c r="D1766" s="5" t="s">
        <v>468</v>
      </c>
      <c r="E1766" s="4">
        <v>641.0</v>
      </c>
      <c r="F1766" s="5" t="s">
        <v>4170</v>
      </c>
      <c r="G1766" s="6" t="s">
        <v>4171</v>
      </c>
    </row>
    <row r="1767">
      <c r="A1767" s="2" t="s">
        <v>7</v>
      </c>
      <c r="B1767" s="5">
        <v>2317.0</v>
      </c>
      <c r="C1767" s="5" t="s">
        <v>4172</v>
      </c>
      <c r="D1767" s="5" t="s">
        <v>468</v>
      </c>
      <c r="E1767" s="4">
        <v>641.0</v>
      </c>
      <c r="F1767" s="5" t="s">
        <v>4173</v>
      </c>
      <c r="G1767" s="6" t="s">
        <v>4174</v>
      </c>
    </row>
    <row r="1768">
      <c r="A1768" s="2" t="s">
        <v>7</v>
      </c>
      <c r="B1768" s="5">
        <v>2318.0</v>
      </c>
      <c r="C1768" s="5" t="s">
        <v>4175</v>
      </c>
      <c r="D1768" s="5" t="s">
        <v>468</v>
      </c>
      <c r="E1768" s="4">
        <v>641.0</v>
      </c>
      <c r="F1768" s="5" t="s">
        <v>4176</v>
      </c>
      <c r="G1768" s="6" t="s">
        <v>4177</v>
      </c>
    </row>
    <row r="1769">
      <c r="A1769" s="2" t="s">
        <v>7</v>
      </c>
      <c r="B1769" s="5">
        <v>2319.0</v>
      </c>
      <c r="C1769" s="5" t="s">
        <v>4178</v>
      </c>
      <c r="D1769" s="5" t="s">
        <v>468</v>
      </c>
      <c r="E1769" s="4">
        <v>641.0</v>
      </c>
      <c r="F1769" s="5" t="s">
        <v>4179</v>
      </c>
      <c r="G1769" s="6" t="s">
        <v>4180</v>
      </c>
    </row>
    <row r="1770">
      <c r="A1770" s="2" t="s">
        <v>7</v>
      </c>
      <c r="B1770" s="5">
        <v>2320.0</v>
      </c>
      <c r="C1770" s="5" t="s">
        <v>4181</v>
      </c>
      <c r="D1770" s="5" t="s">
        <v>468</v>
      </c>
      <c r="E1770" s="4">
        <v>641.0</v>
      </c>
      <c r="F1770" s="5"/>
      <c r="G1770" s="6" t="s">
        <v>4182</v>
      </c>
    </row>
    <row r="1771">
      <c r="A1771" s="2" t="s">
        <v>7</v>
      </c>
      <c r="B1771" s="5">
        <v>2321.0</v>
      </c>
      <c r="C1771" s="5" t="s">
        <v>4183</v>
      </c>
      <c r="D1771" s="5" t="s">
        <v>468</v>
      </c>
      <c r="E1771" s="4">
        <v>641.0</v>
      </c>
      <c r="F1771" s="5" t="s">
        <v>4184</v>
      </c>
      <c r="G1771" s="6" t="s">
        <v>4185</v>
      </c>
    </row>
    <row r="1772">
      <c r="A1772" s="2" t="s">
        <v>7</v>
      </c>
      <c r="B1772" s="5">
        <v>2322.0</v>
      </c>
      <c r="C1772" s="5" t="s">
        <v>4186</v>
      </c>
      <c r="D1772" s="5" t="s">
        <v>468</v>
      </c>
      <c r="E1772" s="4">
        <v>641.0</v>
      </c>
      <c r="F1772" s="5" t="s">
        <v>4187</v>
      </c>
      <c r="G1772" s="6" t="s">
        <v>4188</v>
      </c>
    </row>
    <row r="1773">
      <c r="A1773" s="2" t="s">
        <v>7</v>
      </c>
      <c r="B1773" s="5">
        <v>2323.0</v>
      </c>
      <c r="C1773" s="5" t="s">
        <v>4189</v>
      </c>
      <c r="D1773" s="5" t="s">
        <v>548</v>
      </c>
      <c r="E1773" s="4">
        <v>641.0</v>
      </c>
      <c r="F1773" s="5" t="s">
        <v>4190</v>
      </c>
      <c r="G1773" s="6" t="s">
        <v>4191</v>
      </c>
    </row>
    <row r="1774">
      <c r="A1774" s="2" t="s">
        <v>7</v>
      </c>
      <c r="B1774" s="5">
        <v>2324.0</v>
      </c>
      <c r="C1774" s="5" t="s">
        <v>4192</v>
      </c>
      <c r="D1774" s="5" t="s">
        <v>468</v>
      </c>
      <c r="E1774" s="4">
        <v>642.0</v>
      </c>
      <c r="F1774" s="5" t="s">
        <v>4193</v>
      </c>
      <c r="G1774" s="6" t="s">
        <v>4194</v>
      </c>
    </row>
    <row r="1775">
      <c r="A1775" s="2" t="s">
        <v>7</v>
      </c>
      <c r="B1775" s="5">
        <v>2325.0</v>
      </c>
      <c r="C1775" s="5" t="s">
        <v>4195</v>
      </c>
      <c r="D1775" s="5" t="s">
        <v>468</v>
      </c>
      <c r="E1775" s="4">
        <v>642.0</v>
      </c>
      <c r="F1775" s="5" t="s">
        <v>4196</v>
      </c>
      <c r="G1775" s="6" t="s">
        <v>4197</v>
      </c>
    </row>
    <row r="1776">
      <c r="A1776" s="2" t="s">
        <v>7</v>
      </c>
      <c r="B1776" s="5">
        <v>2326.0</v>
      </c>
      <c r="C1776" s="5" t="s">
        <v>4198</v>
      </c>
      <c r="D1776" s="5" t="s">
        <v>468</v>
      </c>
      <c r="E1776" s="4">
        <v>643.0</v>
      </c>
      <c r="F1776" s="5"/>
      <c r="G1776" s="6" t="s">
        <v>4199</v>
      </c>
    </row>
    <row r="1777">
      <c r="A1777" s="2" t="s">
        <v>7</v>
      </c>
      <c r="B1777" s="5">
        <v>2327.0</v>
      </c>
      <c r="C1777" s="5" t="s">
        <v>4200</v>
      </c>
      <c r="D1777" s="5" t="s">
        <v>458</v>
      </c>
      <c r="E1777" s="4">
        <v>643.0</v>
      </c>
      <c r="F1777" s="5" t="s">
        <v>4201</v>
      </c>
      <c r="G1777" s="6" t="s">
        <v>4202</v>
      </c>
    </row>
    <row r="1778">
      <c r="A1778" s="2" t="s">
        <v>7</v>
      </c>
      <c r="B1778" s="5">
        <v>2328.0</v>
      </c>
      <c r="C1778" s="5" t="s">
        <v>4203</v>
      </c>
      <c r="D1778" s="5" t="s">
        <v>468</v>
      </c>
      <c r="E1778" s="4">
        <v>644.0</v>
      </c>
      <c r="F1778" s="5" t="s">
        <v>4204</v>
      </c>
      <c r="G1778" s="6" t="s">
        <v>4205</v>
      </c>
    </row>
    <row r="1779">
      <c r="A1779" s="2" t="s">
        <v>7</v>
      </c>
      <c r="B1779" s="5">
        <v>2329.0</v>
      </c>
      <c r="C1779" s="5" t="s">
        <v>4206</v>
      </c>
      <c r="D1779" s="5" t="s">
        <v>468</v>
      </c>
      <c r="E1779" s="4">
        <v>644.0</v>
      </c>
      <c r="F1779" s="5" t="s">
        <v>4204</v>
      </c>
      <c r="G1779" s="6" t="s">
        <v>4207</v>
      </c>
    </row>
    <row r="1780">
      <c r="A1780" s="2" t="s">
        <v>7</v>
      </c>
      <c r="B1780" s="5">
        <v>2330.0</v>
      </c>
      <c r="C1780" s="5" t="s">
        <v>184</v>
      </c>
      <c r="D1780" s="5" t="s">
        <v>468</v>
      </c>
      <c r="E1780" s="4">
        <v>644.0</v>
      </c>
      <c r="F1780" s="5" t="s">
        <v>4208</v>
      </c>
      <c r="G1780" s="6" t="s">
        <v>4209</v>
      </c>
    </row>
    <row r="1781">
      <c r="A1781" s="2" t="s">
        <v>7</v>
      </c>
      <c r="B1781" s="5">
        <v>2331.0</v>
      </c>
      <c r="C1781" s="5" t="s">
        <v>4210</v>
      </c>
      <c r="D1781" s="5" t="s">
        <v>468</v>
      </c>
      <c r="E1781" s="4">
        <v>644.0</v>
      </c>
      <c r="F1781" s="5" t="s">
        <v>4211</v>
      </c>
      <c r="G1781" s="6" t="s">
        <v>4212</v>
      </c>
    </row>
    <row r="1782">
      <c r="A1782" s="2" t="s">
        <v>7</v>
      </c>
      <c r="B1782" s="5">
        <v>2332.0</v>
      </c>
      <c r="C1782" s="5" t="s">
        <v>4213</v>
      </c>
      <c r="D1782" s="5" t="s">
        <v>468</v>
      </c>
      <c r="E1782" s="4">
        <v>645.0</v>
      </c>
      <c r="F1782" s="5" t="s">
        <v>4214</v>
      </c>
      <c r="G1782" s="6" t="s">
        <v>4215</v>
      </c>
    </row>
    <row r="1783">
      <c r="A1783" s="2" t="s">
        <v>7</v>
      </c>
      <c r="B1783" s="5">
        <v>2333.0</v>
      </c>
      <c r="C1783" s="5" t="s">
        <v>4216</v>
      </c>
      <c r="D1783" s="5" t="s">
        <v>468</v>
      </c>
      <c r="E1783" s="4">
        <v>645.0</v>
      </c>
      <c r="F1783" s="5" t="s">
        <v>4217</v>
      </c>
      <c r="G1783" s="6" t="s">
        <v>4218</v>
      </c>
    </row>
    <row r="1784">
      <c r="A1784" s="2" t="s">
        <v>7</v>
      </c>
      <c r="B1784" s="5">
        <v>2334.0</v>
      </c>
      <c r="C1784" s="5" t="s">
        <v>4219</v>
      </c>
      <c r="D1784" s="5" t="s">
        <v>468</v>
      </c>
      <c r="E1784" s="4">
        <v>646.0</v>
      </c>
      <c r="F1784" s="5" t="s">
        <v>4220</v>
      </c>
      <c r="G1784" s="6" t="s">
        <v>4221</v>
      </c>
    </row>
    <row r="1785">
      <c r="A1785" s="2" t="s">
        <v>7</v>
      </c>
      <c r="B1785" s="5">
        <v>2335.0</v>
      </c>
      <c r="C1785" s="5" t="s">
        <v>4222</v>
      </c>
      <c r="D1785" s="5" t="s">
        <v>468</v>
      </c>
      <c r="E1785" s="4">
        <v>646.0</v>
      </c>
      <c r="F1785" s="5" t="s">
        <v>4223</v>
      </c>
      <c r="G1785" s="6" t="s">
        <v>4224</v>
      </c>
    </row>
    <row r="1786">
      <c r="A1786" s="2" t="s">
        <v>7</v>
      </c>
      <c r="B1786" s="5">
        <v>2336.0</v>
      </c>
      <c r="C1786" s="5" t="s">
        <v>4225</v>
      </c>
      <c r="D1786" s="5" t="s">
        <v>468</v>
      </c>
      <c r="E1786" s="4">
        <v>646.0</v>
      </c>
      <c r="F1786" s="5" t="s">
        <v>4226</v>
      </c>
      <c r="G1786" s="6" t="s">
        <v>4227</v>
      </c>
    </row>
    <row r="1787">
      <c r="A1787" s="2" t="s">
        <v>7</v>
      </c>
      <c r="B1787" s="5">
        <v>2337.0</v>
      </c>
      <c r="C1787" s="5" t="s">
        <v>4228</v>
      </c>
      <c r="D1787" s="5" t="s">
        <v>548</v>
      </c>
      <c r="E1787" s="4">
        <v>646.0</v>
      </c>
      <c r="F1787" s="5" t="s">
        <v>4229</v>
      </c>
      <c r="G1787" s="6" t="s">
        <v>4230</v>
      </c>
    </row>
    <row r="1788">
      <c r="A1788" s="2" t="s">
        <v>7</v>
      </c>
      <c r="B1788" s="5">
        <v>2338.0</v>
      </c>
      <c r="C1788" s="5" t="s">
        <v>186</v>
      </c>
      <c r="D1788" s="5" t="s">
        <v>548</v>
      </c>
      <c r="E1788" s="4">
        <v>646.0</v>
      </c>
      <c r="F1788" s="5" t="s">
        <v>4231</v>
      </c>
      <c r="G1788" s="6" t="s">
        <v>4232</v>
      </c>
    </row>
    <row r="1789">
      <c r="A1789" s="2" t="s">
        <v>7</v>
      </c>
      <c r="B1789" s="5">
        <v>2339.0</v>
      </c>
      <c r="C1789" s="5" t="s">
        <v>4233</v>
      </c>
      <c r="D1789" s="5" t="s">
        <v>468</v>
      </c>
      <c r="E1789" s="4">
        <v>646.0</v>
      </c>
      <c r="F1789" s="5" t="s">
        <v>4234</v>
      </c>
      <c r="G1789" s="6" t="s">
        <v>4235</v>
      </c>
    </row>
    <row r="1790">
      <c r="A1790" s="2" t="s">
        <v>7</v>
      </c>
      <c r="B1790" s="5">
        <v>2340.0</v>
      </c>
      <c r="C1790" s="5" t="s">
        <v>4236</v>
      </c>
      <c r="D1790" s="5" t="s">
        <v>468</v>
      </c>
      <c r="E1790" s="4">
        <v>647.0</v>
      </c>
      <c r="F1790" s="5" t="s">
        <v>4237</v>
      </c>
      <c r="G1790" s="6" t="s">
        <v>4238</v>
      </c>
    </row>
    <row r="1791">
      <c r="A1791" s="2" t="s">
        <v>7</v>
      </c>
      <c r="B1791" s="5">
        <v>2341.0</v>
      </c>
      <c r="C1791" s="5" t="s">
        <v>187</v>
      </c>
      <c r="D1791" s="5" t="s">
        <v>468</v>
      </c>
      <c r="E1791" s="4">
        <v>647.0</v>
      </c>
      <c r="F1791" s="5" t="s">
        <v>4239</v>
      </c>
      <c r="G1791" s="6" t="s">
        <v>4240</v>
      </c>
    </row>
    <row r="1792">
      <c r="A1792" s="2" t="s">
        <v>7</v>
      </c>
      <c r="B1792" s="5">
        <v>2342.0</v>
      </c>
      <c r="C1792" s="5" t="s">
        <v>188</v>
      </c>
      <c r="D1792" s="5" t="s">
        <v>468</v>
      </c>
      <c r="E1792" s="4">
        <v>648.0</v>
      </c>
      <c r="F1792" s="5" t="s">
        <v>4241</v>
      </c>
      <c r="G1792" s="6" t="s">
        <v>4242</v>
      </c>
    </row>
    <row r="1793">
      <c r="A1793" s="2" t="s">
        <v>7</v>
      </c>
      <c r="B1793" s="5">
        <v>2343.0</v>
      </c>
      <c r="C1793" s="5" t="s">
        <v>189</v>
      </c>
      <c r="D1793" s="5" t="s">
        <v>468</v>
      </c>
      <c r="E1793" s="4">
        <v>649.0</v>
      </c>
      <c r="F1793" s="5" t="s">
        <v>4243</v>
      </c>
      <c r="G1793" s="6" t="s">
        <v>4244</v>
      </c>
    </row>
    <row r="1794">
      <c r="A1794" s="2" t="s">
        <v>7</v>
      </c>
      <c r="B1794" s="5">
        <v>2344.0</v>
      </c>
      <c r="C1794" s="5" t="s">
        <v>4245</v>
      </c>
      <c r="D1794" s="5" t="s">
        <v>468</v>
      </c>
      <c r="E1794" s="4">
        <v>649.0</v>
      </c>
      <c r="F1794" s="5" t="s">
        <v>4246</v>
      </c>
      <c r="G1794" s="6" t="s">
        <v>4247</v>
      </c>
    </row>
    <row r="1795">
      <c r="A1795" s="2" t="s">
        <v>7</v>
      </c>
      <c r="B1795" s="5">
        <v>2345.0</v>
      </c>
      <c r="C1795" s="5" t="s">
        <v>4248</v>
      </c>
      <c r="D1795" s="5" t="s">
        <v>468</v>
      </c>
      <c r="E1795" s="4">
        <v>649.0</v>
      </c>
      <c r="F1795" s="5" t="s">
        <v>4249</v>
      </c>
      <c r="G1795" s="6" t="s">
        <v>4250</v>
      </c>
    </row>
    <row r="1796">
      <c r="A1796" s="2" t="s">
        <v>7</v>
      </c>
      <c r="B1796" s="5">
        <v>2346.0</v>
      </c>
      <c r="C1796" s="5" t="s">
        <v>4251</v>
      </c>
      <c r="D1796" s="5" t="s">
        <v>468</v>
      </c>
      <c r="E1796" s="4">
        <v>649.0</v>
      </c>
      <c r="F1796" s="5" t="s">
        <v>4252</v>
      </c>
      <c r="G1796" s="6" t="s">
        <v>4253</v>
      </c>
    </row>
    <row r="1797">
      <c r="A1797" s="2" t="s">
        <v>7</v>
      </c>
      <c r="B1797" s="5">
        <v>2347.0</v>
      </c>
      <c r="C1797" s="5" t="s">
        <v>4254</v>
      </c>
      <c r="D1797" s="5" t="s">
        <v>468</v>
      </c>
      <c r="E1797" s="4">
        <v>649.0</v>
      </c>
      <c r="F1797" s="5" t="s">
        <v>4255</v>
      </c>
      <c r="G1797" s="6" t="s">
        <v>4256</v>
      </c>
    </row>
    <row r="1798">
      <c r="A1798" s="2" t="s">
        <v>7</v>
      </c>
      <c r="B1798" s="5">
        <v>2348.0</v>
      </c>
      <c r="C1798" s="5" t="s">
        <v>4257</v>
      </c>
      <c r="D1798" s="5" t="s">
        <v>468</v>
      </c>
      <c r="E1798" s="4">
        <v>649.0</v>
      </c>
      <c r="F1798" s="5" t="s">
        <v>4258</v>
      </c>
      <c r="G1798" s="6" t="s">
        <v>4259</v>
      </c>
    </row>
    <row r="1799">
      <c r="A1799" s="2" t="s">
        <v>7</v>
      </c>
      <c r="B1799" s="5">
        <v>2349.0</v>
      </c>
      <c r="C1799" s="5" t="s">
        <v>4260</v>
      </c>
      <c r="D1799" s="5" t="s">
        <v>468</v>
      </c>
      <c r="E1799" s="4">
        <v>649.0</v>
      </c>
      <c r="F1799" s="5" t="s">
        <v>4261</v>
      </c>
      <c r="G1799" s="6" t="s">
        <v>4262</v>
      </c>
    </row>
    <row r="1800">
      <c r="A1800" s="2" t="s">
        <v>7</v>
      </c>
      <c r="B1800" s="5">
        <v>2350.0</v>
      </c>
      <c r="C1800" s="5" t="s">
        <v>21</v>
      </c>
      <c r="D1800" s="5" t="s">
        <v>468</v>
      </c>
      <c r="E1800" s="4">
        <v>649.0</v>
      </c>
      <c r="F1800" s="5"/>
      <c r="G1800" s="6" t="s">
        <v>4263</v>
      </c>
    </row>
    <row r="1801">
      <c r="A1801" s="2" t="s">
        <v>7</v>
      </c>
      <c r="B1801" s="5">
        <v>2351.0</v>
      </c>
      <c r="C1801" s="5" t="s">
        <v>4264</v>
      </c>
      <c r="D1801" s="5" t="s">
        <v>468</v>
      </c>
      <c r="E1801" s="4">
        <v>649.0</v>
      </c>
      <c r="F1801" s="5" t="s">
        <v>4265</v>
      </c>
      <c r="G1801" s="6" t="s">
        <v>4266</v>
      </c>
    </row>
    <row r="1802">
      <c r="A1802" s="2" t="s">
        <v>7</v>
      </c>
      <c r="B1802" s="5">
        <v>2352.0</v>
      </c>
      <c r="C1802" s="5" t="s">
        <v>4267</v>
      </c>
      <c r="D1802" s="5" t="s">
        <v>468</v>
      </c>
      <c r="E1802" s="4">
        <v>649.0</v>
      </c>
      <c r="F1802" s="5" t="s">
        <v>4268</v>
      </c>
      <c r="G1802" s="6" t="s">
        <v>4269</v>
      </c>
    </row>
    <row r="1803">
      <c r="A1803" s="2" t="s">
        <v>7</v>
      </c>
      <c r="B1803" s="5">
        <v>2353.0</v>
      </c>
      <c r="C1803" s="5" t="s">
        <v>4270</v>
      </c>
      <c r="D1803" s="5" t="s">
        <v>548</v>
      </c>
      <c r="E1803" s="4">
        <v>649.0</v>
      </c>
      <c r="F1803" s="5" t="s">
        <v>4271</v>
      </c>
      <c r="G1803" s="6" t="s">
        <v>4272</v>
      </c>
    </row>
    <row r="1804">
      <c r="A1804" s="2" t="s">
        <v>7</v>
      </c>
      <c r="B1804" s="5">
        <v>2354.0</v>
      </c>
      <c r="C1804" s="5" t="s">
        <v>4273</v>
      </c>
      <c r="D1804" s="5" t="s">
        <v>468</v>
      </c>
      <c r="E1804" s="4">
        <v>649.0</v>
      </c>
      <c r="F1804" s="5" t="s">
        <v>4274</v>
      </c>
      <c r="G1804" s="6" t="s">
        <v>4275</v>
      </c>
    </row>
    <row r="1805">
      <c r="A1805" s="2" t="s">
        <v>7</v>
      </c>
      <c r="B1805" s="5">
        <v>2355.0</v>
      </c>
      <c r="C1805" s="5" t="s">
        <v>4276</v>
      </c>
      <c r="D1805" s="5" t="s">
        <v>468</v>
      </c>
      <c r="E1805" s="4">
        <v>650.0</v>
      </c>
      <c r="F1805" s="5" t="s">
        <v>4277</v>
      </c>
      <c r="G1805" s="6" t="s">
        <v>4278</v>
      </c>
    </row>
    <row r="1806">
      <c r="A1806" s="2" t="s">
        <v>7</v>
      </c>
      <c r="B1806" s="5">
        <v>2356.0</v>
      </c>
      <c r="C1806" s="5" t="s">
        <v>4279</v>
      </c>
      <c r="D1806" s="5" t="s">
        <v>548</v>
      </c>
      <c r="E1806" s="4">
        <v>650.0</v>
      </c>
      <c r="F1806" s="5" t="s">
        <v>4280</v>
      </c>
      <c r="G1806" s="6" t="s">
        <v>4281</v>
      </c>
    </row>
    <row r="1807">
      <c r="A1807" s="2" t="s">
        <v>7</v>
      </c>
      <c r="B1807" s="5">
        <v>2357.0</v>
      </c>
      <c r="C1807" s="5" t="s">
        <v>4282</v>
      </c>
      <c r="D1807" s="5" t="s">
        <v>458</v>
      </c>
      <c r="E1807" s="4">
        <v>650.0</v>
      </c>
      <c r="F1807" s="5" t="s">
        <v>4280</v>
      </c>
      <c r="G1807" s="6" t="s">
        <v>4283</v>
      </c>
    </row>
    <row r="1808">
      <c r="A1808" s="2" t="s">
        <v>7</v>
      </c>
      <c r="B1808" s="5">
        <v>2358.0</v>
      </c>
      <c r="C1808" s="5" t="s">
        <v>4284</v>
      </c>
      <c r="D1808" s="5" t="s">
        <v>468</v>
      </c>
      <c r="E1808" s="4">
        <v>651.0</v>
      </c>
      <c r="F1808" s="5" t="s">
        <v>4285</v>
      </c>
      <c r="G1808" s="6" t="s">
        <v>4286</v>
      </c>
    </row>
    <row r="1809">
      <c r="A1809" s="2" t="s">
        <v>7</v>
      </c>
      <c r="B1809" s="5">
        <v>2359.0</v>
      </c>
      <c r="C1809" s="5" t="s">
        <v>4287</v>
      </c>
      <c r="D1809" s="5" t="s">
        <v>468</v>
      </c>
      <c r="E1809" s="4">
        <v>651.0</v>
      </c>
      <c r="F1809" s="5"/>
      <c r="G1809" s="6" t="s">
        <v>4288</v>
      </c>
    </row>
    <row r="1810">
      <c r="A1810" s="2" t="s">
        <v>7</v>
      </c>
      <c r="B1810" s="5">
        <v>2360.0</v>
      </c>
      <c r="C1810" s="5" t="s">
        <v>4289</v>
      </c>
      <c r="D1810" s="5" t="s">
        <v>468</v>
      </c>
      <c r="E1810" s="4">
        <v>651.0</v>
      </c>
      <c r="F1810" s="5" t="s">
        <v>4290</v>
      </c>
      <c r="G1810" s="6" t="s">
        <v>4291</v>
      </c>
    </row>
    <row r="1811">
      <c r="A1811" s="2" t="s">
        <v>7</v>
      </c>
      <c r="B1811" s="5">
        <v>2361.0</v>
      </c>
      <c r="C1811" s="5" t="s">
        <v>4292</v>
      </c>
      <c r="D1811" s="5" t="s">
        <v>468</v>
      </c>
      <c r="E1811" s="4">
        <v>651.0</v>
      </c>
      <c r="F1811" s="5" t="s">
        <v>4293</v>
      </c>
      <c r="G1811" s="6" t="s">
        <v>4294</v>
      </c>
    </row>
    <row r="1812">
      <c r="A1812" s="2" t="s">
        <v>7</v>
      </c>
      <c r="B1812" s="5">
        <v>2362.0</v>
      </c>
      <c r="C1812" s="5" t="s">
        <v>4295</v>
      </c>
      <c r="D1812" s="5" t="s">
        <v>468</v>
      </c>
      <c r="E1812" s="4">
        <v>651.0</v>
      </c>
      <c r="F1812" s="5"/>
      <c r="G1812" s="6" t="s">
        <v>4296</v>
      </c>
    </row>
    <row r="1813">
      <c r="A1813" s="2" t="s">
        <v>7</v>
      </c>
      <c r="B1813" s="5">
        <v>2363.0</v>
      </c>
      <c r="C1813" s="5" t="s">
        <v>4297</v>
      </c>
      <c r="D1813" s="5" t="s">
        <v>468</v>
      </c>
      <c r="E1813" s="4">
        <v>651.0</v>
      </c>
      <c r="F1813" s="5"/>
      <c r="G1813" s="6" t="s">
        <v>4298</v>
      </c>
    </row>
    <row r="1814">
      <c r="A1814" s="2" t="s">
        <v>7</v>
      </c>
      <c r="B1814" s="5">
        <v>2364.0</v>
      </c>
      <c r="C1814" s="5" t="s">
        <v>191</v>
      </c>
      <c r="D1814" s="5" t="s">
        <v>468</v>
      </c>
      <c r="E1814" s="4">
        <v>651.0</v>
      </c>
      <c r="F1814" s="5" t="s">
        <v>4299</v>
      </c>
      <c r="G1814" s="6" t="s">
        <v>4300</v>
      </c>
    </row>
    <row r="1815">
      <c r="A1815" s="2" t="s">
        <v>7</v>
      </c>
      <c r="B1815" s="5">
        <v>2365.0</v>
      </c>
      <c r="C1815" s="5" t="s">
        <v>4301</v>
      </c>
      <c r="D1815" s="5" t="s">
        <v>468</v>
      </c>
      <c r="E1815" s="4">
        <v>651.0</v>
      </c>
      <c r="F1815" s="5" t="s">
        <v>4302</v>
      </c>
      <c r="G1815" s="6" t="s">
        <v>4303</v>
      </c>
    </row>
    <row r="1816">
      <c r="A1816" s="2" t="s">
        <v>7</v>
      </c>
      <c r="B1816" s="5">
        <v>2366.0</v>
      </c>
      <c r="C1816" s="5" t="s">
        <v>4304</v>
      </c>
      <c r="D1816" s="5" t="s">
        <v>468</v>
      </c>
      <c r="E1816" s="4">
        <v>651.0</v>
      </c>
      <c r="F1816" s="5" t="s">
        <v>4305</v>
      </c>
      <c r="G1816" s="6" t="s">
        <v>4306</v>
      </c>
    </row>
    <row r="1817">
      <c r="A1817" s="2" t="s">
        <v>7</v>
      </c>
      <c r="B1817" s="5">
        <v>2367.0</v>
      </c>
      <c r="C1817" s="5" t="s">
        <v>4307</v>
      </c>
      <c r="D1817" s="5" t="s">
        <v>468</v>
      </c>
      <c r="E1817" s="4">
        <v>651.0</v>
      </c>
      <c r="F1817" s="5" t="s">
        <v>4308</v>
      </c>
      <c r="G1817" s="6" t="s">
        <v>4309</v>
      </c>
    </row>
    <row r="1818">
      <c r="A1818" s="2" t="s">
        <v>7</v>
      </c>
      <c r="B1818" s="5">
        <v>2368.0</v>
      </c>
      <c r="C1818" s="5" t="s">
        <v>4310</v>
      </c>
      <c r="D1818" s="5" t="s">
        <v>468</v>
      </c>
      <c r="E1818" s="4">
        <v>651.0</v>
      </c>
      <c r="F1818" s="5" t="s">
        <v>4311</v>
      </c>
      <c r="G1818" s="6" t="s">
        <v>4312</v>
      </c>
    </row>
    <row r="1819">
      <c r="A1819" s="2" t="s">
        <v>7</v>
      </c>
      <c r="B1819" s="5">
        <v>2369.0</v>
      </c>
      <c r="C1819" s="5" t="s">
        <v>4313</v>
      </c>
      <c r="D1819" s="5" t="s">
        <v>468</v>
      </c>
      <c r="E1819" s="4">
        <v>651.0</v>
      </c>
      <c r="F1819" s="5" t="s">
        <v>4314</v>
      </c>
      <c r="G1819" s="6" t="s">
        <v>4315</v>
      </c>
    </row>
    <row r="1820">
      <c r="A1820" s="2" t="s">
        <v>7</v>
      </c>
      <c r="B1820" s="5">
        <v>2370.0</v>
      </c>
      <c r="C1820" s="5" t="s">
        <v>4316</v>
      </c>
      <c r="D1820" s="5" t="s">
        <v>468</v>
      </c>
      <c r="E1820" s="4">
        <v>651.0</v>
      </c>
      <c r="F1820" s="5" t="s">
        <v>4317</v>
      </c>
      <c r="G1820" s="6" t="s">
        <v>4318</v>
      </c>
    </row>
    <row r="1821">
      <c r="A1821" s="2" t="s">
        <v>7</v>
      </c>
      <c r="B1821" s="5">
        <v>2371.0</v>
      </c>
      <c r="C1821" s="5" t="s">
        <v>4319</v>
      </c>
      <c r="D1821" s="5" t="s">
        <v>468</v>
      </c>
      <c r="E1821" s="4">
        <v>651.0</v>
      </c>
      <c r="F1821" s="5" t="s">
        <v>4320</v>
      </c>
      <c r="G1821" s="6" t="s">
        <v>4321</v>
      </c>
    </row>
    <row r="1822">
      <c r="A1822" s="2" t="s">
        <v>7</v>
      </c>
      <c r="B1822" s="5">
        <v>2372.0</v>
      </c>
      <c r="C1822" s="5" t="s">
        <v>4322</v>
      </c>
      <c r="D1822" s="5" t="s">
        <v>468</v>
      </c>
      <c r="E1822" s="4">
        <v>651.0</v>
      </c>
      <c r="F1822" s="5" t="s">
        <v>4323</v>
      </c>
      <c r="G1822" s="6" t="s">
        <v>4324</v>
      </c>
    </row>
    <row r="1823">
      <c r="A1823" s="2" t="s">
        <v>7</v>
      </c>
      <c r="B1823" s="5">
        <v>2373.0</v>
      </c>
      <c r="C1823" s="5" t="s">
        <v>4325</v>
      </c>
      <c r="D1823" s="5" t="s">
        <v>468</v>
      </c>
      <c r="E1823" s="4">
        <v>651.0</v>
      </c>
      <c r="F1823" s="5" t="s">
        <v>4326</v>
      </c>
      <c r="G1823" s="6" t="s">
        <v>4327</v>
      </c>
    </row>
    <row r="1824">
      <c r="A1824" s="2" t="s">
        <v>7</v>
      </c>
      <c r="B1824" s="5">
        <v>2374.0</v>
      </c>
      <c r="C1824" s="5" t="s">
        <v>4328</v>
      </c>
      <c r="D1824" s="5" t="s">
        <v>468</v>
      </c>
      <c r="E1824" s="4">
        <v>651.0</v>
      </c>
      <c r="F1824" s="5" t="s">
        <v>4329</v>
      </c>
      <c r="G1824" s="6" t="s">
        <v>4330</v>
      </c>
    </row>
    <row r="1825">
      <c r="A1825" s="2" t="s">
        <v>7</v>
      </c>
      <c r="B1825" s="5">
        <v>2375.0</v>
      </c>
      <c r="C1825" s="5" t="s">
        <v>4331</v>
      </c>
      <c r="D1825" s="5" t="s">
        <v>468</v>
      </c>
      <c r="E1825" s="4">
        <v>651.0</v>
      </c>
      <c r="F1825" s="5" t="s">
        <v>4332</v>
      </c>
      <c r="G1825" s="6" t="s">
        <v>4333</v>
      </c>
    </row>
    <row r="1826">
      <c r="A1826" s="2" t="s">
        <v>7</v>
      </c>
      <c r="B1826" s="5">
        <v>2376.0</v>
      </c>
      <c r="C1826" s="5" t="s">
        <v>4334</v>
      </c>
      <c r="D1826" s="5" t="s">
        <v>468</v>
      </c>
      <c r="E1826" s="4">
        <v>651.0</v>
      </c>
      <c r="F1826" s="5" t="s">
        <v>4335</v>
      </c>
      <c r="G1826" s="6" t="s">
        <v>4336</v>
      </c>
    </row>
    <row r="1827">
      <c r="A1827" s="2" t="s">
        <v>7</v>
      </c>
      <c r="B1827" s="5">
        <v>2377.0</v>
      </c>
      <c r="C1827" s="5" t="s">
        <v>4337</v>
      </c>
      <c r="D1827" s="5" t="s">
        <v>468</v>
      </c>
      <c r="E1827" s="4">
        <v>651.0</v>
      </c>
      <c r="F1827" s="5" t="s">
        <v>4338</v>
      </c>
      <c r="G1827" s="6" t="s">
        <v>4339</v>
      </c>
    </row>
    <row r="1828">
      <c r="A1828" s="2" t="s">
        <v>7</v>
      </c>
      <c r="B1828" s="5">
        <v>2378.0</v>
      </c>
      <c r="C1828" s="5" t="s">
        <v>4340</v>
      </c>
      <c r="D1828" s="5" t="s">
        <v>468</v>
      </c>
      <c r="E1828" s="4">
        <v>652.0</v>
      </c>
      <c r="F1828" s="5" t="s">
        <v>4341</v>
      </c>
      <c r="G1828" s="6" t="s">
        <v>4342</v>
      </c>
    </row>
    <row r="1829">
      <c r="A1829" s="2" t="s">
        <v>7</v>
      </c>
      <c r="B1829" s="5">
        <v>2379.0</v>
      </c>
      <c r="C1829" s="5" t="s">
        <v>4343</v>
      </c>
      <c r="D1829" s="5" t="s">
        <v>468</v>
      </c>
      <c r="E1829" s="4">
        <v>652.0</v>
      </c>
      <c r="F1829" s="5" t="s">
        <v>4344</v>
      </c>
      <c r="G1829" s="6" t="s">
        <v>4345</v>
      </c>
    </row>
    <row r="1830">
      <c r="A1830" s="2" t="s">
        <v>7</v>
      </c>
      <c r="B1830" s="5">
        <v>2380.0</v>
      </c>
      <c r="C1830" s="5" t="s">
        <v>4346</v>
      </c>
      <c r="D1830" s="5" t="s">
        <v>468</v>
      </c>
      <c r="E1830" s="4">
        <v>652.0</v>
      </c>
      <c r="F1830" s="5"/>
      <c r="G1830" s="6" t="s">
        <v>4347</v>
      </c>
    </row>
    <row r="1831">
      <c r="A1831" s="2" t="s">
        <v>7</v>
      </c>
      <c r="B1831" s="5">
        <v>2381.0</v>
      </c>
      <c r="C1831" s="5" t="s">
        <v>4348</v>
      </c>
      <c r="D1831" s="5" t="s">
        <v>468</v>
      </c>
      <c r="E1831" s="4">
        <v>652.0</v>
      </c>
      <c r="F1831" s="5"/>
      <c r="G1831" s="6" t="s">
        <v>4349</v>
      </c>
    </row>
    <row r="1832">
      <c r="A1832" s="2" t="s">
        <v>7</v>
      </c>
      <c r="B1832" s="5">
        <v>2382.0</v>
      </c>
      <c r="C1832" s="5" t="s">
        <v>4350</v>
      </c>
      <c r="D1832" s="5" t="s">
        <v>468</v>
      </c>
      <c r="E1832" s="4">
        <v>652.0</v>
      </c>
      <c r="F1832" s="5" t="s">
        <v>4351</v>
      </c>
      <c r="G1832" s="6" t="s">
        <v>4352</v>
      </c>
    </row>
    <row r="1833">
      <c r="A1833" s="2" t="s">
        <v>7</v>
      </c>
      <c r="B1833" s="5">
        <v>2383.0</v>
      </c>
      <c r="C1833" s="5" t="s">
        <v>4353</v>
      </c>
      <c r="D1833" s="5" t="s">
        <v>468</v>
      </c>
      <c r="E1833" s="4">
        <v>652.0</v>
      </c>
      <c r="F1833" s="5" t="s">
        <v>4354</v>
      </c>
      <c r="G1833" s="6" t="s">
        <v>4355</v>
      </c>
    </row>
    <row r="1834">
      <c r="A1834" s="2" t="s">
        <v>7</v>
      </c>
      <c r="B1834" s="5">
        <v>2384.0</v>
      </c>
      <c r="C1834" s="5" t="s">
        <v>192</v>
      </c>
      <c r="D1834" s="5" t="s">
        <v>468</v>
      </c>
      <c r="E1834" s="4">
        <v>652.0</v>
      </c>
      <c r="F1834" s="5" t="s">
        <v>4356</v>
      </c>
      <c r="G1834" s="6" t="s">
        <v>4357</v>
      </c>
    </row>
    <row r="1835">
      <c r="A1835" s="2" t="s">
        <v>7</v>
      </c>
      <c r="B1835" s="5">
        <v>2385.0</v>
      </c>
      <c r="C1835" s="5" t="s">
        <v>4358</v>
      </c>
      <c r="D1835" s="5" t="s">
        <v>468</v>
      </c>
      <c r="E1835" s="4">
        <v>652.0</v>
      </c>
      <c r="F1835" s="5" t="s">
        <v>4359</v>
      </c>
      <c r="G1835" s="6" t="s">
        <v>4360</v>
      </c>
    </row>
    <row r="1836">
      <c r="A1836" s="2" t="s">
        <v>7</v>
      </c>
      <c r="B1836" s="5">
        <v>2386.0</v>
      </c>
      <c r="C1836" s="5" t="s">
        <v>4361</v>
      </c>
      <c r="D1836" s="5" t="s">
        <v>468</v>
      </c>
      <c r="E1836" s="4">
        <v>652.0</v>
      </c>
      <c r="F1836" s="5" t="s">
        <v>4362</v>
      </c>
      <c r="G1836" s="6" t="s">
        <v>4363</v>
      </c>
    </row>
    <row r="1837">
      <c r="A1837" s="2" t="s">
        <v>7</v>
      </c>
      <c r="B1837" s="5">
        <v>2387.0</v>
      </c>
      <c r="C1837" s="5" t="s">
        <v>4364</v>
      </c>
      <c r="D1837" s="5" t="s">
        <v>468</v>
      </c>
      <c r="E1837" s="4">
        <v>652.0</v>
      </c>
      <c r="F1837" s="5" t="s">
        <v>4365</v>
      </c>
      <c r="G1837" s="6" t="s">
        <v>4366</v>
      </c>
    </row>
    <row r="1838">
      <c r="A1838" s="2" t="s">
        <v>7</v>
      </c>
      <c r="B1838" s="5">
        <v>2388.0</v>
      </c>
      <c r="C1838" s="5" t="s">
        <v>4367</v>
      </c>
      <c r="D1838" s="5" t="s">
        <v>548</v>
      </c>
      <c r="E1838" s="4">
        <v>652.0</v>
      </c>
      <c r="F1838" s="5"/>
      <c r="G1838" s="6" t="s">
        <v>4368</v>
      </c>
    </row>
    <row r="1839">
      <c r="A1839" s="2" t="s">
        <v>7</v>
      </c>
      <c r="B1839" s="5">
        <v>2389.0</v>
      </c>
      <c r="C1839" s="5" t="s">
        <v>4369</v>
      </c>
      <c r="D1839" s="5" t="s">
        <v>468</v>
      </c>
      <c r="E1839" s="4">
        <v>652.0</v>
      </c>
      <c r="F1839" s="5"/>
      <c r="G1839" s="6" t="s">
        <v>4370</v>
      </c>
    </row>
    <row r="1840">
      <c r="A1840" s="2" t="s">
        <v>7</v>
      </c>
      <c r="B1840" s="5">
        <v>2390.0</v>
      </c>
      <c r="C1840" s="5" t="s">
        <v>4371</v>
      </c>
      <c r="D1840" s="5" t="s">
        <v>468</v>
      </c>
      <c r="E1840" s="4">
        <v>652.0</v>
      </c>
      <c r="F1840" s="5" t="s">
        <v>4372</v>
      </c>
      <c r="G1840" s="6" t="s">
        <v>4373</v>
      </c>
    </row>
    <row r="1841">
      <c r="A1841" s="2" t="s">
        <v>7</v>
      </c>
      <c r="B1841" s="5">
        <v>2391.0</v>
      </c>
      <c r="C1841" s="5" t="s">
        <v>4374</v>
      </c>
      <c r="D1841" s="5" t="s">
        <v>468</v>
      </c>
      <c r="E1841" s="4">
        <v>652.0</v>
      </c>
      <c r="F1841" s="5" t="s">
        <v>4375</v>
      </c>
      <c r="G1841" s="6" t="s">
        <v>4376</v>
      </c>
    </row>
    <row r="1842">
      <c r="A1842" s="2" t="s">
        <v>7</v>
      </c>
      <c r="B1842" s="5">
        <v>2392.0</v>
      </c>
      <c r="C1842" s="5" t="s">
        <v>4377</v>
      </c>
      <c r="D1842" s="5" t="s">
        <v>468</v>
      </c>
      <c r="E1842" s="4">
        <v>652.0</v>
      </c>
      <c r="F1842" s="5" t="s">
        <v>4378</v>
      </c>
      <c r="G1842" s="6" t="s">
        <v>4379</v>
      </c>
    </row>
    <row r="1843">
      <c r="A1843" s="2" t="s">
        <v>7</v>
      </c>
      <c r="B1843" s="5">
        <v>2393.0</v>
      </c>
      <c r="C1843" s="5" t="s">
        <v>4380</v>
      </c>
      <c r="D1843" s="5" t="s">
        <v>468</v>
      </c>
      <c r="E1843" s="4">
        <v>652.0</v>
      </c>
      <c r="F1843" s="5" t="s">
        <v>4381</v>
      </c>
      <c r="G1843" s="6" t="s">
        <v>4382</v>
      </c>
    </row>
    <row r="1844">
      <c r="A1844" s="2" t="s">
        <v>7</v>
      </c>
      <c r="B1844" s="5">
        <v>2394.0</v>
      </c>
      <c r="C1844" s="5" t="s">
        <v>4383</v>
      </c>
      <c r="D1844" s="5" t="s">
        <v>468</v>
      </c>
      <c r="E1844" s="4">
        <v>652.0</v>
      </c>
      <c r="F1844" s="5" t="s">
        <v>4384</v>
      </c>
      <c r="G1844" s="6" t="s">
        <v>4385</v>
      </c>
    </row>
    <row r="1845">
      <c r="A1845" s="2" t="s">
        <v>7</v>
      </c>
      <c r="B1845" s="5">
        <v>2395.0</v>
      </c>
      <c r="C1845" s="5" t="s">
        <v>4386</v>
      </c>
      <c r="D1845" s="5" t="s">
        <v>468</v>
      </c>
      <c r="E1845" s="4">
        <v>653.0</v>
      </c>
      <c r="F1845" s="5" t="s">
        <v>4387</v>
      </c>
      <c r="G1845" s="6" t="s">
        <v>4388</v>
      </c>
    </row>
    <row r="1846">
      <c r="A1846" s="2" t="s">
        <v>7</v>
      </c>
      <c r="B1846" s="5">
        <v>2396.0</v>
      </c>
      <c r="C1846" s="5" t="s">
        <v>4389</v>
      </c>
      <c r="D1846" s="5" t="s">
        <v>468</v>
      </c>
      <c r="E1846" s="4">
        <v>653.0</v>
      </c>
      <c r="F1846" s="5" t="s">
        <v>4390</v>
      </c>
      <c r="G1846" s="6" t="s">
        <v>4391</v>
      </c>
    </row>
    <row r="1847">
      <c r="A1847" s="2" t="s">
        <v>7</v>
      </c>
      <c r="B1847" s="5">
        <v>2397.0</v>
      </c>
      <c r="C1847" s="5" t="s">
        <v>4392</v>
      </c>
      <c r="D1847" s="5" t="s">
        <v>468</v>
      </c>
      <c r="E1847" s="4">
        <v>653.0</v>
      </c>
      <c r="F1847" s="5"/>
      <c r="G1847" s="6" t="s">
        <v>4393</v>
      </c>
    </row>
    <row r="1848">
      <c r="A1848" s="2" t="s">
        <v>7</v>
      </c>
      <c r="B1848" s="5">
        <v>2398.0</v>
      </c>
      <c r="C1848" s="5" t="s">
        <v>4394</v>
      </c>
      <c r="D1848" s="5" t="s">
        <v>468</v>
      </c>
      <c r="E1848" s="4">
        <v>653.0</v>
      </c>
      <c r="F1848" s="5" t="s">
        <v>4395</v>
      </c>
      <c r="G1848" s="6" t="s">
        <v>4396</v>
      </c>
    </row>
    <row r="1849">
      <c r="A1849" s="2" t="s">
        <v>7</v>
      </c>
      <c r="B1849" s="5">
        <v>2399.0</v>
      </c>
      <c r="C1849" s="5" t="s">
        <v>193</v>
      </c>
      <c r="D1849" s="5" t="s">
        <v>468</v>
      </c>
      <c r="E1849" s="4">
        <v>653.0</v>
      </c>
      <c r="F1849" s="5" t="s">
        <v>4397</v>
      </c>
      <c r="G1849" s="6" t="s">
        <v>4398</v>
      </c>
    </row>
    <row r="1850">
      <c r="A1850" s="2" t="s">
        <v>7</v>
      </c>
      <c r="B1850" s="5">
        <v>2400.0</v>
      </c>
      <c r="C1850" s="5" t="s">
        <v>4399</v>
      </c>
      <c r="D1850" s="5" t="s">
        <v>468</v>
      </c>
      <c r="E1850" s="4">
        <v>653.0</v>
      </c>
      <c r="F1850" s="5" t="s">
        <v>4400</v>
      </c>
      <c r="G1850" s="6" t="s">
        <v>4401</v>
      </c>
    </row>
    <row r="1851">
      <c r="A1851" s="2" t="s">
        <v>7</v>
      </c>
      <c r="B1851" s="5">
        <v>2401.0</v>
      </c>
      <c r="C1851" s="5" t="s">
        <v>4402</v>
      </c>
      <c r="D1851" s="5" t="s">
        <v>468</v>
      </c>
      <c r="E1851" s="4">
        <v>654.0</v>
      </c>
      <c r="F1851" s="5" t="s">
        <v>4403</v>
      </c>
      <c r="G1851" s="6" t="s">
        <v>4404</v>
      </c>
    </row>
    <row r="1852">
      <c r="A1852" s="2" t="s">
        <v>7</v>
      </c>
      <c r="B1852" s="5">
        <v>2402.0</v>
      </c>
      <c r="C1852" s="5" t="s">
        <v>4405</v>
      </c>
      <c r="D1852" s="5" t="s">
        <v>548</v>
      </c>
      <c r="E1852" s="4">
        <v>654.0</v>
      </c>
      <c r="F1852" s="5" t="s">
        <v>4406</v>
      </c>
      <c r="G1852" s="6" t="s">
        <v>4407</v>
      </c>
    </row>
    <row r="1853">
      <c r="A1853" s="2" t="s">
        <v>7</v>
      </c>
      <c r="B1853" s="5">
        <v>2403.0</v>
      </c>
      <c r="C1853" s="5" t="s">
        <v>4408</v>
      </c>
      <c r="D1853" s="5" t="s">
        <v>468</v>
      </c>
      <c r="E1853" s="4">
        <v>654.0</v>
      </c>
      <c r="F1853" s="5" t="s">
        <v>4409</v>
      </c>
      <c r="G1853" s="6" t="s">
        <v>4410</v>
      </c>
    </row>
    <row r="1854">
      <c r="A1854" s="2" t="s">
        <v>7</v>
      </c>
      <c r="B1854" s="5">
        <v>2404.0</v>
      </c>
      <c r="C1854" s="5" t="s">
        <v>4411</v>
      </c>
      <c r="D1854" s="5" t="s">
        <v>468</v>
      </c>
      <c r="E1854" s="4">
        <v>654.0</v>
      </c>
      <c r="F1854" s="5" t="s">
        <v>4412</v>
      </c>
      <c r="G1854" s="6" t="s">
        <v>4413</v>
      </c>
    </row>
    <row r="1855">
      <c r="A1855" s="2" t="s">
        <v>7</v>
      </c>
      <c r="B1855" s="5">
        <v>2405.0</v>
      </c>
      <c r="C1855" s="5" t="s">
        <v>4414</v>
      </c>
      <c r="D1855" s="5" t="s">
        <v>468</v>
      </c>
      <c r="E1855" s="4">
        <v>654.0</v>
      </c>
      <c r="F1855" s="5" t="s">
        <v>4415</v>
      </c>
      <c r="G1855" s="6" t="s">
        <v>4416</v>
      </c>
    </row>
    <row r="1856">
      <c r="A1856" s="2" t="s">
        <v>7</v>
      </c>
      <c r="B1856" s="5">
        <v>2406.0</v>
      </c>
      <c r="C1856" s="5" t="s">
        <v>4417</v>
      </c>
      <c r="D1856" s="5" t="s">
        <v>468</v>
      </c>
      <c r="E1856" s="4">
        <v>654.0</v>
      </c>
      <c r="F1856" s="5" t="s">
        <v>4418</v>
      </c>
      <c r="G1856" s="6" t="s">
        <v>4419</v>
      </c>
    </row>
    <row r="1857">
      <c r="A1857" s="2" t="s">
        <v>7</v>
      </c>
      <c r="B1857" s="5">
        <v>2407.0</v>
      </c>
      <c r="C1857" s="5" t="s">
        <v>4420</v>
      </c>
      <c r="D1857" s="5" t="s">
        <v>468</v>
      </c>
      <c r="E1857" s="4">
        <v>654.0</v>
      </c>
      <c r="F1857" s="5" t="s">
        <v>4421</v>
      </c>
      <c r="G1857" s="6" t="s">
        <v>4422</v>
      </c>
    </row>
    <row r="1858">
      <c r="A1858" s="2" t="s">
        <v>7</v>
      </c>
      <c r="B1858" s="5">
        <v>2408.0</v>
      </c>
      <c r="C1858" s="5" t="s">
        <v>4423</v>
      </c>
      <c r="D1858" s="5" t="s">
        <v>468</v>
      </c>
      <c r="E1858" s="4">
        <v>654.0</v>
      </c>
      <c r="F1858" s="5"/>
      <c r="G1858" s="6" t="s">
        <v>4424</v>
      </c>
    </row>
    <row r="1859">
      <c r="A1859" s="2" t="s">
        <v>7</v>
      </c>
      <c r="B1859" s="5">
        <v>2409.0</v>
      </c>
      <c r="C1859" s="5" t="s">
        <v>4425</v>
      </c>
      <c r="D1859" s="5" t="s">
        <v>468</v>
      </c>
      <c r="E1859" s="4">
        <v>655.0</v>
      </c>
      <c r="F1859" s="5" t="s">
        <v>4426</v>
      </c>
      <c r="G1859" s="6" t="s">
        <v>4427</v>
      </c>
    </row>
    <row r="1860">
      <c r="A1860" s="2" t="s">
        <v>7</v>
      </c>
      <c r="B1860" s="5">
        <v>2410.0</v>
      </c>
      <c r="C1860" s="5" t="s">
        <v>4428</v>
      </c>
      <c r="D1860" s="5" t="s">
        <v>468</v>
      </c>
      <c r="E1860" s="4">
        <v>655.0</v>
      </c>
      <c r="F1860" s="5" t="s">
        <v>4429</v>
      </c>
      <c r="G1860" s="6" t="s">
        <v>4430</v>
      </c>
    </row>
    <row r="1861">
      <c r="A1861" s="2" t="s">
        <v>7</v>
      </c>
      <c r="B1861" s="5">
        <v>2411.0</v>
      </c>
      <c r="C1861" s="5" t="s">
        <v>4431</v>
      </c>
      <c r="D1861" s="5" t="s">
        <v>468</v>
      </c>
      <c r="E1861" s="4">
        <v>655.0</v>
      </c>
      <c r="F1861" s="5" t="s">
        <v>4432</v>
      </c>
      <c r="G1861" s="6" t="s">
        <v>4433</v>
      </c>
    </row>
    <row r="1862">
      <c r="A1862" s="2" t="s">
        <v>7</v>
      </c>
      <c r="B1862" s="5">
        <v>2412.0</v>
      </c>
      <c r="C1862" s="5" t="s">
        <v>4434</v>
      </c>
      <c r="D1862" s="5" t="s">
        <v>468</v>
      </c>
      <c r="E1862" s="4">
        <v>655.0</v>
      </c>
      <c r="F1862" s="5" t="s">
        <v>4435</v>
      </c>
      <c r="G1862" s="6" t="s">
        <v>4436</v>
      </c>
    </row>
    <row r="1863">
      <c r="A1863" s="2" t="s">
        <v>7</v>
      </c>
      <c r="B1863" s="5">
        <v>2413.0</v>
      </c>
      <c r="C1863" s="5" t="s">
        <v>4437</v>
      </c>
      <c r="D1863" s="5" t="s">
        <v>468</v>
      </c>
      <c r="E1863" s="4">
        <v>655.0</v>
      </c>
      <c r="F1863" s="5" t="s">
        <v>4438</v>
      </c>
      <c r="G1863" s="6" t="s">
        <v>4439</v>
      </c>
    </row>
    <row r="1864">
      <c r="A1864" s="2" t="s">
        <v>7</v>
      </c>
      <c r="B1864" s="5">
        <v>2414.0</v>
      </c>
      <c r="C1864" s="5" t="s">
        <v>4440</v>
      </c>
      <c r="D1864" s="5" t="s">
        <v>468</v>
      </c>
      <c r="E1864" s="4">
        <v>655.0</v>
      </c>
      <c r="F1864" s="5" t="s">
        <v>4441</v>
      </c>
      <c r="G1864" s="6" t="s">
        <v>4442</v>
      </c>
    </row>
    <row r="1865">
      <c r="A1865" s="2" t="s">
        <v>7</v>
      </c>
      <c r="B1865" s="5">
        <v>2415.0</v>
      </c>
      <c r="C1865" s="5" t="s">
        <v>4443</v>
      </c>
      <c r="D1865" s="5" t="s">
        <v>468</v>
      </c>
      <c r="E1865" s="4">
        <v>656.0</v>
      </c>
      <c r="F1865" s="5" t="s">
        <v>4444</v>
      </c>
      <c r="G1865" s="6" t="s">
        <v>4445</v>
      </c>
    </row>
    <row r="1866">
      <c r="A1866" s="2" t="s">
        <v>7</v>
      </c>
      <c r="B1866" s="5">
        <v>2416.0</v>
      </c>
      <c r="C1866" s="5" t="s">
        <v>4446</v>
      </c>
      <c r="D1866" s="5" t="s">
        <v>468</v>
      </c>
      <c r="E1866" s="4">
        <v>656.0</v>
      </c>
      <c r="F1866" s="5" t="s">
        <v>4447</v>
      </c>
      <c r="G1866" s="6" t="s">
        <v>4448</v>
      </c>
    </row>
    <row r="1867">
      <c r="A1867" s="2" t="s">
        <v>7</v>
      </c>
      <c r="B1867" s="5">
        <v>2417.0</v>
      </c>
      <c r="C1867" s="5" t="s">
        <v>4449</v>
      </c>
      <c r="D1867" s="5" t="s">
        <v>468</v>
      </c>
      <c r="E1867" s="4">
        <v>656.0</v>
      </c>
      <c r="F1867" s="5" t="s">
        <v>4450</v>
      </c>
      <c r="G1867" s="6" t="s">
        <v>4451</v>
      </c>
    </row>
    <row r="1868">
      <c r="A1868" s="2" t="s">
        <v>7</v>
      </c>
      <c r="B1868" s="5">
        <v>2418.0</v>
      </c>
      <c r="C1868" s="5" t="s">
        <v>4452</v>
      </c>
      <c r="D1868" s="5" t="s">
        <v>468</v>
      </c>
      <c r="E1868" s="4">
        <v>656.0</v>
      </c>
      <c r="F1868" s="5" t="s">
        <v>4453</v>
      </c>
      <c r="G1868" s="6" t="s">
        <v>4454</v>
      </c>
    </row>
    <row r="1869">
      <c r="A1869" s="2" t="s">
        <v>7</v>
      </c>
      <c r="B1869" s="5">
        <v>2419.0</v>
      </c>
      <c r="C1869" s="5" t="s">
        <v>4455</v>
      </c>
      <c r="D1869" s="5" t="s">
        <v>468</v>
      </c>
      <c r="E1869" s="4">
        <v>656.0</v>
      </c>
      <c r="F1869" s="5" t="s">
        <v>4456</v>
      </c>
      <c r="G1869" s="6" t="s">
        <v>4457</v>
      </c>
    </row>
    <row r="1870">
      <c r="A1870" s="2" t="s">
        <v>7</v>
      </c>
      <c r="B1870" s="5">
        <v>2420.0</v>
      </c>
      <c r="C1870" s="5" t="s">
        <v>4458</v>
      </c>
      <c r="D1870" s="5" t="s">
        <v>468</v>
      </c>
      <c r="E1870" s="4">
        <v>656.0</v>
      </c>
      <c r="F1870" s="5" t="s">
        <v>4459</v>
      </c>
      <c r="G1870" s="6" t="s">
        <v>4460</v>
      </c>
    </row>
    <row r="1871">
      <c r="A1871" s="2" t="s">
        <v>7</v>
      </c>
      <c r="B1871" s="5">
        <v>2421.0</v>
      </c>
      <c r="C1871" s="5" t="s">
        <v>4461</v>
      </c>
      <c r="D1871" s="5" t="s">
        <v>468</v>
      </c>
      <c r="E1871" s="4">
        <v>656.0</v>
      </c>
      <c r="F1871" s="5" t="s">
        <v>4462</v>
      </c>
      <c r="G1871" s="6" t="s">
        <v>4463</v>
      </c>
    </row>
    <row r="1872">
      <c r="A1872" s="2" t="s">
        <v>7</v>
      </c>
      <c r="B1872" s="5">
        <v>2422.0</v>
      </c>
      <c r="C1872" s="5" t="s">
        <v>4464</v>
      </c>
      <c r="D1872" s="5" t="s">
        <v>468</v>
      </c>
      <c r="E1872" s="4">
        <v>656.0</v>
      </c>
      <c r="F1872" s="5" t="s">
        <v>4465</v>
      </c>
      <c r="G1872" s="6" t="s">
        <v>4466</v>
      </c>
    </row>
    <row r="1873">
      <c r="A1873" s="2" t="s">
        <v>7</v>
      </c>
      <c r="B1873" s="5">
        <v>2423.0</v>
      </c>
      <c r="C1873" s="5" t="s">
        <v>4467</v>
      </c>
      <c r="D1873" s="5" t="s">
        <v>468</v>
      </c>
      <c r="E1873" s="4">
        <v>656.0</v>
      </c>
      <c r="F1873" s="5" t="s">
        <v>4450</v>
      </c>
      <c r="G1873" s="6" t="s">
        <v>4468</v>
      </c>
    </row>
    <row r="1874">
      <c r="A1874" s="2" t="s">
        <v>7</v>
      </c>
      <c r="B1874" s="5">
        <v>2424.0</v>
      </c>
      <c r="C1874" s="5" t="s">
        <v>4469</v>
      </c>
      <c r="D1874" s="5" t="s">
        <v>468</v>
      </c>
      <c r="E1874" s="4">
        <v>656.0</v>
      </c>
      <c r="F1874" s="5" t="s">
        <v>4470</v>
      </c>
      <c r="G1874" s="6" t="s">
        <v>4471</v>
      </c>
    </row>
    <row r="1875">
      <c r="A1875" s="2" t="s">
        <v>7</v>
      </c>
      <c r="B1875" s="5">
        <v>2425.0</v>
      </c>
      <c r="C1875" s="5" t="s">
        <v>4472</v>
      </c>
      <c r="D1875" s="5" t="s">
        <v>468</v>
      </c>
      <c r="E1875" s="4">
        <v>656.0</v>
      </c>
      <c r="F1875" s="5" t="s">
        <v>4473</v>
      </c>
      <c r="G1875" s="6" t="s">
        <v>4474</v>
      </c>
    </row>
    <row r="1876">
      <c r="A1876" s="2" t="s">
        <v>7</v>
      </c>
      <c r="B1876" s="5">
        <v>2426.0</v>
      </c>
      <c r="C1876" s="5" t="s">
        <v>4475</v>
      </c>
      <c r="D1876" s="5" t="s">
        <v>468</v>
      </c>
      <c r="E1876" s="4">
        <v>656.0</v>
      </c>
      <c r="F1876" s="5" t="s">
        <v>4476</v>
      </c>
      <c r="G1876" s="6" t="s">
        <v>4477</v>
      </c>
    </row>
    <row r="1877">
      <c r="A1877" s="2" t="s">
        <v>7</v>
      </c>
      <c r="B1877" s="5">
        <v>2427.0</v>
      </c>
      <c r="C1877" s="5" t="s">
        <v>4478</v>
      </c>
      <c r="D1877" s="5" t="s">
        <v>468</v>
      </c>
      <c r="E1877" s="4">
        <v>656.0</v>
      </c>
      <c r="F1877" s="5" t="s">
        <v>4479</v>
      </c>
      <c r="G1877" s="6" t="s">
        <v>4480</v>
      </c>
    </row>
    <row r="1878">
      <c r="A1878" s="2" t="s">
        <v>7</v>
      </c>
      <c r="B1878" s="5">
        <v>2428.0</v>
      </c>
      <c r="C1878" s="5" t="s">
        <v>4481</v>
      </c>
      <c r="D1878" s="5" t="s">
        <v>468</v>
      </c>
      <c r="E1878" s="4">
        <v>656.0</v>
      </c>
      <c r="F1878" s="5" t="s">
        <v>4482</v>
      </c>
      <c r="G1878" s="6" t="s">
        <v>4483</v>
      </c>
    </row>
    <row r="1879">
      <c r="A1879" s="2" t="s">
        <v>7</v>
      </c>
      <c r="B1879" s="5">
        <v>2429.0</v>
      </c>
      <c r="C1879" s="5" t="s">
        <v>4484</v>
      </c>
      <c r="D1879" s="5" t="s">
        <v>468</v>
      </c>
      <c r="E1879" s="4">
        <v>656.0</v>
      </c>
      <c r="F1879" s="5" t="s">
        <v>4485</v>
      </c>
      <c r="G1879" s="6" t="s">
        <v>4486</v>
      </c>
    </row>
    <row r="1880">
      <c r="A1880" s="2" t="s">
        <v>7</v>
      </c>
      <c r="B1880" s="5">
        <v>2430.0</v>
      </c>
      <c r="C1880" s="5" t="s">
        <v>4487</v>
      </c>
      <c r="D1880" s="5" t="s">
        <v>468</v>
      </c>
      <c r="E1880" s="4">
        <v>656.0</v>
      </c>
      <c r="F1880" s="5" t="s">
        <v>4488</v>
      </c>
      <c r="G1880" s="6" t="s">
        <v>4489</v>
      </c>
    </row>
    <row r="1881">
      <c r="A1881" s="2" t="s">
        <v>7</v>
      </c>
      <c r="B1881" s="5">
        <v>2431.0</v>
      </c>
      <c r="C1881" s="5" t="s">
        <v>4490</v>
      </c>
      <c r="D1881" s="5" t="s">
        <v>468</v>
      </c>
      <c r="E1881" s="4">
        <v>656.0</v>
      </c>
      <c r="F1881" s="5" t="s">
        <v>4491</v>
      </c>
      <c r="G1881" s="6" t="s">
        <v>4492</v>
      </c>
    </row>
    <row r="1882">
      <c r="A1882" s="2" t="s">
        <v>7</v>
      </c>
      <c r="B1882" s="5">
        <v>2432.0</v>
      </c>
      <c r="C1882" s="5" t="s">
        <v>4493</v>
      </c>
      <c r="D1882" s="5" t="s">
        <v>468</v>
      </c>
      <c r="E1882" s="4">
        <v>657.0</v>
      </c>
      <c r="F1882" s="5" t="s">
        <v>4494</v>
      </c>
      <c r="G1882" s="6" t="s">
        <v>4495</v>
      </c>
    </row>
    <row r="1883">
      <c r="A1883" s="2" t="s">
        <v>7</v>
      </c>
      <c r="B1883" s="5">
        <v>2433.0</v>
      </c>
      <c r="C1883" s="5" t="s">
        <v>4496</v>
      </c>
      <c r="D1883" s="5" t="s">
        <v>468</v>
      </c>
      <c r="E1883" s="4">
        <v>657.0</v>
      </c>
      <c r="F1883" s="5" t="s">
        <v>4497</v>
      </c>
      <c r="G1883" s="6" t="s">
        <v>4498</v>
      </c>
    </row>
    <row r="1884">
      <c r="A1884" s="2" t="s">
        <v>7</v>
      </c>
      <c r="B1884" s="5">
        <v>2434.0</v>
      </c>
      <c r="C1884" s="5" t="s">
        <v>4499</v>
      </c>
      <c r="D1884" s="5" t="s">
        <v>468</v>
      </c>
      <c r="E1884" s="4">
        <v>657.0</v>
      </c>
      <c r="F1884" s="5" t="s">
        <v>4500</v>
      </c>
      <c r="G1884" s="6" t="s">
        <v>4501</v>
      </c>
    </row>
    <row r="1885">
      <c r="A1885" s="2" t="s">
        <v>7</v>
      </c>
      <c r="B1885" s="5">
        <v>2435.0</v>
      </c>
      <c r="C1885" s="5" t="s">
        <v>4502</v>
      </c>
      <c r="D1885" s="5" t="s">
        <v>468</v>
      </c>
      <c r="E1885" s="4">
        <v>657.0</v>
      </c>
      <c r="F1885" s="5" t="s">
        <v>4503</v>
      </c>
      <c r="G1885" s="6" t="s">
        <v>4504</v>
      </c>
    </row>
    <row r="1886">
      <c r="A1886" s="2" t="s">
        <v>7</v>
      </c>
      <c r="B1886" s="5">
        <v>2436.0</v>
      </c>
      <c r="C1886" s="5" t="s">
        <v>4505</v>
      </c>
      <c r="D1886" s="5" t="s">
        <v>468</v>
      </c>
      <c r="E1886" s="4">
        <v>657.0</v>
      </c>
      <c r="F1886" s="5" t="s">
        <v>4506</v>
      </c>
      <c r="G1886" s="6" t="s">
        <v>4507</v>
      </c>
    </row>
    <row r="1887">
      <c r="A1887" s="2" t="s">
        <v>7</v>
      </c>
      <c r="B1887" s="5">
        <v>2437.0</v>
      </c>
      <c r="C1887" s="5" t="s">
        <v>4508</v>
      </c>
      <c r="D1887" s="5" t="s">
        <v>468</v>
      </c>
      <c r="E1887" s="4">
        <v>657.0</v>
      </c>
      <c r="F1887" s="5" t="s">
        <v>4509</v>
      </c>
      <c r="G1887" s="6" t="s">
        <v>4510</v>
      </c>
    </row>
    <row r="1888">
      <c r="A1888" s="2" t="s">
        <v>7</v>
      </c>
      <c r="B1888" s="5">
        <v>2438.0</v>
      </c>
      <c r="C1888" s="5" t="s">
        <v>4511</v>
      </c>
      <c r="D1888" s="5" t="s">
        <v>468</v>
      </c>
      <c r="E1888" s="4">
        <v>657.0</v>
      </c>
      <c r="F1888" s="5" t="s">
        <v>4512</v>
      </c>
      <c r="G1888" s="6" t="s">
        <v>4513</v>
      </c>
    </row>
    <row r="1889">
      <c r="A1889" s="2" t="s">
        <v>7</v>
      </c>
      <c r="B1889" s="5">
        <v>2439.0</v>
      </c>
      <c r="C1889" s="5" t="s">
        <v>4514</v>
      </c>
      <c r="D1889" s="5" t="s">
        <v>468</v>
      </c>
      <c r="E1889" s="4">
        <v>657.0</v>
      </c>
      <c r="F1889" s="5" t="s">
        <v>4515</v>
      </c>
      <c r="G1889" s="6" t="s">
        <v>4516</v>
      </c>
    </row>
    <row r="1890">
      <c r="A1890" s="2" t="s">
        <v>7</v>
      </c>
      <c r="B1890" s="5">
        <v>2440.0</v>
      </c>
      <c r="C1890" s="5" t="s">
        <v>4517</v>
      </c>
      <c r="D1890" s="5" t="s">
        <v>468</v>
      </c>
      <c r="E1890" s="4">
        <v>657.0</v>
      </c>
      <c r="F1890" s="5" t="s">
        <v>4518</v>
      </c>
      <c r="G1890" s="6" t="s">
        <v>4519</v>
      </c>
    </row>
    <row r="1891">
      <c r="A1891" s="2" t="s">
        <v>7</v>
      </c>
      <c r="B1891" s="5">
        <v>2441.0</v>
      </c>
      <c r="C1891" s="5" t="s">
        <v>4520</v>
      </c>
      <c r="D1891" s="5" t="s">
        <v>468</v>
      </c>
      <c r="E1891" s="4">
        <v>657.0</v>
      </c>
      <c r="F1891" s="5" t="s">
        <v>4521</v>
      </c>
      <c r="G1891" s="6" t="s">
        <v>4522</v>
      </c>
    </row>
    <row r="1892">
      <c r="A1892" s="2" t="s">
        <v>7</v>
      </c>
      <c r="B1892" s="5">
        <v>2442.0</v>
      </c>
      <c r="C1892" s="5" t="s">
        <v>4523</v>
      </c>
      <c r="D1892" s="5" t="s">
        <v>468</v>
      </c>
      <c r="E1892" s="4">
        <v>657.0</v>
      </c>
      <c r="F1892" s="5" t="s">
        <v>4524</v>
      </c>
      <c r="G1892" s="6" t="s">
        <v>4525</v>
      </c>
    </row>
    <row r="1893">
      <c r="A1893" s="2" t="s">
        <v>7</v>
      </c>
      <c r="B1893" s="5">
        <v>2443.0</v>
      </c>
      <c r="C1893" s="5" t="s">
        <v>4526</v>
      </c>
      <c r="D1893" s="5" t="s">
        <v>468</v>
      </c>
      <c r="E1893" s="4">
        <v>657.0</v>
      </c>
      <c r="F1893" s="5" t="s">
        <v>4527</v>
      </c>
      <c r="G1893" s="6" t="s">
        <v>4528</v>
      </c>
    </row>
    <row r="1894">
      <c r="A1894" s="2" t="s">
        <v>7</v>
      </c>
      <c r="B1894" s="5">
        <v>2444.0</v>
      </c>
      <c r="C1894" s="5" t="s">
        <v>4529</v>
      </c>
      <c r="D1894" s="5" t="s">
        <v>468</v>
      </c>
      <c r="E1894" s="4">
        <v>657.0</v>
      </c>
      <c r="F1894" s="5" t="s">
        <v>4530</v>
      </c>
      <c r="G1894" s="6" t="s">
        <v>4531</v>
      </c>
    </row>
    <row r="1895">
      <c r="A1895" s="2" t="s">
        <v>7</v>
      </c>
      <c r="B1895" s="5">
        <v>2445.0</v>
      </c>
      <c r="C1895" s="5" t="s">
        <v>4532</v>
      </c>
      <c r="D1895" s="5" t="s">
        <v>468</v>
      </c>
      <c r="E1895" s="4">
        <v>657.0</v>
      </c>
      <c r="F1895" s="5"/>
      <c r="G1895" s="6" t="s">
        <v>4533</v>
      </c>
    </row>
    <row r="1896">
      <c r="A1896" s="2" t="s">
        <v>7</v>
      </c>
      <c r="B1896" s="5">
        <v>2446.0</v>
      </c>
      <c r="C1896" s="5" t="s">
        <v>4534</v>
      </c>
      <c r="D1896" s="5" t="s">
        <v>468</v>
      </c>
      <c r="E1896" s="4">
        <v>657.0</v>
      </c>
      <c r="F1896" s="5" t="s">
        <v>4535</v>
      </c>
      <c r="G1896" s="6" t="s">
        <v>4536</v>
      </c>
    </row>
    <row r="1897">
      <c r="A1897" s="2" t="s">
        <v>7</v>
      </c>
      <c r="B1897" s="5">
        <v>2447.0</v>
      </c>
      <c r="C1897" s="5" t="s">
        <v>4537</v>
      </c>
      <c r="D1897" s="5" t="s">
        <v>468</v>
      </c>
      <c r="E1897" s="4">
        <v>657.0</v>
      </c>
      <c r="F1897" s="5" t="s">
        <v>4538</v>
      </c>
      <c r="G1897" s="6" t="s">
        <v>4539</v>
      </c>
    </row>
    <row r="1898">
      <c r="A1898" s="2" t="s">
        <v>7</v>
      </c>
      <c r="B1898" s="5">
        <v>2448.0</v>
      </c>
      <c r="C1898" s="5" t="s">
        <v>4540</v>
      </c>
      <c r="D1898" s="5" t="s">
        <v>468</v>
      </c>
      <c r="E1898" s="4">
        <v>657.0</v>
      </c>
      <c r="F1898" s="5" t="s">
        <v>4515</v>
      </c>
      <c r="G1898" s="6" t="s">
        <v>4541</v>
      </c>
    </row>
    <row r="1899">
      <c r="A1899" s="2" t="s">
        <v>7</v>
      </c>
      <c r="B1899" s="5">
        <v>2449.0</v>
      </c>
      <c r="C1899" s="5" t="s">
        <v>4542</v>
      </c>
      <c r="D1899" s="5" t="s">
        <v>468</v>
      </c>
      <c r="E1899" s="4">
        <v>657.0</v>
      </c>
      <c r="F1899" s="5" t="s">
        <v>4543</v>
      </c>
      <c r="G1899" s="6" t="s">
        <v>4544</v>
      </c>
    </row>
    <row r="1900">
      <c r="A1900" s="2" t="s">
        <v>7</v>
      </c>
      <c r="B1900" s="5">
        <v>2450.0</v>
      </c>
      <c r="C1900" s="5" t="s">
        <v>4545</v>
      </c>
      <c r="D1900" s="5" t="s">
        <v>468</v>
      </c>
      <c r="E1900" s="4">
        <v>657.0</v>
      </c>
      <c r="F1900" s="5" t="s">
        <v>4546</v>
      </c>
      <c r="G1900" s="6" t="s">
        <v>4547</v>
      </c>
    </row>
    <row r="1901">
      <c r="A1901" s="2" t="s">
        <v>7</v>
      </c>
      <c r="B1901" s="5">
        <v>2451.0</v>
      </c>
      <c r="C1901" s="5" t="s">
        <v>4548</v>
      </c>
      <c r="D1901" s="5" t="s">
        <v>468</v>
      </c>
      <c r="E1901" s="4">
        <v>657.0</v>
      </c>
      <c r="F1901" s="5" t="s">
        <v>4549</v>
      </c>
      <c r="G1901" s="6" t="s">
        <v>4550</v>
      </c>
    </row>
    <row r="1902">
      <c r="A1902" s="2" t="s">
        <v>7</v>
      </c>
      <c r="B1902" s="5">
        <v>2452.0</v>
      </c>
      <c r="C1902" s="5" t="s">
        <v>4551</v>
      </c>
      <c r="D1902" s="5" t="s">
        <v>468</v>
      </c>
      <c r="E1902" s="4">
        <v>657.0</v>
      </c>
      <c r="F1902" s="5" t="s">
        <v>4552</v>
      </c>
      <c r="G1902" s="6" t="s">
        <v>4553</v>
      </c>
    </row>
    <row r="1903">
      <c r="A1903" s="2" t="s">
        <v>7</v>
      </c>
      <c r="B1903" s="5">
        <v>2453.0</v>
      </c>
      <c r="C1903" s="5" t="s">
        <v>4554</v>
      </c>
      <c r="D1903" s="5" t="s">
        <v>468</v>
      </c>
      <c r="E1903" s="4">
        <v>657.0</v>
      </c>
      <c r="F1903" s="5" t="s">
        <v>4555</v>
      </c>
      <c r="G1903" s="6" t="s">
        <v>4556</v>
      </c>
    </row>
    <row r="1904">
      <c r="A1904" s="2" t="s">
        <v>7</v>
      </c>
      <c r="B1904" s="5">
        <v>2454.0</v>
      </c>
      <c r="C1904" s="5" t="s">
        <v>4557</v>
      </c>
      <c r="D1904" s="5" t="s">
        <v>468</v>
      </c>
      <c r="E1904" s="4">
        <v>657.0</v>
      </c>
      <c r="F1904" s="5" t="s">
        <v>4558</v>
      </c>
      <c r="G1904" s="6" t="s">
        <v>4559</v>
      </c>
    </row>
    <row r="1905">
      <c r="A1905" s="2" t="s">
        <v>7</v>
      </c>
      <c r="B1905" s="5">
        <v>2455.0</v>
      </c>
      <c r="C1905" s="5" t="s">
        <v>4560</v>
      </c>
      <c r="D1905" s="5" t="s">
        <v>548</v>
      </c>
      <c r="E1905" s="4">
        <v>657.0</v>
      </c>
      <c r="F1905" s="5" t="s">
        <v>4561</v>
      </c>
      <c r="G1905" s="6" t="s">
        <v>4562</v>
      </c>
    </row>
    <row r="1906">
      <c r="A1906" s="2" t="s">
        <v>7</v>
      </c>
      <c r="B1906" s="5">
        <v>2456.0</v>
      </c>
      <c r="C1906" s="5" t="s">
        <v>4563</v>
      </c>
      <c r="D1906" s="5" t="s">
        <v>468</v>
      </c>
      <c r="E1906" s="4">
        <v>657.0</v>
      </c>
      <c r="F1906" s="5" t="s">
        <v>4564</v>
      </c>
      <c r="G1906" s="6" t="s">
        <v>4565</v>
      </c>
    </row>
    <row r="1907">
      <c r="A1907" s="2" t="s">
        <v>7</v>
      </c>
      <c r="B1907" s="5">
        <v>2457.0</v>
      </c>
      <c r="C1907" s="5" t="s">
        <v>4566</v>
      </c>
      <c r="D1907" s="5" t="s">
        <v>468</v>
      </c>
      <c r="E1907" s="4">
        <v>657.0</v>
      </c>
      <c r="F1907" s="5" t="s">
        <v>4567</v>
      </c>
      <c r="G1907" s="6" t="s">
        <v>4568</v>
      </c>
    </row>
    <row r="1908">
      <c r="A1908" s="2" t="s">
        <v>7</v>
      </c>
      <c r="B1908" s="5">
        <v>2458.0</v>
      </c>
      <c r="C1908" s="5" t="s">
        <v>4569</v>
      </c>
      <c r="D1908" s="5" t="s">
        <v>468</v>
      </c>
      <c r="E1908" s="4">
        <v>657.0</v>
      </c>
      <c r="F1908" s="5" t="s">
        <v>4570</v>
      </c>
      <c r="G1908" s="6" t="s">
        <v>4571</v>
      </c>
    </row>
    <row r="1909">
      <c r="A1909" s="2" t="s">
        <v>7</v>
      </c>
      <c r="B1909" s="5">
        <v>2459.0</v>
      </c>
      <c r="C1909" s="5" t="s">
        <v>4572</v>
      </c>
      <c r="D1909" s="5" t="s">
        <v>468</v>
      </c>
      <c r="E1909" s="4">
        <v>657.0</v>
      </c>
      <c r="F1909" s="5" t="s">
        <v>4573</v>
      </c>
      <c r="G1909" s="6" t="s">
        <v>4574</v>
      </c>
    </row>
    <row r="1910">
      <c r="A1910" s="2" t="s">
        <v>7</v>
      </c>
      <c r="B1910" s="5">
        <v>2460.0</v>
      </c>
      <c r="C1910" s="5" t="s">
        <v>4575</v>
      </c>
      <c r="D1910" s="5" t="s">
        <v>468</v>
      </c>
      <c r="E1910" s="4">
        <v>657.0</v>
      </c>
      <c r="F1910" s="5" t="s">
        <v>4576</v>
      </c>
      <c r="G1910" s="6" t="s">
        <v>4577</v>
      </c>
    </row>
    <row r="1911">
      <c r="A1911" s="2" t="s">
        <v>7</v>
      </c>
      <c r="B1911" s="5">
        <v>2461.0</v>
      </c>
      <c r="C1911" s="5" t="s">
        <v>4578</v>
      </c>
      <c r="D1911" s="5" t="s">
        <v>468</v>
      </c>
      <c r="E1911" s="4">
        <v>658.0</v>
      </c>
      <c r="F1911" s="5" t="s">
        <v>4579</v>
      </c>
      <c r="G1911" s="6" t="s">
        <v>4580</v>
      </c>
    </row>
    <row r="1912">
      <c r="A1912" s="2" t="s">
        <v>7</v>
      </c>
      <c r="B1912" s="5">
        <v>2462.0</v>
      </c>
      <c r="C1912" s="5" t="s">
        <v>4581</v>
      </c>
      <c r="D1912" s="5" t="s">
        <v>468</v>
      </c>
      <c r="E1912" s="4">
        <v>658.0</v>
      </c>
      <c r="F1912" s="5"/>
      <c r="G1912" s="6" t="s">
        <v>4582</v>
      </c>
    </row>
    <row r="1913">
      <c r="A1913" s="2" t="s">
        <v>7</v>
      </c>
      <c r="B1913" s="5">
        <v>2463.0</v>
      </c>
      <c r="C1913" s="5" t="s">
        <v>4583</v>
      </c>
      <c r="D1913" s="5" t="s">
        <v>468</v>
      </c>
      <c r="E1913" s="4">
        <v>658.0</v>
      </c>
      <c r="F1913" s="5" t="s">
        <v>4584</v>
      </c>
      <c r="G1913" s="6" t="s">
        <v>4585</v>
      </c>
    </row>
    <row r="1914">
      <c r="A1914" s="2" t="s">
        <v>7</v>
      </c>
      <c r="B1914" s="5">
        <v>2464.0</v>
      </c>
      <c r="C1914" s="5" t="s">
        <v>4586</v>
      </c>
      <c r="D1914" s="5" t="s">
        <v>468</v>
      </c>
      <c r="E1914" s="4">
        <v>658.0</v>
      </c>
      <c r="F1914" s="5" t="s">
        <v>4587</v>
      </c>
      <c r="G1914" s="6" t="s">
        <v>4588</v>
      </c>
    </row>
    <row r="1915">
      <c r="A1915" s="2" t="s">
        <v>7</v>
      </c>
      <c r="B1915" s="5">
        <v>2465.0</v>
      </c>
      <c r="C1915" s="5" t="s">
        <v>4589</v>
      </c>
      <c r="D1915" s="5" t="s">
        <v>468</v>
      </c>
      <c r="E1915" s="4">
        <v>658.0</v>
      </c>
      <c r="F1915" s="5" t="s">
        <v>4590</v>
      </c>
      <c r="G1915" s="6" t="s">
        <v>4591</v>
      </c>
    </row>
    <row r="1916">
      <c r="A1916" s="2" t="s">
        <v>7</v>
      </c>
      <c r="B1916" s="5">
        <v>2466.0</v>
      </c>
      <c r="C1916" s="5" t="s">
        <v>4592</v>
      </c>
      <c r="D1916" s="5" t="s">
        <v>468</v>
      </c>
      <c r="E1916" s="4">
        <v>658.0</v>
      </c>
      <c r="F1916" s="5" t="s">
        <v>4593</v>
      </c>
      <c r="G1916" s="6" t="s">
        <v>4594</v>
      </c>
    </row>
    <row r="1917">
      <c r="A1917" s="2" t="s">
        <v>7</v>
      </c>
      <c r="B1917" s="5">
        <v>2467.0</v>
      </c>
      <c r="C1917" s="5" t="s">
        <v>4595</v>
      </c>
      <c r="D1917" s="5" t="s">
        <v>468</v>
      </c>
      <c r="E1917" s="4">
        <v>658.0</v>
      </c>
      <c r="F1917" s="5" t="s">
        <v>4596</v>
      </c>
      <c r="G1917" s="6" t="s">
        <v>4597</v>
      </c>
    </row>
    <row r="1918">
      <c r="A1918" s="2" t="s">
        <v>7</v>
      </c>
      <c r="B1918" s="5">
        <v>2468.0</v>
      </c>
      <c r="C1918" s="5" t="s">
        <v>4598</v>
      </c>
      <c r="D1918" s="5" t="s">
        <v>468</v>
      </c>
      <c r="E1918" s="4">
        <v>658.0</v>
      </c>
      <c r="F1918" s="5" t="s">
        <v>4599</v>
      </c>
      <c r="G1918" s="6" t="s">
        <v>4600</v>
      </c>
    </row>
    <row r="1919">
      <c r="A1919" s="2" t="s">
        <v>7</v>
      </c>
      <c r="B1919" s="5">
        <v>2469.0</v>
      </c>
      <c r="C1919" s="5" t="s">
        <v>4601</v>
      </c>
      <c r="D1919" s="5" t="s">
        <v>468</v>
      </c>
      <c r="E1919" s="4">
        <v>658.0</v>
      </c>
      <c r="F1919" s="5" t="s">
        <v>4602</v>
      </c>
      <c r="G1919" s="6" t="s">
        <v>4603</v>
      </c>
    </row>
    <row r="1920">
      <c r="A1920" s="2" t="s">
        <v>7</v>
      </c>
      <c r="B1920" s="5">
        <v>2470.0</v>
      </c>
      <c r="C1920" s="5" t="s">
        <v>4604</v>
      </c>
      <c r="D1920" s="5" t="s">
        <v>468</v>
      </c>
      <c r="E1920" s="4">
        <v>658.0</v>
      </c>
      <c r="F1920" s="5" t="s">
        <v>4605</v>
      </c>
      <c r="G1920" s="6" t="s">
        <v>4606</v>
      </c>
    </row>
    <row r="1921">
      <c r="A1921" s="2" t="s">
        <v>7</v>
      </c>
      <c r="B1921" s="5">
        <v>2471.0</v>
      </c>
      <c r="C1921" s="5" t="s">
        <v>4607</v>
      </c>
      <c r="D1921" s="5" t="s">
        <v>468</v>
      </c>
      <c r="E1921" s="4">
        <v>658.0</v>
      </c>
      <c r="F1921" s="5" t="s">
        <v>4608</v>
      </c>
      <c r="G1921" s="6" t="s">
        <v>4609</v>
      </c>
    </row>
    <row r="1922">
      <c r="A1922" s="2" t="s">
        <v>7</v>
      </c>
      <c r="B1922" s="5">
        <v>2472.0</v>
      </c>
      <c r="C1922" s="5" t="s">
        <v>4610</v>
      </c>
      <c r="D1922" s="5" t="s">
        <v>468</v>
      </c>
      <c r="E1922" s="4">
        <v>658.0</v>
      </c>
      <c r="F1922" s="5" t="s">
        <v>4611</v>
      </c>
      <c r="G1922" s="6" t="s">
        <v>4612</v>
      </c>
    </row>
    <row r="1923">
      <c r="A1923" s="2" t="s">
        <v>7</v>
      </c>
      <c r="B1923" s="5">
        <v>2473.0</v>
      </c>
      <c r="C1923" s="5" t="s">
        <v>4613</v>
      </c>
      <c r="D1923" s="5" t="s">
        <v>468</v>
      </c>
      <c r="E1923" s="4">
        <v>658.0</v>
      </c>
      <c r="F1923" s="5" t="s">
        <v>4614</v>
      </c>
      <c r="G1923" s="6" t="s">
        <v>4615</v>
      </c>
    </row>
    <row r="1924">
      <c r="A1924" s="2" t="s">
        <v>7</v>
      </c>
      <c r="B1924" s="5">
        <v>2474.0</v>
      </c>
      <c r="C1924" s="5" t="s">
        <v>4616</v>
      </c>
      <c r="D1924" s="5" t="s">
        <v>548</v>
      </c>
      <c r="E1924" s="4">
        <v>658.0</v>
      </c>
      <c r="F1924" s="5" t="s">
        <v>4617</v>
      </c>
      <c r="G1924" s="6" t="s">
        <v>4618</v>
      </c>
    </row>
    <row r="1925">
      <c r="A1925" s="2" t="s">
        <v>7</v>
      </c>
      <c r="B1925" s="5">
        <v>2475.0</v>
      </c>
      <c r="C1925" s="5" t="s">
        <v>4619</v>
      </c>
      <c r="D1925" s="5" t="s">
        <v>4620</v>
      </c>
      <c r="E1925" s="4">
        <v>658.0</v>
      </c>
      <c r="F1925" s="5" t="s">
        <v>4621</v>
      </c>
      <c r="G1925" s="6" t="s">
        <v>4622</v>
      </c>
    </row>
    <row r="1926">
      <c r="A1926" s="2" t="s">
        <v>7</v>
      </c>
      <c r="B1926" s="5">
        <v>2476.0</v>
      </c>
      <c r="C1926" s="5" t="s">
        <v>4623</v>
      </c>
      <c r="D1926" s="5" t="s">
        <v>468</v>
      </c>
      <c r="E1926" s="4">
        <v>658.0</v>
      </c>
      <c r="F1926" s="5" t="s">
        <v>4587</v>
      </c>
      <c r="G1926" s="6" t="s">
        <v>4624</v>
      </c>
    </row>
    <row r="1927">
      <c r="A1927" s="2" t="s">
        <v>7</v>
      </c>
      <c r="B1927" s="5">
        <v>2477.0</v>
      </c>
      <c r="C1927" s="5" t="s">
        <v>4625</v>
      </c>
      <c r="D1927" s="5" t="s">
        <v>468</v>
      </c>
      <c r="E1927" s="4">
        <v>658.0</v>
      </c>
      <c r="F1927" s="5" t="s">
        <v>4626</v>
      </c>
      <c r="G1927" s="6" t="s">
        <v>4627</v>
      </c>
    </row>
    <row r="1928">
      <c r="A1928" s="2" t="s">
        <v>7</v>
      </c>
      <c r="B1928" s="5">
        <v>2478.0</v>
      </c>
      <c r="C1928" s="5" t="s">
        <v>4628</v>
      </c>
      <c r="D1928" s="5" t="s">
        <v>468</v>
      </c>
      <c r="E1928" s="4">
        <v>658.0</v>
      </c>
      <c r="F1928" s="5" t="s">
        <v>4629</v>
      </c>
      <c r="G1928" s="6" t="s">
        <v>4630</v>
      </c>
    </row>
    <row r="1929">
      <c r="A1929" s="2" t="s">
        <v>7</v>
      </c>
      <c r="B1929" s="5">
        <v>2479.0</v>
      </c>
      <c r="C1929" s="5" t="s">
        <v>4631</v>
      </c>
      <c r="D1929" s="5" t="s">
        <v>468</v>
      </c>
      <c r="E1929" s="4">
        <v>659.0</v>
      </c>
      <c r="F1929" s="5" t="s">
        <v>4632</v>
      </c>
      <c r="G1929" s="6" t="s">
        <v>4633</v>
      </c>
    </row>
    <row r="1930">
      <c r="A1930" s="2" t="s">
        <v>7</v>
      </c>
      <c r="B1930" s="5">
        <v>2480.0</v>
      </c>
      <c r="C1930" s="5" t="s">
        <v>4634</v>
      </c>
      <c r="D1930" s="5" t="s">
        <v>468</v>
      </c>
      <c r="E1930" s="4">
        <v>659.0</v>
      </c>
      <c r="F1930" s="5" t="s">
        <v>4635</v>
      </c>
      <c r="G1930" s="6" t="s">
        <v>4636</v>
      </c>
    </row>
    <row r="1931">
      <c r="A1931" s="2" t="s">
        <v>7</v>
      </c>
      <c r="B1931" s="5">
        <v>2481.0</v>
      </c>
      <c r="C1931" s="5" t="s">
        <v>4637</v>
      </c>
      <c r="D1931" s="5" t="s">
        <v>468</v>
      </c>
      <c r="E1931" s="4">
        <v>659.0</v>
      </c>
      <c r="F1931" s="5"/>
      <c r="G1931" s="6" t="s">
        <v>4638</v>
      </c>
    </row>
    <row r="1932">
      <c r="A1932" s="2" t="s">
        <v>7</v>
      </c>
      <c r="B1932" s="5">
        <v>2482.0</v>
      </c>
      <c r="C1932" s="5" t="s">
        <v>4639</v>
      </c>
      <c r="D1932" s="5" t="s">
        <v>468</v>
      </c>
      <c r="E1932" s="4">
        <v>659.0</v>
      </c>
      <c r="F1932" s="5"/>
      <c r="G1932" s="6" t="s">
        <v>4640</v>
      </c>
    </row>
    <row r="1933">
      <c r="A1933" s="2" t="s">
        <v>7</v>
      </c>
      <c r="B1933" s="5">
        <v>2483.0</v>
      </c>
      <c r="C1933" s="5" t="s">
        <v>4641</v>
      </c>
      <c r="D1933" s="5" t="s">
        <v>468</v>
      </c>
      <c r="E1933" s="4">
        <v>659.0</v>
      </c>
      <c r="F1933" s="5"/>
      <c r="G1933" s="6" t="s">
        <v>4642</v>
      </c>
    </row>
    <row r="1934">
      <c r="A1934" s="2" t="s">
        <v>7</v>
      </c>
      <c r="B1934" s="5">
        <v>2484.0</v>
      </c>
      <c r="C1934" s="5" t="s">
        <v>4643</v>
      </c>
      <c r="D1934" s="5" t="s">
        <v>468</v>
      </c>
      <c r="E1934" s="4">
        <v>659.0</v>
      </c>
      <c r="F1934" s="5" t="s">
        <v>4644</v>
      </c>
      <c r="G1934" s="6" t="s">
        <v>4645</v>
      </c>
    </row>
    <row r="1935">
      <c r="A1935" s="2" t="s">
        <v>7</v>
      </c>
      <c r="B1935" s="5">
        <v>2485.0</v>
      </c>
      <c r="C1935" s="5" t="s">
        <v>4646</v>
      </c>
      <c r="D1935" s="5" t="s">
        <v>468</v>
      </c>
      <c r="E1935" s="4">
        <v>659.0</v>
      </c>
      <c r="F1935" s="5"/>
      <c r="G1935" s="6" t="s">
        <v>4647</v>
      </c>
    </row>
    <row r="1936">
      <c r="A1936" s="2" t="s">
        <v>7</v>
      </c>
      <c r="B1936" s="5">
        <v>2486.0</v>
      </c>
      <c r="C1936" s="5" t="s">
        <v>4648</v>
      </c>
      <c r="D1936" s="5" t="s">
        <v>468</v>
      </c>
      <c r="E1936" s="4">
        <v>659.0</v>
      </c>
      <c r="F1936" s="5" t="s">
        <v>4649</v>
      </c>
      <c r="G1936" s="6" t="s">
        <v>4650</v>
      </c>
    </row>
    <row r="1937">
      <c r="A1937" s="2" t="s">
        <v>7</v>
      </c>
      <c r="B1937" s="5">
        <v>2487.0</v>
      </c>
      <c r="C1937" s="5" t="s">
        <v>4651</v>
      </c>
      <c r="D1937" s="5" t="s">
        <v>468</v>
      </c>
      <c r="E1937" s="4">
        <v>659.0</v>
      </c>
      <c r="F1937" s="5" t="s">
        <v>4652</v>
      </c>
      <c r="G1937" s="6" t="s">
        <v>4653</v>
      </c>
    </row>
    <row r="1938">
      <c r="A1938" s="2" t="s">
        <v>7</v>
      </c>
      <c r="B1938" s="5">
        <v>2488.0</v>
      </c>
      <c r="C1938" s="5" t="s">
        <v>4654</v>
      </c>
      <c r="D1938" s="5" t="s">
        <v>468</v>
      </c>
      <c r="E1938" s="4">
        <v>659.0</v>
      </c>
      <c r="F1938" s="5" t="s">
        <v>4655</v>
      </c>
      <c r="G1938" s="6" t="s">
        <v>4656</v>
      </c>
    </row>
    <row r="1939">
      <c r="A1939" s="2" t="s">
        <v>7</v>
      </c>
      <c r="B1939" s="5">
        <v>2489.0</v>
      </c>
      <c r="C1939" s="5" t="s">
        <v>4657</v>
      </c>
      <c r="D1939" s="5" t="s">
        <v>468</v>
      </c>
      <c r="E1939" s="4">
        <v>660.0</v>
      </c>
      <c r="F1939" s="5" t="s">
        <v>4658</v>
      </c>
      <c r="G1939" s="6" t="s">
        <v>4659</v>
      </c>
    </row>
    <row r="1940">
      <c r="A1940" s="2" t="s">
        <v>7</v>
      </c>
      <c r="B1940" s="5">
        <v>2490.0</v>
      </c>
      <c r="C1940" s="5" t="s">
        <v>4660</v>
      </c>
      <c r="D1940" s="5" t="s">
        <v>468</v>
      </c>
      <c r="E1940" s="4">
        <v>660.0</v>
      </c>
      <c r="F1940" s="5" t="s">
        <v>4661</v>
      </c>
      <c r="G1940" s="6" t="s">
        <v>4662</v>
      </c>
    </row>
    <row r="1941">
      <c r="A1941" s="2" t="s">
        <v>7</v>
      </c>
      <c r="B1941" s="5">
        <v>2491.0</v>
      </c>
      <c r="C1941" s="5" t="s">
        <v>4663</v>
      </c>
      <c r="D1941" s="5" t="s">
        <v>468</v>
      </c>
      <c r="E1941" s="4">
        <v>660.0</v>
      </c>
      <c r="F1941" s="5" t="s">
        <v>4664</v>
      </c>
      <c r="G1941" s="6" t="s">
        <v>4665</v>
      </c>
    </row>
    <row r="1942">
      <c r="A1942" s="2" t="s">
        <v>7</v>
      </c>
      <c r="B1942" s="5">
        <v>2492.0</v>
      </c>
      <c r="C1942" s="5" t="s">
        <v>4666</v>
      </c>
      <c r="D1942" s="5" t="s">
        <v>468</v>
      </c>
      <c r="E1942" s="4">
        <v>661.0</v>
      </c>
      <c r="F1942" s="5" t="s">
        <v>4667</v>
      </c>
      <c r="G1942" s="6" t="s">
        <v>4668</v>
      </c>
    </row>
    <row r="1943">
      <c r="A1943" s="2" t="s">
        <v>7</v>
      </c>
      <c r="B1943" s="5">
        <v>2493.0</v>
      </c>
      <c r="C1943" s="5" t="s">
        <v>4669</v>
      </c>
      <c r="D1943" s="5" t="s">
        <v>468</v>
      </c>
      <c r="E1943" s="4">
        <v>661.0</v>
      </c>
      <c r="F1943" s="5" t="s">
        <v>4670</v>
      </c>
      <c r="G1943" s="6" t="s">
        <v>4671</v>
      </c>
    </row>
    <row r="1944">
      <c r="A1944" s="2" t="s">
        <v>7</v>
      </c>
      <c r="B1944" s="5">
        <v>2494.0</v>
      </c>
      <c r="C1944" s="5" t="s">
        <v>4672</v>
      </c>
      <c r="D1944" s="5" t="s">
        <v>468</v>
      </c>
      <c r="E1944" s="4">
        <v>661.0</v>
      </c>
      <c r="F1944" s="5" t="s">
        <v>4673</v>
      </c>
      <c r="G1944" s="6" t="s">
        <v>4674</v>
      </c>
    </row>
    <row r="1945">
      <c r="A1945" s="2" t="s">
        <v>7</v>
      </c>
      <c r="B1945" s="5">
        <v>2495.0</v>
      </c>
      <c r="C1945" s="5" t="s">
        <v>4675</v>
      </c>
      <c r="D1945" s="5" t="s">
        <v>468</v>
      </c>
      <c r="E1945" s="4">
        <v>661.0</v>
      </c>
      <c r="F1945" s="5" t="s">
        <v>4676</v>
      </c>
      <c r="G1945" s="6" t="s">
        <v>4677</v>
      </c>
    </row>
    <row r="1946">
      <c r="A1946" s="2" t="s">
        <v>7</v>
      </c>
      <c r="B1946" s="5">
        <v>2496.0</v>
      </c>
      <c r="C1946" s="5" t="s">
        <v>4678</v>
      </c>
      <c r="D1946" s="5" t="s">
        <v>468</v>
      </c>
      <c r="E1946" s="4">
        <v>661.0</v>
      </c>
      <c r="F1946" s="5" t="s">
        <v>4679</v>
      </c>
      <c r="G1946" s="6" t="s">
        <v>4680</v>
      </c>
    </row>
    <row r="1947">
      <c r="A1947" s="2" t="s">
        <v>7</v>
      </c>
      <c r="B1947" s="5">
        <v>2497.0</v>
      </c>
      <c r="C1947" s="5" t="s">
        <v>4681</v>
      </c>
      <c r="D1947" s="5" t="s">
        <v>468</v>
      </c>
      <c r="E1947" s="4">
        <v>661.0</v>
      </c>
      <c r="F1947" s="5" t="s">
        <v>4682</v>
      </c>
      <c r="G1947" s="6" t="s">
        <v>4683</v>
      </c>
    </row>
    <row r="1948">
      <c r="A1948" s="2" t="s">
        <v>7</v>
      </c>
      <c r="B1948" s="5">
        <v>2498.0</v>
      </c>
      <c r="C1948" s="5" t="s">
        <v>4684</v>
      </c>
      <c r="D1948" s="5" t="s">
        <v>468</v>
      </c>
      <c r="E1948" s="4">
        <v>661.0</v>
      </c>
      <c r="F1948" s="5"/>
      <c r="G1948" s="6" t="s">
        <v>4685</v>
      </c>
    </row>
    <row r="1949">
      <c r="A1949" s="2" t="s">
        <v>7</v>
      </c>
      <c r="B1949" s="5">
        <v>2499.0</v>
      </c>
      <c r="C1949" s="5" t="s">
        <v>4686</v>
      </c>
      <c r="D1949" s="5" t="s">
        <v>468</v>
      </c>
      <c r="E1949" s="4">
        <v>661.0</v>
      </c>
      <c r="F1949" s="5" t="s">
        <v>4687</v>
      </c>
      <c r="G1949" s="6" t="s">
        <v>4688</v>
      </c>
    </row>
    <row r="1950">
      <c r="A1950" s="2" t="s">
        <v>7</v>
      </c>
      <c r="B1950" s="5">
        <v>2500.0</v>
      </c>
      <c r="C1950" s="5" t="s">
        <v>4689</v>
      </c>
      <c r="D1950" s="5" t="s">
        <v>468</v>
      </c>
      <c r="E1950" s="4">
        <v>661.0</v>
      </c>
      <c r="F1950" s="5" t="s">
        <v>4690</v>
      </c>
      <c r="G1950" s="6" t="s">
        <v>4691</v>
      </c>
    </row>
    <row r="1951">
      <c r="A1951" s="2" t="s">
        <v>7</v>
      </c>
      <c r="B1951" s="5">
        <v>2501.0</v>
      </c>
      <c r="C1951" s="5" t="s">
        <v>4692</v>
      </c>
      <c r="D1951" s="5" t="s">
        <v>468</v>
      </c>
      <c r="E1951" s="4">
        <v>661.0</v>
      </c>
      <c r="F1951" s="5" t="s">
        <v>4693</v>
      </c>
      <c r="G1951" s="6" t="s">
        <v>4694</v>
      </c>
    </row>
    <row r="1952">
      <c r="A1952" s="2" t="s">
        <v>7</v>
      </c>
      <c r="B1952" s="5">
        <v>2502.0</v>
      </c>
      <c r="C1952" s="5" t="s">
        <v>4695</v>
      </c>
      <c r="D1952" s="5" t="s">
        <v>468</v>
      </c>
      <c r="E1952" s="4">
        <v>661.0</v>
      </c>
      <c r="F1952" s="5" t="s">
        <v>4696</v>
      </c>
      <c r="G1952" s="6" t="s">
        <v>4697</v>
      </c>
    </row>
    <row r="1953">
      <c r="A1953" s="2" t="s">
        <v>7</v>
      </c>
      <c r="B1953" s="5">
        <v>2503.0</v>
      </c>
      <c r="C1953" s="5" t="s">
        <v>4698</v>
      </c>
      <c r="D1953" s="5" t="s">
        <v>468</v>
      </c>
      <c r="E1953" s="4">
        <v>661.0</v>
      </c>
      <c r="F1953" s="5" t="s">
        <v>4699</v>
      </c>
      <c r="G1953" s="6" t="s">
        <v>4700</v>
      </c>
    </row>
    <row r="1954">
      <c r="A1954" s="2" t="s">
        <v>7</v>
      </c>
      <c r="B1954" s="5">
        <v>2504.0</v>
      </c>
      <c r="C1954" s="5" t="s">
        <v>4701</v>
      </c>
      <c r="D1954" s="5" t="s">
        <v>468</v>
      </c>
      <c r="E1954" s="4">
        <v>661.0</v>
      </c>
      <c r="F1954" s="5" t="s">
        <v>4702</v>
      </c>
      <c r="G1954" s="6" t="s">
        <v>4703</v>
      </c>
    </row>
    <row r="1955">
      <c r="A1955" s="2" t="s">
        <v>7</v>
      </c>
      <c r="B1955" s="5">
        <v>2505.0</v>
      </c>
      <c r="C1955" s="5" t="s">
        <v>4704</v>
      </c>
      <c r="D1955" s="5" t="s">
        <v>468</v>
      </c>
      <c r="E1955" s="4">
        <v>661.0</v>
      </c>
      <c r="F1955" s="5"/>
      <c r="G1955" s="6" t="s">
        <v>4705</v>
      </c>
    </row>
    <row r="1956">
      <c r="A1956" s="2" t="s">
        <v>7</v>
      </c>
      <c r="B1956" s="5">
        <v>2506.0</v>
      </c>
      <c r="C1956" s="5" t="s">
        <v>4706</v>
      </c>
      <c r="D1956" s="5" t="s">
        <v>468</v>
      </c>
      <c r="E1956" s="4">
        <v>661.0</v>
      </c>
      <c r="F1956" s="5" t="s">
        <v>4707</v>
      </c>
      <c r="G1956" s="6" t="s">
        <v>4708</v>
      </c>
    </row>
    <row r="1957">
      <c r="A1957" s="2" t="s">
        <v>7</v>
      </c>
      <c r="B1957" s="5">
        <v>2507.0</v>
      </c>
      <c r="C1957" s="5" t="s">
        <v>4709</v>
      </c>
      <c r="D1957" s="5" t="s">
        <v>468</v>
      </c>
      <c r="E1957" s="4">
        <v>661.0</v>
      </c>
      <c r="F1957" s="5" t="s">
        <v>4710</v>
      </c>
      <c r="G1957" s="6" t="s">
        <v>4711</v>
      </c>
    </row>
    <row r="1958">
      <c r="A1958" s="2" t="s">
        <v>7</v>
      </c>
      <c r="B1958" s="5">
        <v>2508.0</v>
      </c>
      <c r="C1958" s="5" t="s">
        <v>4712</v>
      </c>
      <c r="D1958" s="5" t="s">
        <v>468</v>
      </c>
      <c r="E1958" s="4">
        <v>661.0</v>
      </c>
      <c r="F1958" s="5" t="s">
        <v>4713</v>
      </c>
      <c r="G1958" s="6" t="s">
        <v>4714</v>
      </c>
    </row>
    <row r="1959">
      <c r="A1959" s="2" t="s">
        <v>7</v>
      </c>
      <c r="B1959" s="5">
        <v>2509.0</v>
      </c>
      <c r="C1959" s="5" t="s">
        <v>4715</v>
      </c>
      <c r="D1959" s="5" t="s">
        <v>468</v>
      </c>
      <c r="E1959" s="4">
        <v>661.0</v>
      </c>
      <c r="F1959" s="5" t="s">
        <v>4716</v>
      </c>
      <c r="G1959" s="6" t="s">
        <v>4717</v>
      </c>
    </row>
    <row r="1960">
      <c r="A1960" s="2" t="s">
        <v>7</v>
      </c>
      <c r="B1960" s="5">
        <v>2510.0</v>
      </c>
      <c r="C1960" s="5" t="s">
        <v>4718</v>
      </c>
      <c r="D1960" s="5" t="s">
        <v>468</v>
      </c>
      <c r="E1960" s="4">
        <v>661.0</v>
      </c>
      <c r="F1960" s="5" t="s">
        <v>4719</v>
      </c>
      <c r="G1960" s="6" t="s">
        <v>4720</v>
      </c>
    </row>
    <row r="1961">
      <c r="A1961" s="2" t="s">
        <v>7</v>
      </c>
      <c r="B1961" s="5">
        <v>2511.0</v>
      </c>
      <c r="C1961" s="5" t="s">
        <v>4721</v>
      </c>
      <c r="D1961" s="5" t="s">
        <v>468</v>
      </c>
      <c r="E1961" s="4">
        <v>661.0</v>
      </c>
      <c r="F1961" s="5" t="s">
        <v>4687</v>
      </c>
      <c r="G1961" s="6" t="s">
        <v>4722</v>
      </c>
    </row>
    <row r="1962">
      <c r="A1962" s="2" t="s">
        <v>7</v>
      </c>
      <c r="B1962" s="5">
        <v>2512.0</v>
      </c>
      <c r="C1962" s="5" t="s">
        <v>201</v>
      </c>
      <c r="D1962" s="5" t="s">
        <v>468</v>
      </c>
      <c r="E1962" s="4">
        <v>661.0</v>
      </c>
      <c r="F1962" s="5" t="s">
        <v>4723</v>
      </c>
      <c r="G1962" s="6" t="s">
        <v>4724</v>
      </c>
    </row>
    <row r="1963">
      <c r="A1963" s="2" t="s">
        <v>7</v>
      </c>
      <c r="B1963" s="5">
        <v>2513.0</v>
      </c>
      <c r="C1963" s="5" t="s">
        <v>4725</v>
      </c>
      <c r="D1963" s="5" t="s">
        <v>468</v>
      </c>
      <c r="E1963" s="4">
        <v>661.0</v>
      </c>
      <c r="F1963" s="5" t="s">
        <v>4726</v>
      </c>
      <c r="G1963" s="6" t="s">
        <v>4727</v>
      </c>
    </row>
    <row r="1964">
      <c r="A1964" s="2" t="s">
        <v>7</v>
      </c>
      <c r="B1964" s="5">
        <v>2514.0</v>
      </c>
      <c r="C1964" s="5" t="s">
        <v>4728</v>
      </c>
      <c r="D1964" s="5" t="s">
        <v>468</v>
      </c>
      <c r="E1964" s="4">
        <v>661.0</v>
      </c>
      <c r="F1964" s="5" t="s">
        <v>4729</v>
      </c>
      <c r="G1964" s="6" t="s">
        <v>4730</v>
      </c>
    </row>
    <row r="1965">
      <c r="A1965" s="2" t="s">
        <v>7</v>
      </c>
      <c r="B1965" s="5">
        <v>2515.0</v>
      </c>
      <c r="C1965" s="5" t="s">
        <v>4731</v>
      </c>
      <c r="D1965" s="5" t="s">
        <v>468</v>
      </c>
      <c r="E1965" s="4">
        <v>661.0</v>
      </c>
      <c r="F1965" s="5" t="s">
        <v>4732</v>
      </c>
      <c r="G1965" s="6" t="s">
        <v>4733</v>
      </c>
    </row>
    <row r="1966">
      <c r="A1966" s="2" t="s">
        <v>7</v>
      </c>
      <c r="B1966" s="5">
        <v>2516.0</v>
      </c>
      <c r="C1966" s="5" t="s">
        <v>4734</v>
      </c>
      <c r="D1966" s="5" t="s">
        <v>468</v>
      </c>
      <c r="E1966" s="4">
        <v>661.0</v>
      </c>
      <c r="F1966" s="5" t="s">
        <v>4735</v>
      </c>
      <c r="G1966" s="6" t="s">
        <v>4736</v>
      </c>
    </row>
    <row r="1967">
      <c r="A1967" s="2" t="s">
        <v>7</v>
      </c>
      <c r="B1967" s="5">
        <v>2517.0</v>
      </c>
      <c r="C1967" s="5" t="s">
        <v>4737</v>
      </c>
      <c r="D1967" s="5" t="s">
        <v>468</v>
      </c>
      <c r="E1967" s="4">
        <v>661.0</v>
      </c>
      <c r="F1967" s="5" t="s">
        <v>4738</v>
      </c>
      <c r="G1967" s="6" t="s">
        <v>4739</v>
      </c>
    </row>
    <row r="1968">
      <c r="A1968" s="2" t="s">
        <v>7</v>
      </c>
      <c r="B1968" s="5">
        <v>2518.0</v>
      </c>
      <c r="C1968" s="5" t="s">
        <v>4740</v>
      </c>
      <c r="D1968" s="5" t="s">
        <v>468</v>
      </c>
      <c r="E1968" s="4">
        <v>661.0</v>
      </c>
      <c r="F1968" s="5" t="s">
        <v>4741</v>
      </c>
      <c r="G1968" s="6" t="s">
        <v>4742</v>
      </c>
    </row>
    <row r="1969">
      <c r="A1969" s="2" t="s">
        <v>7</v>
      </c>
      <c r="B1969" s="5">
        <v>2519.0</v>
      </c>
      <c r="C1969" s="5" t="s">
        <v>4743</v>
      </c>
      <c r="D1969" s="5" t="s">
        <v>468</v>
      </c>
      <c r="E1969" s="4">
        <v>661.0</v>
      </c>
      <c r="F1969" s="5" t="s">
        <v>4679</v>
      </c>
      <c r="G1969" s="6" t="s">
        <v>4744</v>
      </c>
    </row>
    <row r="1970">
      <c r="A1970" s="2" t="s">
        <v>7</v>
      </c>
      <c r="B1970" s="5">
        <v>2520.0</v>
      </c>
      <c r="C1970" s="5" t="s">
        <v>4745</v>
      </c>
      <c r="D1970" s="5" t="s">
        <v>468</v>
      </c>
      <c r="E1970" s="4">
        <v>662.0</v>
      </c>
      <c r="F1970" s="5" t="s">
        <v>4746</v>
      </c>
      <c r="G1970" s="6" t="s">
        <v>4747</v>
      </c>
    </row>
    <row r="1971">
      <c r="A1971" s="2" t="s">
        <v>7</v>
      </c>
      <c r="B1971" s="5">
        <v>2521.0</v>
      </c>
      <c r="C1971" s="5" t="s">
        <v>4748</v>
      </c>
      <c r="D1971" s="5" t="s">
        <v>468</v>
      </c>
      <c r="E1971" s="4">
        <v>662.0</v>
      </c>
      <c r="F1971" s="5" t="s">
        <v>4746</v>
      </c>
      <c r="G1971" s="6" t="s">
        <v>4749</v>
      </c>
    </row>
    <row r="1972">
      <c r="A1972" s="2" t="s">
        <v>7</v>
      </c>
      <c r="B1972" s="5">
        <v>2522.0</v>
      </c>
      <c r="C1972" s="5" t="s">
        <v>4750</v>
      </c>
      <c r="D1972" s="5" t="s">
        <v>468</v>
      </c>
      <c r="E1972" s="4">
        <v>662.0</v>
      </c>
      <c r="F1972" s="5" t="s">
        <v>4751</v>
      </c>
      <c r="G1972" s="6" t="s">
        <v>4752</v>
      </c>
    </row>
    <row r="1973">
      <c r="A1973" s="2" t="s">
        <v>7</v>
      </c>
      <c r="B1973" s="5">
        <v>2523.0</v>
      </c>
      <c r="C1973" s="5" t="s">
        <v>4753</v>
      </c>
      <c r="D1973" s="5" t="s">
        <v>468</v>
      </c>
      <c r="E1973" s="4">
        <v>663.0</v>
      </c>
      <c r="F1973" s="5" t="s">
        <v>4754</v>
      </c>
      <c r="G1973" s="6" t="s">
        <v>4755</v>
      </c>
    </row>
    <row r="1974">
      <c r="A1974" s="2" t="s">
        <v>7</v>
      </c>
      <c r="B1974" s="5">
        <v>2524.0</v>
      </c>
      <c r="C1974" s="5" t="s">
        <v>4756</v>
      </c>
      <c r="D1974" s="5" t="s">
        <v>468</v>
      </c>
      <c r="E1974" s="4">
        <v>663.0</v>
      </c>
      <c r="F1974" s="5" t="s">
        <v>4757</v>
      </c>
      <c r="G1974" s="6" t="s">
        <v>4758</v>
      </c>
    </row>
    <row r="1975">
      <c r="A1975" s="2" t="s">
        <v>7</v>
      </c>
      <c r="B1975" s="5">
        <v>2525.0</v>
      </c>
      <c r="C1975" s="5" t="s">
        <v>4759</v>
      </c>
      <c r="D1975" s="5" t="s">
        <v>468</v>
      </c>
      <c r="E1975" s="4">
        <v>664.0</v>
      </c>
      <c r="F1975" s="5" t="s">
        <v>4626</v>
      </c>
      <c r="G1975" s="6" t="s">
        <v>4760</v>
      </c>
    </row>
    <row r="1976">
      <c r="A1976" s="2" t="s">
        <v>7</v>
      </c>
      <c r="B1976" s="5">
        <v>2526.0</v>
      </c>
      <c r="C1976" s="5" t="s">
        <v>4761</v>
      </c>
      <c r="D1976" s="5" t="s">
        <v>468</v>
      </c>
      <c r="E1976" s="4">
        <v>664.0</v>
      </c>
      <c r="F1976" s="5" t="s">
        <v>4762</v>
      </c>
      <c r="G1976" s="6" t="s">
        <v>4763</v>
      </c>
    </row>
    <row r="1977">
      <c r="A1977" s="2" t="s">
        <v>7</v>
      </c>
      <c r="B1977" s="5">
        <v>2527.0</v>
      </c>
      <c r="C1977" s="5" t="s">
        <v>4764</v>
      </c>
      <c r="D1977" s="5" t="s">
        <v>468</v>
      </c>
      <c r="E1977" s="4">
        <v>664.0</v>
      </c>
      <c r="F1977" s="5" t="s">
        <v>4765</v>
      </c>
      <c r="G1977" s="6" t="s">
        <v>4766</v>
      </c>
    </row>
    <row r="1978">
      <c r="A1978" s="2" t="s">
        <v>7</v>
      </c>
      <c r="B1978" s="5">
        <v>2528.0</v>
      </c>
      <c r="C1978" s="5" t="s">
        <v>4767</v>
      </c>
      <c r="D1978" s="5" t="s">
        <v>468</v>
      </c>
      <c r="E1978" s="4">
        <v>665.0</v>
      </c>
      <c r="F1978" s="5" t="s">
        <v>4768</v>
      </c>
      <c r="G1978" s="6" t="s">
        <v>4769</v>
      </c>
    </row>
    <row r="1979">
      <c r="A1979" s="2" t="s">
        <v>7</v>
      </c>
      <c r="B1979" s="5">
        <v>2529.0</v>
      </c>
      <c r="C1979" s="5" t="s">
        <v>4770</v>
      </c>
      <c r="D1979" s="5" t="s">
        <v>468</v>
      </c>
      <c r="E1979" s="4">
        <v>665.0</v>
      </c>
      <c r="F1979" s="5" t="s">
        <v>4771</v>
      </c>
      <c r="G1979" s="6" t="s">
        <v>4772</v>
      </c>
    </row>
    <row r="1980">
      <c r="A1980" s="2" t="s">
        <v>7</v>
      </c>
      <c r="B1980" s="5">
        <v>2530.0</v>
      </c>
      <c r="C1980" s="5" t="s">
        <v>4773</v>
      </c>
      <c r="D1980" s="5" t="s">
        <v>468</v>
      </c>
      <c r="E1980" s="4">
        <v>665.0</v>
      </c>
      <c r="F1980" s="5" t="s">
        <v>4774</v>
      </c>
      <c r="G1980" s="6" t="s">
        <v>4775</v>
      </c>
    </row>
    <row r="1981">
      <c r="A1981" s="2" t="s">
        <v>7</v>
      </c>
      <c r="B1981" s="5">
        <v>2531.0</v>
      </c>
      <c r="C1981" s="5" t="s">
        <v>4776</v>
      </c>
      <c r="D1981" s="5" t="s">
        <v>468</v>
      </c>
      <c r="E1981" s="4">
        <v>665.0</v>
      </c>
      <c r="F1981" s="5" t="s">
        <v>4777</v>
      </c>
      <c r="G1981" s="6" t="s">
        <v>4778</v>
      </c>
    </row>
    <row r="1982">
      <c r="A1982" s="2" t="s">
        <v>7</v>
      </c>
      <c r="B1982" s="5">
        <v>2532.0</v>
      </c>
      <c r="C1982" s="5" t="s">
        <v>4779</v>
      </c>
      <c r="D1982" s="5" t="s">
        <v>468</v>
      </c>
      <c r="E1982" s="4">
        <v>666.0</v>
      </c>
      <c r="F1982" s="5" t="s">
        <v>4780</v>
      </c>
      <c r="G1982" s="6" t="s">
        <v>4781</v>
      </c>
    </row>
    <row r="1983">
      <c r="A1983" s="2" t="s">
        <v>7</v>
      </c>
      <c r="B1983" s="5">
        <v>2533.0</v>
      </c>
      <c r="C1983" s="5" t="s">
        <v>4782</v>
      </c>
      <c r="D1983" s="5" t="s">
        <v>468</v>
      </c>
      <c r="E1983" s="4">
        <v>666.0</v>
      </c>
      <c r="F1983" s="5" t="s">
        <v>4783</v>
      </c>
      <c r="G1983" s="6" t="s">
        <v>4784</v>
      </c>
    </row>
    <row r="1984">
      <c r="A1984" s="2" t="s">
        <v>7</v>
      </c>
      <c r="B1984" s="5">
        <v>2534.0</v>
      </c>
      <c r="C1984" s="5" t="s">
        <v>4785</v>
      </c>
      <c r="D1984" s="5" t="s">
        <v>468</v>
      </c>
      <c r="E1984" s="4">
        <v>666.0</v>
      </c>
      <c r="F1984" s="5" t="s">
        <v>4786</v>
      </c>
      <c r="G1984" s="6" t="s">
        <v>4787</v>
      </c>
    </row>
    <row r="1985">
      <c r="A1985" s="2" t="s">
        <v>7</v>
      </c>
      <c r="B1985" s="5">
        <v>2535.0</v>
      </c>
      <c r="C1985" s="5" t="s">
        <v>4788</v>
      </c>
      <c r="D1985" s="5" t="s">
        <v>468</v>
      </c>
      <c r="E1985" s="4">
        <v>666.0</v>
      </c>
      <c r="F1985" s="5" t="s">
        <v>4789</v>
      </c>
      <c r="G1985" s="6" t="s">
        <v>4790</v>
      </c>
    </row>
    <row r="1986">
      <c r="A1986" s="2" t="s">
        <v>7</v>
      </c>
      <c r="B1986" s="5">
        <v>2536.0</v>
      </c>
      <c r="C1986" s="5" t="s">
        <v>4791</v>
      </c>
      <c r="D1986" s="5" t="s">
        <v>468</v>
      </c>
      <c r="E1986" s="4">
        <v>666.0</v>
      </c>
      <c r="F1986" s="5"/>
      <c r="G1986" s="6" t="s">
        <v>4792</v>
      </c>
    </row>
    <row r="1987">
      <c r="A1987" s="2" t="s">
        <v>7</v>
      </c>
      <c r="B1987" s="5">
        <v>2537.0</v>
      </c>
      <c r="C1987" s="5" t="s">
        <v>4793</v>
      </c>
      <c r="D1987" s="5" t="s">
        <v>468</v>
      </c>
      <c r="E1987" s="4">
        <v>666.0</v>
      </c>
      <c r="F1987" s="5" t="s">
        <v>4794</v>
      </c>
      <c r="G1987" s="6" t="s">
        <v>4795</v>
      </c>
    </row>
    <row r="1988">
      <c r="A1988" s="2" t="s">
        <v>7</v>
      </c>
      <c r="B1988" s="5">
        <v>2538.0</v>
      </c>
      <c r="C1988" s="5" t="s">
        <v>4796</v>
      </c>
      <c r="D1988" s="5" t="s">
        <v>468</v>
      </c>
      <c r="E1988" s="4">
        <v>666.0</v>
      </c>
      <c r="F1988" s="5" t="s">
        <v>4797</v>
      </c>
      <c r="G1988" s="6" t="s">
        <v>4798</v>
      </c>
    </row>
    <row r="1989">
      <c r="A1989" s="2" t="s">
        <v>7</v>
      </c>
      <c r="B1989" s="5">
        <v>2539.0</v>
      </c>
      <c r="C1989" s="5" t="s">
        <v>4799</v>
      </c>
      <c r="D1989" s="5" t="s">
        <v>468</v>
      </c>
      <c r="E1989" s="4">
        <v>666.0</v>
      </c>
      <c r="F1989" s="5" t="s">
        <v>4800</v>
      </c>
      <c r="G1989" s="6" t="s">
        <v>4801</v>
      </c>
    </row>
    <row r="1990">
      <c r="A1990" s="2" t="s">
        <v>7</v>
      </c>
      <c r="B1990" s="5">
        <v>2540.0</v>
      </c>
      <c r="C1990" s="5" t="s">
        <v>4802</v>
      </c>
      <c r="D1990" s="5" t="s">
        <v>468</v>
      </c>
      <c r="E1990" s="4">
        <v>666.0</v>
      </c>
      <c r="F1990" s="5" t="s">
        <v>4803</v>
      </c>
      <c r="G1990" s="6" t="s">
        <v>4804</v>
      </c>
    </row>
    <row r="1991">
      <c r="A1991" s="2" t="s">
        <v>7</v>
      </c>
      <c r="B1991" s="5">
        <v>2541.0</v>
      </c>
      <c r="C1991" s="5" t="s">
        <v>4805</v>
      </c>
      <c r="D1991" s="5" t="s">
        <v>468</v>
      </c>
      <c r="E1991" s="4">
        <v>666.0</v>
      </c>
      <c r="F1991" s="5"/>
      <c r="G1991" s="6" t="s">
        <v>4806</v>
      </c>
    </row>
    <row r="1992">
      <c r="A1992" s="2" t="s">
        <v>7</v>
      </c>
      <c r="B1992" s="5">
        <v>2542.0</v>
      </c>
      <c r="C1992" s="5" t="s">
        <v>4807</v>
      </c>
      <c r="D1992" s="5" t="s">
        <v>468</v>
      </c>
      <c r="E1992" s="4">
        <v>666.0</v>
      </c>
      <c r="F1992" s="5"/>
      <c r="G1992" s="6" t="s">
        <v>4808</v>
      </c>
    </row>
    <row r="1993">
      <c r="A1993" s="2" t="s">
        <v>7</v>
      </c>
      <c r="B1993" s="5">
        <v>2543.0</v>
      </c>
      <c r="C1993" s="5" t="s">
        <v>4809</v>
      </c>
      <c r="D1993" s="5" t="s">
        <v>468</v>
      </c>
      <c r="E1993" s="4">
        <v>667.0</v>
      </c>
      <c r="F1993" s="5" t="s">
        <v>4810</v>
      </c>
      <c r="G1993" s="6" t="s">
        <v>4811</v>
      </c>
    </row>
    <row r="1994">
      <c r="A1994" s="2" t="s">
        <v>7</v>
      </c>
      <c r="B1994" s="5">
        <v>2544.0</v>
      </c>
      <c r="C1994" s="5" t="s">
        <v>208</v>
      </c>
      <c r="D1994" s="5" t="s">
        <v>548</v>
      </c>
      <c r="E1994" s="4">
        <v>668.0</v>
      </c>
      <c r="F1994" s="5" t="s">
        <v>4812</v>
      </c>
      <c r="G1994" s="6" t="s">
        <v>4813</v>
      </c>
    </row>
    <row r="1995">
      <c r="A1995" s="2" t="s">
        <v>7</v>
      </c>
      <c r="B1995" s="5">
        <v>2545.0</v>
      </c>
      <c r="C1995" s="5" t="s">
        <v>4814</v>
      </c>
      <c r="D1995" s="5" t="s">
        <v>468</v>
      </c>
      <c r="E1995" s="4">
        <v>668.0</v>
      </c>
      <c r="F1995" s="5"/>
      <c r="G1995" s="6" t="s">
        <v>4815</v>
      </c>
    </row>
    <row r="1996">
      <c r="A1996" s="2" t="s">
        <v>7</v>
      </c>
      <c r="B1996" s="5">
        <v>2546.0</v>
      </c>
      <c r="C1996" s="5" t="s">
        <v>4816</v>
      </c>
      <c r="D1996" s="5" t="s">
        <v>468</v>
      </c>
      <c r="E1996" s="4">
        <v>668.0</v>
      </c>
      <c r="F1996" s="5" t="s">
        <v>4817</v>
      </c>
      <c r="G1996" s="6" t="s">
        <v>4818</v>
      </c>
    </row>
    <row r="1997">
      <c r="A1997" s="2" t="s">
        <v>7</v>
      </c>
      <c r="B1997" s="5">
        <v>2547.0</v>
      </c>
      <c r="C1997" s="5" t="s">
        <v>4819</v>
      </c>
      <c r="D1997" s="5" t="s">
        <v>468</v>
      </c>
      <c r="E1997" s="4">
        <v>669.0</v>
      </c>
      <c r="F1997" s="5" t="s">
        <v>4820</v>
      </c>
      <c r="G1997" s="6" t="s">
        <v>4821</v>
      </c>
    </row>
    <row r="1998">
      <c r="A1998" s="2" t="s">
        <v>7</v>
      </c>
      <c r="B1998" s="5">
        <v>2548.0</v>
      </c>
      <c r="C1998" s="5" t="s">
        <v>4822</v>
      </c>
      <c r="D1998" s="5" t="s">
        <v>468</v>
      </c>
      <c r="E1998" s="4">
        <v>670.0</v>
      </c>
      <c r="F1998" s="5" t="s">
        <v>4823</v>
      </c>
      <c r="G1998" s="6" t="s">
        <v>4824</v>
      </c>
    </row>
    <row r="1999">
      <c r="A1999" s="2" t="s">
        <v>7</v>
      </c>
      <c r="B1999" s="5">
        <v>2549.0</v>
      </c>
      <c r="C1999" s="5" t="s">
        <v>4825</v>
      </c>
      <c r="D1999" s="5" t="s">
        <v>468</v>
      </c>
      <c r="E1999" s="4">
        <v>670.0</v>
      </c>
      <c r="F1999" s="5" t="s">
        <v>4826</v>
      </c>
      <c r="G1999" s="6" t="s">
        <v>4827</v>
      </c>
    </row>
    <row r="2000">
      <c r="A2000" s="2" t="s">
        <v>7</v>
      </c>
      <c r="B2000" s="5">
        <v>2550.0</v>
      </c>
      <c r="C2000" s="5" t="s">
        <v>4828</v>
      </c>
      <c r="D2000" s="5" t="s">
        <v>468</v>
      </c>
      <c r="E2000" s="4">
        <v>670.0</v>
      </c>
      <c r="F2000" s="5" t="s">
        <v>4829</v>
      </c>
      <c r="G2000" s="6" t="s">
        <v>4830</v>
      </c>
    </row>
    <row r="2001">
      <c r="A2001" s="2" t="s">
        <v>7</v>
      </c>
      <c r="B2001" s="5">
        <v>2551.0</v>
      </c>
      <c r="C2001" s="5" t="s">
        <v>210</v>
      </c>
      <c r="D2001" s="5" t="s">
        <v>468</v>
      </c>
      <c r="E2001" s="4">
        <v>670.0</v>
      </c>
      <c r="F2001" s="5" t="s">
        <v>4831</v>
      </c>
      <c r="G2001" s="6" t="s">
        <v>4832</v>
      </c>
    </row>
    <row r="2002">
      <c r="A2002" s="2" t="s">
        <v>7</v>
      </c>
      <c r="B2002" s="5">
        <v>2552.0</v>
      </c>
      <c r="C2002" s="5" t="s">
        <v>4833</v>
      </c>
      <c r="D2002" s="5" t="s">
        <v>468</v>
      </c>
      <c r="E2002" s="4">
        <v>670.0</v>
      </c>
      <c r="F2002" s="5" t="s">
        <v>4834</v>
      </c>
      <c r="G2002" s="6" t="s">
        <v>4835</v>
      </c>
    </row>
    <row r="2003">
      <c r="A2003" s="2" t="s">
        <v>7</v>
      </c>
      <c r="B2003" s="5">
        <v>2553.0</v>
      </c>
      <c r="C2003" s="5" t="s">
        <v>4836</v>
      </c>
      <c r="D2003" s="5" t="s">
        <v>468</v>
      </c>
      <c r="E2003" s="4">
        <v>670.0</v>
      </c>
      <c r="F2003" s="5" t="s">
        <v>4837</v>
      </c>
      <c r="G2003" s="6" t="s">
        <v>4838</v>
      </c>
    </row>
    <row r="2004">
      <c r="A2004" s="2" t="s">
        <v>7</v>
      </c>
      <c r="B2004" s="5">
        <v>2554.0</v>
      </c>
      <c r="C2004" s="5" t="s">
        <v>4839</v>
      </c>
      <c r="D2004" s="5" t="s">
        <v>468</v>
      </c>
      <c r="E2004" s="4">
        <v>670.0</v>
      </c>
      <c r="F2004" s="5" t="s">
        <v>4840</v>
      </c>
      <c r="G2004" s="6" t="s">
        <v>4841</v>
      </c>
    </row>
    <row r="2005">
      <c r="A2005" s="2" t="s">
        <v>7</v>
      </c>
      <c r="B2005" s="5">
        <v>2555.0</v>
      </c>
      <c r="C2005" s="5" t="s">
        <v>4842</v>
      </c>
      <c r="D2005" s="5" t="s">
        <v>468</v>
      </c>
      <c r="E2005" s="4">
        <v>670.0</v>
      </c>
      <c r="F2005" s="5" t="s">
        <v>4843</v>
      </c>
      <c r="G2005" s="6" t="s">
        <v>4844</v>
      </c>
    </row>
    <row r="2006">
      <c r="A2006" s="2" t="s">
        <v>7</v>
      </c>
      <c r="B2006" s="5">
        <v>2556.0</v>
      </c>
      <c r="C2006" s="5" t="s">
        <v>4845</v>
      </c>
      <c r="D2006" s="5" t="s">
        <v>468</v>
      </c>
      <c r="E2006" s="4">
        <v>670.0</v>
      </c>
      <c r="F2006" s="5" t="s">
        <v>4846</v>
      </c>
      <c r="G2006" s="6" t="s">
        <v>4847</v>
      </c>
    </row>
    <row r="2007">
      <c r="A2007" s="2" t="s">
        <v>7</v>
      </c>
      <c r="B2007" s="5">
        <v>2557.0</v>
      </c>
      <c r="C2007" s="5" t="s">
        <v>4848</v>
      </c>
      <c r="D2007" s="5" t="s">
        <v>468</v>
      </c>
      <c r="E2007" s="4">
        <v>670.0</v>
      </c>
      <c r="F2007" s="5" t="s">
        <v>4849</v>
      </c>
      <c r="G2007" s="6" t="s">
        <v>4850</v>
      </c>
    </row>
    <row r="2008">
      <c r="A2008" s="2" t="s">
        <v>7</v>
      </c>
      <c r="B2008" s="5">
        <v>2558.0</v>
      </c>
      <c r="C2008" s="5" t="s">
        <v>4851</v>
      </c>
      <c r="D2008" s="5" t="s">
        <v>468</v>
      </c>
      <c r="E2008" s="4">
        <v>670.0</v>
      </c>
      <c r="F2008" s="5" t="s">
        <v>4852</v>
      </c>
      <c r="G2008" s="6" t="s">
        <v>4853</v>
      </c>
    </row>
    <row r="2009">
      <c r="A2009" s="2" t="s">
        <v>7</v>
      </c>
      <c r="B2009" s="5">
        <v>2559.0</v>
      </c>
      <c r="C2009" s="5" t="s">
        <v>4854</v>
      </c>
      <c r="D2009" s="5" t="s">
        <v>468</v>
      </c>
      <c r="E2009" s="4">
        <v>670.0</v>
      </c>
      <c r="F2009" s="5" t="s">
        <v>4855</v>
      </c>
      <c r="G2009" s="6" t="s">
        <v>4856</v>
      </c>
    </row>
    <row r="2010">
      <c r="A2010" s="2" t="s">
        <v>7</v>
      </c>
      <c r="B2010" s="5">
        <v>2560.0</v>
      </c>
      <c r="C2010" s="5" t="s">
        <v>4857</v>
      </c>
      <c r="D2010" s="5" t="s">
        <v>468</v>
      </c>
      <c r="E2010" s="4">
        <v>671.0</v>
      </c>
      <c r="F2010" s="5" t="s">
        <v>4858</v>
      </c>
      <c r="G2010" s="6" t="s">
        <v>4859</v>
      </c>
    </row>
    <row r="2011">
      <c r="A2011" s="2" t="s">
        <v>7</v>
      </c>
      <c r="B2011" s="5">
        <v>2561.0</v>
      </c>
      <c r="C2011" s="5" t="s">
        <v>4860</v>
      </c>
      <c r="D2011" s="5" t="s">
        <v>468</v>
      </c>
      <c r="E2011" s="4">
        <v>672.0</v>
      </c>
      <c r="F2011" s="5" t="s">
        <v>4861</v>
      </c>
      <c r="G2011" s="6" t="s">
        <v>4862</v>
      </c>
    </row>
    <row r="2012">
      <c r="A2012" s="2" t="s">
        <v>7</v>
      </c>
      <c r="B2012" s="5">
        <v>2562.0</v>
      </c>
      <c r="C2012" s="5" t="s">
        <v>4863</v>
      </c>
      <c r="D2012" s="5" t="s">
        <v>468</v>
      </c>
      <c r="E2012" s="4">
        <v>673.0</v>
      </c>
      <c r="F2012" s="5" t="s">
        <v>4864</v>
      </c>
      <c r="G2012" s="6" t="s">
        <v>4865</v>
      </c>
    </row>
    <row r="2013">
      <c r="A2013" s="2" t="s">
        <v>7</v>
      </c>
      <c r="B2013" s="5">
        <v>2563.0</v>
      </c>
      <c r="C2013" s="5" t="s">
        <v>4866</v>
      </c>
      <c r="D2013" s="5" t="s">
        <v>468</v>
      </c>
      <c r="E2013" s="4">
        <v>673.0</v>
      </c>
      <c r="F2013" s="5" t="s">
        <v>4867</v>
      </c>
      <c r="G2013" s="6" t="s">
        <v>4868</v>
      </c>
    </row>
    <row r="2014">
      <c r="A2014" s="2" t="s">
        <v>7</v>
      </c>
      <c r="B2014" s="5">
        <v>2564.0</v>
      </c>
      <c r="C2014" s="5" t="s">
        <v>4869</v>
      </c>
      <c r="D2014" s="5" t="s">
        <v>468</v>
      </c>
      <c r="E2014" s="4">
        <v>674.0</v>
      </c>
      <c r="F2014" s="5" t="s">
        <v>4870</v>
      </c>
      <c r="G2014" s="6" t="s">
        <v>4871</v>
      </c>
    </row>
    <row r="2015">
      <c r="A2015" s="2" t="s">
        <v>7</v>
      </c>
      <c r="B2015" s="5">
        <v>2565.0</v>
      </c>
      <c r="C2015" s="5" t="s">
        <v>4872</v>
      </c>
      <c r="D2015" s="5" t="s">
        <v>468</v>
      </c>
      <c r="E2015" s="4">
        <v>674.0</v>
      </c>
      <c r="F2015" s="5" t="s">
        <v>4873</v>
      </c>
      <c r="G2015" s="6" t="s">
        <v>4874</v>
      </c>
    </row>
    <row r="2016">
      <c r="A2016" s="2" t="s">
        <v>7</v>
      </c>
      <c r="B2016" s="5">
        <v>2566.0</v>
      </c>
      <c r="C2016" s="5" t="s">
        <v>4875</v>
      </c>
      <c r="D2016" s="5" t="s">
        <v>468</v>
      </c>
      <c r="E2016" s="4">
        <v>674.0</v>
      </c>
      <c r="F2016" s="5" t="s">
        <v>4876</v>
      </c>
      <c r="G2016" s="6" t="s">
        <v>4877</v>
      </c>
    </row>
    <row r="2017">
      <c r="A2017" s="2" t="s">
        <v>7</v>
      </c>
      <c r="B2017" s="5">
        <v>2567.0</v>
      </c>
      <c r="C2017" s="5" t="s">
        <v>4878</v>
      </c>
      <c r="D2017" s="5" t="s">
        <v>468</v>
      </c>
      <c r="E2017" s="4">
        <v>674.0</v>
      </c>
      <c r="F2017" s="5" t="s">
        <v>4879</v>
      </c>
      <c r="G2017" s="6" t="s">
        <v>4880</v>
      </c>
    </row>
    <row r="2018">
      <c r="A2018" s="2" t="s">
        <v>7</v>
      </c>
      <c r="B2018" s="5">
        <v>2568.0</v>
      </c>
      <c r="C2018" s="5" t="s">
        <v>4881</v>
      </c>
      <c r="D2018" s="5" t="s">
        <v>468</v>
      </c>
      <c r="E2018" s="4">
        <v>674.0</v>
      </c>
      <c r="F2018" s="5" t="s">
        <v>4882</v>
      </c>
      <c r="G2018" s="6" t="s">
        <v>4883</v>
      </c>
    </row>
    <row r="2019">
      <c r="A2019" s="2" t="s">
        <v>7</v>
      </c>
      <c r="B2019" s="5">
        <v>2569.0</v>
      </c>
      <c r="C2019" s="5" t="s">
        <v>4884</v>
      </c>
      <c r="D2019" s="5" t="s">
        <v>468</v>
      </c>
      <c r="E2019" s="4">
        <v>674.0</v>
      </c>
      <c r="F2019" s="5" t="s">
        <v>4885</v>
      </c>
      <c r="G2019" s="6" t="s">
        <v>4886</v>
      </c>
    </row>
    <row r="2020">
      <c r="A2020" s="2" t="s">
        <v>7</v>
      </c>
      <c r="B2020" s="5">
        <v>2570.0</v>
      </c>
      <c r="C2020" s="5" t="s">
        <v>4887</v>
      </c>
      <c r="D2020" s="5" t="s">
        <v>468</v>
      </c>
      <c r="E2020" s="4">
        <v>674.0</v>
      </c>
      <c r="F2020" s="5" t="s">
        <v>4888</v>
      </c>
      <c r="G2020" s="6" t="s">
        <v>4889</v>
      </c>
    </row>
    <row r="2021">
      <c r="A2021" s="2" t="s">
        <v>7</v>
      </c>
      <c r="B2021" s="5">
        <v>2571.0</v>
      </c>
      <c r="C2021" s="5" t="s">
        <v>4890</v>
      </c>
      <c r="D2021" s="5" t="s">
        <v>468</v>
      </c>
      <c r="E2021" s="4">
        <v>674.0</v>
      </c>
      <c r="F2021" s="5" t="s">
        <v>4891</v>
      </c>
      <c r="G2021" s="6" t="s">
        <v>4892</v>
      </c>
    </row>
    <row r="2022">
      <c r="A2022" s="2" t="s">
        <v>7</v>
      </c>
      <c r="B2022" s="5">
        <v>2572.0</v>
      </c>
      <c r="C2022" s="5" t="s">
        <v>4893</v>
      </c>
      <c r="D2022" s="5" t="s">
        <v>468</v>
      </c>
      <c r="E2022" s="4">
        <v>674.0</v>
      </c>
      <c r="F2022" s="5"/>
      <c r="G2022" s="6" t="s">
        <v>4894</v>
      </c>
    </row>
    <row r="2023">
      <c r="A2023" s="2" t="s">
        <v>7</v>
      </c>
      <c r="B2023" s="5">
        <v>2573.0</v>
      </c>
      <c r="C2023" s="5" t="s">
        <v>4895</v>
      </c>
      <c r="D2023" s="5" t="s">
        <v>468</v>
      </c>
      <c r="E2023" s="4">
        <v>674.0</v>
      </c>
      <c r="F2023" s="5" t="s">
        <v>4896</v>
      </c>
      <c r="G2023" s="6" t="s">
        <v>4897</v>
      </c>
    </row>
    <row r="2024">
      <c r="A2024" s="2" t="s">
        <v>7</v>
      </c>
      <c r="B2024" s="5">
        <v>2574.0</v>
      </c>
      <c r="C2024" s="5" t="s">
        <v>4898</v>
      </c>
      <c r="D2024" s="5" t="s">
        <v>468</v>
      </c>
      <c r="E2024" s="4">
        <v>674.0</v>
      </c>
      <c r="F2024" s="5" t="s">
        <v>4899</v>
      </c>
      <c r="G2024" s="6" t="s">
        <v>4900</v>
      </c>
    </row>
    <row r="2025">
      <c r="A2025" s="2" t="s">
        <v>7</v>
      </c>
      <c r="B2025" s="5">
        <v>2575.0</v>
      </c>
      <c r="C2025" s="5" t="s">
        <v>4901</v>
      </c>
      <c r="D2025" s="5" t="s">
        <v>468</v>
      </c>
      <c r="E2025" s="4">
        <v>674.0</v>
      </c>
      <c r="F2025" s="5"/>
      <c r="G2025" s="6" t="s">
        <v>4902</v>
      </c>
    </row>
    <row r="2026">
      <c r="A2026" s="2" t="s">
        <v>7</v>
      </c>
      <c r="B2026" s="5">
        <v>2576.0</v>
      </c>
      <c r="C2026" s="5" t="s">
        <v>4903</v>
      </c>
      <c r="D2026" s="5" t="s">
        <v>548</v>
      </c>
      <c r="E2026" s="4">
        <v>675.0</v>
      </c>
      <c r="F2026" s="5" t="s">
        <v>4904</v>
      </c>
      <c r="G2026" s="6" t="s">
        <v>4905</v>
      </c>
    </row>
    <row r="2027">
      <c r="A2027" s="2" t="s">
        <v>7</v>
      </c>
      <c r="B2027" s="5">
        <v>2577.0</v>
      </c>
      <c r="C2027" s="5" t="s">
        <v>4906</v>
      </c>
      <c r="D2027" s="5" t="s">
        <v>468</v>
      </c>
      <c r="E2027" s="4">
        <v>675.0</v>
      </c>
      <c r="F2027" s="5" t="s">
        <v>4907</v>
      </c>
      <c r="G2027" s="6" t="s">
        <v>4908</v>
      </c>
    </row>
    <row r="2028">
      <c r="A2028" s="2" t="s">
        <v>7</v>
      </c>
      <c r="B2028" s="5">
        <v>2578.0</v>
      </c>
      <c r="C2028" s="5" t="s">
        <v>4909</v>
      </c>
      <c r="D2028" s="5" t="s">
        <v>468</v>
      </c>
      <c r="E2028" s="4">
        <v>675.0</v>
      </c>
      <c r="F2028" s="5" t="s">
        <v>4910</v>
      </c>
      <c r="G2028" s="6" t="s">
        <v>4911</v>
      </c>
    </row>
    <row r="2029">
      <c r="A2029" s="2" t="s">
        <v>7</v>
      </c>
      <c r="B2029" s="5">
        <v>2579.0</v>
      </c>
      <c r="C2029" s="5" t="s">
        <v>215</v>
      </c>
      <c r="D2029" s="5" t="s">
        <v>468</v>
      </c>
      <c r="E2029" s="4">
        <v>675.0</v>
      </c>
      <c r="F2029" s="5" t="s">
        <v>4912</v>
      </c>
      <c r="G2029" s="6" t="s">
        <v>4913</v>
      </c>
    </row>
    <row r="2030">
      <c r="A2030" s="2" t="s">
        <v>7</v>
      </c>
      <c r="B2030" s="5">
        <v>2580.0</v>
      </c>
      <c r="C2030" s="5" t="s">
        <v>4914</v>
      </c>
      <c r="D2030" s="5" t="s">
        <v>468</v>
      </c>
      <c r="E2030" s="4">
        <v>675.0</v>
      </c>
      <c r="F2030" s="5" t="s">
        <v>4915</v>
      </c>
      <c r="G2030" s="6" t="s">
        <v>4916</v>
      </c>
    </row>
    <row r="2031">
      <c r="A2031" s="2" t="s">
        <v>7</v>
      </c>
      <c r="B2031" s="5">
        <v>2581.0</v>
      </c>
      <c r="C2031" s="5" t="s">
        <v>4917</v>
      </c>
      <c r="D2031" s="5" t="s">
        <v>468</v>
      </c>
      <c r="E2031" s="4">
        <v>676.0</v>
      </c>
      <c r="F2031" s="5" t="s">
        <v>4918</v>
      </c>
      <c r="G2031" s="6" t="s">
        <v>4919</v>
      </c>
    </row>
    <row r="2032">
      <c r="A2032" s="2" t="s">
        <v>7</v>
      </c>
      <c r="B2032" s="5">
        <v>2582.0</v>
      </c>
      <c r="C2032" s="5" t="s">
        <v>4920</v>
      </c>
      <c r="D2032" s="5" t="s">
        <v>468</v>
      </c>
      <c r="E2032" s="4">
        <v>676.0</v>
      </c>
      <c r="F2032" s="5" t="s">
        <v>4921</v>
      </c>
      <c r="G2032" s="6" t="s">
        <v>4922</v>
      </c>
    </row>
    <row r="2033">
      <c r="A2033" s="2" t="s">
        <v>7</v>
      </c>
      <c r="B2033" s="5">
        <v>2583.0</v>
      </c>
      <c r="C2033" s="5" t="s">
        <v>4923</v>
      </c>
      <c r="D2033" s="5" t="s">
        <v>468</v>
      </c>
      <c r="E2033" s="4">
        <v>676.0</v>
      </c>
      <c r="F2033" s="5" t="s">
        <v>4924</v>
      </c>
      <c r="G2033" s="6" t="s">
        <v>4925</v>
      </c>
    </row>
    <row r="2034">
      <c r="A2034" s="2" t="s">
        <v>7</v>
      </c>
      <c r="B2034" s="5">
        <v>2584.0</v>
      </c>
      <c r="C2034" s="5" t="s">
        <v>217</v>
      </c>
      <c r="D2034" s="5" t="s">
        <v>458</v>
      </c>
      <c r="E2034" s="4">
        <v>677.0</v>
      </c>
      <c r="F2034" s="5" t="s">
        <v>4926</v>
      </c>
      <c r="G2034" s="6" t="s">
        <v>4927</v>
      </c>
    </row>
    <row r="2035">
      <c r="A2035" s="2" t="s">
        <v>7</v>
      </c>
      <c r="B2035" s="5">
        <v>2585.0</v>
      </c>
      <c r="C2035" s="5" t="s">
        <v>4928</v>
      </c>
      <c r="D2035" s="5" t="s">
        <v>468</v>
      </c>
      <c r="E2035" s="4">
        <v>677.0</v>
      </c>
      <c r="F2035" s="5" t="s">
        <v>4929</v>
      </c>
      <c r="G2035" s="6" t="s">
        <v>4930</v>
      </c>
    </row>
    <row r="2036">
      <c r="A2036" s="2" t="s">
        <v>7</v>
      </c>
      <c r="B2036" s="5">
        <v>2586.0</v>
      </c>
      <c r="C2036" s="5" t="s">
        <v>4931</v>
      </c>
      <c r="D2036" s="5" t="s">
        <v>468</v>
      </c>
      <c r="E2036" s="4">
        <v>677.0</v>
      </c>
      <c r="F2036" s="5" t="s">
        <v>4932</v>
      </c>
      <c r="G2036" s="6" t="s">
        <v>4933</v>
      </c>
    </row>
    <row r="2037">
      <c r="A2037" s="2" t="s">
        <v>7</v>
      </c>
      <c r="B2037" s="5">
        <v>2587.0</v>
      </c>
      <c r="C2037" s="5" t="s">
        <v>4934</v>
      </c>
      <c r="D2037" s="5" t="s">
        <v>468</v>
      </c>
      <c r="E2037" s="4">
        <v>678.0</v>
      </c>
      <c r="F2037" s="5" t="s">
        <v>4935</v>
      </c>
      <c r="G2037" s="6" t="s">
        <v>4936</v>
      </c>
    </row>
    <row r="2038">
      <c r="A2038" s="2" t="s">
        <v>7</v>
      </c>
      <c r="B2038" s="5">
        <v>2588.0</v>
      </c>
      <c r="C2038" s="5" t="s">
        <v>4937</v>
      </c>
      <c r="D2038" s="5" t="s">
        <v>468</v>
      </c>
      <c r="E2038" s="4">
        <v>678.0</v>
      </c>
      <c r="F2038" s="5" t="s">
        <v>4938</v>
      </c>
      <c r="G2038" s="6" t="s">
        <v>4939</v>
      </c>
    </row>
    <row r="2039">
      <c r="A2039" s="2" t="s">
        <v>7</v>
      </c>
      <c r="B2039" s="5">
        <v>2589.0</v>
      </c>
      <c r="C2039" s="5" t="s">
        <v>218</v>
      </c>
      <c r="D2039" s="5" t="s">
        <v>468</v>
      </c>
      <c r="E2039" s="4">
        <v>678.0</v>
      </c>
      <c r="F2039" s="5" t="s">
        <v>4940</v>
      </c>
      <c r="G2039" s="6" t="s">
        <v>4941</v>
      </c>
    </row>
    <row r="2040">
      <c r="A2040" s="2" t="s">
        <v>7</v>
      </c>
      <c r="B2040" s="5">
        <v>2590.0</v>
      </c>
      <c r="C2040" s="5" t="s">
        <v>4942</v>
      </c>
      <c r="D2040" s="5" t="s">
        <v>548</v>
      </c>
      <c r="E2040" s="4">
        <v>678.0</v>
      </c>
      <c r="F2040" s="5" t="s">
        <v>4943</v>
      </c>
      <c r="G2040" s="6" t="s">
        <v>4944</v>
      </c>
    </row>
    <row r="2041">
      <c r="A2041" s="2" t="s">
        <v>7</v>
      </c>
      <c r="B2041" s="5">
        <v>2591.0</v>
      </c>
      <c r="C2041" s="5" t="s">
        <v>4945</v>
      </c>
      <c r="D2041" s="5" t="s">
        <v>468</v>
      </c>
      <c r="E2041" s="4">
        <v>678.0</v>
      </c>
      <c r="F2041" s="5" t="s">
        <v>4946</v>
      </c>
      <c r="G2041" s="6" t="s">
        <v>4947</v>
      </c>
    </row>
    <row r="2042">
      <c r="A2042" s="2" t="s">
        <v>7</v>
      </c>
      <c r="B2042" s="5">
        <v>2592.0</v>
      </c>
      <c r="C2042" s="5" t="s">
        <v>4948</v>
      </c>
      <c r="D2042" s="5" t="s">
        <v>468</v>
      </c>
      <c r="E2042" s="4">
        <v>679.0</v>
      </c>
      <c r="F2042" s="5" t="s">
        <v>4949</v>
      </c>
      <c r="G2042" s="6" t="s">
        <v>4950</v>
      </c>
    </row>
    <row r="2043">
      <c r="A2043" s="2" t="s">
        <v>7</v>
      </c>
      <c r="B2043" s="5">
        <v>2593.0</v>
      </c>
      <c r="C2043" s="5" t="s">
        <v>4951</v>
      </c>
      <c r="D2043" s="5" t="s">
        <v>468</v>
      </c>
      <c r="E2043" s="4">
        <v>679.0</v>
      </c>
      <c r="F2043" s="5" t="s">
        <v>4952</v>
      </c>
      <c r="G2043" s="6" t="s">
        <v>4953</v>
      </c>
    </row>
    <row r="2044">
      <c r="A2044" s="2" t="s">
        <v>7</v>
      </c>
      <c r="B2044" s="5">
        <v>2594.0</v>
      </c>
      <c r="C2044" s="5" t="s">
        <v>4954</v>
      </c>
      <c r="D2044" s="5" t="s">
        <v>468</v>
      </c>
      <c r="E2044" s="4">
        <v>679.0</v>
      </c>
      <c r="F2044" s="5" t="s">
        <v>4955</v>
      </c>
      <c r="G2044" s="6" t="s">
        <v>4956</v>
      </c>
    </row>
    <row r="2045">
      <c r="A2045" s="2" t="s">
        <v>7</v>
      </c>
      <c r="B2045" s="5">
        <v>2595.0</v>
      </c>
      <c r="C2045" s="5" t="s">
        <v>4957</v>
      </c>
      <c r="D2045" s="5" t="s">
        <v>548</v>
      </c>
      <c r="E2045" s="4">
        <v>679.0</v>
      </c>
      <c r="F2045" s="5" t="s">
        <v>4958</v>
      </c>
      <c r="G2045" s="6" t="s">
        <v>4959</v>
      </c>
    </row>
    <row r="2046">
      <c r="A2046" s="2" t="s">
        <v>7</v>
      </c>
      <c r="B2046" s="5">
        <v>2596.0</v>
      </c>
      <c r="C2046" s="5" t="s">
        <v>4960</v>
      </c>
      <c r="D2046" s="5" t="s">
        <v>468</v>
      </c>
      <c r="E2046" s="4">
        <v>679.0</v>
      </c>
      <c r="F2046" s="5" t="s">
        <v>4952</v>
      </c>
      <c r="G2046" s="6" t="s">
        <v>4961</v>
      </c>
    </row>
    <row r="2047">
      <c r="A2047" s="2" t="s">
        <v>7</v>
      </c>
      <c r="B2047" s="5">
        <v>2597.0</v>
      </c>
      <c r="C2047" s="5" t="s">
        <v>4962</v>
      </c>
      <c r="D2047" s="5" t="s">
        <v>468</v>
      </c>
      <c r="E2047" s="4">
        <v>679.0</v>
      </c>
      <c r="F2047" s="5" t="s">
        <v>4949</v>
      </c>
      <c r="G2047" s="6" t="s">
        <v>4963</v>
      </c>
    </row>
    <row r="2048">
      <c r="A2048" s="2" t="s">
        <v>7</v>
      </c>
      <c r="B2048" s="5">
        <v>2598.0</v>
      </c>
      <c r="C2048" s="5" t="s">
        <v>4964</v>
      </c>
      <c r="D2048" s="5" t="s">
        <v>468</v>
      </c>
      <c r="E2048" s="4">
        <v>679.0</v>
      </c>
      <c r="F2048" s="5" t="s">
        <v>4965</v>
      </c>
      <c r="G2048" s="6" t="s">
        <v>4966</v>
      </c>
    </row>
    <row r="2049">
      <c r="A2049" s="2" t="s">
        <v>7</v>
      </c>
      <c r="B2049" s="5">
        <v>2599.0</v>
      </c>
      <c r="C2049" s="5" t="s">
        <v>4967</v>
      </c>
      <c r="D2049" s="5" t="s">
        <v>468</v>
      </c>
      <c r="E2049" s="4">
        <v>679.0</v>
      </c>
      <c r="F2049" s="5"/>
      <c r="G2049" s="6" t="s">
        <v>4968</v>
      </c>
    </row>
    <row r="2050">
      <c r="A2050" s="2" t="s">
        <v>7</v>
      </c>
      <c r="B2050" s="5">
        <v>2600.0</v>
      </c>
      <c r="C2050" s="5" t="s">
        <v>4969</v>
      </c>
      <c r="D2050" s="5" t="s">
        <v>468</v>
      </c>
      <c r="E2050" s="4">
        <v>679.0</v>
      </c>
      <c r="F2050" s="5" t="s">
        <v>4970</v>
      </c>
      <c r="G2050" s="6" t="s">
        <v>4971</v>
      </c>
    </row>
    <row r="2051">
      <c r="A2051" s="2" t="s">
        <v>7</v>
      </c>
      <c r="B2051" s="5">
        <v>2601.0</v>
      </c>
      <c r="C2051" s="5" t="s">
        <v>4972</v>
      </c>
      <c r="D2051" s="5" t="s">
        <v>468</v>
      </c>
      <c r="E2051" s="4">
        <v>680.0</v>
      </c>
      <c r="F2051" s="5" t="s">
        <v>4973</v>
      </c>
      <c r="G2051" s="6" t="s">
        <v>4974</v>
      </c>
    </row>
    <row r="2052">
      <c r="A2052" s="2" t="s">
        <v>7</v>
      </c>
      <c r="B2052" s="5">
        <v>2602.0</v>
      </c>
      <c r="C2052" s="5" t="s">
        <v>4975</v>
      </c>
      <c r="D2052" s="5" t="s">
        <v>468</v>
      </c>
      <c r="E2052" s="4">
        <v>680.0</v>
      </c>
      <c r="F2052" s="5" t="s">
        <v>4976</v>
      </c>
      <c r="G2052" s="6" t="s">
        <v>4977</v>
      </c>
    </row>
    <row r="2053">
      <c r="A2053" s="2" t="s">
        <v>7</v>
      </c>
      <c r="B2053" s="5">
        <v>2603.0</v>
      </c>
      <c r="C2053" s="5" t="s">
        <v>4978</v>
      </c>
      <c r="D2053" s="5" t="s">
        <v>468</v>
      </c>
      <c r="E2053" s="4">
        <v>680.0</v>
      </c>
      <c r="F2053" s="5" t="s">
        <v>4979</v>
      </c>
      <c r="G2053" s="6" t="s">
        <v>4980</v>
      </c>
    </row>
    <row r="2054">
      <c r="A2054" s="2" t="s">
        <v>7</v>
      </c>
      <c r="B2054" s="5">
        <v>2604.0</v>
      </c>
      <c r="C2054" s="5" t="s">
        <v>4981</v>
      </c>
      <c r="D2054" s="5" t="s">
        <v>468</v>
      </c>
      <c r="E2054" s="4">
        <v>680.0</v>
      </c>
      <c r="F2054" s="5" t="s">
        <v>4982</v>
      </c>
      <c r="G2054" s="6" t="s">
        <v>4983</v>
      </c>
    </row>
    <row r="2055">
      <c r="A2055" s="2" t="s">
        <v>7</v>
      </c>
      <c r="B2055" s="5">
        <v>2605.0</v>
      </c>
      <c r="C2055" s="5" t="s">
        <v>4984</v>
      </c>
      <c r="D2055" s="5" t="s">
        <v>548</v>
      </c>
      <c r="E2055" s="4">
        <v>680.0</v>
      </c>
      <c r="F2055" s="5" t="s">
        <v>4985</v>
      </c>
      <c r="G2055" s="6" t="s">
        <v>4986</v>
      </c>
    </row>
    <row r="2056">
      <c r="A2056" s="2" t="s">
        <v>7</v>
      </c>
      <c r="B2056" s="5">
        <v>2606.0</v>
      </c>
      <c r="C2056" s="5" t="s">
        <v>4987</v>
      </c>
      <c r="D2056" s="5" t="s">
        <v>548</v>
      </c>
      <c r="E2056" s="4">
        <v>680.0</v>
      </c>
      <c r="F2056" s="5" t="s">
        <v>4985</v>
      </c>
      <c r="G2056" s="6" t="s">
        <v>4988</v>
      </c>
    </row>
    <row r="2057">
      <c r="A2057" s="2" t="s">
        <v>7</v>
      </c>
      <c r="B2057" s="5">
        <v>2607.0</v>
      </c>
      <c r="C2057" s="5" t="s">
        <v>4989</v>
      </c>
      <c r="D2057" s="5" t="s">
        <v>468</v>
      </c>
      <c r="E2057" s="4">
        <v>680.0</v>
      </c>
      <c r="F2057" s="5" t="s">
        <v>4990</v>
      </c>
      <c r="G2057" s="6" t="s">
        <v>4991</v>
      </c>
    </row>
    <row r="2058">
      <c r="A2058" s="2" t="s">
        <v>7</v>
      </c>
      <c r="B2058" s="5">
        <v>2608.0</v>
      </c>
      <c r="C2058" s="5" t="s">
        <v>4992</v>
      </c>
      <c r="D2058" s="5" t="s">
        <v>468</v>
      </c>
      <c r="E2058" s="4">
        <v>680.0</v>
      </c>
      <c r="F2058" s="5" t="s">
        <v>4993</v>
      </c>
      <c r="G2058" s="6" t="s">
        <v>4994</v>
      </c>
    </row>
    <row r="2059">
      <c r="A2059" s="2" t="s">
        <v>7</v>
      </c>
      <c r="B2059" s="5">
        <v>2609.0</v>
      </c>
      <c r="C2059" s="5" t="s">
        <v>4995</v>
      </c>
      <c r="D2059" s="5" t="s">
        <v>468</v>
      </c>
      <c r="E2059" s="4">
        <v>680.0</v>
      </c>
      <c r="F2059" s="5" t="s">
        <v>4996</v>
      </c>
      <c r="G2059" s="6" t="s">
        <v>4997</v>
      </c>
    </row>
    <row r="2060">
      <c r="A2060" s="2" t="s">
        <v>7</v>
      </c>
      <c r="B2060" s="5">
        <v>2610.0</v>
      </c>
      <c r="C2060" s="5" t="s">
        <v>4998</v>
      </c>
      <c r="D2060" s="5" t="s">
        <v>468</v>
      </c>
      <c r="E2060" s="4">
        <v>680.0</v>
      </c>
      <c r="F2060" s="5" t="s">
        <v>4999</v>
      </c>
      <c r="G2060" s="6" t="s">
        <v>5000</v>
      </c>
    </row>
    <row r="2061">
      <c r="A2061" s="2" t="s">
        <v>7</v>
      </c>
      <c r="B2061" s="5">
        <v>2611.0</v>
      </c>
      <c r="C2061" s="5" t="s">
        <v>5001</v>
      </c>
      <c r="D2061" s="5" t="s">
        <v>468</v>
      </c>
      <c r="E2061" s="4">
        <v>680.0</v>
      </c>
      <c r="F2061" s="5" t="s">
        <v>5002</v>
      </c>
      <c r="G2061" s="6" t="s">
        <v>5003</v>
      </c>
    </row>
    <row r="2062">
      <c r="A2062" s="2" t="s">
        <v>7</v>
      </c>
      <c r="B2062" s="5">
        <v>2612.0</v>
      </c>
      <c r="C2062" s="5" t="s">
        <v>5004</v>
      </c>
      <c r="D2062" s="5" t="s">
        <v>468</v>
      </c>
      <c r="E2062" s="4">
        <v>680.0</v>
      </c>
      <c r="F2062" s="5" t="s">
        <v>5005</v>
      </c>
      <c r="G2062" s="6" t="s">
        <v>5006</v>
      </c>
    </row>
    <row r="2063">
      <c r="A2063" s="2" t="s">
        <v>7</v>
      </c>
      <c r="B2063" s="5">
        <v>2613.0</v>
      </c>
      <c r="C2063" s="5" t="s">
        <v>5007</v>
      </c>
      <c r="D2063" s="5" t="s">
        <v>468</v>
      </c>
      <c r="E2063" s="4">
        <v>680.0</v>
      </c>
      <c r="F2063" s="5" t="s">
        <v>5008</v>
      </c>
      <c r="G2063" s="6" t="s">
        <v>5009</v>
      </c>
    </row>
    <row r="2064">
      <c r="A2064" s="2" t="s">
        <v>7</v>
      </c>
      <c r="B2064" s="5">
        <v>2614.0</v>
      </c>
      <c r="C2064" s="5" t="s">
        <v>5010</v>
      </c>
      <c r="D2064" s="5" t="s">
        <v>468</v>
      </c>
      <c r="E2064" s="4">
        <v>680.0</v>
      </c>
      <c r="F2064" s="5" t="s">
        <v>5011</v>
      </c>
      <c r="G2064" s="6" t="s">
        <v>5012</v>
      </c>
    </row>
    <row r="2065">
      <c r="A2065" s="2" t="s">
        <v>7</v>
      </c>
      <c r="B2065" s="5">
        <v>2615.0</v>
      </c>
      <c r="C2065" s="5" t="s">
        <v>5013</v>
      </c>
      <c r="D2065" s="5" t="s">
        <v>468</v>
      </c>
      <c r="E2065" s="4">
        <v>680.0</v>
      </c>
      <c r="F2065" s="5" t="s">
        <v>5014</v>
      </c>
      <c r="G2065" s="6" t="s">
        <v>5015</v>
      </c>
    </row>
    <row r="2066">
      <c r="A2066" s="2" t="s">
        <v>7</v>
      </c>
      <c r="B2066" s="5">
        <v>2616.0</v>
      </c>
      <c r="C2066" s="5" t="s">
        <v>5016</v>
      </c>
      <c r="D2066" s="5" t="s">
        <v>468</v>
      </c>
      <c r="E2066" s="4">
        <v>680.0</v>
      </c>
      <c r="F2066" s="5" t="s">
        <v>5017</v>
      </c>
      <c r="G2066" s="6" t="s">
        <v>5018</v>
      </c>
    </row>
    <row r="2067">
      <c r="A2067" s="2" t="s">
        <v>7</v>
      </c>
      <c r="B2067" s="5">
        <v>2617.0</v>
      </c>
      <c r="C2067" s="5" t="s">
        <v>5019</v>
      </c>
      <c r="D2067" s="5" t="s">
        <v>468</v>
      </c>
      <c r="E2067" s="4">
        <v>680.0</v>
      </c>
      <c r="F2067" s="5"/>
      <c r="G2067" s="6" t="s">
        <v>5020</v>
      </c>
    </row>
    <row r="2068">
      <c r="A2068" s="2" t="s">
        <v>7</v>
      </c>
      <c r="B2068" s="5">
        <v>2618.0</v>
      </c>
      <c r="C2068" s="5" t="s">
        <v>5021</v>
      </c>
      <c r="D2068" s="5" t="s">
        <v>468</v>
      </c>
      <c r="E2068" s="4">
        <v>680.0</v>
      </c>
      <c r="F2068" s="5" t="s">
        <v>5022</v>
      </c>
      <c r="G2068" s="6" t="s">
        <v>5023</v>
      </c>
    </row>
    <row r="2069">
      <c r="A2069" s="2" t="s">
        <v>7</v>
      </c>
      <c r="B2069" s="5">
        <v>2619.0</v>
      </c>
      <c r="C2069" s="5" t="s">
        <v>5024</v>
      </c>
      <c r="D2069" s="5" t="s">
        <v>468</v>
      </c>
      <c r="E2069" s="4">
        <v>680.0</v>
      </c>
      <c r="F2069" s="5" t="s">
        <v>5025</v>
      </c>
      <c r="G2069" s="6" t="s">
        <v>5026</v>
      </c>
    </row>
    <row r="2070">
      <c r="A2070" s="2" t="s">
        <v>7</v>
      </c>
      <c r="B2070" s="5">
        <v>2620.0</v>
      </c>
      <c r="C2070" s="5" t="s">
        <v>5027</v>
      </c>
      <c r="D2070" s="5" t="s">
        <v>468</v>
      </c>
      <c r="E2070" s="4">
        <v>680.0</v>
      </c>
      <c r="F2070" s="5" t="s">
        <v>5028</v>
      </c>
      <c r="G2070" s="6" t="s">
        <v>5029</v>
      </c>
    </row>
    <row r="2071">
      <c r="A2071" s="2" t="s">
        <v>7</v>
      </c>
      <c r="B2071" s="5">
        <v>2621.0</v>
      </c>
      <c r="C2071" s="5" t="s">
        <v>5030</v>
      </c>
      <c r="D2071" s="5" t="s">
        <v>468</v>
      </c>
      <c r="E2071" s="4">
        <v>680.0</v>
      </c>
      <c r="F2071" s="5" t="s">
        <v>5031</v>
      </c>
      <c r="G2071" s="6" t="s">
        <v>5032</v>
      </c>
    </row>
    <row r="2072">
      <c r="A2072" s="2" t="s">
        <v>7</v>
      </c>
      <c r="B2072" s="5">
        <v>2622.0</v>
      </c>
      <c r="C2072" s="5" t="s">
        <v>5033</v>
      </c>
      <c r="D2072" s="5" t="s">
        <v>468</v>
      </c>
      <c r="E2072" s="4">
        <v>680.0</v>
      </c>
      <c r="F2072" s="5" t="s">
        <v>5034</v>
      </c>
      <c r="G2072" s="6" t="s">
        <v>5035</v>
      </c>
    </row>
    <row r="2073">
      <c r="A2073" s="2" t="s">
        <v>7</v>
      </c>
      <c r="B2073" s="5">
        <v>2623.0</v>
      </c>
      <c r="C2073" s="5" t="s">
        <v>5036</v>
      </c>
      <c r="D2073" s="5" t="s">
        <v>468</v>
      </c>
      <c r="E2073" s="4">
        <v>680.0</v>
      </c>
      <c r="F2073" s="5"/>
      <c r="G2073" s="6" t="s">
        <v>5037</v>
      </c>
    </row>
    <row r="2074">
      <c r="A2074" s="2" t="s">
        <v>7</v>
      </c>
      <c r="B2074" s="5">
        <v>2624.0</v>
      </c>
      <c r="C2074" s="5" t="s">
        <v>5038</v>
      </c>
      <c r="D2074" s="5" t="s">
        <v>468</v>
      </c>
      <c r="E2074" s="4">
        <v>680.0</v>
      </c>
      <c r="F2074" s="5" t="s">
        <v>5039</v>
      </c>
      <c r="G2074" s="6" t="s">
        <v>5040</v>
      </c>
    </row>
    <row r="2075">
      <c r="A2075" s="2" t="s">
        <v>7</v>
      </c>
      <c r="B2075" s="5">
        <v>2625.0</v>
      </c>
      <c r="C2075" s="5" t="s">
        <v>5041</v>
      </c>
      <c r="D2075" s="5" t="s">
        <v>468</v>
      </c>
      <c r="E2075" s="4">
        <v>680.0</v>
      </c>
      <c r="F2075" s="5" t="s">
        <v>5042</v>
      </c>
      <c r="G2075" s="6" t="s">
        <v>5043</v>
      </c>
    </row>
    <row r="2076">
      <c r="A2076" s="2" t="s">
        <v>7</v>
      </c>
      <c r="B2076" s="5">
        <v>2626.0</v>
      </c>
      <c r="C2076" s="5" t="s">
        <v>5044</v>
      </c>
      <c r="D2076" s="5" t="s">
        <v>468</v>
      </c>
      <c r="E2076" s="4">
        <v>680.0</v>
      </c>
      <c r="F2076" s="5" t="s">
        <v>5045</v>
      </c>
      <c r="G2076" s="6" t="s">
        <v>5046</v>
      </c>
    </row>
    <row r="2077">
      <c r="A2077" s="2" t="s">
        <v>7</v>
      </c>
      <c r="B2077" s="5">
        <v>2627.0</v>
      </c>
      <c r="C2077" s="5" t="s">
        <v>5047</v>
      </c>
      <c r="D2077" s="5" t="s">
        <v>468</v>
      </c>
      <c r="E2077" s="4">
        <v>680.0</v>
      </c>
      <c r="F2077" s="5" t="s">
        <v>5048</v>
      </c>
      <c r="G2077" s="6" t="s">
        <v>5049</v>
      </c>
    </row>
    <row r="2078">
      <c r="A2078" s="2" t="s">
        <v>7</v>
      </c>
      <c r="B2078" s="5">
        <v>2628.0</v>
      </c>
      <c r="C2078" s="5" t="s">
        <v>5050</v>
      </c>
      <c r="D2078" s="5" t="s">
        <v>468</v>
      </c>
      <c r="E2078" s="4">
        <v>680.0</v>
      </c>
      <c r="F2078" s="5" t="s">
        <v>5051</v>
      </c>
      <c r="G2078" s="6" t="s">
        <v>5052</v>
      </c>
    </row>
    <row r="2079">
      <c r="A2079" s="2" t="s">
        <v>7</v>
      </c>
      <c r="B2079" s="5">
        <v>2629.0</v>
      </c>
      <c r="C2079" s="5" t="s">
        <v>5053</v>
      </c>
      <c r="D2079" s="5" t="s">
        <v>468</v>
      </c>
      <c r="E2079" s="4">
        <v>680.0</v>
      </c>
      <c r="F2079" s="5"/>
      <c r="G2079" s="6" t="s">
        <v>5054</v>
      </c>
    </row>
    <row r="2080">
      <c r="A2080" s="2" t="s">
        <v>7</v>
      </c>
      <c r="B2080" s="5">
        <v>2630.0</v>
      </c>
      <c r="C2080" s="5" t="s">
        <v>221</v>
      </c>
      <c r="D2080" s="5" t="s">
        <v>468</v>
      </c>
      <c r="E2080" s="4">
        <v>681.0</v>
      </c>
      <c r="F2080" s="5" t="s">
        <v>5055</v>
      </c>
      <c r="G2080" s="6" t="s">
        <v>5056</v>
      </c>
    </row>
    <row r="2081">
      <c r="A2081" s="2" t="s">
        <v>7</v>
      </c>
      <c r="B2081" s="5">
        <v>2631.0</v>
      </c>
      <c r="C2081" s="5" t="s">
        <v>5057</v>
      </c>
      <c r="D2081" s="5" t="s">
        <v>468</v>
      </c>
      <c r="E2081" s="4">
        <v>681.0</v>
      </c>
      <c r="F2081" s="5" t="s">
        <v>5058</v>
      </c>
      <c r="G2081" s="6" t="s">
        <v>5059</v>
      </c>
    </row>
    <row r="2082">
      <c r="A2082" s="2" t="s">
        <v>7</v>
      </c>
      <c r="B2082" s="5">
        <v>2632.0</v>
      </c>
      <c r="C2082" s="5" t="s">
        <v>5060</v>
      </c>
      <c r="D2082" s="5" t="s">
        <v>468</v>
      </c>
      <c r="E2082" s="4">
        <v>682.0</v>
      </c>
      <c r="F2082" s="5" t="s">
        <v>5061</v>
      </c>
      <c r="G2082" s="6" t="s">
        <v>5062</v>
      </c>
    </row>
    <row r="2083">
      <c r="A2083" s="2" t="s">
        <v>7</v>
      </c>
      <c r="B2083" s="5">
        <v>2633.0</v>
      </c>
      <c r="C2083" s="5" t="s">
        <v>5063</v>
      </c>
      <c r="D2083" s="5" t="s">
        <v>468</v>
      </c>
      <c r="E2083" s="4">
        <v>682.0</v>
      </c>
      <c r="F2083" s="5" t="s">
        <v>5064</v>
      </c>
      <c r="G2083" s="6" t="s">
        <v>5065</v>
      </c>
    </row>
    <row r="2084">
      <c r="A2084" s="2" t="s">
        <v>7</v>
      </c>
      <c r="B2084" s="5">
        <v>2634.0</v>
      </c>
      <c r="C2084" s="5" t="s">
        <v>5066</v>
      </c>
      <c r="D2084" s="5" t="s">
        <v>468</v>
      </c>
      <c r="E2084" s="4">
        <v>682.0</v>
      </c>
      <c r="F2084" s="5" t="s">
        <v>5067</v>
      </c>
      <c r="G2084" s="6" t="s">
        <v>5068</v>
      </c>
    </row>
    <row r="2085">
      <c r="A2085" s="2" t="s">
        <v>7</v>
      </c>
      <c r="B2085" s="5">
        <v>2635.0</v>
      </c>
      <c r="C2085" s="5" t="s">
        <v>5069</v>
      </c>
      <c r="D2085" s="5" t="s">
        <v>468</v>
      </c>
      <c r="E2085" s="4">
        <v>683.0</v>
      </c>
      <c r="F2085" s="5" t="s">
        <v>5070</v>
      </c>
      <c r="G2085" s="6" t="s">
        <v>5071</v>
      </c>
    </row>
    <row r="2086">
      <c r="A2086" s="2" t="s">
        <v>7</v>
      </c>
      <c r="B2086" s="5">
        <v>2636.0</v>
      </c>
      <c r="C2086" s="5" t="s">
        <v>5072</v>
      </c>
      <c r="D2086" s="5" t="s">
        <v>468</v>
      </c>
      <c r="E2086" s="4">
        <v>683.0</v>
      </c>
      <c r="F2086" s="5" t="s">
        <v>5073</v>
      </c>
      <c r="G2086" s="6" t="s">
        <v>5074</v>
      </c>
    </row>
    <row r="2087">
      <c r="A2087" s="2" t="s">
        <v>7</v>
      </c>
      <c r="B2087" s="5">
        <v>2637.0</v>
      </c>
      <c r="C2087" s="5" t="s">
        <v>5075</v>
      </c>
      <c r="D2087" s="5" t="s">
        <v>468</v>
      </c>
      <c r="E2087" s="4">
        <v>683.0</v>
      </c>
      <c r="F2087" s="5" t="s">
        <v>5076</v>
      </c>
      <c r="G2087" s="6" t="s">
        <v>5077</v>
      </c>
    </row>
    <row r="2088">
      <c r="A2088" s="2" t="s">
        <v>7</v>
      </c>
      <c r="B2088" s="5">
        <v>2638.0</v>
      </c>
      <c r="C2088" s="5" t="s">
        <v>5078</v>
      </c>
      <c r="D2088" s="5" t="s">
        <v>468</v>
      </c>
      <c r="E2088" s="4">
        <v>683.0</v>
      </c>
      <c r="F2088" s="5"/>
      <c r="G2088" s="6" t="s">
        <v>5079</v>
      </c>
    </row>
    <row r="2089">
      <c r="A2089" s="2" t="s">
        <v>7</v>
      </c>
      <c r="B2089" s="5">
        <v>2639.0</v>
      </c>
      <c r="C2089" s="5" t="s">
        <v>5080</v>
      </c>
      <c r="D2089" s="5" t="s">
        <v>548</v>
      </c>
      <c r="E2089" s="4">
        <v>683.0</v>
      </c>
      <c r="F2089" s="5" t="s">
        <v>5076</v>
      </c>
      <c r="G2089" s="6" t="s">
        <v>5081</v>
      </c>
    </row>
    <row r="2090">
      <c r="A2090" s="2" t="s">
        <v>7</v>
      </c>
      <c r="B2090" s="5">
        <v>2640.0</v>
      </c>
      <c r="C2090" s="5" t="s">
        <v>5082</v>
      </c>
      <c r="D2090" s="5" t="s">
        <v>468</v>
      </c>
      <c r="E2090" s="4">
        <v>684.0</v>
      </c>
      <c r="F2090" s="5"/>
      <c r="G2090" s="6" t="s">
        <v>5083</v>
      </c>
    </row>
    <row r="2091">
      <c r="A2091" s="2" t="s">
        <v>7</v>
      </c>
      <c r="B2091" s="5">
        <v>2641.0</v>
      </c>
      <c r="C2091" s="5" t="s">
        <v>5084</v>
      </c>
      <c r="D2091" s="5" t="s">
        <v>468</v>
      </c>
      <c r="E2091" s="4">
        <v>684.0</v>
      </c>
      <c r="F2091" s="5" t="s">
        <v>5085</v>
      </c>
      <c r="G2091" s="6" t="s">
        <v>5086</v>
      </c>
    </row>
    <row r="2092">
      <c r="A2092" s="2" t="s">
        <v>7</v>
      </c>
      <c r="B2092" s="5">
        <v>2642.0</v>
      </c>
      <c r="C2092" s="5" t="s">
        <v>5087</v>
      </c>
      <c r="D2092" s="5" t="s">
        <v>468</v>
      </c>
      <c r="E2092" s="4">
        <v>684.0</v>
      </c>
      <c r="F2092" s="5" t="s">
        <v>5088</v>
      </c>
      <c r="G2092" s="6" t="s">
        <v>5089</v>
      </c>
    </row>
    <row r="2093">
      <c r="A2093" s="2" t="s">
        <v>7</v>
      </c>
      <c r="B2093" s="5">
        <v>2643.0</v>
      </c>
      <c r="C2093" s="5" t="s">
        <v>5090</v>
      </c>
      <c r="D2093" s="5" t="s">
        <v>468</v>
      </c>
      <c r="E2093" s="4">
        <v>684.0</v>
      </c>
      <c r="F2093" s="5" t="s">
        <v>5091</v>
      </c>
      <c r="G2093" s="6" t="s">
        <v>5092</v>
      </c>
    </row>
    <row r="2094">
      <c r="A2094" s="2" t="s">
        <v>7</v>
      </c>
      <c r="B2094" s="5">
        <v>2644.0</v>
      </c>
      <c r="C2094" s="5" t="s">
        <v>5093</v>
      </c>
      <c r="D2094" s="5" t="s">
        <v>468</v>
      </c>
      <c r="E2094" s="4">
        <v>684.0</v>
      </c>
      <c r="F2094" s="5" t="s">
        <v>5094</v>
      </c>
      <c r="G2094" s="6" t="s">
        <v>5095</v>
      </c>
    </row>
    <row r="2095">
      <c r="A2095" s="2" t="s">
        <v>7</v>
      </c>
      <c r="B2095" s="5">
        <v>2645.0</v>
      </c>
      <c r="C2095" s="5" t="s">
        <v>5096</v>
      </c>
      <c r="D2095" s="5" t="s">
        <v>468</v>
      </c>
      <c r="E2095" s="4">
        <v>684.0</v>
      </c>
      <c r="F2095" s="5" t="s">
        <v>5097</v>
      </c>
      <c r="G2095" s="6" t="s">
        <v>5098</v>
      </c>
    </row>
    <row r="2096">
      <c r="A2096" s="2" t="s">
        <v>7</v>
      </c>
      <c r="B2096" s="5">
        <v>2646.0</v>
      </c>
      <c r="C2096" s="5" t="s">
        <v>5099</v>
      </c>
      <c r="D2096" s="5" t="s">
        <v>468</v>
      </c>
      <c r="E2096" s="4">
        <v>684.0</v>
      </c>
      <c r="F2096" s="5" t="s">
        <v>5100</v>
      </c>
      <c r="G2096" s="6" t="s">
        <v>5101</v>
      </c>
    </row>
    <row r="2097">
      <c r="A2097" s="2" t="s">
        <v>7</v>
      </c>
      <c r="B2097" s="5">
        <v>2647.0</v>
      </c>
      <c r="C2097" s="5" t="s">
        <v>5102</v>
      </c>
      <c r="D2097" s="5" t="s">
        <v>468</v>
      </c>
      <c r="E2097" s="4">
        <v>684.0</v>
      </c>
      <c r="F2097" s="5"/>
      <c r="G2097" s="6" t="s">
        <v>5103</v>
      </c>
    </row>
    <row r="2098">
      <c r="A2098" s="2" t="s">
        <v>7</v>
      </c>
      <c r="B2098" s="5">
        <v>2648.0</v>
      </c>
      <c r="C2098" s="5" t="s">
        <v>5104</v>
      </c>
      <c r="D2098" s="5" t="s">
        <v>468</v>
      </c>
      <c r="E2098" s="4">
        <v>684.0</v>
      </c>
      <c r="F2098" s="5" t="s">
        <v>5105</v>
      </c>
      <c r="G2098" s="6" t="s">
        <v>5106</v>
      </c>
    </row>
    <row r="2099">
      <c r="A2099" s="2" t="s">
        <v>7</v>
      </c>
      <c r="B2099" s="5">
        <v>2649.0</v>
      </c>
      <c r="C2099" s="5" t="s">
        <v>5107</v>
      </c>
      <c r="D2099" s="5" t="s">
        <v>548</v>
      </c>
      <c r="E2099" s="4">
        <v>684.0</v>
      </c>
      <c r="F2099" s="5" t="s">
        <v>5108</v>
      </c>
      <c r="G2099" s="6" t="s">
        <v>5109</v>
      </c>
    </row>
    <row r="2100">
      <c r="A2100" s="2" t="s">
        <v>7</v>
      </c>
      <c r="B2100" s="5">
        <v>2650.0</v>
      </c>
      <c r="C2100" s="5" t="s">
        <v>5110</v>
      </c>
      <c r="D2100" s="5" t="s">
        <v>458</v>
      </c>
      <c r="E2100" s="4">
        <v>684.0</v>
      </c>
      <c r="F2100" s="5"/>
      <c r="G2100" s="6" t="s">
        <v>5111</v>
      </c>
    </row>
    <row r="2101">
      <c r="A2101" s="2" t="s">
        <v>7</v>
      </c>
      <c r="B2101" s="5">
        <v>2651.0</v>
      </c>
      <c r="C2101" s="5" t="s">
        <v>5112</v>
      </c>
      <c r="D2101" s="5" t="s">
        <v>468</v>
      </c>
      <c r="E2101" s="4">
        <v>684.0</v>
      </c>
      <c r="F2101" s="5" t="s">
        <v>5113</v>
      </c>
      <c r="G2101" s="6" t="s">
        <v>5114</v>
      </c>
    </row>
    <row r="2102">
      <c r="A2102" s="2" t="s">
        <v>7</v>
      </c>
      <c r="B2102" s="5">
        <v>2652.0</v>
      </c>
      <c r="C2102" s="5" t="s">
        <v>5115</v>
      </c>
      <c r="D2102" s="5" t="s">
        <v>468</v>
      </c>
      <c r="E2102" s="4">
        <v>684.0</v>
      </c>
      <c r="F2102" s="5" t="s">
        <v>5116</v>
      </c>
      <c r="G2102" s="6" t="s">
        <v>5117</v>
      </c>
    </row>
    <row r="2103">
      <c r="A2103" s="2" t="s">
        <v>7</v>
      </c>
      <c r="B2103" s="5">
        <v>2653.0</v>
      </c>
      <c r="C2103" s="5" t="s">
        <v>5118</v>
      </c>
      <c r="D2103" s="5" t="s">
        <v>468</v>
      </c>
      <c r="E2103" s="4">
        <v>684.0</v>
      </c>
      <c r="F2103" s="5" t="s">
        <v>5119</v>
      </c>
      <c r="G2103" s="6" t="s">
        <v>5120</v>
      </c>
    </row>
    <row r="2104">
      <c r="A2104" s="2" t="s">
        <v>7</v>
      </c>
      <c r="B2104" s="5">
        <v>2654.0</v>
      </c>
      <c r="C2104" s="5" t="s">
        <v>5121</v>
      </c>
      <c r="D2104" s="5" t="s">
        <v>468</v>
      </c>
      <c r="E2104" s="4">
        <v>685.0</v>
      </c>
      <c r="F2104" s="5" t="s">
        <v>5122</v>
      </c>
      <c r="G2104" s="6" t="s">
        <v>5123</v>
      </c>
    </row>
    <row r="2105">
      <c r="A2105" s="2" t="s">
        <v>7</v>
      </c>
      <c r="B2105" s="5">
        <v>2655.0</v>
      </c>
      <c r="C2105" s="5" t="s">
        <v>5124</v>
      </c>
      <c r="D2105" s="5" t="s">
        <v>468</v>
      </c>
      <c r="E2105" s="4">
        <v>685.0</v>
      </c>
      <c r="F2105" s="5" t="s">
        <v>5125</v>
      </c>
      <c r="G2105" s="6" t="s">
        <v>5126</v>
      </c>
    </row>
    <row r="2106">
      <c r="A2106" s="2" t="s">
        <v>7</v>
      </c>
      <c r="B2106" s="5">
        <v>2656.0</v>
      </c>
      <c r="C2106" s="5" t="s">
        <v>5127</v>
      </c>
      <c r="D2106" s="5" t="s">
        <v>468</v>
      </c>
      <c r="E2106" s="4">
        <v>685.0</v>
      </c>
      <c r="F2106" s="5" t="s">
        <v>5128</v>
      </c>
      <c r="G2106" s="6" t="s">
        <v>5129</v>
      </c>
    </row>
    <row r="2107">
      <c r="A2107" s="2" t="s">
        <v>7</v>
      </c>
      <c r="B2107" s="5">
        <v>2657.0</v>
      </c>
      <c r="C2107" s="5" t="s">
        <v>5130</v>
      </c>
      <c r="D2107" s="5" t="s">
        <v>468</v>
      </c>
      <c r="E2107" s="4">
        <v>685.0</v>
      </c>
      <c r="F2107" s="5" t="s">
        <v>5131</v>
      </c>
      <c r="G2107" s="6" t="s">
        <v>5132</v>
      </c>
    </row>
    <row r="2108">
      <c r="A2108" s="2" t="s">
        <v>7</v>
      </c>
      <c r="B2108" s="5">
        <v>2658.0</v>
      </c>
      <c r="C2108" s="5" t="s">
        <v>5133</v>
      </c>
      <c r="D2108" s="5" t="s">
        <v>468</v>
      </c>
      <c r="E2108" s="4">
        <v>685.0</v>
      </c>
      <c r="F2108" s="5" t="s">
        <v>5134</v>
      </c>
      <c r="G2108" s="6" t="s">
        <v>5135</v>
      </c>
    </row>
    <row r="2109">
      <c r="A2109" s="2" t="s">
        <v>7</v>
      </c>
      <c r="B2109" s="5">
        <v>2659.0</v>
      </c>
      <c r="C2109" s="5" t="s">
        <v>5136</v>
      </c>
      <c r="D2109" s="5" t="s">
        <v>468</v>
      </c>
      <c r="E2109" s="4">
        <v>685.0</v>
      </c>
      <c r="F2109" s="5" t="s">
        <v>5137</v>
      </c>
      <c r="G2109" s="6" t="s">
        <v>5138</v>
      </c>
    </row>
    <row r="2110">
      <c r="A2110" s="2" t="s">
        <v>7</v>
      </c>
      <c r="B2110" s="5">
        <v>2660.0</v>
      </c>
      <c r="C2110" s="5" t="s">
        <v>5139</v>
      </c>
      <c r="D2110" s="5" t="s">
        <v>468</v>
      </c>
      <c r="E2110" s="4">
        <v>686.0</v>
      </c>
      <c r="F2110" s="5" t="s">
        <v>5140</v>
      </c>
      <c r="G2110" s="6" t="s">
        <v>5141</v>
      </c>
    </row>
    <row r="2111">
      <c r="A2111" s="2" t="s">
        <v>7</v>
      </c>
      <c r="B2111" s="5">
        <v>2661.0</v>
      </c>
      <c r="C2111" s="5" t="s">
        <v>5142</v>
      </c>
      <c r="D2111" s="5" t="s">
        <v>468</v>
      </c>
      <c r="E2111" s="4">
        <v>686.0</v>
      </c>
      <c r="F2111" s="5" t="s">
        <v>5143</v>
      </c>
      <c r="G2111" s="6" t="s">
        <v>5144</v>
      </c>
    </row>
    <row r="2112">
      <c r="A2112" s="2" t="s">
        <v>7</v>
      </c>
      <c r="B2112" s="5">
        <v>2662.0</v>
      </c>
      <c r="C2112" s="5" t="s">
        <v>5145</v>
      </c>
      <c r="D2112" s="5" t="s">
        <v>468</v>
      </c>
      <c r="E2112" s="4">
        <v>686.0</v>
      </c>
      <c r="F2112" s="5" t="s">
        <v>5146</v>
      </c>
      <c r="G2112" s="6" t="s">
        <v>5147</v>
      </c>
    </row>
    <row r="2113">
      <c r="A2113" s="2" t="s">
        <v>7</v>
      </c>
      <c r="B2113" s="5">
        <v>2663.0</v>
      </c>
      <c r="C2113" s="5" t="s">
        <v>5148</v>
      </c>
      <c r="D2113" s="5" t="s">
        <v>468</v>
      </c>
      <c r="E2113" s="4">
        <v>686.0</v>
      </c>
      <c r="F2113" s="5" t="s">
        <v>5149</v>
      </c>
      <c r="G2113" s="6" t="s">
        <v>5150</v>
      </c>
    </row>
    <row r="2114">
      <c r="A2114" s="2" t="s">
        <v>7</v>
      </c>
      <c r="B2114" s="5">
        <v>2664.0</v>
      </c>
      <c r="C2114" s="5" t="s">
        <v>5151</v>
      </c>
      <c r="D2114" s="5" t="s">
        <v>468</v>
      </c>
      <c r="E2114" s="4">
        <v>686.0</v>
      </c>
      <c r="F2114" s="5" t="s">
        <v>5152</v>
      </c>
      <c r="G2114" s="6" t="s">
        <v>5153</v>
      </c>
    </row>
    <row r="2115">
      <c r="A2115" s="2" t="s">
        <v>7</v>
      </c>
      <c r="B2115" s="5">
        <v>2665.0</v>
      </c>
      <c r="C2115" s="5" t="s">
        <v>5154</v>
      </c>
      <c r="D2115" s="5" t="s">
        <v>548</v>
      </c>
      <c r="E2115" s="4">
        <v>687.0</v>
      </c>
      <c r="F2115" s="5" t="s">
        <v>5155</v>
      </c>
      <c r="G2115" s="6" t="s">
        <v>5156</v>
      </c>
    </row>
    <row r="2116">
      <c r="A2116" s="2" t="s">
        <v>7</v>
      </c>
      <c r="B2116" s="5">
        <v>2666.0</v>
      </c>
      <c r="C2116" s="5" t="s">
        <v>5157</v>
      </c>
      <c r="D2116" s="5" t="s">
        <v>468</v>
      </c>
      <c r="E2116" s="4">
        <v>688.0</v>
      </c>
      <c r="F2116" s="5" t="s">
        <v>5158</v>
      </c>
      <c r="G2116" s="6" t="s">
        <v>5159</v>
      </c>
    </row>
    <row r="2117">
      <c r="A2117" s="2" t="s">
        <v>7</v>
      </c>
      <c r="B2117" s="5">
        <v>2667.0</v>
      </c>
      <c r="C2117" s="5" t="s">
        <v>5160</v>
      </c>
      <c r="D2117" s="5" t="s">
        <v>468</v>
      </c>
      <c r="E2117" s="4">
        <v>688.0</v>
      </c>
      <c r="F2117" s="5" t="s">
        <v>5161</v>
      </c>
      <c r="G2117" s="6" t="s">
        <v>5162</v>
      </c>
    </row>
    <row r="2118">
      <c r="A2118" s="2" t="s">
        <v>7</v>
      </c>
      <c r="B2118" s="5">
        <v>2668.0</v>
      </c>
      <c r="C2118" s="5" t="s">
        <v>5163</v>
      </c>
      <c r="D2118" s="5" t="s">
        <v>468</v>
      </c>
      <c r="E2118" s="4">
        <v>688.0</v>
      </c>
      <c r="F2118" s="5" t="s">
        <v>5164</v>
      </c>
      <c r="G2118" s="6" t="s">
        <v>5165</v>
      </c>
    </row>
    <row r="2119">
      <c r="A2119" s="2" t="s">
        <v>7</v>
      </c>
      <c r="B2119" s="5">
        <v>2669.0</v>
      </c>
      <c r="C2119" s="5" t="s">
        <v>5166</v>
      </c>
      <c r="D2119" s="5" t="s">
        <v>540</v>
      </c>
      <c r="E2119" s="4">
        <v>688.0</v>
      </c>
      <c r="F2119" s="5" t="s">
        <v>5167</v>
      </c>
      <c r="G2119" s="6" t="s">
        <v>5168</v>
      </c>
    </row>
    <row r="2120">
      <c r="A2120" s="2" t="s">
        <v>7</v>
      </c>
      <c r="B2120" s="5">
        <v>2670.0</v>
      </c>
      <c r="C2120" s="5" t="s">
        <v>5169</v>
      </c>
      <c r="D2120" s="5" t="s">
        <v>468</v>
      </c>
      <c r="E2120" s="4">
        <v>689.0</v>
      </c>
      <c r="F2120" s="5" t="s">
        <v>5170</v>
      </c>
      <c r="G2120" s="6" t="s">
        <v>5171</v>
      </c>
    </row>
    <row r="2121">
      <c r="A2121" s="2" t="s">
        <v>7</v>
      </c>
      <c r="B2121" s="5">
        <v>2671.0</v>
      </c>
      <c r="C2121" s="5" t="s">
        <v>5172</v>
      </c>
      <c r="D2121" s="5" t="s">
        <v>468</v>
      </c>
      <c r="E2121" s="4">
        <v>689.0</v>
      </c>
      <c r="F2121" s="5" t="s">
        <v>5173</v>
      </c>
      <c r="G2121" s="6" t="s">
        <v>5174</v>
      </c>
    </row>
    <row r="2122">
      <c r="A2122" s="2" t="s">
        <v>7</v>
      </c>
      <c r="B2122" s="5">
        <v>2672.0</v>
      </c>
      <c r="C2122" s="5" t="s">
        <v>229</v>
      </c>
      <c r="D2122" s="5" t="s">
        <v>468</v>
      </c>
      <c r="E2122" s="4">
        <v>689.0</v>
      </c>
      <c r="F2122" s="5" t="s">
        <v>5175</v>
      </c>
      <c r="G2122" s="6" t="s">
        <v>5176</v>
      </c>
    </row>
    <row r="2123">
      <c r="A2123" s="2" t="s">
        <v>7</v>
      </c>
      <c r="B2123" s="5">
        <v>2673.0</v>
      </c>
      <c r="C2123" s="5" t="s">
        <v>5177</v>
      </c>
      <c r="D2123" s="5" t="s">
        <v>548</v>
      </c>
      <c r="E2123" s="4">
        <v>689.0</v>
      </c>
      <c r="F2123" s="5" t="s">
        <v>5178</v>
      </c>
      <c r="G2123" s="6" t="s">
        <v>5179</v>
      </c>
    </row>
    <row r="2124">
      <c r="A2124" s="2" t="s">
        <v>7</v>
      </c>
      <c r="B2124" s="5">
        <v>2674.0</v>
      </c>
      <c r="C2124" s="5" t="s">
        <v>5180</v>
      </c>
      <c r="D2124" s="5" t="s">
        <v>468</v>
      </c>
      <c r="E2124" s="4">
        <v>689.0</v>
      </c>
      <c r="F2124" s="5" t="s">
        <v>5181</v>
      </c>
      <c r="G2124" s="6" t="s">
        <v>5182</v>
      </c>
    </row>
    <row r="2125">
      <c r="A2125" s="2" t="s">
        <v>7</v>
      </c>
      <c r="B2125" s="5">
        <v>2675.0</v>
      </c>
      <c r="C2125" s="5" t="s">
        <v>5183</v>
      </c>
      <c r="D2125" s="5" t="s">
        <v>468</v>
      </c>
      <c r="E2125" s="4">
        <v>690.0</v>
      </c>
      <c r="F2125" s="5" t="s">
        <v>5184</v>
      </c>
      <c r="G2125" s="6" t="s">
        <v>5185</v>
      </c>
    </row>
    <row r="2126">
      <c r="A2126" s="2" t="s">
        <v>7</v>
      </c>
      <c r="B2126" s="5">
        <v>2676.0</v>
      </c>
      <c r="C2126" s="5" t="s">
        <v>230</v>
      </c>
      <c r="D2126" s="5" t="s">
        <v>468</v>
      </c>
      <c r="E2126" s="4">
        <v>690.0</v>
      </c>
      <c r="F2126" s="5" t="s">
        <v>5186</v>
      </c>
      <c r="G2126" s="6" t="s">
        <v>5187</v>
      </c>
    </row>
    <row r="2127">
      <c r="A2127" s="2" t="s">
        <v>7</v>
      </c>
      <c r="B2127" s="5">
        <v>2677.0</v>
      </c>
      <c r="C2127" s="5" t="s">
        <v>5188</v>
      </c>
      <c r="D2127" s="5" t="s">
        <v>468</v>
      </c>
      <c r="E2127" s="4">
        <v>690.0</v>
      </c>
      <c r="F2127" s="5" t="s">
        <v>5189</v>
      </c>
      <c r="G2127" s="6" t="s">
        <v>5190</v>
      </c>
    </row>
    <row r="2128">
      <c r="A2128" s="2" t="s">
        <v>7</v>
      </c>
      <c r="B2128" s="5">
        <v>2678.0</v>
      </c>
      <c r="C2128" s="5" t="s">
        <v>5191</v>
      </c>
      <c r="D2128" s="5" t="s">
        <v>468</v>
      </c>
      <c r="E2128" s="4">
        <v>690.0</v>
      </c>
      <c r="F2128" s="5" t="s">
        <v>5186</v>
      </c>
      <c r="G2128" s="6" t="s">
        <v>5192</v>
      </c>
    </row>
    <row r="2129">
      <c r="A2129" s="2" t="s">
        <v>7</v>
      </c>
      <c r="B2129" s="5">
        <v>2679.0</v>
      </c>
      <c r="C2129" s="5" t="s">
        <v>5193</v>
      </c>
      <c r="D2129" s="5" t="s">
        <v>468</v>
      </c>
      <c r="E2129" s="4">
        <v>690.0</v>
      </c>
      <c r="F2129" s="5" t="s">
        <v>5194</v>
      </c>
      <c r="G2129" s="6" t="s">
        <v>5195</v>
      </c>
    </row>
    <row r="2130">
      <c r="A2130" s="2" t="s">
        <v>7</v>
      </c>
      <c r="B2130" s="5">
        <v>2680.0</v>
      </c>
      <c r="C2130" s="5" t="s">
        <v>5196</v>
      </c>
      <c r="D2130" s="5" t="s">
        <v>468</v>
      </c>
      <c r="E2130" s="4">
        <v>690.0</v>
      </c>
      <c r="F2130" s="5" t="s">
        <v>5197</v>
      </c>
      <c r="G2130" s="6" t="s">
        <v>5198</v>
      </c>
    </row>
    <row r="2131">
      <c r="A2131" s="2" t="s">
        <v>7</v>
      </c>
      <c r="B2131" s="5">
        <v>2681.0</v>
      </c>
      <c r="C2131" s="5" t="s">
        <v>5199</v>
      </c>
      <c r="D2131" s="5" t="s">
        <v>468</v>
      </c>
      <c r="E2131" s="4">
        <v>690.0</v>
      </c>
      <c r="F2131" s="5" t="s">
        <v>5200</v>
      </c>
      <c r="G2131" s="6" t="s">
        <v>5201</v>
      </c>
    </row>
    <row r="2132">
      <c r="A2132" s="2" t="s">
        <v>7</v>
      </c>
      <c r="B2132" s="5">
        <v>2682.0</v>
      </c>
      <c r="C2132" s="5" t="s">
        <v>5202</v>
      </c>
      <c r="D2132" s="5" t="s">
        <v>468</v>
      </c>
      <c r="E2132" s="4">
        <v>690.0</v>
      </c>
      <c r="F2132" s="5" t="s">
        <v>5203</v>
      </c>
      <c r="G2132" s="6" t="s">
        <v>5204</v>
      </c>
    </row>
    <row r="2133">
      <c r="A2133" s="2" t="s">
        <v>7</v>
      </c>
      <c r="B2133" s="5">
        <v>2683.0</v>
      </c>
      <c r="C2133" s="5" t="s">
        <v>5205</v>
      </c>
      <c r="D2133" s="5" t="s">
        <v>468</v>
      </c>
      <c r="E2133" s="4">
        <v>690.0</v>
      </c>
      <c r="F2133" s="5" t="s">
        <v>5206</v>
      </c>
      <c r="G2133" s="6" t="s">
        <v>5207</v>
      </c>
    </row>
    <row r="2134">
      <c r="A2134" s="2" t="s">
        <v>7</v>
      </c>
      <c r="B2134" s="5">
        <v>2684.0</v>
      </c>
      <c r="C2134" s="5" t="s">
        <v>5208</v>
      </c>
      <c r="D2134" s="5" t="s">
        <v>548</v>
      </c>
      <c r="E2134" s="4">
        <v>690.0</v>
      </c>
      <c r="F2134" s="5" t="s">
        <v>5209</v>
      </c>
      <c r="G2134" s="6" t="s">
        <v>5210</v>
      </c>
    </row>
    <row r="2135">
      <c r="A2135" s="2" t="s">
        <v>7</v>
      </c>
      <c r="B2135" s="5">
        <v>2685.0</v>
      </c>
      <c r="C2135" s="5" t="s">
        <v>5211</v>
      </c>
      <c r="D2135" s="5" t="s">
        <v>468</v>
      </c>
      <c r="E2135" s="4">
        <v>690.0</v>
      </c>
      <c r="F2135" s="5" t="s">
        <v>5186</v>
      </c>
      <c r="G2135" s="6" t="s">
        <v>5212</v>
      </c>
    </row>
    <row r="2136">
      <c r="A2136" s="2" t="s">
        <v>7</v>
      </c>
      <c r="B2136" s="5">
        <v>2686.0</v>
      </c>
      <c r="C2136" s="5" t="s">
        <v>5213</v>
      </c>
      <c r="D2136" s="5" t="s">
        <v>468</v>
      </c>
      <c r="E2136" s="4">
        <v>691.0</v>
      </c>
      <c r="F2136" s="5" t="s">
        <v>5214</v>
      </c>
      <c r="G2136" s="6" t="s">
        <v>5215</v>
      </c>
    </row>
    <row r="2137">
      <c r="A2137" s="2" t="s">
        <v>7</v>
      </c>
      <c r="B2137" s="5">
        <v>2687.0</v>
      </c>
      <c r="C2137" s="5" t="s">
        <v>5216</v>
      </c>
      <c r="D2137" s="5" t="s">
        <v>468</v>
      </c>
      <c r="E2137" s="4">
        <v>691.0</v>
      </c>
      <c r="F2137" s="5"/>
      <c r="G2137" s="6" t="s">
        <v>5217</v>
      </c>
    </row>
    <row r="2138">
      <c r="A2138" s="2" t="s">
        <v>7</v>
      </c>
      <c r="B2138" s="5">
        <v>2688.0</v>
      </c>
      <c r="C2138" s="5" t="s">
        <v>5218</v>
      </c>
      <c r="D2138" s="5" t="s">
        <v>468</v>
      </c>
      <c r="E2138" s="4">
        <v>691.0</v>
      </c>
      <c r="F2138" s="5" t="s">
        <v>5219</v>
      </c>
      <c r="G2138" s="6" t="s">
        <v>5220</v>
      </c>
    </row>
    <row r="2139">
      <c r="A2139" s="2" t="s">
        <v>7</v>
      </c>
      <c r="B2139" s="5">
        <v>2689.0</v>
      </c>
      <c r="C2139" s="5" t="s">
        <v>5221</v>
      </c>
      <c r="D2139" s="5" t="s">
        <v>468</v>
      </c>
      <c r="E2139" s="4">
        <v>691.0</v>
      </c>
      <c r="F2139" s="5" t="s">
        <v>5222</v>
      </c>
      <c r="G2139" s="6" t="s">
        <v>5223</v>
      </c>
    </row>
    <row r="2140">
      <c r="A2140" s="2" t="s">
        <v>7</v>
      </c>
      <c r="B2140" s="5">
        <v>2690.0</v>
      </c>
      <c r="C2140" s="5" t="s">
        <v>5224</v>
      </c>
      <c r="D2140" s="5" t="s">
        <v>468</v>
      </c>
      <c r="E2140" s="4">
        <v>691.0</v>
      </c>
      <c r="F2140" s="5" t="s">
        <v>5225</v>
      </c>
      <c r="G2140" s="6" t="s">
        <v>5226</v>
      </c>
    </row>
    <row r="2141">
      <c r="A2141" s="2" t="s">
        <v>7</v>
      </c>
      <c r="B2141" s="5">
        <v>2691.0</v>
      </c>
      <c r="C2141" s="5" t="s">
        <v>5227</v>
      </c>
      <c r="D2141" s="5" t="s">
        <v>468</v>
      </c>
      <c r="E2141" s="4">
        <v>691.0</v>
      </c>
      <c r="F2141" s="5" t="s">
        <v>5228</v>
      </c>
      <c r="G2141" s="6" t="s">
        <v>5229</v>
      </c>
    </row>
    <row r="2142">
      <c r="A2142" s="2" t="s">
        <v>7</v>
      </c>
      <c r="B2142" s="5">
        <v>2692.0</v>
      </c>
      <c r="C2142" s="5" t="s">
        <v>5230</v>
      </c>
      <c r="D2142" s="5" t="s">
        <v>468</v>
      </c>
      <c r="E2142" s="4">
        <v>691.0</v>
      </c>
      <c r="F2142" s="5" t="s">
        <v>5231</v>
      </c>
      <c r="G2142" s="6" t="s">
        <v>5232</v>
      </c>
    </row>
    <row r="2143">
      <c r="A2143" s="2" t="s">
        <v>7</v>
      </c>
      <c r="B2143" s="5">
        <v>2693.0</v>
      </c>
      <c r="C2143" s="5" t="s">
        <v>5233</v>
      </c>
      <c r="D2143" s="5" t="s">
        <v>468</v>
      </c>
      <c r="E2143" s="4">
        <v>692.0</v>
      </c>
      <c r="F2143" s="5"/>
      <c r="G2143" s="6" t="s">
        <v>5234</v>
      </c>
    </row>
    <row r="2144">
      <c r="A2144" s="2" t="s">
        <v>7</v>
      </c>
      <c r="B2144" s="5">
        <v>2694.0</v>
      </c>
      <c r="C2144" s="5" t="s">
        <v>5235</v>
      </c>
      <c r="D2144" s="5" t="s">
        <v>468</v>
      </c>
      <c r="E2144" s="4">
        <v>693.0</v>
      </c>
      <c r="F2144" s="5" t="s">
        <v>5236</v>
      </c>
      <c r="G2144" s="6" t="s">
        <v>5237</v>
      </c>
    </row>
    <row r="2145">
      <c r="A2145" s="2" t="s">
        <v>7</v>
      </c>
      <c r="B2145" s="5">
        <v>2695.0</v>
      </c>
      <c r="C2145" s="5" t="s">
        <v>5238</v>
      </c>
      <c r="D2145" s="5" t="s">
        <v>468</v>
      </c>
      <c r="E2145" s="4">
        <v>693.0</v>
      </c>
      <c r="F2145" s="5" t="s">
        <v>5239</v>
      </c>
      <c r="G2145" s="6" t="s">
        <v>5240</v>
      </c>
    </row>
    <row r="2146">
      <c r="A2146" s="2" t="s">
        <v>7</v>
      </c>
      <c r="B2146" s="5">
        <v>2696.0</v>
      </c>
      <c r="C2146" s="5" t="s">
        <v>5241</v>
      </c>
      <c r="D2146" s="5" t="s">
        <v>468</v>
      </c>
      <c r="E2146" s="4">
        <v>693.0</v>
      </c>
      <c r="F2146" s="5" t="s">
        <v>5242</v>
      </c>
      <c r="G2146" s="6" t="s">
        <v>5243</v>
      </c>
    </row>
    <row r="2147">
      <c r="A2147" s="2" t="s">
        <v>7</v>
      </c>
      <c r="B2147" s="5">
        <v>2697.0</v>
      </c>
      <c r="C2147" s="5" t="s">
        <v>5244</v>
      </c>
      <c r="D2147" s="5" t="s">
        <v>468</v>
      </c>
      <c r="E2147" s="4">
        <v>694.0</v>
      </c>
      <c r="F2147" s="5" t="s">
        <v>5245</v>
      </c>
      <c r="G2147" s="6" t="s">
        <v>5246</v>
      </c>
    </row>
    <row r="2148">
      <c r="A2148" s="2" t="s">
        <v>7</v>
      </c>
      <c r="B2148" s="5">
        <v>2698.0</v>
      </c>
      <c r="C2148" s="5" t="s">
        <v>5247</v>
      </c>
      <c r="D2148" s="5" t="s">
        <v>468</v>
      </c>
      <c r="E2148" s="4">
        <v>694.0</v>
      </c>
      <c r="F2148" s="5" t="s">
        <v>5248</v>
      </c>
      <c r="G2148" s="6" t="s">
        <v>5249</v>
      </c>
    </row>
    <row r="2149">
      <c r="A2149" s="2" t="s">
        <v>7</v>
      </c>
      <c r="B2149" s="5">
        <v>2699.0</v>
      </c>
      <c r="C2149" s="5" t="s">
        <v>5250</v>
      </c>
      <c r="D2149" s="5" t="s">
        <v>468</v>
      </c>
      <c r="E2149" s="4">
        <v>694.0</v>
      </c>
      <c r="F2149" s="5" t="s">
        <v>5251</v>
      </c>
      <c r="G2149" s="6" t="s">
        <v>5252</v>
      </c>
    </row>
    <row r="2150">
      <c r="A2150" s="2" t="s">
        <v>7</v>
      </c>
      <c r="B2150" s="5">
        <v>2700.0</v>
      </c>
      <c r="C2150" s="5" t="s">
        <v>5253</v>
      </c>
      <c r="D2150" s="5" t="s">
        <v>468</v>
      </c>
      <c r="E2150" s="4">
        <v>694.0</v>
      </c>
      <c r="F2150" s="5" t="s">
        <v>5254</v>
      </c>
      <c r="G2150" s="6" t="s">
        <v>5255</v>
      </c>
    </row>
    <row r="2151">
      <c r="A2151" s="2" t="s">
        <v>7</v>
      </c>
      <c r="B2151" s="5">
        <v>2701.0</v>
      </c>
      <c r="C2151" s="5" t="s">
        <v>5256</v>
      </c>
      <c r="D2151" s="5" t="s">
        <v>468</v>
      </c>
      <c r="E2151" s="4">
        <v>694.0</v>
      </c>
      <c r="F2151" s="5" t="s">
        <v>5257</v>
      </c>
      <c r="G2151" s="6" t="s">
        <v>5258</v>
      </c>
    </row>
    <row r="2152">
      <c r="A2152" s="2" t="s">
        <v>7</v>
      </c>
      <c r="B2152" s="5">
        <v>2702.0</v>
      </c>
      <c r="C2152" s="5" t="s">
        <v>5259</v>
      </c>
      <c r="D2152" s="5" t="s">
        <v>468</v>
      </c>
      <c r="E2152" s="4">
        <v>694.0</v>
      </c>
      <c r="F2152" s="5" t="s">
        <v>5260</v>
      </c>
      <c r="G2152" s="6" t="s">
        <v>5261</v>
      </c>
    </row>
    <row r="2153">
      <c r="A2153" s="2" t="s">
        <v>7</v>
      </c>
      <c r="B2153" s="5">
        <v>2703.0</v>
      </c>
      <c r="C2153" s="5" t="s">
        <v>5262</v>
      </c>
      <c r="D2153" s="5" t="s">
        <v>468</v>
      </c>
      <c r="E2153" s="4">
        <v>694.0</v>
      </c>
      <c r="F2153" s="5" t="s">
        <v>5263</v>
      </c>
      <c r="G2153" s="6" t="s">
        <v>5264</v>
      </c>
    </row>
    <row r="2154">
      <c r="A2154" s="2" t="s">
        <v>7</v>
      </c>
      <c r="B2154" s="5">
        <v>2704.0</v>
      </c>
      <c r="C2154" s="5" t="s">
        <v>5265</v>
      </c>
      <c r="D2154" s="5" t="s">
        <v>468</v>
      </c>
      <c r="E2154" s="4">
        <v>694.0</v>
      </c>
      <c r="F2154" s="5" t="s">
        <v>5266</v>
      </c>
      <c r="G2154" s="6" t="s">
        <v>5267</v>
      </c>
    </row>
    <row r="2155">
      <c r="A2155" s="2" t="s">
        <v>7</v>
      </c>
      <c r="B2155" s="5">
        <v>2705.0</v>
      </c>
      <c r="C2155" s="5" t="s">
        <v>5268</v>
      </c>
      <c r="D2155" s="5" t="s">
        <v>548</v>
      </c>
      <c r="E2155" s="4">
        <v>694.0</v>
      </c>
      <c r="F2155" s="5" t="s">
        <v>5269</v>
      </c>
      <c r="G2155" s="6" t="s">
        <v>5270</v>
      </c>
    </row>
    <row r="2156">
      <c r="A2156" s="2" t="s">
        <v>7</v>
      </c>
      <c r="B2156" s="5">
        <v>2706.0</v>
      </c>
      <c r="C2156" s="5" t="s">
        <v>5271</v>
      </c>
      <c r="D2156" s="5" t="s">
        <v>468</v>
      </c>
      <c r="E2156" s="4">
        <v>694.0</v>
      </c>
      <c r="F2156" s="5" t="s">
        <v>5272</v>
      </c>
      <c r="G2156" s="6" t="s">
        <v>5273</v>
      </c>
    </row>
    <row r="2157">
      <c r="A2157" s="2" t="s">
        <v>7</v>
      </c>
      <c r="B2157" s="5">
        <v>2707.0</v>
      </c>
      <c r="C2157" s="5" t="s">
        <v>5274</v>
      </c>
      <c r="D2157" s="5" t="s">
        <v>468</v>
      </c>
      <c r="E2157" s="4">
        <v>694.0</v>
      </c>
      <c r="F2157" s="5" t="s">
        <v>5275</v>
      </c>
      <c r="G2157" s="6" t="s">
        <v>5276</v>
      </c>
    </row>
    <row r="2158">
      <c r="A2158" s="2" t="s">
        <v>7</v>
      </c>
      <c r="B2158" s="5">
        <v>2708.0</v>
      </c>
      <c r="C2158" s="5" t="s">
        <v>5277</v>
      </c>
      <c r="D2158" s="5" t="s">
        <v>468</v>
      </c>
      <c r="E2158" s="4">
        <v>694.0</v>
      </c>
      <c r="F2158" s="5" t="s">
        <v>5278</v>
      </c>
      <c r="G2158" s="6" t="s">
        <v>5279</v>
      </c>
    </row>
    <row r="2159">
      <c r="A2159" s="2" t="s">
        <v>7</v>
      </c>
      <c r="B2159" s="5">
        <v>2709.0</v>
      </c>
      <c r="C2159" s="5" t="s">
        <v>5280</v>
      </c>
      <c r="D2159" s="5" t="s">
        <v>468</v>
      </c>
      <c r="E2159" s="4">
        <v>694.0</v>
      </c>
      <c r="F2159" s="5" t="s">
        <v>5281</v>
      </c>
      <c r="G2159" s="6" t="s">
        <v>5282</v>
      </c>
    </row>
    <row r="2160">
      <c r="A2160" s="2" t="s">
        <v>7</v>
      </c>
      <c r="B2160" s="5">
        <v>2710.0</v>
      </c>
      <c r="C2160" s="5" t="s">
        <v>5283</v>
      </c>
      <c r="D2160" s="5" t="s">
        <v>548</v>
      </c>
      <c r="E2160" s="4">
        <v>695.0</v>
      </c>
      <c r="F2160" s="5" t="s">
        <v>5284</v>
      </c>
      <c r="G2160" s="6" t="s">
        <v>5285</v>
      </c>
    </row>
    <row r="2161">
      <c r="A2161" s="2" t="s">
        <v>7</v>
      </c>
      <c r="B2161" s="5">
        <v>2711.0</v>
      </c>
      <c r="C2161" s="5" t="s">
        <v>5286</v>
      </c>
      <c r="D2161" s="5" t="s">
        <v>548</v>
      </c>
      <c r="E2161" s="4">
        <v>695.0</v>
      </c>
      <c r="F2161" s="5" t="s">
        <v>5287</v>
      </c>
      <c r="G2161" s="6" t="s">
        <v>5288</v>
      </c>
    </row>
    <row r="2162">
      <c r="A2162" s="2" t="s">
        <v>7</v>
      </c>
      <c r="B2162" s="5">
        <v>2712.0</v>
      </c>
      <c r="C2162" s="5" t="s">
        <v>5289</v>
      </c>
      <c r="D2162" s="5" t="s">
        <v>468</v>
      </c>
      <c r="E2162" s="4">
        <v>696.0</v>
      </c>
      <c r="F2162" s="5" t="s">
        <v>5290</v>
      </c>
      <c r="G2162" s="6" t="s">
        <v>5291</v>
      </c>
    </row>
    <row r="2163">
      <c r="A2163" s="2" t="s">
        <v>7</v>
      </c>
      <c r="B2163" s="5">
        <v>2713.0</v>
      </c>
      <c r="C2163" s="5" t="s">
        <v>5292</v>
      </c>
      <c r="D2163" s="5" t="s">
        <v>468</v>
      </c>
      <c r="E2163" s="4">
        <v>696.0</v>
      </c>
      <c r="F2163" s="5" t="s">
        <v>5293</v>
      </c>
      <c r="G2163" s="6" t="s">
        <v>5294</v>
      </c>
    </row>
    <row r="2164">
      <c r="A2164" s="2" t="s">
        <v>7</v>
      </c>
      <c r="B2164" s="5">
        <v>2714.0</v>
      </c>
      <c r="C2164" s="5" t="s">
        <v>5295</v>
      </c>
      <c r="D2164" s="5" t="s">
        <v>468</v>
      </c>
      <c r="E2164" s="4">
        <v>696.0</v>
      </c>
      <c r="F2164" s="5" t="s">
        <v>5296</v>
      </c>
      <c r="G2164" s="6" t="s">
        <v>5297</v>
      </c>
    </row>
    <row r="2165">
      <c r="A2165" s="2" t="s">
        <v>7</v>
      </c>
      <c r="B2165" s="5">
        <v>2715.0</v>
      </c>
      <c r="C2165" s="5" t="s">
        <v>5298</v>
      </c>
      <c r="D2165" s="5" t="s">
        <v>468</v>
      </c>
      <c r="E2165" s="4">
        <v>696.0</v>
      </c>
      <c r="F2165" s="5" t="s">
        <v>5299</v>
      </c>
      <c r="G2165" s="6" t="s">
        <v>5300</v>
      </c>
    </row>
    <row r="2166">
      <c r="A2166" s="2" t="s">
        <v>7</v>
      </c>
      <c r="B2166" s="5">
        <v>2716.0</v>
      </c>
      <c r="C2166" s="5" t="s">
        <v>5301</v>
      </c>
      <c r="D2166" s="5" t="s">
        <v>468</v>
      </c>
      <c r="E2166" s="4">
        <v>696.0</v>
      </c>
      <c r="F2166" s="5" t="s">
        <v>5302</v>
      </c>
      <c r="G2166" s="6" t="s">
        <v>5303</v>
      </c>
    </row>
    <row r="2167">
      <c r="A2167" s="2" t="s">
        <v>7</v>
      </c>
      <c r="B2167" s="5">
        <v>2717.0</v>
      </c>
      <c r="C2167" s="5" t="s">
        <v>5304</v>
      </c>
      <c r="D2167" s="5" t="s">
        <v>468</v>
      </c>
      <c r="E2167" s="4">
        <v>696.0</v>
      </c>
      <c r="F2167" s="5" t="s">
        <v>5305</v>
      </c>
      <c r="G2167" s="6" t="s">
        <v>5306</v>
      </c>
    </row>
    <row r="2168">
      <c r="A2168" s="2" t="s">
        <v>7</v>
      </c>
      <c r="B2168" s="5">
        <v>2718.0</v>
      </c>
      <c r="C2168" s="5" t="s">
        <v>5307</v>
      </c>
      <c r="D2168" s="5" t="s">
        <v>468</v>
      </c>
      <c r="E2168" s="4">
        <v>696.0</v>
      </c>
      <c r="F2168" s="5" t="s">
        <v>5308</v>
      </c>
      <c r="G2168" s="6" t="s">
        <v>5309</v>
      </c>
    </row>
    <row r="2169">
      <c r="A2169" s="2" t="s">
        <v>7</v>
      </c>
      <c r="B2169" s="5">
        <v>2719.0</v>
      </c>
      <c r="C2169" s="5" t="s">
        <v>5310</v>
      </c>
      <c r="D2169" s="5" t="s">
        <v>468</v>
      </c>
      <c r="E2169" s="4">
        <v>697.0</v>
      </c>
      <c r="F2169" s="5" t="s">
        <v>5311</v>
      </c>
      <c r="G2169" s="6" t="s">
        <v>5312</v>
      </c>
    </row>
    <row r="2170">
      <c r="A2170" s="2" t="s">
        <v>7</v>
      </c>
      <c r="B2170" s="5">
        <v>2720.0</v>
      </c>
      <c r="C2170" s="5" t="s">
        <v>5313</v>
      </c>
      <c r="D2170" s="5" t="s">
        <v>468</v>
      </c>
      <c r="E2170" s="4">
        <v>697.0</v>
      </c>
      <c r="F2170" s="5" t="s">
        <v>5314</v>
      </c>
      <c r="G2170" s="6" t="s">
        <v>5315</v>
      </c>
    </row>
    <row r="2171">
      <c r="A2171" s="2" t="s">
        <v>7</v>
      </c>
      <c r="B2171" s="5">
        <v>2721.0</v>
      </c>
      <c r="C2171" s="5" t="s">
        <v>5316</v>
      </c>
      <c r="D2171" s="5" t="s">
        <v>468</v>
      </c>
      <c r="E2171" s="4">
        <v>697.0</v>
      </c>
      <c r="F2171" s="5" t="s">
        <v>5317</v>
      </c>
      <c r="G2171" s="6" t="s">
        <v>5318</v>
      </c>
    </row>
    <row r="2172">
      <c r="A2172" s="2" t="s">
        <v>7</v>
      </c>
      <c r="B2172" s="5">
        <v>2722.0</v>
      </c>
      <c r="C2172" s="5" t="s">
        <v>5319</v>
      </c>
      <c r="D2172" s="5" t="s">
        <v>468</v>
      </c>
      <c r="E2172" s="4">
        <v>697.0</v>
      </c>
      <c r="F2172" s="5" t="s">
        <v>5320</v>
      </c>
      <c r="G2172" s="6" t="s">
        <v>5321</v>
      </c>
    </row>
    <row r="2173">
      <c r="A2173" s="2" t="s">
        <v>7</v>
      </c>
      <c r="B2173" s="5">
        <v>2723.0</v>
      </c>
      <c r="C2173" s="5" t="s">
        <v>5322</v>
      </c>
      <c r="D2173" s="5" t="s">
        <v>468</v>
      </c>
      <c r="E2173" s="4">
        <v>697.0</v>
      </c>
      <c r="F2173" s="5" t="s">
        <v>5323</v>
      </c>
      <c r="G2173" s="6" t="s">
        <v>5324</v>
      </c>
    </row>
    <row r="2174">
      <c r="A2174" s="2" t="s">
        <v>7</v>
      </c>
      <c r="B2174" s="5">
        <v>2724.0</v>
      </c>
      <c r="C2174" s="5" t="s">
        <v>5325</v>
      </c>
      <c r="D2174" s="5" t="s">
        <v>468</v>
      </c>
      <c r="E2174" s="4">
        <v>697.0</v>
      </c>
      <c r="F2174" s="5" t="s">
        <v>5326</v>
      </c>
      <c r="G2174" s="6" t="s">
        <v>5327</v>
      </c>
    </row>
    <row r="2175">
      <c r="A2175" s="2" t="s">
        <v>7</v>
      </c>
      <c r="B2175" s="5">
        <v>2725.0</v>
      </c>
      <c r="C2175" s="5" t="s">
        <v>5328</v>
      </c>
      <c r="D2175" s="5" t="s">
        <v>458</v>
      </c>
      <c r="E2175" s="4">
        <v>697.0</v>
      </c>
      <c r="F2175" s="5" t="s">
        <v>5329</v>
      </c>
      <c r="G2175" s="6" t="s">
        <v>5330</v>
      </c>
    </row>
    <row r="2176">
      <c r="A2176" s="2" t="s">
        <v>7</v>
      </c>
      <c r="B2176" s="5">
        <v>2726.0</v>
      </c>
      <c r="C2176" s="5" t="s">
        <v>5331</v>
      </c>
      <c r="D2176" s="5" t="s">
        <v>468</v>
      </c>
      <c r="E2176" s="4">
        <v>697.0</v>
      </c>
      <c r="F2176" s="5" t="s">
        <v>5332</v>
      </c>
      <c r="G2176" s="6" t="s">
        <v>5333</v>
      </c>
    </row>
    <row r="2177">
      <c r="A2177" s="2" t="s">
        <v>7</v>
      </c>
      <c r="B2177" s="5">
        <v>2727.0</v>
      </c>
      <c r="C2177" s="5" t="s">
        <v>5334</v>
      </c>
      <c r="D2177" s="5" t="s">
        <v>468</v>
      </c>
      <c r="E2177" s="4">
        <v>697.0</v>
      </c>
      <c r="F2177" s="5" t="s">
        <v>5335</v>
      </c>
      <c r="G2177" s="6" t="s">
        <v>5336</v>
      </c>
    </row>
    <row r="2178">
      <c r="A2178" s="2" t="s">
        <v>7</v>
      </c>
      <c r="B2178" s="5">
        <v>2728.0</v>
      </c>
      <c r="C2178" s="5" t="s">
        <v>5337</v>
      </c>
      <c r="D2178" s="5" t="s">
        <v>468</v>
      </c>
      <c r="E2178" s="4">
        <v>697.0</v>
      </c>
      <c r="F2178" s="5" t="s">
        <v>5338</v>
      </c>
      <c r="G2178" s="6" t="s">
        <v>5339</v>
      </c>
    </row>
    <row r="2179">
      <c r="A2179" s="2" t="s">
        <v>7</v>
      </c>
      <c r="B2179" s="5">
        <v>2729.0</v>
      </c>
      <c r="C2179" s="5" t="s">
        <v>5340</v>
      </c>
      <c r="D2179" s="5" t="s">
        <v>468</v>
      </c>
      <c r="E2179" s="4">
        <v>697.0</v>
      </c>
      <c r="F2179" s="5" t="s">
        <v>5341</v>
      </c>
      <c r="G2179" s="6" t="s">
        <v>5342</v>
      </c>
    </row>
    <row r="2180">
      <c r="A2180" s="2" t="s">
        <v>7</v>
      </c>
      <c r="B2180" s="5">
        <v>2730.0</v>
      </c>
      <c r="C2180" s="5" t="s">
        <v>5343</v>
      </c>
      <c r="D2180" s="5" t="s">
        <v>468</v>
      </c>
      <c r="E2180" s="4">
        <v>697.0</v>
      </c>
      <c r="F2180" s="5" t="s">
        <v>5344</v>
      </c>
      <c r="G2180" s="6" t="s">
        <v>5345</v>
      </c>
    </row>
    <row r="2181">
      <c r="A2181" s="2" t="s">
        <v>7</v>
      </c>
      <c r="B2181" s="5">
        <v>2731.0</v>
      </c>
      <c r="C2181" s="5" t="s">
        <v>5346</v>
      </c>
      <c r="D2181" s="5" t="s">
        <v>468</v>
      </c>
      <c r="E2181" s="4">
        <v>697.0</v>
      </c>
      <c r="F2181" s="5" t="s">
        <v>5347</v>
      </c>
      <c r="G2181" s="6" t="s">
        <v>5348</v>
      </c>
    </row>
    <row r="2182">
      <c r="A2182" s="2" t="s">
        <v>7</v>
      </c>
      <c r="B2182" s="5">
        <v>2732.0</v>
      </c>
      <c r="C2182" s="5" t="s">
        <v>5349</v>
      </c>
      <c r="D2182" s="5" t="s">
        <v>548</v>
      </c>
      <c r="E2182" s="4">
        <v>697.0</v>
      </c>
      <c r="F2182" s="5" t="s">
        <v>5350</v>
      </c>
      <c r="G2182" s="6" t="s">
        <v>5351</v>
      </c>
    </row>
    <row r="2183">
      <c r="A2183" s="2" t="s">
        <v>7</v>
      </c>
      <c r="B2183" s="5">
        <v>2733.0</v>
      </c>
      <c r="C2183" s="5" t="s">
        <v>5352</v>
      </c>
      <c r="D2183" s="5" t="s">
        <v>468</v>
      </c>
      <c r="E2183" s="4">
        <v>697.0</v>
      </c>
      <c r="F2183" s="5" t="s">
        <v>5353</v>
      </c>
      <c r="G2183" s="6" t="s">
        <v>5354</v>
      </c>
    </row>
    <row r="2184">
      <c r="A2184" s="2" t="s">
        <v>7</v>
      </c>
      <c r="B2184" s="5">
        <v>2734.0</v>
      </c>
      <c r="C2184" s="5" t="s">
        <v>5355</v>
      </c>
      <c r="D2184" s="5" t="s">
        <v>468</v>
      </c>
      <c r="E2184" s="4">
        <v>697.0</v>
      </c>
      <c r="F2184" s="5" t="s">
        <v>5356</v>
      </c>
      <c r="G2184" s="6" t="s">
        <v>5357</v>
      </c>
    </row>
    <row r="2185">
      <c r="A2185" s="2" t="s">
        <v>7</v>
      </c>
      <c r="B2185" s="5">
        <v>2735.0</v>
      </c>
      <c r="C2185" s="5" t="s">
        <v>5358</v>
      </c>
      <c r="D2185" s="5" t="s">
        <v>468</v>
      </c>
      <c r="E2185" s="4">
        <v>697.0</v>
      </c>
      <c r="F2185" s="5" t="s">
        <v>5359</v>
      </c>
      <c r="G2185" s="6" t="s">
        <v>5360</v>
      </c>
    </row>
    <row r="2186">
      <c r="A2186" s="2" t="s">
        <v>7</v>
      </c>
      <c r="B2186" s="5">
        <v>2736.0</v>
      </c>
      <c r="C2186" s="5" t="s">
        <v>5361</v>
      </c>
      <c r="D2186" s="5" t="s">
        <v>468</v>
      </c>
      <c r="E2186" s="4">
        <v>698.0</v>
      </c>
      <c r="F2186" s="5" t="s">
        <v>5296</v>
      </c>
      <c r="G2186" s="6" t="s">
        <v>5362</v>
      </c>
    </row>
    <row r="2187">
      <c r="A2187" s="2" t="s">
        <v>7</v>
      </c>
      <c r="B2187" s="5">
        <v>2737.0</v>
      </c>
      <c r="C2187" s="5" t="s">
        <v>5363</v>
      </c>
      <c r="D2187" s="5" t="s">
        <v>468</v>
      </c>
      <c r="E2187" s="4">
        <v>698.0</v>
      </c>
      <c r="F2187" s="5" t="s">
        <v>5364</v>
      </c>
      <c r="G2187" s="6" t="s">
        <v>5365</v>
      </c>
    </row>
    <row r="2188">
      <c r="A2188" s="2" t="s">
        <v>7</v>
      </c>
      <c r="B2188" s="5">
        <v>2738.0</v>
      </c>
      <c r="C2188" s="5" t="s">
        <v>5366</v>
      </c>
      <c r="D2188" s="5" t="s">
        <v>468</v>
      </c>
      <c r="E2188" s="4">
        <v>698.0</v>
      </c>
      <c r="F2188" s="5"/>
      <c r="G2188" s="6" t="s">
        <v>5367</v>
      </c>
    </row>
    <row r="2189">
      <c r="A2189" s="2" t="s">
        <v>7</v>
      </c>
      <c r="B2189" s="5">
        <v>2739.0</v>
      </c>
      <c r="C2189" s="5" t="s">
        <v>5368</v>
      </c>
      <c r="D2189" s="5" t="s">
        <v>468</v>
      </c>
      <c r="E2189" s="4">
        <v>698.0</v>
      </c>
      <c r="F2189" s="5" t="s">
        <v>5369</v>
      </c>
      <c r="G2189" s="6" t="s">
        <v>5370</v>
      </c>
    </row>
    <row r="2190">
      <c r="A2190" s="2" t="s">
        <v>7</v>
      </c>
      <c r="B2190" s="5">
        <v>2740.0</v>
      </c>
      <c r="C2190" s="5" t="s">
        <v>5371</v>
      </c>
      <c r="D2190" s="5" t="s">
        <v>468</v>
      </c>
      <c r="E2190" s="4">
        <v>698.0</v>
      </c>
      <c r="F2190" s="5" t="s">
        <v>5372</v>
      </c>
      <c r="G2190" s="6" t="s">
        <v>5373</v>
      </c>
    </row>
    <row r="2191">
      <c r="A2191" s="2" t="s">
        <v>7</v>
      </c>
      <c r="B2191" s="5">
        <v>2741.0</v>
      </c>
      <c r="C2191" s="5" t="s">
        <v>5374</v>
      </c>
      <c r="D2191" s="5" t="s">
        <v>468</v>
      </c>
      <c r="E2191" s="4">
        <v>698.0</v>
      </c>
      <c r="F2191" s="5" t="s">
        <v>5375</v>
      </c>
      <c r="G2191" s="6" t="s">
        <v>5376</v>
      </c>
    </row>
    <row r="2192">
      <c r="A2192" s="2" t="s">
        <v>7</v>
      </c>
      <c r="B2192" s="5">
        <v>2742.0</v>
      </c>
      <c r="C2192" s="5" t="s">
        <v>5377</v>
      </c>
      <c r="D2192" s="5" t="s">
        <v>468</v>
      </c>
      <c r="E2192" s="4">
        <v>698.0</v>
      </c>
      <c r="F2192" s="5" t="s">
        <v>5378</v>
      </c>
      <c r="G2192" s="6" t="s">
        <v>5379</v>
      </c>
    </row>
    <row r="2193">
      <c r="A2193" s="2" t="s">
        <v>7</v>
      </c>
      <c r="B2193" s="5">
        <v>2743.0</v>
      </c>
      <c r="C2193" s="5" t="s">
        <v>5380</v>
      </c>
      <c r="D2193" s="5" t="s">
        <v>468</v>
      </c>
      <c r="E2193" s="4">
        <v>698.0</v>
      </c>
      <c r="F2193" s="5" t="s">
        <v>5381</v>
      </c>
      <c r="G2193" s="6" t="s">
        <v>5382</v>
      </c>
    </row>
    <row r="2194">
      <c r="A2194" s="2" t="s">
        <v>7</v>
      </c>
      <c r="B2194" s="5">
        <v>2744.0</v>
      </c>
      <c r="C2194" s="5" t="s">
        <v>5383</v>
      </c>
      <c r="D2194" s="5" t="s">
        <v>468</v>
      </c>
      <c r="E2194" s="4">
        <v>698.0</v>
      </c>
      <c r="F2194" s="5" t="s">
        <v>2556</v>
      </c>
      <c r="G2194" s="6" t="s">
        <v>5384</v>
      </c>
    </row>
    <row r="2195">
      <c r="A2195" s="2" t="s">
        <v>7</v>
      </c>
      <c r="B2195" s="5">
        <v>2745.0</v>
      </c>
      <c r="C2195" s="5" t="s">
        <v>5385</v>
      </c>
      <c r="D2195" s="5" t="s">
        <v>468</v>
      </c>
      <c r="E2195" s="4">
        <v>698.0</v>
      </c>
      <c r="F2195" s="5" t="s">
        <v>5386</v>
      </c>
      <c r="G2195" s="6" t="s">
        <v>5387</v>
      </c>
    </row>
    <row r="2196">
      <c r="A2196" s="2" t="s">
        <v>7</v>
      </c>
      <c r="B2196" s="5">
        <v>2746.0</v>
      </c>
      <c r="C2196" s="5" t="s">
        <v>5388</v>
      </c>
      <c r="D2196" s="5" t="s">
        <v>468</v>
      </c>
      <c r="E2196" s="4">
        <v>698.0</v>
      </c>
      <c r="F2196" s="5" t="s">
        <v>5389</v>
      </c>
      <c r="G2196" s="6" t="s">
        <v>5390</v>
      </c>
    </row>
    <row r="2197">
      <c r="A2197" s="2" t="s">
        <v>7</v>
      </c>
      <c r="B2197" s="5">
        <v>2747.0</v>
      </c>
      <c r="C2197" s="5" t="s">
        <v>5391</v>
      </c>
      <c r="D2197" s="5" t="s">
        <v>468</v>
      </c>
      <c r="E2197" s="4">
        <v>698.0</v>
      </c>
      <c r="F2197" s="5" t="s">
        <v>5392</v>
      </c>
      <c r="G2197" s="6" t="s">
        <v>5393</v>
      </c>
    </row>
    <row r="2198">
      <c r="A2198" s="2" t="s">
        <v>7</v>
      </c>
      <c r="B2198" s="5">
        <v>2748.0</v>
      </c>
      <c r="C2198" s="5" t="s">
        <v>5394</v>
      </c>
      <c r="D2198" s="5" t="s">
        <v>548</v>
      </c>
      <c r="E2198" s="4">
        <v>698.0</v>
      </c>
      <c r="F2198" s="5" t="s">
        <v>5395</v>
      </c>
      <c r="G2198" s="6" t="s">
        <v>5396</v>
      </c>
    </row>
    <row r="2199">
      <c r="A2199" s="2" t="s">
        <v>7</v>
      </c>
      <c r="B2199" s="5">
        <v>2749.0</v>
      </c>
      <c r="C2199" s="5" t="s">
        <v>5397</v>
      </c>
      <c r="D2199" s="5" t="s">
        <v>468</v>
      </c>
      <c r="E2199" s="4">
        <v>698.0</v>
      </c>
      <c r="F2199" s="5" t="s">
        <v>5398</v>
      </c>
      <c r="G2199" s="6" t="s">
        <v>5399</v>
      </c>
    </row>
    <row r="2200">
      <c r="A2200" s="2" t="s">
        <v>7</v>
      </c>
      <c r="B2200" s="5">
        <v>2750.0</v>
      </c>
      <c r="C2200" s="5" t="s">
        <v>5400</v>
      </c>
      <c r="D2200" s="5" t="s">
        <v>548</v>
      </c>
      <c r="E2200" s="4">
        <v>698.0</v>
      </c>
      <c r="F2200" s="5" t="s">
        <v>5401</v>
      </c>
      <c r="G2200" s="6" t="s">
        <v>5402</v>
      </c>
    </row>
    <row r="2201">
      <c r="A2201" s="2" t="s">
        <v>7</v>
      </c>
      <c r="B2201" s="5">
        <v>2751.0</v>
      </c>
      <c r="C2201" s="5" t="s">
        <v>5403</v>
      </c>
      <c r="D2201" s="5" t="s">
        <v>468</v>
      </c>
      <c r="E2201" s="4">
        <v>698.0</v>
      </c>
      <c r="F2201" s="5" t="s">
        <v>5404</v>
      </c>
      <c r="G2201" s="6" t="s">
        <v>5405</v>
      </c>
    </row>
    <row r="2202">
      <c r="A2202" s="2" t="s">
        <v>7</v>
      </c>
      <c r="B2202" s="5">
        <v>2752.0</v>
      </c>
      <c r="C2202" s="5" t="s">
        <v>5406</v>
      </c>
      <c r="D2202" s="5" t="s">
        <v>468</v>
      </c>
      <c r="E2202" s="4">
        <v>698.0</v>
      </c>
      <c r="F2202" s="5" t="s">
        <v>5407</v>
      </c>
      <c r="G2202" s="6" t="s">
        <v>5408</v>
      </c>
    </row>
    <row r="2203">
      <c r="A2203" s="2" t="s">
        <v>7</v>
      </c>
      <c r="B2203" s="5">
        <v>2753.0</v>
      </c>
      <c r="C2203" s="5" t="s">
        <v>5409</v>
      </c>
      <c r="D2203" s="5" t="s">
        <v>468</v>
      </c>
      <c r="E2203" s="4">
        <v>698.0</v>
      </c>
      <c r="F2203" s="5" t="s">
        <v>5410</v>
      </c>
      <c r="G2203" s="6" t="s">
        <v>5411</v>
      </c>
    </row>
    <row r="2204">
      <c r="A2204" s="2" t="s">
        <v>7</v>
      </c>
      <c r="B2204" s="5">
        <v>2754.0</v>
      </c>
      <c r="C2204" s="5" t="s">
        <v>5412</v>
      </c>
      <c r="D2204" s="5" t="s">
        <v>548</v>
      </c>
      <c r="E2204" s="4">
        <v>698.0</v>
      </c>
      <c r="F2204" s="5" t="s">
        <v>5413</v>
      </c>
      <c r="G2204" s="6" t="s">
        <v>5414</v>
      </c>
    </row>
    <row r="2205">
      <c r="A2205" s="2" t="s">
        <v>7</v>
      </c>
      <c r="B2205" s="5">
        <v>2755.0</v>
      </c>
      <c r="C2205" s="5" t="s">
        <v>5415</v>
      </c>
      <c r="D2205" s="5" t="s">
        <v>468</v>
      </c>
      <c r="E2205" s="4">
        <v>698.0</v>
      </c>
      <c r="F2205" s="5" t="s">
        <v>5416</v>
      </c>
      <c r="G2205" s="6" t="s">
        <v>5417</v>
      </c>
    </row>
    <row r="2206">
      <c r="A2206" s="2" t="s">
        <v>7</v>
      </c>
      <c r="B2206" s="5">
        <v>2756.0</v>
      </c>
      <c r="C2206" s="5" t="s">
        <v>5418</v>
      </c>
      <c r="D2206" s="5" t="s">
        <v>548</v>
      </c>
      <c r="E2206" s="4">
        <v>698.0</v>
      </c>
      <c r="F2206" s="5" t="s">
        <v>5419</v>
      </c>
      <c r="G2206" s="6" t="s">
        <v>5420</v>
      </c>
    </row>
    <row r="2207">
      <c r="A2207" s="2" t="s">
        <v>7</v>
      </c>
      <c r="B2207" s="5">
        <v>2757.0</v>
      </c>
      <c r="C2207" s="5" t="s">
        <v>5421</v>
      </c>
      <c r="D2207" s="5" t="s">
        <v>468</v>
      </c>
      <c r="E2207" s="4">
        <v>699.0</v>
      </c>
      <c r="F2207" s="5" t="s">
        <v>5422</v>
      </c>
      <c r="G2207" s="6" t="s">
        <v>5423</v>
      </c>
    </row>
    <row r="2208">
      <c r="A2208" s="2" t="s">
        <v>7</v>
      </c>
      <c r="B2208" s="5">
        <v>2758.0</v>
      </c>
      <c r="C2208" s="5" t="s">
        <v>239</v>
      </c>
      <c r="D2208" s="5" t="s">
        <v>468</v>
      </c>
      <c r="E2208" s="4">
        <v>699.0</v>
      </c>
      <c r="F2208" s="5" t="s">
        <v>5424</v>
      </c>
      <c r="G2208" s="6" t="s">
        <v>5425</v>
      </c>
    </row>
    <row r="2209">
      <c r="A2209" s="2" t="s">
        <v>7</v>
      </c>
      <c r="B2209" s="5">
        <v>2759.0</v>
      </c>
      <c r="C2209" s="5" t="s">
        <v>5426</v>
      </c>
      <c r="D2209" s="5" t="s">
        <v>468</v>
      </c>
      <c r="E2209" s="4">
        <v>699.0</v>
      </c>
      <c r="F2209" s="5" t="s">
        <v>5427</v>
      </c>
      <c r="G2209" s="6" t="s">
        <v>5428</v>
      </c>
    </row>
    <row r="2210">
      <c r="A2210" s="2" t="s">
        <v>7</v>
      </c>
      <c r="B2210" s="5">
        <v>2760.0</v>
      </c>
      <c r="C2210" s="5" t="s">
        <v>240</v>
      </c>
      <c r="D2210" s="5" t="s">
        <v>468</v>
      </c>
      <c r="E2210" s="4">
        <v>700.0</v>
      </c>
      <c r="F2210" s="5" t="s">
        <v>5429</v>
      </c>
      <c r="G2210" s="6" t="s">
        <v>5430</v>
      </c>
    </row>
    <row r="2211">
      <c r="A2211" s="2" t="s">
        <v>7</v>
      </c>
      <c r="B2211" s="5">
        <v>2761.0</v>
      </c>
      <c r="C2211" s="5" t="s">
        <v>5431</v>
      </c>
      <c r="D2211" s="5" t="s">
        <v>468</v>
      </c>
      <c r="E2211" s="4">
        <v>700.0</v>
      </c>
      <c r="F2211" s="5" t="s">
        <v>5432</v>
      </c>
      <c r="G2211" s="6" t="s">
        <v>5433</v>
      </c>
    </row>
    <row r="2212">
      <c r="A2212" s="2" t="s">
        <v>7</v>
      </c>
      <c r="B2212" s="5">
        <v>2762.0</v>
      </c>
      <c r="C2212" s="5" t="s">
        <v>5434</v>
      </c>
      <c r="D2212" s="5" t="s">
        <v>468</v>
      </c>
      <c r="E2212" s="4">
        <v>700.0</v>
      </c>
      <c r="F2212" s="5" t="s">
        <v>5435</v>
      </c>
      <c r="G2212" s="6" t="s">
        <v>5436</v>
      </c>
    </row>
    <row r="2213">
      <c r="A2213" s="2" t="s">
        <v>7</v>
      </c>
      <c r="B2213" s="5">
        <v>2763.0</v>
      </c>
      <c r="C2213" s="5" t="s">
        <v>5437</v>
      </c>
      <c r="D2213" s="5" t="s">
        <v>468</v>
      </c>
      <c r="E2213" s="4">
        <v>700.0</v>
      </c>
      <c r="F2213" s="5" t="s">
        <v>5438</v>
      </c>
      <c r="G2213" s="6" t="s">
        <v>5439</v>
      </c>
    </row>
    <row r="2214">
      <c r="A2214" s="2" t="s">
        <v>7</v>
      </c>
      <c r="B2214" s="5">
        <v>2764.0</v>
      </c>
      <c r="C2214" s="5" t="s">
        <v>5440</v>
      </c>
      <c r="D2214" s="5" t="s">
        <v>468</v>
      </c>
      <c r="E2214" s="4">
        <v>700.0</v>
      </c>
      <c r="F2214" s="5" t="s">
        <v>5441</v>
      </c>
      <c r="G2214" s="6" t="s">
        <v>5442</v>
      </c>
    </row>
    <row r="2215">
      <c r="A2215" s="2" t="s">
        <v>7</v>
      </c>
      <c r="B2215" s="5">
        <v>2765.0</v>
      </c>
      <c r="C2215" s="5" t="s">
        <v>5443</v>
      </c>
      <c r="D2215" s="5" t="s">
        <v>468</v>
      </c>
      <c r="E2215" s="4">
        <v>700.0</v>
      </c>
      <c r="F2215" s="5" t="s">
        <v>5444</v>
      </c>
      <c r="G2215" s="6" t="s">
        <v>5445</v>
      </c>
    </row>
    <row r="2216">
      <c r="A2216" s="2" t="s">
        <v>7</v>
      </c>
      <c r="B2216" s="5">
        <v>2766.0</v>
      </c>
      <c r="C2216" s="5" t="s">
        <v>241</v>
      </c>
      <c r="D2216" s="5" t="s">
        <v>468</v>
      </c>
      <c r="E2216" s="4">
        <v>701.0</v>
      </c>
      <c r="F2216" s="5" t="s">
        <v>5446</v>
      </c>
      <c r="G2216" s="6" t="s">
        <v>5447</v>
      </c>
    </row>
    <row r="2217">
      <c r="A2217" s="2" t="s">
        <v>7</v>
      </c>
      <c r="B2217" s="5">
        <v>2767.0</v>
      </c>
      <c r="C2217" s="5" t="s">
        <v>5448</v>
      </c>
      <c r="D2217" s="5" t="s">
        <v>468</v>
      </c>
      <c r="E2217" s="4">
        <v>702.0</v>
      </c>
      <c r="F2217" s="5"/>
      <c r="G2217" s="6" t="s">
        <v>5449</v>
      </c>
    </row>
    <row r="2218">
      <c r="A2218" s="2" t="s">
        <v>7</v>
      </c>
      <c r="B2218" s="5">
        <v>2768.0</v>
      </c>
      <c r="C2218" s="5" t="s">
        <v>5450</v>
      </c>
      <c r="D2218" s="5" t="s">
        <v>468</v>
      </c>
      <c r="E2218" s="4">
        <v>702.0</v>
      </c>
      <c r="F2218" s="5" t="s">
        <v>5451</v>
      </c>
      <c r="G2218" s="6" t="s">
        <v>5452</v>
      </c>
    </row>
    <row r="2219">
      <c r="A2219" s="2" t="s">
        <v>7</v>
      </c>
      <c r="B2219" s="5">
        <v>2769.0</v>
      </c>
      <c r="C2219" s="5" t="s">
        <v>5453</v>
      </c>
      <c r="D2219" s="5" t="s">
        <v>468</v>
      </c>
      <c r="E2219" s="4">
        <v>702.0</v>
      </c>
      <c r="F2219" s="5" t="s">
        <v>5454</v>
      </c>
      <c r="G2219" s="6" t="s">
        <v>5455</v>
      </c>
    </row>
    <row r="2220">
      <c r="A2220" s="2" t="s">
        <v>7</v>
      </c>
      <c r="B2220" s="5">
        <v>2770.0</v>
      </c>
      <c r="C2220" s="5" t="s">
        <v>5456</v>
      </c>
      <c r="D2220" s="5" t="s">
        <v>468</v>
      </c>
      <c r="E2220" s="4">
        <v>702.0</v>
      </c>
      <c r="F2220" s="5" t="s">
        <v>5457</v>
      </c>
      <c r="G2220" s="6" t="s">
        <v>5458</v>
      </c>
    </row>
    <row r="2221">
      <c r="A2221" s="2" t="s">
        <v>7</v>
      </c>
      <c r="B2221" s="5">
        <v>2771.0</v>
      </c>
      <c r="C2221" s="5" t="s">
        <v>5459</v>
      </c>
      <c r="D2221" s="5" t="s">
        <v>540</v>
      </c>
      <c r="E2221" s="4">
        <v>702.0</v>
      </c>
      <c r="F2221" s="5" t="s">
        <v>5460</v>
      </c>
      <c r="G2221" s="6" t="s">
        <v>5461</v>
      </c>
    </row>
    <row r="2222">
      <c r="A2222" s="2" t="s">
        <v>7</v>
      </c>
      <c r="B2222" s="5">
        <v>2772.0</v>
      </c>
      <c r="C2222" s="5" t="s">
        <v>5462</v>
      </c>
      <c r="D2222" s="5" t="s">
        <v>468</v>
      </c>
      <c r="E2222" s="4">
        <v>702.0</v>
      </c>
      <c r="F2222" s="5" t="s">
        <v>5463</v>
      </c>
      <c r="G2222" s="6" t="s">
        <v>5464</v>
      </c>
    </row>
    <row r="2223">
      <c r="A2223" s="2" t="s">
        <v>7</v>
      </c>
      <c r="B2223" s="5">
        <v>2773.0</v>
      </c>
      <c r="C2223" s="5" t="s">
        <v>5465</v>
      </c>
      <c r="D2223" s="5" t="s">
        <v>468</v>
      </c>
      <c r="E2223" s="4">
        <v>702.0</v>
      </c>
      <c r="F2223" s="5" t="s">
        <v>5466</v>
      </c>
      <c r="G2223" s="6" t="s">
        <v>5467</v>
      </c>
    </row>
    <row r="2224">
      <c r="A2224" s="2" t="s">
        <v>7</v>
      </c>
      <c r="B2224" s="5">
        <v>2774.0</v>
      </c>
      <c r="C2224" s="5" t="s">
        <v>5468</v>
      </c>
      <c r="D2224" s="5" t="s">
        <v>468</v>
      </c>
      <c r="E2224" s="4">
        <v>702.0</v>
      </c>
      <c r="F2224" s="5" t="s">
        <v>5469</v>
      </c>
      <c r="G2224" s="6" t="s">
        <v>5470</v>
      </c>
    </row>
    <row r="2225">
      <c r="A2225" s="2" t="s">
        <v>7</v>
      </c>
      <c r="B2225" s="5">
        <v>2775.0</v>
      </c>
      <c r="C2225" s="5" t="s">
        <v>5471</v>
      </c>
      <c r="D2225" s="5" t="s">
        <v>468</v>
      </c>
      <c r="E2225" s="4">
        <v>702.0</v>
      </c>
      <c r="F2225" s="5"/>
      <c r="G2225" s="6" t="s">
        <v>5472</v>
      </c>
    </row>
    <row r="2226">
      <c r="A2226" s="2" t="s">
        <v>7</v>
      </c>
      <c r="B2226" s="5">
        <v>2776.0</v>
      </c>
      <c r="C2226" s="5" t="s">
        <v>5473</v>
      </c>
      <c r="D2226" s="5" t="s">
        <v>468</v>
      </c>
      <c r="E2226" s="4">
        <v>702.0</v>
      </c>
      <c r="F2226" s="5" t="s">
        <v>5474</v>
      </c>
      <c r="G2226" s="6" t="s">
        <v>5475</v>
      </c>
    </row>
    <row r="2227">
      <c r="A2227" s="2" t="s">
        <v>7</v>
      </c>
      <c r="B2227" s="5">
        <v>2777.0</v>
      </c>
      <c r="C2227" s="5" t="s">
        <v>5476</v>
      </c>
      <c r="D2227" s="5" t="s">
        <v>468</v>
      </c>
      <c r="E2227" s="4">
        <v>702.0</v>
      </c>
      <c r="F2227" s="5" t="s">
        <v>5477</v>
      </c>
      <c r="G2227" s="6" t="s">
        <v>5478</v>
      </c>
    </row>
    <row r="2228">
      <c r="A2228" s="2" t="s">
        <v>7</v>
      </c>
      <c r="B2228" s="5">
        <v>2778.0</v>
      </c>
      <c r="C2228" s="5" t="s">
        <v>5479</v>
      </c>
      <c r="D2228" s="5" t="s">
        <v>468</v>
      </c>
      <c r="E2228" s="4">
        <v>702.0</v>
      </c>
      <c r="F2228" s="5" t="s">
        <v>5480</v>
      </c>
      <c r="G2228" s="6" t="s">
        <v>5481</v>
      </c>
    </row>
    <row r="2229">
      <c r="A2229" s="2" t="s">
        <v>7</v>
      </c>
      <c r="B2229" s="5">
        <v>2779.0</v>
      </c>
      <c r="C2229" s="5" t="s">
        <v>5482</v>
      </c>
      <c r="D2229" s="5" t="s">
        <v>468</v>
      </c>
      <c r="E2229" s="4">
        <v>702.0</v>
      </c>
      <c r="F2229" s="5" t="s">
        <v>5483</v>
      </c>
      <c r="G2229" s="6" t="s">
        <v>5484</v>
      </c>
    </row>
    <row r="2230">
      <c r="A2230" s="2" t="s">
        <v>7</v>
      </c>
      <c r="B2230" s="5">
        <v>2780.0</v>
      </c>
      <c r="C2230" s="5" t="s">
        <v>5485</v>
      </c>
      <c r="D2230" s="5" t="s">
        <v>468</v>
      </c>
      <c r="E2230" s="4">
        <v>703.0</v>
      </c>
      <c r="F2230" s="5" t="s">
        <v>5486</v>
      </c>
      <c r="G2230" s="6" t="s">
        <v>5487</v>
      </c>
    </row>
    <row r="2231">
      <c r="A2231" s="2" t="s">
        <v>7</v>
      </c>
      <c r="B2231" s="5">
        <v>2781.0</v>
      </c>
      <c r="C2231" s="5" t="s">
        <v>5488</v>
      </c>
      <c r="D2231" s="5" t="s">
        <v>468</v>
      </c>
      <c r="E2231" s="4">
        <v>703.0</v>
      </c>
      <c r="F2231" s="5" t="s">
        <v>5489</v>
      </c>
      <c r="G2231" s="6" t="s">
        <v>5490</v>
      </c>
    </row>
    <row r="2232">
      <c r="A2232" s="2" t="s">
        <v>7</v>
      </c>
      <c r="B2232" s="5">
        <v>2782.0</v>
      </c>
      <c r="C2232" s="5" t="s">
        <v>5491</v>
      </c>
      <c r="D2232" s="5" t="s">
        <v>468</v>
      </c>
      <c r="E2232" s="4">
        <v>703.0</v>
      </c>
      <c r="F2232" s="5" t="s">
        <v>5492</v>
      </c>
      <c r="G2232" s="6" t="s">
        <v>5493</v>
      </c>
    </row>
    <row r="2233">
      <c r="A2233" s="2" t="s">
        <v>7</v>
      </c>
      <c r="B2233" s="5">
        <v>2783.0</v>
      </c>
      <c r="C2233" s="5" t="s">
        <v>5494</v>
      </c>
      <c r="D2233" s="5" t="s">
        <v>468</v>
      </c>
      <c r="E2233" s="4">
        <v>703.0</v>
      </c>
      <c r="F2233" s="5" t="s">
        <v>5495</v>
      </c>
      <c r="G2233" s="6" t="s">
        <v>5496</v>
      </c>
    </row>
    <row r="2234">
      <c r="A2234" s="2" t="s">
        <v>7</v>
      </c>
      <c r="B2234" s="5">
        <v>2784.0</v>
      </c>
      <c r="C2234" s="5" t="s">
        <v>5497</v>
      </c>
      <c r="D2234" s="5" t="s">
        <v>468</v>
      </c>
      <c r="E2234" s="4">
        <v>703.0</v>
      </c>
      <c r="F2234" s="5" t="s">
        <v>5498</v>
      </c>
      <c r="G2234" s="6" t="s">
        <v>5499</v>
      </c>
    </row>
    <row r="2235">
      <c r="A2235" s="2" t="s">
        <v>7</v>
      </c>
      <c r="B2235" s="5">
        <v>2785.0</v>
      </c>
      <c r="C2235" s="5" t="s">
        <v>5500</v>
      </c>
      <c r="D2235" s="5" t="s">
        <v>468</v>
      </c>
      <c r="E2235" s="4">
        <v>703.0</v>
      </c>
      <c r="F2235" s="5"/>
      <c r="G2235" s="6" t="s">
        <v>5501</v>
      </c>
    </row>
    <row r="2236">
      <c r="A2236" s="2" t="s">
        <v>7</v>
      </c>
      <c r="B2236" s="5">
        <v>2786.0</v>
      </c>
      <c r="C2236" s="5" t="s">
        <v>5502</v>
      </c>
      <c r="D2236" s="5" t="s">
        <v>468</v>
      </c>
      <c r="E2236" s="4">
        <v>704.0</v>
      </c>
      <c r="F2236" s="5" t="s">
        <v>5503</v>
      </c>
      <c r="G2236" s="6" t="s">
        <v>5504</v>
      </c>
    </row>
    <row r="2237">
      <c r="A2237" s="2" t="s">
        <v>7</v>
      </c>
      <c r="B2237" s="5">
        <v>2787.0</v>
      </c>
      <c r="C2237" s="5" t="s">
        <v>5505</v>
      </c>
      <c r="D2237" s="5" t="s">
        <v>468</v>
      </c>
      <c r="E2237" s="4">
        <v>704.0</v>
      </c>
      <c r="F2237" s="5" t="s">
        <v>5506</v>
      </c>
      <c r="G2237" s="6" t="s">
        <v>5507</v>
      </c>
    </row>
    <row r="2238">
      <c r="A2238" s="2" t="s">
        <v>7</v>
      </c>
      <c r="B2238" s="5">
        <v>2788.0</v>
      </c>
      <c r="C2238" s="5" t="s">
        <v>5508</v>
      </c>
      <c r="D2238" s="5" t="s">
        <v>468</v>
      </c>
      <c r="E2238" s="4">
        <v>704.0</v>
      </c>
      <c r="F2238" s="5" t="s">
        <v>5509</v>
      </c>
      <c r="G2238" s="6" t="s">
        <v>5510</v>
      </c>
    </row>
    <row r="2239">
      <c r="A2239" s="2" t="s">
        <v>7</v>
      </c>
      <c r="B2239" s="5">
        <v>2789.0</v>
      </c>
      <c r="C2239" s="5" t="s">
        <v>5511</v>
      </c>
      <c r="D2239" s="5" t="s">
        <v>468</v>
      </c>
      <c r="E2239" s="4">
        <v>704.0</v>
      </c>
      <c r="F2239" s="5" t="s">
        <v>5512</v>
      </c>
      <c r="G2239" s="6" t="s">
        <v>5513</v>
      </c>
    </row>
    <row r="2240">
      <c r="A2240" s="2" t="s">
        <v>7</v>
      </c>
      <c r="B2240" s="5">
        <v>2790.0</v>
      </c>
      <c r="C2240" s="5" t="s">
        <v>5514</v>
      </c>
      <c r="D2240" s="5" t="s">
        <v>468</v>
      </c>
      <c r="E2240" s="4">
        <v>704.0</v>
      </c>
      <c r="F2240" s="5" t="s">
        <v>5515</v>
      </c>
      <c r="G2240" s="6" t="s">
        <v>5516</v>
      </c>
    </row>
    <row r="2241">
      <c r="A2241" s="2" t="s">
        <v>7</v>
      </c>
      <c r="B2241" s="5">
        <v>2791.0</v>
      </c>
      <c r="C2241" s="5" t="s">
        <v>5517</v>
      </c>
      <c r="D2241" s="5" t="s">
        <v>468</v>
      </c>
      <c r="E2241" s="4">
        <v>704.0</v>
      </c>
      <c r="F2241" s="5"/>
      <c r="G2241" s="6" t="s">
        <v>5518</v>
      </c>
    </row>
    <row r="2242">
      <c r="A2242" s="2" t="s">
        <v>7</v>
      </c>
      <c r="B2242" s="5">
        <v>2792.0</v>
      </c>
      <c r="C2242" s="5" t="s">
        <v>5519</v>
      </c>
      <c r="D2242" s="5" t="s">
        <v>468</v>
      </c>
      <c r="E2242" s="4">
        <v>704.0</v>
      </c>
      <c r="F2242" s="5" t="s">
        <v>5520</v>
      </c>
      <c r="G2242" s="6" t="s">
        <v>5521</v>
      </c>
    </row>
    <row r="2243">
      <c r="A2243" s="2" t="s">
        <v>7</v>
      </c>
      <c r="B2243" s="5">
        <v>2793.0</v>
      </c>
      <c r="C2243" s="5" t="s">
        <v>5522</v>
      </c>
      <c r="D2243" s="5" t="s">
        <v>468</v>
      </c>
      <c r="E2243" s="4">
        <v>704.0</v>
      </c>
      <c r="F2243" s="5" t="s">
        <v>5523</v>
      </c>
      <c r="G2243" s="6" t="s">
        <v>5524</v>
      </c>
    </row>
    <row r="2244">
      <c r="A2244" s="2" t="s">
        <v>7</v>
      </c>
      <c r="B2244" s="5">
        <v>2794.0</v>
      </c>
      <c r="C2244" s="5" t="s">
        <v>5525</v>
      </c>
      <c r="D2244" s="5" t="s">
        <v>468</v>
      </c>
      <c r="E2244" s="4">
        <v>704.0</v>
      </c>
      <c r="F2244" s="5" t="s">
        <v>5526</v>
      </c>
      <c r="G2244" s="6" t="s">
        <v>5527</v>
      </c>
    </row>
    <row r="2245">
      <c r="A2245" s="2" t="s">
        <v>7</v>
      </c>
      <c r="B2245" s="5">
        <v>2795.0</v>
      </c>
      <c r="C2245" s="5" t="s">
        <v>5528</v>
      </c>
      <c r="D2245" s="5" t="s">
        <v>468</v>
      </c>
      <c r="E2245" s="4">
        <v>704.0</v>
      </c>
      <c r="F2245" s="5" t="s">
        <v>5529</v>
      </c>
      <c r="G2245" s="6" t="s">
        <v>5530</v>
      </c>
    </row>
    <row r="2246">
      <c r="A2246" s="2" t="s">
        <v>7</v>
      </c>
      <c r="B2246" s="5">
        <v>2796.0</v>
      </c>
      <c r="C2246" s="5" t="s">
        <v>5531</v>
      </c>
      <c r="D2246" s="5" t="s">
        <v>468</v>
      </c>
      <c r="E2246" s="4">
        <v>705.0</v>
      </c>
      <c r="F2246" s="5" t="s">
        <v>5532</v>
      </c>
      <c r="G2246" s="6" t="s">
        <v>5533</v>
      </c>
    </row>
    <row r="2247">
      <c r="A2247" s="2" t="s">
        <v>7</v>
      </c>
      <c r="B2247" s="5">
        <v>2797.0</v>
      </c>
      <c r="C2247" s="5" t="s">
        <v>5534</v>
      </c>
      <c r="D2247" s="5" t="s">
        <v>468</v>
      </c>
      <c r="E2247" s="4">
        <v>705.0</v>
      </c>
      <c r="F2247" s="5" t="s">
        <v>5535</v>
      </c>
      <c r="G2247" s="6" t="s">
        <v>5536</v>
      </c>
    </row>
    <row r="2248">
      <c r="A2248" s="2" t="s">
        <v>7</v>
      </c>
      <c r="B2248" s="5">
        <v>2798.0</v>
      </c>
      <c r="C2248" s="5" t="s">
        <v>5537</v>
      </c>
      <c r="D2248" s="5" t="s">
        <v>548</v>
      </c>
      <c r="E2248" s="4">
        <v>705.0</v>
      </c>
      <c r="F2248" s="5" t="s">
        <v>5538</v>
      </c>
      <c r="G2248" s="6" t="s">
        <v>5539</v>
      </c>
    </row>
    <row r="2249">
      <c r="A2249" s="2" t="s">
        <v>7</v>
      </c>
      <c r="B2249" s="5">
        <v>2799.0</v>
      </c>
      <c r="C2249" s="5" t="s">
        <v>245</v>
      </c>
      <c r="D2249" s="5" t="s">
        <v>468</v>
      </c>
      <c r="E2249" s="4">
        <v>705.0</v>
      </c>
      <c r="F2249" s="5" t="s">
        <v>5540</v>
      </c>
      <c r="G2249" s="6" t="s">
        <v>5541</v>
      </c>
    </row>
    <row r="2250">
      <c r="A2250" s="2" t="s">
        <v>7</v>
      </c>
      <c r="B2250" s="5">
        <v>2800.0</v>
      </c>
      <c r="C2250" s="5" t="s">
        <v>5542</v>
      </c>
      <c r="D2250" s="5" t="s">
        <v>468</v>
      </c>
      <c r="E2250" s="4">
        <v>705.0</v>
      </c>
      <c r="F2250" s="5" t="s">
        <v>5543</v>
      </c>
      <c r="G2250" s="6" t="s">
        <v>5544</v>
      </c>
    </row>
    <row r="2251">
      <c r="A2251" s="2" t="s">
        <v>7</v>
      </c>
      <c r="B2251" s="5">
        <v>2801.0</v>
      </c>
      <c r="C2251" s="5" t="s">
        <v>5545</v>
      </c>
      <c r="D2251" s="5" t="s">
        <v>468</v>
      </c>
      <c r="E2251" s="4">
        <v>705.0</v>
      </c>
      <c r="F2251" s="5" t="s">
        <v>5546</v>
      </c>
      <c r="G2251" s="6" t="s">
        <v>5547</v>
      </c>
    </row>
    <row r="2252">
      <c r="A2252" s="2" t="s">
        <v>7</v>
      </c>
      <c r="B2252" s="5">
        <v>2802.0</v>
      </c>
      <c r="C2252" s="5" t="s">
        <v>5548</v>
      </c>
      <c r="D2252" s="5" t="s">
        <v>468</v>
      </c>
      <c r="E2252" s="4">
        <v>705.0</v>
      </c>
      <c r="F2252" s="5" t="s">
        <v>5549</v>
      </c>
      <c r="G2252" s="6" t="s">
        <v>5550</v>
      </c>
    </row>
    <row r="2253">
      <c r="A2253" s="2" t="s">
        <v>7</v>
      </c>
      <c r="B2253" s="5">
        <v>2803.0</v>
      </c>
      <c r="C2253" s="5" t="s">
        <v>5551</v>
      </c>
      <c r="D2253" s="5" t="s">
        <v>468</v>
      </c>
      <c r="E2253" s="4">
        <v>705.0</v>
      </c>
      <c r="F2253" s="5" t="s">
        <v>5552</v>
      </c>
      <c r="G2253" s="6" t="s">
        <v>5553</v>
      </c>
    </row>
    <row r="2254">
      <c r="A2254" s="2" t="s">
        <v>7</v>
      </c>
      <c r="B2254" s="5">
        <v>2804.0</v>
      </c>
      <c r="C2254" s="5" t="s">
        <v>5554</v>
      </c>
      <c r="D2254" s="5" t="s">
        <v>468</v>
      </c>
      <c r="E2254" s="4">
        <v>706.0</v>
      </c>
      <c r="F2254" s="5"/>
      <c r="G2254" s="6" t="s">
        <v>5555</v>
      </c>
    </row>
    <row r="2255">
      <c r="A2255" s="2" t="s">
        <v>7</v>
      </c>
      <c r="B2255" s="5">
        <v>2805.0</v>
      </c>
      <c r="C2255" s="5" t="s">
        <v>5556</v>
      </c>
      <c r="D2255" s="5" t="s">
        <v>468</v>
      </c>
      <c r="E2255" s="4">
        <v>706.0</v>
      </c>
      <c r="F2255" s="5" t="s">
        <v>5557</v>
      </c>
      <c r="G2255" s="6" t="s">
        <v>5558</v>
      </c>
    </row>
    <row r="2256">
      <c r="A2256" s="2" t="s">
        <v>7</v>
      </c>
      <c r="B2256" s="5">
        <v>2806.0</v>
      </c>
      <c r="C2256" s="5" t="s">
        <v>5559</v>
      </c>
      <c r="D2256" s="5" t="s">
        <v>468</v>
      </c>
      <c r="E2256" s="4">
        <v>706.0</v>
      </c>
      <c r="F2256" s="5" t="s">
        <v>5560</v>
      </c>
      <c r="G2256" s="6" t="s">
        <v>5561</v>
      </c>
    </row>
    <row r="2257">
      <c r="A2257" s="2" t="s">
        <v>7</v>
      </c>
      <c r="B2257" s="5">
        <v>2807.0</v>
      </c>
      <c r="C2257" s="5" t="s">
        <v>5562</v>
      </c>
      <c r="D2257" s="5" t="s">
        <v>468</v>
      </c>
      <c r="E2257" s="4">
        <v>706.0</v>
      </c>
      <c r="F2257" s="5" t="s">
        <v>5563</v>
      </c>
      <c r="G2257" s="6" t="s">
        <v>5564</v>
      </c>
    </row>
    <row r="2258">
      <c r="A2258" s="2" t="s">
        <v>7</v>
      </c>
      <c r="B2258" s="5">
        <v>2808.0</v>
      </c>
      <c r="C2258" s="5" t="s">
        <v>5565</v>
      </c>
      <c r="D2258" s="5" t="s">
        <v>548</v>
      </c>
      <c r="E2258" s="4">
        <v>706.0</v>
      </c>
      <c r="F2258" s="5" t="s">
        <v>5566</v>
      </c>
      <c r="G2258" s="6" t="s">
        <v>5567</v>
      </c>
    </row>
    <row r="2259">
      <c r="A2259" s="2" t="s">
        <v>7</v>
      </c>
      <c r="B2259" s="5">
        <v>2809.0</v>
      </c>
      <c r="C2259" s="5" t="s">
        <v>5568</v>
      </c>
      <c r="D2259" s="5" t="s">
        <v>468</v>
      </c>
      <c r="E2259" s="4">
        <v>706.0</v>
      </c>
      <c r="F2259" s="5" t="s">
        <v>5569</v>
      </c>
      <c r="G2259" s="6" t="s">
        <v>5570</v>
      </c>
    </row>
    <row r="2260">
      <c r="A2260" s="2" t="s">
        <v>7</v>
      </c>
      <c r="B2260" s="5">
        <v>2810.0</v>
      </c>
      <c r="C2260" s="5" t="s">
        <v>5571</v>
      </c>
      <c r="D2260" s="5" t="s">
        <v>468</v>
      </c>
      <c r="E2260" s="4">
        <v>707.0</v>
      </c>
      <c r="F2260" s="5" t="s">
        <v>5572</v>
      </c>
      <c r="G2260" s="6" t="s">
        <v>5573</v>
      </c>
    </row>
    <row r="2261">
      <c r="A2261" s="2" t="s">
        <v>7</v>
      </c>
      <c r="B2261" s="5">
        <v>2811.0</v>
      </c>
      <c r="C2261" s="5" t="s">
        <v>5574</v>
      </c>
      <c r="D2261" s="5" t="s">
        <v>468</v>
      </c>
      <c r="E2261" s="4">
        <v>707.0</v>
      </c>
      <c r="F2261" s="5" t="s">
        <v>5575</v>
      </c>
      <c r="G2261" s="6" t="s">
        <v>5576</v>
      </c>
    </row>
    <row r="2262">
      <c r="A2262" s="2" t="s">
        <v>7</v>
      </c>
      <c r="B2262" s="5">
        <v>2812.0</v>
      </c>
      <c r="C2262" s="5" t="s">
        <v>5577</v>
      </c>
      <c r="D2262" s="5" t="s">
        <v>468</v>
      </c>
      <c r="E2262" s="4">
        <v>707.0</v>
      </c>
      <c r="F2262" s="5" t="s">
        <v>5578</v>
      </c>
      <c r="G2262" s="6" t="s">
        <v>5579</v>
      </c>
    </row>
    <row r="2263">
      <c r="A2263" s="2" t="s">
        <v>7</v>
      </c>
      <c r="B2263" s="5">
        <v>2813.0</v>
      </c>
      <c r="C2263" s="5" t="s">
        <v>5580</v>
      </c>
      <c r="D2263" s="5" t="s">
        <v>468</v>
      </c>
      <c r="E2263" s="4">
        <v>707.0</v>
      </c>
      <c r="F2263" s="5" t="s">
        <v>5581</v>
      </c>
      <c r="G2263" s="6" t="s">
        <v>5582</v>
      </c>
    </row>
    <row r="2264">
      <c r="A2264" s="2" t="s">
        <v>7</v>
      </c>
      <c r="B2264" s="5">
        <v>2814.0</v>
      </c>
      <c r="C2264" s="5" t="s">
        <v>5583</v>
      </c>
      <c r="D2264" s="5" t="s">
        <v>468</v>
      </c>
      <c r="E2264" s="4">
        <v>707.0</v>
      </c>
      <c r="F2264" s="5" t="s">
        <v>5584</v>
      </c>
      <c r="G2264" s="6" t="s">
        <v>5585</v>
      </c>
    </row>
    <row r="2265">
      <c r="A2265" s="2" t="s">
        <v>7</v>
      </c>
      <c r="B2265" s="5">
        <v>2815.0</v>
      </c>
      <c r="C2265" s="5" t="s">
        <v>247</v>
      </c>
      <c r="D2265" s="5" t="s">
        <v>468</v>
      </c>
      <c r="E2265" s="4">
        <v>707.0</v>
      </c>
      <c r="F2265" s="5"/>
      <c r="G2265" s="6" t="s">
        <v>5586</v>
      </c>
    </row>
    <row r="2266">
      <c r="A2266" s="2" t="s">
        <v>7</v>
      </c>
      <c r="B2266" s="5">
        <v>2816.0</v>
      </c>
      <c r="C2266" s="5" t="s">
        <v>5587</v>
      </c>
      <c r="D2266" s="5" t="s">
        <v>468</v>
      </c>
      <c r="E2266" s="4">
        <v>707.0</v>
      </c>
      <c r="F2266" s="5"/>
      <c r="G2266" s="6" t="s">
        <v>5588</v>
      </c>
    </row>
    <row r="2267">
      <c r="A2267" s="2" t="s">
        <v>7</v>
      </c>
      <c r="B2267" s="5">
        <v>2817.0</v>
      </c>
      <c r="C2267" s="5" t="s">
        <v>5589</v>
      </c>
      <c r="D2267" s="5" t="s">
        <v>468</v>
      </c>
      <c r="E2267" s="4">
        <v>707.0</v>
      </c>
      <c r="F2267" s="5" t="s">
        <v>5590</v>
      </c>
      <c r="G2267" s="6" t="s">
        <v>5591</v>
      </c>
    </row>
    <row r="2268">
      <c r="A2268" s="2" t="s">
        <v>7</v>
      </c>
      <c r="B2268" s="5">
        <v>2818.0</v>
      </c>
      <c r="C2268" s="5" t="s">
        <v>5592</v>
      </c>
      <c r="D2268" s="5" t="s">
        <v>468</v>
      </c>
      <c r="E2268" s="4">
        <v>708.0</v>
      </c>
      <c r="F2268" s="5" t="s">
        <v>5593</v>
      </c>
      <c r="G2268" s="6" t="s">
        <v>5594</v>
      </c>
    </row>
    <row r="2269">
      <c r="A2269" s="2" t="s">
        <v>7</v>
      </c>
      <c r="B2269" s="5">
        <v>2819.0</v>
      </c>
      <c r="C2269" s="5" t="s">
        <v>5595</v>
      </c>
      <c r="D2269" s="5" t="s">
        <v>468</v>
      </c>
      <c r="E2269" s="4">
        <v>708.0</v>
      </c>
      <c r="F2269" s="5" t="s">
        <v>5596</v>
      </c>
      <c r="G2269" s="6" t="s">
        <v>5597</v>
      </c>
    </row>
    <row r="2270">
      <c r="A2270" s="2" t="s">
        <v>7</v>
      </c>
      <c r="B2270" s="5">
        <v>2820.0</v>
      </c>
      <c r="C2270" s="5" t="s">
        <v>5598</v>
      </c>
      <c r="D2270" s="5" t="s">
        <v>468</v>
      </c>
      <c r="E2270" s="4">
        <v>708.0</v>
      </c>
      <c r="F2270" s="5" t="s">
        <v>5599</v>
      </c>
      <c r="G2270" s="6" t="s">
        <v>5600</v>
      </c>
    </row>
    <row r="2271">
      <c r="A2271" s="2" t="s">
        <v>7</v>
      </c>
      <c r="B2271" s="5">
        <v>2821.0</v>
      </c>
      <c r="C2271" s="5" t="s">
        <v>248</v>
      </c>
      <c r="D2271" s="5" t="s">
        <v>468</v>
      </c>
      <c r="E2271" s="4">
        <v>708.0</v>
      </c>
      <c r="F2271" s="5" t="s">
        <v>5601</v>
      </c>
      <c r="G2271" s="6" t="s">
        <v>5602</v>
      </c>
    </row>
    <row r="2272">
      <c r="A2272" s="2" t="s">
        <v>7</v>
      </c>
      <c r="B2272" s="5">
        <v>2822.0</v>
      </c>
      <c r="C2272" s="5" t="s">
        <v>5603</v>
      </c>
      <c r="D2272" s="5" t="s">
        <v>468</v>
      </c>
      <c r="E2272" s="4">
        <v>709.0</v>
      </c>
      <c r="F2272" s="5" t="s">
        <v>5604</v>
      </c>
      <c r="G2272" s="6" t="s">
        <v>5605</v>
      </c>
    </row>
    <row r="2273">
      <c r="A2273" s="2" t="s">
        <v>7</v>
      </c>
      <c r="B2273" s="5">
        <v>2823.0</v>
      </c>
      <c r="C2273" s="5" t="s">
        <v>5606</v>
      </c>
      <c r="D2273" s="5" t="s">
        <v>468</v>
      </c>
      <c r="E2273" s="4">
        <v>709.0</v>
      </c>
      <c r="F2273" s="5" t="s">
        <v>5607</v>
      </c>
      <c r="G2273" s="6" t="s">
        <v>5608</v>
      </c>
    </row>
    <row r="2274">
      <c r="A2274" s="2" t="s">
        <v>7</v>
      </c>
      <c r="B2274" s="5">
        <v>2824.0</v>
      </c>
      <c r="C2274" s="5" t="s">
        <v>5609</v>
      </c>
      <c r="D2274" s="5" t="s">
        <v>468</v>
      </c>
      <c r="E2274" s="4">
        <v>709.0</v>
      </c>
      <c r="F2274" s="5" t="s">
        <v>5610</v>
      </c>
      <c r="G2274" s="6" t="s">
        <v>5611</v>
      </c>
    </row>
    <row r="2275">
      <c r="A2275" s="2" t="s">
        <v>7</v>
      </c>
      <c r="B2275" s="5">
        <v>2825.0</v>
      </c>
      <c r="C2275" s="5" t="s">
        <v>5612</v>
      </c>
      <c r="D2275" s="5" t="s">
        <v>468</v>
      </c>
      <c r="E2275" s="4">
        <v>709.0</v>
      </c>
      <c r="F2275" s="5" t="s">
        <v>5613</v>
      </c>
      <c r="G2275" s="6" t="s">
        <v>5614</v>
      </c>
    </row>
    <row r="2276">
      <c r="A2276" s="2" t="s">
        <v>7</v>
      </c>
      <c r="B2276" s="5">
        <v>2826.0</v>
      </c>
      <c r="C2276" s="5" t="s">
        <v>5615</v>
      </c>
      <c r="D2276" s="5" t="s">
        <v>468</v>
      </c>
      <c r="E2276" s="4">
        <v>709.0</v>
      </c>
      <c r="F2276" s="5" t="s">
        <v>5616</v>
      </c>
      <c r="G2276" s="6" t="s">
        <v>5617</v>
      </c>
    </row>
    <row r="2277">
      <c r="A2277" s="2" t="s">
        <v>7</v>
      </c>
      <c r="B2277" s="5">
        <v>2827.0</v>
      </c>
      <c r="C2277" s="5" t="s">
        <v>5618</v>
      </c>
      <c r="D2277" s="5" t="s">
        <v>468</v>
      </c>
      <c r="E2277" s="4">
        <v>709.0</v>
      </c>
      <c r="F2277" s="5" t="s">
        <v>5466</v>
      </c>
      <c r="G2277" s="6" t="s">
        <v>5619</v>
      </c>
    </row>
    <row r="2278">
      <c r="A2278" s="2" t="s">
        <v>7</v>
      </c>
      <c r="B2278" s="5">
        <v>2828.0</v>
      </c>
      <c r="C2278" s="5" t="s">
        <v>5620</v>
      </c>
      <c r="D2278" s="5" t="s">
        <v>468</v>
      </c>
      <c r="E2278" s="4">
        <v>709.0</v>
      </c>
      <c r="F2278" s="5" t="s">
        <v>5621</v>
      </c>
      <c r="G2278" s="6" t="s">
        <v>5622</v>
      </c>
    </row>
    <row r="2279">
      <c r="A2279" s="2" t="s">
        <v>7</v>
      </c>
      <c r="B2279" s="5">
        <v>2829.0</v>
      </c>
      <c r="C2279" s="5" t="s">
        <v>5623</v>
      </c>
      <c r="D2279" s="5" t="s">
        <v>468</v>
      </c>
      <c r="E2279" s="4">
        <v>709.0</v>
      </c>
      <c r="F2279" s="5" t="s">
        <v>5624</v>
      </c>
      <c r="G2279" s="6" t="s">
        <v>5625</v>
      </c>
    </row>
    <row r="2280">
      <c r="A2280" s="2" t="s">
        <v>7</v>
      </c>
      <c r="B2280" s="5">
        <v>2830.0</v>
      </c>
      <c r="C2280" s="5" t="s">
        <v>5626</v>
      </c>
      <c r="D2280" s="5" t="s">
        <v>468</v>
      </c>
      <c r="E2280" s="4">
        <v>710.0</v>
      </c>
      <c r="F2280" s="5" t="s">
        <v>5627</v>
      </c>
      <c r="G2280" s="6" t="s">
        <v>5628</v>
      </c>
    </row>
    <row r="2281">
      <c r="A2281" s="2" t="s">
        <v>7</v>
      </c>
      <c r="B2281" s="5">
        <v>2831.0</v>
      </c>
      <c r="C2281" s="5" t="s">
        <v>250</v>
      </c>
      <c r="D2281" s="5" t="s">
        <v>468</v>
      </c>
      <c r="E2281" s="4">
        <v>710.0</v>
      </c>
      <c r="F2281" s="5" t="s">
        <v>5629</v>
      </c>
      <c r="G2281" s="6" t="s">
        <v>5630</v>
      </c>
    </row>
    <row r="2282">
      <c r="A2282" s="2" t="s">
        <v>7</v>
      </c>
      <c r="B2282" s="5">
        <v>2832.0</v>
      </c>
      <c r="C2282" s="5" t="s">
        <v>5631</v>
      </c>
      <c r="D2282" s="5" t="s">
        <v>468</v>
      </c>
      <c r="E2282" s="4">
        <v>710.0</v>
      </c>
      <c r="F2282" s="5" t="s">
        <v>5632</v>
      </c>
      <c r="G2282" s="6" t="s">
        <v>5633</v>
      </c>
    </row>
    <row r="2283">
      <c r="A2283" s="2" t="s">
        <v>7</v>
      </c>
      <c r="B2283" s="5">
        <v>2833.0</v>
      </c>
      <c r="C2283" s="5" t="s">
        <v>5634</v>
      </c>
      <c r="D2283" s="5" t="s">
        <v>468</v>
      </c>
      <c r="E2283" s="4">
        <v>711.0</v>
      </c>
      <c r="F2283" s="5" t="s">
        <v>5635</v>
      </c>
      <c r="G2283" s="6" t="s">
        <v>5636</v>
      </c>
    </row>
    <row r="2284">
      <c r="A2284" s="2" t="s">
        <v>7</v>
      </c>
      <c r="B2284" s="5">
        <v>2834.0</v>
      </c>
      <c r="C2284" s="5" t="s">
        <v>5637</v>
      </c>
      <c r="D2284" s="5" t="s">
        <v>468</v>
      </c>
      <c r="E2284" s="4">
        <v>711.0</v>
      </c>
      <c r="F2284" s="5" t="s">
        <v>5638</v>
      </c>
      <c r="G2284" s="6" t="s">
        <v>5639</v>
      </c>
    </row>
    <row r="2285">
      <c r="A2285" s="2" t="s">
        <v>7</v>
      </c>
      <c r="B2285" s="5">
        <v>2835.0</v>
      </c>
      <c r="C2285" s="5" t="s">
        <v>5640</v>
      </c>
      <c r="D2285" s="5" t="s">
        <v>468</v>
      </c>
      <c r="E2285" s="4">
        <v>711.0</v>
      </c>
      <c r="F2285" s="5" t="s">
        <v>5641</v>
      </c>
      <c r="G2285" s="6" t="s">
        <v>5642</v>
      </c>
    </row>
    <row r="2286">
      <c r="A2286" s="2" t="s">
        <v>7</v>
      </c>
      <c r="B2286" s="5">
        <v>2836.0</v>
      </c>
      <c r="C2286" s="5" t="s">
        <v>5643</v>
      </c>
      <c r="D2286" s="5" t="s">
        <v>468</v>
      </c>
      <c r="E2286" s="4">
        <v>711.0</v>
      </c>
      <c r="F2286" s="5" t="s">
        <v>5644</v>
      </c>
      <c r="G2286" s="6" t="s">
        <v>5645</v>
      </c>
    </row>
    <row r="2287">
      <c r="A2287" s="2" t="s">
        <v>7</v>
      </c>
      <c r="B2287" s="5">
        <v>2837.0</v>
      </c>
      <c r="C2287" s="5" t="s">
        <v>5646</v>
      </c>
      <c r="D2287" s="5" t="s">
        <v>468</v>
      </c>
      <c r="E2287" s="4">
        <v>711.0</v>
      </c>
      <c r="F2287" s="5" t="s">
        <v>5647</v>
      </c>
      <c r="G2287" s="6" t="s">
        <v>5648</v>
      </c>
    </row>
    <row r="2288">
      <c r="A2288" s="2" t="s">
        <v>7</v>
      </c>
      <c r="B2288" s="5">
        <v>2838.0</v>
      </c>
      <c r="C2288" s="5" t="s">
        <v>5649</v>
      </c>
      <c r="D2288" s="5" t="s">
        <v>468</v>
      </c>
      <c r="E2288" s="4">
        <v>711.0</v>
      </c>
      <c r="F2288" s="5" t="s">
        <v>5635</v>
      </c>
      <c r="G2288" s="6" t="s">
        <v>5650</v>
      </c>
    </row>
    <row r="2289">
      <c r="A2289" s="2" t="s">
        <v>7</v>
      </c>
      <c r="B2289" s="5">
        <v>2839.0</v>
      </c>
      <c r="C2289" s="5" t="s">
        <v>5651</v>
      </c>
      <c r="D2289" s="5" t="s">
        <v>468</v>
      </c>
      <c r="E2289" s="4">
        <v>712.0</v>
      </c>
      <c r="F2289" s="5" t="s">
        <v>5652</v>
      </c>
      <c r="G2289" s="6" t="s">
        <v>5653</v>
      </c>
    </row>
    <row r="2290">
      <c r="A2290" s="2" t="s">
        <v>7</v>
      </c>
      <c r="B2290" s="5">
        <v>2840.0</v>
      </c>
      <c r="C2290" s="5" t="s">
        <v>5654</v>
      </c>
      <c r="D2290" s="5" t="s">
        <v>468</v>
      </c>
      <c r="E2290" s="4">
        <v>712.0</v>
      </c>
      <c r="F2290" s="5" t="s">
        <v>5655</v>
      </c>
      <c r="G2290" s="6" t="s">
        <v>5656</v>
      </c>
    </row>
    <row r="2291">
      <c r="A2291" s="2" t="s">
        <v>7</v>
      </c>
      <c r="B2291" s="5">
        <v>2841.0</v>
      </c>
      <c r="C2291" s="5" t="s">
        <v>5657</v>
      </c>
      <c r="D2291" s="5" t="s">
        <v>468</v>
      </c>
      <c r="E2291" s="4">
        <v>712.0</v>
      </c>
      <c r="F2291" s="5"/>
      <c r="G2291" s="6" t="s">
        <v>5658</v>
      </c>
    </row>
    <row r="2292">
      <c r="A2292" s="2" t="s">
        <v>7</v>
      </c>
      <c r="B2292" s="5">
        <v>2842.0</v>
      </c>
      <c r="C2292" s="5" t="s">
        <v>5659</v>
      </c>
      <c r="D2292" s="5" t="s">
        <v>468</v>
      </c>
      <c r="E2292" s="4">
        <v>712.0</v>
      </c>
      <c r="F2292" s="5" t="s">
        <v>5660</v>
      </c>
      <c r="G2292" s="6" t="s">
        <v>5661</v>
      </c>
    </row>
    <row r="2293">
      <c r="A2293" s="2" t="s">
        <v>7</v>
      </c>
      <c r="B2293" s="5">
        <v>2843.0</v>
      </c>
      <c r="C2293" s="5" t="s">
        <v>5662</v>
      </c>
      <c r="D2293" s="5" t="s">
        <v>468</v>
      </c>
      <c r="E2293" s="4">
        <v>712.0</v>
      </c>
      <c r="F2293" s="5"/>
      <c r="G2293" s="6" t="s">
        <v>5663</v>
      </c>
    </row>
    <row r="2294">
      <c r="A2294" s="2" t="s">
        <v>7</v>
      </c>
      <c r="B2294" s="5">
        <v>2844.0</v>
      </c>
      <c r="C2294" s="5" t="s">
        <v>252</v>
      </c>
      <c r="D2294" s="5" t="s">
        <v>468</v>
      </c>
      <c r="E2294" s="4">
        <v>712.0</v>
      </c>
      <c r="F2294" s="5" t="s">
        <v>5664</v>
      </c>
      <c r="G2294" s="6" t="s">
        <v>5665</v>
      </c>
    </row>
    <row r="2295">
      <c r="A2295" s="2" t="s">
        <v>7</v>
      </c>
      <c r="B2295" s="5">
        <v>2845.0</v>
      </c>
      <c r="C2295" s="5" t="s">
        <v>5666</v>
      </c>
      <c r="D2295" s="5" t="s">
        <v>468</v>
      </c>
      <c r="E2295" s="4">
        <v>713.0</v>
      </c>
      <c r="F2295" s="5" t="s">
        <v>5667</v>
      </c>
      <c r="G2295" s="6" t="s">
        <v>5668</v>
      </c>
    </row>
    <row r="2296">
      <c r="A2296" s="2" t="s">
        <v>7</v>
      </c>
      <c r="B2296" s="5">
        <v>2846.0</v>
      </c>
      <c r="C2296" s="5" t="s">
        <v>5669</v>
      </c>
      <c r="D2296" s="5" t="s">
        <v>468</v>
      </c>
      <c r="E2296" s="4">
        <v>713.0</v>
      </c>
      <c r="F2296" s="5"/>
      <c r="G2296" s="6" t="s">
        <v>5670</v>
      </c>
    </row>
    <row r="2297">
      <c r="A2297" s="2" t="s">
        <v>7</v>
      </c>
      <c r="B2297" s="5">
        <v>2847.0</v>
      </c>
      <c r="C2297" s="5" t="s">
        <v>5671</v>
      </c>
      <c r="D2297" s="5" t="s">
        <v>468</v>
      </c>
      <c r="E2297" s="4">
        <v>713.0</v>
      </c>
      <c r="F2297" s="5" t="s">
        <v>5672</v>
      </c>
      <c r="G2297" s="6" t="s">
        <v>5673</v>
      </c>
    </row>
    <row r="2298">
      <c r="A2298" s="2" t="s">
        <v>7</v>
      </c>
      <c r="B2298" s="5">
        <v>2848.0</v>
      </c>
      <c r="C2298" s="5" t="s">
        <v>5674</v>
      </c>
      <c r="D2298" s="5" t="s">
        <v>468</v>
      </c>
      <c r="E2298" s="4">
        <v>713.0</v>
      </c>
      <c r="F2298" s="5" t="s">
        <v>5675</v>
      </c>
      <c r="G2298" s="6" t="s">
        <v>5676</v>
      </c>
    </row>
    <row r="2299">
      <c r="A2299" s="2" t="s">
        <v>7</v>
      </c>
      <c r="B2299" s="5">
        <v>2849.0</v>
      </c>
      <c r="C2299" s="5" t="s">
        <v>5677</v>
      </c>
      <c r="D2299" s="5" t="s">
        <v>468</v>
      </c>
      <c r="E2299" s="4">
        <v>713.0</v>
      </c>
      <c r="F2299" s="5" t="s">
        <v>5678</v>
      </c>
      <c r="G2299" s="6" t="s">
        <v>5679</v>
      </c>
    </row>
    <row r="2300">
      <c r="A2300" s="2" t="s">
        <v>7</v>
      </c>
      <c r="B2300" s="5">
        <v>2850.0</v>
      </c>
      <c r="C2300" s="5" t="s">
        <v>5680</v>
      </c>
      <c r="D2300" s="5" t="s">
        <v>468</v>
      </c>
      <c r="E2300" s="4">
        <v>713.0</v>
      </c>
      <c r="F2300" s="5" t="s">
        <v>5681</v>
      </c>
      <c r="G2300" s="6" t="s">
        <v>5682</v>
      </c>
    </row>
    <row r="2301">
      <c r="A2301" s="2" t="s">
        <v>7</v>
      </c>
      <c r="B2301" s="5">
        <v>2851.0</v>
      </c>
      <c r="C2301" s="5" t="s">
        <v>5683</v>
      </c>
      <c r="D2301" s="5" t="s">
        <v>468</v>
      </c>
      <c r="E2301" s="4">
        <v>713.0</v>
      </c>
      <c r="F2301" s="5" t="s">
        <v>5684</v>
      </c>
      <c r="G2301" s="6" t="s">
        <v>5685</v>
      </c>
    </row>
    <row r="2302">
      <c r="A2302" s="2" t="s">
        <v>7</v>
      </c>
      <c r="B2302" s="5">
        <v>2852.0</v>
      </c>
      <c r="C2302" s="5" t="s">
        <v>5686</v>
      </c>
      <c r="D2302" s="5" t="s">
        <v>468</v>
      </c>
      <c r="E2302" s="4">
        <v>713.0</v>
      </c>
      <c r="F2302" s="5" t="s">
        <v>5687</v>
      </c>
      <c r="G2302" s="6" t="s">
        <v>5688</v>
      </c>
    </row>
    <row r="2303">
      <c r="A2303" s="2" t="s">
        <v>7</v>
      </c>
      <c r="B2303" s="5">
        <v>2853.0</v>
      </c>
      <c r="C2303" s="5" t="s">
        <v>5689</v>
      </c>
      <c r="D2303" s="5" t="s">
        <v>468</v>
      </c>
      <c r="E2303" s="4">
        <v>713.0</v>
      </c>
      <c r="F2303" s="5" t="s">
        <v>5690</v>
      </c>
      <c r="G2303" s="6" t="s">
        <v>5691</v>
      </c>
    </row>
    <row r="2304">
      <c r="A2304" s="2" t="s">
        <v>7</v>
      </c>
      <c r="B2304" s="5">
        <v>2854.0</v>
      </c>
      <c r="C2304" s="5" t="s">
        <v>5692</v>
      </c>
      <c r="D2304" s="5" t="s">
        <v>468</v>
      </c>
      <c r="E2304" s="4">
        <v>713.0</v>
      </c>
      <c r="F2304" s="5" t="s">
        <v>5693</v>
      </c>
      <c r="G2304" s="6" t="s">
        <v>5694</v>
      </c>
    </row>
    <row r="2305">
      <c r="A2305" s="2" t="s">
        <v>7</v>
      </c>
      <c r="B2305" s="5">
        <v>2855.0</v>
      </c>
      <c r="C2305" s="5" t="s">
        <v>5695</v>
      </c>
      <c r="D2305" s="5" t="s">
        <v>468</v>
      </c>
      <c r="E2305" s="4">
        <v>713.0</v>
      </c>
      <c r="F2305" s="5"/>
      <c r="G2305" s="6" t="s">
        <v>5696</v>
      </c>
    </row>
    <row r="2306">
      <c r="A2306" s="2" t="s">
        <v>7</v>
      </c>
      <c r="B2306" s="5">
        <v>2856.0</v>
      </c>
      <c r="C2306" s="5" t="s">
        <v>5697</v>
      </c>
      <c r="D2306" s="5" t="s">
        <v>468</v>
      </c>
      <c r="E2306" s="4">
        <v>713.0</v>
      </c>
      <c r="F2306" s="5" t="s">
        <v>5005</v>
      </c>
      <c r="G2306" s="6" t="s">
        <v>5698</v>
      </c>
    </row>
    <row r="2307">
      <c r="A2307" s="2" t="s">
        <v>7</v>
      </c>
      <c r="B2307" s="5">
        <v>2857.0</v>
      </c>
      <c r="C2307" s="5" t="s">
        <v>5699</v>
      </c>
      <c r="D2307" s="5" t="s">
        <v>468</v>
      </c>
      <c r="E2307" s="4">
        <v>713.0</v>
      </c>
      <c r="F2307" s="5" t="s">
        <v>5700</v>
      </c>
      <c r="G2307" s="6" t="s">
        <v>5701</v>
      </c>
    </row>
    <row r="2308">
      <c r="A2308" s="2" t="s">
        <v>7</v>
      </c>
      <c r="B2308" s="5">
        <v>2858.0</v>
      </c>
      <c r="C2308" s="5" t="s">
        <v>5702</v>
      </c>
      <c r="D2308" s="5" t="s">
        <v>468</v>
      </c>
      <c r="E2308" s="4">
        <v>713.0</v>
      </c>
      <c r="F2308" s="5" t="s">
        <v>5703</v>
      </c>
      <c r="G2308" s="6" t="s">
        <v>5704</v>
      </c>
    </row>
    <row r="2309">
      <c r="A2309" s="2" t="s">
        <v>7</v>
      </c>
      <c r="B2309" s="5">
        <v>2859.0</v>
      </c>
      <c r="C2309" s="5" t="s">
        <v>5705</v>
      </c>
      <c r="D2309" s="5" t="s">
        <v>468</v>
      </c>
      <c r="E2309" s="4">
        <v>713.0</v>
      </c>
      <c r="F2309" s="5" t="s">
        <v>5706</v>
      </c>
      <c r="G2309" s="6" t="s">
        <v>5707</v>
      </c>
    </row>
    <row r="2310">
      <c r="A2310" s="2" t="s">
        <v>7</v>
      </c>
      <c r="B2310" s="5">
        <v>2860.0</v>
      </c>
      <c r="C2310" s="5" t="s">
        <v>5708</v>
      </c>
      <c r="D2310" s="5" t="s">
        <v>468</v>
      </c>
      <c r="E2310" s="4">
        <v>714.0</v>
      </c>
      <c r="F2310" s="5" t="s">
        <v>5709</v>
      </c>
      <c r="G2310" s="6" t="s">
        <v>5710</v>
      </c>
    </row>
    <row r="2311">
      <c r="A2311" s="2" t="s">
        <v>7</v>
      </c>
      <c r="B2311" s="5">
        <v>2861.0</v>
      </c>
      <c r="C2311" s="5" t="s">
        <v>5711</v>
      </c>
      <c r="D2311" s="5" t="s">
        <v>468</v>
      </c>
      <c r="E2311" s="4">
        <v>714.0</v>
      </c>
      <c r="F2311" s="5" t="s">
        <v>5712</v>
      </c>
      <c r="G2311" s="6" t="s">
        <v>5713</v>
      </c>
    </row>
    <row r="2312">
      <c r="A2312" s="2" t="s">
        <v>7</v>
      </c>
      <c r="B2312" s="5">
        <v>2862.0</v>
      </c>
      <c r="C2312" s="5" t="s">
        <v>5714</v>
      </c>
      <c r="D2312" s="5" t="s">
        <v>468</v>
      </c>
      <c r="E2312" s="4">
        <v>714.0</v>
      </c>
      <c r="F2312" s="5" t="s">
        <v>5715</v>
      </c>
      <c r="G2312" s="6" t="s">
        <v>5716</v>
      </c>
    </row>
    <row r="2313">
      <c r="A2313" s="2" t="s">
        <v>7</v>
      </c>
      <c r="B2313" s="5">
        <v>2863.0</v>
      </c>
      <c r="C2313" s="5" t="s">
        <v>5717</v>
      </c>
      <c r="D2313" s="5" t="s">
        <v>468</v>
      </c>
      <c r="E2313" s="4">
        <v>714.0</v>
      </c>
      <c r="F2313" s="5" t="s">
        <v>5718</v>
      </c>
      <c r="G2313" s="6" t="s">
        <v>5719</v>
      </c>
    </row>
    <row r="2314">
      <c r="A2314" s="2" t="s">
        <v>7</v>
      </c>
      <c r="B2314" s="5">
        <v>2864.0</v>
      </c>
      <c r="C2314" s="5" t="s">
        <v>5720</v>
      </c>
      <c r="D2314" s="5" t="s">
        <v>468</v>
      </c>
      <c r="E2314" s="4">
        <v>714.0</v>
      </c>
      <c r="F2314" s="5" t="s">
        <v>5721</v>
      </c>
      <c r="G2314" s="6" t="s">
        <v>5722</v>
      </c>
    </row>
    <row r="2315">
      <c r="A2315" s="2" t="s">
        <v>7</v>
      </c>
      <c r="B2315" s="5">
        <v>2865.0</v>
      </c>
      <c r="C2315" s="5" t="s">
        <v>5723</v>
      </c>
      <c r="D2315" s="5" t="s">
        <v>548</v>
      </c>
      <c r="E2315" s="4">
        <v>714.0</v>
      </c>
      <c r="F2315" s="5" t="s">
        <v>5724</v>
      </c>
      <c r="G2315" s="6" t="s">
        <v>5725</v>
      </c>
    </row>
    <row r="2316">
      <c r="A2316" s="2" t="s">
        <v>7</v>
      </c>
      <c r="B2316" s="5">
        <v>2866.0</v>
      </c>
      <c r="C2316" s="5" t="s">
        <v>5726</v>
      </c>
      <c r="D2316" s="5" t="s">
        <v>468</v>
      </c>
      <c r="E2316" s="4">
        <v>714.0</v>
      </c>
      <c r="F2316" s="5" t="s">
        <v>5721</v>
      </c>
      <c r="G2316" s="6" t="s">
        <v>5727</v>
      </c>
    </row>
    <row r="2317">
      <c r="A2317" s="2" t="s">
        <v>7</v>
      </c>
      <c r="B2317" s="5">
        <v>2867.0</v>
      </c>
      <c r="C2317" s="5" t="s">
        <v>5728</v>
      </c>
      <c r="D2317" s="5" t="s">
        <v>548</v>
      </c>
      <c r="E2317" s="4">
        <v>714.0</v>
      </c>
      <c r="F2317" s="5" t="s">
        <v>5729</v>
      </c>
      <c r="G2317" s="6" t="s">
        <v>5730</v>
      </c>
    </row>
    <row r="2318">
      <c r="A2318" s="2" t="s">
        <v>7</v>
      </c>
      <c r="B2318" s="5">
        <v>2868.0</v>
      </c>
      <c r="C2318" s="5" t="s">
        <v>5731</v>
      </c>
      <c r="D2318" s="5" t="s">
        <v>468</v>
      </c>
      <c r="E2318" s="4">
        <v>714.0</v>
      </c>
      <c r="F2318" s="5" t="s">
        <v>5732</v>
      </c>
      <c r="G2318" s="6" t="s">
        <v>5733</v>
      </c>
    </row>
    <row r="2319">
      <c r="A2319" s="2" t="s">
        <v>7</v>
      </c>
      <c r="B2319" s="5">
        <v>2869.0</v>
      </c>
      <c r="C2319" s="5" t="s">
        <v>5734</v>
      </c>
      <c r="D2319" s="5" t="s">
        <v>468</v>
      </c>
      <c r="E2319" s="4">
        <v>714.0</v>
      </c>
      <c r="F2319" s="5" t="s">
        <v>5735</v>
      </c>
      <c r="G2319" s="6" t="s">
        <v>5736</v>
      </c>
    </row>
    <row r="2320">
      <c r="A2320" s="2" t="s">
        <v>7</v>
      </c>
      <c r="B2320" s="5">
        <v>2870.0</v>
      </c>
      <c r="C2320" s="5" t="s">
        <v>5737</v>
      </c>
      <c r="D2320" s="5" t="s">
        <v>468</v>
      </c>
      <c r="E2320" s="4">
        <v>715.0</v>
      </c>
      <c r="F2320" s="5" t="s">
        <v>5738</v>
      </c>
      <c r="G2320" s="6" t="s">
        <v>5739</v>
      </c>
    </row>
    <row r="2321">
      <c r="A2321" s="2" t="s">
        <v>7</v>
      </c>
      <c r="B2321" s="5">
        <v>2871.0</v>
      </c>
      <c r="C2321" s="5" t="s">
        <v>5740</v>
      </c>
      <c r="D2321" s="5" t="s">
        <v>468</v>
      </c>
      <c r="E2321" s="4">
        <v>715.0</v>
      </c>
      <c r="F2321" s="5" t="s">
        <v>5741</v>
      </c>
      <c r="G2321" s="6" t="s">
        <v>5742</v>
      </c>
    </row>
    <row r="2322">
      <c r="A2322" s="2" t="s">
        <v>7</v>
      </c>
      <c r="B2322" s="5">
        <v>2872.0</v>
      </c>
      <c r="C2322" s="5" t="s">
        <v>255</v>
      </c>
      <c r="D2322" s="5" t="s">
        <v>468</v>
      </c>
      <c r="E2322" s="4">
        <v>715.0</v>
      </c>
      <c r="F2322" s="5" t="s">
        <v>5743</v>
      </c>
      <c r="G2322" s="6" t="s">
        <v>5744</v>
      </c>
    </row>
    <row r="2323">
      <c r="A2323" s="2" t="s">
        <v>7</v>
      </c>
      <c r="B2323" s="5">
        <v>2873.0</v>
      </c>
      <c r="C2323" s="5" t="s">
        <v>5745</v>
      </c>
      <c r="D2323" s="5" t="s">
        <v>468</v>
      </c>
      <c r="E2323" s="4">
        <v>715.0</v>
      </c>
      <c r="F2323" s="5" t="s">
        <v>5746</v>
      </c>
      <c r="G2323" s="6" t="s">
        <v>5747</v>
      </c>
    </row>
    <row r="2324">
      <c r="A2324" s="2" t="s">
        <v>7</v>
      </c>
      <c r="B2324" s="5">
        <v>2874.0</v>
      </c>
      <c r="C2324" s="5" t="s">
        <v>5748</v>
      </c>
      <c r="D2324" s="5" t="s">
        <v>540</v>
      </c>
      <c r="E2324" s="4">
        <v>716.0</v>
      </c>
      <c r="F2324" s="5" t="s">
        <v>5749</v>
      </c>
      <c r="G2324" s="6" t="s">
        <v>5750</v>
      </c>
    </row>
    <row r="2325">
      <c r="A2325" s="2" t="s">
        <v>7</v>
      </c>
      <c r="B2325" s="5">
        <v>2875.0</v>
      </c>
      <c r="C2325" s="5" t="s">
        <v>5751</v>
      </c>
      <c r="D2325" s="5" t="s">
        <v>468</v>
      </c>
      <c r="E2325" s="4">
        <v>717.0</v>
      </c>
      <c r="F2325" s="5" t="s">
        <v>5752</v>
      </c>
      <c r="G2325" s="6" t="s">
        <v>5753</v>
      </c>
    </row>
    <row r="2326">
      <c r="A2326" s="2" t="s">
        <v>7</v>
      </c>
      <c r="B2326" s="5">
        <v>2876.0</v>
      </c>
      <c r="C2326" s="5" t="s">
        <v>5754</v>
      </c>
      <c r="D2326" s="5" t="s">
        <v>468</v>
      </c>
      <c r="E2326" s="4">
        <v>717.0</v>
      </c>
      <c r="F2326" s="5" t="s">
        <v>5755</v>
      </c>
      <c r="G2326" s="6" t="s">
        <v>5756</v>
      </c>
    </row>
    <row r="2327">
      <c r="A2327" s="2" t="s">
        <v>7</v>
      </c>
      <c r="B2327" s="5">
        <v>2877.0</v>
      </c>
      <c r="C2327" s="5" t="s">
        <v>257</v>
      </c>
      <c r="D2327" s="5" t="s">
        <v>468</v>
      </c>
      <c r="E2327" s="4">
        <v>717.0</v>
      </c>
      <c r="F2327" s="5" t="s">
        <v>5757</v>
      </c>
      <c r="G2327" s="6" t="s">
        <v>5758</v>
      </c>
    </row>
    <row r="2328">
      <c r="A2328" s="2" t="s">
        <v>7</v>
      </c>
      <c r="B2328" s="5">
        <v>2878.0</v>
      </c>
      <c r="C2328" s="5" t="s">
        <v>5759</v>
      </c>
      <c r="D2328" s="5" t="s">
        <v>468</v>
      </c>
      <c r="E2328" s="4">
        <v>717.0</v>
      </c>
      <c r="F2328" s="5" t="s">
        <v>5760</v>
      </c>
      <c r="G2328" s="6" t="s">
        <v>5761</v>
      </c>
    </row>
    <row r="2329">
      <c r="A2329" s="2" t="s">
        <v>7</v>
      </c>
      <c r="B2329" s="5">
        <v>2879.0</v>
      </c>
      <c r="C2329" s="5" t="s">
        <v>5762</v>
      </c>
      <c r="D2329" s="5" t="s">
        <v>468</v>
      </c>
      <c r="E2329" s="4">
        <v>717.0</v>
      </c>
      <c r="F2329" s="5" t="s">
        <v>5763</v>
      </c>
      <c r="G2329" s="6" t="s">
        <v>5764</v>
      </c>
    </row>
    <row r="2330">
      <c r="A2330" s="2" t="s">
        <v>7</v>
      </c>
      <c r="B2330" s="5">
        <v>2880.0</v>
      </c>
      <c r="C2330" s="5" t="s">
        <v>5765</v>
      </c>
      <c r="D2330" s="5" t="s">
        <v>468</v>
      </c>
      <c r="E2330" s="4">
        <v>717.0</v>
      </c>
      <c r="F2330" s="5" t="s">
        <v>5766</v>
      </c>
      <c r="G2330" s="6" t="s">
        <v>5767</v>
      </c>
    </row>
    <row r="2331">
      <c r="A2331" s="2" t="s">
        <v>7</v>
      </c>
      <c r="B2331" s="5">
        <v>2881.0</v>
      </c>
      <c r="C2331" s="5" t="s">
        <v>5768</v>
      </c>
      <c r="D2331" s="5" t="s">
        <v>468</v>
      </c>
      <c r="E2331" s="4">
        <v>717.0</v>
      </c>
      <c r="F2331" s="5" t="s">
        <v>5757</v>
      </c>
      <c r="G2331" s="6" t="s">
        <v>5769</v>
      </c>
    </row>
    <row r="2332">
      <c r="A2332" s="2" t="s">
        <v>7</v>
      </c>
      <c r="B2332" s="5">
        <v>2882.0</v>
      </c>
      <c r="C2332" s="5" t="s">
        <v>5770</v>
      </c>
      <c r="D2332" s="5" t="s">
        <v>468</v>
      </c>
      <c r="E2332" s="4">
        <v>718.0</v>
      </c>
      <c r="F2332" s="5" t="s">
        <v>5771</v>
      </c>
      <c r="G2332" s="6" t="s">
        <v>5772</v>
      </c>
    </row>
    <row r="2333">
      <c r="A2333" s="2" t="s">
        <v>7</v>
      </c>
      <c r="B2333" s="5">
        <v>2883.0</v>
      </c>
      <c r="C2333" s="5" t="s">
        <v>258</v>
      </c>
      <c r="D2333" s="5" t="s">
        <v>468</v>
      </c>
      <c r="E2333" s="4">
        <v>718.0</v>
      </c>
      <c r="F2333" s="5" t="s">
        <v>5773</v>
      </c>
      <c r="G2333" s="6" t="s">
        <v>5774</v>
      </c>
    </row>
    <row r="2334">
      <c r="A2334" s="2" t="s">
        <v>7</v>
      </c>
      <c r="B2334" s="5">
        <v>2884.0</v>
      </c>
      <c r="C2334" s="5" t="s">
        <v>5775</v>
      </c>
      <c r="D2334" s="5" t="s">
        <v>468</v>
      </c>
      <c r="E2334" s="4">
        <v>719.0</v>
      </c>
      <c r="F2334" s="5" t="s">
        <v>5776</v>
      </c>
      <c r="G2334" s="6" t="s">
        <v>5777</v>
      </c>
    </row>
    <row r="2335">
      <c r="A2335" s="2" t="s">
        <v>7</v>
      </c>
      <c r="B2335" s="5">
        <v>2885.0</v>
      </c>
      <c r="C2335" s="5" t="s">
        <v>5778</v>
      </c>
      <c r="D2335" s="5" t="s">
        <v>468</v>
      </c>
      <c r="E2335" s="4">
        <v>720.0</v>
      </c>
      <c r="F2335" s="5" t="s">
        <v>5779</v>
      </c>
      <c r="G2335" s="6" t="s">
        <v>5780</v>
      </c>
    </row>
    <row r="2336">
      <c r="A2336" s="2" t="s">
        <v>7</v>
      </c>
      <c r="B2336" s="5">
        <v>2886.0</v>
      </c>
      <c r="C2336" s="5" t="s">
        <v>5781</v>
      </c>
      <c r="D2336" s="5" t="s">
        <v>468</v>
      </c>
      <c r="E2336" s="4">
        <v>720.0</v>
      </c>
      <c r="F2336" s="5" t="s">
        <v>5782</v>
      </c>
      <c r="G2336" s="6" t="s">
        <v>5783</v>
      </c>
    </row>
    <row r="2337">
      <c r="A2337" s="2" t="s">
        <v>7</v>
      </c>
      <c r="B2337" s="5">
        <v>2887.0</v>
      </c>
      <c r="C2337" s="5" t="s">
        <v>5784</v>
      </c>
      <c r="D2337" s="5" t="s">
        <v>468</v>
      </c>
      <c r="E2337" s="4">
        <v>720.0</v>
      </c>
      <c r="F2337" s="5" t="s">
        <v>5785</v>
      </c>
      <c r="G2337" s="6" t="s">
        <v>5786</v>
      </c>
    </row>
    <row r="2338">
      <c r="A2338" s="2" t="s">
        <v>7</v>
      </c>
      <c r="B2338" s="5">
        <v>2888.0</v>
      </c>
      <c r="C2338" s="5" t="s">
        <v>5787</v>
      </c>
      <c r="D2338" s="5" t="s">
        <v>468</v>
      </c>
      <c r="E2338" s="4">
        <v>720.0</v>
      </c>
      <c r="F2338" s="5"/>
      <c r="G2338" s="6" t="s">
        <v>5788</v>
      </c>
    </row>
    <row r="2339">
      <c r="A2339" s="2" t="s">
        <v>7</v>
      </c>
      <c r="B2339" s="5">
        <v>2889.0</v>
      </c>
      <c r="C2339" s="5" t="s">
        <v>5789</v>
      </c>
      <c r="D2339" s="5" t="s">
        <v>468</v>
      </c>
      <c r="E2339" s="4">
        <v>720.0</v>
      </c>
      <c r="F2339" s="5"/>
      <c r="G2339" s="6" t="s">
        <v>5790</v>
      </c>
    </row>
    <row r="2340">
      <c r="A2340" s="2" t="s">
        <v>7</v>
      </c>
      <c r="B2340" s="5">
        <v>2890.0</v>
      </c>
      <c r="C2340" s="5" t="s">
        <v>5791</v>
      </c>
      <c r="D2340" s="5" t="s">
        <v>468</v>
      </c>
      <c r="E2340" s="4">
        <v>720.0</v>
      </c>
      <c r="F2340" s="5" t="s">
        <v>5792</v>
      </c>
      <c r="G2340" s="6" t="s">
        <v>5793</v>
      </c>
    </row>
    <row r="2341">
      <c r="A2341" s="2" t="s">
        <v>7</v>
      </c>
      <c r="B2341" s="5">
        <v>2891.0</v>
      </c>
      <c r="C2341" s="5" t="s">
        <v>5794</v>
      </c>
      <c r="D2341" s="5" t="s">
        <v>468</v>
      </c>
      <c r="E2341" s="4">
        <v>721.0</v>
      </c>
      <c r="F2341" s="5" t="s">
        <v>5795</v>
      </c>
      <c r="G2341" s="6" t="s">
        <v>5796</v>
      </c>
    </row>
    <row r="2342">
      <c r="A2342" s="2" t="s">
        <v>7</v>
      </c>
      <c r="B2342" s="5">
        <v>2892.0</v>
      </c>
      <c r="C2342" s="5" t="s">
        <v>5797</v>
      </c>
      <c r="D2342" s="5" t="s">
        <v>468</v>
      </c>
      <c r="E2342" s="4">
        <v>721.0</v>
      </c>
      <c r="F2342" s="5" t="s">
        <v>5798</v>
      </c>
      <c r="G2342" s="6" t="s">
        <v>5799</v>
      </c>
    </row>
    <row r="2343">
      <c r="A2343" s="2" t="s">
        <v>7</v>
      </c>
      <c r="B2343" s="5">
        <v>2893.0</v>
      </c>
      <c r="C2343" s="5" t="s">
        <v>5800</v>
      </c>
      <c r="D2343" s="5" t="s">
        <v>468</v>
      </c>
      <c r="E2343" s="4">
        <v>722.0</v>
      </c>
      <c r="F2343" s="5" t="s">
        <v>5801</v>
      </c>
      <c r="G2343" s="6" t="s">
        <v>5802</v>
      </c>
    </row>
    <row r="2344">
      <c r="A2344" s="2" t="s">
        <v>7</v>
      </c>
      <c r="B2344" s="5">
        <v>2894.0</v>
      </c>
      <c r="C2344" s="5" t="s">
        <v>5803</v>
      </c>
      <c r="D2344" s="5" t="s">
        <v>468</v>
      </c>
      <c r="E2344" s="4">
        <v>722.0</v>
      </c>
      <c r="F2344" s="5" t="s">
        <v>5801</v>
      </c>
      <c r="G2344" s="6" t="s">
        <v>5804</v>
      </c>
    </row>
    <row r="2345">
      <c r="A2345" s="2" t="s">
        <v>7</v>
      </c>
      <c r="B2345" s="5">
        <v>2895.0</v>
      </c>
      <c r="C2345" s="5" t="s">
        <v>5805</v>
      </c>
      <c r="D2345" s="5" t="s">
        <v>548</v>
      </c>
      <c r="E2345" s="4">
        <v>722.0</v>
      </c>
      <c r="F2345" s="5" t="s">
        <v>5806</v>
      </c>
      <c r="G2345" s="6" t="s">
        <v>5807</v>
      </c>
    </row>
    <row r="2346">
      <c r="A2346" s="2" t="s">
        <v>7</v>
      </c>
      <c r="B2346" s="5">
        <v>2896.0</v>
      </c>
      <c r="C2346" s="5" t="s">
        <v>5808</v>
      </c>
      <c r="D2346" s="5" t="s">
        <v>458</v>
      </c>
      <c r="E2346" s="4">
        <v>723.0</v>
      </c>
      <c r="F2346" s="5" t="s">
        <v>5809</v>
      </c>
      <c r="G2346" s="6" t="s">
        <v>5810</v>
      </c>
    </row>
    <row r="2347">
      <c r="A2347" s="2" t="s">
        <v>7</v>
      </c>
      <c r="B2347" s="5">
        <v>2897.0</v>
      </c>
      <c r="C2347" s="5" t="s">
        <v>5811</v>
      </c>
      <c r="D2347" s="5" t="s">
        <v>468</v>
      </c>
      <c r="E2347" s="4">
        <v>724.0</v>
      </c>
      <c r="F2347" s="5"/>
      <c r="G2347" s="6" t="s">
        <v>5812</v>
      </c>
    </row>
    <row r="2348">
      <c r="A2348" s="2" t="s">
        <v>7</v>
      </c>
      <c r="B2348" s="5">
        <v>2898.0</v>
      </c>
      <c r="C2348" s="5" t="s">
        <v>5813</v>
      </c>
      <c r="D2348" s="5" t="s">
        <v>468</v>
      </c>
      <c r="E2348" s="4">
        <v>724.0</v>
      </c>
      <c r="F2348" s="5" t="s">
        <v>5814</v>
      </c>
      <c r="G2348" s="6" t="s">
        <v>5815</v>
      </c>
    </row>
    <row r="2349">
      <c r="A2349" s="2" t="s">
        <v>7</v>
      </c>
      <c r="B2349" s="5">
        <v>2899.0</v>
      </c>
      <c r="C2349" s="5" t="s">
        <v>5816</v>
      </c>
      <c r="D2349" s="5" t="s">
        <v>468</v>
      </c>
      <c r="E2349" s="4">
        <v>724.0</v>
      </c>
      <c r="F2349" s="5" t="s">
        <v>5817</v>
      </c>
      <c r="G2349" s="6" t="s">
        <v>5818</v>
      </c>
    </row>
    <row r="2350">
      <c r="A2350" s="2" t="s">
        <v>7</v>
      </c>
      <c r="B2350" s="5">
        <v>2900.0</v>
      </c>
      <c r="C2350" s="5" t="s">
        <v>5819</v>
      </c>
      <c r="D2350" s="5" t="s">
        <v>468</v>
      </c>
      <c r="E2350" s="4">
        <v>724.0</v>
      </c>
      <c r="F2350" s="5" t="s">
        <v>5820</v>
      </c>
      <c r="G2350" s="6" t="s">
        <v>5821</v>
      </c>
    </row>
    <row r="2351">
      <c r="A2351" s="2" t="s">
        <v>7</v>
      </c>
      <c r="B2351" s="5">
        <v>2901.0</v>
      </c>
      <c r="C2351" s="5" t="s">
        <v>5822</v>
      </c>
      <c r="D2351" s="5" t="s">
        <v>468</v>
      </c>
      <c r="E2351" s="4">
        <v>724.0</v>
      </c>
      <c r="F2351" s="5" t="s">
        <v>5823</v>
      </c>
      <c r="G2351" s="6" t="s">
        <v>5824</v>
      </c>
    </row>
    <row r="2352">
      <c r="A2352" s="2" t="s">
        <v>7</v>
      </c>
      <c r="B2352" s="5">
        <v>2902.0</v>
      </c>
      <c r="C2352" s="5" t="s">
        <v>5825</v>
      </c>
      <c r="D2352" s="5" t="s">
        <v>458</v>
      </c>
      <c r="E2352" s="4">
        <v>725.0</v>
      </c>
      <c r="F2352" s="5" t="s">
        <v>5826</v>
      </c>
      <c r="G2352" s="6" t="s">
        <v>5827</v>
      </c>
    </row>
    <row r="2353">
      <c r="A2353" s="2" t="s">
        <v>7</v>
      </c>
      <c r="B2353" s="5">
        <v>2903.0</v>
      </c>
      <c r="C2353" s="5" t="s">
        <v>5828</v>
      </c>
      <c r="D2353" s="5" t="s">
        <v>548</v>
      </c>
      <c r="E2353" s="4">
        <v>725.0</v>
      </c>
      <c r="F2353" s="5" t="s">
        <v>5829</v>
      </c>
      <c r="G2353" s="6" t="s">
        <v>5830</v>
      </c>
    </row>
    <row r="2354">
      <c r="A2354" s="2" t="s">
        <v>7</v>
      </c>
      <c r="B2354" s="5">
        <v>2904.0</v>
      </c>
      <c r="C2354" s="5" t="s">
        <v>5831</v>
      </c>
      <c r="D2354" s="5" t="s">
        <v>458</v>
      </c>
      <c r="E2354" s="4">
        <v>725.0</v>
      </c>
      <c r="F2354" s="5" t="s">
        <v>5832</v>
      </c>
      <c r="G2354" s="6" t="s">
        <v>5833</v>
      </c>
    </row>
    <row r="2355">
      <c r="A2355" s="2" t="s">
        <v>7</v>
      </c>
      <c r="B2355" s="5">
        <v>2905.0</v>
      </c>
      <c r="C2355" s="5" t="s">
        <v>5834</v>
      </c>
      <c r="D2355" s="5" t="s">
        <v>468</v>
      </c>
      <c r="E2355" s="4">
        <v>725.0</v>
      </c>
      <c r="F2355" s="5" t="s">
        <v>5835</v>
      </c>
      <c r="G2355" s="6" t="s">
        <v>5836</v>
      </c>
    </row>
    <row r="2356">
      <c r="A2356" s="2" t="s">
        <v>7</v>
      </c>
      <c r="B2356" s="5">
        <v>2906.0</v>
      </c>
      <c r="C2356" s="5" t="s">
        <v>5837</v>
      </c>
      <c r="D2356" s="5" t="s">
        <v>468</v>
      </c>
      <c r="E2356" s="4">
        <v>725.0</v>
      </c>
      <c r="F2356" s="5"/>
      <c r="G2356" s="6" t="s">
        <v>5838</v>
      </c>
    </row>
    <row r="2357">
      <c r="A2357" s="2" t="s">
        <v>7</v>
      </c>
      <c r="B2357" s="5">
        <v>2907.0</v>
      </c>
      <c r="C2357" s="5" t="s">
        <v>5839</v>
      </c>
      <c r="D2357" s="5" t="s">
        <v>468</v>
      </c>
      <c r="E2357" s="4">
        <v>725.0</v>
      </c>
      <c r="F2357" s="5" t="s">
        <v>5840</v>
      </c>
      <c r="G2357" s="6" t="s">
        <v>5841</v>
      </c>
    </row>
    <row r="2358">
      <c r="A2358" s="2" t="s">
        <v>7</v>
      </c>
      <c r="B2358" s="5">
        <v>2908.0</v>
      </c>
      <c r="C2358" s="5" t="s">
        <v>5842</v>
      </c>
      <c r="D2358" s="5" t="s">
        <v>468</v>
      </c>
      <c r="E2358" s="4">
        <v>725.0</v>
      </c>
      <c r="F2358" s="5"/>
      <c r="G2358" s="6" t="s">
        <v>5843</v>
      </c>
    </row>
    <row r="2359">
      <c r="A2359" s="2" t="s">
        <v>7</v>
      </c>
      <c r="B2359" s="5">
        <v>2909.0</v>
      </c>
      <c r="C2359" s="5" t="s">
        <v>5844</v>
      </c>
      <c r="D2359" s="5" t="s">
        <v>468</v>
      </c>
      <c r="E2359" s="4">
        <v>726.0</v>
      </c>
      <c r="F2359" s="5"/>
      <c r="G2359" s="6" t="s">
        <v>5845</v>
      </c>
    </row>
    <row r="2360">
      <c r="A2360" s="2" t="s">
        <v>7</v>
      </c>
      <c r="B2360" s="5">
        <v>2910.0</v>
      </c>
      <c r="C2360" s="5" t="s">
        <v>5846</v>
      </c>
      <c r="D2360" s="5" t="s">
        <v>468</v>
      </c>
      <c r="E2360" s="4">
        <v>726.0</v>
      </c>
      <c r="F2360" s="5" t="s">
        <v>5847</v>
      </c>
      <c r="G2360" s="6" t="s">
        <v>5848</v>
      </c>
    </row>
    <row r="2361">
      <c r="A2361" s="2" t="s">
        <v>7</v>
      </c>
      <c r="B2361" s="5">
        <v>2911.0</v>
      </c>
      <c r="C2361" s="5" t="s">
        <v>5849</v>
      </c>
      <c r="D2361" s="5" t="s">
        <v>468</v>
      </c>
      <c r="E2361" s="4">
        <v>726.0</v>
      </c>
      <c r="F2361" s="5" t="s">
        <v>5850</v>
      </c>
      <c r="G2361" s="6" t="s">
        <v>5851</v>
      </c>
    </row>
    <row r="2362">
      <c r="A2362" s="2" t="s">
        <v>7</v>
      </c>
      <c r="B2362" s="5">
        <v>2912.0</v>
      </c>
      <c r="C2362" s="5" t="s">
        <v>5852</v>
      </c>
      <c r="D2362" s="5" t="s">
        <v>468</v>
      </c>
      <c r="E2362" s="4">
        <v>726.0</v>
      </c>
      <c r="F2362" s="5" t="s">
        <v>5853</v>
      </c>
      <c r="G2362" s="6" t="s">
        <v>5854</v>
      </c>
    </row>
    <row r="2363">
      <c r="A2363" s="2" t="s">
        <v>7</v>
      </c>
      <c r="B2363" s="5">
        <v>2913.0</v>
      </c>
      <c r="C2363" s="5" t="s">
        <v>5855</v>
      </c>
      <c r="D2363" s="5" t="s">
        <v>468</v>
      </c>
      <c r="E2363" s="4">
        <v>726.0</v>
      </c>
      <c r="F2363" s="5" t="s">
        <v>5856</v>
      </c>
      <c r="G2363" s="6" t="s">
        <v>5857</v>
      </c>
    </row>
    <row r="2364">
      <c r="A2364" s="2" t="s">
        <v>7</v>
      </c>
      <c r="B2364" s="5">
        <v>2914.0</v>
      </c>
      <c r="C2364" s="5" t="s">
        <v>5858</v>
      </c>
      <c r="D2364" s="5" t="s">
        <v>468</v>
      </c>
      <c r="E2364" s="4">
        <v>726.0</v>
      </c>
      <c r="F2364" s="5"/>
      <c r="G2364" s="6" t="s">
        <v>5859</v>
      </c>
    </row>
    <row r="2365">
      <c r="A2365" s="2" t="s">
        <v>7</v>
      </c>
      <c r="B2365" s="5">
        <v>2915.0</v>
      </c>
      <c r="C2365" s="5" t="s">
        <v>5860</v>
      </c>
      <c r="D2365" s="5" t="s">
        <v>468</v>
      </c>
      <c r="E2365" s="4">
        <v>726.0</v>
      </c>
      <c r="F2365" s="5"/>
      <c r="G2365" s="6" t="s">
        <v>5861</v>
      </c>
    </row>
    <row r="2366">
      <c r="A2366" s="2" t="s">
        <v>7</v>
      </c>
      <c r="B2366" s="5">
        <v>2916.0</v>
      </c>
      <c r="C2366" s="5" t="s">
        <v>5862</v>
      </c>
      <c r="D2366" s="5" t="s">
        <v>468</v>
      </c>
      <c r="E2366" s="4">
        <v>726.0</v>
      </c>
      <c r="F2366" s="5" t="s">
        <v>5863</v>
      </c>
      <c r="G2366" s="6" t="s">
        <v>5864</v>
      </c>
    </row>
    <row r="2367">
      <c r="A2367" s="2" t="s">
        <v>7</v>
      </c>
      <c r="B2367" s="5">
        <v>2917.0</v>
      </c>
      <c r="C2367" s="5" t="s">
        <v>5865</v>
      </c>
      <c r="D2367" s="5" t="s">
        <v>468</v>
      </c>
      <c r="E2367" s="4">
        <v>726.0</v>
      </c>
      <c r="F2367" s="5"/>
      <c r="G2367" s="6" t="s">
        <v>5866</v>
      </c>
    </row>
    <row r="2368">
      <c r="A2368" s="2" t="s">
        <v>7</v>
      </c>
      <c r="B2368" s="5">
        <v>2918.0</v>
      </c>
      <c r="C2368" s="5" t="s">
        <v>5867</v>
      </c>
      <c r="D2368" s="5" t="s">
        <v>468</v>
      </c>
      <c r="E2368" s="4">
        <v>727.0</v>
      </c>
      <c r="F2368" s="5" t="s">
        <v>5868</v>
      </c>
      <c r="G2368" s="6" t="s">
        <v>5869</v>
      </c>
    </row>
    <row r="2369">
      <c r="A2369" s="2" t="s">
        <v>7</v>
      </c>
      <c r="B2369" s="5">
        <v>2919.0</v>
      </c>
      <c r="C2369" s="5" t="s">
        <v>5870</v>
      </c>
      <c r="D2369" s="5" t="s">
        <v>468</v>
      </c>
      <c r="E2369" s="4">
        <v>727.0</v>
      </c>
      <c r="F2369" s="5" t="s">
        <v>5871</v>
      </c>
      <c r="G2369" s="6" t="s">
        <v>5872</v>
      </c>
    </row>
    <row r="2370">
      <c r="A2370" s="2" t="s">
        <v>7</v>
      </c>
      <c r="B2370" s="5">
        <v>2920.0</v>
      </c>
      <c r="C2370" s="5" t="s">
        <v>5873</v>
      </c>
      <c r="D2370" s="5" t="s">
        <v>468</v>
      </c>
      <c r="E2370" s="4">
        <v>727.0</v>
      </c>
      <c r="F2370" s="5"/>
      <c r="G2370" s="6" t="s">
        <v>5874</v>
      </c>
    </row>
    <row r="2371">
      <c r="A2371" s="2" t="s">
        <v>7</v>
      </c>
      <c r="B2371" s="5">
        <v>2921.0</v>
      </c>
      <c r="C2371" s="5" t="s">
        <v>5875</v>
      </c>
      <c r="D2371" s="5" t="s">
        <v>468</v>
      </c>
      <c r="E2371" s="4">
        <v>728.0</v>
      </c>
      <c r="F2371" s="5" t="s">
        <v>5876</v>
      </c>
      <c r="G2371" s="6" t="s">
        <v>5877</v>
      </c>
    </row>
    <row r="2372">
      <c r="A2372" s="2" t="s">
        <v>7</v>
      </c>
      <c r="B2372" s="5">
        <v>2922.0</v>
      </c>
      <c r="C2372" s="5" t="s">
        <v>5878</v>
      </c>
      <c r="D2372" s="5" t="s">
        <v>468</v>
      </c>
      <c r="E2372" s="4">
        <v>728.0</v>
      </c>
      <c r="F2372" s="5" t="s">
        <v>5879</v>
      </c>
      <c r="G2372" s="6" t="s">
        <v>5880</v>
      </c>
    </row>
    <row r="2373">
      <c r="A2373" s="2" t="s">
        <v>7</v>
      </c>
      <c r="B2373" s="5">
        <v>2923.0</v>
      </c>
      <c r="C2373" s="5" t="s">
        <v>5881</v>
      </c>
      <c r="D2373" s="5" t="s">
        <v>468</v>
      </c>
      <c r="E2373" s="4">
        <v>728.0</v>
      </c>
      <c r="F2373" s="5" t="s">
        <v>5882</v>
      </c>
      <c r="G2373" s="6" t="s">
        <v>5883</v>
      </c>
    </row>
    <row r="2374">
      <c r="A2374" s="2" t="s">
        <v>7</v>
      </c>
      <c r="B2374" s="5">
        <v>2924.0</v>
      </c>
      <c r="C2374" s="5" t="s">
        <v>5884</v>
      </c>
      <c r="D2374" s="5" t="s">
        <v>468</v>
      </c>
      <c r="E2374" s="4">
        <v>728.0</v>
      </c>
      <c r="F2374" s="5" t="s">
        <v>5885</v>
      </c>
      <c r="G2374" s="6" t="s">
        <v>5886</v>
      </c>
    </row>
    <row r="2375">
      <c r="A2375" s="2" t="s">
        <v>7</v>
      </c>
      <c r="B2375" s="5">
        <v>2925.0</v>
      </c>
      <c r="C2375" s="5" t="s">
        <v>5887</v>
      </c>
      <c r="D2375" s="5" t="s">
        <v>468</v>
      </c>
      <c r="E2375" s="4">
        <v>728.0</v>
      </c>
      <c r="F2375" s="5"/>
      <c r="G2375" s="6" t="s">
        <v>5888</v>
      </c>
    </row>
    <row r="2376">
      <c r="A2376" s="2" t="s">
        <v>7</v>
      </c>
      <c r="B2376" s="5">
        <v>2926.0</v>
      </c>
      <c r="C2376" s="5" t="s">
        <v>91</v>
      </c>
      <c r="D2376" s="5" t="s">
        <v>458</v>
      </c>
      <c r="E2376" s="4">
        <v>728.0</v>
      </c>
      <c r="F2376" s="5" t="s">
        <v>5889</v>
      </c>
      <c r="G2376" s="6" t="s">
        <v>5890</v>
      </c>
    </row>
    <row r="2377">
      <c r="A2377" s="2" t="s">
        <v>7</v>
      </c>
      <c r="B2377" s="5">
        <v>2927.0</v>
      </c>
      <c r="C2377" s="5" t="s">
        <v>5891</v>
      </c>
      <c r="D2377" s="5" t="s">
        <v>468</v>
      </c>
      <c r="E2377" s="4">
        <v>728.0</v>
      </c>
      <c r="F2377" s="5" t="s">
        <v>5892</v>
      </c>
      <c r="G2377" s="6" t="s">
        <v>5893</v>
      </c>
    </row>
    <row r="2378">
      <c r="A2378" s="2" t="s">
        <v>7</v>
      </c>
      <c r="B2378" s="5">
        <v>2928.0</v>
      </c>
      <c r="C2378" s="5" t="s">
        <v>5894</v>
      </c>
      <c r="D2378" s="5" t="s">
        <v>468</v>
      </c>
      <c r="E2378" s="4">
        <v>728.0</v>
      </c>
      <c r="F2378" s="5"/>
      <c r="G2378" s="6" t="s">
        <v>5895</v>
      </c>
    </row>
    <row r="2379">
      <c r="A2379" s="2" t="s">
        <v>7</v>
      </c>
      <c r="B2379" s="5">
        <v>2929.0</v>
      </c>
      <c r="C2379" s="5" t="s">
        <v>5896</v>
      </c>
      <c r="D2379" s="5" t="s">
        <v>548</v>
      </c>
      <c r="E2379" s="4">
        <v>728.0</v>
      </c>
      <c r="F2379" s="5" t="s">
        <v>5897</v>
      </c>
      <c r="G2379" s="6" t="s">
        <v>5898</v>
      </c>
    </row>
    <row r="2380">
      <c r="A2380" s="2" t="s">
        <v>7</v>
      </c>
      <c r="B2380" s="5">
        <v>2930.0</v>
      </c>
      <c r="C2380" s="5" t="s">
        <v>5899</v>
      </c>
      <c r="D2380" s="5" t="s">
        <v>468</v>
      </c>
      <c r="E2380" s="4">
        <v>729.0</v>
      </c>
      <c r="F2380" s="5" t="s">
        <v>5900</v>
      </c>
      <c r="G2380" s="6" t="s">
        <v>5901</v>
      </c>
    </row>
    <row r="2381">
      <c r="A2381" s="2" t="s">
        <v>7</v>
      </c>
      <c r="B2381" s="5">
        <v>2931.0</v>
      </c>
      <c r="C2381" s="5" t="s">
        <v>5902</v>
      </c>
      <c r="D2381" s="5" t="s">
        <v>468</v>
      </c>
      <c r="E2381" s="4">
        <v>729.0</v>
      </c>
      <c r="F2381" s="5" t="s">
        <v>5903</v>
      </c>
      <c r="G2381" s="6" t="s">
        <v>5904</v>
      </c>
    </row>
    <row r="2382">
      <c r="A2382" s="2" t="s">
        <v>7</v>
      </c>
      <c r="B2382" s="5">
        <v>2932.0</v>
      </c>
      <c r="C2382" s="5" t="s">
        <v>269</v>
      </c>
      <c r="D2382" s="5" t="s">
        <v>468</v>
      </c>
      <c r="E2382" s="4">
        <v>729.0</v>
      </c>
      <c r="F2382" s="5" t="s">
        <v>5905</v>
      </c>
      <c r="G2382" s="6" t="s">
        <v>5906</v>
      </c>
    </row>
    <row r="2383">
      <c r="A2383" s="2" t="s">
        <v>7</v>
      </c>
      <c r="B2383" s="5">
        <v>2933.0</v>
      </c>
      <c r="C2383" s="5" t="s">
        <v>5907</v>
      </c>
      <c r="D2383" s="5" t="s">
        <v>468</v>
      </c>
      <c r="E2383" s="4">
        <v>729.0</v>
      </c>
      <c r="F2383" s="5" t="s">
        <v>5908</v>
      </c>
      <c r="G2383" s="6" t="s">
        <v>5909</v>
      </c>
    </row>
    <row r="2384">
      <c r="A2384" s="2" t="s">
        <v>7</v>
      </c>
      <c r="B2384" s="5">
        <v>2934.0</v>
      </c>
      <c r="C2384" s="5" t="s">
        <v>5910</v>
      </c>
      <c r="D2384" s="5" t="s">
        <v>468</v>
      </c>
      <c r="E2384" s="4">
        <v>729.0</v>
      </c>
      <c r="F2384" s="5" t="s">
        <v>5911</v>
      </c>
      <c r="G2384" s="6" t="s">
        <v>5912</v>
      </c>
    </row>
    <row r="2385">
      <c r="A2385" s="2" t="s">
        <v>7</v>
      </c>
      <c r="B2385" s="5">
        <v>2935.0</v>
      </c>
      <c r="C2385" s="5" t="s">
        <v>5913</v>
      </c>
      <c r="D2385" s="5" t="s">
        <v>468</v>
      </c>
      <c r="E2385" s="4">
        <v>729.0</v>
      </c>
      <c r="F2385" s="5" t="s">
        <v>5905</v>
      </c>
      <c r="G2385" s="6" t="s">
        <v>5914</v>
      </c>
    </row>
    <row r="2386">
      <c r="A2386" s="2" t="s">
        <v>7</v>
      </c>
      <c r="B2386" s="5">
        <v>2936.0</v>
      </c>
      <c r="C2386" s="5" t="s">
        <v>5915</v>
      </c>
      <c r="D2386" s="5" t="s">
        <v>468</v>
      </c>
      <c r="E2386" s="4">
        <v>729.0</v>
      </c>
      <c r="F2386" s="5" t="s">
        <v>5905</v>
      </c>
      <c r="G2386" s="6" t="s">
        <v>5916</v>
      </c>
    </row>
    <row r="2387">
      <c r="A2387" s="2" t="s">
        <v>7</v>
      </c>
      <c r="B2387" s="5">
        <v>2937.0</v>
      </c>
      <c r="C2387" s="5" t="s">
        <v>5917</v>
      </c>
      <c r="D2387" s="5" t="s">
        <v>468</v>
      </c>
      <c r="E2387" s="4">
        <v>729.0</v>
      </c>
      <c r="F2387" s="5"/>
      <c r="G2387" s="6" t="s">
        <v>5918</v>
      </c>
    </row>
    <row r="2388">
      <c r="A2388" s="2" t="s">
        <v>7</v>
      </c>
      <c r="B2388" s="5">
        <v>2938.0</v>
      </c>
      <c r="C2388" s="5" t="s">
        <v>5919</v>
      </c>
      <c r="D2388" s="5" t="s">
        <v>468</v>
      </c>
      <c r="E2388" s="4">
        <v>729.0</v>
      </c>
      <c r="F2388" s="5" t="s">
        <v>5920</v>
      </c>
      <c r="G2388" s="6" t="s">
        <v>5921</v>
      </c>
    </row>
    <row r="2389">
      <c r="A2389" s="2" t="s">
        <v>7</v>
      </c>
      <c r="B2389" s="5">
        <v>2939.0</v>
      </c>
      <c r="C2389" s="5" t="s">
        <v>5922</v>
      </c>
      <c r="D2389" s="5" t="s">
        <v>468</v>
      </c>
      <c r="E2389" s="4">
        <v>729.0</v>
      </c>
      <c r="F2389" s="5"/>
      <c r="G2389" s="6" t="s">
        <v>5923</v>
      </c>
    </row>
    <row r="2390">
      <c r="A2390" s="2" t="s">
        <v>7</v>
      </c>
      <c r="B2390" s="5">
        <v>2940.0</v>
      </c>
      <c r="C2390" s="5" t="s">
        <v>5924</v>
      </c>
      <c r="D2390" s="5" t="s">
        <v>468</v>
      </c>
      <c r="E2390" s="4">
        <v>729.0</v>
      </c>
      <c r="F2390" s="5" t="s">
        <v>5925</v>
      </c>
      <c r="G2390" s="6" t="s">
        <v>5926</v>
      </c>
    </row>
    <row r="2391">
      <c r="A2391" s="2" t="s">
        <v>7</v>
      </c>
      <c r="B2391" s="5">
        <v>2941.0</v>
      </c>
      <c r="C2391" s="5" t="s">
        <v>5927</v>
      </c>
      <c r="D2391" s="5" t="s">
        <v>468</v>
      </c>
      <c r="E2391" s="4">
        <v>729.0</v>
      </c>
      <c r="F2391" s="5" t="s">
        <v>5928</v>
      </c>
      <c r="G2391" s="6" t="s">
        <v>5929</v>
      </c>
    </row>
    <row r="2392">
      <c r="A2392" s="2" t="s">
        <v>7</v>
      </c>
      <c r="B2392" s="5">
        <v>2942.0</v>
      </c>
      <c r="C2392" s="5" t="s">
        <v>5930</v>
      </c>
      <c r="D2392" s="5" t="s">
        <v>468</v>
      </c>
      <c r="E2392" s="4">
        <v>729.0</v>
      </c>
      <c r="F2392" s="5" t="s">
        <v>5931</v>
      </c>
      <c r="G2392" s="6" t="s">
        <v>5932</v>
      </c>
    </row>
    <row r="2393">
      <c r="A2393" s="2" t="s">
        <v>7</v>
      </c>
      <c r="B2393" s="5">
        <v>2943.0</v>
      </c>
      <c r="C2393" s="5" t="s">
        <v>5933</v>
      </c>
      <c r="D2393" s="5" t="s">
        <v>468</v>
      </c>
      <c r="E2393" s="4">
        <v>729.0</v>
      </c>
      <c r="F2393" s="5"/>
      <c r="G2393" s="6" t="s">
        <v>5934</v>
      </c>
    </row>
    <row r="2394">
      <c r="A2394" s="2" t="s">
        <v>7</v>
      </c>
      <c r="B2394" s="5">
        <v>2944.0</v>
      </c>
      <c r="C2394" s="5" t="s">
        <v>5935</v>
      </c>
      <c r="D2394" s="5" t="s">
        <v>468</v>
      </c>
      <c r="E2394" s="4">
        <v>729.0</v>
      </c>
      <c r="F2394" s="5" t="s">
        <v>5936</v>
      </c>
      <c r="G2394" s="6" t="s">
        <v>5937</v>
      </c>
    </row>
    <row r="2395">
      <c r="A2395" s="2" t="s">
        <v>7</v>
      </c>
      <c r="B2395" s="5">
        <v>2945.0</v>
      </c>
      <c r="C2395" s="5" t="s">
        <v>5938</v>
      </c>
      <c r="D2395" s="5" t="s">
        <v>468</v>
      </c>
      <c r="E2395" s="4">
        <v>729.0</v>
      </c>
      <c r="F2395" s="5" t="s">
        <v>5939</v>
      </c>
      <c r="G2395" s="6" t="s">
        <v>5940</v>
      </c>
    </row>
    <row r="2396">
      <c r="A2396" s="2" t="s">
        <v>7</v>
      </c>
      <c r="B2396" s="5">
        <v>2946.0</v>
      </c>
      <c r="C2396" s="5" t="s">
        <v>5941</v>
      </c>
      <c r="D2396" s="5" t="s">
        <v>468</v>
      </c>
      <c r="E2396" s="4">
        <v>729.0</v>
      </c>
      <c r="F2396" s="5" t="s">
        <v>5942</v>
      </c>
      <c r="G2396" s="6" t="s">
        <v>5943</v>
      </c>
    </row>
    <row r="2397">
      <c r="A2397" s="2" t="s">
        <v>7</v>
      </c>
      <c r="B2397" s="5">
        <v>2947.0</v>
      </c>
      <c r="C2397" s="5" t="s">
        <v>5944</v>
      </c>
      <c r="D2397" s="5" t="s">
        <v>468</v>
      </c>
      <c r="E2397" s="4">
        <v>729.0</v>
      </c>
      <c r="F2397" s="5" t="s">
        <v>5945</v>
      </c>
      <c r="G2397" s="6" t="s">
        <v>5946</v>
      </c>
    </row>
    <row r="2398">
      <c r="A2398" s="2" t="s">
        <v>7</v>
      </c>
      <c r="B2398" s="5">
        <v>2948.0</v>
      </c>
      <c r="C2398" s="5" t="s">
        <v>5947</v>
      </c>
      <c r="D2398" s="5" t="s">
        <v>468</v>
      </c>
      <c r="E2398" s="4">
        <v>730.0</v>
      </c>
      <c r="F2398" s="5" t="s">
        <v>5948</v>
      </c>
      <c r="G2398" s="6" t="s">
        <v>5949</v>
      </c>
    </row>
    <row r="2399">
      <c r="A2399" s="2" t="s">
        <v>7</v>
      </c>
      <c r="B2399" s="5">
        <v>2949.0</v>
      </c>
      <c r="C2399" s="5" t="s">
        <v>5950</v>
      </c>
      <c r="D2399" s="5" t="s">
        <v>468</v>
      </c>
      <c r="E2399" s="4">
        <v>730.0</v>
      </c>
      <c r="F2399" s="5" t="s">
        <v>5951</v>
      </c>
      <c r="G2399" s="6" t="s">
        <v>5952</v>
      </c>
    </row>
    <row r="2400">
      <c r="A2400" s="2" t="s">
        <v>7</v>
      </c>
      <c r="B2400" s="5">
        <v>2950.0</v>
      </c>
      <c r="C2400" s="5" t="s">
        <v>5953</v>
      </c>
      <c r="D2400" s="5" t="s">
        <v>468</v>
      </c>
      <c r="E2400" s="4">
        <v>731.0</v>
      </c>
      <c r="F2400" s="5" t="s">
        <v>5954</v>
      </c>
      <c r="G2400" s="6" t="s">
        <v>5955</v>
      </c>
    </row>
    <row r="2401">
      <c r="A2401" s="2" t="s">
        <v>7</v>
      </c>
      <c r="B2401" s="5">
        <v>2951.0</v>
      </c>
      <c r="C2401" s="5" t="s">
        <v>5956</v>
      </c>
      <c r="D2401" s="5" t="s">
        <v>468</v>
      </c>
      <c r="E2401" s="4">
        <v>731.0</v>
      </c>
      <c r="F2401" s="5" t="s">
        <v>5957</v>
      </c>
      <c r="G2401" s="6" t="s">
        <v>5958</v>
      </c>
    </row>
    <row r="2402">
      <c r="A2402" s="2" t="s">
        <v>7</v>
      </c>
      <c r="B2402" s="5">
        <v>2952.0</v>
      </c>
      <c r="C2402" s="5" t="s">
        <v>5959</v>
      </c>
      <c r="D2402" s="5" t="s">
        <v>468</v>
      </c>
      <c r="E2402" s="4">
        <v>731.0</v>
      </c>
      <c r="F2402" s="5" t="s">
        <v>5960</v>
      </c>
      <c r="G2402" s="6" t="s">
        <v>5961</v>
      </c>
    </row>
    <row r="2403">
      <c r="A2403" s="2" t="s">
        <v>7</v>
      </c>
      <c r="B2403" s="5">
        <v>2953.0</v>
      </c>
      <c r="C2403" s="5" t="s">
        <v>5962</v>
      </c>
      <c r="D2403" s="5" t="s">
        <v>468</v>
      </c>
      <c r="E2403" s="4">
        <v>731.0</v>
      </c>
      <c r="F2403" s="5" t="s">
        <v>5963</v>
      </c>
      <c r="G2403" s="6" t="s">
        <v>5964</v>
      </c>
    </row>
    <row r="2404">
      <c r="A2404" s="2" t="s">
        <v>7</v>
      </c>
      <c r="B2404" s="5">
        <v>2954.0</v>
      </c>
      <c r="C2404" s="5" t="s">
        <v>5965</v>
      </c>
      <c r="D2404" s="5" t="s">
        <v>468</v>
      </c>
      <c r="E2404" s="4">
        <v>731.0</v>
      </c>
      <c r="F2404" s="5" t="s">
        <v>5966</v>
      </c>
      <c r="G2404" s="6" t="s">
        <v>5967</v>
      </c>
    </row>
    <row r="2405">
      <c r="A2405" s="2" t="s">
        <v>7</v>
      </c>
      <c r="B2405" s="5">
        <v>2955.0</v>
      </c>
      <c r="C2405" s="5" t="s">
        <v>5968</v>
      </c>
      <c r="D2405" s="5" t="s">
        <v>468</v>
      </c>
      <c r="E2405" s="4">
        <v>731.0</v>
      </c>
      <c r="F2405" s="5" t="s">
        <v>5969</v>
      </c>
      <c r="G2405" s="6" t="s">
        <v>5970</v>
      </c>
    </row>
    <row r="2406">
      <c r="A2406" s="2" t="s">
        <v>7</v>
      </c>
      <c r="B2406" s="5">
        <v>2956.0</v>
      </c>
      <c r="C2406" s="5" t="s">
        <v>5971</v>
      </c>
      <c r="D2406" s="5" t="s">
        <v>468</v>
      </c>
      <c r="E2406" s="4">
        <v>731.0</v>
      </c>
      <c r="F2406" s="5" t="s">
        <v>5972</v>
      </c>
      <c r="G2406" s="6" t="s">
        <v>5973</v>
      </c>
    </row>
    <row r="2407">
      <c r="A2407" s="2" t="s">
        <v>7</v>
      </c>
      <c r="B2407" s="5">
        <v>2957.0</v>
      </c>
      <c r="C2407" s="5" t="s">
        <v>5974</v>
      </c>
      <c r="D2407" s="5" t="s">
        <v>468</v>
      </c>
      <c r="E2407" s="4">
        <v>731.0</v>
      </c>
      <c r="F2407" s="5" t="s">
        <v>5975</v>
      </c>
      <c r="G2407" s="6" t="s">
        <v>5976</v>
      </c>
    </row>
    <row r="2408">
      <c r="A2408" s="2" t="s">
        <v>7</v>
      </c>
      <c r="B2408" s="5">
        <v>2958.0</v>
      </c>
      <c r="C2408" s="5" t="s">
        <v>5977</v>
      </c>
      <c r="D2408" s="5" t="s">
        <v>468</v>
      </c>
      <c r="E2408" s="4">
        <v>731.0</v>
      </c>
      <c r="F2408" s="5" t="s">
        <v>5978</v>
      </c>
      <c r="G2408" s="6" t="s">
        <v>5979</v>
      </c>
    </row>
    <row r="2409">
      <c r="A2409" s="2" t="s">
        <v>7</v>
      </c>
      <c r="B2409" s="5">
        <v>2959.0</v>
      </c>
      <c r="C2409" s="5" t="s">
        <v>5980</v>
      </c>
      <c r="D2409" s="5" t="s">
        <v>468</v>
      </c>
      <c r="E2409" s="4">
        <v>731.0</v>
      </c>
      <c r="F2409" s="5" t="s">
        <v>5981</v>
      </c>
      <c r="G2409" s="6" t="s">
        <v>5982</v>
      </c>
    </row>
    <row r="2410">
      <c r="A2410" s="2" t="s">
        <v>7</v>
      </c>
      <c r="B2410" s="5">
        <v>2960.0</v>
      </c>
      <c r="C2410" s="5" t="s">
        <v>5983</v>
      </c>
      <c r="D2410" s="5" t="s">
        <v>468</v>
      </c>
      <c r="E2410" s="4">
        <v>731.0</v>
      </c>
      <c r="F2410" s="5" t="s">
        <v>5984</v>
      </c>
      <c r="G2410" s="6" t="s">
        <v>5985</v>
      </c>
    </row>
    <row r="2411">
      <c r="A2411" s="2" t="s">
        <v>7</v>
      </c>
      <c r="B2411" s="5">
        <v>2961.0</v>
      </c>
      <c r="C2411" s="5" t="s">
        <v>5986</v>
      </c>
      <c r="D2411" s="5" t="s">
        <v>468</v>
      </c>
      <c r="E2411" s="4">
        <v>731.0</v>
      </c>
      <c r="F2411" s="5" t="s">
        <v>5987</v>
      </c>
      <c r="G2411" s="6" t="s">
        <v>5988</v>
      </c>
    </row>
    <row r="2412">
      <c r="A2412" s="2" t="s">
        <v>7</v>
      </c>
      <c r="B2412" s="5">
        <v>2962.0</v>
      </c>
      <c r="C2412" s="5" t="s">
        <v>5989</v>
      </c>
      <c r="D2412" s="5" t="s">
        <v>468</v>
      </c>
      <c r="E2412" s="4">
        <v>731.0</v>
      </c>
      <c r="F2412" s="5"/>
      <c r="G2412" s="6" t="s">
        <v>5990</v>
      </c>
    </row>
    <row r="2413">
      <c r="A2413" s="2" t="s">
        <v>7</v>
      </c>
      <c r="B2413" s="5">
        <v>2963.0</v>
      </c>
      <c r="C2413" s="5" t="s">
        <v>5991</v>
      </c>
      <c r="D2413" s="5" t="s">
        <v>468</v>
      </c>
      <c r="E2413" s="4">
        <v>732.0</v>
      </c>
      <c r="F2413" s="5" t="s">
        <v>5992</v>
      </c>
      <c r="G2413" s="6" t="s">
        <v>5993</v>
      </c>
    </row>
    <row r="2414">
      <c r="A2414" s="2" t="s">
        <v>7</v>
      </c>
      <c r="B2414" s="5">
        <v>2964.0</v>
      </c>
      <c r="C2414" s="5" t="s">
        <v>5994</v>
      </c>
      <c r="D2414" s="5" t="s">
        <v>468</v>
      </c>
      <c r="E2414" s="4">
        <v>732.0</v>
      </c>
      <c r="F2414" s="5"/>
      <c r="G2414" s="6" t="s">
        <v>5995</v>
      </c>
    </row>
    <row r="2415">
      <c r="A2415" s="2" t="s">
        <v>7</v>
      </c>
      <c r="B2415" s="5">
        <v>2965.0</v>
      </c>
      <c r="C2415" s="5" t="s">
        <v>5996</v>
      </c>
      <c r="D2415" s="5" t="s">
        <v>468</v>
      </c>
      <c r="E2415" s="4">
        <v>732.0</v>
      </c>
      <c r="F2415" s="5"/>
      <c r="G2415" s="6" t="s">
        <v>5997</v>
      </c>
    </row>
    <row r="2416">
      <c r="A2416" s="2" t="s">
        <v>7</v>
      </c>
      <c r="B2416" s="5">
        <v>2966.0</v>
      </c>
      <c r="C2416" s="5" t="s">
        <v>5998</v>
      </c>
      <c r="D2416" s="5" t="s">
        <v>468</v>
      </c>
      <c r="E2416" s="4">
        <v>732.0</v>
      </c>
      <c r="F2416" s="5" t="s">
        <v>5999</v>
      </c>
      <c r="G2416" s="6" t="s">
        <v>6000</v>
      </c>
    </row>
    <row r="2417">
      <c r="A2417" s="2" t="s">
        <v>7</v>
      </c>
      <c r="B2417" s="5">
        <v>2967.0</v>
      </c>
      <c r="C2417" s="5" t="s">
        <v>6001</v>
      </c>
      <c r="D2417" s="5" t="s">
        <v>468</v>
      </c>
      <c r="E2417" s="4">
        <v>732.0</v>
      </c>
      <c r="F2417" s="5" t="s">
        <v>6002</v>
      </c>
      <c r="G2417" s="6" t="s">
        <v>6003</v>
      </c>
    </row>
    <row r="2418">
      <c r="A2418" s="2" t="s">
        <v>7</v>
      </c>
      <c r="B2418" s="5">
        <v>2968.0</v>
      </c>
      <c r="C2418" s="5" t="s">
        <v>272</v>
      </c>
      <c r="D2418" s="5" t="s">
        <v>468</v>
      </c>
      <c r="E2418" s="4">
        <v>732.0</v>
      </c>
      <c r="F2418" s="5" t="s">
        <v>6004</v>
      </c>
      <c r="G2418" s="6" t="s">
        <v>6005</v>
      </c>
    </row>
    <row r="2419">
      <c r="A2419" s="2" t="s">
        <v>7</v>
      </c>
      <c r="B2419" s="5">
        <v>2969.0</v>
      </c>
      <c r="C2419" s="5" t="s">
        <v>6006</v>
      </c>
      <c r="D2419" s="5" t="s">
        <v>468</v>
      </c>
      <c r="E2419" s="4">
        <v>732.0</v>
      </c>
      <c r="F2419" s="5" t="s">
        <v>6007</v>
      </c>
      <c r="G2419" s="6" t="s">
        <v>6008</v>
      </c>
    </row>
    <row r="2420">
      <c r="A2420" s="2" t="s">
        <v>7</v>
      </c>
      <c r="B2420" s="5">
        <v>2970.0</v>
      </c>
      <c r="C2420" s="5" t="s">
        <v>6009</v>
      </c>
      <c r="D2420" s="5" t="s">
        <v>548</v>
      </c>
      <c r="E2420" s="4">
        <v>732.0</v>
      </c>
      <c r="F2420" s="5" t="s">
        <v>6010</v>
      </c>
      <c r="G2420" s="6" t="s">
        <v>6011</v>
      </c>
    </row>
    <row r="2421">
      <c r="A2421" s="2" t="s">
        <v>7</v>
      </c>
      <c r="B2421" s="5">
        <v>2971.0</v>
      </c>
      <c r="C2421" s="5" t="s">
        <v>6012</v>
      </c>
      <c r="D2421" s="5" t="s">
        <v>468</v>
      </c>
      <c r="E2421" s="4">
        <v>733.0</v>
      </c>
      <c r="F2421" s="5" t="s">
        <v>6013</v>
      </c>
      <c r="G2421" s="6" t="s">
        <v>6014</v>
      </c>
    </row>
    <row r="2422">
      <c r="A2422" s="2" t="s">
        <v>7</v>
      </c>
      <c r="B2422" s="5">
        <v>2972.0</v>
      </c>
      <c r="C2422" s="5" t="s">
        <v>6015</v>
      </c>
      <c r="D2422" s="5" t="s">
        <v>468</v>
      </c>
      <c r="E2422" s="4">
        <v>733.0</v>
      </c>
      <c r="F2422" s="5" t="s">
        <v>6016</v>
      </c>
      <c r="G2422" s="6" t="s">
        <v>6017</v>
      </c>
    </row>
    <row r="2423">
      <c r="A2423" s="2" t="s">
        <v>7</v>
      </c>
      <c r="B2423" s="5">
        <v>2973.0</v>
      </c>
      <c r="C2423" s="5" t="s">
        <v>6018</v>
      </c>
      <c r="D2423" s="5" t="s">
        <v>548</v>
      </c>
      <c r="E2423" s="4">
        <v>733.0</v>
      </c>
      <c r="F2423" s="5" t="s">
        <v>6019</v>
      </c>
      <c r="G2423" s="6" t="s">
        <v>6020</v>
      </c>
    </row>
    <row r="2424">
      <c r="A2424" s="2" t="s">
        <v>7</v>
      </c>
      <c r="B2424" s="5">
        <v>2974.0</v>
      </c>
      <c r="C2424" s="5" t="s">
        <v>6021</v>
      </c>
      <c r="D2424" s="5" t="s">
        <v>468</v>
      </c>
      <c r="E2424" s="4">
        <v>733.0</v>
      </c>
      <c r="F2424" s="5" t="s">
        <v>6022</v>
      </c>
      <c r="G2424" s="6" t="s">
        <v>6023</v>
      </c>
    </row>
    <row r="2425">
      <c r="A2425" s="2" t="s">
        <v>7</v>
      </c>
      <c r="B2425" s="5">
        <v>2975.0</v>
      </c>
      <c r="C2425" s="5" t="s">
        <v>6024</v>
      </c>
      <c r="D2425" s="5" t="s">
        <v>468</v>
      </c>
      <c r="E2425" s="4">
        <v>733.0</v>
      </c>
      <c r="F2425" s="5"/>
      <c r="G2425" s="6" t="s">
        <v>6025</v>
      </c>
    </row>
    <row r="2426">
      <c r="A2426" s="2" t="s">
        <v>7</v>
      </c>
      <c r="B2426" s="5">
        <v>2976.0</v>
      </c>
      <c r="C2426" s="5" t="s">
        <v>6026</v>
      </c>
      <c r="D2426" s="5" t="s">
        <v>468</v>
      </c>
      <c r="E2426" s="4">
        <v>733.0</v>
      </c>
      <c r="F2426" s="5" t="s">
        <v>6027</v>
      </c>
      <c r="G2426" s="6" t="s">
        <v>6028</v>
      </c>
    </row>
    <row r="2427">
      <c r="A2427" s="2" t="s">
        <v>7</v>
      </c>
      <c r="B2427" s="5">
        <v>2977.0</v>
      </c>
      <c r="C2427" s="5" t="s">
        <v>6029</v>
      </c>
      <c r="D2427" s="5" t="s">
        <v>548</v>
      </c>
      <c r="E2427" s="4">
        <v>733.0</v>
      </c>
      <c r="F2427" s="5" t="s">
        <v>810</v>
      </c>
      <c r="G2427" s="6" t="s">
        <v>6030</v>
      </c>
    </row>
    <row r="2428">
      <c r="A2428" s="2" t="s">
        <v>7</v>
      </c>
      <c r="B2428" s="5">
        <v>2978.0</v>
      </c>
      <c r="C2428" s="5" t="s">
        <v>6031</v>
      </c>
      <c r="D2428" s="5" t="s">
        <v>468</v>
      </c>
      <c r="E2428" s="4">
        <v>733.0</v>
      </c>
      <c r="F2428" s="5" t="s">
        <v>6032</v>
      </c>
      <c r="G2428" s="6" t="s">
        <v>6033</v>
      </c>
    </row>
    <row r="2429">
      <c r="A2429" s="2" t="s">
        <v>7</v>
      </c>
      <c r="B2429" s="5">
        <v>2979.0</v>
      </c>
      <c r="C2429" s="5" t="s">
        <v>6034</v>
      </c>
      <c r="D2429" s="5" t="s">
        <v>468</v>
      </c>
      <c r="E2429" s="4">
        <v>733.0</v>
      </c>
      <c r="F2429" s="5" t="s">
        <v>6035</v>
      </c>
      <c r="G2429" s="6" t="s">
        <v>6036</v>
      </c>
    </row>
    <row r="2430">
      <c r="A2430" s="2" t="s">
        <v>7</v>
      </c>
      <c r="B2430" s="5">
        <v>2980.0</v>
      </c>
      <c r="C2430" s="5" t="s">
        <v>6037</v>
      </c>
      <c r="D2430" s="5" t="s">
        <v>468</v>
      </c>
      <c r="E2430" s="4">
        <v>733.0</v>
      </c>
      <c r="F2430" s="5" t="s">
        <v>6038</v>
      </c>
      <c r="G2430" s="6" t="s">
        <v>6039</v>
      </c>
    </row>
    <row r="2431">
      <c r="A2431" s="2" t="s">
        <v>7</v>
      </c>
      <c r="B2431" s="5">
        <v>2981.0</v>
      </c>
      <c r="C2431" s="5" t="s">
        <v>6040</v>
      </c>
      <c r="D2431" s="5" t="s">
        <v>468</v>
      </c>
      <c r="E2431" s="4">
        <v>733.0</v>
      </c>
      <c r="F2431" s="5" t="s">
        <v>6041</v>
      </c>
      <c r="G2431" s="6" t="s">
        <v>6042</v>
      </c>
    </row>
    <row r="2432">
      <c r="A2432" s="2" t="s">
        <v>7</v>
      </c>
      <c r="B2432" s="5">
        <v>2982.0</v>
      </c>
      <c r="C2432" s="5" t="s">
        <v>6043</v>
      </c>
      <c r="D2432" s="5" t="s">
        <v>468</v>
      </c>
      <c r="E2432" s="4">
        <v>733.0</v>
      </c>
      <c r="F2432" s="5" t="s">
        <v>6044</v>
      </c>
      <c r="G2432" s="6" t="s">
        <v>6045</v>
      </c>
    </row>
    <row r="2433">
      <c r="A2433" s="2" t="s">
        <v>7</v>
      </c>
      <c r="B2433" s="5">
        <v>2983.0</v>
      </c>
      <c r="C2433" s="5" t="s">
        <v>6046</v>
      </c>
      <c r="D2433" s="5" t="s">
        <v>468</v>
      </c>
      <c r="E2433" s="4">
        <v>733.0</v>
      </c>
      <c r="F2433" s="5" t="s">
        <v>6047</v>
      </c>
      <c r="G2433" s="6" t="s">
        <v>6048</v>
      </c>
    </row>
    <row r="2434">
      <c r="A2434" s="2" t="s">
        <v>7</v>
      </c>
      <c r="B2434" s="5">
        <v>2984.0</v>
      </c>
      <c r="C2434" s="5" t="s">
        <v>6049</v>
      </c>
      <c r="D2434" s="5" t="s">
        <v>548</v>
      </c>
      <c r="E2434" s="4">
        <v>733.0</v>
      </c>
      <c r="F2434" s="5" t="s">
        <v>6050</v>
      </c>
      <c r="G2434" s="6" t="s">
        <v>6051</v>
      </c>
    </row>
    <row r="2435">
      <c r="A2435" s="2" t="s">
        <v>7</v>
      </c>
      <c r="B2435" s="5">
        <v>2985.0</v>
      </c>
      <c r="C2435" s="5" t="s">
        <v>6052</v>
      </c>
      <c r="D2435" s="5" t="s">
        <v>468</v>
      </c>
      <c r="E2435" s="4">
        <v>733.0</v>
      </c>
      <c r="F2435" s="5" t="s">
        <v>6053</v>
      </c>
      <c r="G2435" s="6" t="s">
        <v>6054</v>
      </c>
    </row>
    <row r="2436">
      <c r="A2436" s="2" t="s">
        <v>7</v>
      </c>
      <c r="B2436" s="5">
        <v>2986.0</v>
      </c>
      <c r="C2436" s="5" t="s">
        <v>6055</v>
      </c>
      <c r="D2436" s="5" t="s">
        <v>468</v>
      </c>
      <c r="E2436" s="4">
        <v>733.0</v>
      </c>
      <c r="F2436" s="5" t="s">
        <v>6056</v>
      </c>
      <c r="G2436" s="6" t="s">
        <v>6057</v>
      </c>
    </row>
    <row r="2437">
      <c r="A2437" s="2" t="s">
        <v>7</v>
      </c>
      <c r="B2437" s="5">
        <v>2987.0</v>
      </c>
      <c r="C2437" s="5" t="s">
        <v>6058</v>
      </c>
      <c r="D2437" s="5" t="s">
        <v>468</v>
      </c>
      <c r="E2437" s="4">
        <v>733.0</v>
      </c>
      <c r="F2437" s="5" t="s">
        <v>6059</v>
      </c>
      <c r="G2437" s="6" t="s">
        <v>6060</v>
      </c>
    </row>
    <row r="2438">
      <c r="A2438" s="2" t="s">
        <v>7</v>
      </c>
      <c r="B2438" s="5">
        <v>2988.0</v>
      </c>
      <c r="C2438" s="5" t="s">
        <v>6061</v>
      </c>
      <c r="D2438" s="5" t="s">
        <v>468</v>
      </c>
      <c r="E2438" s="4">
        <v>733.0</v>
      </c>
      <c r="F2438" s="5" t="s">
        <v>6062</v>
      </c>
      <c r="G2438" s="6" t="s">
        <v>6063</v>
      </c>
    </row>
    <row r="2439">
      <c r="A2439" s="2" t="s">
        <v>7</v>
      </c>
      <c r="B2439" s="5">
        <v>2989.0</v>
      </c>
      <c r="C2439" s="5" t="s">
        <v>6064</v>
      </c>
      <c r="D2439" s="5" t="s">
        <v>468</v>
      </c>
      <c r="E2439" s="4">
        <v>733.0</v>
      </c>
      <c r="F2439" s="5" t="s">
        <v>6065</v>
      </c>
      <c r="G2439" s="6" t="s">
        <v>6066</v>
      </c>
    </row>
    <row r="2440">
      <c r="A2440" s="2" t="s">
        <v>7</v>
      </c>
      <c r="B2440" s="5">
        <v>2990.0</v>
      </c>
      <c r="C2440" s="5" t="s">
        <v>6067</v>
      </c>
      <c r="D2440" s="5" t="s">
        <v>468</v>
      </c>
      <c r="E2440" s="4">
        <v>733.0</v>
      </c>
      <c r="F2440" s="5" t="s">
        <v>6068</v>
      </c>
      <c r="G2440" s="6" t="s">
        <v>6069</v>
      </c>
    </row>
    <row r="2441">
      <c r="A2441" s="2" t="s">
        <v>7</v>
      </c>
      <c r="B2441" s="5">
        <v>2991.0</v>
      </c>
      <c r="C2441" s="5" t="s">
        <v>6070</v>
      </c>
      <c r="D2441" s="5" t="s">
        <v>468</v>
      </c>
      <c r="E2441" s="4">
        <v>733.0</v>
      </c>
      <c r="F2441" s="5" t="s">
        <v>6071</v>
      </c>
      <c r="G2441" s="6" t="s">
        <v>6072</v>
      </c>
    </row>
    <row r="2442">
      <c r="A2442" s="2" t="s">
        <v>7</v>
      </c>
      <c r="B2442" s="5">
        <v>2992.0</v>
      </c>
      <c r="C2442" s="5" t="s">
        <v>6073</v>
      </c>
      <c r="D2442" s="5" t="s">
        <v>468</v>
      </c>
      <c r="E2442" s="4">
        <v>733.0</v>
      </c>
      <c r="F2442" s="5" t="s">
        <v>6074</v>
      </c>
      <c r="G2442" s="6" t="s">
        <v>6075</v>
      </c>
    </row>
    <row r="2443">
      <c r="A2443" s="2" t="s">
        <v>7</v>
      </c>
      <c r="B2443" s="5">
        <v>2993.0</v>
      </c>
      <c r="C2443" s="5" t="s">
        <v>6076</v>
      </c>
      <c r="D2443" s="5" t="s">
        <v>468</v>
      </c>
      <c r="E2443" s="4">
        <v>733.0</v>
      </c>
      <c r="F2443" s="5" t="s">
        <v>6077</v>
      </c>
      <c r="G2443" s="6" t="s">
        <v>6078</v>
      </c>
    </row>
    <row r="2444">
      <c r="A2444" s="2" t="s">
        <v>7</v>
      </c>
      <c r="B2444" s="5">
        <v>2994.0</v>
      </c>
      <c r="C2444" s="5" t="s">
        <v>6079</v>
      </c>
      <c r="D2444" s="5" t="s">
        <v>468</v>
      </c>
      <c r="E2444" s="4">
        <v>733.0</v>
      </c>
      <c r="F2444" s="5" t="s">
        <v>6080</v>
      </c>
      <c r="G2444" s="6" t="s">
        <v>6081</v>
      </c>
    </row>
    <row r="2445">
      <c r="A2445" s="2" t="s">
        <v>7</v>
      </c>
      <c r="B2445" s="5">
        <v>2995.0</v>
      </c>
      <c r="C2445" s="5" t="s">
        <v>6082</v>
      </c>
      <c r="D2445" s="5" t="s">
        <v>468</v>
      </c>
      <c r="E2445" s="4">
        <v>733.0</v>
      </c>
      <c r="F2445" s="5" t="s">
        <v>6083</v>
      </c>
      <c r="G2445" s="6" t="s">
        <v>6084</v>
      </c>
    </row>
    <row r="2446">
      <c r="A2446" s="2" t="s">
        <v>7</v>
      </c>
      <c r="B2446" s="5">
        <v>2996.0</v>
      </c>
      <c r="C2446" s="5" t="s">
        <v>6085</v>
      </c>
      <c r="D2446" s="5" t="s">
        <v>468</v>
      </c>
      <c r="E2446" s="4">
        <v>733.0</v>
      </c>
      <c r="F2446" s="5" t="s">
        <v>6086</v>
      </c>
      <c r="G2446" s="6" t="s">
        <v>6087</v>
      </c>
    </row>
    <row r="2447">
      <c r="A2447" s="2" t="s">
        <v>7</v>
      </c>
      <c r="B2447" s="5">
        <v>2997.0</v>
      </c>
      <c r="C2447" s="5" t="s">
        <v>6088</v>
      </c>
      <c r="D2447" s="5" t="s">
        <v>468</v>
      </c>
      <c r="E2447" s="4">
        <v>733.0</v>
      </c>
      <c r="F2447" s="5" t="s">
        <v>6089</v>
      </c>
      <c r="G2447" s="6" t="s">
        <v>6090</v>
      </c>
    </row>
    <row r="2448">
      <c r="A2448" s="2" t="s">
        <v>7</v>
      </c>
      <c r="B2448" s="5">
        <v>2998.0</v>
      </c>
      <c r="C2448" s="5" t="s">
        <v>6091</v>
      </c>
      <c r="D2448" s="5" t="s">
        <v>468</v>
      </c>
      <c r="E2448" s="4">
        <v>733.0</v>
      </c>
      <c r="F2448" s="5" t="s">
        <v>6092</v>
      </c>
      <c r="G2448" s="6" t="s">
        <v>6093</v>
      </c>
    </row>
    <row r="2449">
      <c r="A2449" s="2" t="s">
        <v>7</v>
      </c>
      <c r="B2449" s="5">
        <v>2999.0</v>
      </c>
      <c r="C2449" s="5" t="s">
        <v>6094</v>
      </c>
      <c r="D2449" s="5" t="s">
        <v>468</v>
      </c>
      <c r="E2449" s="4">
        <v>733.0</v>
      </c>
      <c r="F2449" s="5" t="s">
        <v>6095</v>
      </c>
      <c r="G2449" s="6" t="s">
        <v>6096</v>
      </c>
    </row>
    <row r="2450">
      <c r="A2450" s="2" t="s">
        <v>7</v>
      </c>
      <c r="B2450" s="5">
        <v>3000.0</v>
      </c>
      <c r="C2450" s="5" t="s">
        <v>6097</v>
      </c>
      <c r="D2450" s="5" t="s">
        <v>468</v>
      </c>
      <c r="E2450" s="4">
        <v>733.0</v>
      </c>
      <c r="F2450" s="5" t="s">
        <v>6098</v>
      </c>
      <c r="G2450" s="6" t="s">
        <v>6099</v>
      </c>
    </row>
    <row r="2451">
      <c r="A2451" s="2" t="s">
        <v>7</v>
      </c>
      <c r="B2451" s="5">
        <v>3001.0</v>
      </c>
      <c r="C2451" s="5" t="s">
        <v>6100</v>
      </c>
      <c r="D2451" s="5" t="s">
        <v>468</v>
      </c>
      <c r="E2451" s="4">
        <v>733.0</v>
      </c>
      <c r="F2451" s="5" t="s">
        <v>6101</v>
      </c>
      <c r="G2451" s="6" t="s">
        <v>6102</v>
      </c>
    </row>
    <row r="2452">
      <c r="A2452" s="2" t="s">
        <v>7</v>
      </c>
      <c r="B2452" s="5">
        <v>3002.0</v>
      </c>
      <c r="C2452" s="5" t="s">
        <v>6103</v>
      </c>
      <c r="D2452" s="5" t="s">
        <v>468</v>
      </c>
      <c r="E2452" s="4">
        <v>733.0</v>
      </c>
      <c r="F2452" s="5" t="s">
        <v>6104</v>
      </c>
      <c r="G2452" s="6" t="s">
        <v>6105</v>
      </c>
    </row>
    <row r="2453">
      <c r="A2453" s="2" t="s">
        <v>7</v>
      </c>
      <c r="B2453" s="5">
        <v>3003.0</v>
      </c>
      <c r="C2453" s="5" t="s">
        <v>6106</v>
      </c>
      <c r="D2453" s="5" t="s">
        <v>468</v>
      </c>
      <c r="E2453" s="4">
        <v>733.0</v>
      </c>
      <c r="F2453" s="5" t="s">
        <v>6107</v>
      </c>
      <c r="G2453" s="6" t="s">
        <v>6108</v>
      </c>
    </row>
    <row r="2454">
      <c r="A2454" s="2" t="s">
        <v>7</v>
      </c>
      <c r="B2454" s="5">
        <v>3004.0</v>
      </c>
      <c r="C2454" s="5" t="s">
        <v>6109</v>
      </c>
      <c r="D2454" s="5" t="s">
        <v>468</v>
      </c>
      <c r="E2454" s="4">
        <v>733.0</v>
      </c>
      <c r="F2454" s="5" t="s">
        <v>6110</v>
      </c>
      <c r="G2454" s="6" t="s">
        <v>6111</v>
      </c>
    </row>
    <row r="2455">
      <c r="A2455" s="2" t="s">
        <v>7</v>
      </c>
      <c r="B2455" s="5">
        <v>3005.0</v>
      </c>
      <c r="C2455" s="5" t="s">
        <v>6112</v>
      </c>
      <c r="D2455" s="5" t="s">
        <v>468</v>
      </c>
      <c r="E2455" s="4">
        <v>733.0</v>
      </c>
      <c r="F2455" s="5" t="s">
        <v>6044</v>
      </c>
      <c r="G2455" s="6" t="s">
        <v>6113</v>
      </c>
    </row>
    <row r="2456">
      <c r="A2456" s="2" t="s">
        <v>7</v>
      </c>
      <c r="B2456" s="5">
        <v>3006.0</v>
      </c>
      <c r="C2456" s="5" t="s">
        <v>6114</v>
      </c>
      <c r="D2456" s="5" t="s">
        <v>468</v>
      </c>
      <c r="E2456" s="4">
        <v>733.0</v>
      </c>
      <c r="F2456" s="5" t="s">
        <v>6115</v>
      </c>
      <c r="G2456" s="6" t="s">
        <v>6116</v>
      </c>
    </row>
    <row r="2457">
      <c r="A2457" s="2" t="s">
        <v>7</v>
      </c>
      <c r="B2457" s="5">
        <v>3007.0</v>
      </c>
      <c r="C2457" s="5" t="s">
        <v>6117</v>
      </c>
      <c r="D2457" s="5" t="s">
        <v>468</v>
      </c>
      <c r="E2457" s="4">
        <v>733.0</v>
      </c>
      <c r="F2457" s="5" t="s">
        <v>6118</v>
      </c>
      <c r="G2457" s="6" t="s">
        <v>6119</v>
      </c>
    </row>
    <row r="2458">
      <c r="A2458" s="2" t="s">
        <v>7</v>
      </c>
      <c r="B2458" s="5">
        <v>3008.0</v>
      </c>
      <c r="C2458" s="5" t="s">
        <v>6120</v>
      </c>
      <c r="D2458" s="5" t="s">
        <v>468</v>
      </c>
      <c r="E2458" s="4">
        <v>733.0</v>
      </c>
      <c r="F2458" s="5" t="s">
        <v>6121</v>
      </c>
      <c r="G2458" s="6" t="s">
        <v>6122</v>
      </c>
    </row>
    <row r="2459">
      <c r="A2459" s="2" t="s">
        <v>7</v>
      </c>
      <c r="B2459" s="5">
        <v>3009.0</v>
      </c>
      <c r="C2459" s="5" t="s">
        <v>6123</v>
      </c>
      <c r="D2459" s="5" t="s">
        <v>468</v>
      </c>
      <c r="E2459" s="4">
        <v>733.0</v>
      </c>
      <c r="F2459" s="5" t="s">
        <v>6124</v>
      </c>
      <c r="G2459" s="6" t="s">
        <v>6125</v>
      </c>
    </row>
    <row r="2460">
      <c r="A2460" s="2" t="s">
        <v>7</v>
      </c>
      <c r="B2460" s="5">
        <v>3010.0</v>
      </c>
      <c r="C2460" s="5" t="s">
        <v>6126</v>
      </c>
      <c r="D2460" s="5" t="s">
        <v>468</v>
      </c>
      <c r="E2460" s="4">
        <v>733.0</v>
      </c>
      <c r="F2460" s="5" t="s">
        <v>6127</v>
      </c>
      <c r="G2460" s="6" t="s">
        <v>6128</v>
      </c>
    </row>
    <row r="2461">
      <c r="A2461" s="2" t="s">
        <v>7</v>
      </c>
      <c r="B2461" s="5">
        <v>3011.0</v>
      </c>
      <c r="C2461" s="5" t="s">
        <v>6129</v>
      </c>
      <c r="D2461" s="5" t="s">
        <v>468</v>
      </c>
      <c r="E2461" s="4">
        <v>733.0</v>
      </c>
      <c r="F2461" s="5" t="s">
        <v>6130</v>
      </c>
      <c r="G2461" s="6" t="s">
        <v>6131</v>
      </c>
    </row>
    <row r="2462">
      <c r="A2462" s="2" t="s">
        <v>7</v>
      </c>
      <c r="B2462" s="5">
        <v>3012.0</v>
      </c>
      <c r="C2462" s="5" t="s">
        <v>6132</v>
      </c>
      <c r="D2462" s="5" t="s">
        <v>468</v>
      </c>
      <c r="E2462" s="4">
        <v>733.0</v>
      </c>
      <c r="F2462" s="5" t="s">
        <v>6133</v>
      </c>
      <c r="G2462" s="6" t="s">
        <v>6134</v>
      </c>
    </row>
    <row r="2463">
      <c r="A2463" s="2" t="s">
        <v>7</v>
      </c>
      <c r="B2463" s="5">
        <v>3013.0</v>
      </c>
      <c r="C2463" s="5" t="s">
        <v>6135</v>
      </c>
      <c r="D2463" s="5" t="s">
        <v>468</v>
      </c>
      <c r="E2463" s="4">
        <v>733.0</v>
      </c>
      <c r="F2463" s="5"/>
      <c r="G2463" s="6" t="s">
        <v>6136</v>
      </c>
    </row>
    <row r="2464">
      <c r="A2464" s="2" t="s">
        <v>7</v>
      </c>
      <c r="B2464" s="5">
        <v>3014.0</v>
      </c>
      <c r="C2464" s="5" t="s">
        <v>6137</v>
      </c>
      <c r="D2464" s="5" t="s">
        <v>468</v>
      </c>
      <c r="E2464" s="4">
        <v>733.0</v>
      </c>
      <c r="F2464" s="5" t="s">
        <v>6138</v>
      </c>
      <c r="G2464" s="6" t="s">
        <v>6139</v>
      </c>
    </row>
    <row r="2465">
      <c r="A2465" s="2" t="s">
        <v>7</v>
      </c>
      <c r="B2465" s="5">
        <v>3015.0</v>
      </c>
      <c r="C2465" s="5" t="s">
        <v>6140</v>
      </c>
      <c r="D2465" s="5" t="s">
        <v>468</v>
      </c>
      <c r="E2465" s="4">
        <v>733.0</v>
      </c>
      <c r="F2465" s="5" t="s">
        <v>6141</v>
      </c>
      <c r="G2465" s="6" t="s">
        <v>6142</v>
      </c>
    </row>
    <row r="2466">
      <c r="A2466" s="2" t="s">
        <v>7</v>
      </c>
      <c r="B2466" s="5">
        <v>3016.0</v>
      </c>
      <c r="C2466" s="5" t="s">
        <v>6143</v>
      </c>
      <c r="D2466" s="5" t="s">
        <v>468</v>
      </c>
      <c r="E2466" s="4">
        <v>733.0</v>
      </c>
      <c r="F2466" s="5" t="s">
        <v>6144</v>
      </c>
      <c r="G2466" s="6" t="s">
        <v>6145</v>
      </c>
    </row>
    <row r="2467">
      <c r="A2467" s="2" t="s">
        <v>7</v>
      </c>
      <c r="B2467" s="5">
        <v>3017.0</v>
      </c>
      <c r="C2467" s="5" t="s">
        <v>6146</v>
      </c>
      <c r="D2467" s="5" t="s">
        <v>468</v>
      </c>
      <c r="E2467" s="4">
        <v>733.0</v>
      </c>
      <c r="F2467" s="5" t="s">
        <v>6147</v>
      </c>
      <c r="G2467" s="6" t="s">
        <v>6148</v>
      </c>
    </row>
    <row r="2468">
      <c r="A2468" s="2" t="s">
        <v>7</v>
      </c>
      <c r="B2468" s="5">
        <v>3018.0</v>
      </c>
      <c r="C2468" s="5" t="s">
        <v>6149</v>
      </c>
      <c r="D2468" s="5" t="s">
        <v>468</v>
      </c>
      <c r="E2468" s="4">
        <v>733.0</v>
      </c>
      <c r="F2468" s="5" t="s">
        <v>6150</v>
      </c>
      <c r="G2468" s="6" t="s">
        <v>6151</v>
      </c>
    </row>
    <row r="2469">
      <c r="A2469" s="2" t="s">
        <v>7</v>
      </c>
      <c r="B2469" s="5">
        <v>3019.0</v>
      </c>
      <c r="C2469" s="5" t="s">
        <v>6152</v>
      </c>
      <c r="D2469" s="5" t="s">
        <v>468</v>
      </c>
      <c r="E2469" s="4">
        <v>733.0</v>
      </c>
      <c r="F2469" s="5" t="s">
        <v>6153</v>
      </c>
      <c r="G2469" s="6" t="s">
        <v>6154</v>
      </c>
    </row>
    <row r="2470">
      <c r="A2470" s="2" t="s">
        <v>7</v>
      </c>
      <c r="B2470" s="5">
        <v>3020.0</v>
      </c>
      <c r="C2470" s="5" t="s">
        <v>6155</v>
      </c>
      <c r="D2470" s="5" t="s">
        <v>468</v>
      </c>
      <c r="E2470" s="4">
        <v>733.0</v>
      </c>
      <c r="F2470" s="5" t="s">
        <v>6156</v>
      </c>
      <c r="G2470" s="6" t="s">
        <v>6157</v>
      </c>
    </row>
    <row r="2471">
      <c r="A2471" s="2" t="s">
        <v>7</v>
      </c>
      <c r="B2471" s="5">
        <v>3021.0</v>
      </c>
      <c r="C2471" s="5" t="s">
        <v>6158</v>
      </c>
      <c r="D2471" s="5" t="s">
        <v>468</v>
      </c>
      <c r="E2471" s="4">
        <v>733.0</v>
      </c>
      <c r="F2471" s="5" t="s">
        <v>6159</v>
      </c>
      <c r="G2471" s="6" t="s">
        <v>6160</v>
      </c>
    </row>
    <row r="2472">
      <c r="A2472" s="2" t="s">
        <v>7</v>
      </c>
      <c r="B2472" s="5">
        <v>3022.0</v>
      </c>
      <c r="C2472" s="5" t="s">
        <v>6161</v>
      </c>
      <c r="D2472" s="5" t="s">
        <v>468</v>
      </c>
      <c r="E2472" s="4">
        <v>734.0</v>
      </c>
      <c r="F2472" s="5"/>
      <c r="G2472" s="6" t="s">
        <v>6162</v>
      </c>
    </row>
    <row r="2473">
      <c r="A2473" s="2" t="s">
        <v>7</v>
      </c>
      <c r="B2473" s="5">
        <v>3023.0</v>
      </c>
      <c r="C2473" s="5" t="s">
        <v>6163</v>
      </c>
      <c r="D2473" s="5" t="s">
        <v>468</v>
      </c>
      <c r="E2473" s="4">
        <v>734.0</v>
      </c>
      <c r="F2473" s="5" t="s">
        <v>6164</v>
      </c>
      <c r="G2473" s="6" t="s">
        <v>6165</v>
      </c>
    </row>
    <row r="2474">
      <c r="A2474" s="2" t="s">
        <v>7</v>
      </c>
      <c r="B2474" s="5">
        <v>3024.0</v>
      </c>
      <c r="C2474" s="5" t="s">
        <v>6166</v>
      </c>
      <c r="D2474" s="5" t="s">
        <v>468</v>
      </c>
      <c r="E2474" s="4">
        <v>734.0</v>
      </c>
      <c r="F2474" s="5" t="s">
        <v>6167</v>
      </c>
      <c r="G2474" s="6" t="s">
        <v>6168</v>
      </c>
    </row>
    <row r="2475">
      <c r="A2475" s="2" t="s">
        <v>7</v>
      </c>
      <c r="B2475" s="5">
        <v>3025.0</v>
      </c>
      <c r="C2475" s="5" t="s">
        <v>6169</v>
      </c>
      <c r="D2475" s="5" t="s">
        <v>468</v>
      </c>
      <c r="E2475" s="4">
        <v>734.0</v>
      </c>
      <c r="F2475" s="5"/>
      <c r="G2475" s="6" t="s">
        <v>6170</v>
      </c>
    </row>
    <row r="2476">
      <c r="A2476" s="2" t="s">
        <v>7</v>
      </c>
      <c r="B2476" s="5">
        <v>3026.0</v>
      </c>
      <c r="C2476" s="5" t="s">
        <v>6171</v>
      </c>
      <c r="D2476" s="5" t="s">
        <v>468</v>
      </c>
      <c r="E2476" s="4">
        <v>735.0</v>
      </c>
      <c r="F2476" s="5" t="s">
        <v>6172</v>
      </c>
      <c r="G2476" s="6" t="s">
        <v>6173</v>
      </c>
    </row>
    <row r="2477">
      <c r="A2477" s="2" t="s">
        <v>7</v>
      </c>
      <c r="B2477" s="5">
        <v>3027.0</v>
      </c>
      <c r="C2477" s="5" t="s">
        <v>6174</v>
      </c>
      <c r="D2477" s="5" t="s">
        <v>468</v>
      </c>
      <c r="E2477" s="4">
        <v>735.0</v>
      </c>
      <c r="F2477" s="5" t="s">
        <v>6175</v>
      </c>
      <c r="G2477" s="6" t="s">
        <v>6176</v>
      </c>
    </row>
    <row r="2478">
      <c r="A2478" s="2" t="s">
        <v>7</v>
      </c>
      <c r="B2478" s="5">
        <v>3028.0</v>
      </c>
      <c r="C2478" s="5" t="s">
        <v>6177</v>
      </c>
      <c r="D2478" s="5" t="s">
        <v>458</v>
      </c>
      <c r="E2478" s="4">
        <v>736.0</v>
      </c>
      <c r="F2478" s="5" t="s">
        <v>6178</v>
      </c>
      <c r="G2478" s="6" t="s">
        <v>6179</v>
      </c>
    </row>
    <row r="2479">
      <c r="A2479" s="2" t="s">
        <v>7</v>
      </c>
      <c r="B2479" s="5">
        <v>3029.0</v>
      </c>
      <c r="C2479" s="5" t="s">
        <v>6180</v>
      </c>
      <c r="D2479" s="5" t="s">
        <v>458</v>
      </c>
      <c r="E2479" s="4">
        <v>736.0</v>
      </c>
      <c r="F2479" s="5" t="s">
        <v>6181</v>
      </c>
      <c r="G2479" s="6" t="s">
        <v>6182</v>
      </c>
    </row>
    <row r="2480">
      <c r="A2480" s="2" t="s">
        <v>7</v>
      </c>
      <c r="B2480" s="5">
        <v>3030.0</v>
      </c>
      <c r="C2480" s="5" t="s">
        <v>6183</v>
      </c>
      <c r="D2480" s="5" t="s">
        <v>458</v>
      </c>
      <c r="E2480" s="4">
        <v>736.0</v>
      </c>
      <c r="F2480" s="5" t="s">
        <v>6184</v>
      </c>
      <c r="G2480" s="6" t="s">
        <v>6185</v>
      </c>
    </row>
    <row r="2481">
      <c r="A2481" s="2" t="s">
        <v>7</v>
      </c>
      <c r="B2481" s="5">
        <v>3031.0</v>
      </c>
      <c r="C2481" s="5" t="s">
        <v>6186</v>
      </c>
      <c r="D2481" s="5" t="s">
        <v>468</v>
      </c>
      <c r="E2481" s="4">
        <v>736.0</v>
      </c>
      <c r="F2481" s="5" t="s">
        <v>6187</v>
      </c>
      <c r="G2481" s="6" t="s">
        <v>6188</v>
      </c>
    </row>
    <row r="2482">
      <c r="A2482" s="2" t="s">
        <v>7</v>
      </c>
      <c r="B2482" s="5">
        <v>3032.0</v>
      </c>
      <c r="C2482" s="5" t="s">
        <v>6189</v>
      </c>
      <c r="D2482" s="5" t="s">
        <v>468</v>
      </c>
      <c r="E2482" s="4">
        <v>736.0</v>
      </c>
      <c r="F2482" s="5"/>
      <c r="G2482" s="6" t="s">
        <v>6190</v>
      </c>
    </row>
    <row r="2483">
      <c r="A2483" s="2" t="s">
        <v>7</v>
      </c>
      <c r="B2483" s="5">
        <v>3033.0</v>
      </c>
      <c r="C2483" s="5" t="s">
        <v>6191</v>
      </c>
      <c r="D2483" s="5" t="s">
        <v>468</v>
      </c>
      <c r="E2483" s="4">
        <v>736.0</v>
      </c>
      <c r="F2483" s="5" t="s">
        <v>6192</v>
      </c>
      <c r="G2483" s="6" t="s">
        <v>6193</v>
      </c>
    </row>
    <row r="2484">
      <c r="A2484" s="2" t="s">
        <v>7</v>
      </c>
      <c r="B2484" s="5">
        <v>3034.0</v>
      </c>
      <c r="C2484" s="5" t="s">
        <v>6194</v>
      </c>
      <c r="D2484" s="5" t="s">
        <v>458</v>
      </c>
      <c r="E2484" s="4">
        <v>736.0</v>
      </c>
      <c r="F2484" s="5" t="s">
        <v>6195</v>
      </c>
      <c r="G2484" s="6" t="s">
        <v>6196</v>
      </c>
    </row>
    <row r="2485">
      <c r="A2485" s="2" t="s">
        <v>7</v>
      </c>
      <c r="B2485" s="5">
        <v>3035.0</v>
      </c>
      <c r="C2485" s="5" t="s">
        <v>6197</v>
      </c>
      <c r="D2485" s="5" t="s">
        <v>468</v>
      </c>
      <c r="E2485" s="4">
        <v>736.0</v>
      </c>
      <c r="F2485" s="5" t="s">
        <v>6198</v>
      </c>
      <c r="G2485" s="6" t="s">
        <v>6199</v>
      </c>
    </row>
    <row r="2486">
      <c r="A2486" s="2" t="s">
        <v>7</v>
      </c>
      <c r="B2486" s="5">
        <v>3036.0</v>
      </c>
      <c r="C2486" s="5" t="s">
        <v>6200</v>
      </c>
      <c r="D2486" s="5" t="s">
        <v>468</v>
      </c>
      <c r="E2486" s="4">
        <v>736.0</v>
      </c>
      <c r="F2486" s="5" t="s">
        <v>6201</v>
      </c>
      <c r="G2486" s="6" t="s">
        <v>6202</v>
      </c>
    </row>
    <row r="2487">
      <c r="A2487" s="2" t="s">
        <v>7</v>
      </c>
      <c r="B2487" s="5">
        <v>3037.0</v>
      </c>
      <c r="C2487" s="5" t="s">
        <v>6203</v>
      </c>
      <c r="D2487" s="5" t="s">
        <v>458</v>
      </c>
      <c r="E2487" s="4">
        <v>736.0</v>
      </c>
      <c r="F2487" s="5" t="s">
        <v>6204</v>
      </c>
      <c r="G2487" s="6" t="s">
        <v>6205</v>
      </c>
    </row>
    <row r="2488">
      <c r="A2488" s="2" t="s">
        <v>7</v>
      </c>
      <c r="B2488" s="5">
        <v>3038.0</v>
      </c>
      <c r="C2488" s="5" t="s">
        <v>6206</v>
      </c>
      <c r="D2488" s="5" t="s">
        <v>468</v>
      </c>
      <c r="E2488" s="4">
        <v>736.0</v>
      </c>
      <c r="F2488" s="5"/>
      <c r="G2488" s="6" t="s">
        <v>6207</v>
      </c>
    </row>
    <row r="2489">
      <c r="A2489" s="2" t="s">
        <v>7</v>
      </c>
      <c r="B2489" s="5">
        <v>3039.0</v>
      </c>
      <c r="C2489" s="5" t="s">
        <v>6208</v>
      </c>
      <c r="D2489" s="5" t="s">
        <v>458</v>
      </c>
      <c r="E2489" s="4">
        <v>736.0</v>
      </c>
      <c r="F2489" s="5" t="s">
        <v>6209</v>
      </c>
      <c r="G2489" s="6" t="s">
        <v>6210</v>
      </c>
    </row>
    <row r="2490">
      <c r="A2490" s="2" t="s">
        <v>7</v>
      </c>
      <c r="B2490" s="5">
        <v>3040.0</v>
      </c>
      <c r="C2490" s="5" t="s">
        <v>6211</v>
      </c>
      <c r="D2490" s="5" t="s">
        <v>468</v>
      </c>
      <c r="E2490" s="4">
        <v>736.0</v>
      </c>
      <c r="F2490" s="5" t="s">
        <v>6212</v>
      </c>
      <c r="G2490" s="6" t="s">
        <v>6213</v>
      </c>
    </row>
    <row r="2491">
      <c r="A2491" s="2" t="s">
        <v>7</v>
      </c>
      <c r="B2491" s="5">
        <v>3041.0</v>
      </c>
      <c r="C2491" s="5" t="s">
        <v>6214</v>
      </c>
      <c r="D2491" s="5" t="s">
        <v>468</v>
      </c>
      <c r="E2491" s="4">
        <v>737.0</v>
      </c>
      <c r="F2491" s="5" t="s">
        <v>6215</v>
      </c>
      <c r="G2491" s="6" t="s">
        <v>6216</v>
      </c>
    </row>
    <row r="2492">
      <c r="A2492" s="2" t="s">
        <v>7</v>
      </c>
      <c r="B2492" s="5">
        <v>3042.0</v>
      </c>
      <c r="C2492" s="5" t="s">
        <v>277</v>
      </c>
      <c r="D2492" s="5" t="s">
        <v>468</v>
      </c>
      <c r="E2492" s="4">
        <v>737.0</v>
      </c>
      <c r="F2492" s="5" t="s">
        <v>6217</v>
      </c>
      <c r="G2492" s="6" t="s">
        <v>6218</v>
      </c>
    </row>
    <row r="2493">
      <c r="A2493" s="2" t="s">
        <v>7</v>
      </c>
      <c r="B2493" s="5">
        <v>3043.0</v>
      </c>
      <c r="C2493" s="5" t="s">
        <v>6219</v>
      </c>
      <c r="D2493" s="5" t="s">
        <v>468</v>
      </c>
      <c r="E2493" s="4">
        <v>737.0</v>
      </c>
      <c r="F2493" s="5" t="s">
        <v>6220</v>
      </c>
      <c r="G2493" s="6" t="s">
        <v>6221</v>
      </c>
    </row>
    <row r="2494">
      <c r="A2494" s="2" t="s">
        <v>7</v>
      </c>
      <c r="B2494" s="5">
        <v>3044.0</v>
      </c>
      <c r="C2494" s="5" t="s">
        <v>6222</v>
      </c>
      <c r="D2494" s="5" t="s">
        <v>468</v>
      </c>
      <c r="E2494" s="4">
        <v>737.0</v>
      </c>
      <c r="F2494" s="5" t="s">
        <v>6223</v>
      </c>
      <c r="G2494" s="6" t="s">
        <v>6224</v>
      </c>
    </row>
    <row r="2495">
      <c r="A2495" s="2" t="s">
        <v>7</v>
      </c>
      <c r="B2495" s="5">
        <v>3045.0</v>
      </c>
      <c r="C2495" s="5" t="s">
        <v>6225</v>
      </c>
      <c r="D2495" s="5" t="s">
        <v>468</v>
      </c>
      <c r="E2495" s="4">
        <v>737.0</v>
      </c>
      <c r="F2495" s="5" t="s">
        <v>6226</v>
      </c>
      <c r="G2495" s="6" t="s">
        <v>6227</v>
      </c>
    </row>
    <row r="2496">
      <c r="A2496" s="2" t="s">
        <v>7</v>
      </c>
      <c r="B2496" s="5">
        <v>3046.0</v>
      </c>
      <c r="C2496" s="5" t="s">
        <v>6228</v>
      </c>
      <c r="D2496" s="5" t="s">
        <v>468</v>
      </c>
      <c r="E2496" s="4">
        <v>738.0</v>
      </c>
      <c r="F2496" s="5" t="s">
        <v>6229</v>
      </c>
      <c r="G2496" s="6" t="s">
        <v>6230</v>
      </c>
    </row>
    <row r="2497">
      <c r="A2497" s="2" t="s">
        <v>7</v>
      </c>
      <c r="B2497" s="5">
        <v>3047.0</v>
      </c>
      <c r="C2497" s="5" t="s">
        <v>6231</v>
      </c>
      <c r="D2497" s="5" t="s">
        <v>468</v>
      </c>
      <c r="E2497" s="4">
        <v>738.0</v>
      </c>
      <c r="F2497" s="5" t="s">
        <v>6232</v>
      </c>
      <c r="G2497" s="6" t="s">
        <v>6233</v>
      </c>
    </row>
    <row r="2498">
      <c r="A2498" s="2" t="s">
        <v>7</v>
      </c>
      <c r="B2498" s="5">
        <v>3048.0</v>
      </c>
      <c r="C2498" s="5" t="s">
        <v>6234</v>
      </c>
      <c r="D2498" s="5" t="s">
        <v>468</v>
      </c>
      <c r="E2498" s="4">
        <v>738.0</v>
      </c>
      <c r="F2498" s="5" t="s">
        <v>6235</v>
      </c>
      <c r="G2498" s="6" t="s">
        <v>6236</v>
      </c>
    </row>
    <row r="2499">
      <c r="A2499" s="2" t="s">
        <v>7</v>
      </c>
      <c r="B2499" s="5">
        <v>3049.0</v>
      </c>
      <c r="C2499" s="5" t="s">
        <v>6237</v>
      </c>
      <c r="D2499" s="5" t="s">
        <v>468</v>
      </c>
      <c r="E2499" s="4">
        <v>738.0</v>
      </c>
      <c r="F2499" s="5" t="s">
        <v>6238</v>
      </c>
      <c r="G2499" s="6" t="s">
        <v>6239</v>
      </c>
    </row>
    <row r="2500">
      <c r="A2500" s="2" t="s">
        <v>7</v>
      </c>
      <c r="B2500" s="5">
        <v>3050.0</v>
      </c>
      <c r="C2500" s="5" t="s">
        <v>6240</v>
      </c>
      <c r="D2500" s="5" t="s">
        <v>468</v>
      </c>
      <c r="E2500" s="4">
        <v>739.0</v>
      </c>
      <c r="F2500" s="5" t="s">
        <v>6241</v>
      </c>
      <c r="G2500" s="6" t="s">
        <v>6242</v>
      </c>
    </row>
    <row r="2501">
      <c r="A2501" s="2" t="s">
        <v>7</v>
      </c>
      <c r="B2501" s="5">
        <v>3051.0</v>
      </c>
      <c r="C2501" s="5" t="s">
        <v>6243</v>
      </c>
      <c r="D2501" s="5" t="s">
        <v>468</v>
      </c>
      <c r="E2501" s="4">
        <v>739.0</v>
      </c>
      <c r="F2501" s="5" t="s">
        <v>6244</v>
      </c>
      <c r="G2501" s="6" t="s">
        <v>6245</v>
      </c>
    </row>
    <row r="2502">
      <c r="A2502" s="2" t="s">
        <v>7</v>
      </c>
      <c r="B2502" s="5">
        <v>3052.0</v>
      </c>
      <c r="C2502" s="5" t="s">
        <v>6246</v>
      </c>
      <c r="D2502" s="5" t="s">
        <v>468</v>
      </c>
      <c r="E2502" s="4">
        <v>739.0</v>
      </c>
      <c r="F2502" s="5" t="s">
        <v>6247</v>
      </c>
      <c r="G2502" s="6" t="s">
        <v>6248</v>
      </c>
    </row>
    <row r="2503">
      <c r="A2503" s="2" t="s">
        <v>7</v>
      </c>
      <c r="B2503" s="5">
        <v>3053.0</v>
      </c>
      <c r="C2503" s="5" t="s">
        <v>6249</v>
      </c>
      <c r="D2503" s="5" t="s">
        <v>468</v>
      </c>
      <c r="E2503" s="4">
        <v>739.0</v>
      </c>
      <c r="F2503" s="5"/>
      <c r="G2503" s="6" t="s">
        <v>6250</v>
      </c>
    </row>
    <row r="2504">
      <c r="A2504" s="2" t="s">
        <v>7</v>
      </c>
      <c r="B2504" s="5">
        <v>3054.0</v>
      </c>
      <c r="C2504" s="5" t="s">
        <v>6251</v>
      </c>
      <c r="D2504" s="5" t="s">
        <v>468</v>
      </c>
      <c r="E2504" s="4">
        <v>739.0</v>
      </c>
      <c r="F2504" s="5" t="s">
        <v>6252</v>
      </c>
      <c r="G2504" s="6" t="s">
        <v>6253</v>
      </c>
    </row>
    <row r="2505">
      <c r="A2505" s="2" t="s">
        <v>7</v>
      </c>
      <c r="B2505" s="5">
        <v>3055.0</v>
      </c>
      <c r="C2505" s="5" t="s">
        <v>279</v>
      </c>
      <c r="D2505" s="5" t="s">
        <v>468</v>
      </c>
      <c r="E2505" s="4">
        <v>739.0</v>
      </c>
      <c r="F2505" s="5" t="s">
        <v>6241</v>
      </c>
      <c r="G2505" s="6" t="s">
        <v>6254</v>
      </c>
    </row>
    <row r="2506">
      <c r="A2506" s="2" t="s">
        <v>7</v>
      </c>
      <c r="B2506" s="5">
        <v>3056.0</v>
      </c>
      <c r="C2506" s="5" t="s">
        <v>6255</v>
      </c>
      <c r="D2506" s="5" t="s">
        <v>468</v>
      </c>
      <c r="E2506" s="4">
        <v>739.0</v>
      </c>
      <c r="F2506" s="5" t="s">
        <v>6241</v>
      </c>
      <c r="G2506" s="6" t="s">
        <v>6256</v>
      </c>
    </row>
    <row r="2507">
      <c r="A2507" s="2" t="s">
        <v>7</v>
      </c>
      <c r="B2507" s="5">
        <v>3057.0</v>
      </c>
      <c r="C2507" s="5" t="s">
        <v>6257</v>
      </c>
      <c r="D2507" s="5" t="s">
        <v>468</v>
      </c>
      <c r="E2507" s="4">
        <v>739.0</v>
      </c>
      <c r="F2507" s="5" t="s">
        <v>6241</v>
      </c>
      <c r="G2507" s="6" t="s">
        <v>6258</v>
      </c>
    </row>
    <row r="2508">
      <c r="A2508" s="2" t="s">
        <v>7</v>
      </c>
      <c r="B2508" s="5">
        <v>3058.0</v>
      </c>
      <c r="C2508" s="5" t="s">
        <v>6259</v>
      </c>
      <c r="D2508" s="5" t="s">
        <v>468</v>
      </c>
      <c r="E2508" s="4">
        <v>739.0</v>
      </c>
      <c r="F2508" s="5" t="s">
        <v>6260</v>
      </c>
      <c r="G2508" s="6" t="s">
        <v>6261</v>
      </c>
    </row>
    <row r="2509">
      <c r="A2509" s="2" t="s">
        <v>7</v>
      </c>
      <c r="B2509" s="5">
        <v>3059.0</v>
      </c>
      <c r="C2509" s="5" t="s">
        <v>6262</v>
      </c>
      <c r="D2509" s="5" t="s">
        <v>468</v>
      </c>
      <c r="E2509" s="4">
        <v>739.0</v>
      </c>
      <c r="F2509" s="5" t="s">
        <v>6263</v>
      </c>
      <c r="G2509" s="6" t="s">
        <v>6264</v>
      </c>
    </row>
    <row r="2510">
      <c r="A2510" s="2" t="s">
        <v>7</v>
      </c>
      <c r="B2510" s="5">
        <v>3060.0</v>
      </c>
      <c r="C2510" s="5" t="s">
        <v>6265</v>
      </c>
      <c r="D2510" s="5" t="s">
        <v>468</v>
      </c>
      <c r="E2510" s="4">
        <v>739.0</v>
      </c>
      <c r="F2510" s="5"/>
      <c r="G2510" s="6" t="s">
        <v>6266</v>
      </c>
    </row>
    <row r="2511">
      <c r="A2511" s="2" t="s">
        <v>7</v>
      </c>
      <c r="B2511" s="5">
        <v>3061.0</v>
      </c>
      <c r="C2511" s="5" t="s">
        <v>6267</v>
      </c>
      <c r="D2511" s="5" t="s">
        <v>468</v>
      </c>
      <c r="E2511" s="4">
        <v>739.0</v>
      </c>
      <c r="F2511" s="5" t="s">
        <v>6268</v>
      </c>
      <c r="G2511" s="6" t="s">
        <v>6269</v>
      </c>
    </row>
    <row r="2512">
      <c r="A2512" s="2" t="s">
        <v>7</v>
      </c>
      <c r="B2512" s="5">
        <v>3062.0</v>
      </c>
      <c r="C2512" s="5" t="s">
        <v>6270</v>
      </c>
      <c r="D2512" s="5" t="s">
        <v>468</v>
      </c>
      <c r="E2512" s="4">
        <v>739.0</v>
      </c>
      <c r="F2512" s="5" t="s">
        <v>6271</v>
      </c>
      <c r="G2512" s="6" t="s">
        <v>6272</v>
      </c>
    </row>
    <row r="2513">
      <c r="A2513" s="2" t="s">
        <v>7</v>
      </c>
      <c r="B2513" s="5">
        <v>3063.0</v>
      </c>
      <c r="C2513" s="5" t="s">
        <v>6273</v>
      </c>
      <c r="D2513" s="5" t="s">
        <v>468</v>
      </c>
      <c r="E2513" s="4">
        <v>740.0</v>
      </c>
      <c r="F2513" s="5" t="s">
        <v>6274</v>
      </c>
      <c r="G2513" s="6" t="s">
        <v>6275</v>
      </c>
    </row>
    <row r="2514">
      <c r="A2514" s="2" t="s">
        <v>7</v>
      </c>
      <c r="B2514" s="5">
        <v>3064.0</v>
      </c>
      <c r="C2514" s="5" t="s">
        <v>6276</v>
      </c>
      <c r="D2514" s="5" t="s">
        <v>468</v>
      </c>
      <c r="E2514" s="4">
        <v>740.0</v>
      </c>
      <c r="F2514" s="5" t="s">
        <v>6277</v>
      </c>
      <c r="G2514" s="6" t="s">
        <v>6278</v>
      </c>
    </row>
    <row r="2515">
      <c r="A2515" s="2" t="s">
        <v>7</v>
      </c>
      <c r="B2515" s="5">
        <v>3065.0</v>
      </c>
      <c r="C2515" s="5" t="s">
        <v>6279</v>
      </c>
      <c r="D2515" s="5" t="s">
        <v>468</v>
      </c>
      <c r="E2515" s="4">
        <v>740.0</v>
      </c>
      <c r="F2515" s="5" t="s">
        <v>6280</v>
      </c>
      <c r="G2515" s="6" t="s">
        <v>6281</v>
      </c>
    </row>
    <row r="2516">
      <c r="A2516" s="2" t="s">
        <v>7</v>
      </c>
      <c r="B2516" s="5">
        <v>3066.0</v>
      </c>
      <c r="C2516" s="5" t="s">
        <v>6282</v>
      </c>
      <c r="D2516" s="5" t="s">
        <v>468</v>
      </c>
      <c r="E2516" s="4">
        <v>740.0</v>
      </c>
      <c r="F2516" s="5" t="s">
        <v>6056</v>
      </c>
      <c r="G2516" s="6" t="s">
        <v>6283</v>
      </c>
    </row>
    <row r="2517">
      <c r="A2517" s="2" t="s">
        <v>7</v>
      </c>
      <c r="B2517" s="5">
        <v>3067.0</v>
      </c>
      <c r="C2517" s="5" t="s">
        <v>6284</v>
      </c>
      <c r="D2517" s="5" t="s">
        <v>468</v>
      </c>
      <c r="E2517" s="4">
        <v>740.0</v>
      </c>
      <c r="F2517" s="5" t="s">
        <v>6285</v>
      </c>
      <c r="G2517" s="6" t="s">
        <v>6286</v>
      </c>
    </row>
    <row r="2518">
      <c r="A2518" s="2" t="s">
        <v>7</v>
      </c>
      <c r="B2518" s="5">
        <v>3068.0</v>
      </c>
      <c r="C2518" s="5" t="s">
        <v>6287</v>
      </c>
      <c r="D2518" s="5" t="s">
        <v>468</v>
      </c>
      <c r="E2518" s="4">
        <v>740.0</v>
      </c>
      <c r="F2518" s="5" t="s">
        <v>6288</v>
      </c>
      <c r="G2518" s="6" t="s">
        <v>6289</v>
      </c>
    </row>
    <row r="2519">
      <c r="A2519" s="2" t="s">
        <v>7</v>
      </c>
      <c r="B2519" s="5">
        <v>3069.0</v>
      </c>
      <c r="C2519" s="5" t="s">
        <v>6290</v>
      </c>
      <c r="D2519" s="5" t="s">
        <v>468</v>
      </c>
      <c r="E2519" s="4">
        <v>740.0</v>
      </c>
      <c r="F2519" s="5" t="s">
        <v>6291</v>
      </c>
      <c r="G2519" s="6" t="s">
        <v>6292</v>
      </c>
    </row>
    <row r="2520">
      <c r="A2520" s="2" t="s">
        <v>7</v>
      </c>
      <c r="B2520" s="5">
        <v>3070.0</v>
      </c>
      <c r="C2520" s="5" t="s">
        <v>6293</v>
      </c>
      <c r="D2520" s="5" t="s">
        <v>468</v>
      </c>
      <c r="E2520" s="4">
        <v>740.0</v>
      </c>
      <c r="F2520" s="5" t="s">
        <v>6294</v>
      </c>
      <c r="G2520" s="6" t="s">
        <v>6295</v>
      </c>
    </row>
    <row r="2521">
      <c r="A2521" s="2" t="s">
        <v>7</v>
      </c>
      <c r="B2521" s="5">
        <v>3071.0</v>
      </c>
      <c r="C2521" s="5" t="s">
        <v>6296</v>
      </c>
      <c r="D2521" s="5" t="s">
        <v>468</v>
      </c>
      <c r="E2521" s="4">
        <v>740.0</v>
      </c>
      <c r="F2521" s="5" t="s">
        <v>6297</v>
      </c>
      <c r="G2521" s="6" t="s">
        <v>6298</v>
      </c>
    </row>
    <row r="2522">
      <c r="A2522" s="2" t="s">
        <v>7</v>
      </c>
      <c r="B2522" s="5">
        <v>3072.0</v>
      </c>
      <c r="C2522" s="5" t="s">
        <v>6299</v>
      </c>
      <c r="D2522" s="5" t="s">
        <v>468</v>
      </c>
      <c r="E2522" s="4">
        <v>740.0</v>
      </c>
      <c r="F2522" s="5"/>
      <c r="G2522" s="6" t="s">
        <v>6300</v>
      </c>
    </row>
    <row r="2523">
      <c r="A2523" s="2" t="s">
        <v>7</v>
      </c>
      <c r="B2523" s="5">
        <v>3073.0</v>
      </c>
      <c r="C2523" s="5" t="s">
        <v>6301</v>
      </c>
      <c r="D2523" s="5" t="s">
        <v>468</v>
      </c>
      <c r="E2523" s="4">
        <v>740.0</v>
      </c>
      <c r="F2523" s="5"/>
      <c r="G2523" s="6" t="s">
        <v>6302</v>
      </c>
    </row>
    <row r="2524">
      <c r="A2524" s="2" t="s">
        <v>7</v>
      </c>
      <c r="B2524" s="5">
        <v>3074.0</v>
      </c>
      <c r="C2524" s="5" t="s">
        <v>6303</v>
      </c>
      <c r="D2524" s="5" t="s">
        <v>468</v>
      </c>
      <c r="E2524" s="4">
        <v>740.0</v>
      </c>
      <c r="F2524" s="5" t="s">
        <v>6304</v>
      </c>
      <c r="G2524" s="6" t="s">
        <v>6305</v>
      </c>
    </row>
    <row r="2525">
      <c r="A2525" s="2" t="s">
        <v>7</v>
      </c>
      <c r="B2525" s="5">
        <v>3075.0</v>
      </c>
      <c r="C2525" s="5" t="s">
        <v>6306</v>
      </c>
      <c r="D2525" s="5" t="s">
        <v>468</v>
      </c>
      <c r="E2525" s="4">
        <v>740.0</v>
      </c>
      <c r="F2525" s="5" t="s">
        <v>6307</v>
      </c>
      <c r="G2525" s="6" t="s">
        <v>6308</v>
      </c>
    </row>
    <row r="2526">
      <c r="A2526" s="2" t="s">
        <v>7</v>
      </c>
      <c r="B2526" s="5">
        <v>3076.0</v>
      </c>
      <c r="C2526" s="5" t="s">
        <v>6309</v>
      </c>
      <c r="D2526" s="5" t="s">
        <v>468</v>
      </c>
      <c r="E2526" s="4">
        <v>740.0</v>
      </c>
      <c r="F2526" s="5" t="s">
        <v>6310</v>
      </c>
      <c r="G2526" s="6" t="s">
        <v>6311</v>
      </c>
    </row>
    <row r="2527">
      <c r="A2527" s="2" t="s">
        <v>7</v>
      </c>
      <c r="B2527" s="5">
        <v>3077.0</v>
      </c>
      <c r="C2527" s="5" t="s">
        <v>6312</v>
      </c>
      <c r="D2527" s="5" t="s">
        <v>468</v>
      </c>
      <c r="E2527" s="4">
        <v>740.0</v>
      </c>
      <c r="F2527" s="5" t="s">
        <v>6313</v>
      </c>
      <c r="G2527" s="6" t="s">
        <v>6314</v>
      </c>
    </row>
    <row r="2528">
      <c r="A2528" s="2" t="s">
        <v>7</v>
      </c>
      <c r="B2528" s="5">
        <v>3078.0</v>
      </c>
      <c r="C2528" s="5" t="s">
        <v>6315</v>
      </c>
      <c r="D2528" s="5" t="s">
        <v>468</v>
      </c>
      <c r="E2528" s="4">
        <v>740.0</v>
      </c>
      <c r="F2528" s="5"/>
      <c r="G2528" s="6" t="s">
        <v>6316</v>
      </c>
    </row>
    <row r="2529">
      <c r="A2529" s="2" t="s">
        <v>7</v>
      </c>
      <c r="B2529" s="5">
        <v>3079.0</v>
      </c>
      <c r="C2529" s="5" t="s">
        <v>6317</v>
      </c>
      <c r="D2529" s="5" t="s">
        <v>468</v>
      </c>
      <c r="E2529" s="4">
        <v>740.0</v>
      </c>
      <c r="F2529" s="5" t="s">
        <v>6318</v>
      </c>
      <c r="G2529" s="6" t="s">
        <v>6319</v>
      </c>
    </row>
    <row r="2530">
      <c r="A2530" s="2" t="s">
        <v>7</v>
      </c>
      <c r="B2530" s="5">
        <v>3080.0</v>
      </c>
      <c r="C2530" s="5" t="s">
        <v>6320</v>
      </c>
      <c r="D2530" s="5" t="s">
        <v>468</v>
      </c>
      <c r="E2530" s="4">
        <v>740.0</v>
      </c>
      <c r="F2530" s="5" t="s">
        <v>6321</v>
      </c>
      <c r="G2530" s="6" t="s">
        <v>6322</v>
      </c>
    </row>
    <row r="2531">
      <c r="A2531" s="2" t="s">
        <v>7</v>
      </c>
      <c r="B2531" s="5">
        <v>3081.0</v>
      </c>
      <c r="C2531" s="5" t="s">
        <v>6323</v>
      </c>
      <c r="D2531" s="5" t="s">
        <v>468</v>
      </c>
      <c r="E2531" s="4">
        <v>740.0</v>
      </c>
      <c r="F2531" s="5" t="s">
        <v>6241</v>
      </c>
      <c r="G2531" s="6" t="s">
        <v>6324</v>
      </c>
    </row>
    <row r="2532">
      <c r="A2532" s="2" t="s">
        <v>7</v>
      </c>
      <c r="B2532" s="5">
        <v>3082.0</v>
      </c>
      <c r="C2532" s="5" t="s">
        <v>6325</v>
      </c>
      <c r="D2532" s="5" t="s">
        <v>468</v>
      </c>
      <c r="E2532" s="4">
        <v>740.0</v>
      </c>
      <c r="F2532" s="5" t="s">
        <v>6326</v>
      </c>
      <c r="G2532" s="6" t="s">
        <v>6327</v>
      </c>
    </row>
    <row r="2533">
      <c r="A2533" s="2" t="s">
        <v>7</v>
      </c>
      <c r="B2533" s="5">
        <v>3083.0</v>
      </c>
      <c r="C2533" s="5" t="s">
        <v>6328</v>
      </c>
      <c r="D2533" s="5" t="s">
        <v>468</v>
      </c>
      <c r="E2533" s="4">
        <v>740.0</v>
      </c>
      <c r="F2533" s="5" t="s">
        <v>6329</v>
      </c>
      <c r="G2533" s="6" t="s">
        <v>6330</v>
      </c>
    </row>
    <row r="2534">
      <c r="A2534" s="2" t="s">
        <v>7</v>
      </c>
      <c r="B2534" s="5">
        <v>3084.0</v>
      </c>
      <c r="C2534" s="5" t="s">
        <v>6331</v>
      </c>
      <c r="D2534" s="5" t="s">
        <v>468</v>
      </c>
      <c r="E2534" s="4">
        <v>740.0</v>
      </c>
      <c r="F2534" s="5" t="s">
        <v>6332</v>
      </c>
      <c r="G2534" s="6" t="s">
        <v>6333</v>
      </c>
    </row>
    <row r="2535">
      <c r="A2535" s="2" t="s">
        <v>7</v>
      </c>
      <c r="B2535" s="5">
        <v>3085.0</v>
      </c>
      <c r="C2535" s="5" t="s">
        <v>6334</v>
      </c>
      <c r="D2535" s="5" t="s">
        <v>468</v>
      </c>
      <c r="E2535" s="4">
        <v>740.0</v>
      </c>
      <c r="F2535" s="5" t="s">
        <v>6335</v>
      </c>
      <c r="G2535" s="6" t="s">
        <v>6336</v>
      </c>
    </row>
    <row r="2536">
      <c r="A2536" s="2" t="s">
        <v>7</v>
      </c>
      <c r="B2536" s="5">
        <v>3086.0</v>
      </c>
      <c r="C2536" s="5" t="s">
        <v>6337</v>
      </c>
      <c r="D2536" s="5" t="s">
        <v>468</v>
      </c>
      <c r="E2536" s="4">
        <v>740.0</v>
      </c>
      <c r="F2536" s="5" t="s">
        <v>6318</v>
      </c>
      <c r="G2536" s="6" t="s">
        <v>6338</v>
      </c>
    </row>
    <row r="2537">
      <c r="A2537" s="2" t="s">
        <v>7</v>
      </c>
      <c r="B2537" s="5">
        <v>3087.0</v>
      </c>
      <c r="C2537" s="5" t="s">
        <v>6339</v>
      </c>
      <c r="D2537" s="5" t="s">
        <v>468</v>
      </c>
      <c r="E2537" s="4">
        <v>740.0</v>
      </c>
      <c r="F2537" s="5"/>
      <c r="G2537" s="6" t="s">
        <v>6340</v>
      </c>
    </row>
    <row r="2538">
      <c r="A2538" s="2" t="s">
        <v>7</v>
      </c>
      <c r="B2538" s="5">
        <v>3088.0</v>
      </c>
      <c r="C2538" s="5" t="s">
        <v>6341</v>
      </c>
      <c r="D2538" s="5" t="s">
        <v>468</v>
      </c>
      <c r="E2538" s="4">
        <v>740.0</v>
      </c>
      <c r="F2538" s="5" t="s">
        <v>6342</v>
      </c>
      <c r="G2538" s="6" t="s">
        <v>6343</v>
      </c>
    </row>
    <row r="2539">
      <c r="A2539" s="2" t="s">
        <v>7</v>
      </c>
      <c r="B2539" s="5">
        <v>3089.0</v>
      </c>
      <c r="C2539" s="5" t="s">
        <v>6344</v>
      </c>
      <c r="D2539" s="5" t="s">
        <v>548</v>
      </c>
      <c r="E2539" s="4">
        <v>741.0</v>
      </c>
      <c r="F2539" s="5" t="s">
        <v>6345</v>
      </c>
      <c r="G2539" s="6" t="s">
        <v>6346</v>
      </c>
    </row>
    <row r="2540">
      <c r="A2540" s="2" t="s">
        <v>7</v>
      </c>
      <c r="B2540" s="5">
        <v>3090.0</v>
      </c>
      <c r="C2540" s="5" t="s">
        <v>6347</v>
      </c>
      <c r="D2540" s="5" t="s">
        <v>468</v>
      </c>
      <c r="E2540" s="4">
        <v>741.0</v>
      </c>
      <c r="F2540" s="5" t="s">
        <v>6348</v>
      </c>
      <c r="G2540" s="6" t="s">
        <v>6349</v>
      </c>
    </row>
    <row r="2541">
      <c r="A2541" s="2" t="s">
        <v>7</v>
      </c>
      <c r="B2541" s="5">
        <v>3091.0</v>
      </c>
      <c r="C2541" s="5" t="s">
        <v>6350</v>
      </c>
      <c r="D2541" s="5" t="s">
        <v>468</v>
      </c>
      <c r="E2541" s="4">
        <v>741.0</v>
      </c>
      <c r="F2541" s="5" t="s">
        <v>6351</v>
      </c>
      <c r="G2541" s="6" t="s">
        <v>6352</v>
      </c>
    </row>
    <row r="2542">
      <c r="A2542" s="2" t="s">
        <v>7</v>
      </c>
      <c r="B2542" s="5">
        <v>3092.0</v>
      </c>
      <c r="C2542" s="5" t="s">
        <v>6353</v>
      </c>
      <c r="D2542" s="5" t="s">
        <v>468</v>
      </c>
      <c r="E2542" s="4">
        <v>742.0</v>
      </c>
      <c r="F2542" s="5" t="s">
        <v>6354</v>
      </c>
      <c r="G2542" s="6" t="s">
        <v>6355</v>
      </c>
    </row>
    <row r="2543">
      <c r="A2543" s="2" t="s">
        <v>7</v>
      </c>
      <c r="B2543" s="5">
        <v>3093.0</v>
      </c>
      <c r="C2543" s="5" t="s">
        <v>6356</v>
      </c>
      <c r="D2543" s="5" t="s">
        <v>468</v>
      </c>
      <c r="E2543" s="4">
        <v>742.0</v>
      </c>
      <c r="F2543" s="5" t="s">
        <v>6357</v>
      </c>
      <c r="G2543" s="6" t="s">
        <v>6358</v>
      </c>
    </row>
    <row r="2544">
      <c r="A2544" s="2" t="s">
        <v>7</v>
      </c>
      <c r="B2544" s="5">
        <v>3094.0</v>
      </c>
      <c r="C2544" s="5" t="s">
        <v>6359</v>
      </c>
      <c r="D2544" s="5" t="s">
        <v>468</v>
      </c>
      <c r="E2544" s="4">
        <v>742.0</v>
      </c>
      <c r="F2544" s="5" t="s">
        <v>6360</v>
      </c>
      <c r="G2544" s="6" t="s">
        <v>6361</v>
      </c>
    </row>
    <row r="2545">
      <c r="A2545" s="2" t="s">
        <v>7</v>
      </c>
      <c r="B2545" s="5">
        <v>3095.0</v>
      </c>
      <c r="C2545" s="5" t="s">
        <v>6362</v>
      </c>
      <c r="D2545" s="5" t="s">
        <v>468</v>
      </c>
      <c r="E2545" s="4">
        <v>743.0</v>
      </c>
      <c r="F2545" s="5" t="s">
        <v>3522</v>
      </c>
      <c r="G2545" s="6" t="s">
        <v>6363</v>
      </c>
    </row>
    <row r="2546">
      <c r="A2546" s="2" t="s">
        <v>7</v>
      </c>
      <c r="B2546" s="5">
        <v>3096.0</v>
      </c>
      <c r="C2546" s="5" t="s">
        <v>6364</v>
      </c>
      <c r="D2546" s="5" t="s">
        <v>468</v>
      </c>
      <c r="E2546" s="4">
        <v>743.0</v>
      </c>
      <c r="F2546" s="5" t="s">
        <v>6365</v>
      </c>
      <c r="G2546" s="6" t="s">
        <v>6366</v>
      </c>
    </row>
    <row r="2547">
      <c r="A2547" s="2" t="s">
        <v>7</v>
      </c>
      <c r="B2547" s="5">
        <v>3097.0</v>
      </c>
      <c r="C2547" s="5" t="s">
        <v>6367</v>
      </c>
      <c r="D2547" s="5" t="s">
        <v>468</v>
      </c>
      <c r="E2547" s="4">
        <v>743.0</v>
      </c>
      <c r="F2547" s="5" t="s">
        <v>6368</v>
      </c>
      <c r="G2547" s="6" t="s">
        <v>6369</v>
      </c>
    </row>
    <row r="2548">
      <c r="A2548" s="2" t="s">
        <v>7</v>
      </c>
      <c r="B2548" s="5">
        <v>3098.0</v>
      </c>
      <c r="C2548" s="5" t="s">
        <v>6370</v>
      </c>
      <c r="D2548" s="5" t="s">
        <v>468</v>
      </c>
      <c r="E2548" s="4">
        <v>743.0</v>
      </c>
      <c r="F2548" s="5" t="s">
        <v>6371</v>
      </c>
      <c r="G2548" s="6" t="s">
        <v>6372</v>
      </c>
    </row>
    <row r="2549">
      <c r="A2549" s="2" t="s">
        <v>7</v>
      </c>
      <c r="B2549" s="5">
        <v>3099.0</v>
      </c>
      <c r="C2549" s="5" t="s">
        <v>6373</v>
      </c>
      <c r="D2549" s="5" t="s">
        <v>468</v>
      </c>
      <c r="E2549" s="4">
        <v>743.0</v>
      </c>
      <c r="F2549" s="5" t="s">
        <v>6374</v>
      </c>
      <c r="G2549" s="6" t="s">
        <v>6375</v>
      </c>
    </row>
    <row r="2550">
      <c r="A2550" s="2" t="s">
        <v>7</v>
      </c>
      <c r="B2550" s="5">
        <v>3100.0</v>
      </c>
      <c r="C2550" s="5" t="s">
        <v>6376</v>
      </c>
      <c r="D2550" s="5" t="s">
        <v>468</v>
      </c>
      <c r="E2550" s="4">
        <v>743.0</v>
      </c>
      <c r="F2550" s="5" t="s">
        <v>6377</v>
      </c>
      <c r="G2550" s="6" t="s">
        <v>6378</v>
      </c>
    </row>
    <row r="2551">
      <c r="A2551" s="2" t="s">
        <v>7</v>
      </c>
      <c r="B2551" s="5">
        <v>3101.0</v>
      </c>
      <c r="C2551" s="5" t="s">
        <v>6379</v>
      </c>
      <c r="D2551" s="5" t="s">
        <v>548</v>
      </c>
      <c r="E2551" s="4">
        <v>743.0</v>
      </c>
      <c r="F2551" s="5"/>
      <c r="G2551" s="6" t="s">
        <v>6380</v>
      </c>
    </row>
    <row r="2552">
      <c r="A2552" s="2" t="s">
        <v>7</v>
      </c>
      <c r="B2552" s="5">
        <v>3102.0</v>
      </c>
      <c r="C2552" s="5" t="s">
        <v>6381</v>
      </c>
      <c r="D2552" s="5" t="s">
        <v>468</v>
      </c>
      <c r="E2552" s="4">
        <v>743.0</v>
      </c>
      <c r="F2552" s="5" t="s">
        <v>6382</v>
      </c>
      <c r="G2552" s="6" t="s">
        <v>6383</v>
      </c>
    </row>
    <row r="2553">
      <c r="A2553" s="2" t="s">
        <v>7</v>
      </c>
      <c r="B2553" s="5">
        <v>3103.0</v>
      </c>
      <c r="C2553" s="5" t="s">
        <v>6384</v>
      </c>
      <c r="D2553" s="5" t="s">
        <v>468</v>
      </c>
      <c r="E2553" s="4">
        <v>743.0</v>
      </c>
      <c r="F2553" s="5" t="s">
        <v>6385</v>
      </c>
      <c r="G2553" s="6" t="s">
        <v>6386</v>
      </c>
    </row>
    <row r="2554">
      <c r="A2554" s="2" t="s">
        <v>7</v>
      </c>
      <c r="B2554" s="5">
        <v>3104.0</v>
      </c>
      <c r="C2554" s="5" t="s">
        <v>6387</v>
      </c>
      <c r="D2554" s="5" t="s">
        <v>468</v>
      </c>
      <c r="E2554" s="4">
        <v>743.0</v>
      </c>
      <c r="F2554" s="5" t="s">
        <v>6388</v>
      </c>
      <c r="G2554" s="6" t="s">
        <v>6389</v>
      </c>
    </row>
    <row r="2555">
      <c r="A2555" s="2" t="s">
        <v>7</v>
      </c>
      <c r="B2555" s="5">
        <v>3105.0</v>
      </c>
      <c r="C2555" s="5" t="s">
        <v>6390</v>
      </c>
      <c r="D2555" s="5" t="s">
        <v>468</v>
      </c>
      <c r="E2555" s="4">
        <v>743.0</v>
      </c>
      <c r="F2555" s="5" t="s">
        <v>6391</v>
      </c>
      <c r="G2555" s="6" t="s">
        <v>6392</v>
      </c>
    </row>
    <row r="2556">
      <c r="A2556" s="2" t="s">
        <v>7</v>
      </c>
      <c r="B2556" s="5">
        <v>3106.0</v>
      </c>
      <c r="C2556" s="5" t="s">
        <v>6393</v>
      </c>
      <c r="D2556" s="5" t="s">
        <v>468</v>
      </c>
      <c r="E2556" s="4">
        <v>743.0</v>
      </c>
      <c r="F2556" s="5" t="s">
        <v>6394</v>
      </c>
      <c r="G2556" s="6" t="s">
        <v>6395</v>
      </c>
    </row>
    <row r="2557">
      <c r="A2557" s="2" t="s">
        <v>7</v>
      </c>
      <c r="B2557" s="5">
        <v>3107.0</v>
      </c>
      <c r="C2557" s="5" t="s">
        <v>6396</v>
      </c>
      <c r="D2557" s="5" t="s">
        <v>540</v>
      </c>
      <c r="E2557" s="4">
        <v>743.0</v>
      </c>
      <c r="F2557" s="5" t="s">
        <v>6397</v>
      </c>
      <c r="G2557" s="6" t="s">
        <v>6398</v>
      </c>
    </row>
    <row r="2558">
      <c r="A2558" s="2" t="s">
        <v>7</v>
      </c>
      <c r="B2558" s="5">
        <v>3108.0</v>
      </c>
      <c r="C2558" s="5" t="s">
        <v>6399</v>
      </c>
      <c r="D2558" s="5" t="s">
        <v>468</v>
      </c>
      <c r="E2558" s="4">
        <v>743.0</v>
      </c>
      <c r="F2558" s="5" t="s">
        <v>6400</v>
      </c>
      <c r="G2558" s="6" t="s">
        <v>6401</v>
      </c>
    </row>
    <row r="2559">
      <c r="A2559" s="2" t="s">
        <v>7</v>
      </c>
      <c r="B2559" s="5">
        <v>3109.0</v>
      </c>
      <c r="C2559" s="5" t="s">
        <v>283</v>
      </c>
      <c r="D2559" s="5" t="s">
        <v>468</v>
      </c>
      <c r="E2559" s="4">
        <v>743.0</v>
      </c>
      <c r="F2559" s="5" t="s">
        <v>6402</v>
      </c>
      <c r="G2559" s="6" t="s">
        <v>6403</v>
      </c>
    </row>
    <row r="2560">
      <c r="A2560" s="2" t="s">
        <v>7</v>
      </c>
      <c r="B2560" s="5">
        <v>3110.0</v>
      </c>
      <c r="C2560" s="5" t="s">
        <v>6404</v>
      </c>
      <c r="D2560" s="5" t="s">
        <v>468</v>
      </c>
      <c r="E2560" s="4">
        <v>743.0</v>
      </c>
      <c r="F2560" s="5" t="s">
        <v>6405</v>
      </c>
      <c r="G2560" s="6" t="s">
        <v>6406</v>
      </c>
    </row>
    <row r="2561">
      <c r="A2561" s="2" t="s">
        <v>7</v>
      </c>
      <c r="B2561" s="5">
        <v>3111.0</v>
      </c>
      <c r="C2561" s="5" t="s">
        <v>6407</v>
      </c>
      <c r="D2561" s="5" t="s">
        <v>468</v>
      </c>
      <c r="E2561" s="4">
        <v>743.0</v>
      </c>
      <c r="F2561" s="5" t="s">
        <v>6408</v>
      </c>
      <c r="G2561" s="6" t="s">
        <v>6409</v>
      </c>
    </row>
    <row r="2562">
      <c r="A2562" s="2" t="s">
        <v>7</v>
      </c>
      <c r="B2562" s="5">
        <v>3112.0</v>
      </c>
      <c r="C2562" s="5" t="s">
        <v>6410</v>
      </c>
      <c r="D2562" s="5" t="s">
        <v>468</v>
      </c>
      <c r="E2562" s="4">
        <v>744.0</v>
      </c>
      <c r="F2562" s="5" t="s">
        <v>6411</v>
      </c>
      <c r="G2562" s="6" t="s">
        <v>6412</v>
      </c>
    </row>
    <row r="2563">
      <c r="A2563" s="2" t="s">
        <v>7</v>
      </c>
      <c r="B2563" s="5">
        <v>3113.0</v>
      </c>
      <c r="C2563" s="5" t="s">
        <v>6413</v>
      </c>
      <c r="D2563" s="5" t="s">
        <v>548</v>
      </c>
      <c r="E2563" s="4">
        <v>744.0</v>
      </c>
      <c r="F2563" s="5" t="s">
        <v>6414</v>
      </c>
      <c r="G2563" s="6" t="s">
        <v>6415</v>
      </c>
    </row>
    <row r="2564">
      <c r="A2564" s="2" t="s">
        <v>7</v>
      </c>
      <c r="B2564" s="5">
        <v>3114.0</v>
      </c>
      <c r="C2564" s="5" t="s">
        <v>284</v>
      </c>
      <c r="D2564" s="5" t="s">
        <v>468</v>
      </c>
      <c r="E2564" s="4">
        <v>744.0</v>
      </c>
      <c r="F2564" s="5" t="s">
        <v>6416</v>
      </c>
      <c r="G2564" s="6" t="s">
        <v>6417</v>
      </c>
    </row>
    <row r="2565">
      <c r="A2565" s="2" t="s">
        <v>7</v>
      </c>
      <c r="B2565" s="5">
        <v>3115.0</v>
      </c>
      <c r="C2565" s="5" t="s">
        <v>6418</v>
      </c>
      <c r="D2565" s="5" t="s">
        <v>468</v>
      </c>
      <c r="E2565" s="4">
        <v>744.0</v>
      </c>
      <c r="F2565" s="5" t="s">
        <v>6419</v>
      </c>
      <c r="G2565" s="6" t="s">
        <v>6420</v>
      </c>
    </row>
    <row r="2566">
      <c r="A2566" s="2" t="s">
        <v>7</v>
      </c>
      <c r="B2566" s="5">
        <v>3116.0</v>
      </c>
      <c r="C2566" s="5" t="s">
        <v>6421</v>
      </c>
      <c r="D2566" s="5" t="s">
        <v>468</v>
      </c>
      <c r="E2566" s="4">
        <v>744.0</v>
      </c>
      <c r="F2566" s="5" t="s">
        <v>6422</v>
      </c>
      <c r="G2566" s="6" t="s">
        <v>6423</v>
      </c>
    </row>
    <row r="2567">
      <c r="A2567" s="2" t="s">
        <v>7</v>
      </c>
      <c r="B2567" s="5">
        <v>3117.0</v>
      </c>
      <c r="C2567" s="5" t="s">
        <v>6424</v>
      </c>
      <c r="D2567" s="5" t="s">
        <v>468</v>
      </c>
      <c r="E2567" s="4">
        <v>744.0</v>
      </c>
      <c r="F2567" s="5" t="s">
        <v>6425</v>
      </c>
      <c r="G2567" s="6" t="s">
        <v>6426</v>
      </c>
    </row>
    <row r="2568">
      <c r="A2568" s="2" t="s">
        <v>7</v>
      </c>
      <c r="B2568" s="5">
        <v>3118.0</v>
      </c>
      <c r="C2568" s="5" t="s">
        <v>6427</v>
      </c>
      <c r="D2568" s="5" t="s">
        <v>468</v>
      </c>
      <c r="E2568" s="4">
        <v>744.0</v>
      </c>
      <c r="F2568" s="5" t="s">
        <v>6428</v>
      </c>
      <c r="G2568" s="6" t="s">
        <v>6429</v>
      </c>
    </row>
    <row r="2569">
      <c r="A2569" s="2" t="s">
        <v>7</v>
      </c>
      <c r="B2569" s="5">
        <v>3119.0</v>
      </c>
      <c r="C2569" s="5" t="s">
        <v>6430</v>
      </c>
      <c r="D2569" s="5" t="s">
        <v>468</v>
      </c>
      <c r="E2569" s="4">
        <v>744.0</v>
      </c>
      <c r="F2569" s="5" t="s">
        <v>6431</v>
      </c>
      <c r="G2569" s="6" t="s">
        <v>6432</v>
      </c>
    </row>
    <row r="2570">
      <c r="A2570" s="2" t="s">
        <v>7</v>
      </c>
      <c r="B2570" s="5">
        <v>3120.0</v>
      </c>
      <c r="C2570" s="5" t="s">
        <v>6433</v>
      </c>
      <c r="D2570" s="5" t="s">
        <v>468</v>
      </c>
      <c r="E2570" s="4">
        <v>744.0</v>
      </c>
      <c r="F2570" s="5" t="s">
        <v>6434</v>
      </c>
      <c r="G2570" s="6" t="s">
        <v>6435</v>
      </c>
    </row>
    <row r="2571">
      <c r="A2571" s="2" t="s">
        <v>7</v>
      </c>
      <c r="B2571" s="5">
        <v>3121.0</v>
      </c>
      <c r="C2571" s="5" t="s">
        <v>6436</v>
      </c>
      <c r="D2571" s="5" t="s">
        <v>468</v>
      </c>
      <c r="E2571" s="4">
        <v>744.0</v>
      </c>
      <c r="F2571" s="5" t="s">
        <v>6437</v>
      </c>
      <c r="G2571" s="6" t="s">
        <v>6438</v>
      </c>
    </row>
    <row r="2572">
      <c r="A2572" s="2" t="s">
        <v>7</v>
      </c>
      <c r="B2572" s="5">
        <v>3122.0</v>
      </c>
      <c r="C2572" s="5" t="s">
        <v>6439</v>
      </c>
      <c r="D2572" s="5" t="s">
        <v>548</v>
      </c>
      <c r="E2572" s="4">
        <v>744.0</v>
      </c>
      <c r="F2572" s="5" t="s">
        <v>6440</v>
      </c>
      <c r="G2572" s="6" t="s">
        <v>6441</v>
      </c>
    </row>
    <row r="2573">
      <c r="A2573" s="2" t="s">
        <v>7</v>
      </c>
      <c r="B2573" s="5">
        <v>3123.0</v>
      </c>
      <c r="C2573" s="5" t="s">
        <v>6442</v>
      </c>
      <c r="D2573" s="5" t="s">
        <v>548</v>
      </c>
      <c r="E2573" s="4">
        <v>744.0</v>
      </c>
      <c r="F2573" s="5" t="s">
        <v>6443</v>
      </c>
      <c r="G2573" s="6" t="s">
        <v>6444</v>
      </c>
    </row>
    <row r="2574">
      <c r="A2574" s="2" t="s">
        <v>7</v>
      </c>
      <c r="B2574" s="5">
        <v>3124.0</v>
      </c>
      <c r="C2574" s="5" t="s">
        <v>6445</v>
      </c>
      <c r="D2574" s="5" t="s">
        <v>468</v>
      </c>
      <c r="E2574" s="4">
        <v>744.0</v>
      </c>
      <c r="F2574" s="5" t="s">
        <v>6446</v>
      </c>
      <c r="G2574" s="6" t="s">
        <v>6447</v>
      </c>
    </row>
    <row r="2575">
      <c r="A2575" s="2" t="s">
        <v>7</v>
      </c>
      <c r="B2575" s="5">
        <v>3125.0</v>
      </c>
      <c r="C2575" s="5" t="s">
        <v>6448</v>
      </c>
      <c r="D2575" s="5" t="s">
        <v>468</v>
      </c>
      <c r="E2575" s="4">
        <v>744.0</v>
      </c>
      <c r="F2575" s="5" t="s">
        <v>6449</v>
      </c>
      <c r="G2575" s="6" t="s">
        <v>6450</v>
      </c>
    </row>
    <row r="2576">
      <c r="A2576" s="2" t="s">
        <v>7</v>
      </c>
      <c r="B2576" s="5">
        <v>3126.0</v>
      </c>
      <c r="C2576" s="5" t="s">
        <v>6451</v>
      </c>
      <c r="D2576" s="5" t="s">
        <v>468</v>
      </c>
      <c r="E2576" s="4">
        <v>744.0</v>
      </c>
      <c r="F2576" s="5" t="s">
        <v>6452</v>
      </c>
      <c r="G2576" s="6" t="s">
        <v>6453</v>
      </c>
    </row>
    <row r="2577">
      <c r="A2577" s="2" t="s">
        <v>7</v>
      </c>
      <c r="B2577" s="5">
        <v>3127.0</v>
      </c>
      <c r="C2577" s="5" t="s">
        <v>6454</v>
      </c>
      <c r="D2577" s="5" t="s">
        <v>468</v>
      </c>
      <c r="E2577" s="4">
        <v>744.0</v>
      </c>
      <c r="F2577" s="5" t="s">
        <v>6455</v>
      </c>
      <c r="G2577" s="6" t="s">
        <v>6456</v>
      </c>
    </row>
    <row r="2578">
      <c r="A2578" s="2" t="s">
        <v>7</v>
      </c>
      <c r="B2578" s="5">
        <v>3128.0</v>
      </c>
      <c r="C2578" s="5" t="s">
        <v>6457</v>
      </c>
      <c r="D2578" s="5" t="s">
        <v>468</v>
      </c>
      <c r="E2578" s="4">
        <v>744.0</v>
      </c>
      <c r="F2578" s="5" t="s">
        <v>6458</v>
      </c>
      <c r="G2578" s="6" t="s">
        <v>6459</v>
      </c>
    </row>
    <row r="2579">
      <c r="A2579" s="2" t="s">
        <v>7</v>
      </c>
      <c r="B2579" s="5">
        <v>3129.0</v>
      </c>
      <c r="C2579" s="5" t="s">
        <v>6460</v>
      </c>
      <c r="D2579" s="5" t="s">
        <v>468</v>
      </c>
      <c r="E2579" s="4">
        <v>744.0</v>
      </c>
      <c r="F2579" s="5" t="s">
        <v>6461</v>
      </c>
      <c r="G2579" s="6" t="s">
        <v>6462</v>
      </c>
    </row>
    <row r="2580">
      <c r="A2580" s="2" t="s">
        <v>7</v>
      </c>
      <c r="B2580" s="5">
        <v>3130.0</v>
      </c>
      <c r="C2580" s="5" t="s">
        <v>6463</v>
      </c>
      <c r="D2580" s="5" t="s">
        <v>468</v>
      </c>
      <c r="E2580" s="4">
        <v>744.0</v>
      </c>
      <c r="F2580" s="5"/>
      <c r="G2580" s="6" t="s">
        <v>6464</v>
      </c>
    </row>
    <row r="2581">
      <c r="A2581" s="2" t="s">
        <v>7</v>
      </c>
      <c r="B2581" s="5">
        <v>3131.0</v>
      </c>
      <c r="C2581" s="5" t="s">
        <v>6465</v>
      </c>
      <c r="D2581" s="5" t="s">
        <v>468</v>
      </c>
      <c r="E2581" s="4">
        <v>744.0</v>
      </c>
      <c r="F2581" s="5" t="s">
        <v>6466</v>
      </c>
      <c r="G2581" s="6" t="s">
        <v>6467</v>
      </c>
    </row>
    <row r="2582">
      <c r="A2582" s="2" t="s">
        <v>7</v>
      </c>
      <c r="B2582" s="5">
        <v>3132.0</v>
      </c>
      <c r="C2582" s="5" t="s">
        <v>6468</v>
      </c>
      <c r="D2582" s="5" t="s">
        <v>468</v>
      </c>
      <c r="E2582" s="4">
        <v>744.0</v>
      </c>
      <c r="F2582" s="5" t="s">
        <v>6469</v>
      </c>
      <c r="G2582" s="6" t="s">
        <v>6470</v>
      </c>
    </row>
    <row r="2583">
      <c r="A2583" s="2" t="s">
        <v>7</v>
      </c>
      <c r="B2583" s="5">
        <v>3133.0</v>
      </c>
      <c r="C2583" s="5" t="s">
        <v>6471</v>
      </c>
      <c r="D2583" s="5" t="s">
        <v>468</v>
      </c>
      <c r="E2583" s="4">
        <v>744.0</v>
      </c>
      <c r="F2583" s="5" t="s">
        <v>6472</v>
      </c>
      <c r="G2583" s="6" t="s">
        <v>6473</v>
      </c>
    </row>
    <row r="2584">
      <c r="A2584" s="2" t="s">
        <v>7</v>
      </c>
      <c r="B2584" s="5">
        <v>3134.0</v>
      </c>
      <c r="C2584" s="5" t="s">
        <v>6474</v>
      </c>
      <c r="D2584" s="5" t="s">
        <v>468</v>
      </c>
      <c r="E2584" s="4">
        <v>744.0</v>
      </c>
      <c r="F2584" s="5" t="s">
        <v>6475</v>
      </c>
      <c r="G2584" s="6" t="s">
        <v>6476</v>
      </c>
    </row>
    <row r="2585">
      <c r="A2585" s="2" t="s">
        <v>7</v>
      </c>
      <c r="B2585" s="5">
        <v>3135.0</v>
      </c>
      <c r="C2585" s="5" t="s">
        <v>6477</v>
      </c>
      <c r="D2585" s="5" t="s">
        <v>468</v>
      </c>
      <c r="E2585" s="4">
        <v>744.0</v>
      </c>
      <c r="F2585" s="5" t="s">
        <v>6478</v>
      </c>
      <c r="G2585" s="6" t="s">
        <v>6479</v>
      </c>
    </row>
    <row r="2586">
      <c r="A2586" s="2" t="s">
        <v>7</v>
      </c>
      <c r="B2586" s="5">
        <v>3136.0</v>
      </c>
      <c r="C2586" s="5" t="s">
        <v>6480</v>
      </c>
      <c r="D2586" s="5" t="s">
        <v>468</v>
      </c>
      <c r="E2586" s="4">
        <v>744.0</v>
      </c>
      <c r="F2586" s="5" t="s">
        <v>6481</v>
      </c>
      <c r="G2586" s="6" t="s">
        <v>6482</v>
      </c>
    </row>
    <row r="2587">
      <c r="A2587" s="2" t="s">
        <v>7</v>
      </c>
      <c r="B2587" s="5">
        <v>3137.0</v>
      </c>
      <c r="C2587" s="5" t="s">
        <v>6483</v>
      </c>
      <c r="D2587" s="5" t="s">
        <v>468</v>
      </c>
      <c r="E2587" s="4">
        <v>744.0</v>
      </c>
      <c r="F2587" s="5" t="s">
        <v>6484</v>
      </c>
      <c r="G2587" s="6" t="s">
        <v>6485</v>
      </c>
    </row>
    <row r="2588">
      <c r="A2588" s="2" t="s">
        <v>7</v>
      </c>
      <c r="B2588" s="5">
        <v>3138.0</v>
      </c>
      <c r="C2588" s="5" t="s">
        <v>6486</v>
      </c>
      <c r="D2588" s="5" t="s">
        <v>468</v>
      </c>
      <c r="E2588" s="4">
        <v>744.0</v>
      </c>
      <c r="F2588" s="5" t="s">
        <v>6431</v>
      </c>
      <c r="G2588" s="6" t="s">
        <v>6487</v>
      </c>
    </row>
    <row r="2589">
      <c r="A2589" s="2" t="s">
        <v>7</v>
      </c>
      <c r="B2589" s="5">
        <v>3139.0</v>
      </c>
      <c r="C2589" s="5" t="s">
        <v>6488</v>
      </c>
      <c r="D2589" s="5" t="s">
        <v>468</v>
      </c>
      <c r="E2589" s="4">
        <v>744.0</v>
      </c>
      <c r="F2589" s="5" t="s">
        <v>6489</v>
      </c>
      <c r="G2589" s="6" t="s">
        <v>6490</v>
      </c>
    </row>
    <row r="2590">
      <c r="A2590" s="2" t="s">
        <v>7</v>
      </c>
      <c r="B2590" s="5">
        <v>3140.0</v>
      </c>
      <c r="C2590" s="5" t="s">
        <v>6491</v>
      </c>
      <c r="D2590" s="5" t="s">
        <v>468</v>
      </c>
      <c r="E2590" s="4">
        <v>744.0</v>
      </c>
      <c r="F2590" s="5" t="s">
        <v>6492</v>
      </c>
      <c r="G2590" s="6" t="s">
        <v>6493</v>
      </c>
    </row>
    <row r="2591">
      <c r="A2591" s="2" t="s">
        <v>7</v>
      </c>
      <c r="B2591" s="5">
        <v>3141.0</v>
      </c>
      <c r="C2591" s="5" t="s">
        <v>6494</v>
      </c>
      <c r="D2591" s="5" t="s">
        <v>468</v>
      </c>
      <c r="E2591" s="4">
        <v>744.0</v>
      </c>
      <c r="F2591" s="5" t="s">
        <v>6495</v>
      </c>
      <c r="G2591" s="6" t="s">
        <v>6496</v>
      </c>
    </row>
    <row r="2592">
      <c r="A2592" s="2" t="s">
        <v>7</v>
      </c>
      <c r="B2592" s="5">
        <v>3142.0</v>
      </c>
      <c r="C2592" s="5" t="s">
        <v>6497</v>
      </c>
      <c r="D2592" s="5" t="s">
        <v>468</v>
      </c>
      <c r="E2592" s="4">
        <v>744.0</v>
      </c>
      <c r="F2592" s="5" t="s">
        <v>6498</v>
      </c>
      <c r="G2592" s="6" t="s">
        <v>6499</v>
      </c>
    </row>
    <row r="2593">
      <c r="A2593" s="2" t="s">
        <v>7</v>
      </c>
      <c r="B2593" s="5">
        <v>3143.0</v>
      </c>
      <c r="C2593" s="5" t="s">
        <v>6500</v>
      </c>
      <c r="D2593" s="5" t="s">
        <v>468</v>
      </c>
      <c r="E2593" s="4">
        <v>744.0</v>
      </c>
      <c r="F2593" s="5" t="s">
        <v>6501</v>
      </c>
      <c r="G2593" s="6" t="s">
        <v>6502</v>
      </c>
    </row>
    <row r="2594">
      <c r="A2594" s="2" t="s">
        <v>7</v>
      </c>
      <c r="B2594" s="5">
        <v>3144.0</v>
      </c>
      <c r="C2594" s="5" t="s">
        <v>6503</v>
      </c>
      <c r="D2594" s="5" t="s">
        <v>468</v>
      </c>
      <c r="E2594" s="4">
        <v>744.0</v>
      </c>
      <c r="F2594" s="5" t="s">
        <v>6504</v>
      </c>
      <c r="G2594" s="6" t="s">
        <v>6505</v>
      </c>
    </row>
    <row r="2595">
      <c r="A2595" s="2" t="s">
        <v>7</v>
      </c>
      <c r="B2595" s="5">
        <v>3145.0</v>
      </c>
      <c r="C2595" s="5" t="s">
        <v>25</v>
      </c>
      <c r="D2595" s="5" t="s">
        <v>458</v>
      </c>
      <c r="E2595" s="4">
        <v>744.0</v>
      </c>
      <c r="F2595" s="5" t="s">
        <v>6506</v>
      </c>
      <c r="G2595" s="6" t="s">
        <v>6507</v>
      </c>
    </row>
    <row r="2596">
      <c r="A2596" s="2" t="s">
        <v>7</v>
      </c>
      <c r="B2596" s="5">
        <v>3146.0</v>
      </c>
      <c r="C2596" s="5" t="s">
        <v>6508</v>
      </c>
      <c r="D2596" s="5" t="s">
        <v>468</v>
      </c>
      <c r="E2596" s="4">
        <v>744.0</v>
      </c>
      <c r="F2596" s="5" t="s">
        <v>6509</v>
      </c>
      <c r="G2596" s="6" t="s">
        <v>6510</v>
      </c>
    </row>
    <row r="2597">
      <c r="A2597" s="2" t="s">
        <v>7</v>
      </c>
      <c r="B2597" s="5">
        <v>3147.0</v>
      </c>
      <c r="C2597" s="5" t="s">
        <v>6511</v>
      </c>
      <c r="D2597" s="5" t="s">
        <v>468</v>
      </c>
      <c r="E2597" s="4">
        <v>745.0</v>
      </c>
      <c r="F2597" s="5"/>
      <c r="G2597" s="6" t="s">
        <v>6512</v>
      </c>
    </row>
    <row r="2598">
      <c r="A2598" s="2" t="s">
        <v>7</v>
      </c>
      <c r="B2598" s="5">
        <v>3148.0</v>
      </c>
      <c r="C2598" s="5" t="s">
        <v>6513</v>
      </c>
      <c r="D2598" s="5" t="s">
        <v>468</v>
      </c>
      <c r="E2598" s="4">
        <v>745.0</v>
      </c>
      <c r="F2598" s="5" t="s">
        <v>6514</v>
      </c>
      <c r="G2598" s="6" t="s">
        <v>6515</v>
      </c>
    </row>
    <row r="2599">
      <c r="A2599" s="2" t="s">
        <v>7</v>
      </c>
      <c r="B2599" s="5">
        <v>3149.0</v>
      </c>
      <c r="C2599" s="5" t="s">
        <v>6516</v>
      </c>
      <c r="D2599" s="5" t="s">
        <v>468</v>
      </c>
      <c r="E2599" s="4">
        <v>745.0</v>
      </c>
      <c r="F2599" s="5" t="s">
        <v>6517</v>
      </c>
      <c r="G2599" s="6" t="s">
        <v>6518</v>
      </c>
    </row>
    <row r="2600">
      <c r="A2600" s="2" t="s">
        <v>7</v>
      </c>
      <c r="B2600" s="5">
        <v>3150.0</v>
      </c>
      <c r="C2600" s="5" t="s">
        <v>6519</v>
      </c>
      <c r="D2600" s="5" t="s">
        <v>468</v>
      </c>
      <c r="E2600" s="4">
        <v>746.0</v>
      </c>
      <c r="F2600" s="5" t="s">
        <v>6520</v>
      </c>
      <c r="G2600" s="6" t="s">
        <v>6521</v>
      </c>
    </row>
    <row r="2601">
      <c r="A2601" s="2" t="s">
        <v>7</v>
      </c>
      <c r="B2601" s="5">
        <v>3151.0</v>
      </c>
      <c r="C2601" s="5" t="s">
        <v>6522</v>
      </c>
      <c r="D2601" s="5" t="s">
        <v>468</v>
      </c>
      <c r="E2601" s="4">
        <v>746.0</v>
      </c>
      <c r="F2601" s="5" t="s">
        <v>6523</v>
      </c>
      <c r="G2601" s="6" t="s">
        <v>6524</v>
      </c>
    </row>
    <row r="2602">
      <c r="A2602" s="2" t="s">
        <v>7</v>
      </c>
      <c r="B2602" s="5">
        <v>3152.0</v>
      </c>
      <c r="C2602" s="5" t="s">
        <v>286</v>
      </c>
      <c r="D2602" s="5" t="s">
        <v>468</v>
      </c>
      <c r="E2602" s="4">
        <v>746.0</v>
      </c>
      <c r="F2602" s="5" t="s">
        <v>6525</v>
      </c>
      <c r="G2602" s="6" t="s">
        <v>6526</v>
      </c>
    </row>
    <row r="2603">
      <c r="A2603" s="2" t="s">
        <v>7</v>
      </c>
      <c r="B2603" s="5">
        <v>3153.0</v>
      </c>
      <c r="C2603" s="5" t="s">
        <v>6527</v>
      </c>
      <c r="D2603" s="5" t="s">
        <v>468</v>
      </c>
      <c r="E2603" s="4">
        <v>746.0</v>
      </c>
      <c r="F2603" s="5" t="s">
        <v>6528</v>
      </c>
      <c r="G2603" s="6" t="s">
        <v>6529</v>
      </c>
    </row>
    <row r="2604">
      <c r="A2604" s="2" t="s">
        <v>7</v>
      </c>
      <c r="B2604" s="5">
        <v>3154.0</v>
      </c>
      <c r="C2604" s="5" t="s">
        <v>6530</v>
      </c>
      <c r="D2604" s="5" t="s">
        <v>468</v>
      </c>
      <c r="E2604" s="4">
        <v>747.0</v>
      </c>
      <c r="F2604" s="5" t="s">
        <v>6531</v>
      </c>
      <c r="G2604" s="6" t="s">
        <v>6532</v>
      </c>
    </row>
    <row r="2605">
      <c r="A2605" s="2" t="s">
        <v>7</v>
      </c>
      <c r="B2605" s="5">
        <v>3155.0</v>
      </c>
      <c r="C2605" s="5" t="s">
        <v>6533</v>
      </c>
      <c r="D2605" s="5" t="s">
        <v>468</v>
      </c>
      <c r="E2605" s="4">
        <v>747.0</v>
      </c>
      <c r="F2605" s="5" t="s">
        <v>6534</v>
      </c>
      <c r="G2605" s="6" t="s">
        <v>6535</v>
      </c>
    </row>
    <row r="2606">
      <c r="A2606" s="2" t="s">
        <v>7</v>
      </c>
      <c r="B2606" s="5">
        <v>3156.0</v>
      </c>
      <c r="C2606" s="5" t="s">
        <v>6536</v>
      </c>
      <c r="D2606" s="5" t="s">
        <v>468</v>
      </c>
      <c r="E2606" s="4">
        <v>747.0</v>
      </c>
      <c r="F2606" s="5" t="s">
        <v>6537</v>
      </c>
      <c r="G2606" s="6" t="s">
        <v>6538</v>
      </c>
    </row>
    <row r="2607">
      <c r="A2607" s="2" t="s">
        <v>7</v>
      </c>
      <c r="B2607" s="5">
        <v>3157.0</v>
      </c>
      <c r="C2607" s="5" t="s">
        <v>6539</v>
      </c>
      <c r="D2607" s="5" t="s">
        <v>468</v>
      </c>
      <c r="E2607" s="4">
        <v>747.0</v>
      </c>
      <c r="F2607" s="5" t="s">
        <v>6540</v>
      </c>
      <c r="G2607" s="6" t="s">
        <v>6541</v>
      </c>
    </row>
    <row r="2608">
      <c r="A2608" s="2" t="s">
        <v>7</v>
      </c>
      <c r="B2608" s="5">
        <v>3158.0</v>
      </c>
      <c r="C2608" s="5" t="s">
        <v>6542</v>
      </c>
      <c r="D2608" s="5" t="s">
        <v>468</v>
      </c>
      <c r="E2608" s="4">
        <v>747.0</v>
      </c>
      <c r="F2608" s="5" t="s">
        <v>6543</v>
      </c>
      <c r="G2608" s="6" t="s">
        <v>6544</v>
      </c>
    </row>
    <row r="2609">
      <c r="A2609" s="2" t="s">
        <v>7</v>
      </c>
      <c r="B2609" s="5">
        <v>3159.0</v>
      </c>
      <c r="C2609" s="5" t="s">
        <v>6545</v>
      </c>
      <c r="D2609" s="5" t="s">
        <v>468</v>
      </c>
      <c r="E2609" s="4">
        <v>747.0</v>
      </c>
      <c r="F2609" s="5" t="s">
        <v>6546</v>
      </c>
      <c r="G2609" s="6" t="s">
        <v>6547</v>
      </c>
    </row>
    <row r="2610">
      <c r="A2610" s="2" t="s">
        <v>7</v>
      </c>
      <c r="B2610" s="5">
        <v>3160.0</v>
      </c>
      <c r="C2610" s="5" t="s">
        <v>6548</v>
      </c>
      <c r="D2610" s="5" t="s">
        <v>468</v>
      </c>
      <c r="E2610" s="4">
        <v>747.0</v>
      </c>
      <c r="F2610" s="5"/>
      <c r="G2610" s="6" t="s">
        <v>6549</v>
      </c>
    </row>
    <row r="2611">
      <c r="A2611" s="2" t="s">
        <v>7</v>
      </c>
      <c r="B2611" s="5">
        <v>3161.0</v>
      </c>
      <c r="C2611" s="5" t="s">
        <v>6550</v>
      </c>
      <c r="D2611" s="5" t="s">
        <v>468</v>
      </c>
      <c r="E2611" s="4">
        <v>747.0</v>
      </c>
      <c r="F2611" s="5" t="s">
        <v>6551</v>
      </c>
      <c r="G2611" s="6" t="s">
        <v>6552</v>
      </c>
    </row>
    <row r="2612">
      <c r="A2612" s="2" t="s">
        <v>7</v>
      </c>
      <c r="B2612" s="5">
        <v>3162.0</v>
      </c>
      <c r="C2612" s="5" t="s">
        <v>6553</v>
      </c>
      <c r="D2612" s="5" t="s">
        <v>548</v>
      </c>
      <c r="E2612" s="4">
        <v>747.0</v>
      </c>
      <c r="F2612" s="5" t="s">
        <v>6554</v>
      </c>
      <c r="G2612" s="6" t="s">
        <v>6555</v>
      </c>
    </row>
    <row r="2613">
      <c r="A2613" s="2" t="s">
        <v>7</v>
      </c>
      <c r="B2613" s="5">
        <v>3163.0</v>
      </c>
      <c r="C2613" s="5" t="s">
        <v>6556</v>
      </c>
      <c r="D2613" s="5" t="s">
        <v>468</v>
      </c>
      <c r="E2613" s="4">
        <v>747.0</v>
      </c>
      <c r="F2613" s="5" t="s">
        <v>6557</v>
      </c>
      <c r="G2613" s="6" t="s">
        <v>6558</v>
      </c>
    </row>
    <row r="2614">
      <c r="A2614" s="2" t="s">
        <v>7</v>
      </c>
      <c r="B2614" s="5">
        <v>3164.0</v>
      </c>
      <c r="C2614" s="5" t="s">
        <v>6559</v>
      </c>
      <c r="D2614" s="5" t="s">
        <v>468</v>
      </c>
      <c r="E2614" s="4">
        <v>747.0</v>
      </c>
      <c r="F2614" s="5" t="s">
        <v>6560</v>
      </c>
      <c r="G2614" s="6" t="s">
        <v>6561</v>
      </c>
    </row>
    <row r="2615">
      <c r="A2615" s="2" t="s">
        <v>7</v>
      </c>
      <c r="B2615" s="5">
        <v>3165.0</v>
      </c>
      <c r="C2615" s="5" t="s">
        <v>6562</v>
      </c>
      <c r="D2615" s="5" t="s">
        <v>468</v>
      </c>
      <c r="E2615" s="4">
        <v>747.0</v>
      </c>
      <c r="F2615" s="5" t="s">
        <v>6563</v>
      </c>
      <c r="G2615" s="6" t="s">
        <v>6564</v>
      </c>
    </row>
    <row r="2616">
      <c r="A2616" s="2" t="s">
        <v>7</v>
      </c>
      <c r="B2616" s="5">
        <v>3166.0</v>
      </c>
      <c r="C2616" s="5" t="s">
        <v>6565</v>
      </c>
      <c r="D2616" s="5" t="s">
        <v>468</v>
      </c>
      <c r="E2616" s="4">
        <v>747.0</v>
      </c>
      <c r="F2616" s="5" t="s">
        <v>6566</v>
      </c>
      <c r="G2616" s="6" t="s">
        <v>6567</v>
      </c>
    </row>
    <row r="2617">
      <c r="A2617" s="2" t="s">
        <v>7</v>
      </c>
      <c r="B2617" s="5">
        <v>3167.0</v>
      </c>
      <c r="C2617" s="5" t="s">
        <v>6568</v>
      </c>
      <c r="D2617" s="5" t="s">
        <v>468</v>
      </c>
      <c r="E2617" s="4">
        <v>747.0</v>
      </c>
      <c r="F2617" s="5" t="s">
        <v>6569</v>
      </c>
      <c r="G2617" s="6" t="s">
        <v>6570</v>
      </c>
    </row>
    <row r="2618">
      <c r="A2618" s="2" t="s">
        <v>7</v>
      </c>
      <c r="B2618" s="5">
        <v>3168.0</v>
      </c>
      <c r="C2618" s="5" t="s">
        <v>6571</v>
      </c>
      <c r="D2618" s="5" t="s">
        <v>468</v>
      </c>
      <c r="E2618" s="4">
        <v>747.0</v>
      </c>
      <c r="F2618" s="5" t="s">
        <v>6572</v>
      </c>
      <c r="G2618" s="6" t="s">
        <v>6573</v>
      </c>
    </row>
    <row r="2619">
      <c r="A2619" s="2" t="s">
        <v>7</v>
      </c>
      <c r="B2619" s="5">
        <v>3169.0</v>
      </c>
      <c r="C2619" s="5" t="s">
        <v>6574</v>
      </c>
      <c r="D2619" s="5" t="s">
        <v>468</v>
      </c>
      <c r="E2619" s="4">
        <v>747.0</v>
      </c>
      <c r="F2619" s="5" t="s">
        <v>6575</v>
      </c>
      <c r="G2619" s="6" t="s">
        <v>6576</v>
      </c>
    </row>
    <row r="2620">
      <c r="A2620" s="2" t="s">
        <v>7</v>
      </c>
      <c r="B2620" s="5">
        <v>3170.0</v>
      </c>
      <c r="C2620" s="5" t="s">
        <v>6577</v>
      </c>
      <c r="D2620" s="5" t="s">
        <v>468</v>
      </c>
      <c r="E2620" s="4">
        <v>747.0</v>
      </c>
      <c r="F2620" s="5" t="s">
        <v>6578</v>
      </c>
      <c r="G2620" s="6" t="s">
        <v>6579</v>
      </c>
    </row>
    <row r="2621">
      <c r="A2621" s="2" t="s">
        <v>7</v>
      </c>
      <c r="B2621" s="5">
        <v>3171.0</v>
      </c>
      <c r="C2621" s="5" t="s">
        <v>6580</v>
      </c>
      <c r="D2621" s="5" t="s">
        <v>468</v>
      </c>
      <c r="E2621" s="4">
        <v>747.0</v>
      </c>
      <c r="F2621" s="5"/>
      <c r="G2621" s="6" t="s">
        <v>6581</v>
      </c>
    </row>
    <row r="2622">
      <c r="A2622" s="2" t="s">
        <v>7</v>
      </c>
      <c r="B2622" s="5">
        <v>3172.0</v>
      </c>
      <c r="C2622" s="5" t="s">
        <v>6582</v>
      </c>
      <c r="D2622" s="5" t="s">
        <v>468</v>
      </c>
      <c r="E2622" s="4">
        <v>747.0</v>
      </c>
      <c r="F2622" s="5" t="s">
        <v>6583</v>
      </c>
      <c r="G2622" s="6" t="s">
        <v>6584</v>
      </c>
    </row>
    <row r="2623">
      <c r="A2623" s="2" t="s">
        <v>7</v>
      </c>
      <c r="B2623" s="5">
        <v>3173.0</v>
      </c>
      <c r="C2623" s="5" t="s">
        <v>6585</v>
      </c>
      <c r="D2623" s="5" t="s">
        <v>468</v>
      </c>
      <c r="E2623" s="4">
        <v>747.0</v>
      </c>
      <c r="F2623" s="5" t="s">
        <v>6586</v>
      </c>
      <c r="G2623" s="6" t="s">
        <v>6587</v>
      </c>
    </row>
    <row r="2624">
      <c r="A2624" s="2" t="s">
        <v>7</v>
      </c>
      <c r="B2624" s="5">
        <v>3174.0</v>
      </c>
      <c r="C2624" s="5" t="s">
        <v>6588</v>
      </c>
      <c r="D2624" s="5" t="s">
        <v>468</v>
      </c>
      <c r="E2624" s="4">
        <v>747.0</v>
      </c>
      <c r="F2624" s="5" t="s">
        <v>6589</v>
      </c>
      <c r="G2624" s="6" t="s">
        <v>6590</v>
      </c>
    </row>
    <row r="2625">
      <c r="A2625" s="2" t="s">
        <v>7</v>
      </c>
      <c r="B2625" s="5">
        <v>3175.0</v>
      </c>
      <c r="C2625" s="5" t="s">
        <v>6591</v>
      </c>
      <c r="D2625" s="5" t="s">
        <v>468</v>
      </c>
      <c r="E2625" s="4">
        <v>747.0</v>
      </c>
      <c r="F2625" s="5" t="s">
        <v>6592</v>
      </c>
      <c r="G2625" s="6" t="s">
        <v>6593</v>
      </c>
    </row>
    <row r="2626">
      <c r="A2626" s="2" t="s">
        <v>7</v>
      </c>
      <c r="B2626" s="5">
        <v>3176.0</v>
      </c>
      <c r="C2626" s="5" t="s">
        <v>6594</v>
      </c>
      <c r="D2626" s="5" t="s">
        <v>468</v>
      </c>
      <c r="E2626" s="4">
        <v>747.0</v>
      </c>
      <c r="F2626" s="5" t="s">
        <v>6540</v>
      </c>
      <c r="G2626" s="6" t="s">
        <v>6595</v>
      </c>
    </row>
    <row r="2627">
      <c r="A2627" s="2" t="s">
        <v>7</v>
      </c>
      <c r="B2627" s="5">
        <v>3177.0</v>
      </c>
      <c r="C2627" s="5" t="s">
        <v>6596</v>
      </c>
      <c r="D2627" s="5" t="s">
        <v>468</v>
      </c>
      <c r="E2627" s="4">
        <v>747.0</v>
      </c>
      <c r="F2627" s="5" t="s">
        <v>6597</v>
      </c>
      <c r="G2627" s="6" t="s">
        <v>6598</v>
      </c>
    </row>
    <row r="2628">
      <c r="A2628" s="2" t="s">
        <v>7</v>
      </c>
      <c r="B2628" s="5">
        <v>3178.0</v>
      </c>
      <c r="C2628" s="5" t="s">
        <v>6599</v>
      </c>
      <c r="D2628" s="5" t="s">
        <v>468</v>
      </c>
      <c r="E2628" s="4">
        <v>747.0</v>
      </c>
      <c r="F2628" s="5"/>
      <c r="G2628" s="6" t="s">
        <v>6600</v>
      </c>
    </row>
    <row r="2629">
      <c r="A2629" s="2" t="s">
        <v>7</v>
      </c>
      <c r="B2629" s="5">
        <v>3179.0</v>
      </c>
      <c r="C2629" s="5" t="s">
        <v>6601</v>
      </c>
      <c r="D2629" s="5" t="s">
        <v>468</v>
      </c>
      <c r="E2629" s="4">
        <v>747.0</v>
      </c>
      <c r="F2629" s="5" t="s">
        <v>6602</v>
      </c>
      <c r="G2629" s="6" t="s">
        <v>6603</v>
      </c>
    </row>
    <row r="2630">
      <c r="A2630" s="2" t="s">
        <v>7</v>
      </c>
      <c r="B2630" s="5">
        <v>3180.0</v>
      </c>
      <c r="C2630" s="5" t="s">
        <v>6604</v>
      </c>
      <c r="D2630" s="5" t="s">
        <v>468</v>
      </c>
      <c r="E2630" s="4">
        <v>747.0</v>
      </c>
      <c r="F2630" s="5" t="s">
        <v>6605</v>
      </c>
      <c r="G2630" s="6" t="s">
        <v>6606</v>
      </c>
    </row>
    <row r="2631">
      <c r="A2631" s="2" t="s">
        <v>7</v>
      </c>
      <c r="B2631" s="5">
        <v>3181.0</v>
      </c>
      <c r="C2631" s="5" t="s">
        <v>6607</v>
      </c>
      <c r="D2631" s="5" t="s">
        <v>468</v>
      </c>
      <c r="E2631" s="4">
        <v>747.0</v>
      </c>
      <c r="F2631" s="5" t="s">
        <v>6608</v>
      </c>
      <c r="G2631" s="6" t="s">
        <v>6609</v>
      </c>
    </row>
    <row r="2632">
      <c r="A2632" s="2" t="s">
        <v>7</v>
      </c>
      <c r="B2632" s="5">
        <v>3182.0</v>
      </c>
      <c r="C2632" s="5" t="s">
        <v>6610</v>
      </c>
      <c r="D2632" s="5" t="s">
        <v>468</v>
      </c>
      <c r="E2632" s="4">
        <v>747.0</v>
      </c>
      <c r="F2632" s="5" t="s">
        <v>6611</v>
      </c>
      <c r="G2632" s="6" t="s">
        <v>6612</v>
      </c>
    </row>
    <row r="2633">
      <c r="A2633" s="2" t="s">
        <v>7</v>
      </c>
      <c r="B2633" s="5">
        <v>3183.0</v>
      </c>
      <c r="C2633" s="5" t="s">
        <v>6613</v>
      </c>
      <c r="D2633" s="5" t="s">
        <v>468</v>
      </c>
      <c r="E2633" s="4">
        <v>747.0</v>
      </c>
      <c r="F2633" s="5" t="s">
        <v>6614</v>
      </c>
      <c r="G2633" s="6" t="s">
        <v>6615</v>
      </c>
    </row>
    <row r="2634">
      <c r="A2634" s="2" t="s">
        <v>7</v>
      </c>
      <c r="B2634" s="5">
        <v>3184.0</v>
      </c>
      <c r="C2634" s="5" t="s">
        <v>6616</v>
      </c>
      <c r="D2634" s="5" t="s">
        <v>468</v>
      </c>
      <c r="E2634" s="4">
        <v>747.0</v>
      </c>
      <c r="F2634" s="5" t="s">
        <v>6617</v>
      </c>
      <c r="G2634" s="6" t="s">
        <v>6618</v>
      </c>
    </row>
    <row r="2635">
      <c r="A2635" s="2" t="s">
        <v>7</v>
      </c>
      <c r="B2635" s="5">
        <v>3185.0</v>
      </c>
      <c r="C2635" s="5" t="s">
        <v>6619</v>
      </c>
      <c r="D2635" s="5" t="s">
        <v>468</v>
      </c>
      <c r="E2635" s="4">
        <v>747.0</v>
      </c>
      <c r="F2635" s="5" t="s">
        <v>6620</v>
      </c>
      <c r="G2635" s="6" t="s">
        <v>6621</v>
      </c>
    </row>
    <row r="2636">
      <c r="A2636" s="2" t="s">
        <v>7</v>
      </c>
      <c r="B2636" s="5">
        <v>3186.0</v>
      </c>
      <c r="C2636" s="5" t="s">
        <v>6622</v>
      </c>
      <c r="D2636" s="5" t="s">
        <v>468</v>
      </c>
      <c r="E2636" s="4">
        <v>747.0</v>
      </c>
      <c r="F2636" s="5" t="s">
        <v>6623</v>
      </c>
      <c r="G2636" s="6" t="s">
        <v>6624</v>
      </c>
    </row>
    <row r="2637">
      <c r="A2637" s="2" t="s">
        <v>7</v>
      </c>
      <c r="B2637" s="5">
        <v>3187.0</v>
      </c>
      <c r="C2637" s="5" t="s">
        <v>6625</v>
      </c>
      <c r="D2637" s="5" t="s">
        <v>468</v>
      </c>
      <c r="E2637" s="4">
        <v>747.0</v>
      </c>
      <c r="F2637" s="5" t="s">
        <v>6626</v>
      </c>
      <c r="G2637" s="6" t="s">
        <v>6627</v>
      </c>
    </row>
    <row r="2638">
      <c r="A2638" s="2" t="s">
        <v>7</v>
      </c>
      <c r="B2638" s="5">
        <v>3188.0</v>
      </c>
      <c r="C2638" s="5" t="s">
        <v>6628</v>
      </c>
      <c r="D2638" s="5" t="s">
        <v>468</v>
      </c>
      <c r="E2638" s="4">
        <v>747.0</v>
      </c>
      <c r="F2638" s="5" t="s">
        <v>6629</v>
      </c>
      <c r="G2638" s="6" t="s">
        <v>6630</v>
      </c>
    </row>
    <row r="2639">
      <c r="A2639" s="2" t="s">
        <v>7</v>
      </c>
      <c r="B2639" s="5">
        <v>3189.0</v>
      </c>
      <c r="C2639" s="5" t="s">
        <v>313</v>
      </c>
      <c r="D2639" s="5" t="s">
        <v>468</v>
      </c>
      <c r="E2639" s="4">
        <v>747.0</v>
      </c>
      <c r="F2639" s="5" t="s">
        <v>6631</v>
      </c>
      <c r="G2639" s="6" t="s">
        <v>6632</v>
      </c>
    </row>
    <row r="2640">
      <c r="A2640" s="2" t="s">
        <v>7</v>
      </c>
      <c r="B2640" s="5">
        <v>3190.0</v>
      </c>
      <c r="C2640" s="5" t="s">
        <v>6633</v>
      </c>
      <c r="D2640" s="5" t="s">
        <v>468</v>
      </c>
      <c r="E2640" s="4">
        <v>747.0</v>
      </c>
      <c r="F2640" s="5" t="s">
        <v>6634</v>
      </c>
      <c r="G2640" s="6" t="s">
        <v>6635</v>
      </c>
    </row>
    <row r="2641">
      <c r="A2641" s="2" t="s">
        <v>7</v>
      </c>
      <c r="B2641" s="5">
        <v>3191.0</v>
      </c>
      <c r="C2641" s="5" t="s">
        <v>6636</v>
      </c>
      <c r="D2641" s="5" t="s">
        <v>468</v>
      </c>
      <c r="E2641" s="4">
        <v>747.0</v>
      </c>
      <c r="F2641" s="5" t="s">
        <v>6637</v>
      </c>
      <c r="G2641" s="6" t="s">
        <v>6638</v>
      </c>
    </row>
    <row r="2642">
      <c r="A2642" s="2" t="s">
        <v>7</v>
      </c>
      <c r="B2642" s="5">
        <v>3192.0</v>
      </c>
      <c r="C2642" s="5" t="s">
        <v>6639</v>
      </c>
      <c r="D2642" s="5" t="s">
        <v>468</v>
      </c>
      <c r="E2642" s="4">
        <v>747.0</v>
      </c>
      <c r="F2642" s="5" t="s">
        <v>6640</v>
      </c>
      <c r="G2642" s="6" t="s">
        <v>6641</v>
      </c>
    </row>
    <row r="2643">
      <c r="A2643" s="2" t="s">
        <v>7</v>
      </c>
      <c r="B2643" s="5">
        <v>3193.0</v>
      </c>
      <c r="C2643" s="5" t="s">
        <v>6642</v>
      </c>
      <c r="D2643" s="5" t="s">
        <v>468</v>
      </c>
      <c r="E2643" s="4">
        <v>747.0</v>
      </c>
      <c r="F2643" s="5" t="s">
        <v>6643</v>
      </c>
      <c r="G2643" s="6" t="s">
        <v>6644</v>
      </c>
    </row>
    <row r="2644">
      <c r="A2644" s="2" t="s">
        <v>7</v>
      </c>
      <c r="B2644" s="5">
        <v>3194.0</v>
      </c>
      <c r="C2644" s="5" t="s">
        <v>6645</v>
      </c>
      <c r="D2644" s="5" t="s">
        <v>468</v>
      </c>
      <c r="E2644" s="4">
        <v>747.0</v>
      </c>
      <c r="F2644" s="5" t="s">
        <v>6646</v>
      </c>
      <c r="G2644" s="6" t="s">
        <v>6647</v>
      </c>
    </row>
    <row r="2645">
      <c r="A2645" s="2" t="s">
        <v>7</v>
      </c>
      <c r="B2645" s="5">
        <v>3195.0</v>
      </c>
      <c r="C2645" s="5" t="s">
        <v>6648</v>
      </c>
      <c r="D2645" s="5" t="s">
        <v>468</v>
      </c>
      <c r="E2645" s="4">
        <v>747.0</v>
      </c>
      <c r="F2645" s="5" t="s">
        <v>6649</v>
      </c>
      <c r="G2645" s="6" t="s">
        <v>6650</v>
      </c>
    </row>
    <row r="2646">
      <c r="A2646" s="2" t="s">
        <v>7</v>
      </c>
      <c r="B2646" s="5">
        <v>3196.0</v>
      </c>
      <c r="C2646" s="5" t="s">
        <v>6651</v>
      </c>
      <c r="D2646" s="5" t="s">
        <v>468</v>
      </c>
      <c r="E2646" s="4">
        <v>747.0</v>
      </c>
      <c r="F2646" s="5"/>
      <c r="G2646" s="6" t="s">
        <v>6652</v>
      </c>
    </row>
    <row r="2647">
      <c r="A2647" s="2" t="s">
        <v>7</v>
      </c>
      <c r="B2647" s="5">
        <v>3197.0</v>
      </c>
      <c r="C2647" s="5" t="s">
        <v>6653</v>
      </c>
      <c r="D2647" s="5" t="s">
        <v>468</v>
      </c>
      <c r="E2647" s="4">
        <v>747.0</v>
      </c>
      <c r="F2647" s="5" t="s">
        <v>6654</v>
      </c>
      <c r="G2647" s="6" t="s">
        <v>6655</v>
      </c>
    </row>
    <row r="2648">
      <c r="A2648" s="2" t="s">
        <v>7</v>
      </c>
      <c r="B2648" s="5">
        <v>3198.0</v>
      </c>
      <c r="C2648" s="5" t="s">
        <v>6656</v>
      </c>
      <c r="D2648" s="5" t="s">
        <v>468</v>
      </c>
      <c r="E2648" s="4">
        <v>747.0</v>
      </c>
      <c r="F2648" s="5"/>
      <c r="G2648" s="6" t="s">
        <v>6657</v>
      </c>
    </row>
    <row r="2649">
      <c r="A2649" s="2" t="s">
        <v>7</v>
      </c>
      <c r="B2649" s="5">
        <v>3199.0</v>
      </c>
      <c r="C2649" s="5" t="s">
        <v>6658</v>
      </c>
      <c r="D2649" s="5" t="s">
        <v>468</v>
      </c>
      <c r="E2649" s="4">
        <v>747.0</v>
      </c>
      <c r="F2649" s="5" t="s">
        <v>6659</v>
      </c>
      <c r="G2649" s="6" t="s">
        <v>6660</v>
      </c>
    </row>
    <row r="2650">
      <c r="A2650" s="2" t="s">
        <v>7</v>
      </c>
      <c r="B2650" s="5">
        <v>3200.0</v>
      </c>
      <c r="C2650" s="5" t="s">
        <v>6661</v>
      </c>
      <c r="D2650" s="5" t="s">
        <v>468</v>
      </c>
      <c r="E2650" s="4">
        <v>747.0</v>
      </c>
      <c r="F2650" s="5" t="s">
        <v>6662</v>
      </c>
      <c r="G2650" s="6" t="s">
        <v>6663</v>
      </c>
    </row>
    <row r="2651">
      <c r="A2651" s="2" t="s">
        <v>7</v>
      </c>
      <c r="B2651" s="5">
        <v>3201.0</v>
      </c>
      <c r="C2651" s="5" t="s">
        <v>6664</v>
      </c>
      <c r="D2651" s="5" t="s">
        <v>468</v>
      </c>
      <c r="E2651" s="4">
        <v>747.0</v>
      </c>
      <c r="F2651" s="5" t="s">
        <v>6665</v>
      </c>
      <c r="G2651" s="6" t="s">
        <v>6666</v>
      </c>
    </row>
    <row r="2652">
      <c r="A2652" s="2" t="s">
        <v>7</v>
      </c>
      <c r="B2652" s="5">
        <v>3202.0</v>
      </c>
      <c r="C2652" s="5" t="s">
        <v>6667</v>
      </c>
      <c r="D2652" s="5" t="s">
        <v>468</v>
      </c>
      <c r="E2652" s="4">
        <v>747.0</v>
      </c>
      <c r="F2652" s="5" t="s">
        <v>6668</v>
      </c>
      <c r="G2652" s="6" t="s">
        <v>6669</v>
      </c>
    </row>
    <row r="2653">
      <c r="A2653" s="2" t="s">
        <v>7</v>
      </c>
      <c r="B2653" s="5">
        <v>3203.0</v>
      </c>
      <c r="C2653" s="5" t="s">
        <v>6670</v>
      </c>
      <c r="D2653" s="5" t="s">
        <v>468</v>
      </c>
      <c r="E2653" s="4">
        <v>747.0</v>
      </c>
      <c r="F2653" s="5" t="s">
        <v>6671</v>
      </c>
      <c r="G2653" s="6" t="s">
        <v>6672</v>
      </c>
    </row>
    <row r="2654">
      <c r="A2654" s="2" t="s">
        <v>7</v>
      </c>
      <c r="B2654" s="5">
        <v>3204.0</v>
      </c>
      <c r="C2654" s="5" t="s">
        <v>6673</v>
      </c>
      <c r="D2654" s="5" t="s">
        <v>468</v>
      </c>
      <c r="E2654" s="4">
        <v>747.0</v>
      </c>
      <c r="F2654" s="5"/>
      <c r="G2654" s="6" t="s">
        <v>6674</v>
      </c>
    </row>
    <row r="2655">
      <c r="A2655" s="2" t="s">
        <v>7</v>
      </c>
      <c r="B2655" s="5">
        <v>3205.0</v>
      </c>
      <c r="C2655" s="5" t="s">
        <v>6675</v>
      </c>
      <c r="D2655" s="5" t="s">
        <v>468</v>
      </c>
      <c r="E2655" s="4">
        <v>747.0</v>
      </c>
      <c r="F2655" s="5" t="s">
        <v>6676</v>
      </c>
      <c r="G2655" s="6" t="s">
        <v>6677</v>
      </c>
    </row>
    <row r="2656">
      <c r="A2656" s="2" t="s">
        <v>7</v>
      </c>
      <c r="B2656" s="5">
        <v>3206.0</v>
      </c>
      <c r="C2656" s="5" t="s">
        <v>6678</v>
      </c>
      <c r="D2656" s="5" t="s">
        <v>468</v>
      </c>
      <c r="E2656" s="4">
        <v>747.0</v>
      </c>
      <c r="F2656" s="5" t="s">
        <v>6679</v>
      </c>
      <c r="G2656" s="6" t="s">
        <v>6680</v>
      </c>
    </row>
    <row r="2657">
      <c r="A2657" s="2" t="s">
        <v>7</v>
      </c>
      <c r="B2657" s="5">
        <v>3207.0</v>
      </c>
      <c r="C2657" s="5" t="s">
        <v>6681</v>
      </c>
      <c r="D2657" s="5" t="s">
        <v>468</v>
      </c>
      <c r="E2657" s="4">
        <v>747.0</v>
      </c>
      <c r="F2657" s="5" t="s">
        <v>6540</v>
      </c>
      <c r="G2657" s="6" t="s">
        <v>6682</v>
      </c>
    </row>
    <row r="2658">
      <c r="A2658" s="2" t="s">
        <v>7</v>
      </c>
      <c r="B2658" s="5">
        <v>3208.0</v>
      </c>
      <c r="C2658" s="5" t="s">
        <v>6683</v>
      </c>
      <c r="D2658" s="5" t="s">
        <v>468</v>
      </c>
      <c r="E2658" s="4">
        <v>747.0</v>
      </c>
      <c r="F2658" s="5" t="s">
        <v>6684</v>
      </c>
      <c r="G2658" s="6" t="s">
        <v>6685</v>
      </c>
    </row>
    <row r="2659">
      <c r="A2659" s="2" t="s">
        <v>7</v>
      </c>
      <c r="B2659" s="5">
        <v>3209.0</v>
      </c>
      <c r="C2659" s="5" t="s">
        <v>6686</v>
      </c>
      <c r="D2659" s="5" t="s">
        <v>468</v>
      </c>
      <c r="E2659" s="4">
        <v>747.0</v>
      </c>
      <c r="F2659" s="5" t="s">
        <v>6687</v>
      </c>
      <c r="G2659" s="6" t="s">
        <v>6688</v>
      </c>
    </row>
    <row r="2660">
      <c r="A2660" s="2" t="s">
        <v>7</v>
      </c>
      <c r="B2660" s="5">
        <v>3210.0</v>
      </c>
      <c r="C2660" s="5" t="s">
        <v>6689</v>
      </c>
      <c r="D2660" s="5" t="s">
        <v>468</v>
      </c>
      <c r="E2660" s="4">
        <v>747.0</v>
      </c>
      <c r="F2660" s="5" t="s">
        <v>6690</v>
      </c>
      <c r="G2660" s="6" t="s">
        <v>6691</v>
      </c>
    </row>
    <row r="2661">
      <c r="A2661" s="2" t="s">
        <v>7</v>
      </c>
      <c r="B2661" s="5">
        <v>3211.0</v>
      </c>
      <c r="C2661" s="5" t="s">
        <v>6692</v>
      </c>
      <c r="D2661" s="5" t="s">
        <v>468</v>
      </c>
      <c r="E2661" s="4">
        <v>747.0</v>
      </c>
      <c r="F2661" s="5" t="s">
        <v>6693</v>
      </c>
      <c r="G2661" s="6" t="s">
        <v>6694</v>
      </c>
    </row>
    <row r="2662">
      <c r="A2662" s="2" t="s">
        <v>7</v>
      </c>
      <c r="B2662" s="5">
        <v>3212.0</v>
      </c>
      <c r="C2662" s="5" t="s">
        <v>6695</v>
      </c>
      <c r="D2662" s="5" t="s">
        <v>468</v>
      </c>
      <c r="E2662" s="4">
        <v>747.0</v>
      </c>
      <c r="F2662" s="5"/>
      <c r="G2662" s="6" t="s">
        <v>6696</v>
      </c>
    </row>
    <row r="2663">
      <c r="A2663" s="2" t="s">
        <v>7</v>
      </c>
      <c r="B2663" s="5">
        <v>3213.0</v>
      </c>
      <c r="C2663" s="5" t="s">
        <v>6697</v>
      </c>
      <c r="D2663" s="5" t="s">
        <v>468</v>
      </c>
      <c r="E2663" s="4">
        <v>747.0</v>
      </c>
      <c r="F2663" s="5" t="s">
        <v>6698</v>
      </c>
      <c r="G2663" s="6" t="s">
        <v>6699</v>
      </c>
    </row>
    <row r="2664">
      <c r="A2664" s="2" t="s">
        <v>7</v>
      </c>
      <c r="B2664" s="5">
        <v>3214.0</v>
      </c>
      <c r="C2664" s="5" t="s">
        <v>6700</v>
      </c>
      <c r="D2664" s="5" t="s">
        <v>468</v>
      </c>
      <c r="E2664" s="4">
        <v>747.0</v>
      </c>
      <c r="F2664" s="5" t="s">
        <v>6701</v>
      </c>
      <c r="G2664" s="6" t="s">
        <v>6702</v>
      </c>
    </row>
    <row r="2665">
      <c r="A2665" s="2" t="s">
        <v>7</v>
      </c>
      <c r="B2665" s="5">
        <v>3215.0</v>
      </c>
      <c r="C2665" s="5" t="s">
        <v>6703</v>
      </c>
      <c r="D2665" s="5" t="s">
        <v>468</v>
      </c>
      <c r="E2665" s="4">
        <v>747.0</v>
      </c>
      <c r="F2665" s="5" t="s">
        <v>6540</v>
      </c>
      <c r="G2665" s="6" t="s">
        <v>6704</v>
      </c>
    </row>
    <row r="2666">
      <c r="A2666" s="2" t="s">
        <v>7</v>
      </c>
      <c r="B2666" s="5">
        <v>3216.0</v>
      </c>
      <c r="C2666" s="5" t="s">
        <v>6705</v>
      </c>
      <c r="D2666" s="5" t="s">
        <v>468</v>
      </c>
      <c r="E2666" s="4">
        <v>747.0</v>
      </c>
      <c r="F2666" s="5" t="s">
        <v>6706</v>
      </c>
      <c r="G2666" s="6" t="s">
        <v>6707</v>
      </c>
    </row>
    <row r="2667">
      <c r="A2667" s="2" t="s">
        <v>7</v>
      </c>
      <c r="B2667" s="5">
        <v>3217.0</v>
      </c>
      <c r="C2667" s="5" t="s">
        <v>6708</v>
      </c>
      <c r="D2667" s="5" t="s">
        <v>468</v>
      </c>
      <c r="E2667" s="4">
        <v>747.0</v>
      </c>
      <c r="F2667" s="5" t="s">
        <v>6709</v>
      </c>
      <c r="G2667" s="6" t="s">
        <v>6710</v>
      </c>
    </row>
    <row r="2668">
      <c r="A2668" s="2" t="s">
        <v>7</v>
      </c>
      <c r="B2668" s="5">
        <v>3218.0</v>
      </c>
      <c r="C2668" s="5" t="s">
        <v>6711</v>
      </c>
      <c r="D2668" s="5" t="s">
        <v>468</v>
      </c>
      <c r="E2668" s="4">
        <v>747.0</v>
      </c>
      <c r="F2668" s="5" t="s">
        <v>6712</v>
      </c>
      <c r="G2668" s="6" t="s">
        <v>6713</v>
      </c>
    </row>
    <row r="2669">
      <c r="A2669" s="2" t="s">
        <v>7</v>
      </c>
      <c r="B2669" s="5">
        <v>3219.0</v>
      </c>
      <c r="C2669" s="5" t="s">
        <v>6714</v>
      </c>
      <c r="D2669" s="5" t="s">
        <v>468</v>
      </c>
      <c r="E2669" s="4">
        <v>747.0</v>
      </c>
      <c r="F2669" s="5" t="s">
        <v>6715</v>
      </c>
      <c r="G2669" s="6" t="s">
        <v>6716</v>
      </c>
    </row>
    <row r="2670">
      <c r="A2670" s="2" t="s">
        <v>7</v>
      </c>
      <c r="B2670" s="5">
        <v>3220.0</v>
      </c>
      <c r="C2670" s="5" t="s">
        <v>6717</v>
      </c>
      <c r="D2670" s="5" t="s">
        <v>468</v>
      </c>
      <c r="E2670" s="4">
        <v>747.0</v>
      </c>
      <c r="F2670" s="5" t="s">
        <v>6718</v>
      </c>
      <c r="G2670" s="6" t="s">
        <v>6719</v>
      </c>
    </row>
    <row r="2671">
      <c r="A2671" s="2" t="s">
        <v>7</v>
      </c>
      <c r="B2671" s="5">
        <v>3221.0</v>
      </c>
      <c r="C2671" s="5" t="s">
        <v>6720</v>
      </c>
      <c r="D2671" s="5" t="s">
        <v>468</v>
      </c>
      <c r="E2671" s="4">
        <v>747.0</v>
      </c>
      <c r="F2671" s="5" t="s">
        <v>6721</v>
      </c>
      <c r="G2671" s="6" t="s">
        <v>6722</v>
      </c>
    </row>
    <row r="2672">
      <c r="A2672" s="2" t="s">
        <v>7</v>
      </c>
      <c r="B2672" s="5">
        <v>3222.0</v>
      </c>
      <c r="C2672" s="5" t="s">
        <v>6723</v>
      </c>
      <c r="D2672" s="5" t="s">
        <v>468</v>
      </c>
      <c r="E2672" s="4">
        <v>747.0</v>
      </c>
      <c r="F2672" s="5" t="s">
        <v>6724</v>
      </c>
      <c r="G2672" s="6" t="s">
        <v>6725</v>
      </c>
    </row>
    <row r="2673">
      <c r="A2673" s="2" t="s">
        <v>7</v>
      </c>
      <c r="B2673" s="5">
        <v>3223.0</v>
      </c>
      <c r="C2673" s="5" t="s">
        <v>6726</v>
      </c>
      <c r="D2673" s="5" t="s">
        <v>468</v>
      </c>
      <c r="E2673" s="4">
        <v>747.0</v>
      </c>
      <c r="F2673" s="5" t="s">
        <v>6727</v>
      </c>
      <c r="G2673" s="6" t="s">
        <v>6728</v>
      </c>
    </row>
    <row r="2674">
      <c r="A2674" s="2" t="s">
        <v>7</v>
      </c>
      <c r="B2674" s="5">
        <v>3224.0</v>
      </c>
      <c r="C2674" s="5" t="s">
        <v>6729</v>
      </c>
      <c r="D2674" s="5" t="s">
        <v>468</v>
      </c>
      <c r="E2674" s="4">
        <v>747.0</v>
      </c>
      <c r="F2674" s="5"/>
      <c r="G2674" s="6" t="s">
        <v>6730</v>
      </c>
    </row>
    <row r="2675">
      <c r="A2675" s="2" t="s">
        <v>7</v>
      </c>
      <c r="B2675" s="5">
        <v>3225.0</v>
      </c>
      <c r="C2675" s="5" t="s">
        <v>6731</v>
      </c>
      <c r="D2675" s="5" t="s">
        <v>468</v>
      </c>
      <c r="E2675" s="4">
        <v>747.0</v>
      </c>
      <c r="F2675" s="5" t="s">
        <v>6732</v>
      </c>
      <c r="G2675" s="6" t="s">
        <v>6733</v>
      </c>
    </row>
    <row r="2676">
      <c r="A2676" s="2" t="s">
        <v>7</v>
      </c>
      <c r="B2676" s="5">
        <v>3226.0</v>
      </c>
      <c r="C2676" s="5" t="s">
        <v>6734</v>
      </c>
      <c r="D2676" s="5" t="s">
        <v>468</v>
      </c>
      <c r="E2676" s="4">
        <v>748.0</v>
      </c>
      <c r="F2676" s="5" t="s">
        <v>6735</v>
      </c>
      <c r="G2676" s="6" t="s">
        <v>6736</v>
      </c>
    </row>
    <row r="2677">
      <c r="A2677" s="2" t="s">
        <v>7</v>
      </c>
      <c r="B2677" s="5">
        <v>3227.0</v>
      </c>
      <c r="C2677" s="5" t="s">
        <v>6737</v>
      </c>
      <c r="D2677" s="5" t="s">
        <v>468</v>
      </c>
      <c r="E2677" s="4">
        <v>748.0</v>
      </c>
      <c r="F2677" s="5"/>
      <c r="G2677" s="6" t="s">
        <v>6738</v>
      </c>
    </row>
    <row r="2678">
      <c r="A2678" s="2" t="s">
        <v>7</v>
      </c>
      <c r="B2678" s="5">
        <v>3228.0</v>
      </c>
      <c r="C2678" s="5" t="s">
        <v>288</v>
      </c>
      <c r="D2678" s="5" t="s">
        <v>468</v>
      </c>
      <c r="E2678" s="4">
        <v>748.0</v>
      </c>
      <c r="F2678" s="5" t="s">
        <v>6739</v>
      </c>
      <c r="G2678" s="6" t="s">
        <v>6740</v>
      </c>
    </row>
    <row r="2679">
      <c r="A2679" s="2" t="s">
        <v>7</v>
      </c>
      <c r="B2679" s="5">
        <v>3229.0</v>
      </c>
      <c r="C2679" s="5" t="s">
        <v>6741</v>
      </c>
      <c r="D2679" s="5" t="s">
        <v>468</v>
      </c>
      <c r="E2679" s="4">
        <v>748.0</v>
      </c>
      <c r="F2679" s="5" t="s">
        <v>6742</v>
      </c>
      <c r="G2679" s="6" t="s">
        <v>6743</v>
      </c>
    </row>
    <row r="2680">
      <c r="A2680" s="2" t="s">
        <v>7</v>
      </c>
      <c r="B2680" s="5">
        <v>3230.0</v>
      </c>
      <c r="C2680" s="5" t="s">
        <v>6744</v>
      </c>
      <c r="D2680" s="5" t="s">
        <v>468</v>
      </c>
      <c r="E2680" s="4">
        <v>748.0</v>
      </c>
      <c r="F2680" s="5" t="s">
        <v>6745</v>
      </c>
      <c r="G2680" s="6" t="s">
        <v>6746</v>
      </c>
    </row>
    <row r="2681">
      <c r="A2681" s="2" t="s">
        <v>7</v>
      </c>
      <c r="B2681" s="5">
        <v>3231.0</v>
      </c>
      <c r="C2681" s="5" t="s">
        <v>6747</v>
      </c>
      <c r="D2681" s="5" t="s">
        <v>468</v>
      </c>
      <c r="E2681" s="4">
        <v>748.0</v>
      </c>
      <c r="F2681" s="5" t="s">
        <v>6748</v>
      </c>
      <c r="G2681" s="6" t="s">
        <v>6749</v>
      </c>
    </row>
    <row r="2682">
      <c r="A2682" s="2" t="s">
        <v>7</v>
      </c>
      <c r="B2682" s="5">
        <v>3232.0</v>
      </c>
      <c r="C2682" s="5" t="s">
        <v>6750</v>
      </c>
      <c r="D2682" s="5" t="s">
        <v>468</v>
      </c>
      <c r="E2682" s="4">
        <v>749.0</v>
      </c>
      <c r="F2682" s="5" t="s">
        <v>6751</v>
      </c>
      <c r="G2682" s="6" t="s">
        <v>6752</v>
      </c>
    </row>
    <row r="2683">
      <c r="A2683" s="2" t="s">
        <v>7</v>
      </c>
      <c r="B2683" s="5">
        <v>3233.0</v>
      </c>
      <c r="C2683" s="5" t="s">
        <v>6753</v>
      </c>
      <c r="D2683" s="5" t="s">
        <v>468</v>
      </c>
      <c r="E2683" s="4">
        <v>749.0</v>
      </c>
      <c r="F2683" s="5" t="s">
        <v>6754</v>
      </c>
      <c r="G2683" s="6" t="s">
        <v>6755</v>
      </c>
    </row>
    <row r="2684">
      <c r="A2684" s="2" t="s">
        <v>7</v>
      </c>
      <c r="B2684" s="5">
        <v>3234.0</v>
      </c>
      <c r="C2684" s="5" t="s">
        <v>6756</v>
      </c>
      <c r="D2684" s="5" t="s">
        <v>468</v>
      </c>
      <c r="E2684" s="4">
        <v>749.0</v>
      </c>
      <c r="F2684" s="5" t="s">
        <v>6757</v>
      </c>
      <c r="G2684" s="6" t="s">
        <v>6758</v>
      </c>
    </row>
    <row r="2685">
      <c r="A2685" s="2" t="s">
        <v>7</v>
      </c>
      <c r="B2685" s="5">
        <v>3235.0</v>
      </c>
      <c r="C2685" s="5" t="s">
        <v>6759</v>
      </c>
      <c r="D2685" s="5" t="s">
        <v>468</v>
      </c>
      <c r="E2685" s="4">
        <v>749.0</v>
      </c>
      <c r="F2685" s="5" t="s">
        <v>6760</v>
      </c>
      <c r="G2685" s="6" t="s">
        <v>6761</v>
      </c>
    </row>
    <row r="2686">
      <c r="A2686" s="2" t="s">
        <v>7</v>
      </c>
      <c r="B2686" s="5">
        <v>3236.0</v>
      </c>
      <c r="C2686" s="5" t="s">
        <v>6762</v>
      </c>
      <c r="D2686" s="5" t="s">
        <v>468</v>
      </c>
      <c r="E2686" s="4">
        <v>749.0</v>
      </c>
      <c r="F2686" s="5" t="s">
        <v>6763</v>
      </c>
      <c r="G2686" s="6" t="s">
        <v>6764</v>
      </c>
    </row>
    <row r="2687">
      <c r="A2687" s="2" t="s">
        <v>7</v>
      </c>
      <c r="B2687" s="5">
        <v>3237.0</v>
      </c>
      <c r="C2687" s="5" t="s">
        <v>6765</v>
      </c>
      <c r="D2687" s="5" t="s">
        <v>548</v>
      </c>
      <c r="E2687" s="4">
        <v>749.0</v>
      </c>
      <c r="F2687" s="5"/>
      <c r="G2687" s="6" t="s">
        <v>6766</v>
      </c>
    </row>
    <row r="2688">
      <c r="A2688" s="2" t="s">
        <v>7</v>
      </c>
      <c r="B2688" s="5">
        <v>3238.0</v>
      </c>
      <c r="C2688" s="5" t="s">
        <v>6767</v>
      </c>
      <c r="D2688" s="5" t="s">
        <v>468</v>
      </c>
      <c r="E2688" s="4">
        <v>749.0</v>
      </c>
      <c r="F2688" s="5" t="s">
        <v>6768</v>
      </c>
      <c r="G2688" s="6" t="s">
        <v>6769</v>
      </c>
    </row>
    <row r="2689">
      <c r="A2689" s="2" t="s">
        <v>7</v>
      </c>
      <c r="B2689" s="5">
        <v>3239.0</v>
      </c>
      <c r="C2689" s="5" t="s">
        <v>6770</v>
      </c>
      <c r="D2689" s="5" t="s">
        <v>468</v>
      </c>
      <c r="E2689" s="4">
        <v>749.0</v>
      </c>
      <c r="F2689" s="5" t="s">
        <v>6771</v>
      </c>
      <c r="G2689" s="6" t="s">
        <v>6772</v>
      </c>
    </row>
    <row r="2690">
      <c r="A2690" s="2" t="s">
        <v>7</v>
      </c>
      <c r="B2690" s="5">
        <v>3240.0</v>
      </c>
      <c r="C2690" s="5" t="s">
        <v>6773</v>
      </c>
      <c r="D2690" s="5" t="s">
        <v>468</v>
      </c>
      <c r="E2690" s="4">
        <v>749.0</v>
      </c>
      <c r="F2690" s="5" t="s">
        <v>6774</v>
      </c>
      <c r="G2690" s="6" t="s">
        <v>6775</v>
      </c>
    </row>
    <row r="2691">
      <c r="A2691" s="2" t="s">
        <v>7</v>
      </c>
      <c r="B2691" s="5">
        <v>3241.0</v>
      </c>
      <c r="C2691" s="5" t="s">
        <v>6776</v>
      </c>
      <c r="D2691" s="5" t="s">
        <v>468</v>
      </c>
      <c r="E2691" s="4">
        <v>749.0</v>
      </c>
      <c r="F2691" s="5" t="s">
        <v>6777</v>
      </c>
      <c r="G2691" s="6" t="s">
        <v>6778</v>
      </c>
    </row>
    <row r="2692">
      <c r="A2692" s="2" t="s">
        <v>7</v>
      </c>
      <c r="B2692" s="5">
        <v>3242.0</v>
      </c>
      <c r="C2692" s="5" t="s">
        <v>6779</v>
      </c>
      <c r="D2692" s="5" t="s">
        <v>468</v>
      </c>
      <c r="E2692" s="4">
        <v>749.0</v>
      </c>
      <c r="F2692" s="5" t="s">
        <v>6780</v>
      </c>
      <c r="G2692" s="6" t="s">
        <v>6781</v>
      </c>
    </row>
    <row r="2693">
      <c r="A2693" s="2" t="s">
        <v>7</v>
      </c>
      <c r="B2693" s="5">
        <v>3243.0</v>
      </c>
      <c r="C2693" s="5" t="s">
        <v>6782</v>
      </c>
      <c r="D2693" s="5" t="s">
        <v>468</v>
      </c>
      <c r="E2693" s="4">
        <v>749.0</v>
      </c>
      <c r="F2693" s="5" t="s">
        <v>6783</v>
      </c>
      <c r="G2693" s="6" t="s">
        <v>6784</v>
      </c>
    </row>
    <row r="2694">
      <c r="A2694" s="2" t="s">
        <v>7</v>
      </c>
      <c r="B2694" s="5">
        <v>3244.0</v>
      </c>
      <c r="C2694" s="5" t="s">
        <v>6785</v>
      </c>
      <c r="D2694" s="5" t="s">
        <v>468</v>
      </c>
      <c r="E2694" s="4">
        <v>749.0</v>
      </c>
      <c r="F2694" s="5" t="s">
        <v>6786</v>
      </c>
      <c r="G2694" s="6" t="s">
        <v>6787</v>
      </c>
    </row>
    <row r="2695">
      <c r="A2695" s="2" t="s">
        <v>7</v>
      </c>
      <c r="B2695" s="5">
        <v>3245.0</v>
      </c>
      <c r="C2695" s="5" t="s">
        <v>6788</v>
      </c>
      <c r="D2695" s="5" t="s">
        <v>468</v>
      </c>
      <c r="E2695" s="4">
        <v>749.0</v>
      </c>
      <c r="F2695" s="5"/>
      <c r="G2695" s="6" t="s">
        <v>6789</v>
      </c>
    </row>
    <row r="2696">
      <c r="A2696" s="2" t="s">
        <v>7</v>
      </c>
      <c r="B2696" s="5">
        <v>3246.0</v>
      </c>
      <c r="C2696" s="5" t="s">
        <v>6790</v>
      </c>
      <c r="D2696" s="5" t="s">
        <v>468</v>
      </c>
      <c r="E2696" s="4">
        <v>749.0</v>
      </c>
      <c r="F2696" s="5"/>
      <c r="G2696" s="6" t="s">
        <v>6791</v>
      </c>
    </row>
    <row r="2697">
      <c r="A2697" s="2" t="s">
        <v>7</v>
      </c>
      <c r="B2697" s="5">
        <v>3247.0</v>
      </c>
      <c r="C2697" s="5" t="s">
        <v>6792</v>
      </c>
      <c r="D2697" s="5" t="s">
        <v>468</v>
      </c>
      <c r="E2697" s="4">
        <v>749.0</v>
      </c>
      <c r="F2697" s="5" t="s">
        <v>6793</v>
      </c>
      <c r="G2697" s="6" t="s">
        <v>6794</v>
      </c>
    </row>
    <row r="2698">
      <c r="A2698" s="2" t="s">
        <v>7</v>
      </c>
      <c r="B2698" s="5">
        <v>3248.0</v>
      </c>
      <c r="C2698" s="5" t="s">
        <v>6795</v>
      </c>
      <c r="D2698" s="5" t="s">
        <v>548</v>
      </c>
      <c r="E2698" s="4">
        <v>749.0</v>
      </c>
      <c r="F2698" s="5" t="s">
        <v>6796</v>
      </c>
      <c r="G2698" s="6" t="s">
        <v>6797</v>
      </c>
    </row>
    <row r="2699">
      <c r="A2699" s="2" t="s">
        <v>7</v>
      </c>
      <c r="B2699" s="5">
        <v>3249.0</v>
      </c>
      <c r="C2699" s="5" t="s">
        <v>6798</v>
      </c>
      <c r="D2699" s="5" t="s">
        <v>468</v>
      </c>
      <c r="E2699" s="4">
        <v>749.0</v>
      </c>
      <c r="F2699" s="5" t="s">
        <v>6799</v>
      </c>
      <c r="G2699" s="6" t="s">
        <v>6800</v>
      </c>
    </row>
    <row r="2700">
      <c r="A2700" s="2" t="s">
        <v>7</v>
      </c>
      <c r="B2700" s="5">
        <v>3250.0</v>
      </c>
      <c r="C2700" s="5" t="s">
        <v>6801</v>
      </c>
      <c r="D2700" s="5" t="s">
        <v>468</v>
      </c>
      <c r="E2700" s="4">
        <v>749.0</v>
      </c>
      <c r="F2700" s="5" t="s">
        <v>6802</v>
      </c>
      <c r="G2700" s="6" t="s">
        <v>6803</v>
      </c>
    </row>
    <row r="2701">
      <c r="A2701" s="2" t="s">
        <v>7</v>
      </c>
      <c r="B2701" s="5">
        <v>3251.0</v>
      </c>
      <c r="C2701" s="5" t="s">
        <v>6804</v>
      </c>
      <c r="D2701" s="5" t="s">
        <v>468</v>
      </c>
      <c r="E2701" s="4">
        <v>749.0</v>
      </c>
      <c r="F2701" s="5" t="s">
        <v>6805</v>
      </c>
      <c r="G2701" s="6" t="s">
        <v>6806</v>
      </c>
    </row>
    <row r="2702">
      <c r="A2702" s="2" t="s">
        <v>7</v>
      </c>
      <c r="B2702" s="5">
        <v>3252.0</v>
      </c>
      <c r="C2702" s="5" t="s">
        <v>6807</v>
      </c>
      <c r="D2702" s="5" t="s">
        <v>468</v>
      </c>
      <c r="E2702" s="4">
        <v>749.0</v>
      </c>
      <c r="F2702" s="5" t="s">
        <v>6808</v>
      </c>
      <c r="G2702" s="6" t="s">
        <v>6809</v>
      </c>
    </row>
    <row r="2703">
      <c r="A2703" s="2" t="s">
        <v>7</v>
      </c>
      <c r="B2703" s="5">
        <v>3253.0</v>
      </c>
      <c r="C2703" s="5" t="s">
        <v>6810</v>
      </c>
      <c r="D2703" s="5" t="s">
        <v>468</v>
      </c>
      <c r="E2703" s="4">
        <v>749.0</v>
      </c>
      <c r="F2703" s="5" t="s">
        <v>6811</v>
      </c>
      <c r="G2703" s="6" t="s">
        <v>6812</v>
      </c>
    </row>
    <row r="2704">
      <c r="A2704" s="2" t="s">
        <v>7</v>
      </c>
      <c r="B2704" s="5">
        <v>3254.0</v>
      </c>
      <c r="C2704" s="5" t="s">
        <v>6813</v>
      </c>
      <c r="D2704" s="5" t="s">
        <v>468</v>
      </c>
      <c r="E2704" s="4">
        <v>749.0</v>
      </c>
      <c r="F2704" s="5"/>
      <c r="G2704" s="6" t="s">
        <v>6814</v>
      </c>
    </row>
    <row r="2705">
      <c r="A2705" s="2" t="s">
        <v>7</v>
      </c>
      <c r="B2705" s="5">
        <v>3255.0</v>
      </c>
      <c r="C2705" s="5" t="s">
        <v>6815</v>
      </c>
      <c r="D2705" s="5" t="s">
        <v>468</v>
      </c>
      <c r="E2705" s="4">
        <v>749.0</v>
      </c>
      <c r="F2705" s="5" t="s">
        <v>6816</v>
      </c>
      <c r="G2705" s="6" t="s">
        <v>6817</v>
      </c>
    </row>
    <row r="2706">
      <c r="A2706" s="2" t="s">
        <v>7</v>
      </c>
      <c r="B2706" s="5">
        <v>3256.0</v>
      </c>
      <c r="C2706" s="5" t="s">
        <v>6818</v>
      </c>
      <c r="D2706" s="5" t="s">
        <v>468</v>
      </c>
      <c r="E2706" s="4">
        <v>749.0</v>
      </c>
      <c r="F2706" s="5" t="s">
        <v>807</v>
      </c>
      <c r="G2706" s="6" t="s">
        <v>6819</v>
      </c>
    </row>
    <row r="2707">
      <c r="A2707" s="2" t="s">
        <v>7</v>
      </c>
      <c r="B2707" s="5">
        <v>3257.0</v>
      </c>
      <c r="C2707" s="5" t="s">
        <v>6820</v>
      </c>
      <c r="D2707" s="5" t="s">
        <v>548</v>
      </c>
      <c r="E2707" s="4">
        <v>749.0</v>
      </c>
      <c r="F2707" s="5" t="s">
        <v>6821</v>
      </c>
      <c r="G2707" s="6" t="s">
        <v>6822</v>
      </c>
    </row>
    <row r="2708">
      <c r="A2708" s="2" t="s">
        <v>7</v>
      </c>
      <c r="B2708" s="5">
        <v>3258.0</v>
      </c>
      <c r="C2708" s="5" t="s">
        <v>6823</v>
      </c>
      <c r="D2708" s="5" t="s">
        <v>468</v>
      </c>
      <c r="E2708" s="4">
        <v>749.0</v>
      </c>
      <c r="F2708" s="5" t="s">
        <v>6824</v>
      </c>
      <c r="G2708" s="6" t="s">
        <v>6825</v>
      </c>
    </row>
    <row r="2709">
      <c r="A2709" s="2" t="s">
        <v>7</v>
      </c>
      <c r="B2709" s="5">
        <v>3259.0</v>
      </c>
      <c r="C2709" s="5" t="s">
        <v>6826</v>
      </c>
      <c r="D2709" s="5" t="s">
        <v>468</v>
      </c>
      <c r="E2709" s="4">
        <v>749.0</v>
      </c>
      <c r="F2709" s="5" t="s">
        <v>6827</v>
      </c>
      <c r="G2709" s="6" t="s">
        <v>6828</v>
      </c>
    </row>
    <row r="2710">
      <c r="A2710" s="2" t="s">
        <v>7</v>
      </c>
      <c r="B2710" s="5">
        <v>3260.0</v>
      </c>
      <c r="C2710" s="5" t="s">
        <v>6829</v>
      </c>
      <c r="D2710" s="5" t="s">
        <v>468</v>
      </c>
      <c r="E2710" s="4">
        <v>749.0</v>
      </c>
      <c r="F2710" s="5" t="s">
        <v>6830</v>
      </c>
      <c r="G2710" s="6" t="s">
        <v>6831</v>
      </c>
    </row>
    <row r="2711">
      <c r="A2711" s="2" t="s">
        <v>7</v>
      </c>
      <c r="B2711" s="5">
        <v>3261.0</v>
      </c>
      <c r="C2711" s="5" t="s">
        <v>6832</v>
      </c>
      <c r="D2711" s="5" t="s">
        <v>468</v>
      </c>
      <c r="E2711" s="4">
        <v>749.0</v>
      </c>
      <c r="F2711" s="5" t="s">
        <v>6833</v>
      </c>
      <c r="G2711" s="6" t="s">
        <v>6834</v>
      </c>
    </row>
    <row r="2712">
      <c r="A2712" s="2" t="s">
        <v>7</v>
      </c>
      <c r="B2712" s="5">
        <v>3262.0</v>
      </c>
      <c r="C2712" s="5" t="s">
        <v>6835</v>
      </c>
      <c r="D2712" s="5" t="s">
        <v>468</v>
      </c>
      <c r="E2712" s="4">
        <v>749.0</v>
      </c>
      <c r="F2712" s="5" t="s">
        <v>6836</v>
      </c>
      <c r="G2712" s="6" t="s">
        <v>6837</v>
      </c>
    </row>
    <row r="2713">
      <c r="A2713" s="2" t="s">
        <v>7</v>
      </c>
      <c r="B2713" s="5">
        <v>3263.0</v>
      </c>
      <c r="C2713" s="5" t="s">
        <v>6838</v>
      </c>
      <c r="D2713" s="5" t="s">
        <v>548</v>
      </c>
      <c r="E2713" s="4">
        <v>749.0</v>
      </c>
      <c r="F2713" s="5"/>
      <c r="G2713" s="6" t="s">
        <v>6839</v>
      </c>
    </row>
    <row r="2714">
      <c r="A2714" s="2" t="s">
        <v>7</v>
      </c>
      <c r="B2714" s="5">
        <v>3264.0</v>
      </c>
      <c r="C2714" s="5" t="s">
        <v>6840</v>
      </c>
      <c r="D2714" s="5" t="s">
        <v>468</v>
      </c>
      <c r="E2714" s="4">
        <v>749.0</v>
      </c>
      <c r="F2714" s="5" t="s">
        <v>6841</v>
      </c>
      <c r="G2714" s="6" t="s">
        <v>6842</v>
      </c>
    </row>
    <row r="2715">
      <c r="A2715" s="2" t="s">
        <v>7</v>
      </c>
      <c r="B2715" s="5">
        <v>3265.0</v>
      </c>
      <c r="C2715" s="5" t="s">
        <v>6843</v>
      </c>
      <c r="D2715" s="5" t="s">
        <v>468</v>
      </c>
      <c r="E2715" s="4">
        <v>749.0</v>
      </c>
      <c r="F2715" s="5" t="s">
        <v>6844</v>
      </c>
      <c r="G2715" s="6" t="s">
        <v>6845</v>
      </c>
    </row>
    <row r="2716">
      <c r="A2716" s="2" t="s">
        <v>7</v>
      </c>
      <c r="B2716" s="5">
        <v>3266.0</v>
      </c>
      <c r="C2716" s="5" t="s">
        <v>6846</v>
      </c>
      <c r="D2716" s="5" t="s">
        <v>540</v>
      </c>
      <c r="E2716" s="4">
        <v>749.0</v>
      </c>
      <c r="F2716" s="5"/>
      <c r="G2716" s="6" t="s">
        <v>6847</v>
      </c>
    </row>
    <row r="2717">
      <c r="A2717" s="2" t="s">
        <v>7</v>
      </c>
      <c r="B2717" s="5">
        <v>3267.0</v>
      </c>
      <c r="C2717" s="5" t="s">
        <v>6848</v>
      </c>
      <c r="D2717" s="5" t="s">
        <v>468</v>
      </c>
      <c r="E2717" s="4">
        <v>749.0</v>
      </c>
      <c r="F2717" s="5" t="s">
        <v>6849</v>
      </c>
      <c r="G2717" s="6" t="s">
        <v>6850</v>
      </c>
    </row>
    <row r="2718">
      <c r="A2718" s="2" t="s">
        <v>7</v>
      </c>
      <c r="B2718" s="5">
        <v>3268.0</v>
      </c>
      <c r="C2718" s="5" t="s">
        <v>289</v>
      </c>
      <c r="D2718" s="5" t="s">
        <v>468</v>
      </c>
      <c r="E2718" s="4">
        <v>749.0</v>
      </c>
      <c r="F2718" s="5" t="s">
        <v>6851</v>
      </c>
      <c r="G2718" s="6" t="s">
        <v>6852</v>
      </c>
    </row>
    <row r="2719">
      <c r="A2719" s="2" t="s">
        <v>7</v>
      </c>
      <c r="B2719" s="5">
        <v>3269.0</v>
      </c>
      <c r="C2719" s="5" t="s">
        <v>6853</v>
      </c>
      <c r="D2719" s="5" t="s">
        <v>468</v>
      </c>
      <c r="E2719" s="4">
        <v>749.0</v>
      </c>
      <c r="F2719" s="5" t="s">
        <v>6854</v>
      </c>
      <c r="G2719" s="6" t="s">
        <v>6855</v>
      </c>
    </row>
    <row r="2720">
      <c r="A2720" s="2" t="s">
        <v>7</v>
      </c>
      <c r="B2720" s="5">
        <v>3270.0</v>
      </c>
      <c r="C2720" s="5" t="s">
        <v>6856</v>
      </c>
      <c r="D2720" s="5" t="s">
        <v>468</v>
      </c>
      <c r="E2720" s="4">
        <v>749.0</v>
      </c>
      <c r="F2720" s="5" t="s">
        <v>6857</v>
      </c>
      <c r="G2720" s="6" t="s">
        <v>6858</v>
      </c>
    </row>
    <row r="2721">
      <c r="A2721" s="2" t="s">
        <v>7</v>
      </c>
      <c r="B2721" s="5">
        <v>3271.0</v>
      </c>
      <c r="C2721" s="5" t="s">
        <v>6859</v>
      </c>
      <c r="D2721" s="5" t="s">
        <v>468</v>
      </c>
      <c r="E2721" s="4">
        <v>750.0</v>
      </c>
      <c r="F2721" s="5" t="s">
        <v>6860</v>
      </c>
      <c r="G2721" s="6" t="s">
        <v>6861</v>
      </c>
    </row>
    <row r="2722">
      <c r="A2722" s="2" t="s">
        <v>7</v>
      </c>
      <c r="B2722" s="5">
        <v>3272.0</v>
      </c>
      <c r="C2722" s="5" t="s">
        <v>6862</v>
      </c>
      <c r="D2722" s="5" t="s">
        <v>468</v>
      </c>
      <c r="E2722" s="4">
        <v>750.0</v>
      </c>
      <c r="F2722" s="5"/>
      <c r="G2722" s="6" t="s">
        <v>6863</v>
      </c>
    </row>
    <row r="2723">
      <c r="A2723" s="2" t="s">
        <v>7</v>
      </c>
      <c r="B2723" s="5">
        <v>3273.0</v>
      </c>
      <c r="C2723" s="5" t="s">
        <v>6864</v>
      </c>
      <c r="D2723" s="5" t="s">
        <v>468</v>
      </c>
      <c r="E2723" s="4">
        <v>750.0</v>
      </c>
      <c r="F2723" s="5" t="s">
        <v>6865</v>
      </c>
      <c r="G2723" s="6" t="s">
        <v>6866</v>
      </c>
    </row>
    <row r="2724">
      <c r="A2724" s="2" t="s">
        <v>7</v>
      </c>
      <c r="B2724" s="5">
        <v>3274.0</v>
      </c>
      <c r="C2724" s="5" t="s">
        <v>6867</v>
      </c>
      <c r="D2724" s="5" t="s">
        <v>468</v>
      </c>
      <c r="E2724" s="4">
        <v>750.0</v>
      </c>
      <c r="F2724" s="5"/>
      <c r="G2724" s="6" t="s">
        <v>6868</v>
      </c>
    </row>
    <row r="2725">
      <c r="A2725" s="2" t="s">
        <v>7</v>
      </c>
      <c r="B2725" s="5">
        <v>3275.0</v>
      </c>
      <c r="C2725" s="5" t="s">
        <v>6869</v>
      </c>
      <c r="D2725" s="5" t="s">
        <v>468</v>
      </c>
      <c r="E2725" s="4">
        <v>750.0</v>
      </c>
      <c r="F2725" s="5"/>
      <c r="G2725" s="6" t="s">
        <v>6870</v>
      </c>
    </row>
    <row r="2726">
      <c r="A2726" s="2" t="s">
        <v>7</v>
      </c>
      <c r="B2726" s="5">
        <v>3276.0</v>
      </c>
      <c r="C2726" s="5" t="s">
        <v>6871</v>
      </c>
      <c r="D2726" s="5" t="s">
        <v>468</v>
      </c>
      <c r="E2726" s="4">
        <v>750.0</v>
      </c>
      <c r="F2726" s="5" t="s">
        <v>6872</v>
      </c>
      <c r="G2726" s="6" t="s">
        <v>6873</v>
      </c>
    </row>
    <row r="2727">
      <c r="A2727" s="2" t="s">
        <v>7</v>
      </c>
      <c r="B2727" s="5">
        <v>3277.0</v>
      </c>
      <c r="C2727" s="5" t="s">
        <v>6874</v>
      </c>
      <c r="D2727" s="5" t="s">
        <v>468</v>
      </c>
      <c r="E2727" s="4">
        <v>750.0</v>
      </c>
      <c r="F2727" s="5" t="s">
        <v>6875</v>
      </c>
      <c r="G2727" s="6" t="s">
        <v>6876</v>
      </c>
    </row>
    <row r="2728">
      <c r="A2728" s="2" t="s">
        <v>7</v>
      </c>
      <c r="B2728" s="5">
        <v>3278.0</v>
      </c>
      <c r="C2728" s="5" t="s">
        <v>6877</v>
      </c>
      <c r="D2728" s="5" t="s">
        <v>468</v>
      </c>
      <c r="E2728" s="4">
        <v>750.0</v>
      </c>
      <c r="F2728" s="5" t="s">
        <v>6878</v>
      </c>
      <c r="G2728" s="6" t="s">
        <v>6879</v>
      </c>
    </row>
    <row r="2729">
      <c r="A2729" s="2" t="s">
        <v>7</v>
      </c>
      <c r="B2729" s="5">
        <v>3279.0</v>
      </c>
      <c r="C2729" s="5" t="s">
        <v>6880</v>
      </c>
      <c r="D2729" s="5" t="s">
        <v>468</v>
      </c>
      <c r="E2729" s="4">
        <v>750.0</v>
      </c>
      <c r="F2729" s="5" t="s">
        <v>6881</v>
      </c>
      <c r="G2729" s="6" t="s">
        <v>6882</v>
      </c>
    </row>
    <row r="2730">
      <c r="A2730" s="2" t="s">
        <v>7</v>
      </c>
      <c r="B2730" s="5">
        <v>3280.0</v>
      </c>
      <c r="C2730" s="5" t="s">
        <v>6883</v>
      </c>
      <c r="D2730" s="5" t="s">
        <v>548</v>
      </c>
      <c r="E2730" s="4">
        <v>750.0</v>
      </c>
      <c r="F2730" s="5" t="s">
        <v>6884</v>
      </c>
      <c r="G2730" s="6" t="s">
        <v>6885</v>
      </c>
    </row>
    <row r="2731">
      <c r="A2731" s="2" t="s">
        <v>7</v>
      </c>
      <c r="B2731" s="5">
        <v>3281.0</v>
      </c>
      <c r="C2731" s="5" t="s">
        <v>6886</v>
      </c>
      <c r="D2731" s="5" t="s">
        <v>468</v>
      </c>
      <c r="E2731" s="4">
        <v>750.0</v>
      </c>
      <c r="F2731" s="5" t="s">
        <v>6887</v>
      </c>
      <c r="G2731" s="6" t="s">
        <v>6888</v>
      </c>
    </row>
    <row r="2732">
      <c r="A2732" s="2" t="s">
        <v>7</v>
      </c>
      <c r="B2732" s="5">
        <v>3282.0</v>
      </c>
      <c r="C2732" s="5" t="s">
        <v>6889</v>
      </c>
      <c r="D2732" s="5" t="s">
        <v>468</v>
      </c>
      <c r="E2732" s="4">
        <v>750.0</v>
      </c>
      <c r="F2732" s="5" t="s">
        <v>6890</v>
      </c>
      <c r="G2732" s="6" t="s">
        <v>6891</v>
      </c>
    </row>
    <row r="2733">
      <c r="A2733" s="2" t="s">
        <v>7</v>
      </c>
      <c r="B2733" s="5">
        <v>3283.0</v>
      </c>
      <c r="C2733" s="5" t="s">
        <v>6892</v>
      </c>
      <c r="D2733" s="5" t="s">
        <v>468</v>
      </c>
      <c r="E2733" s="4">
        <v>750.0</v>
      </c>
      <c r="F2733" s="5" t="s">
        <v>6893</v>
      </c>
      <c r="G2733" s="6" t="s">
        <v>6894</v>
      </c>
    </row>
    <row r="2734">
      <c r="A2734" s="2" t="s">
        <v>7</v>
      </c>
      <c r="B2734" s="5">
        <v>3284.0</v>
      </c>
      <c r="C2734" s="5" t="s">
        <v>6895</v>
      </c>
      <c r="D2734" s="5" t="s">
        <v>468</v>
      </c>
      <c r="E2734" s="4">
        <v>750.0</v>
      </c>
      <c r="F2734" s="5" t="s">
        <v>6896</v>
      </c>
      <c r="G2734" s="6" t="s">
        <v>6897</v>
      </c>
    </row>
    <row r="2735">
      <c r="A2735" s="2" t="s">
        <v>7</v>
      </c>
      <c r="B2735" s="5">
        <v>3285.0</v>
      </c>
      <c r="C2735" s="5" t="s">
        <v>6898</v>
      </c>
      <c r="D2735" s="5" t="s">
        <v>468</v>
      </c>
      <c r="E2735" s="4">
        <v>750.0</v>
      </c>
      <c r="F2735" s="5" t="s">
        <v>6899</v>
      </c>
      <c r="G2735" s="6" t="s">
        <v>6900</v>
      </c>
    </row>
    <row r="2736">
      <c r="A2736" s="2" t="s">
        <v>7</v>
      </c>
      <c r="B2736" s="5">
        <v>3286.0</v>
      </c>
      <c r="C2736" s="5" t="s">
        <v>6901</v>
      </c>
      <c r="D2736" s="5" t="s">
        <v>468</v>
      </c>
      <c r="E2736" s="4">
        <v>750.0</v>
      </c>
      <c r="F2736" s="5" t="s">
        <v>6902</v>
      </c>
      <c r="G2736" s="6" t="s">
        <v>6903</v>
      </c>
    </row>
    <row r="2737">
      <c r="A2737" s="2" t="s">
        <v>7</v>
      </c>
      <c r="B2737" s="5">
        <v>3287.0</v>
      </c>
      <c r="C2737" s="5" t="s">
        <v>6904</v>
      </c>
      <c r="D2737" s="5" t="s">
        <v>468</v>
      </c>
      <c r="E2737" s="4">
        <v>750.0</v>
      </c>
      <c r="F2737" s="5" t="s">
        <v>6905</v>
      </c>
      <c r="G2737" s="6" t="s">
        <v>6906</v>
      </c>
    </row>
    <row r="2738">
      <c r="A2738" s="2" t="s">
        <v>7</v>
      </c>
      <c r="B2738" s="5">
        <v>3288.0</v>
      </c>
      <c r="C2738" s="5" t="s">
        <v>6907</v>
      </c>
      <c r="D2738" s="5" t="s">
        <v>468</v>
      </c>
      <c r="E2738" s="4">
        <v>750.0</v>
      </c>
      <c r="F2738" s="5" t="s">
        <v>6860</v>
      </c>
      <c r="G2738" s="6" t="s">
        <v>6908</v>
      </c>
    </row>
    <row r="2739">
      <c r="A2739" s="2" t="s">
        <v>7</v>
      </c>
      <c r="B2739" s="5">
        <v>3289.0</v>
      </c>
      <c r="C2739" s="5" t="s">
        <v>6909</v>
      </c>
      <c r="D2739" s="5" t="s">
        <v>468</v>
      </c>
      <c r="E2739" s="4">
        <v>751.0</v>
      </c>
      <c r="F2739" s="5"/>
      <c r="G2739" s="6" t="s">
        <v>6910</v>
      </c>
    </row>
    <row r="2740">
      <c r="A2740" s="2" t="s">
        <v>7</v>
      </c>
      <c r="B2740" s="5">
        <v>3290.0</v>
      </c>
      <c r="C2740" s="5" t="s">
        <v>291</v>
      </c>
      <c r="D2740" s="5" t="s">
        <v>468</v>
      </c>
      <c r="E2740" s="4">
        <v>751.0</v>
      </c>
      <c r="F2740" s="5" t="s">
        <v>6911</v>
      </c>
      <c r="G2740" s="6" t="s">
        <v>6912</v>
      </c>
    </row>
    <row r="2741">
      <c r="A2741" s="2" t="s">
        <v>7</v>
      </c>
      <c r="B2741" s="5">
        <v>3291.0</v>
      </c>
      <c r="C2741" s="5" t="s">
        <v>6913</v>
      </c>
      <c r="D2741" s="5" t="s">
        <v>468</v>
      </c>
      <c r="E2741" s="4">
        <v>751.0</v>
      </c>
      <c r="F2741" s="5" t="s">
        <v>6914</v>
      </c>
      <c r="G2741" s="6" t="s">
        <v>6915</v>
      </c>
    </row>
    <row r="2742">
      <c r="A2742" s="2" t="s">
        <v>7</v>
      </c>
      <c r="B2742" s="5">
        <v>3292.0</v>
      </c>
      <c r="C2742" s="5" t="s">
        <v>6916</v>
      </c>
      <c r="D2742" s="5" t="s">
        <v>468</v>
      </c>
      <c r="E2742" s="4">
        <v>751.0</v>
      </c>
      <c r="F2742" s="5" t="s">
        <v>6917</v>
      </c>
      <c r="G2742" s="6" t="s">
        <v>6918</v>
      </c>
    </row>
    <row r="2743">
      <c r="A2743" s="2" t="s">
        <v>7</v>
      </c>
      <c r="B2743" s="5">
        <v>3293.0</v>
      </c>
      <c r="C2743" s="5" t="s">
        <v>6919</v>
      </c>
      <c r="D2743" s="5" t="s">
        <v>468</v>
      </c>
      <c r="E2743" s="4">
        <v>751.0</v>
      </c>
      <c r="F2743" s="5" t="s">
        <v>6920</v>
      </c>
      <c r="G2743" s="6" t="s">
        <v>6921</v>
      </c>
    </row>
    <row r="2744">
      <c r="A2744" s="2" t="s">
        <v>7</v>
      </c>
      <c r="B2744" s="5">
        <v>3294.0</v>
      </c>
      <c r="C2744" s="5" t="s">
        <v>6922</v>
      </c>
      <c r="D2744" s="5" t="s">
        <v>468</v>
      </c>
      <c r="E2744" s="4">
        <v>751.0</v>
      </c>
      <c r="F2744" s="5" t="s">
        <v>6923</v>
      </c>
      <c r="G2744" s="6" t="s">
        <v>6924</v>
      </c>
    </row>
    <row r="2745">
      <c r="A2745" s="2" t="s">
        <v>7</v>
      </c>
      <c r="B2745" s="5">
        <v>3295.0</v>
      </c>
      <c r="C2745" s="5" t="s">
        <v>6925</v>
      </c>
      <c r="D2745" s="5" t="s">
        <v>468</v>
      </c>
      <c r="E2745" s="4">
        <v>751.0</v>
      </c>
      <c r="F2745" s="5" t="s">
        <v>6926</v>
      </c>
      <c r="G2745" s="6" t="s">
        <v>6927</v>
      </c>
    </row>
    <row r="2746">
      <c r="A2746" s="2" t="s">
        <v>7</v>
      </c>
      <c r="B2746" s="5">
        <v>3296.0</v>
      </c>
      <c r="C2746" s="5" t="s">
        <v>6928</v>
      </c>
      <c r="D2746" s="5" t="s">
        <v>468</v>
      </c>
      <c r="E2746" s="4">
        <v>751.0</v>
      </c>
      <c r="F2746" s="5" t="s">
        <v>6920</v>
      </c>
      <c r="G2746" s="6" t="s">
        <v>6929</v>
      </c>
    </row>
    <row r="2747">
      <c r="A2747" s="2" t="s">
        <v>7</v>
      </c>
      <c r="B2747" s="5">
        <v>3297.0</v>
      </c>
      <c r="C2747" s="5" t="s">
        <v>6930</v>
      </c>
      <c r="D2747" s="5" t="s">
        <v>468</v>
      </c>
      <c r="E2747" s="4">
        <v>751.0</v>
      </c>
      <c r="F2747" s="5"/>
      <c r="G2747" s="6" t="s">
        <v>6931</v>
      </c>
    </row>
    <row r="2748">
      <c r="A2748" s="2" t="s">
        <v>7</v>
      </c>
      <c r="B2748" s="5">
        <v>3298.0</v>
      </c>
      <c r="C2748" s="5" t="s">
        <v>6932</v>
      </c>
      <c r="D2748" s="5" t="s">
        <v>468</v>
      </c>
      <c r="E2748" s="4">
        <v>751.0</v>
      </c>
      <c r="F2748" s="5" t="s">
        <v>6933</v>
      </c>
      <c r="G2748" s="6" t="s">
        <v>6934</v>
      </c>
    </row>
    <row r="2749">
      <c r="A2749" s="2" t="s">
        <v>7</v>
      </c>
      <c r="B2749" s="5">
        <v>3299.0</v>
      </c>
      <c r="C2749" s="5" t="s">
        <v>6935</v>
      </c>
      <c r="D2749" s="5" t="s">
        <v>468</v>
      </c>
      <c r="E2749" s="4">
        <v>751.0</v>
      </c>
      <c r="F2749" s="5" t="s">
        <v>6936</v>
      </c>
      <c r="G2749" s="6" t="s">
        <v>6937</v>
      </c>
    </row>
    <row r="2750">
      <c r="A2750" s="2" t="s">
        <v>7</v>
      </c>
      <c r="B2750" s="5">
        <v>3300.0</v>
      </c>
      <c r="C2750" s="5" t="s">
        <v>6938</v>
      </c>
      <c r="D2750" s="5" t="s">
        <v>468</v>
      </c>
      <c r="E2750" s="4">
        <v>752.0</v>
      </c>
      <c r="F2750" s="5" t="s">
        <v>6939</v>
      </c>
      <c r="G2750" s="6" t="s">
        <v>6940</v>
      </c>
    </row>
    <row r="2751">
      <c r="A2751" s="2" t="s">
        <v>7</v>
      </c>
      <c r="B2751" s="5">
        <v>3301.0</v>
      </c>
      <c r="C2751" s="5" t="s">
        <v>6941</v>
      </c>
      <c r="D2751" s="5" t="s">
        <v>468</v>
      </c>
      <c r="E2751" s="4">
        <v>752.0</v>
      </c>
      <c r="F2751" s="5" t="s">
        <v>6942</v>
      </c>
      <c r="G2751" s="6" t="s">
        <v>6943</v>
      </c>
    </row>
    <row r="2752">
      <c r="A2752" s="2" t="s">
        <v>7</v>
      </c>
      <c r="B2752" s="5">
        <v>3302.0</v>
      </c>
      <c r="C2752" s="5" t="s">
        <v>6944</v>
      </c>
      <c r="D2752" s="5" t="s">
        <v>468</v>
      </c>
      <c r="E2752" s="4">
        <v>752.0</v>
      </c>
      <c r="F2752" s="5" t="s">
        <v>6945</v>
      </c>
      <c r="G2752" s="6" t="s">
        <v>6946</v>
      </c>
    </row>
    <row r="2753">
      <c r="A2753" s="2" t="s">
        <v>7</v>
      </c>
      <c r="B2753" s="5">
        <v>3303.0</v>
      </c>
      <c r="C2753" s="5" t="s">
        <v>6947</v>
      </c>
      <c r="D2753" s="5" t="s">
        <v>548</v>
      </c>
      <c r="E2753" s="4">
        <v>752.0</v>
      </c>
      <c r="F2753" s="5" t="s">
        <v>6948</v>
      </c>
      <c r="G2753" s="6" t="s">
        <v>6949</v>
      </c>
    </row>
    <row r="2754">
      <c r="A2754" s="2" t="s">
        <v>7</v>
      </c>
      <c r="B2754" s="5">
        <v>3304.0</v>
      </c>
      <c r="C2754" s="5" t="s">
        <v>6950</v>
      </c>
      <c r="D2754" s="5" t="s">
        <v>468</v>
      </c>
      <c r="E2754" s="4">
        <v>752.0</v>
      </c>
      <c r="F2754" s="5" t="s">
        <v>6951</v>
      </c>
      <c r="G2754" s="6" t="s">
        <v>6952</v>
      </c>
    </row>
    <row r="2755">
      <c r="A2755" s="2" t="s">
        <v>7</v>
      </c>
      <c r="B2755" s="5">
        <v>3305.0</v>
      </c>
      <c r="C2755" s="5" t="s">
        <v>6953</v>
      </c>
      <c r="D2755" s="5" t="s">
        <v>468</v>
      </c>
      <c r="E2755" s="4">
        <v>752.0</v>
      </c>
      <c r="F2755" s="5" t="s">
        <v>6954</v>
      </c>
      <c r="G2755" s="6" t="s">
        <v>6955</v>
      </c>
    </row>
    <row r="2756">
      <c r="A2756" s="2" t="s">
        <v>7</v>
      </c>
      <c r="B2756" s="5">
        <v>3306.0</v>
      </c>
      <c r="C2756" s="5" t="s">
        <v>6956</v>
      </c>
      <c r="D2756" s="5" t="s">
        <v>468</v>
      </c>
      <c r="E2756" s="4">
        <v>752.0</v>
      </c>
      <c r="F2756" s="5" t="s">
        <v>6957</v>
      </c>
      <c r="G2756" s="6" t="s">
        <v>6958</v>
      </c>
    </row>
    <row r="2757">
      <c r="A2757" s="2" t="s">
        <v>7</v>
      </c>
      <c r="B2757" s="5">
        <v>3307.0</v>
      </c>
      <c r="C2757" s="5" t="s">
        <v>6959</v>
      </c>
      <c r="D2757" s="5" t="s">
        <v>468</v>
      </c>
      <c r="E2757" s="4">
        <v>752.0</v>
      </c>
      <c r="F2757" s="5" t="s">
        <v>6960</v>
      </c>
      <c r="G2757" s="6" t="s">
        <v>6961</v>
      </c>
    </row>
    <row r="2758">
      <c r="A2758" s="2" t="s">
        <v>7</v>
      </c>
      <c r="B2758" s="5">
        <v>3308.0</v>
      </c>
      <c r="C2758" s="5" t="s">
        <v>6962</v>
      </c>
      <c r="D2758" s="5" t="s">
        <v>468</v>
      </c>
      <c r="E2758" s="4">
        <v>752.0</v>
      </c>
      <c r="F2758" s="5" t="s">
        <v>6963</v>
      </c>
      <c r="G2758" s="6" t="s">
        <v>6964</v>
      </c>
    </row>
    <row r="2759">
      <c r="A2759" s="2" t="s">
        <v>7</v>
      </c>
      <c r="B2759" s="5">
        <v>3309.0</v>
      </c>
      <c r="C2759" s="5" t="s">
        <v>6965</v>
      </c>
      <c r="D2759" s="5" t="s">
        <v>468</v>
      </c>
      <c r="E2759" s="4">
        <v>752.0</v>
      </c>
      <c r="F2759" s="5" t="s">
        <v>6966</v>
      </c>
      <c r="G2759" s="6" t="s">
        <v>6967</v>
      </c>
    </row>
    <row r="2760">
      <c r="A2760" s="2" t="s">
        <v>7</v>
      </c>
      <c r="B2760" s="5">
        <v>3310.0</v>
      </c>
      <c r="C2760" s="5" t="s">
        <v>6968</v>
      </c>
      <c r="D2760" s="5" t="s">
        <v>468</v>
      </c>
      <c r="E2760" s="4">
        <v>752.0</v>
      </c>
      <c r="F2760" s="5" t="s">
        <v>6969</v>
      </c>
      <c r="G2760" s="6" t="s">
        <v>6970</v>
      </c>
    </row>
    <row r="2761">
      <c r="A2761" s="2" t="s">
        <v>7</v>
      </c>
      <c r="B2761" s="5">
        <v>3311.0</v>
      </c>
      <c r="C2761" s="5" t="s">
        <v>6971</v>
      </c>
      <c r="D2761" s="5" t="s">
        <v>468</v>
      </c>
      <c r="E2761" s="4">
        <v>752.0</v>
      </c>
      <c r="F2761" s="5" t="s">
        <v>6972</v>
      </c>
      <c r="G2761" s="6" t="s">
        <v>6973</v>
      </c>
    </row>
    <row r="2762">
      <c r="A2762" s="2" t="s">
        <v>7</v>
      </c>
      <c r="B2762" s="5">
        <v>3312.0</v>
      </c>
      <c r="C2762" s="5" t="s">
        <v>6974</v>
      </c>
      <c r="D2762" s="5" t="s">
        <v>468</v>
      </c>
      <c r="E2762" s="4">
        <v>752.0</v>
      </c>
      <c r="F2762" s="5" t="s">
        <v>6975</v>
      </c>
      <c r="G2762" s="6" t="s">
        <v>6976</v>
      </c>
    </row>
    <row r="2763">
      <c r="A2763" s="2" t="s">
        <v>7</v>
      </c>
      <c r="B2763" s="5">
        <v>3313.0</v>
      </c>
      <c r="C2763" s="5" t="s">
        <v>6977</v>
      </c>
      <c r="D2763" s="5" t="s">
        <v>548</v>
      </c>
      <c r="E2763" s="4">
        <v>752.0</v>
      </c>
      <c r="F2763" s="5" t="s">
        <v>6978</v>
      </c>
      <c r="G2763" s="6" t="s">
        <v>6979</v>
      </c>
    </row>
    <row r="2764">
      <c r="A2764" s="2" t="s">
        <v>7</v>
      </c>
      <c r="B2764" s="5">
        <v>3314.0</v>
      </c>
      <c r="C2764" s="5" t="s">
        <v>6980</v>
      </c>
      <c r="D2764" s="5" t="s">
        <v>468</v>
      </c>
      <c r="E2764" s="4">
        <v>752.0</v>
      </c>
      <c r="F2764" s="5" t="s">
        <v>6981</v>
      </c>
      <c r="G2764" s="6" t="s">
        <v>6982</v>
      </c>
    </row>
    <row r="2765">
      <c r="A2765" s="2" t="s">
        <v>7</v>
      </c>
      <c r="B2765" s="5">
        <v>3315.0</v>
      </c>
      <c r="C2765" s="5" t="s">
        <v>6983</v>
      </c>
      <c r="D2765" s="5" t="s">
        <v>468</v>
      </c>
      <c r="E2765" s="4">
        <v>752.0</v>
      </c>
      <c r="F2765" s="5" t="s">
        <v>6984</v>
      </c>
      <c r="G2765" s="6" t="s">
        <v>6985</v>
      </c>
    </row>
    <row r="2766">
      <c r="A2766" s="2" t="s">
        <v>7</v>
      </c>
      <c r="B2766" s="5">
        <v>3316.0</v>
      </c>
      <c r="C2766" s="5" t="s">
        <v>6986</v>
      </c>
      <c r="D2766" s="5" t="s">
        <v>468</v>
      </c>
      <c r="E2766" s="4">
        <v>752.0</v>
      </c>
      <c r="F2766" s="5" t="s">
        <v>6920</v>
      </c>
      <c r="G2766" s="6" t="s">
        <v>6987</v>
      </c>
    </row>
    <row r="2767">
      <c r="A2767" s="2" t="s">
        <v>7</v>
      </c>
      <c r="B2767" s="5">
        <v>3317.0</v>
      </c>
      <c r="C2767" s="5" t="s">
        <v>6988</v>
      </c>
      <c r="D2767" s="5" t="s">
        <v>468</v>
      </c>
      <c r="E2767" s="4">
        <v>752.0</v>
      </c>
      <c r="F2767" s="5" t="s">
        <v>6989</v>
      </c>
      <c r="G2767" s="6" t="s">
        <v>6990</v>
      </c>
    </row>
    <row r="2768">
      <c r="A2768" s="2" t="s">
        <v>7</v>
      </c>
      <c r="B2768" s="5">
        <v>3318.0</v>
      </c>
      <c r="C2768" s="5" t="s">
        <v>6991</v>
      </c>
      <c r="D2768" s="5" t="s">
        <v>468</v>
      </c>
      <c r="E2768" s="4">
        <v>752.0</v>
      </c>
      <c r="F2768" s="5" t="s">
        <v>6992</v>
      </c>
      <c r="G2768" s="6" t="s">
        <v>6993</v>
      </c>
    </row>
    <row r="2769">
      <c r="A2769" s="2" t="s">
        <v>7</v>
      </c>
      <c r="B2769" s="5">
        <v>3319.0</v>
      </c>
      <c r="C2769" s="5" t="s">
        <v>6994</v>
      </c>
      <c r="D2769" s="5" t="s">
        <v>468</v>
      </c>
      <c r="E2769" s="4">
        <v>752.0</v>
      </c>
      <c r="F2769" s="5" t="s">
        <v>6995</v>
      </c>
      <c r="G2769" s="6" t="s">
        <v>6996</v>
      </c>
    </row>
    <row r="2770">
      <c r="A2770" s="2" t="s">
        <v>7</v>
      </c>
      <c r="B2770" s="5">
        <v>3320.0</v>
      </c>
      <c r="C2770" s="5" t="s">
        <v>6997</v>
      </c>
      <c r="D2770" s="5" t="s">
        <v>468</v>
      </c>
      <c r="E2770" s="4">
        <v>752.0</v>
      </c>
      <c r="F2770" s="5" t="s">
        <v>6998</v>
      </c>
      <c r="G2770" s="6" t="s">
        <v>6999</v>
      </c>
    </row>
    <row r="2771">
      <c r="A2771" s="2" t="s">
        <v>7</v>
      </c>
      <c r="B2771" s="5">
        <v>3321.0</v>
      </c>
      <c r="C2771" s="5" t="s">
        <v>7000</v>
      </c>
      <c r="D2771" s="5" t="s">
        <v>468</v>
      </c>
      <c r="E2771" s="4">
        <v>752.0</v>
      </c>
      <c r="F2771" s="5" t="s">
        <v>7001</v>
      </c>
      <c r="G2771" s="6" t="s">
        <v>7002</v>
      </c>
    </row>
    <row r="2772">
      <c r="A2772" s="2" t="s">
        <v>7</v>
      </c>
      <c r="B2772" s="5">
        <v>3322.0</v>
      </c>
      <c r="C2772" s="5" t="s">
        <v>7003</v>
      </c>
      <c r="D2772" s="5" t="s">
        <v>468</v>
      </c>
      <c r="E2772" s="4">
        <v>752.0</v>
      </c>
      <c r="F2772" s="5" t="s">
        <v>6920</v>
      </c>
      <c r="G2772" s="6" t="s">
        <v>7004</v>
      </c>
    </row>
    <row r="2773">
      <c r="A2773" s="2" t="s">
        <v>7</v>
      </c>
      <c r="B2773" s="5">
        <v>3323.0</v>
      </c>
      <c r="C2773" s="5" t="s">
        <v>7005</v>
      </c>
      <c r="D2773" s="5" t="s">
        <v>468</v>
      </c>
      <c r="E2773" s="4">
        <v>752.0</v>
      </c>
      <c r="F2773" s="5" t="s">
        <v>7006</v>
      </c>
      <c r="G2773" s="6" t="s">
        <v>7007</v>
      </c>
    </row>
    <row r="2774">
      <c r="A2774" s="2" t="s">
        <v>7</v>
      </c>
      <c r="B2774" s="5">
        <v>3324.0</v>
      </c>
      <c r="C2774" s="5" t="s">
        <v>7008</v>
      </c>
      <c r="D2774" s="5" t="s">
        <v>468</v>
      </c>
      <c r="E2774" s="4">
        <v>752.0</v>
      </c>
      <c r="F2774" s="5" t="s">
        <v>6981</v>
      </c>
      <c r="G2774" s="6" t="s">
        <v>7009</v>
      </c>
    </row>
    <row r="2775">
      <c r="A2775" s="2" t="s">
        <v>7</v>
      </c>
      <c r="B2775" s="5">
        <v>3325.0</v>
      </c>
      <c r="C2775" s="5" t="s">
        <v>7010</v>
      </c>
      <c r="D2775" s="5" t="s">
        <v>468</v>
      </c>
      <c r="E2775" s="4">
        <v>752.0</v>
      </c>
      <c r="F2775" s="5" t="s">
        <v>7011</v>
      </c>
      <c r="G2775" s="6" t="s">
        <v>7012</v>
      </c>
    </row>
    <row r="2776">
      <c r="A2776" s="2" t="s">
        <v>7</v>
      </c>
      <c r="B2776" s="5">
        <v>3326.0</v>
      </c>
      <c r="C2776" s="5" t="s">
        <v>7013</v>
      </c>
      <c r="D2776" s="5" t="s">
        <v>468</v>
      </c>
      <c r="E2776" s="4">
        <v>752.0</v>
      </c>
      <c r="F2776" s="5" t="s">
        <v>7014</v>
      </c>
      <c r="G2776" s="6" t="s">
        <v>7015</v>
      </c>
    </row>
    <row r="2777">
      <c r="A2777" s="2" t="s">
        <v>7</v>
      </c>
      <c r="B2777" s="5">
        <v>3327.0</v>
      </c>
      <c r="C2777" s="5" t="s">
        <v>7016</v>
      </c>
      <c r="D2777" s="5" t="s">
        <v>548</v>
      </c>
      <c r="E2777" s="4">
        <v>752.0</v>
      </c>
      <c r="F2777" s="5" t="s">
        <v>7017</v>
      </c>
      <c r="G2777" s="6" t="s">
        <v>7018</v>
      </c>
    </row>
    <row r="2778">
      <c r="A2778" s="2" t="s">
        <v>7</v>
      </c>
      <c r="B2778" s="5">
        <v>3328.0</v>
      </c>
      <c r="C2778" s="5" t="s">
        <v>7019</v>
      </c>
      <c r="D2778" s="5" t="s">
        <v>468</v>
      </c>
      <c r="E2778" s="4">
        <v>752.0</v>
      </c>
      <c r="F2778" s="5" t="s">
        <v>7020</v>
      </c>
      <c r="G2778" s="6" t="s">
        <v>7021</v>
      </c>
    </row>
    <row r="2779">
      <c r="A2779" s="2" t="s">
        <v>7</v>
      </c>
      <c r="B2779" s="5">
        <v>3329.0</v>
      </c>
      <c r="C2779" s="5" t="s">
        <v>7022</v>
      </c>
      <c r="D2779" s="5" t="s">
        <v>468</v>
      </c>
      <c r="E2779" s="4">
        <v>752.0</v>
      </c>
      <c r="F2779" s="5" t="s">
        <v>7023</v>
      </c>
      <c r="G2779" s="6" t="s">
        <v>7024</v>
      </c>
    </row>
    <row r="2780">
      <c r="A2780" s="2" t="s">
        <v>7</v>
      </c>
      <c r="B2780" s="5">
        <v>3330.0</v>
      </c>
      <c r="C2780" s="5" t="s">
        <v>7025</v>
      </c>
      <c r="D2780" s="5" t="s">
        <v>468</v>
      </c>
      <c r="E2780" s="4">
        <v>752.0</v>
      </c>
      <c r="F2780" s="5"/>
      <c r="G2780" s="6" t="s">
        <v>7026</v>
      </c>
    </row>
    <row r="2781">
      <c r="A2781" s="2" t="s">
        <v>7</v>
      </c>
      <c r="B2781" s="5">
        <v>3331.0</v>
      </c>
      <c r="C2781" s="5" t="s">
        <v>7027</v>
      </c>
      <c r="D2781" s="5" t="s">
        <v>468</v>
      </c>
      <c r="E2781" s="4">
        <v>752.0</v>
      </c>
      <c r="F2781" s="5" t="s">
        <v>7028</v>
      </c>
      <c r="G2781" s="6" t="s">
        <v>7029</v>
      </c>
    </row>
    <row r="2782">
      <c r="A2782" s="2" t="s">
        <v>7</v>
      </c>
      <c r="B2782" s="5">
        <v>3332.0</v>
      </c>
      <c r="C2782" s="5" t="s">
        <v>7030</v>
      </c>
      <c r="D2782" s="5" t="s">
        <v>468</v>
      </c>
      <c r="E2782" s="4">
        <v>752.0</v>
      </c>
      <c r="F2782" s="5" t="s">
        <v>7031</v>
      </c>
      <c r="G2782" s="6" t="s">
        <v>7032</v>
      </c>
    </row>
    <row r="2783">
      <c r="A2783" s="2" t="s">
        <v>7</v>
      </c>
      <c r="B2783" s="5">
        <v>3333.0</v>
      </c>
      <c r="C2783" s="5" t="s">
        <v>7033</v>
      </c>
      <c r="D2783" s="5" t="s">
        <v>468</v>
      </c>
      <c r="E2783" s="4">
        <v>752.0</v>
      </c>
      <c r="F2783" s="5" t="s">
        <v>7034</v>
      </c>
      <c r="G2783" s="6" t="s">
        <v>7035</v>
      </c>
    </row>
    <row r="2784">
      <c r="A2784" s="2" t="s">
        <v>7</v>
      </c>
      <c r="B2784" s="5">
        <v>3334.0</v>
      </c>
      <c r="C2784" s="5" t="s">
        <v>7036</v>
      </c>
      <c r="D2784" s="5" t="s">
        <v>468</v>
      </c>
      <c r="E2784" s="4">
        <v>752.0</v>
      </c>
      <c r="F2784" s="5" t="s">
        <v>7037</v>
      </c>
      <c r="G2784" s="6" t="s">
        <v>7038</v>
      </c>
    </row>
    <row r="2785">
      <c r="A2785" s="2" t="s">
        <v>7</v>
      </c>
      <c r="B2785" s="5">
        <v>3335.0</v>
      </c>
      <c r="C2785" s="5" t="s">
        <v>7039</v>
      </c>
      <c r="D2785" s="5" t="s">
        <v>468</v>
      </c>
      <c r="E2785" s="4">
        <v>752.0</v>
      </c>
      <c r="F2785" s="5" t="s">
        <v>7040</v>
      </c>
      <c r="G2785" s="6" t="s">
        <v>7041</v>
      </c>
    </row>
    <row r="2786">
      <c r="A2786" s="2" t="s">
        <v>7</v>
      </c>
      <c r="B2786" s="5">
        <v>3336.0</v>
      </c>
      <c r="C2786" s="5" t="s">
        <v>7042</v>
      </c>
      <c r="D2786" s="5" t="s">
        <v>468</v>
      </c>
      <c r="E2786" s="4">
        <v>753.0</v>
      </c>
      <c r="F2786" s="5" t="s">
        <v>5969</v>
      </c>
      <c r="G2786" s="6" t="s">
        <v>7043</v>
      </c>
    </row>
    <row r="2787">
      <c r="A2787" s="2" t="s">
        <v>7</v>
      </c>
      <c r="B2787" s="5">
        <v>3337.0</v>
      </c>
      <c r="C2787" s="5" t="s">
        <v>7044</v>
      </c>
      <c r="D2787" s="5" t="s">
        <v>468</v>
      </c>
      <c r="E2787" s="4">
        <v>753.0</v>
      </c>
      <c r="F2787" s="5"/>
      <c r="G2787" s="6" t="s">
        <v>7045</v>
      </c>
    </row>
    <row r="2788">
      <c r="A2788" s="2" t="s">
        <v>7</v>
      </c>
      <c r="B2788" s="5">
        <v>3338.0</v>
      </c>
      <c r="C2788" s="5" t="s">
        <v>7046</v>
      </c>
      <c r="D2788" s="5" t="s">
        <v>468</v>
      </c>
      <c r="E2788" s="4">
        <v>753.0</v>
      </c>
      <c r="F2788" s="5"/>
      <c r="G2788" s="6" t="s">
        <v>7047</v>
      </c>
    </row>
    <row r="2789">
      <c r="A2789" s="2" t="s">
        <v>7</v>
      </c>
      <c r="B2789" s="5">
        <v>3339.0</v>
      </c>
      <c r="C2789" s="5" t="s">
        <v>293</v>
      </c>
      <c r="D2789" s="5" t="s">
        <v>468</v>
      </c>
      <c r="E2789" s="4">
        <v>753.0</v>
      </c>
      <c r="F2789" s="5" t="s">
        <v>7048</v>
      </c>
      <c r="G2789" s="6" t="s">
        <v>7049</v>
      </c>
    </row>
    <row r="2790">
      <c r="A2790" s="2" t="s">
        <v>7</v>
      </c>
      <c r="B2790" s="5">
        <v>3340.0</v>
      </c>
      <c r="C2790" s="5" t="s">
        <v>7050</v>
      </c>
      <c r="D2790" s="5" t="s">
        <v>468</v>
      </c>
      <c r="E2790" s="4">
        <v>753.0</v>
      </c>
      <c r="F2790" s="5" t="s">
        <v>7051</v>
      </c>
      <c r="G2790" s="6" t="s">
        <v>7052</v>
      </c>
    </row>
    <row r="2791">
      <c r="A2791" s="2" t="s">
        <v>7</v>
      </c>
      <c r="B2791" s="5">
        <v>3341.0</v>
      </c>
      <c r="C2791" s="5" t="s">
        <v>7053</v>
      </c>
      <c r="D2791" s="5" t="s">
        <v>468</v>
      </c>
      <c r="E2791" s="4">
        <v>753.0</v>
      </c>
      <c r="F2791" s="5" t="s">
        <v>7054</v>
      </c>
      <c r="G2791" s="6" t="s">
        <v>7055</v>
      </c>
    </row>
    <row r="2792">
      <c r="A2792" s="2" t="s">
        <v>7</v>
      </c>
      <c r="B2792" s="5">
        <v>3342.0</v>
      </c>
      <c r="C2792" s="5" t="s">
        <v>7056</v>
      </c>
      <c r="D2792" s="5" t="s">
        <v>468</v>
      </c>
      <c r="E2792" s="4">
        <v>753.0</v>
      </c>
      <c r="F2792" s="5" t="s">
        <v>7057</v>
      </c>
      <c r="G2792" s="6" t="s">
        <v>7058</v>
      </c>
    </row>
    <row r="2793">
      <c r="A2793" s="2" t="s">
        <v>7</v>
      </c>
      <c r="B2793" s="5">
        <v>3343.0</v>
      </c>
      <c r="C2793" s="5" t="s">
        <v>7059</v>
      </c>
      <c r="D2793" s="5" t="s">
        <v>468</v>
      </c>
      <c r="E2793" s="4">
        <v>753.0</v>
      </c>
      <c r="F2793" s="5" t="s">
        <v>7060</v>
      </c>
      <c r="G2793" s="6" t="s">
        <v>7061</v>
      </c>
    </row>
    <row r="2794">
      <c r="A2794" s="2" t="s">
        <v>7</v>
      </c>
      <c r="B2794" s="5">
        <v>3344.0</v>
      </c>
      <c r="C2794" s="5" t="s">
        <v>7062</v>
      </c>
      <c r="D2794" s="5" t="s">
        <v>468</v>
      </c>
      <c r="E2794" s="4">
        <v>753.0</v>
      </c>
      <c r="F2794" s="5" t="s">
        <v>7063</v>
      </c>
      <c r="G2794" s="6" t="s">
        <v>7064</v>
      </c>
    </row>
    <row r="2795">
      <c r="A2795" s="2" t="s">
        <v>7</v>
      </c>
      <c r="B2795" s="5">
        <v>3345.0</v>
      </c>
      <c r="C2795" s="5" t="s">
        <v>7065</v>
      </c>
      <c r="D2795" s="5" t="s">
        <v>468</v>
      </c>
      <c r="E2795" s="4">
        <v>753.0</v>
      </c>
      <c r="F2795" s="5" t="s">
        <v>7066</v>
      </c>
      <c r="G2795" s="6" t="s">
        <v>7067</v>
      </c>
    </row>
    <row r="2796">
      <c r="A2796" s="2" t="s">
        <v>7</v>
      </c>
      <c r="B2796" s="5">
        <v>3346.0</v>
      </c>
      <c r="C2796" s="5" t="s">
        <v>7068</v>
      </c>
      <c r="D2796" s="5" t="s">
        <v>468</v>
      </c>
      <c r="E2796" s="4">
        <v>753.0</v>
      </c>
      <c r="F2796" s="5" t="s">
        <v>7069</v>
      </c>
      <c r="G2796" s="6" t="s">
        <v>7070</v>
      </c>
    </row>
    <row r="2797">
      <c r="A2797" s="2" t="s">
        <v>7</v>
      </c>
      <c r="B2797" s="5">
        <v>3347.0</v>
      </c>
      <c r="C2797" s="5" t="s">
        <v>7071</v>
      </c>
      <c r="D2797" s="5" t="s">
        <v>468</v>
      </c>
      <c r="E2797" s="4">
        <v>753.0</v>
      </c>
      <c r="F2797" s="5" t="s">
        <v>7072</v>
      </c>
      <c r="G2797" s="6" t="s">
        <v>7073</v>
      </c>
    </row>
    <row r="2798">
      <c r="A2798" s="2" t="s">
        <v>7</v>
      </c>
      <c r="B2798" s="5">
        <v>3348.0</v>
      </c>
      <c r="C2798" s="5" t="s">
        <v>7074</v>
      </c>
      <c r="D2798" s="5" t="s">
        <v>468</v>
      </c>
      <c r="E2798" s="4">
        <v>754.0</v>
      </c>
      <c r="F2798" s="5" t="s">
        <v>7075</v>
      </c>
      <c r="G2798" s="6" t="s">
        <v>7076</v>
      </c>
    </row>
    <row r="2799">
      <c r="A2799" s="2" t="s">
        <v>7</v>
      </c>
      <c r="B2799" s="5">
        <v>3349.0</v>
      </c>
      <c r="C2799" s="5" t="s">
        <v>7077</v>
      </c>
      <c r="D2799" s="5" t="s">
        <v>468</v>
      </c>
      <c r="E2799" s="4">
        <v>755.0</v>
      </c>
      <c r="F2799" s="5"/>
      <c r="G2799" s="6" t="s">
        <v>7078</v>
      </c>
    </row>
    <row r="2800">
      <c r="A2800" s="2" t="s">
        <v>7</v>
      </c>
      <c r="B2800" s="5">
        <v>3350.0</v>
      </c>
      <c r="C2800" s="5" t="s">
        <v>7079</v>
      </c>
      <c r="D2800" s="5" t="s">
        <v>4620</v>
      </c>
      <c r="E2800" s="4">
        <v>755.0</v>
      </c>
      <c r="F2800" s="5"/>
      <c r="G2800" s="6" t="s">
        <v>7080</v>
      </c>
    </row>
    <row r="2801">
      <c r="A2801" s="2" t="s">
        <v>7</v>
      </c>
      <c r="B2801" s="5">
        <v>3351.0</v>
      </c>
      <c r="C2801" s="5" t="s">
        <v>7081</v>
      </c>
      <c r="D2801" s="5" t="s">
        <v>468</v>
      </c>
      <c r="E2801" s="4">
        <v>756.0</v>
      </c>
      <c r="F2801" s="5" t="s">
        <v>7082</v>
      </c>
      <c r="G2801" s="6" t="s">
        <v>7083</v>
      </c>
    </row>
    <row r="2802">
      <c r="A2802" s="2" t="s">
        <v>7</v>
      </c>
      <c r="B2802" s="5">
        <v>3352.0</v>
      </c>
      <c r="C2802" s="5" t="s">
        <v>7084</v>
      </c>
      <c r="D2802" s="5" t="s">
        <v>468</v>
      </c>
      <c r="E2802" s="4">
        <v>756.0</v>
      </c>
      <c r="F2802" s="5" t="s">
        <v>7085</v>
      </c>
      <c r="G2802" s="6" t="s">
        <v>7086</v>
      </c>
    </row>
    <row r="2803">
      <c r="A2803" s="2" t="s">
        <v>7</v>
      </c>
      <c r="B2803" s="5">
        <v>3353.0</v>
      </c>
      <c r="C2803" s="5" t="s">
        <v>7087</v>
      </c>
      <c r="D2803" s="5" t="s">
        <v>468</v>
      </c>
      <c r="E2803" s="4">
        <v>756.0</v>
      </c>
      <c r="F2803" s="5" t="s">
        <v>7088</v>
      </c>
      <c r="G2803" s="6" t="s">
        <v>7089</v>
      </c>
    </row>
    <row r="2804">
      <c r="A2804" s="2" t="s">
        <v>7</v>
      </c>
      <c r="B2804" s="5">
        <v>3354.0</v>
      </c>
      <c r="C2804" s="5" t="s">
        <v>7090</v>
      </c>
      <c r="D2804" s="5" t="s">
        <v>468</v>
      </c>
      <c r="E2804" s="4">
        <v>757.0</v>
      </c>
      <c r="F2804" s="5" t="s">
        <v>7091</v>
      </c>
      <c r="G2804" s="6" t="s">
        <v>7092</v>
      </c>
    </row>
    <row r="2805">
      <c r="A2805" s="2" t="s">
        <v>7</v>
      </c>
      <c r="B2805" s="5">
        <v>3355.0</v>
      </c>
      <c r="C2805" s="5" t="s">
        <v>7093</v>
      </c>
      <c r="D2805" s="5" t="s">
        <v>468</v>
      </c>
      <c r="E2805" s="4">
        <v>758.0</v>
      </c>
      <c r="F2805" s="5" t="s">
        <v>7094</v>
      </c>
      <c r="G2805" s="6" t="s">
        <v>7095</v>
      </c>
    </row>
    <row r="2806">
      <c r="A2806" s="2" t="s">
        <v>7</v>
      </c>
      <c r="B2806" s="5">
        <v>3356.0</v>
      </c>
      <c r="C2806" s="5" t="s">
        <v>7096</v>
      </c>
      <c r="D2806" s="5" t="s">
        <v>468</v>
      </c>
      <c r="E2806" s="4">
        <v>758.0</v>
      </c>
      <c r="F2806" s="5" t="s">
        <v>7097</v>
      </c>
      <c r="G2806" s="6" t="s">
        <v>7098</v>
      </c>
    </row>
    <row r="2807">
      <c r="A2807" s="2" t="s">
        <v>7</v>
      </c>
      <c r="B2807" s="5">
        <v>3357.0</v>
      </c>
      <c r="C2807" s="5" t="s">
        <v>7099</v>
      </c>
      <c r="D2807" s="5" t="s">
        <v>468</v>
      </c>
      <c r="E2807" s="4">
        <v>758.0</v>
      </c>
      <c r="F2807" s="5" t="s">
        <v>7100</v>
      </c>
      <c r="G2807" s="6" t="s">
        <v>7101</v>
      </c>
    </row>
    <row r="2808">
      <c r="A2808" s="2" t="s">
        <v>7</v>
      </c>
      <c r="B2808" s="5">
        <v>3358.0</v>
      </c>
      <c r="C2808" s="5" t="s">
        <v>7102</v>
      </c>
      <c r="D2808" s="5" t="s">
        <v>468</v>
      </c>
      <c r="E2808" s="4">
        <v>758.0</v>
      </c>
      <c r="F2808" s="5" t="s">
        <v>7103</v>
      </c>
      <c r="G2808" s="6" t="s">
        <v>7104</v>
      </c>
    </row>
    <row r="2809">
      <c r="A2809" s="2" t="s">
        <v>7</v>
      </c>
      <c r="B2809" s="5">
        <v>3359.0</v>
      </c>
      <c r="C2809" s="5" t="s">
        <v>7105</v>
      </c>
      <c r="D2809" s="5" t="s">
        <v>548</v>
      </c>
      <c r="E2809" s="4">
        <v>758.0</v>
      </c>
      <c r="F2809" s="5"/>
      <c r="G2809" s="6" t="s">
        <v>7106</v>
      </c>
    </row>
    <row r="2810">
      <c r="A2810" s="2" t="s">
        <v>7</v>
      </c>
      <c r="B2810" s="5">
        <v>3360.0</v>
      </c>
      <c r="C2810" s="5" t="s">
        <v>7107</v>
      </c>
      <c r="D2810" s="5" t="s">
        <v>468</v>
      </c>
      <c r="E2810" s="4">
        <v>758.0</v>
      </c>
      <c r="F2810" s="5" t="s">
        <v>7108</v>
      </c>
      <c r="G2810" s="6" t="s">
        <v>7109</v>
      </c>
    </row>
    <row r="2811">
      <c r="A2811" s="2" t="s">
        <v>7</v>
      </c>
      <c r="B2811" s="5">
        <v>3361.0</v>
      </c>
      <c r="C2811" s="5" t="s">
        <v>7110</v>
      </c>
      <c r="D2811" s="5" t="s">
        <v>468</v>
      </c>
      <c r="E2811" s="4">
        <v>758.0</v>
      </c>
      <c r="F2811" s="5" t="s">
        <v>7111</v>
      </c>
      <c r="G2811" s="6" t="s">
        <v>7112</v>
      </c>
    </row>
    <row r="2812">
      <c r="A2812" s="2" t="s">
        <v>7</v>
      </c>
      <c r="B2812" s="5">
        <v>3362.0</v>
      </c>
      <c r="C2812" s="5" t="s">
        <v>7113</v>
      </c>
      <c r="D2812" s="5" t="s">
        <v>468</v>
      </c>
      <c r="E2812" s="4">
        <v>758.0</v>
      </c>
      <c r="F2812" s="5" t="s">
        <v>7114</v>
      </c>
      <c r="G2812" s="6" t="s">
        <v>7115</v>
      </c>
    </row>
    <row r="2813">
      <c r="A2813" s="2" t="s">
        <v>7</v>
      </c>
      <c r="B2813" s="5">
        <v>3363.0</v>
      </c>
      <c r="C2813" s="5" t="s">
        <v>7116</v>
      </c>
      <c r="D2813" s="5" t="s">
        <v>468</v>
      </c>
      <c r="E2813" s="4">
        <v>758.0</v>
      </c>
      <c r="F2813" s="5"/>
      <c r="G2813" s="6" t="s">
        <v>7117</v>
      </c>
    </row>
    <row r="2814">
      <c r="A2814" s="2" t="s">
        <v>7</v>
      </c>
      <c r="B2814" s="5">
        <v>3364.0</v>
      </c>
      <c r="C2814" s="5" t="s">
        <v>7118</v>
      </c>
      <c r="D2814" s="5" t="s">
        <v>468</v>
      </c>
      <c r="E2814" s="4">
        <v>758.0</v>
      </c>
      <c r="F2814" s="5" t="s">
        <v>7119</v>
      </c>
      <c r="G2814" s="6" t="s">
        <v>7120</v>
      </c>
    </row>
    <row r="2815">
      <c r="A2815" s="2" t="s">
        <v>7</v>
      </c>
      <c r="B2815" s="5">
        <v>3365.0</v>
      </c>
      <c r="C2815" s="5" t="s">
        <v>7121</v>
      </c>
      <c r="D2815" s="5" t="s">
        <v>468</v>
      </c>
      <c r="E2815" s="4">
        <v>758.0</v>
      </c>
      <c r="F2815" s="5" t="s">
        <v>7122</v>
      </c>
      <c r="G2815" s="6" t="s">
        <v>7123</v>
      </c>
    </row>
    <row r="2816">
      <c r="A2816" s="2" t="s">
        <v>7</v>
      </c>
      <c r="B2816" s="5">
        <v>3366.0</v>
      </c>
      <c r="C2816" s="5" t="s">
        <v>7124</v>
      </c>
      <c r="D2816" s="5" t="s">
        <v>468</v>
      </c>
      <c r="E2816" s="4">
        <v>758.0</v>
      </c>
      <c r="F2816" s="5" t="s">
        <v>7125</v>
      </c>
      <c r="G2816" s="6" t="s">
        <v>7126</v>
      </c>
    </row>
    <row r="2817">
      <c r="A2817" s="2" t="s">
        <v>7</v>
      </c>
      <c r="B2817" s="5">
        <v>3367.0</v>
      </c>
      <c r="C2817" s="5" t="s">
        <v>7127</v>
      </c>
      <c r="D2817" s="5" t="s">
        <v>468</v>
      </c>
      <c r="E2817" s="4">
        <v>758.0</v>
      </c>
      <c r="F2817" s="5" t="s">
        <v>7128</v>
      </c>
      <c r="G2817" s="6" t="s">
        <v>7129</v>
      </c>
    </row>
    <row r="2818">
      <c r="A2818" s="2" t="s">
        <v>7</v>
      </c>
      <c r="B2818" s="5">
        <v>3368.0</v>
      </c>
      <c r="C2818" s="5" t="s">
        <v>7130</v>
      </c>
      <c r="D2818" s="5" t="s">
        <v>468</v>
      </c>
      <c r="E2818" s="4">
        <v>758.0</v>
      </c>
      <c r="F2818" s="5" t="s">
        <v>7131</v>
      </c>
      <c r="G2818" s="6" t="s">
        <v>7132</v>
      </c>
    </row>
    <row r="2819">
      <c r="A2819" s="2" t="s">
        <v>7</v>
      </c>
      <c r="B2819" s="5">
        <v>3369.0</v>
      </c>
      <c r="C2819" s="5" t="s">
        <v>7133</v>
      </c>
      <c r="D2819" s="5" t="s">
        <v>468</v>
      </c>
      <c r="E2819" s="4">
        <v>758.0</v>
      </c>
      <c r="F2819" s="5" t="s">
        <v>7134</v>
      </c>
      <c r="G2819" s="6" t="s">
        <v>7135</v>
      </c>
    </row>
    <row r="2820">
      <c r="A2820" s="2" t="s">
        <v>7</v>
      </c>
      <c r="B2820" s="5">
        <v>3370.0</v>
      </c>
      <c r="C2820" s="5" t="s">
        <v>7136</v>
      </c>
      <c r="D2820" s="5" t="s">
        <v>468</v>
      </c>
      <c r="E2820" s="4">
        <v>758.0</v>
      </c>
      <c r="F2820" s="5" t="s">
        <v>7137</v>
      </c>
      <c r="G2820" s="6" t="s">
        <v>7138</v>
      </c>
    </row>
    <row r="2821">
      <c r="A2821" s="2" t="s">
        <v>7</v>
      </c>
      <c r="B2821" s="5">
        <v>3371.0</v>
      </c>
      <c r="C2821" s="5" t="s">
        <v>7139</v>
      </c>
      <c r="D2821" s="5" t="s">
        <v>468</v>
      </c>
      <c r="E2821" s="4">
        <v>758.0</v>
      </c>
      <c r="F2821" s="5" t="s">
        <v>7140</v>
      </c>
      <c r="G2821" s="6" t="s">
        <v>7141</v>
      </c>
    </row>
    <row r="2822">
      <c r="A2822" s="2" t="s">
        <v>7</v>
      </c>
      <c r="B2822" s="5">
        <v>3372.0</v>
      </c>
      <c r="C2822" s="5" t="s">
        <v>7142</v>
      </c>
      <c r="D2822" s="5" t="s">
        <v>468</v>
      </c>
      <c r="E2822" s="4">
        <v>758.0</v>
      </c>
      <c r="F2822" s="5" t="s">
        <v>7143</v>
      </c>
      <c r="G2822" s="6" t="s">
        <v>7144</v>
      </c>
    </row>
    <row r="2823">
      <c r="A2823" s="2" t="s">
        <v>7</v>
      </c>
      <c r="B2823" s="5">
        <v>3373.0</v>
      </c>
      <c r="C2823" s="5" t="s">
        <v>7145</v>
      </c>
      <c r="D2823" s="5" t="s">
        <v>468</v>
      </c>
      <c r="E2823" s="4">
        <v>758.0</v>
      </c>
      <c r="F2823" s="5" t="s">
        <v>7146</v>
      </c>
      <c r="G2823" s="6" t="s">
        <v>7147</v>
      </c>
    </row>
    <row r="2824">
      <c r="A2824" s="2" t="s">
        <v>7</v>
      </c>
      <c r="B2824" s="5">
        <v>3374.0</v>
      </c>
      <c r="C2824" s="5" t="s">
        <v>7148</v>
      </c>
      <c r="D2824" s="5" t="s">
        <v>468</v>
      </c>
      <c r="E2824" s="4">
        <v>758.0</v>
      </c>
      <c r="F2824" s="5" t="s">
        <v>7149</v>
      </c>
      <c r="G2824" s="6" t="s">
        <v>7150</v>
      </c>
    </row>
    <row r="2825">
      <c r="A2825" s="2" t="s">
        <v>7</v>
      </c>
      <c r="B2825" s="5">
        <v>3375.0</v>
      </c>
      <c r="C2825" s="5" t="s">
        <v>7151</v>
      </c>
      <c r="D2825" s="5" t="s">
        <v>468</v>
      </c>
      <c r="E2825" s="4">
        <v>758.0</v>
      </c>
      <c r="F2825" s="5" t="s">
        <v>7152</v>
      </c>
      <c r="G2825" s="6" t="s">
        <v>7153</v>
      </c>
    </row>
    <row r="2826">
      <c r="A2826" s="2" t="s">
        <v>7</v>
      </c>
      <c r="B2826" s="5">
        <v>3376.0</v>
      </c>
      <c r="C2826" s="5" t="s">
        <v>7154</v>
      </c>
      <c r="D2826" s="5" t="s">
        <v>468</v>
      </c>
      <c r="E2826" s="4">
        <v>758.0</v>
      </c>
      <c r="F2826" s="5" t="s">
        <v>7155</v>
      </c>
      <c r="G2826" s="6" t="s">
        <v>7156</v>
      </c>
    </row>
    <row r="2827">
      <c r="A2827" s="2" t="s">
        <v>7</v>
      </c>
      <c r="B2827" s="5">
        <v>3377.0</v>
      </c>
      <c r="C2827" s="5" t="s">
        <v>7157</v>
      </c>
      <c r="D2827" s="5" t="s">
        <v>468</v>
      </c>
      <c r="E2827" s="4">
        <v>758.0</v>
      </c>
      <c r="F2827" s="5" t="s">
        <v>7158</v>
      </c>
      <c r="G2827" s="6" t="s">
        <v>7159</v>
      </c>
    </row>
    <row r="2828">
      <c r="A2828" s="2" t="s">
        <v>7</v>
      </c>
      <c r="B2828" s="5">
        <v>3378.0</v>
      </c>
      <c r="C2828" s="5" t="s">
        <v>7160</v>
      </c>
      <c r="D2828" s="5" t="s">
        <v>468</v>
      </c>
      <c r="E2828" s="4">
        <v>758.0</v>
      </c>
      <c r="F2828" s="5" t="s">
        <v>7161</v>
      </c>
      <c r="G2828" s="6" t="s">
        <v>7162</v>
      </c>
    </row>
    <row r="2829">
      <c r="A2829" s="2" t="s">
        <v>7</v>
      </c>
      <c r="B2829" s="5">
        <v>3379.0</v>
      </c>
      <c r="C2829" s="5" t="s">
        <v>7163</v>
      </c>
      <c r="D2829" s="5" t="s">
        <v>548</v>
      </c>
      <c r="E2829" s="4">
        <v>758.0</v>
      </c>
      <c r="F2829" s="5" t="s">
        <v>7164</v>
      </c>
      <c r="G2829" s="6" t="s">
        <v>7165</v>
      </c>
    </row>
    <row r="2830">
      <c r="A2830" s="2" t="s">
        <v>7</v>
      </c>
      <c r="B2830" s="5">
        <v>3380.0</v>
      </c>
      <c r="C2830" s="5" t="s">
        <v>7166</v>
      </c>
      <c r="D2830" s="5" t="s">
        <v>468</v>
      </c>
      <c r="E2830" s="4">
        <v>758.0</v>
      </c>
      <c r="F2830" s="5" t="s">
        <v>7167</v>
      </c>
      <c r="G2830" s="6" t="s">
        <v>7168</v>
      </c>
    </row>
    <row r="2831">
      <c r="A2831" s="2" t="s">
        <v>7</v>
      </c>
      <c r="B2831" s="5">
        <v>3381.0</v>
      </c>
      <c r="C2831" s="5" t="s">
        <v>7169</v>
      </c>
      <c r="D2831" s="5" t="s">
        <v>468</v>
      </c>
      <c r="E2831" s="4">
        <v>758.0</v>
      </c>
      <c r="F2831" s="5"/>
      <c r="G2831" s="6" t="s">
        <v>7170</v>
      </c>
    </row>
    <row r="2832">
      <c r="A2832" s="2" t="s">
        <v>7</v>
      </c>
      <c r="B2832" s="5">
        <v>3382.0</v>
      </c>
      <c r="C2832" s="5" t="s">
        <v>7171</v>
      </c>
      <c r="D2832" s="5" t="s">
        <v>468</v>
      </c>
      <c r="E2832" s="4">
        <v>758.0</v>
      </c>
      <c r="F2832" s="5" t="s">
        <v>7172</v>
      </c>
      <c r="G2832" s="6" t="s">
        <v>7173</v>
      </c>
    </row>
    <row r="2833">
      <c r="A2833" s="2" t="s">
        <v>7</v>
      </c>
      <c r="B2833" s="5">
        <v>3383.0</v>
      </c>
      <c r="C2833" s="5" t="s">
        <v>7174</v>
      </c>
      <c r="D2833" s="5" t="s">
        <v>468</v>
      </c>
      <c r="E2833" s="4">
        <v>758.0</v>
      </c>
      <c r="F2833" s="5" t="s">
        <v>7175</v>
      </c>
      <c r="G2833" s="6" t="s">
        <v>7176</v>
      </c>
    </row>
    <row r="2834">
      <c r="A2834" s="2" t="s">
        <v>7</v>
      </c>
      <c r="B2834" s="5">
        <v>3384.0</v>
      </c>
      <c r="C2834" s="5" t="s">
        <v>7177</v>
      </c>
      <c r="D2834" s="5" t="s">
        <v>468</v>
      </c>
      <c r="E2834" s="4">
        <v>758.0</v>
      </c>
      <c r="F2834" s="5" t="s">
        <v>7178</v>
      </c>
      <c r="G2834" s="6" t="s">
        <v>7179</v>
      </c>
    </row>
    <row r="2835">
      <c r="A2835" s="2" t="s">
        <v>7</v>
      </c>
      <c r="B2835" s="5">
        <v>3385.0</v>
      </c>
      <c r="C2835" s="5" t="s">
        <v>7180</v>
      </c>
      <c r="D2835" s="5" t="s">
        <v>468</v>
      </c>
      <c r="E2835" s="4">
        <v>758.0</v>
      </c>
      <c r="F2835" s="5" t="s">
        <v>7181</v>
      </c>
      <c r="G2835" s="6" t="s">
        <v>7182</v>
      </c>
    </row>
    <row r="2836">
      <c r="A2836" s="2" t="s">
        <v>7</v>
      </c>
      <c r="B2836" s="5">
        <v>3386.0</v>
      </c>
      <c r="C2836" s="5" t="s">
        <v>7183</v>
      </c>
      <c r="D2836" s="5" t="s">
        <v>468</v>
      </c>
      <c r="E2836" s="4">
        <v>758.0</v>
      </c>
      <c r="F2836" s="5" t="s">
        <v>7184</v>
      </c>
      <c r="G2836" s="6" t="s">
        <v>7185</v>
      </c>
    </row>
    <row r="2837">
      <c r="A2837" s="2" t="s">
        <v>7</v>
      </c>
      <c r="B2837" s="5">
        <v>3387.0</v>
      </c>
      <c r="C2837" s="5" t="s">
        <v>7186</v>
      </c>
      <c r="D2837" s="5" t="s">
        <v>468</v>
      </c>
      <c r="E2837" s="4">
        <v>759.0</v>
      </c>
      <c r="F2837" s="5" t="s">
        <v>7187</v>
      </c>
      <c r="G2837" s="6" t="s">
        <v>7188</v>
      </c>
    </row>
    <row r="2838">
      <c r="A2838" s="2" t="s">
        <v>7</v>
      </c>
      <c r="B2838" s="5">
        <v>3388.0</v>
      </c>
      <c r="C2838" s="5" t="s">
        <v>7189</v>
      </c>
      <c r="D2838" s="5" t="s">
        <v>468</v>
      </c>
      <c r="E2838" s="4">
        <v>759.0</v>
      </c>
      <c r="F2838" s="5" t="s">
        <v>7190</v>
      </c>
      <c r="G2838" s="6" t="s">
        <v>7191</v>
      </c>
    </row>
    <row r="2839">
      <c r="A2839" s="2" t="s">
        <v>7</v>
      </c>
      <c r="B2839" s="5">
        <v>3389.0</v>
      </c>
      <c r="C2839" s="5" t="s">
        <v>7192</v>
      </c>
      <c r="D2839" s="5" t="s">
        <v>468</v>
      </c>
      <c r="E2839" s="4">
        <v>759.0</v>
      </c>
      <c r="F2839" s="5" t="s">
        <v>7193</v>
      </c>
      <c r="G2839" s="6" t="s">
        <v>7194</v>
      </c>
    </row>
    <row r="2840">
      <c r="A2840" s="2" t="s">
        <v>7</v>
      </c>
      <c r="B2840" s="5">
        <v>3390.0</v>
      </c>
      <c r="C2840" s="5" t="s">
        <v>7195</v>
      </c>
      <c r="D2840" s="5" t="s">
        <v>468</v>
      </c>
      <c r="E2840" s="4">
        <v>759.0</v>
      </c>
      <c r="F2840" s="5" t="s">
        <v>7193</v>
      </c>
      <c r="G2840" s="6" t="s">
        <v>7196</v>
      </c>
    </row>
    <row r="2841">
      <c r="A2841" s="2" t="s">
        <v>7</v>
      </c>
      <c r="B2841" s="5">
        <v>3391.0</v>
      </c>
      <c r="C2841" s="5" t="s">
        <v>7197</v>
      </c>
      <c r="D2841" s="5" t="s">
        <v>468</v>
      </c>
      <c r="E2841" s="4">
        <v>759.0</v>
      </c>
      <c r="F2841" s="5"/>
      <c r="G2841" s="6" t="s">
        <v>7198</v>
      </c>
    </row>
    <row r="2842">
      <c r="A2842" s="2" t="s">
        <v>7</v>
      </c>
      <c r="B2842" s="5">
        <v>3392.0</v>
      </c>
      <c r="C2842" s="5" t="s">
        <v>7199</v>
      </c>
      <c r="D2842" s="5" t="s">
        <v>468</v>
      </c>
      <c r="E2842" s="4">
        <v>759.0</v>
      </c>
      <c r="F2842" s="5" t="s">
        <v>7200</v>
      </c>
      <c r="G2842" s="6" t="s">
        <v>7201</v>
      </c>
    </row>
    <row r="2843">
      <c r="A2843" s="2" t="s">
        <v>7</v>
      </c>
      <c r="B2843" s="5">
        <v>3393.0</v>
      </c>
      <c r="C2843" s="5" t="s">
        <v>7202</v>
      </c>
      <c r="D2843" s="5" t="s">
        <v>468</v>
      </c>
      <c r="E2843" s="4">
        <v>759.0</v>
      </c>
      <c r="F2843" s="5" t="s">
        <v>7203</v>
      </c>
      <c r="G2843" s="6" t="s">
        <v>7204</v>
      </c>
    </row>
    <row r="2844">
      <c r="A2844" s="2" t="s">
        <v>7</v>
      </c>
      <c r="B2844" s="5">
        <v>3394.0</v>
      </c>
      <c r="C2844" s="5" t="s">
        <v>7205</v>
      </c>
      <c r="D2844" s="5" t="s">
        <v>468</v>
      </c>
      <c r="E2844" s="4">
        <v>759.0</v>
      </c>
      <c r="F2844" s="5" t="s">
        <v>7206</v>
      </c>
      <c r="G2844" s="6" t="s">
        <v>7207</v>
      </c>
    </row>
    <row r="2845">
      <c r="A2845" s="2" t="s">
        <v>7</v>
      </c>
      <c r="B2845" s="5">
        <v>3395.0</v>
      </c>
      <c r="C2845" s="5" t="s">
        <v>7208</v>
      </c>
      <c r="D2845" s="5" t="s">
        <v>468</v>
      </c>
      <c r="E2845" s="4">
        <v>759.0</v>
      </c>
      <c r="F2845" s="5" t="s">
        <v>7206</v>
      </c>
      <c r="G2845" s="6" t="s">
        <v>7209</v>
      </c>
    </row>
    <row r="2846">
      <c r="A2846" s="2" t="s">
        <v>7</v>
      </c>
      <c r="B2846" s="5">
        <v>3396.0</v>
      </c>
      <c r="C2846" s="5" t="s">
        <v>7210</v>
      </c>
      <c r="D2846" s="5" t="s">
        <v>468</v>
      </c>
      <c r="E2846" s="4">
        <v>759.0</v>
      </c>
      <c r="F2846" s="5" t="s">
        <v>7211</v>
      </c>
      <c r="G2846" s="6" t="s">
        <v>7212</v>
      </c>
    </row>
    <row r="2847">
      <c r="A2847" s="2" t="s">
        <v>7</v>
      </c>
      <c r="B2847" s="5">
        <v>3397.0</v>
      </c>
      <c r="C2847" s="5" t="s">
        <v>7213</v>
      </c>
      <c r="D2847" s="5" t="s">
        <v>548</v>
      </c>
      <c r="E2847" s="4">
        <v>759.0</v>
      </c>
      <c r="F2847" s="5" t="s">
        <v>7214</v>
      </c>
      <c r="G2847" s="6" t="s">
        <v>7215</v>
      </c>
    </row>
    <row r="2848">
      <c r="A2848" s="2" t="s">
        <v>7</v>
      </c>
      <c r="B2848" s="5">
        <v>3398.0</v>
      </c>
      <c r="C2848" s="5" t="s">
        <v>7216</v>
      </c>
      <c r="D2848" s="5" t="s">
        <v>468</v>
      </c>
      <c r="E2848" s="4">
        <v>759.0</v>
      </c>
      <c r="F2848" s="5" t="s">
        <v>7217</v>
      </c>
      <c r="G2848" s="6" t="s">
        <v>7218</v>
      </c>
    </row>
    <row r="2849">
      <c r="A2849" s="2" t="s">
        <v>7</v>
      </c>
      <c r="B2849" s="5">
        <v>3399.0</v>
      </c>
      <c r="C2849" s="5" t="s">
        <v>7219</v>
      </c>
      <c r="D2849" s="5" t="s">
        <v>468</v>
      </c>
      <c r="E2849" s="4">
        <v>759.0</v>
      </c>
      <c r="F2849" s="5" t="s">
        <v>7220</v>
      </c>
      <c r="G2849" s="6" t="s">
        <v>7221</v>
      </c>
    </row>
    <row r="2850">
      <c r="A2850" s="2" t="s">
        <v>7</v>
      </c>
      <c r="B2850" s="5">
        <v>3400.0</v>
      </c>
      <c r="C2850" s="5" t="s">
        <v>7222</v>
      </c>
      <c r="D2850" s="5" t="s">
        <v>468</v>
      </c>
      <c r="E2850" s="4">
        <v>759.0</v>
      </c>
      <c r="F2850" s="5" t="s">
        <v>7223</v>
      </c>
      <c r="G2850" s="6" t="s">
        <v>7224</v>
      </c>
    </row>
    <row r="2851">
      <c r="A2851" s="2" t="s">
        <v>7</v>
      </c>
      <c r="B2851" s="5">
        <v>3401.0</v>
      </c>
      <c r="C2851" s="5" t="s">
        <v>7225</v>
      </c>
      <c r="D2851" s="5" t="s">
        <v>468</v>
      </c>
      <c r="E2851" s="4">
        <v>759.0</v>
      </c>
      <c r="F2851" s="5" t="s">
        <v>7226</v>
      </c>
      <c r="G2851" s="6" t="s">
        <v>7227</v>
      </c>
    </row>
    <row r="2852">
      <c r="A2852" s="2" t="s">
        <v>7</v>
      </c>
      <c r="B2852" s="5">
        <v>3402.0</v>
      </c>
      <c r="C2852" s="5" t="s">
        <v>7228</v>
      </c>
      <c r="D2852" s="5" t="s">
        <v>548</v>
      </c>
      <c r="E2852" s="4">
        <v>759.0</v>
      </c>
      <c r="F2852" s="5" t="s">
        <v>7193</v>
      </c>
      <c r="G2852" s="6" t="s">
        <v>7229</v>
      </c>
    </row>
    <row r="2853">
      <c r="A2853" s="2" t="s">
        <v>7</v>
      </c>
      <c r="B2853" s="5">
        <v>3403.0</v>
      </c>
      <c r="C2853" s="5" t="s">
        <v>7230</v>
      </c>
      <c r="D2853" s="5" t="s">
        <v>468</v>
      </c>
      <c r="E2853" s="4">
        <v>759.0</v>
      </c>
      <c r="F2853" s="5" t="s">
        <v>7231</v>
      </c>
      <c r="G2853" s="6" t="s">
        <v>7232</v>
      </c>
    </row>
    <row r="2854">
      <c r="A2854" s="2" t="s">
        <v>7</v>
      </c>
      <c r="B2854" s="5">
        <v>3404.0</v>
      </c>
      <c r="C2854" s="5" t="s">
        <v>7233</v>
      </c>
      <c r="D2854" s="5" t="s">
        <v>468</v>
      </c>
      <c r="E2854" s="4">
        <v>759.0</v>
      </c>
      <c r="F2854" s="5" t="s">
        <v>7234</v>
      </c>
      <c r="G2854" s="6" t="s">
        <v>7235</v>
      </c>
    </row>
    <row r="2855">
      <c r="A2855" s="2" t="s">
        <v>7</v>
      </c>
      <c r="B2855" s="5">
        <v>3405.0</v>
      </c>
      <c r="C2855" s="5" t="s">
        <v>7236</v>
      </c>
      <c r="D2855" s="5" t="s">
        <v>468</v>
      </c>
      <c r="E2855" s="4">
        <v>759.0</v>
      </c>
      <c r="F2855" s="5" t="s">
        <v>7237</v>
      </c>
      <c r="G2855" s="6" t="s">
        <v>7238</v>
      </c>
    </row>
    <row r="2856">
      <c r="A2856" s="2" t="s">
        <v>7</v>
      </c>
      <c r="B2856" s="5">
        <v>3406.0</v>
      </c>
      <c r="C2856" s="5" t="s">
        <v>7239</v>
      </c>
      <c r="D2856" s="5" t="s">
        <v>468</v>
      </c>
      <c r="E2856" s="4">
        <v>759.0</v>
      </c>
      <c r="F2856" s="5" t="s">
        <v>7240</v>
      </c>
      <c r="G2856" s="6" t="s">
        <v>7241</v>
      </c>
    </row>
    <row r="2857">
      <c r="A2857" s="2" t="s">
        <v>7</v>
      </c>
      <c r="B2857" s="5">
        <v>3407.0</v>
      </c>
      <c r="C2857" s="5" t="s">
        <v>7242</v>
      </c>
      <c r="D2857" s="5" t="s">
        <v>468</v>
      </c>
      <c r="E2857" s="4">
        <v>760.0</v>
      </c>
      <c r="F2857" s="5"/>
      <c r="G2857" s="6" t="s">
        <v>7243</v>
      </c>
    </row>
    <row r="2858">
      <c r="A2858" s="2" t="s">
        <v>7</v>
      </c>
      <c r="B2858" s="5">
        <v>3408.0</v>
      </c>
      <c r="C2858" s="5" t="s">
        <v>7244</v>
      </c>
      <c r="D2858" s="5" t="s">
        <v>468</v>
      </c>
      <c r="E2858" s="4">
        <v>760.0</v>
      </c>
      <c r="F2858" s="5"/>
      <c r="G2858" s="6" t="s">
        <v>7245</v>
      </c>
    </row>
    <row r="2859">
      <c r="A2859" s="2" t="s">
        <v>7</v>
      </c>
      <c r="B2859" s="5">
        <v>3409.0</v>
      </c>
      <c r="C2859" s="5" t="s">
        <v>7246</v>
      </c>
      <c r="D2859" s="5" t="s">
        <v>468</v>
      </c>
      <c r="E2859" s="4">
        <v>760.0</v>
      </c>
      <c r="F2859" s="5" t="s">
        <v>7247</v>
      </c>
      <c r="G2859" s="6" t="s">
        <v>7248</v>
      </c>
    </row>
    <row r="2860">
      <c r="A2860" s="2" t="s">
        <v>7</v>
      </c>
      <c r="B2860" s="5">
        <v>3410.0</v>
      </c>
      <c r="C2860" s="5" t="s">
        <v>7249</v>
      </c>
      <c r="D2860" s="5" t="s">
        <v>468</v>
      </c>
      <c r="E2860" s="4">
        <v>760.0</v>
      </c>
      <c r="F2860" s="5"/>
      <c r="G2860" s="6" t="s">
        <v>7250</v>
      </c>
    </row>
    <row r="2861">
      <c r="A2861" s="2" t="s">
        <v>7</v>
      </c>
      <c r="B2861" s="5">
        <v>3411.0</v>
      </c>
      <c r="C2861" s="5" t="s">
        <v>7251</v>
      </c>
      <c r="D2861" s="5" t="s">
        <v>468</v>
      </c>
      <c r="E2861" s="4">
        <v>760.0</v>
      </c>
      <c r="F2861" s="5" t="s">
        <v>7252</v>
      </c>
      <c r="G2861" s="6" t="s">
        <v>7253</v>
      </c>
    </row>
    <row r="2862">
      <c r="A2862" s="2" t="s">
        <v>7</v>
      </c>
      <c r="B2862" s="5">
        <v>3412.0</v>
      </c>
      <c r="C2862" s="5" t="s">
        <v>7254</v>
      </c>
      <c r="D2862" s="5" t="s">
        <v>468</v>
      </c>
      <c r="E2862" s="4">
        <v>760.0</v>
      </c>
      <c r="F2862" s="5" t="s">
        <v>7255</v>
      </c>
      <c r="G2862" s="6" t="s">
        <v>7256</v>
      </c>
    </row>
    <row r="2863">
      <c r="A2863" s="2" t="s">
        <v>7</v>
      </c>
      <c r="B2863" s="5">
        <v>3413.0</v>
      </c>
      <c r="C2863" s="5" t="s">
        <v>7257</v>
      </c>
      <c r="D2863" s="5" t="s">
        <v>468</v>
      </c>
      <c r="E2863" s="4">
        <v>760.0</v>
      </c>
      <c r="F2863" s="5" t="s">
        <v>7258</v>
      </c>
      <c r="G2863" s="6" t="s">
        <v>7259</v>
      </c>
    </row>
    <row r="2864">
      <c r="A2864" s="2" t="s">
        <v>7</v>
      </c>
      <c r="B2864" s="5">
        <v>3414.0</v>
      </c>
      <c r="C2864" s="5" t="s">
        <v>7260</v>
      </c>
      <c r="D2864" s="5" t="s">
        <v>468</v>
      </c>
      <c r="E2864" s="4">
        <v>760.0</v>
      </c>
      <c r="F2864" s="5" t="s">
        <v>3251</v>
      </c>
      <c r="G2864" s="6" t="s">
        <v>7261</v>
      </c>
    </row>
    <row r="2865">
      <c r="A2865" s="2" t="s">
        <v>7</v>
      </c>
      <c r="B2865" s="5">
        <v>3415.0</v>
      </c>
      <c r="C2865" s="5" t="s">
        <v>7262</v>
      </c>
      <c r="D2865" s="5" t="s">
        <v>468</v>
      </c>
      <c r="E2865" s="4">
        <v>761.0</v>
      </c>
      <c r="F2865" s="5" t="s">
        <v>7263</v>
      </c>
      <c r="G2865" s="6" t="s">
        <v>7264</v>
      </c>
    </row>
    <row r="2866">
      <c r="A2866" s="2" t="s">
        <v>7</v>
      </c>
      <c r="B2866" s="5">
        <v>3416.0</v>
      </c>
      <c r="C2866" s="5" t="s">
        <v>7265</v>
      </c>
      <c r="D2866" s="5" t="s">
        <v>468</v>
      </c>
      <c r="E2866" s="4">
        <v>761.0</v>
      </c>
      <c r="F2866" s="5" t="s">
        <v>7266</v>
      </c>
      <c r="G2866" s="6" t="s">
        <v>7267</v>
      </c>
    </row>
    <row r="2867">
      <c r="A2867" s="2" t="s">
        <v>7</v>
      </c>
      <c r="B2867" s="5">
        <v>3417.0</v>
      </c>
      <c r="C2867" s="5" t="s">
        <v>7268</v>
      </c>
      <c r="D2867" s="5" t="s">
        <v>468</v>
      </c>
      <c r="E2867" s="4">
        <v>761.0</v>
      </c>
      <c r="F2867" s="5" t="s">
        <v>7269</v>
      </c>
      <c r="G2867" s="6" t="s">
        <v>7270</v>
      </c>
    </row>
    <row r="2868">
      <c r="A2868" s="2" t="s">
        <v>7</v>
      </c>
      <c r="B2868" s="5">
        <v>3418.0</v>
      </c>
      <c r="C2868" s="5" t="s">
        <v>7271</v>
      </c>
      <c r="D2868" s="5" t="s">
        <v>548</v>
      </c>
      <c r="E2868" s="4">
        <v>761.0</v>
      </c>
      <c r="F2868" s="5" t="s">
        <v>7272</v>
      </c>
      <c r="G2868" s="6" t="s">
        <v>7273</v>
      </c>
    </row>
    <row r="2869">
      <c r="A2869" s="2" t="s">
        <v>7</v>
      </c>
      <c r="B2869" s="5">
        <v>3419.0</v>
      </c>
      <c r="C2869" s="5" t="s">
        <v>7274</v>
      </c>
      <c r="D2869" s="5" t="s">
        <v>468</v>
      </c>
      <c r="E2869" s="4">
        <v>761.0</v>
      </c>
      <c r="F2869" s="5" t="s">
        <v>7275</v>
      </c>
      <c r="G2869" s="6" t="s">
        <v>7276</v>
      </c>
    </row>
    <row r="2870">
      <c r="A2870" s="2" t="s">
        <v>7</v>
      </c>
      <c r="B2870" s="5">
        <v>3420.0</v>
      </c>
      <c r="C2870" s="5" t="s">
        <v>7277</v>
      </c>
      <c r="D2870" s="5" t="s">
        <v>468</v>
      </c>
      <c r="E2870" s="4">
        <v>761.0</v>
      </c>
      <c r="F2870" s="5" t="s">
        <v>7278</v>
      </c>
      <c r="G2870" s="6" t="s">
        <v>7279</v>
      </c>
    </row>
    <row r="2871">
      <c r="A2871" s="2" t="s">
        <v>7</v>
      </c>
      <c r="B2871" s="5">
        <v>3421.0</v>
      </c>
      <c r="C2871" s="5" t="s">
        <v>7280</v>
      </c>
      <c r="D2871" s="5" t="s">
        <v>468</v>
      </c>
      <c r="E2871" s="4">
        <v>761.0</v>
      </c>
      <c r="F2871" s="5" t="s">
        <v>7281</v>
      </c>
      <c r="G2871" s="6" t="s">
        <v>7282</v>
      </c>
    </row>
    <row r="2872">
      <c r="A2872" s="2" t="s">
        <v>7</v>
      </c>
      <c r="B2872" s="5">
        <v>3422.0</v>
      </c>
      <c r="C2872" s="5" t="s">
        <v>7283</v>
      </c>
      <c r="D2872" s="5" t="s">
        <v>548</v>
      </c>
      <c r="E2872" s="4">
        <v>761.0</v>
      </c>
      <c r="F2872" s="5"/>
      <c r="G2872" s="6" t="s">
        <v>7284</v>
      </c>
    </row>
    <row r="2873">
      <c r="A2873" s="2" t="s">
        <v>7</v>
      </c>
      <c r="B2873" s="5">
        <v>3423.0</v>
      </c>
      <c r="C2873" s="5" t="s">
        <v>7285</v>
      </c>
      <c r="D2873" s="5" t="s">
        <v>468</v>
      </c>
      <c r="E2873" s="4">
        <v>761.0</v>
      </c>
      <c r="F2873" s="5" t="s">
        <v>7286</v>
      </c>
      <c r="G2873" s="6" t="s">
        <v>7287</v>
      </c>
    </row>
    <row r="2874">
      <c r="A2874" s="2" t="s">
        <v>7</v>
      </c>
      <c r="B2874" s="5">
        <v>3424.0</v>
      </c>
      <c r="C2874" s="5" t="s">
        <v>7288</v>
      </c>
      <c r="D2874" s="5" t="s">
        <v>468</v>
      </c>
      <c r="E2874" s="4">
        <v>761.0</v>
      </c>
      <c r="F2874" s="5" t="s">
        <v>7289</v>
      </c>
      <c r="G2874" s="6" t="s">
        <v>7290</v>
      </c>
    </row>
    <row r="2875">
      <c r="A2875" s="2" t="s">
        <v>7</v>
      </c>
      <c r="B2875" s="5">
        <v>3425.0</v>
      </c>
      <c r="C2875" s="5" t="s">
        <v>7291</v>
      </c>
      <c r="D2875" s="5" t="s">
        <v>468</v>
      </c>
      <c r="E2875" s="4">
        <v>761.0</v>
      </c>
      <c r="F2875" s="5" t="s">
        <v>7292</v>
      </c>
      <c r="G2875" s="6" t="s">
        <v>7293</v>
      </c>
    </row>
    <row r="2876">
      <c r="A2876" s="2" t="s">
        <v>7</v>
      </c>
      <c r="B2876" s="5">
        <v>3426.0</v>
      </c>
      <c r="C2876" s="5" t="s">
        <v>7294</v>
      </c>
      <c r="D2876" s="5" t="s">
        <v>468</v>
      </c>
      <c r="E2876" s="4">
        <v>761.0</v>
      </c>
      <c r="F2876" s="5" t="s">
        <v>7295</v>
      </c>
      <c r="G2876" s="6" t="s">
        <v>7296</v>
      </c>
    </row>
    <row r="2877">
      <c r="A2877" s="2" t="s">
        <v>7</v>
      </c>
      <c r="B2877" s="5">
        <v>3427.0</v>
      </c>
      <c r="C2877" s="5" t="s">
        <v>7297</v>
      </c>
      <c r="D2877" s="5" t="s">
        <v>468</v>
      </c>
      <c r="E2877" s="4">
        <v>761.0</v>
      </c>
      <c r="F2877" s="5" t="s">
        <v>7298</v>
      </c>
      <c r="G2877" s="6" t="s">
        <v>7299</v>
      </c>
    </row>
    <row r="2878">
      <c r="A2878" s="2" t="s">
        <v>7</v>
      </c>
      <c r="B2878" s="5">
        <v>3428.0</v>
      </c>
      <c r="C2878" s="5" t="s">
        <v>7300</v>
      </c>
      <c r="D2878" s="5" t="s">
        <v>548</v>
      </c>
      <c r="E2878" s="4">
        <v>761.0</v>
      </c>
      <c r="F2878" s="5" t="s">
        <v>7301</v>
      </c>
      <c r="G2878" s="6" t="s">
        <v>7302</v>
      </c>
    </row>
    <row r="2879">
      <c r="A2879" s="2" t="s">
        <v>7</v>
      </c>
      <c r="B2879" s="5">
        <v>3429.0</v>
      </c>
      <c r="C2879" s="5" t="s">
        <v>7303</v>
      </c>
      <c r="D2879" s="5" t="s">
        <v>468</v>
      </c>
      <c r="E2879" s="4">
        <v>761.0</v>
      </c>
      <c r="F2879" s="5" t="s">
        <v>7304</v>
      </c>
      <c r="G2879" s="6" t="s">
        <v>7305</v>
      </c>
    </row>
    <row r="2880">
      <c r="A2880" s="2" t="s">
        <v>7</v>
      </c>
      <c r="B2880" s="5">
        <v>3430.0</v>
      </c>
      <c r="C2880" s="5" t="s">
        <v>7306</v>
      </c>
      <c r="D2880" s="5" t="s">
        <v>468</v>
      </c>
      <c r="E2880" s="4">
        <v>762.0</v>
      </c>
      <c r="F2880" s="5" t="s">
        <v>7307</v>
      </c>
      <c r="G2880" s="6" t="s">
        <v>7308</v>
      </c>
    </row>
    <row r="2881">
      <c r="A2881" s="2" t="s">
        <v>7</v>
      </c>
      <c r="B2881" s="5">
        <v>3431.0</v>
      </c>
      <c r="C2881" s="5" t="s">
        <v>7309</v>
      </c>
      <c r="D2881" s="5" t="s">
        <v>468</v>
      </c>
      <c r="E2881" s="4">
        <v>762.0</v>
      </c>
      <c r="F2881" s="5" t="s">
        <v>7310</v>
      </c>
      <c r="G2881" s="6" t="s">
        <v>7311</v>
      </c>
    </row>
    <row r="2882">
      <c r="A2882" s="2" t="s">
        <v>7</v>
      </c>
      <c r="B2882" s="5">
        <v>3432.0</v>
      </c>
      <c r="C2882" s="5" t="s">
        <v>7312</v>
      </c>
      <c r="D2882" s="5" t="s">
        <v>468</v>
      </c>
      <c r="E2882" s="4">
        <v>762.0</v>
      </c>
      <c r="F2882" s="5" t="s">
        <v>7313</v>
      </c>
      <c r="G2882" s="6" t="s">
        <v>7314</v>
      </c>
    </row>
    <row r="2883">
      <c r="A2883" s="2" t="s">
        <v>7</v>
      </c>
      <c r="B2883" s="5">
        <v>3433.0</v>
      </c>
      <c r="C2883" s="5" t="s">
        <v>7315</v>
      </c>
      <c r="D2883" s="5" t="s">
        <v>468</v>
      </c>
      <c r="E2883" s="4">
        <v>762.0</v>
      </c>
      <c r="F2883" s="5"/>
      <c r="G2883" s="6" t="s">
        <v>7316</v>
      </c>
    </row>
    <row r="2884">
      <c r="A2884" s="2" t="s">
        <v>7</v>
      </c>
      <c r="B2884" s="5">
        <v>3434.0</v>
      </c>
      <c r="C2884" s="5" t="s">
        <v>7317</v>
      </c>
      <c r="D2884" s="5" t="s">
        <v>468</v>
      </c>
      <c r="E2884" s="4">
        <v>762.0</v>
      </c>
      <c r="F2884" s="5" t="s">
        <v>7318</v>
      </c>
      <c r="G2884" s="6" t="s">
        <v>7319</v>
      </c>
    </row>
    <row r="2885">
      <c r="A2885" s="2" t="s">
        <v>7</v>
      </c>
      <c r="B2885" s="5">
        <v>3435.0</v>
      </c>
      <c r="C2885" s="5" t="s">
        <v>7320</v>
      </c>
      <c r="D2885" s="5" t="s">
        <v>468</v>
      </c>
      <c r="E2885" s="4">
        <v>762.0</v>
      </c>
      <c r="F2885" s="5" t="s">
        <v>7321</v>
      </c>
      <c r="G2885" s="6" t="s">
        <v>7322</v>
      </c>
    </row>
    <row r="2886">
      <c r="A2886" s="2" t="s">
        <v>7</v>
      </c>
      <c r="B2886" s="5">
        <v>3436.0</v>
      </c>
      <c r="C2886" s="5" t="s">
        <v>7323</v>
      </c>
      <c r="D2886" s="5" t="s">
        <v>468</v>
      </c>
      <c r="E2886" s="4">
        <v>762.0</v>
      </c>
      <c r="F2886" s="5"/>
      <c r="G2886" s="6" t="s">
        <v>7324</v>
      </c>
    </row>
    <row r="2887">
      <c r="A2887" s="2" t="s">
        <v>7</v>
      </c>
      <c r="B2887" s="5">
        <v>3437.0</v>
      </c>
      <c r="C2887" s="5" t="s">
        <v>7325</v>
      </c>
      <c r="D2887" s="5" t="s">
        <v>468</v>
      </c>
      <c r="E2887" s="4">
        <v>763.0</v>
      </c>
      <c r="F2887" s="5" t="s">
        <v>7326</v>
      </c>
      <c r="G2887" s="6" t="s">
        <v>7327</v>
      </c>
    </row>
    <row r="2888">
      <c r="A2888" s="2" t="s">
        <v>7</v>
      </c>
      <c r="B2888" s="5">
        <v>3438.0</v>
      </c>
      <c r="C2888" s="5" t="s">
        <v>7328</v>
      </c>
      <c r="D2888" s="5" t="s">
        <v>468</v>
      </c>
      <c r="E2888" s="4">
        <v>763.0</v>
      </c>
      <c r="F2888" s="5" t="s">
        <v>7329</v>
      </c>
      <c r="G2888" s="6" t="s">
        <v>7330</v>
      </c>
    </row>
    <row r="2889">
      <c r="A2889" s="2" t="s">
        <v>7</v>
      </c>
      <c r="B2889" s="5">
        <v>3439.0</v>
      </c>
      <c r="C2889" s="5" t="s">
        <v>7331</v>
      </c>
      <c r="D2889" s="5" t="s">
        <v>468</v>
      </c>
      <c r="E2889" s="4">
        <v>763.0</v>
      </c>
      <c r="F2889" s="5" t="s">
        <v>7332</v>
      </c>
      <c r="G2889" s="6" t="s">
        <v>7333</v>
      </c>
    </row>
    <row r="2890">
      <c r="A2890" s="2" t="s">
        <v>7</v>
      </c>
      <c r="B2890" s="5">
        <v>3440.0</v>
      </c>
      <c r="C2890" s="5" t="s">
        <v>7334</v>
      </c>
      <c r="D2890" s="5" t="s">
        <v>468</v>
      </c>
      <c r="E2890" s="4">
        <v>764.0</v>
      </c>
      <c r="F2890" s="5" t="s">
        <v>7335</v>
      </c>
      <c r="G2890" s="6" t="s">
        <v>7336</v>
      </c>
    </row>
    <row r="2891">
      <c r="A2891" s="2" t="s">
        <v>7</v>
      </c>
      <c r="B2891" s="5">
        <v>3441.0</v>
      </c>
      <c r="C2891" s="5" t="s">
        <v>7337</v>
      </c>
      <c r="D2891" s="5" t="s">
        <v>468</v>
      </c>
      <c r="E2891" s="4">
        <v>764.0</v>
      </c>
      <c r="F2891" s="5" t="s">
        <v>7338</v>
      </c>
      <c r="G2891" s="6" t="s">
        <v>7339</v>
      </c>
    </row>
    <row r="2892">
      <c r="A2892" s="2" t="s">
        <v>7</v>
      </c>
      <c r="B2892" s="5">
        <v>3442.0</v>
      </c>
      <c r="C2892" s="5" t="s">
        <v>7340</v>
      </c>
      <c r="D2892" s="5" t="s">
        <v>468</v>
      </c>
      <c r="E2892" s="4">
        <v>764.0</v>
      </c>
      <c r="F2892" s="5" t="s">
        <v>7341</v>
      </c>
      <c r="G2892" s="6" t="s">
        <v>7342</v>
      </c>
    </row>
    <row r="2893">
      <c r="A2893" s="2" t="s">
        <v>7</v>
      </c>
      <c r="B2893" s="5">
        <v>3443.0</v>
      </c>
      <c r="C2893" s="5" t="s">
        <v>7343</v>
      </c>
      <c r="D2893" s="5" t="s">
        <v>468</v>
      </c>
      <c r="E2893" s="4">
        <v>764.0</v>
      </c>
      <c r="F2893" s="5" t="s">
        <v>7344</v>
      </c>
      <c r="G2893" s="6" t="s">
        <v>7345</v>
      </c>
    </row>
    <row r="2894">
      <c r="A2894" s="2" t="s">
        <v>7</v>
      </c>
      <c r="B2894" s="5">
        <v>3444.0</v>
      </c>
      <c r="C2894" s="5" t="s">
        <v>7346</v>
      </c>
      <c r="D2894" s="5" t="s">
        <v>468</v>
      </c>
      <c r="E2894" s="4">
        <v>764.0</v>
      </c>
      <c r="F2894" s="5" t="s">
        <v>7347</v>
      </c>
      <c r="G2894" s="6" t="s">
        <v>7348</v>
      </c>
    </row>
    <row r="2895">
      <c r="A2895" s="2" t="s">
        <v>7</v>
      </c>
      <c r="B2895" s="5">
        <v>3445.0</v>
      </c>
      <c r="C2895" s="5" t="s">
        <v>7349</v>
      </c>
      <c r="D2895" s="5" t="s">
        <v>468</v>
      </c>
      <c r="E2895" s="4">
        <v>764.0</v>
      </c>
      <c r="F2895" s="5" t="s">
        <v>7350</v>
      </c>
      <c r="G2895" s="6" t="s">
        <v>7351</v>
      </c>
    </row>
    <row r="2896">
      <c r="A2896" s="2" t="s">
        <v>7</v>
      </c>
      <c r="B2896" s="5">
        <v>3446.0</v>
      </c>
      <c r="C2896" s="5" t="s">
        <v>7352</v>
      </c>
      <c r="D2896" s="5" t="s">
        <v>468</v>
      </c>
      <c r="E2896" s="4">
        <v>764.0</v>
      </c>
      <c r="F2896" s="5"/>
      <c r="G2896" s="6" t="s">
        <v>7353</v>
      </c>
    </row>
    <row r="2897">
      <c r="A2897" s="2" t="s">
        <v>7</v>
      </c>
      <c r="B2897" s="5">
        <v>3447.0</v>
      </c>
      <c r="C2897" s="5" t="s">
        <v>7354</v>
      </c>
      <c r="D2897" s="5" t="s">
        <v>468</v>
      </c>
      <c r="E2897" s="4">
        <v>765.0</v>
      </c>
      <c r="F2897" s="5" t="s">
        <v>7355</v>
      </c>
      <c r="G2897" s="6" t="s">
        <v>7356</v>
      </c>
    </row>
    <row r="2898">
      <c r="A2898" s="2" t="s">
        <v>7</v>
      </c>
      <c r="B2898" s="5">
        <v>3448.0</v>
      </c>
      <c r="C2898" s="5" t="s">
        <v>7357</v>
      </c>
      <c r="D2898" s="5" t="s">
        <v>468</v>
      </c>
      <c r="E2898" s="4">
        <v>765.0</v>
      </c>
      <c r="F2898" s="5" t="s">
        <v>7358</v>
      </c>
      <c r="G2898" s="6" t="s">
        <v>7359</v>
      </c>
    </row>
    <row r="2899">
      <c r="A2899" s="2" t="s">
        <v>7</v>
      </c>
      <c r="B2899" s="5">
        <v>3449.0</v>
      </c>
      <c r="C2899" s="5" t="s">
        <v>7360</v>
      </c>
      <c r="D2899" s="5" t="s">
        <v>468</v>
      </c>
      <c r="E2899" s="4">
        <v>765.0</v>
      </c>
      <c r="F2899" s="5" t="s">
        <v>7361</v>
      </c>
      <c r="G2899" s="6" t="s">
        <v>7362</v>
      </c>
    </row>
    <row r="2900">
      <c r="A2900" s="2" t="s">
        <v>7</v>
      </c>
      <c r="B2900" s="5">
        <v>3450.0</v>
      </c>
      <c r="C2900" s="5" t="s">
        <v>7363</v>
      </c>
      <c r="D2900" s="5" t="s">
        <v>468</v>
      </c>
      <c r="E2900" s="4">
        <v>765.0</v>
      </c>
      <c r="F2900" s="5" t="s">
        <v>7364</v>
      </c>
      <c r="G2900" s="6" t="s">
        <v>7365</v>
      </c>
    </row>
    <row r="2901">
      <c r="A2901" s="2" t="s">
        <v>7</v>
      </c>
      <c r="B2901" s="5">
        <v>3451.0</v>
      </c>
      <c r="C2901" s="5" t="s">
        <v>7366</v>
      </c>
      <c r="D2901" s="5" t="s">
        <v>468</v>
      </c>
      <c r="E2901" s="4">
        <v>765.0</v>
      </c>
      <c r="F2901" s="5" t="s">
        <v>7367</v>
      </c>
      <c r="G2901" s="6" t="s">
        <v>7368</v>
      </c>
    </row>
    <row r="2902">
      <c r="A2902" s="2" t="s">
        <v>7</v>
      </c>
      <c r="B2902" s="5">
        <v>3452.0</v>
      </c>
      <c r="C2902" s="5" t="s">
        <v>7369</v>
      </c>
      <c r="D2902" s="5" t="s">
        <v>468</v>
      </c>
      <c r="E2902" s="4">
        <v>765.0</v>
      </c>
      <c r="F2902" s="5" t="s">
        <v>7370</v>
      </c>
      <c r="G2902" s="6" t="s">
        <v>7371</v>
      </c>
    </row>
    <row r="2903">
      <c r="A2903" s="2" t="s">
        <v>7</v>
      </c>
      <c r="B2903" s="5">
        <v>3453.0</v>
      </c>
      <c r="C2903" s="5" t="s">
        <v>7372</v>
      </c>
      <c r="D2903" s="5" t="s">
        <v>468</v>
      </c>
      <c r="E2903" s="4">
        <v>765.0</v>
      </c>
      <c r="F2903" s="5" t="s">
        <v>7373</v>
      </c>
      <c r="G2903" s="6" t="s">
        <v>7374</v>
      </c>
    </row>
    <row r="2904">
      <c r="A2904" s="2" t="s">
        <v>7</v>
      </c>
      <c r="B2904" s="5">
        <v>3454.0</v>
      </c>
      <c r="C2904" s="5" t="s">
        <v>7375</v>
      </c>
      <c r="D2904" s="5" t="s">
        <v>468</v>
      </c>
      <c r="E2904" s="4">
        <v>765.0</v>
      </c>
      <c r="F2904" s="5"/>
      <c r="G2904" s="6" t="s">
        <v>7376</v>
      </c>
    </row>
    <row r="2905">
      <c r="A2905" s="2" t="s">
        <v>7</v>
      </c>
      <c r="B2905" s="5">
        <v>3455.0</v>
      </c>
      <c r="C2905" s="5" t="s">
        <v>7377</v>
      </c>
      <c r="D2905" s="5" t="s">
        <v>468</v>
      </c>
      <c r="E2905" s="4">
        <v>765.0</v>
      </c>
      <c r="F2905" s="5" t="s">
        <v>7378</v>
      </c>
      <c r="G2905" s="6" t="s">
        <v>7379</v>
      </c>
    </row>
    <row r="2906">
      <c r="A2906" s="2" t="s">
        <v>7</v>
      </c>
      <c r="B2906" s="5">
        <v>3456.0</v>
      </c>
      <c r="C2906" s="5" t="s">
        <v>7380</v>
      </c>
      <c r="D2906" s="5" t="s">
        <v>468</v>
      </c>
      <c r="E2906" s="4">
        <v>766.0</v>
      </c>
      <c r="F2906" s="5" t="s">
        <v>7381</v>
      </c>
      <c r="G2906" s="6" t="s">
        <v>7382</v>
      </c>
    </row>
    <row r="2907">
      <c r="A2907" s="2" t="s">
        <v>7</v>
      </c>
      <c r="B2907" s="5">
        <v>3457.0</v>
      </c>
      <c r="C2907" s="5" t="s">
        <v>7383</v>
      </c>
      <c r="D2907" s="5" t="s">
        <v>468</v>
      </c>
      <c r="E2907" s="4">
        <v>766.0</v>
      </c>
      <c r="F2907" s="5" t="s">
        <v>7384</v>
      </c>
      <c r="G2907" s="6" t="s">
        <v>7385</v>
      </c>
    </row>
    <row r="2908">
      <c r="A2908" s="2" t="s">
        <v>7</v>
      </c>
      <c r="B2908" s="5">
        <v>3458.0</v>
      </c>
      <c r="C2908" s="5" t="s">
        <v>7386</v>
      </c>
      <c r="D2908" s="5" t="s">
        <v>468</v>
      </c>
      <c r="E2908" s="4">
        <v>766.0</v>
      </c>
      <c r="F2908" s="5" t="s">
        <v>7387</v>
      </c>
      <c r="G2908" s="6" t="s">
        <v>7388</v>
      </c>
    </row>
    <row r="2909">
      <c r="A2909" s="2" t="s">
        <v>7</v>
      </c>
      <c r="B2909" s="5">
        <v>3459.0</v>
      </c>
      <c r="C2909" s="5" t="s">
        <v>7389</v>
      </c>
      <c r="D2909" s="5" t="s">
        <v>468</v>
      </c>
      <c r="E2909" s="4">
        <v>766.0</v>
      </c>
      <c r="F2909" s="5" t="s">
        <v>7390</v>
      </c>
      <c r="G2909" s="6" t="s">
        <v>7391</v>
      </c>
    </row>
    <row r="2910">
      <c r="A2910" s="2" t="s">
        <v>7</v>
      </c>
      <c r="B2910" s="5">
        <v>3460.0</v>
      </c>
      <c r="C2910" s="5" t="s">
        <v>7392</v>
      </c>
      <c r="D2910" s="5" t="s">
        <v>468</v>
      </c>
      <c r="E2910" s="4">
        <v>766.0</v>
      </c>
      <c r="F2910" s="5" t="s">
        <v>7393</v>
      </c>
      <c r="G2910" s="6" t="s">
        <v>7394</v>
      </c>
    </row>
    <row r="2911">
      <c r="A2911" s="2" t="s">
        <v>7</v>
      </c>
      <c r="B2911" s="5">
        <v>3461.0</v>
      </c>
      <c r="C2911" s="5" t="s">
        <v>7395</v>
      </c>
      <c r="D2911" s="5" t="s">
        <v>468</v>
      </c>
      <c r="E2911" s="4">
        <v>766.0</v>
      </c>
      <c r="F2911" s="5" t="s">
        <v>7396</v>
      </c>
      <c r="G2911" s="6" t="s">
        <v>7397</v>
      </c>
    </row>
    <row r="2912">
      <c r="A2912" s="2" t="s">
        <v>7</v>
      </c>
      <c r="B2912" s="5">
        <v>3462.0</v>
      </c>
      <c r="C2912" s="5" t="s">
        <v>7398</v>
      </c>
      <c r="D2912" s="5" t="s">
        <v>468</v>
      </c>
      <c r="E2912" s="4">
        <v>766.0</v>
      </c>
      <c r="F2912" s="5" t="s">
        <v>7399</v>
      </c>
      <c r="G2912" s="6" t="s">
        <v>7400</v>
      </c>
    </row>
    <row r="2913">
      <c r="A2913" s="2" t="s">
        <v>7</v>
      </c>
      <c r="B2913" s="5">
        <v>3463.0</v>
      </c>
      <c r="C2913" s="5" t="s">
        <v>7401</v>
      </c>
      <c r="D2913" s="5" t="s">
        <v>468</v>
      </c>
      <c r="E2913" s="4">
        <v>766.0</v>
      </c>
      <c r="F2913" s="5" t="s">
        <v>7402</v>
      </c>
      <c r="G2913" s="6" t="s">
        <v>7403</v>
      </c>
    </row>
    <row r="2914">
      <c r="A2914" s="2" t="s">
        <v>7</v>
      </c>
      <c r="B2914" s="5">
        <v>3464.0</v>
      </c>
      <c r="C2914" s="5" t="s">
        <v>7404</v>
      </c>
      <c r="D2914" s="5" t="s">
        <v>468</v>
      </c>
      <c r="E2914" s="4">
        <v>766.0</v>
      </c>
      <c r="F2914" s="5"/>
      <c r="G2914" s="6" t="s">
        <v>7405</v>
      </c>
    </row>
    <row r="2915">
      <c r="A2915" s="2" t="s">
        <v>7</v>
      </c>
      <c r="B2915" s="5">
        <v>3465.0</v>
      </c>
      <c r="C2915" s="5" t="s">
        <v>7406</v>
      </c>
      <c r="D2915" s="5" t="s">
        <v>468</v>
      </c>
      <c r="E2915" s="4">
        <v>766.0</v>
      </c>
      <c r="F2915" s="5" t="s">
        <v>7407</v>
      </c>
      <c r="G2915" s="6" t="s">
        <v>7408</v>
      </c>
    </row>
    <row r="2916">
      <c r="A2916" s="2" t="s">
        <v>7</v>
      </c>
      <c r="B2916" s="5">
        <v>3466.0</v>
      </c>
      <c r="C2916" s="5" t="s">
        <v>7409</v>
      </c>
      <c r="D2916" s="5" t="s">
        <v>468</v>
      </c>
      <c r="E2916" s="4">
        <v>766.0</v>
      </c>
      <c r="F2916" s="5" t="s">
        <v>7410</v>
      </c>
      <c r="G2916" s="6" t="s">
        <v>7411</v>
      </c>
    </row>
    <row r="2917">
      <c r="A2917" s="2" t="s">
        <v>7</v>
      </c>
      <c r="B2917" s="5">
        <v>3467.0</v>
      </c>
      <c r="C2917" s="5" t="s">
        <v>7412</v>
      </c>
      <c r="D2917" s="5" t="s">
        <v>468</v>
      </c>
      <c r="E2917" s="4">
        <v>766.0</v>
      </c>
      <c r="F2917" s="5" t="s">
        <v>7413</v>
      </c>
      <c r="G2917" s="6" t="s">
        <v>7414</v>
      </c>
    </row>
    <row r="2918">
      <c r="A2918" s="2" t="s">
        <v>7</v>
      </c>
      <c r="B2918" s="5">
        <v>3468.0</v>
      </c>
      <c r="C2918" s="5" t="s">
        <v>7415</v>
      </c>
      <c r="D2918" s="5" t="s">
        <v>468</v>
      </c>
      <c r="E2918" s="4">
        <v>766.0</v>
      </c>
      <c r="F2918" s="5" t="s">
        <v>7416</v>
      </c>
      <c r="G2918" s="6" t="s">
        <v>7417</v>
      </c>
    </row>
    <row r="2919">
      <c r="A2919" s="2" t="s">
        <v>7</v>
      </c>
      <c r="B2919" s="5">
        <v>3469.0</v>
      </c>
      <c r="C2919" s="5" t="s">
        <v>7418</v>
      </c>
      <c r="D2919" s="5" t="s">
        <v>468</v>
      </c>
      <c r="E2919" s="4">
        <v>766.0</v>
      </c>
      <c r="F2919" s="5" t="s">
        <v>7419</v>
      </c>
      <c r="G2919" s="6" t="s">
        <v>7420</v>
      </c>
    </row>
    <row r="2920">
      <c r="A2920" s="2" t="s">
        <v>7</v>
      </c>
      <c r="B2920" s="5">
        <v>3470.0</v>
      </c>
      <c r="C2920" s="5" t="s">
        <v>7421</v>
      </c>
      <c r="D2920" s="5" t="s">
        <v>468</v>
      </c>
      <c r="E2920" s="4">
        <v>766.0</v>
      </c>
      <c r="F2920" s="5" t="s">
        <v>7422</v>
      </c>
      <c r="G2920" s="6" t="s">
        <v>7423</v>
      </c>
    </row>
    <row r="2921">
      <c r="A2921" s="2" t="s">
        <v>7</v>
      </c>
      <c r="B2921" s="5">
        <v>3471.0</v>
      </c>
      <c r="C2921" s="5" t="s">
        <v>7424</v>
      </c>
      <c r="D2921" s="5" t="s">
        <v>468</v>
      </c>
      <c r="E2921" s="4">
        <v>767.0</v>
      </c>
      <c r="F2921" s="5" t="s">
        <v>7425</v>
      </c>
      <c r="G2921" s="6" t="s">
        <v>7426</v>
      </c>
    </row>
    <row r="2922">
      <c r="A2922" s="2" t="s">
        <v>7</v>
      </c>
      <c r="B2922" s="5">
        <v>3472.0</v>
      </c>
      <c r="C2922" s="5" t="s">
        <v>7427</v>
      </c>
      <c r="D2922" s="5" t="s">
        <v>468</v>
      </c>
      <c r="E2922" s="4">
        <v>767.0</v>
      </c>
      <c r="F2922" s="5" t="s">
        <v>7428</v>
      </c>
      <c r="G2922" s="6" t="s">
        <v>7429</v>
      </c>
    </row>
    <row r="2923">
      <c r="A2923" s="2" t="s">
        <v>7</v>
      </c>
      <c r="B2923" s="5">
        <v>3473.0</v>
      </c>
      <c r="C2923" s="5" t="s">
        <v>7430</v>
      </c>
      <c r="D2923" s="5" t="s">
        <v>468</v>
      </c>
      <c r="E2923" s="4">
        <v>767.0</v>
      </c>
      <c r="F2923" s="5" t="s">
        <v>7431</v>
      </c>
      <c r="G2923" s="6" t="s">
        <v>7432</v>
      </c>
    </row>
    <row r="2924">
      <c r="A2924" s="2" t="s">
        <v>7</v>
      </c>
      <c r="B2924" s="5">
        <v>3474.0</v>
      </c>
      <c r="C2924" s="5" t="s">
        <v>7433</v>
      </c>
      <c r="D2924" s="5" t="s">
        <v>468</v>
      </c>
      <c r="E2924" s="4">
        <v>767.0</v>
      </c>
      <c r="F2924" s="5" t="s">
        <v>7434</v>
      </c>
      <c r="G2924" s="6" t="s">
        <v>7435</v>
      </c>
    </row>
    <row r="2925">
      <c r="A2925" s="2" t="s">
        <v>7</v>
      </c>
      <c r="B2925" s="5">
        <v>3475.0</v>
      </c>
      <c r="C2925" s="5" t="s">
        <v>7436</v>
      </c>
      <c r="D2925" s="5" t="s">
        <v>468</v>
      </c>
      <c r="E2925" s="4">
        <v>767.0</v>
      </c>
      <c r="F2925" s="5" t="s">
        <v>7437</v>
      </c>
      <c r="G2925" s="6" t="s">
        <v>7438</v>
      </c>
    </row>
    <row r="2926">
      <c r="A2926" s="2" t="s">
        <v>7</v>
      </c>
      <c r="B2926" s="5">
        <v>3476.0</v>
      </c>
      <c r="C2926" s="5" t="s">
        <v>7439</v>
      </c>
      <c r="D2926" s="5" t="s">
        <v>468</v>
      </c>
      <c r="E2926" s="4">
        <v>767.0</v>
      </c>
      <c r="F2926" s="5" t="s">
        <v>7440</v>
      </c>
      <c r="G2926" s="6" t="s">
        <v>7441</v>
      </c>
    </row>
    <row r="2927">
      <c r="A2927" s="2" t="s">
        <v>7</v>
      </c>
      <c r="B2927" s="5">
        <v>3477.0</v>
      </c>
      <c r="C2927" s="5" t="s">
        <v>7442</v>
      </c>
      <c r="D2927" s="5" t="s">
        <v>468</v>
      </c>
      <c r="E2927" s="4">
        <v>768.0</v>
      </c>
      <c r="F2927" s="5" t="s">
        <v>7443</v>
      </c>
      <c r="G2927" s="6" t="s">
        <v>7444</v>
      </c>
    </row>
    <row r="2928">
      <c r="A2928" s="2" t="s">
        <v>7</v>
      </c>
      <c r="B2928" s="5">
        <v>3478.0</v>
      </c>
      <c r="C2928" s="5" t="s">
        <v>7445</v>
      </c>
      <c r="D2928" s="5" t="s">
        <v>468</v>
      </c>
      <c r="E2928" s="4">
        <v>768.0</v>
      </c>
      <c r="F2928" s="5"/>
      <c r="G2928" s="6" t="s">
        <v>7446</v>
      </c>
    </row>
    <row r="2929">
      <c r="A2929" s="2" t="s">
        <v>7</v>
      </c>
      <c r="B2929" s="5">
        <v>3479.0</v>
      </c>
      <c r="C2929" s="5" t="s">
        <v>7447</v>
      </c>
      <c r="D2929" s="5" t="s">
        <v>468</v>
      </c>
      <c r="E2929" s="4">
        <v>768.0</v>
      </c>
      <c r="F2929" s="5" t="s">
        <v>7448</v>
      </c>
      <c r="G2929" s="6" t="s">
        <v>7449</v>
      </c>
    </row>
    <row r="2930">
      <c r="A2930" s="2" t="s">
        <v>7</v>
      </c>
      <c r="B2930" s="5">
        <v>3480.0</v>
      </c>
      <c r="C2930" s="5" t="s">
        <v>7450</v>
      </c>
      <c r="D2930" s="5" t="s">
        <v>468</v>
      </c>
      <c r="E2930" s="4">
        <v>768.0</v>
      </c>
      <c r="F2930" s="5" t="s">
        <v>7451</v>
      </c>
      <c r="G2930" s="6" t="s">
        <v>7452</v>
      </c>
    </row>
    <row r="2931">
      <c r="A2931" s="2" t="s">
        <v>7</v>
      </c>
      <c r="B2931" s="5">
        <v>3481.0</v>
      </c>
      <c r="C2931" s="5" t="s">
        <v>7453</v>
      </c>
      <c r="D2931" s="5" t="s">
        <v>468</v>
      </c>
      <c r="E2931" s="4">
        <v>768.0</v>
      </c>
      <c r="F2931" s="5" t="s">
        <v>7454</v>
      </c>
      <c r="G2931" s="6" t="s">
        <v>7455</v>
      </c>
    </row>
    <row r="2932">
      <c r="A2932" s="2" t="s">
        <v>7</v>
      </c>
      <c r="B2932" s="5">
        <v>3482.0</v>
      </c>
      <c r="C2932" s="5" t="s">
        <v>7456</v>
      </c>
      <c r="D2932" s="5" t="s">
        <v>468</v>
      </c>
      <c r="E2932" s="4">
        <v>768.0</v>
      </c>
      <c r="F2932" s="5" t="s">
        <v>7457</v>
      </c>
      <c r="G2932" s="6" t="s">
        <v>7458</v>
      </c>
    </row>
    <row r="2933">
      <c r="A2933" s="2" t="s">
        <v>7</v>
      </c>
      <c r="B2933" s="5">
        <v>3483.0</v>
      </c>
      <c r="C2933" s="5" t="s">
        <v>7459</v>
      </c>
      <c r="D2933" s="5" t="s">
        <v>468</v>
      </c>
      <c r="E2933" s="4">
        <v>768.0</v>
      </c>
      <c r="F2933" s="5"/>
      <c r="G2933" s="6" t="s">
        <v>7460</v>
      </c>
    </row>
    <row r="2934">
      <c r="A2934" s="2" t="s">
        <v>7</v>
      </c>
      <c r="B2934" s="5">
        <v>3484.0</v>
      </c>
      <c r="C2934" s="5" t="s">
        <v>7461</v>
      </c>
      <c r="D2934" s="5" t="s">
        <v>468</v>
      </c>
      <c r="E2934" s="4">
        <v>768.0</v>
      </c>
      <c r="F2934" s="5"/>
      <c r="G2934" s="6" t="s">
        <v>7462</v>
      </c>
    </row>
    <row r="2935">
      <c r="A2935" s="2" t="s">
        <v>7</v>
      </c>
      <c r="B2935" s="5">
        <v>3485.0</v>
      </c>
      <c r="C2935" s="5" t="s">
        <v>7463</v>
      </c>
      <c r="D2935" s="5" t="s">
        <v>468</v>
      </c>
      <c r="E2935" s="4">
        <v>768.0</v>
      </c>
      <c r="F2935" s="5"/>
      <c r="G2935" s="6" t="s">
        <v>7464</v>
      </c>
    </row>
    <row r="2936">
      <c r="A2936" s="2" t="s">
        <v>7</v>
      </c>
      <c r="B2936" s="5">
        <v>3486.0</v>
      </c>
      <c r="C2936" s="5" t="s">
        <v>7465</v>
      </c>
      <c r="D2936" s="5" t="s">
        <v>468</v>
      </c>
      <c r="E2936" s="4">
        <v>768.0</v>
      </c>
      <c r="F2936" s="5" t="s">
        <v>7466</v>
      </c>
      <c r="G2936" s="6" t="s">
        <v>7467</v>
      </c>
    </row>
    <row r="2937">
      <c r="A2937" s="2" t="s">
        <v>7</v>
      </c>
      <c r="B2937" s="5">
        <v>3487.0</v>
      </c>
      <c r="C2937" s="5" t="s">
        <v>7468</v>
      </c>
      <c r="D2937" s="5" t="s">
        <v>548</v>
      </c>
      <c r="E2937" s="4">
        <v>768.0</v>
      </c>
      <c r="F2937" s="5" t="s">
        <v>7469</v>
      </c>
      <c r="G2937" s="6" t="s">
        <v>7470</v>
      </c>
    </row>
    <row r="2938">
      <c r="A2938" s="2" t="s">
        <v>7</v>
      </c>
      <c r="B2938" s="5">
        <v>3488.0</v>
      </c>
      <c r="C2938" s="5" t="s">
        <v>7471</v>
      </c>
      <c r="D2938" s="5" t="s">
        <v>468</v>
      </c>
      <c r="E2938" s="4">
        <v>768.0</v>
      </c>
      <c r="F2938" s="5" t="s">
        <v>7472</v>
      </c>
      <c r="G2938" s="6" t="s">
        <v>7473</v>
      </c>
    </row>
    <row r="2939">
      <c r="A2939" s="2" t="s">
        <v>7</v>
      </c>
      <c r="B2939" s="5">
        <v>3489.0</v>
      </c>
      <c r="C2939" s="5" t="s">
        <v>7474</v>
      </c>
      <c r="D2939" s="5" t="s">
        <v>468</v>
      </c>
      <c r="E2939" s="4">
        <v>769.0</v>
      </c>
      <c r="F2939" s="5" t="s">
        <v>7475</v>
      </c>
      <c r="G2939" s="6" t="s">
        <v>7476</v>
      </c>
    </row>
    <row r="2940">
      <c r="A2940" s="2" t="s">
        <v>7</v>
      </c>
      <c r="B2940" s="5">
        <v>3490.0</v>
      </c>
      <c r="C2940" s="5" t="s">
        <v>7477</v>
      </c>
      <c r="D2940" s="5" t="s">
        <v>468</v>
      </c>
      <c r="E2940" s="4">
        <v>769.0</v>
      </c>
      <c r="F2940" s="5" t="s">
        <v>7478</v>
      </c>
      <c r="G2940" s="6" t="s">
        <v>7479</v>
      </c>
    </row>
    <row r="2941">
      <c r="A2941" s="2" t="s">
        <v>7</v>
      </c>
      <c r="B2941" s="5">
        <v>3491.0</v>
      </c>
      <c r="C2941" s="5" t="s">
        <v>7480</v>
      </c>
      <c r="D2941" s="5" t="s">
        <v>468</v>
      </c>
      <c r="E2941" s="4">
        <v>769.0</v>
      </c>
      <c r="F2941" s="5" t="s">
        <v>7481</v>
      </c>
      <c r="G2941" s="6" t="s">
        <v>7482</v>
      </c>
    </row>
    <row r="2942">
      <c r="A2942" s="2" t="s">
        <v>7</v>
      </c>
      <c r="B2942" s="5">
        <v>3492.0</v>
      </c>
      <c r="C2942" s="5" t="s">
        <v>7483</v>
      </c>
      <c r="D2942" s="5" t="s">
        <v>468</v>
      </c>
      <c r="E2942" s="4">
        <v>769.0</v>
      </c>
      <c r="F2942" s="5"/>
      <c r="G2942" s="6" t="s">
        <v>7484</v>
      </c>
    </row>
    <row r="2943">
      <c r="A2943" s="2" t="s">
        <v>7</v>
      </c>
      <c r="B2943" s="5">
        <v>3493.0</v>
      </c>
      <c r="C2943" s="5" t="s">
        <v>7485</v>
      </c>
      <c r="D2943" s="5" t="s">
        <v>468</v>
      </c>
      <c r="E2943" s="4">
        <v>769.0</v>
      </c>
      <c r="F2943" s="5" t="s">
        <v>7486</v>
      </c>
      <c r="G2943" s="6" t="s">
        <v>7487</v>
      </c>
    </row>
    <row r="2944">
      <c r="A2944" s="2" t="s">
        <v>7</v>
      </c>
      <c r="B2944" s="5">
        <v>3494.0</v>
      </c>
      <c r="C2944" s="5" t="s">
        <v>309</v>
      </c>
      <c r="D2944" s="5" t="s">
        <v>540</v>
      </c>
      <c r="E2944" s="4">
        <v>769.0</v>
      </c>
      <c r="F2944" s="5" t="s">
        <v>7488</v>
      </c>
      <c r="G2944" s="6" t="s">
        <v>7489</v>
      </c>
    </row>
    <row r="2945">
      <c r="A2945" s="2" t="s">
        <v>7</v>
      </c>
      <c r="B2945" s="5">
        <v>3495.0</v>
      </c>
      <c r="C2945" s="5" t="s">
        <v>7490</v>
      </c>
      <c r="D2945" s="5" t="s">
        <v>468</v>
      </c>
      <c r="E2945" s="4">
        <v>770.0</v>
      </c>
      <c r="F2945" s="5" t="s">
        <v>7491</v>
      </c>
      <c r="G2945" s="6" t="s">
        <v>7492</v>
      </c>
    </row>
    <row r="2946">
      <c r="A2946" s="2" t="s">
        <v>7</v>
      </c>
      <c r="B2946" s="5">
        <v>3496.0</v>
      </c>
      <c r="C2946" s="5" t="s">
        <v>7493</v>
      </c>
      <c r="D2946" s="5" t="s">
        <v>468</v>
      </c>
      <c r="E2946" s="4">
        <v>770.0</v>
      </c>
      <c r="F2946" s="5" t="s">
        <v>7494</v>
      </c>
      <c r="G2946" s="6" t="s">
        <v>7495</v>
      </c>
    </row>
    <row r="2947">
      <c r="A2947" s="2" t="s">
        <v>7</v>
      </c>
      <c r="B2947" s="5">
        <v>3497.0</v>
      </c>
      <c r="C2947" s="5" t="s">
        <v>7496</v>
      </c>
      <c r="D2947" s="5" t="s">
        <v>548</v>
      </c>
      <c r="E2947" s="4">
        <v>770.0</v>
      </c>
      <c r="F2947" s="5" t="s">
        <v>7497</v>
      </c>
      <c r="G2947" s="6" t="s">
        <v>7498</v>
      </c>
    </row>
    <row r="2948">
      <c r="A2948" s="2" t="s">
        <v>7</v>
      </c>
      <c r="B2948" s="5">
        <v>3498.0</v>
      </c>
      <c r="C2948" s="5" t="s">
        <v>7499</v>
      </c>
      <c r="D2948" s="5" t="s">
        <v>468</v>
      </c>
      <c r="E2948" s="4">
        <v>771.0</v>
      </c>
      <c r="F2948" s="5" t="s">
        <v>7500</v>
      </c>
      <c r="G2948" s="6" t="s">
        <v>7501</v>
      </c>
    </row>
    <row r="2949">
      <c r="A2949" s="2" t="s">
        <v>7</v>
      </c>
      <c r="B2949" s="5">
        <v>3499.0</v>
      </c>
      <c r="C2949" s="5" t="s">
        <v>7502</v>
      </c>
      <c r="D2949" s="5" t="s">
        <v>458</v>
      </c>
      <c r="E2949" s="4">
        <v>771.0</v>
      </c>
      <c r="F2949" s="5" t="s">
        <v>7503</v>
      </c>
      <c r="G2949" s="6" t="s">
        <v>7504</v>
      </c>
    </row>
    <row r="2950">
      <c r="A2950" s="2" t="s">
        <v>7</v>
      </c>
      <c r="B2950" s="5">
        <v>3500.0</v>
      </c>
      <c r="C2950" s="5" t="s">
        <v>7505</v>
      </c>
      <c r="D2950" s="5" t="s">
        <v>468</v>
      </c>
      <c r="E2950" s="4">
        <v>771.0</v>
      </c>
      <c r="F2950" s="5" t="s">
        <v>7506</v>
      </c>
      <c r="G2950" s="6" t="s">
        <v>7507</v>
      </c>
    </row>
    <row r="2951">
      <c r="A2951" s="2" t="s">
        <v>7</v>
      </c>
      <c r="B2951" s="5">
        <v>3501.0</v>
      </c>
      <c r="C2951" s="5" t="s">
        <v>7508</v>
      </c>
      <c r="D2951" s="5" t="s">
        <v>468</v>
      </c>
      <c r="E2951" s="4">
        <v>771.0</v>
      </c>
      <c r="F2951" s="5" t="s">
        <v>7509</v>
      </c>
      <c r="G2951" s="6" t="s">
        <v>7510</v>
      </c>
    </row>
    <row r="2952">
      <c r="A2952" s="2" t="s">
        <v>7</v>
      </c>
      <c r="B2952" s="5">
        <v>3502.0</v>
      </c>
      <c r="C2952" s="5" t="s">
        <v>7511</v>
      </c>
      <c r="D2952" s="5" t="s">
        <v>468</v>
      </c>
      <c r="E2952" s="4">
        <v>771.0</v>
      </c>
      <c r="F2952" s="5" t="s">
        <v>7512</v>
      </c>
      <c r="G2952" s="6" t="s">
        <v>7513</v>
      </c>
    </row>
    <row r="2953">
      <c r="A2953" s="2" t="s">
        <v>7</v>
      </c>
      <c r="B2953" s="5">
        <v>3503.0</v>
      </c>
      <c r="C2953" s="5" t="s">
        <v>7514</v>
      </c>
      <c r="D2953" s="5" t="s">
        <v>468</v>
      </c>
      <c r="E2953" s="4">
        <v>771.0</v>
      </c>
      <c r="F2953" s="5" t="s">
        <v>7515</v>
      </c>
      <c r="G2953" s="6" t="s">
        <v>7516</v>
      </c>
    </row>
    <row r="2954">
      <c r="A2954" s="2" t="s">
        <v>7</v>
      </c>
      <c r="B2954" s="5">
        <v>3504.0</v>
      </c>
      <c r="C2954" s="5" t="s">
        <v>7517</v>
      </c>
      <c r="D2954" s="5" t="s">
        <v>468</v>
      </c>
      <c r="E2954" s="4">
        <v>771.0</v>
      </c>
      <c r="F2954" s="5" t="s">
        <v>7518</v>
      </c>
      <c r="G2954" s="6" t="s">
        <v>7519</v>
      </c>
    </row>
    <row r="2955">
      <c r="A2955" s="2" t="s">
        <v>7</v>
      </c>
      <c r="B2955" s="5">
        <v>3505.0</v>
      </c>
      <c r="C2955" s="5" t="s">
        <v>7520</v>
      </c>
      <c r="D2955" s="5" t="s">
        <v>468</v>
      </c>
      <c r="E2955" s="4">
        <v>771.0</v>
      </c>
      <c r="F2955" s="5" t="s">
        <v>7521</v>
      </c>
      <c r="G2955" s="6" t="s">
        <v>7522</v>
      </c>
    </row>
    <row r="2956">
      <c r="A2956" s="2" t="s">
        <v>7</v>
      </c>
      <c r="B2956" s="5">
        <v>3506.0</v>
      </c>
      <c r="C2956" s="5" t="s">
        <v>7523</v>
      </c>
      <c r="D2956" s="5" t="s">
        <v>548</v>
      </c>
      <c r="E2956" s="4">
        <v>771.0</v>
      </c>
      <c r="F2956" s="5" t="s">
        <v>7524</v>
      </c>
      <c r="G2956" s="6" t="s">
        <v>7525</v>
      </c>
    </row>
    <row r="2957">
      <c r="A2957" s="2" t="s">
        <v>7</v>
      </c>
      <c r="B2957" s="5">
        <v>3507.0</v>
      </c>
      <c r="C2957" s="5" t="s">
        <v>7526</v>
      </c>
      <c r="D2957" s="5" t="s">
        <v>468</v>
      </c>
      <c r="E2957" s="4">
        <v>772.0</v>
      </c>
      <c r="F2957" s="5" t="s">
        <v>7527</v>
      </c>
      <c r="G2957" s="6" t="s">
        <v>7528</v>
      </c>
    </row>
    <row r="2958">
      <c r="A2958" s="2" t="s">
        <v>7</v>
      </c>
      <c r="B2958" s="5">
        <v>3508.0</v>
      </c>
      <c r="C2958" s="5" t="s">
        <v>7529</v>
      </c>
      <c r="D2958" s="5" t="s">
        <v>468</v>
      </c>
      <c r="E2958" s="4">
        <v>772.0</v>
      </c>
      <c r="F2958" s="5" t="s">
        <v>7530</v>
      </c>
      <c r="G2958" s="6" t="s">
        <v>7531</v>
      </c>
    </row>
    <row r="2959">
      <c r="A2959" s="2" t="s">
        <v>7</v>
      </c>
      <c r="B2959" s="5">
        <v>3509.0</v>
      </c>
      <c r="C2959" s="5" t="s">
        <v>7532</v>
      </c>
      <c r="D2959" s="5" t="s">
        <v>468</v>
      </c>
      <c r="E2959" s="4">
        <v>772.0</v>
      </c>
      <c r="F2959" s="5" t="s">
        <v>7533</v>
      </c>
      <c r="G2959" s="6" t="s">
        <v>7534</v>
      </c>
    </row>
    <row r="2960">
      <c r="A2960" s="2" t="s">
        <v>7</v>
      </c>
      <c r="B2960" s="5">
        <v>3510.0</v>
      </c>
      <c r="C2960" s="5" t="s">
        <v>7535</v>
      </c>
      <c r="D2960" s="5" t="s">
        <v>468</v>
      </c>
      <c r="E2960" s="4">
        <v>772.0</v>
      </c>
      <c r="F2960" s="5" t="s">
        <v>7536</v>
      </c>
      <c r="G2960" s="6" t="s">
        <v>7537</v>
      </c>
    </row>
    <row r="2961">
      <c r="A2961" s="2" t="s">
        <v>7</v>
      </c>
      <c r="B2961" s="5">
        <v>3511.0</v>
      </c>
      <c r="C2961" s="5" t="s">
        <v>7538</v>
      </c>
      <c r="D2961" s="5" t="s">
        <v>468</v>
      </c>
      <c r="E2961" s="4">
        <v>772.0</v>
      </c>
      <c r="F2961" s="5" t="s">
        <v>7539</v>
      </c>
      <c r="G2961" s="6" t="s">
        <v>7540</v>
      </c>
    </row>
    <row r="2962">
      <c r="A2962" s="2" t="s">
        <v>7</v>
      </c>
      <c r="B2962" s="5">
        <v>3512.0</v>
      </c>
      <c r="C2962" s="5" t="s">
        <v>7541</v>
      </c>
      <c r="D2962" s="5" t="s">
        <v>468</v>
      </c>
      <c r="E2962" s="4">
        <v>772.0</v>
      </c>
      <c r="F2962" s="5" t="s">
        <v>7542</v>
      </c>
      <c r="G2962" s="6" t="s">
        <v>7543</v>
      </c>
    </row>
    <row r="2963">
      <c r="A2963" s="2" t="s">
        <v>7</v>
      </c>
      <c r="B2963" s="5">
        <v>3513.0</v>
      </c>
      <c r="C2963" s="5" t="s">
        <v>7544</v>
      </c>
      <c r="D2963" s="5" t="s">
        <v>468</v>
      </c>
      <c r="E2963" s="4">
        <v>772.0</v>
      </c>
      <c r="F2963" s="5" t="s">
        <v>7545</v>
      </c>
      <c r="G2963" s="6" t="s">
        <v>7546</v>
      </c>
    </row>
    <row r="2964">
      <c r="A2964" s="2" t="s">
        <v>7</v>
      </c>
      <c r="B2964" s="5">
        <v>3514.0</v>
      </c>
      <c r="C2964" s="5" t="s">
        <v>7547</v>
      </c>
      <c r="D2964" s="5" t="s">
        <v>468</v>
      </c>
      <c r="E2964" s="4">
        <v>772.0</v>
      </c>
      <c r="F2964" s="5" t="s">
        <v>7548</v>
      </c>
      <c r="G2964" s="6" t="s">
        <v>7549</v>
      </c>
    </row>
    <row r="2965">
      <c r="A2965" s="2" t="s">
        <v>7</v>
      </c>
      <c r="B2965" s="5">
        <v>3515.0</v>
      </c>
      <c r="C2965" s="5" t="s">
        <v>7550</v>
      </c>
      <c r="D2965" s="5" t="s">
        <v>468</v>
      </c>
      <c r="E2965" s="4">
        <v>772.0</v>
      </c>
      <c r="F2965" s="5" t="s">
        <v>7551</v>
      </c>
      <c r="G2965" s="6" t="s">
        <v>7552</v>
      </c>
    </row>
    <row r="2966">
      <c r="A2966" s="2" t="s">
        <v>7</v>
      </c>
      <c r="B2966" s="5">
        <v>3516.0</v>
      </c>
      <c r="C2966" s="5" t="s">
        <v>7553</v>
      </c>
      <c r="D2966" s="5" t="s">
        <v>468</v>
      </c>
      <c r="E2966" s="4">
        <v>772.0</v>
      </c>
      <c r="F2966" s="5" t="s">
        <v>7554</v>
      </c>
      <c r="G2966" s="6" t="s">
        <v>7555</v>
      </c>
    </row>
    <row r="2967">
      <c r="A2967" s="2" t="s">
        <v>7</v>
      </c>
      <c r="B2967" s="5">
        <v>3517.0</v>
      </c>
      <c r="C2967" s="5" t="s">
        <v>7556</v>
      </c>
      <c r="D2967" s="5" t="s">
        <v>468</v>
      </c>
      <c r="E2967" s="4">
        <v>772.0</v>
      </c>
      <c r="F2967" s="5"/>
      <c r="G2967" s="6" t="s">
        <v>7557</v>
      </c>
    </row>
    <row r="2968">
      <c r="A2968" s="2" t="s">
        <v>7</v>
      </c>
      <c r="B2968" s="5">
        <v>3518.0</v>
      </c>
      <c r="C2968" s="5" t="s">
        <v>7558</v>
      </c>
      <c r="D2968" s="5" t="s">
        <v>468</v>
      </c>
      <c r="E2968" s="4">
        <v>772.0</v>
      </c>
      <c r="F2968" s="5" t="s">
        <v>7559</v>
      </c>
      <c r="G2968" s="6" t="s">
        <v>7560</v>
      </c>
    </row>
    <row r="2969">
      <c r="A2969" s="2" t="s">
        <v>7</v>
      </c>
      <c r="B2969" s="5">
        <v>3519.0</v>
      </c>
      <c r="C2969" s="5" t="s">
        <v>7561</v>
      </c>
      <c r="D2969" s="5" t="s">
        <v>468</v>
      </c>
      <c r="E2969" s="4">
        <v>772.0</v>
      </c>
      <c r="F2969" s="5" t="s">
        <v>7562</v>
      </c>
      <c r="G2969" s="6" t="s">
        <v>7563</v>
      </c>
    </row>
    <row r="2970">
      <c r="A2970" s="2" t="s">
        <v>7</v>
      </c>
      <c r="B2970" s="5">
        <v>3520.0</v>
      </c>
      <c r="C2970" s="5" t="s">
        <v>312</v>
      </c>
      <c r="D2970" s="5" t="s">
        <v>468</v>
      </c>
      <c r="E2970" s="4">
        <v>772.0</v>
      </c>
      <c r="F2970" s="5" t="s">
        <v>7564</v>
      </c>
      <c r="G2970" s="6" t="s">
        <v>7565</v>
      </c>
    </row>
    <row r="2971">
      <c r="A2971" s="2" t="s">
        <v>7</v>
      </c>
      <c r="B2971" s="5">
        <v>3521.0</v>
      </c>
      <c r="C2971" s="5" t="s">
        <v>7566</v>
      </c>
      <c r="D2971" s="5" t="s">
        <v>468</v>
      </c>
      <c r="E2971" s="4">
        <v>772.0</v>
      </c>
      <c r="F2971" s="5" t="s">
        <v>7567</v>
      </c>
      <c r="G2971" s="6" t="s">
        <v>7568</v>
      </c>
    </row>
    <row r="2972">
      <c r="A2972" s="2" t="s">
        <v>7</v>
      </c>
      <c r="B2972" s="5">
        <v>3522.0</v>
      </c>
      <c r="C2972" s="5" t="s">
        <v>7569</v>
      </c>
      <c r="D2972" s="5" t="s">
        <v>468</v>
      </c>
      <c r="E2972" s="4">
        <v>772.0</v>
      </c>
      <c r="F2972" s="5" t="s">
        <v>7570</v>
      </c>
      <c r="G2972" s="6" t="s">
        <v>7571</v>
      </c>
    </row>
    <row r="2973">
      <c r="A2973" s="2" t="s">
        <v>7</v>
      </c>
      <c r="B2973" s="5">
        <v>3523.0</v>
      </c>
      <c r="C2973" s="5" t="s">
        <v>7572</v>
      </c>
      <c r="D2973" s="5" t="s">
        <v>468</v>
      </c>
      <c r="E2973" s="4">
        <v>772.0</v>
      </c>
      <c r="F2973" s="5" t="s">
        <v>7573</v>
      </c>
      <c r="G2973" s="6" t="s">
        <v>7574</v>
      </c>
    </row>
    <row r="2974">
      <c r="A2974" s="2" t="s">
        <v>7</v>
      </c>
      <c r="B2974" s="5">
        <v>3524.0</v>
      </c>
      <c r="C2974" s="5" t="s">
        <v>7575</v>
      </c>
      <c r="D2974" s="5" t="s">
        <v>468</v>
      </c>
      <c r="E2974" s="4">
        <v>772.0</v>
      </c>
      <c r="F2974" s="5" t="s">
        <v>7576</v>
      </c>
      <c r="G2974" s="6" t="s">
        <v>7577</v>
      </c>
    </row>
    <row r="2975">
      <c r="A2975" s="2" t="s">
        <v>7</v>
      </c>
      <c r="B2975" s="5">
        <v>3525.0</v>
      </c>
      <c r="C2975" s="5" t="s">
        <v>7578</v>
      </c>
      <c r="D2975" s="5" t="s">
        <v>468</v>
      </c>
      <c r="E2975" s="4">
        <v>772.0</v>
      </c>
      <c r="F2975" s="5" t="s">
        <v>7579</v>
      </c>
      <c r="G2975" s="6" t="s">
        <v>7580</v>
      </c>
    </row>
    <row r="2976">
      <c r="A2976" s="2" t="s">
        <v>7</v>
      </c>
      <c r="B2976" s="5">
        <v>3526.0</v>
      </c>
      <c r="C2976" s="5" t="s">
        <v>7581</v>
      </c>
      <c r="D2976" s="5" t="s">
        <v>468</v>
      </c>
      <c r="E2976" s="4">
        <v>772.0</v>
      </c>
      <c r="F2976" s="5" t="s">
        <v>7582</v>
      </c>
      <c r="G2976" s="6" t="s">
        <v>7583</v>
      </c>
    </row>
    <row r="2977">
      <c r="A2977" s="2" t="s">
        <v>7</v>
      </c>
      <c r="B2977" s="5">
        <v>3527.0</v>
      </c>
      <c r="C2977" s="5" t="s">
        <v>7584</v>
      </c>
      <c r="D2977" s="5" t="s">
        <v>468</v>
      </c>
      <c r="E2977" s="4">
        <v>772.0</v>
      </c>
      <c r="F2977" s="5" t="s">
        <v>7585</v>
      </c>
      <c r="G2977" s="6" t="s">
        <v>7586</v>
      </c>
    </row>
    <row r="2978">
      <c r="A2978" s="2" t="s">
        <v>7</v>
      </c>
      <c r="B2978" s="5">
        <v>3528.0</v>
      </c>
      <c r="C2978" s="5" t="s">
        <v>7587</v>
      </c>
      <c r="D2978" s="5" t="s">
        <v>468</v>
      </c>
      <c r="E2978" s="4">
        <v>772.0</v>
      </c>
      <c r="F2978" s="5" t="s">
        <v>7588</v>
      </c>
      <c r="G2978" s="6" t="s">
        <v>7589</v>
      </c>
    </row>
    <row r="2979">
      <c r="A2979" s="2" t="s">
        <v>7</v>
      </c>
      <c r="B2979" s="5">
        <v>3529.0</v>
      </c>
      <c r="C2979" s="5" t="s">
        <v>7590</v>
      </c>
      <c r="D2979" s="5" t="s">
        <v>468</v>
      </c>
      <c r="E2979" s="4">
        <v>772.0</v>
      </c>
      <c r="F2979" s="5" t="s">
        <v>7591</v>
      </c>
      <c r="G2979" s="6" t="s">
        <v>7592</v>
      </c>
    </row>
    <row r="2980">
      <c r="A2980" s="2" t="s">
        <v>7</v>
      </c>
      <c r="B2980" s="5">
        <v>3530.0</v>
      </c>
      <c r="C2980" s="5" t="s">
        <v>7593</v>
      </c>
      <c r="D2980" s="5" t="s">
        <v>468</v>
      </c>
      <c r="E2980" s="4">
        <v>772.0</v>
      </c>
      <c r="F2980" s="5" t="s">
        <v>7594</v>
      </c>
      <c r="G2980" s="6" t="s">
        <v>7595</v>
      </c>
    </row>
    <row r="2981">
      <c r="A2981" s="2" t="s">
        <v>7</v>
      </c>
      <c r="B2981" s="5">
        <v>3531.0</v>
      </c>
      <c r="C2981" s="5" t="s">
        <v>7596</v>
      </c>
      <c r="D2981" s="5" t="s">
        <v>468</v>
      </c>
      <c r="E2981" s="4">
        <v>773.0</v>
      </c>
      <c r="F2981" s="5" t="s">
        <v>7597</v>
      </c>
      <c r="G2981" s="6" t="s">
        <v>7598</v>
      </c>
    </row>
    <row r="2982">
      <c r="A2982" s="2" t="s">
        <v>7</v>
      </c>
      <c r="B2982" s="5">
        <v>3532.0</v>
      </c>
      <c r="C2982" s="5" t="s">
        <v>7599</v>
      </c>
      <c r="D2982" s="5" t="s">
        <v>468</v>
      </c>
      <c r="E2982" s="4">
        <v>773.0</v>
      </c>
      <c r="F2982" s="5" t="s">
        <v>7600</v>
      </c>
      <c r="G2982" s="6" t="s">
        <v>7601</v>
      </c>
    </row>
    <row r="2983">
      <c r="A2983" s="2" t="s">
        <v>7</v>
      </c>
      <c r="B2983" s="5">
        <v>3533.0</v>
      </c>
      <c r="C2983" s="5" t="s">
        <v>7602</v>
      </c>
      <c r="D2983" s="5" t="s">
        <v>468</v>
      </c>
      <c r="E2983" s="4">
        <v>773.0</v>
      </c>
      <c r="F2983" s="5" t="s">
        <v>7603</v>
      </c>
      <c r="G2983" s="6" t="s">
        <v>7604</v>
      </c>
    </row>
    <row r="2984">
      <c r="A2984" s="2" t="s">
        <v>7</v>
      </c>
      <c r="B2984" s="5">
        <v>3534.0</v>
      </c>
      <c r="C2984" s="5" t="s">
        <v>7605</v>
      </c>
      <c r="D2984" s="5" t="s">
        <v>468</v>
      </c>
      <c r="E2984" s="4">
        <v>773.0</v>
      </c>
      <c r="F2984" s="5" t="s">
        <v>7606</v>
      </c>
      <c r="G2984" s="6" t="s">
        <v>7607</v>
      </c>
    </row>
    <row r="2985">
      <c r="A2985" s="2" t="s">
        <v>7</v>
      </c>
      <c r="B2985" s="5">
        <v>3535.0</v>
      </c>
      <c r="C2985" s="5" t="s">
        <v>7608</v>
      </c>
      <c r="D2985" s="5" t="s">
        <v>468</v>
      </c>
      <c r="E2985" s="4">
        <v>773.0</v>
      </c>
      <c r="F2985" s="5" t="s">
        <v>7609</v>
      </c>
      <c r="G2985" s="6" t="s">
        <v>7610</v>
      </c>
    </row>
    <row r="2986">
      <c r="A2986" s="2" t="s">
        <v>7</v>
      </c>
      <c r="B2986" s="5">
        <v>3536.0</v>
      </c>
      <c r="C2986" s="5" t="s">
        <v>7611</v>
      </c>
      <c r="D2986" s="5" t="s">
        <v>468</v>
      </c>
      <c r="E2986" s="4">
        <v>773.0</v>
      </c>
      <c r="F2986" s="5" t="s">
        <v>7612</v>
      </c>
      <c r="G2986" s="6" t="s">
        <v>7613</v>
      </c>
    </row>
    <row r="2987">
      <c r="A2987" s="2" t="s">
        <v>7</v>
      </c>
      <c r="B2987" s="5">
        <v>3537.0</v>
      </c>
      <c r="C2987" s="5" t="s">
        <v>7614</v>
      </c>
      <c r="D2987" s="5" t="s">
        <v>468</v>
      </c>
      <c r="E2987" s="4">
        <v>774.0</v>
      </c>
      <c r="F2987" s="5" t="s">
        <v>7615</v>
      </c>
      <c r="G2987" s="6" t="s">
        <v>7616</v>
      </c>
    </row>
    <row r="2988">
      <c r="A2988" s="2" t="s">
        <v>7</v>
      </c>
      <c r="B2988" s="5">
        <v>3538.0</v>
      </c>
      <c r="C2988" s="5" t="s">
        <v>314</v>
      </c>
      <c r="D2988" s="5" t="s">
        <v>468</v>
      </c>
      <c r="E2988" s="4">
        <v>774.0</v>
      </c>
      <c r="F2988" s="5" t="s">
        <v>7617</v>
      </c>
      <c r="G2988" s="6" t="s">
        <v>7618</v>
      </c>
    </row>
    <row r="2989">
      <c r="A2989" s="2" t="s">
        <v>7</v>
      </c>
      <c r="B2989" s="5">
        <v>3539.0</v>
      </c>
      <c r="C2989" s="5" t="s">
        <v>7619</v>
      </c>
      <c r="D2989" s="5" t="s">
        <v>468</v>
      </c>
      <c r="E2989" s="4">
        <v>774.0</v>
      </c>
      <c r="F2989" s="5" t="s">
        <v>7620</v>
      </c>
      <c r="G2989" s="6" t="s">
        <v>7621</v>
      </c>
    </row>
    <row r="2990">
      <c r="A2990" s="2" t="s">
        <v>7</v>
      </c>
      <c r="B2990" s="5">
        <v>3540.0</v>
      </c>
      <c r="C2990" s="5" t="s">
        <v>7622</v>
      </c>
      <c r="D2990" s="5" t="s">
        <v>468</v>
      </c>
      <c r="E2990" s="4">
        <v>774.0</v>
      </c>
      <c r="F2990" s="5" t="s">
        <v>7623</v>
      </c>
      <c r="G2990" s="6" t="s">
        <v>7624</v>
      </c>
    </row>
    <row r="2991">
      <c r="A2991" s="2" t="s">
        <v>7</v>
      </c>
      <c r="B2991" s="5">
        <v>3541.0</v>
      </c>
      <c r="C2991" s="5" t="s">
        <v>7625</v>
      </c>
      <c r="D2991" s="5" t="s">
        <v>468</v>
      </c>
      <c r="E2991" s="4">
        <v>775.0</v>
      </c>
      <c r="F2991" s="5" t="s">
        <v>7626</v>
      </c>
      <c r="G2991" s="6" t="s">
        <v>7627</v>
      </c>
    </row>
    <row r="2992">
      <c r="A2992" s="2" t="s">
        <v>7</v>
      </c>
      <c r="B2992" s="5">
        <v>3542.0</v>
      </c>
      <c r="C2992" s="5" t="s">
        <v>7628</v>
      </c>
      <c r="D2992" s="5" t="s">
        <v>548</v>
      </c>
      <c r="E2992" s="4">
        <v>775.0</v>
      </c>
      <c r="F2992" s="5"/>
      <c r="G2992" s="6" t="s">
        <v>7629</v>
      </c>
    </row>
    <row r="2993">
      <c r="A2993" s="2" t="s">
        <v>7</v>
      </c>
      <c r="B2993" s="5">
        <v>3543.0</v>
      </c>
      <c r="C2993" s="5" t="s">
        <v>7630</v>
      </c>
      <c r="D2993" s="5" t="s">
        <v>468</v>
      </c>
      <c r="E2993" s="4">
        <v>775.0</v>
      </c>
      <c r="F2993" s="5" t="s">
        <v>7631</v>
      </c>
      <c r="G2993" s="6" t="s">
        <v>7632</v>
      </c>
    </row>
    <row r="2994">
      <c r="A2994" s="2" t="s">
        <v>7</v>
      </c>
      <c r="B2994" s="5">
        <v>3544.0</v>
      </c>
      <c r="C2994" s="5" t="s">
        <v>7633</v>
      </c>
      <c r="D2994" s="5" t="s">
        <v>468</v>
      </c>
      <c r="E2994" s="4">
        <v>775.0</v>
      </c>
      <c r="F2994" s="5" t="s">
        <v>7634</v>
      </c>
      <c r="G2994" s="6" t="s">
        <v>7635</v>
      </c>
    </row>
    <row r="2995">
      <c r="A2995" s="2" t="s">
        <v>7</v>
      </c>
      <c r="B2995" s="5">
        <v>3545.0</v>
      </c>
      <c r="C2995" s="5" t="s">
        <v>7636</v>
      </c>
      <c r="D2995" s="5" t="s">
        <v>468</v>
      </c>
      <c r="E2995" s="4">
        <v>775.0</v>
      </c>
      <c r="F2995" s="5" t="s">
        <v>7637</v>
      </c>
      <c r="G2995" s="6" t="s">
        <v>7638</v>
      </c>
    </row>
    <row r="2996">
      <c r="A2996" s="2" t="s">
        <v>7</v>
      </c>
      <c r="B2996" s="5">
        <v>3546.0</v>
      </c>
      <c r="C2996" s="5" t="s">
        <v>7639</v>
      </c>
      <c r="D2996" s="5" t="s">
        <v>468</v>
      </c>
      <c r="E2996" s="4">
        <v>776.0</v>
      </c>
      <c r="F2996" s="5" t="s">
        <v>7640</v>
      </c>
      <c r="G2996" s="6" t="s">
        <v>7641</v>
      </c>
    </row>
    <row r="2997">
      <c r="A2997" s="2" t="s">
        <v>7</v>
      </c>
      <c r="B2997" s="5">
        <v>3547.0</v>
      </c>
      <c r="C2997" s="5" t="s">
        <v>316</v>
      </c>
      <c r="D2997" s="5" t="s">
        <v>468</v>
      </c>
      <c r="E2997" s="4">
        <v>776.0</v>
      </c>
      <c r="F2997" s="5" t="s">
        <v>7642</v>
      </c>
      <c r="G2997" s="6" t="s">
        <v>7643</v>
      </c>
    </row>
    <row r="2998">
      <c r="A2998" s="2" t="s">
        <v>7</v>
      </c>
      <c r="B2998" s="5">
        <v>3548.0</v>
      </c>
      <c r="C2998" s="5" t="s">
        <v>7644</v>
      </c>
      <c r="D2998" s="5" t="s">
        <v>468</v>
      </c>
      <c r="E2998" s="4">
        <v>776.0</v>
      </c>
      <c r="F2998" s="5" t="s">
        <v>7645</v>
      </c>
      <c r="G2998" s="6" t="s">
        <v>7646</v>
      </c>
    </row>
    <row r="2999">
      <c r="A2999" s="2" t="s">
        <v>7</v>
      </c>
      <c r="B2999" s="5">
        <v>3549.0</v>
      </c>
      <c r="C2999" s="5" t="s">
        <v>7647</v>
      </c>
      <c r="D2999" s="5" t="s">
        <v>468</v>
      </c>
      <c r="E2999" s="4">
        <v>776.0</v>
      </c>
      <c r="F2999" s="5" t="s">
        <v>7648</v>
      </c>
      <c r="G2999" s="6" t="s">
        <v>7649</v>
      </c>
    </row>
    <row r="3000">
      <c r="A3000" s="2" t="s">
        <v>7</v>
      </c>
      <c r="B3000" s="5">
        <v>3550.0</v>
      </c>
      <c r="C3000" s="5" t="s">
        <v>7650</v>
      </c>
      <c r="D3000" s="5" t="s">
        <v>468</v>
      </c>
      <c r="E3000" s="4">
        <v>776.0</v>
      </c>
      <c r="F3000" s="5" t="s">
        <v>7651</v>
      </c>
      <c r="G3000" s="6" t="s">
        <v>7652</v>
      </c>
    </row>
    <row r="3001">
      <c r="A3001" s="2" t="s">
        <v>7</v>
      </c>
      <c r="B3001" s="5">
        <v>3551.0</v>
      </c>
      <c r="C3001" s="5" t="s">
        <v>7653</v>
      </c>
      <c r="D3001" s="5" t="s">
        <v>468</v>
      </c>
      <c r="E3001" s="4">
        <v>776.0</v>
      </c>
      <c r="F3001" s="5" t="s">
        <v>7654</v>
      </c>
      <c r="G3001" s="6" t="s">
        <v>7655</v>
      </c>
    </row>
    <row r="3002">
      <c r="A3002" s="2" t="s">
        <v>7</v>
      </c>
      <c r="B3002" s="5">
        <v>3552.0</v>
      </c>
      <c r="C3002" s="5" t="s">
        <v>7656</v>
      </c>
      <c r="D3002" s="5" t="s">
        <v>468</v>
      </c>
      <c r="E3002" s="4">
        <v>776.0</v>
      </c>
      <c r="F3002" s="5" t="s">
        <v>7657</v>
      </c>
      <c r="G3002" s="6" t="s">
        <v>7658</v>
      </c>
    </row>
    <row r="3003">
      <c r="A3003" s="2" t="s">
        <v>7</v>
      </c>
      <c r="B3003" s="5">
        <v>3553.0</v>
      </c>
      <c r="C3003" s="5" t="s">
        <v>7659</v>
      </c>
      <c r="D3003" s="5" t="s">
        <v>468</v>
      </c>
      <c r="E3003" s="4">
        <v>776.0</v>
      </c>
      <c r="F3003" s="5" t="s">
        <v>7660</v>
      </c>
      <c r="G3003" s="6" t="s">
        <v>7661</v>
      </c>
    </row>
    <row r="3004">
      <c r="A3004" s="2" t="s">
        <v>7</v>
      </c>
      <c r="B3004" s="5">
        <v>3554.0</v>
      </c>
      <c r="C3004" s="5" t="s">
        <v>7662</v>
      </c>
      <c r="D3004" s="5" t="s">
        <v>468</v>
      </c>
      <c r="E3004" s="4">
        <v>776.0</v>
      </c>
      <c r="F3004" s="5" t="s">
        <v>7663</v>
      </c>
      <c r="G3004" s="6" t="s">
        <v>7664</v>
      </c>
    </row>
    <row r="3005">
      <c r="A3005" s="2" t="s">
        <v>7</v>
      </c>
      <c r="B3005" s="5">
        <v>3555.0</v>
      </c>
      <c r="C3005" s="5" t="s">
        <v>7665</v>
      </c>
      <c r="D3005" s="5" t="s">
        <v>468</v>
      </c>
      <c r="E3005" s="4">
        <v>776.0</v>
      </c>
      <c r="F3005" s="5" t="s">
        <v>7666</v>
      </c>
      <c r="G3005" s="6" t="s">
        <v>7667</v>
      </c>
    </row>
    <row r="3006">
      <c r="A3006" s="2" t="s">
        <v>7</v>
      </c>
      <c r="B3006" s="5">
        <v>3556.0</v>
      </c>
      <c r="C3006" s="5" t="s">
        <v>7668</v>
      </c>
      <c r="D3006" s="5" t="s">
        <v>468</v>
      </c>
      <c r="E3006" s="4">
        <v>776.0</v>
      </c>
      <c r="F3006" s="5" t="s">
        <v>7669</v>
      </c>
      <c r="G3006" s="6" t="s">
        <v>7670</v>
      </c>
    </row>
    <row r="3007">
      <c r="A3007" s="2" t="s">
        <v>7</v>
      </c>
      <c r="B3007" s="5">
        <v>3557.0</v>
      </c>
      <c r="C3007" s="5" t="s">
        <v>7671</v>
      </c>
      <c r="D3007" s="5" t="s">
        <v>468</v>
      </c>
      <c r="E3007" s="4">
        <v>776.0</v>
      </c>
      <c r="F3007" s="5" t="s">
        <v>7672</v>
      </c>
      <c r="G3007" s="6" t="s">
        <v>7673</v>
      </c>
    </row>
    <row r="3008">
      <c r="A3008" s="2" t="s">
        <v>7</v>
      </c>
      <c r="B3008" s="5">
        <v>3558.0</v>
      </c>
      <c r="C3008" s="5" t="s">
        <v>7674</v>
      </c>
      <c r="D3008" s="5" t="s">
        <v>468</v>
      </c>
      <c r="E3008" s="4">
        <v>776.0</v>
      </c>
      <c r="F3008" s="5" t="s">
        <v>7675</v>
      </c>
      <c r="G3008" s="6" t="s">
        <v>7676</v>
      </c>
    </row>
    <row r="3009">
      <c r="A3009" s="2" t="s">
        <v>7</v>
      </c>
      <c r="B3009" s="5">
        <v>3559.0</v>
      </c>
      <c r="C3009" s="5" t="s">
        <v>7677</v>
      </c>
      <c r="D3009" s="5" t="s">
        <v>468</v>
      </c>
      <c r="E3009" s="4">
        <v>776.0</v>
      </c>
      <c r="F3009" s="5" t="s">
        <v>7678</v>
      </c>
      <c r="G3009" s="6" t="s">
        <v>7679</v>
      </c>
    </row>
    <row r="3010">
      <c r="A3010" s="2" t="s">
        <v>7</v>
      </c>
      <c r="B3010" s="5">
        <v>3560.0</v>
      </c>
      <c r="C3010" s="5" t="s">
        <v>7680</v>
      </c>
      <c r="D3010" s="5" t="s">
        <v>468</v>
      </c>
      <c r="E3010" s="4">
        <v>776.0</v>
      </c>
      <c r="F3010" s="5" t="s">
        <v>7681</v>
      </c>
      <c r="G3010" s="6" t="s">
        <v>7682</v>
      </c>
    </row>
    <row r="3011">
      <c r="A3011" s="2" t="s">
        <v>7</v>
      </c>
      <c r="B3011" s="5">
        <v>3561.0</v>
      </c>
      <c r="C3011" s="5" t="s">
        <v>7683</v>
      </c>
      <c r="D3011" s="5" t="s">
        <v>548</v>
      </c>
      <c r="E3011" s="4">
        <v>776.0</v>
      </c>
      <c r="F3011" s="5" t="s">
        <v>7684</v>
      </c>
      <c r="G3011" s="6" t="s">
        <v>7685</v>
      </c>
    </row>
    <row r="3012">
      <c r="A3012" s="2" t="s">
        <v>7</v>
      </c>
      <c r="B3012" s="5">
        <v>3562.0</v>
      </c>
      <c r="C3012" s="5" t="s">
        <v>7686</v>
      </c>
      <c r="D3012" s="5" t="s">
        <v>468</v>
      </c>
      <c r="E3012" s="4">
        <v>776.0</v>
      </c>
      <c r="F3012" s="5" t="s">
        <v>7687</v>
      </c>
      <c r="G3012" s="6" t="s">
        <v>7688</v>
      </c>
    </row>
    <row r="3013">
      <c r="A3013" s="2" t="s">
        <v>7</v>
      </c>
      <c r="B3013" s="5">
        <v>3563.0</v>
      </c>
      <c r="C3013" s="5" t="s">
        <v>7689</v>
      </c>
      <c r="D3013" s="5" t="s">
        <v>468</v>
      </c>
      <c r="E3013" s="4">
        <v>777.0</v>
      </c>
      <c r="F3013" s="5"/>
      <c r="G3013" s="6" t="s">
        <v>7690</v>
      </c>
    </row>
    <row r="3014">
      <c r="A3014" s="2" t="s">
        <v>7</v>
      </c>
      <c r="B3014" s="5">
        <v>3564.0</v>
      </c>
      <c r="C3014" s="5" t="s">
        <v>7691</v>
      </c>
      <c r="D3014" s="5" t="s">
        <v>468</v>
      </c>
      <c r="E3014" s="4">
        <v>777.0</v>
      </c>
      <c r="F3014" s="5" t="s">
        <v>7692</v>
      </c>
      <c r="G3014" s="6" t="s">
        <v>7693</v>
      </c>
    </row>
    <row r="3015">
      <c r="A3015" s="2" t="s">
        <v>7</v>
      </c>
      <c r="B3015" s="5">
        <v>3565.0</v>
      </c>
      <c r="C3015" s="5" t="s">
        <v>7694</v>
      </c>
      <c r="D3015" s="5" t="s">
        <v>468</v>
      </c>
      <c r="E3015" s="4">
        <v>777.0</v>
      </c>
      <c r="F3015" s="5" t="s">
        <v>7695</v>
      </c>
      <c r="G3015" s="6" t="s">
        <v>7696</v>
      </c>
    </row>
    <row r="3016">
      <c r="A3016" s="2" t="s">
        <v>7</v>
      </c>
      <c r="B3016" s="5">
        <v>3566.0</v>
      </c>
      <c r="C3016" s="5" t="s">
        <v>7697</v>
      </c>
      <c r="D3016" s="5" t="s">
        <v>468</v>
      </c>
      <c r="E3016" s="4">
        <v>777.0</v>
      </c>
      <c r="F3016" s="5" t="s">
        <v>7698</v>
      </c>
      <c r="G3016" s="6" t="s">
        <v>7699</v>
      </c>
    </row>
    <row r="3017">
      <c r="A3017" s="2" t="s">
        <v>7</v>
      </c>
      <c r="B3017" s="5">
        <v>3567.0</v>
      </c>
      <c r="C3017" s="5" t="s">
        <v>7700</v>
      </c>
      <c r="D3017" s="5" t="s">
        <v>468</v>
      </c>
      <c r="E3017" s="4">
        <v>777.0</v>
      </c>
      <c r="F3017" s="5" t="s">
        <v>7701</v>
      </c>
      <c r="G3017" s="6" t="s">
        <v>7702</v>
      </c>
    </row>
    <row r="3018">
      <c r="A3018" s="2" t="s">
        <v>7</v>
      </c>
      <c r="B3018" s="5">
        <v>3568.0</v>
      </c>
      <c r="C3018" s="5" t="s">
        <v>7703</v>
      </c>
      <c r="D3018" s="5" t="s">
        <v>468</v>
      </c>
      <c r="E3018" s="4">
        <v>777.0</v>
      </c>
      <c r="F3018" s="5"/>
      <c r="G3018" s="6" t="s">
        <v>7704</v>
      </c>
    </row>
    <row r="3019">
      <c r="A3019" s="2" t="s">
        <v>7</v>
      </c>
      <c r="B3019" s="5">
        <v>3569.0</v>
      </c>
      <c r="C3019" s="5" t="s">
        <v>7705</v>
      </c>
      <c r="D3019" s="5" t="s">
        <v>468</v>
      </c>
      <c r="E3019" s="4">
        <v>777.0</v>
      </c>
      <c r="F3019" s="5" t="s">
        <v>7706</v>
      </c>
      <c r="G3019" s="6" t="s">
        <v>7707</v>
      </c>
    </row>
    <row r="3020">
      <c r="A3020" s="2" t="s">
        <v>7</v>
      </c>
      <c r="B3020" s="5">
        <v>3570.0</v>
      </c>
      <c r="C3020" s="5" t="s">
        <v>7708</v>
      </c>
      <c r="D3020" s="5" t="s">
        <v>468</v>
      </c>
      <c r="E3020" s="4">
        <v>777.0</v>
      </c>
      <c r="F3020" s="5" t="s">
        <v>7709</v>
      </c>
      <c r="G3020" s="6" t="s">
        <v>7710</v>
      </c>
    </row>
    <row r="3021">
      <c r="A3021" s="2" t="s">
        <v>7</v>
      </c>
      <c r="B3021" s="5">
        <v>3571.0</v>
      </c>
      <c r="C3021" s="5" t="s">
        <v>7711</v>
      </c>
      <c r="D3021" s="5" t="s">
        <v>468</v>
      </c>
      <c r="E3021" s="4">
        <v>777.0</v>
      </c>
      <c r="F3021" s="5" t="s">
        <v>7712</v>
      </c>
      <c r="G3021" s="6" t="s">
        <v>7713</v>
      </c>
    </row>
    <row r="3022">
      <c r="A3022" s="2" t="s">
        <v>7</v>
      </c>
      <c r="B3022" s="5">
        <v>3572.0</v>
      </c>
      <c r="C3022" s="5" t="s">
        <v>7714</v>
      </c>
      <c r="D3022" s="5" t="s">
        <v>468</v>
      </c>
      <c r="E3022" s="4">
        <v>777.0</v>
      </c>
      <c r="F3022" s="5"/>
      <c r="G3022" s="6" t="s">
        <v>7715</v>
      </c>
    </row>
    <row r="3023">
      <c r="A3023" s="2" t="s">
        <v>7</v>
      </c>
      <c r="B3023" s="5">
        <v>3573.0</v>
      </c>
      <c r="C3023" s="5" t="s">
        <v>7716</v>
      </c>
      <c r="D3023" s="5" t="s">
        <v>468</v>
      </c>
      <c r="E3023" s="4">
        <v>777.0</v>
      </c>
      <c r="F3023" s="5"/>
      <c r="G3023" s="6" t="s">
        <v>7717</v>
      </c>
    </row>
    <row r="3024">
      <c r="A3024" s="2" t="s">
        <v>7</v>
      </c>
      <c r="B3024" s="5">
        <v>3574.0</v>
      </c>
      <c r="C3024" s="5" t="s">
        <v>7718</v>
      </c>
      <c r="D3024" s="5" t="s">
        <v>548</v>
      </c>
      <c r="E3024" s="4">
        <v>777.0</v>
      </c>
      <c r="F3024" s="5" t="s">
        <v>7719</v>
      </c>
      <c r="G3024" s="6" t="s">
        <v>7720</v>
      </c>
    </row>
    <row r="3025">
      <c r="A3025" s="2" t="s">
        <v>7</v>
      </c>
      <c r="B3025" s="5">
        <v>3575.0</v>
      </c>
      <c r="C3025" s="5" t="s">
        <v>7721</v>
      </c>
      <c r="D3025" s="5" t="s">
        <v>468</v>
      </c>
      <c r="E3025" s="4">
        <v>777.0</v>
      </c>
      <c r="F3025" s="5"/>
      <c r="G3025" s="6" t="s">
        <v>7722</v>
      </c>
    </row>
    <row r="3026">
      <c r="A3026" s="2" t="s">
        <v>7</v>
      </c>
      <c r="B3026" s="5">
        <v>3576.0</v>
      </c>
      <c r="C3026" s="5" t="s">
        <v>7723</v>
      </c>
      <c r="D3026" s="5" t="s">
        <v>468</v>
      </c>
      <c r="E3026" s="4">
        <v>777.0</v>
      </c>
      <c r="F3026" s="5" t="s">
        <v>7724</v>
      </c>
      <c r="G3026" s="6" t="s">
        <v>7725</v>
      </c>
    </row>
    <row r="3027">
      <c r="A3027" s="2" t="s">
        <v>7</v>
      </c>
      <c r="B3027" s="5">
        <v>3577.0</v>
      </c>
      <c r="C3027" s="5" t="s">
        <v>7726</v>
      </c>
      <c r="D3027" s="5" t="s">
        <v>468</v>
      </c>
      <c r="E3027" s="4">
        <v>777.0</v>
      </c>
      <c r="F3027" s="5" t="s">
        <v>7727</v>
      </c>
      <c r="G3027" s="6" t="s">
        <v>7728</v>
      </c>
    </row>
    <row r="3028">
      <c r="A3028" s="2" t="s">
        <v>7</v>
      </c>
      <c r="B3028" s="5">
        <v>3578.0</v>
      </c>
      <c r="C3028" s="5" t="s">
        <v>7729</v>
      </c>
      <c r="D3028" s="5" t="s">
        <v>468</v>
      </c>
      <c r="E3028" s="4">
        <v>777.0</v>
      </c>
      <c r="F3028" s="5" t="s">
        <v>7730</v>
      </c>
      <c r="G3028" s="6" t="s">
        <v>7731</v>
      </c>
    </row>
    <row r="3029">
      <c r="A3029" s="2" t="s">
        <v>7</v>
      </c>
      <c r="B3029" s="5">
        <v>3579.0</v>
      </c>
      <c r="C3029" s="5" t="s">
        <v>7732</v>
      </c>
      <c r="D3029" s="5" t="s">
        <v>468</v>
      </c>
      <c r="E3029" s="4">
        <v>777.0</v>
      </c>
      <c r="F3029" s="5" t="s">
        <v>7733</v>
      </c>
      <c r="G3029" s="6" t="s">
        <v>7734</v>
      </c>
    </row>
    <row r="3030">
      <c r="A3030" s="2" t="s">
        <v>7</v>
      </c>
      <c r="B3030" s="5">
        <v>3580.0</v>
      </c>
      <c r="C3030" s="5" t="s">
        <v>7735</v>
      </c>
      <c r="D3030" s="5" t="s">
        <v>468</v>
      </c>
      <c r="E3030" s="4">
        <v>777.0</v>
      </c>
      <c r="F3030" s="5" t="s">
        <v>7736</v>
      </c>
      <c r="G3030" s="6" t="s">
        <v>7737</v>
      </c>
    </row>
    <row r="3031">
      <c r="A3031" s="2" t="s">
        <v>7</v>
      </c>
      <c r="B3031" s="5">
        <v>3581.0</v>
      </c>
      <c r="C3031" s="5" t="s">
        <v>7738</v>
      </c>
      <c r="D3031" s="5" t="s">
        <v>468</v>
      </c>
      <c r="E3031" s="4">
        <v>777.0</v>
      </c>
      <c r="F3031" s="5" t="s">
        <v>7739</v>
      </c>
      <c r="G3031" s="6" t="s">
        <v>7740</v>
      </c>
    </row>
    <row r="3032">
      <c r="A3032" s="2" t="s">
        <v>7</v>
      </c>
      <c r="B3032" s="5">
        <v>3582.0</v>
      </c>
      <c r="C3032" s="5" t="s">
        <v>7741</v>
      </c>
      <c r="D3032" s="5" t="s">
        <v>468</v>
      </c>
      <c r="E3032" s="4">
        <v>778.0</v>
      </c>
      <c r="F3032" s="5" t="s">
        <v>7742</v>
      </c>
      <c r="G3032" s="6" t="s">
        <v>7743</v>
      </c>
    </row>
    <row r="3033">
      <c r="A3033" s="2" t="s">
        <v>7</v>
      </c>
      <c r="B3033" s="5">
        <v>3583.0</v>
      </c>
      <c r="C3033" s="5" t="s">
        <v>319</v>
      </c>
      <c r="D3033" s="5" t="s">
        <v>468</v>
      </c>
      <c r="E3033" s="4">
        <v>779.0</v>
      </c>
      <c r="F3033" s="5" t="s">
        <v>7744</v>
      </c>
      <c r="G3033" s="6" t="s">
        <v>7745</v>
      </c>
    </row>
    <row r="3034">
      <c r="A3034" s="2" t="s">
        <v>7</v>
      </c>
      <c r="B3034" s="5">
        <v>3584.0</v>
      </c>
      <c r="C3034" s="5" t="s">
        <v>7746</v>
      </c>
      <c r="D3034" s="5" t="s">
        <v>468</v>
      </c>
      <c r="E3034" s="4">
        <v>779.0</v>
      </c>
      <c r="F3034" s="5" t="s">
        <v>7747</v>
      </c>
      <c r="G3034" s="6" t="s">
        <v>7748</v>
      </c>
    </row>
    <row r="3035">
      <c r="A3035" s="2" t="s">
        <v>7</v>
      </c>
      <c r="B3035" s="5">
        <v>3585.0</v>
      </c>
      <c r="C3035" s="5" t="s">
        <v>7749</v>
      </c>
      <c r="D3035" s="5" t="s">
        <v>468</v>
      </c>
      <c r="E3035" s="4">
        <v>779.0</v>
      </c>
      <c r="F3035" s="5"/>
      <c r="G3035" s="6" t="s">
        <v>7750</v>
      </c>
    </row>
    <row r="3036">
      <c r="A3036" s="2" t="s">
        <v>7</v>
      </c>
      <c r="B3036" s="5">
        <v>3586.0</v>
      </c>
      <c r="C3036" s="5" t="s">
        <v>7751</v>
      </c>
      <c r="D3036" s="5" t="s">
        <v>468</v>
      </c>
      <c r="E3036" s="4">
        <v>779.0</v>
      </c>
      <c r="F3036" s="5" t="s">
        <v>7752</v>
      </c>
      <c r="G3036" s="6" t="s">
        <v>7753</v>
      </c>
    </row>
    <row r="3037">
      <c r="A3037" s="2" t="s">
        <v>7</v>
      </c>
      <c r="B3037" s="5">
        <v>3587.0</v>
      </c>
      <c r="C3037" s="5" t="s">
        <v>7754</v>
      </c>
      <c r="D3037" s="5" t="s">
        <v>468</v>
      </c>
      <c r="E3037" s="4">
        <v>779.0</v>
      </c>
      <c r="F3037" s="5" t="s">
        <v>7755</v>
      </c>
      <c r="G3037" s="6" t="s">
        <v>7756</v>
      </c>
    </row>
    <row r="3038">
      <c r="A3038" s="2" t="s">
        <v>7</v>
      </c>
      <c r="B3038" s="5">
        <v>3588.0</v>
      </c>
      <c r="C3038" s="5" t="s">
        <v>7757</v>
      </c>
      <c r="D3038" s="5" t="s">
        <v>468</v>
      </c>
      <c r="E3038" s="4">
        <v>780.0</v>
      </c>
      <c r="F3038" s="5" t="s">
        <v>7758</v>
      </c>
      <c r="G3038" s="6" t="s">
        <v>7759</v>
      </c>
    </row>
    <row r="3039">
      <c r="A3039" s="2" t="s">
        <v>7</v>
      </c>
      <c r="B3039" s="5">
        <v>3589.0</v>
      </c>
      <c r="C3039" s="5" t="s">
        <v>7760</v>
      </c>
      <c r="D3039" s="5" t="s">
        <v>468</v>
      </c>
      <c r="E3039" s="4">
        <v>780.0</v>
      </c>
      <c r="F3039" s="5" t="s">
        <v>7761</v>
      </c>
      <c r="G3039" s="6" t="s">
        <v>7762</v>
      </c>
    </row>
    <row r="3040">
      <c r="A3040" s="2" t="s">
        <v>7</v>
      </c>
      <c r="B3040" s="5">
        <v>3590.0</v>
      </c>
      <c r="C3040" s="5" t="s">
        <v>7763</v>
      </c>
      <c r="D3040" s="5" t="s">
        <v>468</v>
      </c>
      <c r="E3040" s="4">
        <v>780.0</v>
      </c>
      <c r="F3040" s="5" t="s">
        <v>7761</v>
      </c>
      <c r="G3040" s="6" t="s">
        <v>7764</v>
      </c>
    </row>
    <row r="3041">
      <c r="A3041" s="2" t="s">
        <v>7</v>
      </c>
      <c r="B3041" s="5">
        <v>3591.0</v>
      </c>
      <c r="C3041" s="5" t="s">
        <v>320</v>
      </c>
      <c r="D3041" s="5" t="s">
        <v>468</v>
      </c>
      <c r="E3041" s="4">
        <v>780.0</v>
      </c>
      <c r="F3041" s="5" t="s">
        <v>7765</v>
      </c>
      <c r="G3041" s="6" t="s">
        <v>7766</v>
      </c>
    </row>
    <row r="3042">
      <c r="A3042" s="2" t="s">
        <v>7</v>
      </c>
      <c r="B3042" s="5">
        <v>3592.0</v>
      </c>
      <c r="C3042" s="5" t="s">
        <v>7767</v>
      </c>
      <c r="D3042" s="5" t="s">
        <v>468</v>
      </c>
      <c r="E3042" s="4">
        <v>780.0</v>
      </c>
      <c r="F3042" s="5" t="s">
        <v>7768</v>
      </c>
      <c r="G3042" s="6" t="s">
        <v>7769</v>
      </c>
    </row>
    <row r="3043">
      <c r="A3043" s="2" t="s">
        <v>7</v>
      </c>
      <c r="B3043" s="5">
        <v>3593.0</v>
      </c>
      <c r="C3043" s="5" t="s">
        <v>7770</v>
      </c>
      <c r="D3043" s="5" t="s">
        <v>468</v>
      </c>
      <c r="E3043" s="4">
        <v>780.0</v>
      </c>
      <c r="F3043" s="5" t="s">
        <v>7666</v>
      </c>
      <c r="G3043" s="6" t="s">
        <v>7771</v>
      </c>
    </row>
    <row r="3044">
      <c r="A3044" s="2" t="s">
        <v>7</v>
      </c>
      <c r="B3044" s="5">
        <v>3594.0</v>
      </c>
      <c r="C3044" s="5" t="s">
        <v>7772</v>
      </c>
      <c r="D3044" s="5" t="s">
        <v>468</v>
      </c>
      <c r="E3044" s="4">
        <v>780.0</v>
      </c>
      <c r="F3044" s="5" t="s">
        <v>7773</v>
      </c>
      <c r="G3044" s="6" t="s">
        <v>7774</v>
      </c>
    </row>
    <row r="3045">
      <c r="A3045" s="2" t="s">
        <v>7</v>
      </c>
      <c r="B3045" s="5">
        <v>3595.0</v>
      </c>
      <c r="C3045" s="5" t="s">
        <v>7775</v>
      </c>
      <c r="D3045" s="5" t="s">
        <v>468</v>
      </c>
      <c r="E3045" s="4">
        <v>780.0</v>
      </c>
      <c r="F3045" s="5" t="s">
        <v>7776</v>
      </c>
      <c r="G3045" s="6" t="s">
        <v>7777</v>
      </c>
    </row>
    <row r="3046">
      <c r="A3046" s="2" t="s">
        <v>7</v>
      </c>
      <c r="B3046" s="5">
        <v>3596.0</v>
      </c>
      <c r="C3046" s="5" t="s">
        <v>7778</v>
      </c>
      <c r="D3046" s="5" t="s">
        <v>468</v>
      </c>
      <c r="E3046" s="4">
        <v>780.0</v>
      </c>
      <c r="F3046" s="5" t="s">
        <v>7779</v>
      </c>
      <c r="G3046" s="6" t="s">
        <v>7780</v>
      </c>
    </row>
    <row r="3047">
      <c r="A3047" s="2" t="s">
        <v>7</v>
      </c>
      <c r="B3047" s="5">
        <v>3597.0</v>
      </c>
      <c r="C3047" s="5" t="s">
        <v>7781</v>
      </c>
      <c r="D3047" s="5" t="s">
        <v>468</v>
      </c>
      <c r="E3047" s="4">
        <v>781.0</v>
      </c>
      <c r="F3047" s="5" t="s">
        <v>7782</v>
      </c>
      <c r="G3047" s="6" t="s">
        <v>7783</v>
      </c>
    </row>
    <row r="3048">
      <c r="A3048" s="2" t="s">
        <v>7</v>
      </c>
      <c r="B3048" s="5">
        <v>3598.0</v>
      </c>
      <c r="C3048" s="5" t="s">
        <v>7784</v>
      </c>
      <c r="D3048" s="5" t="s">
        <v>468</v>
      </c>
      <c r="E3048" s="4">
        <v>781.0</v>
      </c>
      <c r="F3048" s="5" t="s">
        <v>7785</v>
      </c>
      <c r="G3048" s="6" t="s">
        <v>7786</v>
      </c>
    </row>
    <row r="3049">
      <c r="A3049" s="2" t="s">
        <v>7</v>
      </c>
      <c r="B3049" s="5">
        <v>3599.0</v>
      </c>
      <c r="C3049" s="5" t="s">
        <v>7787</v>
      </c>
      <c r="D3049" s="5" t="s">
        <v>468</v>
      </c>
      <c r="E3049" s="4">
        <v>781.0</v>
      </c>
      <c r="F3049" s="5" t="s">
        <v>7788</v>
      </c>
      <c r="G3049" s="6" t="s">
        <v>7789</v>
      </c>
    </row>
    <row r="3050">
      <c r="A3050" s="2" t="s">
        <v>7</v>
      </c>
      <c r="B3050" s="5">
        <v>3600.0</v>
      </c>
      <c r="C3050" s="5" t="s">
        <v>7790</v>
      </c>
      <c r="D3050" s="5" t="s">
        <v>468</v>
      </c>
      <c r="E3050" s="4">
        <v>781.0</v>
      </c>
      <c r="F3050" s="5" t="s">
        <v>7791</v>
      </c>
      <c r="G3050" s="6" t="s">
        <v>7792</v>
      </c>
    </row>
    <row r="3051">
      <c r="A3051" s="2" t="s">
        <v>7</v>
      </c>
      <c r="B3051" s="5">
        <v>3601.0</v>
      </c>
      <c r="C3051" s="5" t="s">
        <v>7793</v>
      </c>
      <c r="D3051" s="5" t="s">
        <v>548</v>
      </c>
      <c r="E3051" s="4">
        <v>781.0</v>
      </c>
      <c r="F3051" s="5" t="s">
        <v>7794</v>
      </c>
      <c r="G3051" s="6" t="s">
        <v>7795</v>
      </c>
    </row>
    <row r="3052">
      <c r="A3052" s="2" t="s">
        <v>7</v>
      </c>
      <c r="B3052" s="5">
        <v>3602.0</v>
      </c>
      <c r="C3052" s="5" t="s">
        <v>7796</v>
      </c>
      <c r="D3052" s="5" t="s">
        <v>468</v>
      </c>
      <c r="E3052" s="4">
        <v>781.0</v>
      </c>
      <c r="F3052" s="5" t="s">
        <v>7797</v>
      </c>
      <c r="G3052" s="6" t="s">
        <v>7798</v>
      </c>
    </row>
    <row r="3053">
      <c r="A3053" s="2" t="s">
        <v>7</v>
      </c>
      <c r="B3053" s="5">
        <v>3603.0</v>
      </c>
      <c r="C3053" s="5" t="s">
        <v>7799</v>
      </c>
      <c r="D3053" s="5" t="s">
        <v>468</v>
      </c>
      <c r="E3053" s="4">
        <v>781.0</v>
      </c>
      <c r="F3053" s="5" t="s">
        <v>7800</v>
      </c>
      <c r="G3053" s="6" t="s">
        <v>7801</v>
      </c>
    </row>
    <row r="3054">
      <c r="A3054" s="2" t="s">
        <v>7</v>
      </c>
      <c r="B3054" s="5">
        <v>3604.0</v>
      </c>
      <c r="C3054" s="5" t="s">
        <v>7802</v>
      </c>
      <c r="D3054" s="5" t="s">
        <v>468</v>
      </c>
      <c r="E3054" s="4">
        <v>781.0</v>
      </c>
      <c r="F3054" s="5" t="s">
        <v>7803</v>
      </c>
      <c r="G3054" s="6" t="s">
        <v>7804</v>
      </c>
    </row>
    <row r="3055">
      <c r="A3055" s="2" t="s">
        <v>7</v>
      </c>
      <c r="B3055" s="5">
        <v>3605.0</v>
      </c>
      <c r="C3055" s="5" t="s">
        <v>7805</v>
      </c>
      <c r="D3055" s="5" t="s">
        <v>468</v>
      </c>
      <c r="E3055" s="4">
        <v>781.0</v>
      </c>
      <c r="F3055" s="5" t="s">
        <v>7806</v>
      </c>
      <c r="G3055" s="6" t="s">
        <v>7807</v>
      </c>
    </row>
    <row r="3056">
      <c r="A3056" s="2" t="s">
        <v>7</v>
      </c>
      <c r="B3056" s="5">
        <v>3606.0</v>
      </c>
      <c r="C3056" s="5" t="s">
        <v>7808</v>
      </c>
      <c r="D3056" s="5" t="s">
        <v>468</v>
      </c>
      <c r="E3056" s="4">
        <v>781.0</v>
      </c>
      <c r="F3056" s="5" t="s">
        <v>7809</v>
      </c>
      <c r="G3056" s="6" t="s">
        <v>7810</v>
      </c>
    </row>
    <row r="3057">
      <c r="A3057" s="2" t="s">
        <v>7</v>
      </c>
      <c r="B3057" s="5">
        <v>3607.0</v>
      </c>
      <c r="C3057" s="5" t="s">
        <v>7811</v>
      </c>
      <c r="D3057" s="5" t="s">
        <v>468</v>
      </c>
      <c r="E3057" s="4">
        <v>781.0</v>
      </c>
      <c r="F3057" s="5" t="s">
        <v>7812</v>
      </c>
      <c r="G3057" s="6" t="s">
        <v>7813</v>
      </c>
    </row>
    <row r="3058">
      <c r="A3058" s="2" t="s">
        <v>7</v>
      </c>
      <c r="B3058" s="5">
        <v>3608.0</v>
      </c>
      <c r="C3058" s="5" t="s">
        <v>7814</v>
      </c>
      <c r="D3058" s="5" t="s">
        <v>468</v>
      </c>
      <c r="E3058" s="4">
        <v>781.0</v>
      </c>
      <c r="F3058" s="5" t="s">
        <v>7815</v>
      </c>
      <c r="G3058" s="6" t="s">
        <v>7816</v>
      </c>
    </row>
    <row r="3059">
      <c r="A3059" s="2" t="s">
        <v>7</v>
      </c>
      <c r="B3059" s="5">
        <v>3609.0</v>
      </c>
      <c r="C3059" s="5" t="s">
        <v>7817</v>
      </c>
      <c r="D3059" s="5" t="s">
        <v>468</v>
      </c>
      <c r="E3059" s="4">
        <v>782.0</v>
      </c>
      <c r="F3059" s="5" t="s">
        <v>7818</v>
      </c>
      <c r="G3059" s="6" t="s">
        <v>7819</v>
      </c>
    </row>
    <row r="3060">
      <c r="A3060" s="2" t="s">
        <v>7</v>
      </c>
      <c r="B3060" s="5">
        <v>3610.0</v>
      </c>
      <c r="C3060" s="5" t="s">
        <v>7820</v>
      </c>
      <c r="D3060" s="5" t="s">
        <v>468</v>
      </c>
      <c r="E3060" s="4">
        <v>783.0</v>
      </c>
      <c r="F3060" s="5" t="s">
        <v>7669</v>
      </c>
      <c r="G3060" s="6" t="s">
        <v>7821</v>
      </c>
    </row>
    <row r="3061">
      <c r="A3061" s="2" t="s">
        <v>7</v>
      </c>
      <c r="B3061" s="5">
        <v>3611.0</v>
      </c>
      <c r="C3061" s="5" t="s">
        <v>7822</v>
      </c>
      <c r="D3061" s="5" t="s">
        <v>468</v>
      </c>
      <c r="E3061" s="4">
        <v>783.0</v>
      </c>
      <c r="F3061" s="5" t="s">
        <v>7823</v>
      </c>
      <c r="G3061" s="6" t="s">
        <v>7824</v>
      </c>
    </row>
    <row r="3062">
      <c r="A3062" s="2" t="s">
        <v>7</v>
      </c>
      <c r="B3062" s="5">
        <v>3612.0</v>
      </c>
      <c r="C3062" s="5" t="s">
        <v>7825</v>
      </c>
      <c r="D3062" s="5" t="s">
        <v>468</v>
      </c>
      <c r="E3062" s="4">
        <v>783.0</v>
      </c>
      <c r="F3062" s="5" t="s">
        <v>7826</v>
      </c>
      <c r="G3062" s="6" t="s">
        <v>7827</v>
      </c>
    </row>
    <row r="3063">
      <c r="A3063" s="2" t="s">
        <v>7</v>
      </c>
      <c r="B3063" s="5">
        <v>3613.0</v>
      </c>
      <c r="C3063" s="5" t="s">
        <v>7828</v>
      </c>
      <c r="D3063" s="5" t="s">
        <v>468</v>
      </c>
      <c r="E3063" s="4">
        <v>783.0</v>
      </c>
      <c r="F3063" s="5" t="s">
        <v>7829</v>
      </c>
      <c r="G3063" s="6" t="s">
        <v>7830</v>
      </c>
    </row>
    <row r="3064">
      <c r="A3064" s="2" t="s">
        <v>7</v>
      </c>
      <c r="B3064" s="5">
        <v>3614.0</v>
      </c>
      <c r="C3064" s="5" t="s">
        <v>7831</v>
      </c>
      <c r="D3064" s="5" t="s">
        <v>468</v>
      </c>
      <c r="E3064" s="4">
        <v>783.0</v>
      </c>
      <c r="F3064" s="5" t="s">
        <v>7832</v>
      </c>
      <c r="G3064" s="6" t="s">
        <v>7833</v>
      </c>
    </row>
    <row r="3065">
      <c r="A3065" s="2" t="s">
        <v>7</v>
      </c>
      <c r="B3065" s="5">
        <v>3615.0</v>
      </c>
      <c r="C3065" s="5" t="s">
        <v>7834</v>
      </c>
      <c r="D3065" s="5" t="s">
        <v>468</v>
      </c>
      <c r="E3065" s="4">
        <v>783.0</v>
      </c>
      <c r="F3065" s="5" t="s">
        <v>7835</v>
      </c>
      <c r="G3065" s="6" t="s">
        <v>7836</v>
      </c>
    </row>
    <row r="3066">
      <c r="A3066" s="2" t="s">
        <v>7</v>
      </c>
      <c r="B3066" s="5">
        <v>3616.0</v>
      </c>
      <c r="C3066" s="5" t="s">
        <v>7837</v>
      </c>
      <c r="D3066" s="5" t="s">
        <v>468</v>
      </c>
      <c r="E3066" s="4">
        <v>783.0</v>
      </c>
      <c r="F3066" s="5" t="s">
        <v>7838</v>
      </c>
      <c r="G3066" s="6" t="s">
        <v>7839</v>
      </c>
    </row>
    <row r="3067">
      <c r="A3067" s="2" t="s">
        <v>7</v>
      </c>
      <c r="B3067" s="5">
        <v>3617.0</v>
      </c>
      <c r="C3067" s="5" t="s">
        <v>7840</v>
      </c>
      <c r="D3067" s="5" t="s">
        <v>468</v>
      </c>
      <c r="E3067" s="4">
        <v>783.0</v>
      </c>
      <c r="F3067" s="5" t="s">
        <v>7841</v>
      </c>
      <c r="G3067" s="6" t="s">
        <v>7842</v>
      </c>
    </row>
    <row r="3068">
      <c r="A3068" s="2" t="s">
        <v>7</v>
      </c>
      <c r="B3068" s="5">
        <v>3618.0</v>
      </c>
      <c r="C3068" s="5" t="s">
        <v>7843</v>
      </c>
      <c r="D3068" s="5" t="s">
        <v>468</v>
      </c>
      <c r="E3068" s="4">
        <v>783.0</v>
      </c>
      <c r="F3068" s="5" t="s">
        <v>7844</v>
      </c>
      <c r="G3068" s="6" t="s">
        <v>7845</v>
      </c>
    </row>
    <row r="3069">
      <c r="A3069" s="2" t="s">
        <v>7</v>
      </c>
      <c r="B3069" s="5">
        <v>3619.0</v>
      </c>
      <c r="C3069" s="5" t="s">
        <v>7846</v>
      </c>
      <c r="D3069" s="5" t="s">
        <v>468</v>
      </c>
      <c r="E3069" s="4">
        <v>783.0</v>
      </c>
      <c r="F3069" s="5" t="s">
        <v>7847</v>
      </c>
      <c r="G3069" s="6" t="s">
        <v>7848</v>
      </c>
    </row>
    <row r="3070">
      <c r="A3070" s="2" t="s">
        <v>7</v>
      </c>
      <c r="B3070" s="5">
        <v>3620.0</v>
      </c>
      <c r="C3070" s="5" t="s">
        <v>7849</v>
      </c>
      <c r="D3070" s="5" t="s">
        <v>468</v>
      </c>
      <c r="E3070" s="4">
        <v>783.0</v>
      </c>
      <c r="F3070" s="5" t="s">
        <v>7850</v>
      </c>
      <c r="G3070" s="6" t="s">
        <v>7851</v>
      </c>
    </row>
    <row r="3071">
      <c r="A3071" s="2" t="s">
        <v>7</v>
      </c>
      <c r="B3071" s="5">
        <v>3621.0</v>
      </c>
      <c r="C3071" s="5" t="s">
        <v>7852</v>
      </c>
      <c r="D3071" s="5" t="s">
        <v>468</v>
      </c>
      <c r="E3071" s="4">
        <v>784.0</v>
      </c>
      <c r="F3071" s="5" t="s">
        <v>7853</v>
      </c>
      <c r="G3071" s="6" t="s">
        <v>7854</v>
      </c>
    </row>
    <row r="3072">
      <c r="A3072" s="2" t="s">
        <v>7</v>
      </c>
      <c r="B3072" s="5">
        <v>3622.0</v>
      </c>
      <c r="C3072" s="5" t="s">
        <v>7855</v>
      </c>
      <c r="D3072" s="5" t="s">
        <v>468</v>
      </c>
      <c r="E3072" s="4">
        <v>784.0</v>
      </c>
      <c r="F3072" s="5" t="s">
        <v>7856</v>
      </c>
      <c r="G3072" s="6" t="s">
        <v>7857</v>
      </c>
    </row>
    <row r="3073">
      <c r="A3073" s="2" t="s">
        <v>7</v>
      </c>
      <c r="B3073" s="5">
        <v>3623.0</v>
      </c>
      <c r="C3073" s="5" t="s">
        <v>7858</v>
      </c>
      <c r="D3073" s="5" t="s">
        <v>468</v>
      </c>
      <c r="E3073" s="4">
        <v>784.0</v>
      </c>
      <c r="F3073" s="5" t="s">
        <v>7859</v>
      </c>
      <c r="G3073" s="6" t="s">
        <v>7860</v>
      </c>
    </row>
    <row r="3074">
      <c r="A3074" s="2" t="s">
        <v>7</v>
      </c>
      <c r="B3074" s="5">
        <v>3624.0</v>
      </c>
      <c r="C3074" s="5" t="s">
        <v>7861</v>
      </c>
      <c r="D3074" s="5" t="s">
        <v>468</v>
      </c>
      <c r="E3074" s="4">
        <v>784.0</v>
      </c>
      <c r="F3074" s="5" t="s">
        <v>7862</v>
      </c>
      <c r="G3074" s="6" t="s">
        <v>7863</v>
      </c>
    </row>
    <row r="3075">
      <c r="A3075" s="2" t="s">
        <v>7</v>
      </c>
      <c r="B3075" s="5">
        <v>3625.0</v>
      </c>
      <c r="C3075" s="5" t="s">
        <v>7864</v>
      </c>
      <c r="D3075" s="5" t="s">
        <v>468</v>
      </c>
      <c r="E3075" s="4">
        <v>784.0</v>
      </c>
      <c r="F3075" s="5" t="s">
        <v>7329</v>
      </c>
      <c r="G3075" s="6" t="s">
        <v>7865</v>
      </c>
    </row>
    <row r="3076">
      <c r="A3076" s="2" t="s">
        <v>7</v>
      </c>
      <c r="B3076" s="5">
        <v>3626.0</v>
      </c>
      <c r="C3076" s="5" t="s">
        <v>7866</v>
      </c>
      <c r="D3076" s="5" t="s">
        <v>468</v>
      </c>
      <c r="E3076" s="4">
        <v>784.0</v>
      </c>
      <c r="F3076" s="5"/>
      <c r="G3076" s="6" t="s">
        <v>7867</v>
      </c>
    </row>
    <row r="3077">
      <c r="A3077" s="2" t="s">
        <v>7</v>
      </c>
      <c r="B3077" s="5">
        <v>3627.0</v>
      </c>
      <c r="C3077" s="5" t="s">
        <v>7868</v>
      </c>
      <c r="D3077" s="5" t="s">
        <v>468</v>
      </c>
      <c r="E3077" s="4">
        <v>784.0</v>
      </c>
      <c r="F3077" s="5" t="s">
        <v>7869</v>
      </c>
      <c r="G3077" s="6" t="s">
        <v>7870</v>
      </c>
    </row>
    <row r="3078">
      <c r="A3078" s="2" t="s">
        <v>7</v>
      </c>
      <c r="B3078" s="5">
        <v>3628.0</v>
      </c>
      <c r="C3078" s="5" t="s">
        <v>7871</v>
      </c>
      <c r="D3078" s="5" t="s">
        <v>468</v>
      </c>
      <c r="E3078" s="4">
        <v>784.0</v>
      </c>
      <c r="F3078" s="5" t="s">
        <v>7872</v>
      </c>
      <c r="G3078" s="6" t="s">
        <v>7873</v>
      </c>
    </row>
    <row r="3079">
      <c r="A3079" s="2" t="s">
        <v>7</v>
      </c>
      <c r="B3079" s="5">
        <v>3629.0</v>
      </c>
      <c r="C3079" s="5" t="s">
        <v>7874</v>
      </c>
      <c r="D3079" s="5" t="s">
        <v>468</v>
      </c>
      <c r="E3079" s="4">
        <v>784.0</v>
      </c>
      <c r="F3079" s="5" t="s">
        <v>7875</v>
      </c>
      <c r="G3079" s="6" t="s">
        <v>7876</v>
      </c>
    </row>
    <row r="3080">
      <c r="A3080" s="2" t="s">
        <v>7</v>
      </c>
      <c r="B3080" s="5">
        <v>3630.0</v>
      </c>
      <c r="C3080" s="5" t="s">
        <v>7877</v>
      </c>
      <c r="D3080" s="5" t="s">
        <v>468</v>
      </c>
      <c r="E3080" s="4">
        <v>784.0</v>
      </c>
      <c r="F3080" s="5"/>
      <c r="G3080" s="6" t="s">
        <v>7878</v>
      </c>
    </row>
    <row r="3081">
      <c r="A3081" s="2" t="s">
        <v>7</v>
      </c>
      <c r="B3081" s="5">
        <v>3631.0</v>
      </c>
      <c r="C3081" s="5" t="s">
        <v>7879</v>
      </c>
      <c r="D3081" s="5" t="s">
        <v>468</v>
      </c>
      <c r="E3081" s="4">
        <v>784.0</v>
      </c>
      <c r="F3081" s="5" t="s">
        <v>7880</v>
      </c>
      <c r="G3081" s="6" t="s">
        <v>7881</v>
      </c>
    </row>
    <row r="3082">
      <c r="A3082" s="2" t="s">
        <v>7</v>
      </c>
      <c r="B3082" s="5">
        <v>3632.0</v>
      </c>
      <c r="C3082" s="5" t="s">
        <v>7882</v>
      </c>
      <c r="D3082" s="5" t="s">
        <v>468</v>
      </c>
      <c r="E3082" s="4">
        <v>784.0</v>
      </c>
      <c r="F3082" s="5" t="s">
        <v>7883</v>
      </c>
      <c r="G3082" s="6" t="s">
        <v>7884</v>
      </c>
    </row>
    <row r="3083">
      <c r="A3083" s="2" t="s">
        <v>7</v>
      </c>
      <c r="B3083" s="5">
        <v>3633.0</v>
      </c>
      <c r="C3083" s="5" t="s">
        <v>7885</v>
      </c>
      <c r="D3083" s="5" t="s">
        <v>468</v>
      </c>
      <c r="E3083" s="4">
        <v>784.0</v>
      </c>
      <c r="F3083" s="5" t="s">
        <v>7886</v>
      </c>
      <c r="G3083" s="6" t="s">
        <v>7887</v>
      </c>
    </row>
    <row r="3084">
      <c r="A3084" s="2" t="s">
        <v>7</v>
      </c>
      <c r="B3084" s="5">
        <v>3634.0</v>
      </c>
      <c r="C3084" s="5" t="s">
        <v>7888</v>
      </c>
      <c r="D3084" s="5" t="s">
        <v>468</v>
      </c>
      <c r="E3084" s="4">
        <v>784.0</v>
      </c>
      <c r="F3084" s="5" t="s">
        <v>7889</v>
      </c>
      <c r="G3084" s="6" t="s">
        <v>7890</v>
      </c>
    </row>
    <row r="3085">
      <c r="A3085" s="2" t="s">
        <v>7</v>
      </c>
      <c r="B3085" s="5">
        <v>3635.0</v>
      </c>
      <c r="C3085" s="5" t="s">
        <v>7891</v>
      </c>
      <c r="D3085" s="5" t="s">
        <v>468</v>
      </c>
      <c r="E3085" s="4">
        <v>784.0</v>
      </c>
      <c r="F3085" s="5" t="s">
        <v>7892</v>
      </c>
      <c r="G3085" s="6" t="s">
        <v>7893</v>
      </c>
    </row>
    <row r="3086">
      <c r="A3086" s="2" t="s">
        <v>7</v>
      </c>
      <c r="B3086" s="5">
        <v>3636.0</v>
      </c>
      <c r="C3086" s="5" t="s">
        <v>7894</v>
      </c>
      <c r="D3086" s="5" t="s">
        <v>468</v>
      </c>
      <c r="E3086" s="4">
        <v>784.0</v>
      </c>
      <c r="F3086" s="5" t="s">
        <v>7895</v>
      </c>
      <c r="G3086" s="6" t="s">
        <v>7896</v>
      </c>
    </row>
    <row r="3087">
      <c r="A3087" s="2" t="s">
        <v>7</v>
      </c>
      <c r="B3087" s="5">
        <v>3637.0</v>
      </c>
      <c r="C3087" s="5" t="s">
        <v>7897</v>
      </c>
      <c r="D3087" s="5" t="s">
        <v>468</v>
      </c>
      <c r="E3087" s="4">
        <v>784.0</v>
      </c>
      <c r="F3087" s="5" t="s">
        <v>7898</v>
      </c>
      <c r="G3087" s="6" t="s">
        <v>7899</v>
      </c>
    </row>
    <row r="3088">
      <c r="A3088" s="2" t="s">
        <v>7</v>
      </c>
      <c r="B3088" s="5">
        <v>3638.0</v>
      </c>
      <c r="C3088" s="5" t="s">
        <v>7900</v>
      </c>
      <c r="D3088" s="5" t="s">
        <v>468</v>
      </c>
      <c r="E3088" s="4">
        <v>784.0</v>
      </c>
      <c r="F3088" s="5" t="s">
        <v>7901</v>
      </c>
      <c r="G3088" s="6" t="s">
        <v>7902</v>
      </c>
    </row>
    <row r="3089">
      <c r="A3089" s="2" t="s">
        <v>7</v>
      </c>
      <c r="B3089" s="5">
        <v>3639.0</v>
      </c>
      <c r="C3089" s="5" t="s">
        <v>7903</v>
      </c>
      <c r="D3089" s="5" t="s">
        <v>468</v>
      </c>
      <c r="E3089" s="4">
        <v>784.0</v>
      </c>
      <c r="F3089" s="5" t="s">
        <v>7904</v>
      </c>
      <c r="G3089" s="6" t="s">
        <v>7905</v>
      </c>
    </row>
    <row r="3090">
      <c r="A3090" s="2" t="s">
        <v>7</v>
      </c>
      <c r="B3090" s="5">
        <v>3640.0</v>
      </c>
      <c r="C3090" s="5" t="s">
        <v>7906</v>
      </c>
      <c r="D3090" s="5" t="s">
        <v>468</v>
      </c>
      <c r="E3090" s="4">
        <v>784.0</v>
      </c>
      <c r="F3090" s="5" t="s">
        <v>7907</v>
      </c>
      <c r="G3090" s="6" t="s">
        <v>7908</v>
      </c>
    </row>
    <row r="3091">
      <c r="A3091" s="2" t="s">
        <v>7</v>
      </c>
      <c r="B3091" s="5">
        <v>3641.0</v>
      </c>
      <c r="C3091" s="5" t="s">
        <v>7909</v>
      </c>
      <c r="D3091" s="5" t="s">
        <v>468</v>
      </c>
      <c r="E3091" s="4">
        <v>784.0</v>
      </c>
      <c r="F3091" s="5" t="s">
        <v>7910</v>
      </c>
      <c r="G3091" s="6" t="s">
        <v>7911</v>
      </c>
    </row>
    <row r="3092">
      <c r="A3092" s="2" t="s">
        <v>7</v>
      </c>
      <c r="B3092" s="5">
        <v>3642.0</v>
      </c>
      <c r="C3092" s="5" t="s">
        <v>7912</v>
      </c>
      <c r="D3092" s="5" t="s">
        <v>468</v>
      </c>
      <c r="E3092" s="4">
        <v>784.0</v>
      </c>
      <c r="F3092" s="5" t="s">
        <v>7913</v>
      </c>
      <c r="G3092" s="6" t="s">
        <v>7914</v>
      </c>
    </row>
    <row r="3093">
      <c r="A3093" s="2" t="s">
        <v>7</v>
      </c>
      <c r="B3093" s="5">
        <v>3643.0</v>
      </c>
      <c r="C3093" s="5" t="s">
        <v>7915</v>
      </c>
      <c r="D3093" s="5" t="s">
        <v>468</v>
      </c>
      <c r="E3093" s="4">
        <v>784.0</v>
      </c>
      <c r="F3093" s="5" t="s">
        <v>7916</v>
      </c>
      <c r="G3093" s="6" t="s">
        <v>7917</v>
      </c>
    </row>
    <row r="3094">
      <c r="A3094" s="2" t="s">
        <v>7</v>
      </c>
      <c r="B3094" s="5">
        <v>3644.0</v>
      </c>
      <c r="C3094" s="5" t="s">
        <v>7918</v>
      </c>
      <c r="D3094" s="5" t="s">
        <v>468</v>
      </c>
      <c r="E3094" s="4">
        <v>784.0</v>
      </c>
      <c r="F3094" s="5" t="s">
        <v>7919</v>
      </c>
      <c r="G3094" s="6" t="s">
        <v>7920</v>
      </c>
    </row>
    <row r="3095">
      <c r="A3095" s="2" t="s">
        <v>7</v>
      </c>
      <c r="B3095" s="5">
        <v>3645.0</v>
      </c>
      <c r="C3095" s="5" t="s">
        <v>7921</v>
      </c>
      <c r="D3095" s="5" t="s">
        <v>548</v>
      </c>
      <c r="E3095" s="4">
        <v>784.0</v>
      </c>
      <c r="F3095" s="5" t="s">
        <v>7922</v>
      </c>
      <c r="G3095" s="6" t="s">
        <v>7923</v>
      </c>
    </row>
    <row r="3096">
      <c r="A3096" s="2" t="s">
        <v>7</v>
      </c>
      <c r="B3096" s="5">
        <v>3646.0</v>
      </c>
      <c r="C3096" s="5" t="s">
        <v>7924</v>
      </c>
      <c r="D3096" s="5" t="s">
        <v>468</v>
      </c>
      <c r="E3096" s="4">
        <v>784.0</v>
      </c>
      <c r="F3096" s="5" t="s">
        <v>7925</v>
      </c>
      <c r="G3096" s="6" t="s">
        <v>7926</v>
      </c>
    </row>
    <row r="3097">
      <c r="A3097" s="2" t="s">
        <v>7</v>
      </c>
      <c r="B3097" s="5">
        <v>3647.0</v>
      </c>
      <c r="C3097" s="5" t="s">
        <v>7927</v>
      </c>
      <c r="D3097" s="5" t="s">
        <v>468</v>
      </c>
      <c r="E3097" s="4">
        <v>784.0</v>
      </c>
      <c r="F3097" s="5" t="s">
        <v>7928</v>
      </c>
      <c r="G3097" s="6" t="s">
        <v>7929</v>
      </c>
    </row>
    <row r="3098">
      <c r="A3098" s="2" t="s">
        <v>7</v>
      </c>
      <c r="B3098" s="5">
        <v>3648.0</v>
      </c>
      <c r="C3098" s="5" t="s">
        <v>7930</v>
      </c>
      <c r="D3098" s="5" t="s">
        <v>468</v>
      </c>
      <c r="E3098" s="4">
        <v>784.0</v>
      </c>
      <c r="F3098" s="5"/>
      <c r="G3098" s="6" t="s">
        <v>7931</v>
      </c>
    </row>
    <row r="3099">
      <c r="A3099" s="2" t="s">
        <v>7</v>
      </c>
      <c r="B3099" s="5">
        <v>3649.0</v>
      </c>
      <c r="C3099" s="5" t="s">
        <v>7932</v>
      </c>
      <c r="D3099" s="5" t="s">
        <v>468</v>
      </c>
      <c r="E3099" s="4">
        <v>784.0</v>
      </c>
      <c r="F3099" s="5" t="s">
        <v>7933</v>
      </c>
      <c r="G3099" s="6" t="s">
        <v>7934</v>
      </c>
    </row>
    <row r="3100">
      <c r="A3100" s="2" t="s">
        <v>7</v>
      </c>
      <c r="B3100" s="5">
        <v>3650.0</v>
      </c>
      <c r="C3100" s="5" t="s">
        <v>7935</v>
      </c>
      <c r="D3100" s="5" t="s">
        <v>468</v>
      </c>
      <c r="E3100" s="4">
        <v>784.0</v>
      </c>
      <c r="F3100" s="5" t="s">
        <v>7936</v>
      </c>
      <c r="G3100" s="6" t="s">
        <v>7937</v>
      </c>
    </row>
    <row r="3101">
      <c r="A3101" s="2" t="s">
        <v>7</v>
      </c>
      <c r="B3101" s="5">
        <v>3651.0</v>
      </c>
      <c r="C3101" s="5" t="s">
        <v>7938</v>
      </c>
      <c r="D3101" s="5" t="s">
        <v>468</v>
      </c>
      <c r="E3101" s="4">
        <v>784.0</v>
      </c>
      <c r="F3101" s="5" t="s">
        <v>7939</v>
      </c>
      <c r="G3101" s="6" t="s">
        <v>7940</v>
      </c>
    </row>
    <row r="3102">
      <c r="A3102" s="2" t="s">
        <v>7</v>
      </c>
      <c r="B3102" s="5">
        <v>3652.0</v>
      </c>
      <c r="C3102" s="5" t="s">
        <v>7941</v>
      </c>
      <c r="D3102" s="5" t="s">
        <v>468</v>
      </c>
      <c r="E3102" s="4">
        <v>784.0</v>
      </c>
      <c r="F3102" s="5" t="s">
        <v>7942</v>
      </c>
      <c r="G3102" s="6" t="s">
        <v>7943</v>
      </c>
    </row>
    <row r="3103">
      <c r="A3103" s="2" t="s">
        <v>7</v>
      </c>
      <c r="B3103" s="5">
        <v>3653.0</v>
      </c>
      <c r="C3103" s="5" t="s">
        <v>7944</v>
      </c>
      <c r="D3103" s="5" t="s">
        <v>468</v>
      </c>
      <c r="E3103" s="4">
        <v>784.0</v>
      </c>
      <c r="F3103" s="5" t="s">
        <v>7945</v>
      </c>
      <c r="G3103" s="6" t="s">
        <v>7946</v>
      </c>
    </row>
    <row r="3104">
      <c r="A3104" s="2" t="s">
        <v>7</v>
      </c>
      <c r="B3104" s="5">
        <v>3654.0</v>
      </c>
      <c r="C3104" s="5" t="s">
        <v>7947</v>
      </c>
      <c r="D3104" s="5" t="s">
        <v>468</v>
      </c>
      <c r="E3104" s="4">
        <v>784.0</v>
      </c>
      <c r="F3104" s="5" t="s">
        <v>7948</v>
      </c>
      <c r="G3104" s="6" t="s">
        <v>7949</v>
      </c>
    </row>
    <row r="3105">
      <c r="A3105" s="2" t="s">
        <v>7</v>
      </c>
      <c r="B3105" s="5">
        <v>3655.0</v>
      </c>
      <c r="C3105" s="5" t="s">
        <v>7950</v>
      </c>
      <c r="D3105" s="5" t="s">
        <v>468</v>
      </c>
      <c r="E3105" s="4">
        <v>784.0</v>
      </c>
      <c r="F3105" s="5" t="s">
        <v>7951</v>
      </c>
      <c r="G3105" s="6" t="s">
        <v>7952</v>
      </c>
    </row>
    <row r="3106">
      <c r="A3106" s="2" t="s">
        <v>7</v>
      </c>
      <c r="B3106" s="5">
        <v>3656.0</v>
      </c>
      <c r="C3106" s="5" t="s">
        <v>7953</v>
      </c>
      <c r="D3106" s="5" t="s">
        <v>468</v>
      </c>
      <c r="E3106" s="4">
        <v>784.0</v>
      </c>
      <c r="F3106" s="5" t="s">
        <v>7954</v>
      </c>
      <c r="G3106" s="6" t="s">
        <v>7955</v>
      </c>
    </row>
    <row r="3107">
      <c r="A3107" s="2" t="s">
        <v>7</v>
      </c>
      <c r="B3107" s="5">
        <v>3657.0</v>
      </c>
      <c r="C3107" s="5" t="s">
        <v>7956</v>
      </c>
      <c r="D3107" s="5" t="s">
        <v>468</v>
      </c>
      <c r="E3107" s="4">
        <v>784.0</v>
      </c>
      <c r="F3107" s="5" t="s">
        <v>7957</v>
      </c>
      <c r="G3107" s="6" t="s">
        <v>7958</v>
      </c>
    </row>
    <row r="3108">
      <c r="A3108" s="2" t="s">
        <v>7</v>
      </c>
      <c r="B3108" s="5">
        <v>3658.0</v>
      </c>
      <c r="C3108" s="5" t="s">
        <v>7959</v>
      </c>
      <c r="D3108" s="5" t="s">
        <v>468</v>
      </c>
      <c r="E3108" s="4">
        <v>784.0</v>
      </c>
      <c r="F3108" s="5" t="s">
        <v>7960</v>
      </c>
      <c r="G3108" s="6" t="s">
        <v>7961</v>
      </c>
    </row>
    <row r="3109">
      <c r="A3109" s="2" t="s">
        <v>7</v>
      </c>
      <c r="B3109" s="5">
        <v>3659.0</v>
      </c>
      <c r="C3109" s="5" t="s">
        <v>7962</v>
      </c>
      <c r="D3109" s="5" t="s">
        <v>468</v>
      </c>
      <c r="E3109" s="4">
        <v>784.0</v>
      </c>
      <c r="F3109" s="5"/>
      <c r="G3109" s="6" t="s">
        <v>7963</v>
      </c>
    </row>
    <row r="3110">
      <c r="A3110" s="2" t="s">
        <v>7</v>
      </c>
      <c r="B3110" s="5">
        <v>3660.0</v>
      </c>
      <c r="C3110" s="5" t="s">
        <v>7964</v>
      </c>
      <c r="D3110" s="5" t="s">
        <v>468</v>
      </c>
      <c r="E3110" s="4">
        <v>784.0</v>
      </c>
      <c r="F3110" s="5" t="s">
        <v>7965</v>
      </c>
      <c r="G3110" s="6" t="s">
        <v>7966</v>
      </c>
    </row>
    <row r="3111">
      <c r="A3111" s="2" t="s">
        <v>7</v>
      </c>
      <c r="B3111" s="5">
        <v>3661.0</v>
      </c>
      <c r="C3111" s="5" t="s">
        <v>7967</v>
      </c>
      <c r="D3111" s="5" t="s">
        <v>468</v>
      </c>
      <c r="E3111" s="4">
        <v>784.0</v>
      </c>
      <c r="F3111" s="5" t="s">
        <v>7968</v>
      </c>
      <c r="G3111" s="6" t="s">
        <v>7969</v>
      </c>
    </row>
    <row r="3112">
      <c r="A3112" s="2" t="s">
        <v>7</v>
      </c>
      <c r="B3112" s="5">
        <v>3662.0</v>
      </c>
      <c r="C3112" s="5" t="s">
        <v>7970</v>
      </c>
      <c r="D3112" s="5" t="s">
        <v>468</v>
      </c>
      <c r="E3112" s="4">
        <v>784.0</v>
      </c>
      <c r="F3112" s="5" t="s">
        <v>7971</v>
      </c>
      <c r="G3112" s="6" t="s">
        <v>7972</v>
      </c>
    </row>
    <row r="3113">
      <c r="A3113" s="2" t="s">
        <v>7</v>
      </c>
      <c r="B3113" s="5">
        <v>3663.0</v>
      </c>
      <c r="C3113" s="5" t="s">
        <v>7973</v>
      </c>
      <c r="D3113" s="5" t="s">
        <v>468</v>
      </c>
      <c r="E3113" s="4">
        <v>784.0</v>
      </c>
      <c r="F3113" s="5"/>
      <c r="G3113" s="6" t="s">
        <v>7974</v>
      </c>
    </row>
    <row r="3114">
      <c r="A3114" s="2" t="s">
        <v>7</v>
      </c>
      <c r="B3114" s="5">
        <v>3664.0</v>
      </c>
      <c r="C3114" s="5" t="s">
        <v>7975</v>
      </c>
      <c r="D3114" s="5" t="s">
        <v>468</v>
      </c>
      <c r="E3114" s="4">
        <v>784.0</v>
      </c>
      <c r="F3114" s="5" t="s">
        <v>7976</v>
      </c>
      <c r="G3114" s="6" t="s">
        <v>7977</v>
      </c>
    </row>
    <row r="3115">
      <c r="A3115" s="2" t="s">
        <v>7</v>
      </c>
      <c r="B3115" s="5">
        <v>3665.0</v>
      </c>
      <c r="C3115" s="5" t="s">
        <v>7978</v>
      </c>
      <c r="D3115" s="5" t="s">
        <v>468</v>
      </c>
      <c r="E3115" s="4">
        <v>784.0</v>
      </c>
      <c r="F3115" s="5" t="s">
        <v>7979</v>
      </c>
      <c r="G3115" s="6" t="s">
        <v>7980</v>
      </c>
    </row>
    <row r="3116">
      <c r="A3116" s="2" t="s">
        <v>7</v>
      </c>
      <c r="B3116" s="5">
        <v>3666.0</v>
      </c>
      <c r="C3116" s="5" t="s">
        <v>7981</v>
      </c>
      <c r="D3116" s="5" t="s">
        <v>468</v>
      </c>
      <c r="E3116" s="4">
        <v>784.0</v>
      </c>
      <c r="F3116" s="5" t="s">
        <v>7982</v>
      </c>
      <c r="G3116" s="6" t="s">
        <v>7983</v>
      </c>
    </row>
    <row r="3117">
      <c r="A3117" s="2" t="s">
        <v>7</v>
      </c>
      <c r="B3117" s="5">
        <v>3667.0</v>
      </c>
      <c r="C3117" s="5" t="s">
        <v>7984</v>
      </c>
      <c r="D3117" s="5" t="s">
        <v>468</v>
      </c>
      <c r="E3117" s="4">
        <v>784.0</v>
      </c>
      <c r="F3117" s="5" t="s">
        <v>7985</v>
      </c>
      <c r="G3117" s="6" t="s">
        <v>7986</v>
      </c>
    </row>
    <row r="3118">
      <c r="A3118" s="2" t="s">
        <v>7</v>
      </c>
      <c r="B3118" s="5">
        <v>3668.0</v>
      </c>
      <c r="C3118" s="5" t="s">
        <v>7987</v>
      </c>
      <c r="D3118" s="5" t="s">
        <v>468</v>
      </c>
      <c r="E3118" s="4">
        <v>784.0</v>
      </c>
      <c r="F3118" s="5" t="s">
        <v>7988</v>
      </c>
      <c r="G3118" s="6" t="s">
        <v>7989</v>
      </c>
    </row>
    <row r="3119">
      <c r="A3119" s="2" t="s">
        <v>7</v>
      </c>
      <c r="B3119" s="5">
        <v>3669.0</v>
      </c>
      <c r="C3119" s="5" t="s">
        <v>7990</v>
      </c>
      <c r="D3119" s="5" t="s">
        <v>468</v>
      </c>
      <c r="E3119" s="4">
        <v>784.0</v>
      </c>
      <c r="F3119" s="5" t="s">
        <v>7991</v>
      </c>
      <c r="G3119" s="6" t="s">
        <v>7992</v>
      </c>
    </row>
    <row r="3120">
      <c r="A3120" s="2" t="s">
        <v>7</v>
      </c>
      <c r="B3120" s="5">
        <v>3670.0</v>
      </c>
      <c r="C3120" s="5" t="s">
        <v>7993</v>
      </c>
      <c r="D3120" s="5" t="s">
        <v>468</v>
      </c>
      <c r="E3120" s="4">
        <v>784.0</v>
      </c>
      <c r="F3120" s="5" t="s">
        <v>7994</v>
      </c>
      <c r="G3120" s="6" t="s">
        <v>7995</v>
      </c>
    </row>
    <row r="3121">
      <c r="A3121" s="2" t="s">
        <v>7</v>
      </c>
      <c r="B3121" s="5">
        <v>3671.0</v>
      </c>
      <c r="C3121" s="5" t="s">
        <v>7996</v>
      </c>
      <c r="D3121" s="5" t="s">
        <v>468</v>
      </c>
      <c r="E3121" s="4">
        <v>784.0</v>
      </c>
      <c r="F3121" s="5" t="s">
        <v>7997</v>
      </c>
      <c r="G3121" s="6" t="s">
        <v>7998</v>
      </c>
    </row>
    <row r="3122">
      <c r="A3122" s="2" t="s">
        <v>7</v>
      </c>
      <c r="B3122" s="5">
        <v>3672.0</v>
      </c>
      <c r="C3122" s="5" t="s">
        <v>7999</v>
      </c>
      <c r="D3122" s="5" t="s">
        <v>468</v>
      </c>
      <c r="E3122" s="4">
        <v>784.0</v>
      </c>
      <c r="F3122" s="5" t="s">
        <v>8000</v>
      </c>
      <c r="G3122" s="6" t="s">
        <v>8001</v>
      </c>
    </row>
    <row r="3123">
      <c r="A3123" s="2" t="s">
        <v>7</v>
      </c>
      <c r="B3123" s="5">
        <v>3673.0</v>
      </c>
      <c r="C3123" s="5" t="s">
        <v>8002</v>
      </c>
      <c r="D3123" s="5" t="s">
        <v>468</v>
      </c>
      <c r="E3123" s="4">
        <v>784.0</v>
      </c>
      <c r="F3123" s="5" t="s">
        <v>8003</v>
      </c>
      <c r="G3123" s="6" t="s">
        <v>8004</v>
      </c>
    </row>
    <row r="3124">
      <c r="A3124" s="2" t="s">
        <v>7</v>
      </c>
      <c r="B3124" s="5">
        <v>3674.0</v>
      </c>
      <c r="C3124" s="5" t="s">
        <v>8005</v>
      </c>
      <c r="D3124" s="5" t="s">
        <v>468</v>
      </c>
      <c r="E3124" s="4">
        <v>784.0</v>
      </c>
      <c r="F3124" s="5"/>
      <c r="G3124" s="6" t="s">
        <v>8006</v>
      </c>
    </row>
    <row r="3125">
      <c r="A3125" s="2" t="s">
        <v>7</v>
      </c>
      <c r="B3125" s="5">
        <v>3675.0</v>
      </c>
      <c r="C3125" s="5" t="s">
        <v>8007</v>
      </c>
      <c r="D3125" s="5" t="s">
        <v>468</v>
      </c>
      <c r="E3125" s="4">
        <v>784.0</v>
      </c>
      <c r="F3125" s="5" t="s">
        <v>8008</v>
      </c>
      <c r="G3125" s="6" t="s">
        <v>8009</v>
      </c>
    </row>
    <row r="3126">
      <c r="A3126" s="2" t="s">
        <v>7</v>
      </c>
      <c r="B3126" s="5">
        <v>3676.0</v>
      </c>
      <c r="C3126" s="5" t="s">
        <v>8010</v>
      </c>
      <c r="D3126" s="5" t="s">
        <v>468</v>
      </c>
      <c r="E3126" s="4">
        <v>784.0</v>
      </c>
      <c r="F3126" s="5" t="s">
        <v>8011</v>
      </c>
      <c r="G3126" s="6" t="s">
        <v>8012</v>
      </c>
    </row>
    <row r="3127">
      <c r="A3127" s="2" t="s">
        <v>7</v>
      </c>
      <c r="B3127" s="5">
        <v>3677.0</v>
      </c>
      <c r="C3127" s="5" t="s">
        <v>8013</v>
      </c>
      <c r="D3127" s="5" t="s">
        <v>468</v>
      </c>
      <c r="E3127" s="4">
        <v>784.0</v>
      </c>
      <c r="F3127" s="5" t="s">
        <v>8014</v>
      </c>
      <c r="G3127" s="6" t="s">
        <v>8015</v>
      </c>
    </row>
    <row r="3128">
      <c r="A3128" s="2" t="s">
        <v>7</v>
      </c>
      <c r="B3128" s="5">
        <v>3678.0</v>
      </c>
      <c r="C3128" s="5" t="s">
        <v>8016</v>
      </c>
      <c r="D3128" s="5" t="s">
        <v>468</v>
      </c>
      <c r="E3128" s="4">
        <v>784.0</v>
      </c>
      <c r="F3128" s="5" t="s">
        <v>8017</v>
      </c>
      <c r="G3128" s="6" t="s">
        <v>8018</v>
      </c>
    </row>
    <row r="3129">
      <c r="A3129" s="2" t="s">
        <v>7</v>
      </c>
      <c r="B3129" s="5">
        <v>3679.0</v>
      </c>
      <c r="C3129" s="5" t="s">
        <v>8019</v>
      </c>
      <c r="D3129" s="5" t="s">
        <v>468</v>
      </c>
      <c r="E3129" s="4">
        <v>784.0</v>
      </c>
      <c r="F3129" s="5" t="s">
        <v>8020</v>
      </c>
      <c r="G3129" s="6" t="s">
        <v>8021</v>
      </c>
    </row>
    <row r="3130">
      <c r="A3130" s="2" t="s">
        <v>7</v>
      </c>
      <c r="B3130" s="5">
        <v>3680.0</v>
      </c>
      <c r="C3130" s="5" t="s">
        <v>8022</v>
      </c>
      <c r="D3130" s="5" t="s">
        <v>468</v>
      </c>
      <c r="E3130" s="4">
        <v>784.0</v>
      </c>
      <c r="F3130" s="5" t="s">
        <v>8023</v>
      </c>
      <c r="G3130" s="6" t="s">
        <v>8024</v>
      </c>
    </row>
    <row r="3131">
      <c r="A3131" s="2" t="s">
        <v>7</v>
      </c>
      <c r="B3131" s="5">
        <v>3681.0</v>
      </c>
      <c r="C3131" s="5" t="s">
        <v>8025</v>
      </c>
      <c r="D3131" s="5" t="s">
        <v>468</v>
      </c>
      <c r="E3131" s="4">
        <v>784.0</v>
      </c>
      <c r="F3131" s="5" t="s">
        <v>8026</v>
      </c>
      <c r="G3131" s="6" t="s">
        <v>8027</v>
      </c>
    </row>
    <row r="3132">
      <c r="A3132" s="2" t="s">
        <v>7</v>
      </c>
      <c r="B3132" s="5">
        <v>3682.0</v>
      </c>
      <c r="C3132" s="5" t="s">
        <v>8028</v>
      </c>
      <c r="D3132" s="5" t="s">
        <v>548</v>
      </c>
      <c r="E3132" s="4">
        <v>784.0</v>
      </c>
      <c r="F3132" s="5" t="s">
        <v>8029</v>
      </c>
      <c r="G3132" s="6" t="s">
        <v>8030</v>
      </c>
    </row>
    <row r="3133">
      <c r="A3133" s="2" t="s">
        <v>7</v>
      </c>
      <c r="B3133" s="5">
        <v>3683.0</v>
      </c>
      <c r="C3133" s="5" t="s">
        <v>8031</v>
      </c>
      <c r="D3133" s="5" t="s">
        <v>468</v>
      </c>
      <c r="E3133" s="4">
        <v>784.0</v>
      </c>
      <c r="F3133" s="5" t="s">
        <v>8032</v>
      </c>
      <c r="G3133" s="6" t="s">
        <v>8033</v>
      </c>
    </row>
    <row r="3134">
      <c r="A3134" s="2" t="s">
        <v>7</v>
      </c>
      <c r="B3134" s="5">
        <v>3684.0</v>
      </c>
      <c r="C3134" s="5" t="s">
        <v>8034</v>
      </c>
      <c r="D3134" s="5" t="s">
        <v>548</v>
      </c>
      <c r="E3134" s="4">
        <v>784.0</v>
      </c>
      <c r="F3134" s="5" t="s">
        <v>8035</v>
      </c>
      <c r="G3134" s="6" t="s">
        <v>8036</v>
      </c>
    </row>
    <row r="3135">
      <c r="A3135" s="2" t="s">
        <v>7</v>
      </c>
      <c r="B3135" s="5">
        <v>3685.0</v>
      </c>
      <c r="C3135" s="5" t="s">
        <v>324</v>
      </c>
      <c r="D3135" s="5" t="s">
        <v>468</v>
      </c>
      <c r="E3135" s="4">
        <v>784.0</v>
      </c>
      <c r="F3135" s="5" t="s">
        <v>8037</v>
      </c>
      <c r="G3135" s="6" t="s">
        <v>8038</v>
      </c>
    </row>
    <row r="3136">
      <c r="A3136" s="2" t="s">
        <v>7</v>
      </c>
      <c r="B3136" s="5">
        <v>3686.0</v>
      </c>
      <c r="C3136" s="5" t="s">
        <v>8039</v>
      </c>
      <c r="D3136" s="5" t="s">
        <v>468</v>
      </c>
      <c r="E3136" s="4">
        <v>784.0</v>
      </c>
      <c r="F3136" s="5" t="s">
        <v>8040</v>
      </c>
      <c r="G3136" s="6" t="s">
        <v>8041</v>
      </c>
    </row>
    <row r="3137">
      <c r="A3137" s="2" t="s">
        <v>7</v>
      </c>
      <c r="B3137" s="5">
        <v>3687.0</v>
      </c>
      <c r="C3137" s="5" t="s">
        <v>8042</v>
      </c>
      <c r="D3137" s="5" t="s">
        <v>468</v>
      </c>
      <c r="E3137" s="4">
        <v>784.0</v>
      </c>
      <c r="F3137" s="5" t="s">
        <v>8043</v>
      </c>
      <c r="G3137" s="6" t="s">
        <v>8044</v>
      </c>
    </row>
    <row r="3138">
      <c r="A3138" s="2" t="s">
        <v>7</v>
      </c>
      <c r="B3138" s="5">
        <v>3688.0</v>
      </c>
      <c r="C3138" s="5" t="s">
        <v>8045</v>
      </c>
      <c r="D3138" s="5" t="s">
        <v>468</v>
      </c>
      <c r="E3138" s="4">
        <v>784.0</v>
      </c>
      <c r="F3138" s="5" t="s">
        <v>8046</v>
      </c>
      <c r="G3138" s="6" t="s">
        <v>8047</v>
      </c>
    </row>
    <row r="3139">
      <c r="A3139" s="2" t="s">
        <v>7</v>
      </c>
      <c r="B3139" s="5">
        <v>3689.0</v>
      </c>
      <c r="C3139" s="5" t="s">
        <v>8048</v>
      </c>
      <c r="D3139" s="5" t="s">
        <v>468</v>
      </c>
      <c r="E3139" s="4">
        <v>784.0</v>
      </c>
      <c r="F3139" s="5" t="s">
        <v>7936</v>
      </c>
      <c r="G3139" s="6" t="s">
        <v>8049</v>
      </c>
    </row>
    <row r="3140">
      <c r="A3140" s="2" t="s">
        <v>7</v>
      </c>
      <c r="B3140" s="5">
        <v>3690.0</v>
      </c>
      <c r="C3140" s="5" t="s">
        <v>8050</v>
      </c>
      <c r="D3140" s="5" t="s">
        <v>468</v>
      </c>
      <c r="E3140" s="4">
        <v>784.0</v>
      </c>
      <c r="F3140" s="5" t="s">
        <v>7968</v>
      </c>
      <c r="G3140" s="6" t="s">
        <v>8051</v>
      </c>
    </row>
    <row r="3141">
      <c r="A3141" s="2" t="s">
        <v>7</v>
      </c>
      <c r="B3141" s="5">
        <v>3691.0</v>
      </c>
      <c r="C3141" s="5" t="s">
        <v>8052</v>
      </c>
      <c r="D3141" s="5" t="s">
        <v>468</v>
      </c>
      <c r="E3141" s="4">
        <v>784.0</v>
      </c>
      <c r="F3141" s="5" t="s">
        <v>8053</v>
      </c>
      <c r="G3141" s="6" t="s">
        <v>8054</v>
      </c>
    </row>
    <row r="3142">
      <c r="A3142" s="2" t="s">
        <v>7</v>
      </c>
      <c r="B3142" s="5">
        <v>3692.0</v>
      </c>
      <c r="C3142" s="5" t="s">
        <v>8055</v>
      </c>
      <c r="D3142" s="5" t="s">
        <v>468</v>
      </c>
      <c r="E3142" s="4">
        <v>784.0</v>
      </c>
      <c r="F3142" s="5"/>
      <c r="G3142" s="6" t="s">
        <v>8056</v>
      </c>
    </row>
    <row r="3143">
      <c r="A3143" s="2" t="s">
        <v>7</v>
      </c>
      <c r="B3143" s="5">
        <v>3693.0</v>
      </c>
      <c r="C3143" s="5" t="s">
        <v>8057</v>
      </c>
      <c r="D3143" s="5" t="s">
        <v>468</v>
      </c>
      <c r="E3143" s="4">
        <v>784.0</v>
      </c>
      <c r="F3143" s="5" t="s">
        <v>8058</v>
      </c>
      <c r="G3143" s="6" t="s">
        <v>8059</v>
      </c>
    </row>
    <row r="3144">
      <c r="A3144" s="2" t="s">
        <v>7</v>
      </c>
      <c r="B3144" s="5">
        <v>3694.0</v>
      </c>
      <c r="C3144" s="5" t="s">
        <v>8060</v>
      </c>
      <c r="D3144" s="5" t="s">
        <v>468</v>
      </c>
      <c r="E3144" s="4">
        <v>784.0</v>
      </c>
      <c r="F3144" s="5" t="s">
        <v>8061</v>
      </c>
      <c r="G3144" s="6" t="s">
        <v>8062</v>
      </c>
    </row>
    <row r="3145">
      <c r="A3145" s="2" t="s">
        <v>7</v>
      </c>
      <c r="B3145" s="5">
        <v>3695.0</v>
      </c>
      <c r="C3145" s="5" t="s">
        <v>8063</v>
      </c>
      <c r="D3145" s="5" t="s">
        <v>468</v>
      </c>
      <c r="E3145" s="4">
        <v>784.0</v>
      </c>
      <c r="F3145" s="5" t="s">
        <v>8064</v>
      </c>
      <c r="G3145" s="6" t="s">
        <v>8065</v>
      </c>
    </row>
    <row r="3146">
      <c r="A3146" s="2" t="s">
        <v>7</v>
      </c>
      <c r="B3146" s="5">
        <v>3696.0</v>
      </c>
      <c r="C3146" s="5" t="s">
        <v>8066</v>
      </c>
      <c r="D3146" s="5" t="s">
        <v>468</v>
      </c>
      <c r="E3146" s="4">
        <v>784.0</v>
      </c>
      <c r="F3146" s="5" t="s">
        <v>8067</v>
      </c>
      <c r="G3146" s="6" t="s">
        <v>8068</v>
      </c>
    </row>
    <row r="3147">
      <c r="A3147" s="2" t="s">
        <v>7</v>
      </c>
      <c r="B3147" s="5">
        <v>3697.0</v>
      </c>
      <c r="C3147" s="5" t="s">
        <v>8069</v>
      </c>
      <c r="D3147" s="5" t="s">
        <v>468</v>
      </c>
      <c r="E3147" s="4">
        <v>784.0</v>
      </c>
      <c r="F3147" s="5" t="s">
        <v>8070</v>
      </c>
      <c r="G3147" s="6" t="s">
        <v>8071</v>
      </c>
    </row>
    <row r="3148">
      <c r="A3148" s="2" t="s">
        <v>7</v>
      </c>
      <c r="B3148" s="5">
        <v>3698.0</v>
      </c>
      <c r="C3148" s="5" t="s">
        <v>8072</v>
      </c>
      <c r="D3148" s="5" t="s">
        <v>468</v>
      </c>
      <c r="E3148" s="4">
        <v>784.0</v>
      </c>
      <c r="F3148" s="5" t="s">
        <v>8073</v>
      </c>
      <c r="G3148" s="6" t="s">
        <v>8074</v>
      </c>
    </row>
    <row r="3149">
      <c r="A3149" s="2" t="s">
        <v>7</v>
      </c>
      <c r="B3149" s="5">
        <v>3699.0</v>
      </c>
      <c r="C3149" s="5" t="s">
        <v>8075</v>
      </c>
      <c r="D3149" s="5" t="s">
        <v>548</v>
      </c>
      <c r="E3149" s="4">
        <v>784.0</v>
      </c>
      <c r="F3149" s="5" t="s">
        <v>8076</v>
      </c>
      <c r="G3149" s="6" t="s">
        <v>8077</v>
      </c>
    </row>
    <row r="3150">
      <c r="A3150" s="2" t="s">
        <v>7</v>
      </c>
      <c r="B3150" s="5">
        <v>3700.0</v>
      </c>
      <c r="C3150" s="5" t="s">
        <v>8078</v>
      </c>
      <c r="D3150" s="5" t="s">
        <v>468</v>
      </c>
      <c r="E3150" s="4">
        <v>784.0</v>
      </c>
      <c r="F3150" s="5" t="s">
        <v>8079</v>
      </c>
      <c r="G3150" s="6" t="s">
        <v>8080</v>
      </c>
    </row>
    <row r="3151">
      <c r="A3151" s="2" t="s">
        <v>7</v>
      </c>
      <c r="B3151" s="5">
        <v>3701.0</v>
      </c>
      <c r="C3151" s="5" t="s">
        <v>8081</v>
      </c>
      <c r="D3151" s="5" t="s">
        <v>468</v>
      </c>
      <c r="E3151" s="4">
        <v>784.0</v>
      </c>
      <c r="F3151" s="5" t="s">
        <v>8082</v>
      </c>
      <c r="G3151" s="6" t="s">
        <v>8083</v>
      </c>
    </row>
    <row r="3152">
      <c r="A3152" s="2" t="s">
        <v>7</v>
      </c>
      <c r="B3152" s="5">
        <v>3702.0</v>
      </c>
      <c r="C3152" s="5" t="s">
        <v>8084</v>
      </c>
      <c r="D3152" s="5" t="s">
        <v>468</v>
      </c>
      <c r="E3152" s="4">
        <v>784.0</v>
      </c>
      <c r="F3152" s="5" t="s">
        <v>8085</v>
      </c>
      <c r="G3152" s="6" t="s">
        <v>8086</v>
      </c>
    </row>
    <row r="3153">
      <c r="A3153" s="2" t="s">
        <v>7</v>
      </c>
      <c r="B3153" s="5">
        <v>3703.0</v>
      </c>
      <c r="C3153" s="5" t="s">
        <v>8087</v>
      </c>
      <c r="D3153" s="5" t="s">
        <v>468</v>
      </c>
      <c r="E3153" s="4">
        <v>784.0</v>
      </c>
      <c r="F3153" s="5" t="s">
        <v>8088</v>
      </c>
      <c r="G3153" s="6" t="s">
        <v>8089</v>
      </c>
    </row>
    <row r="3154">
      <c r="A3154" s="2" t="s">
        <v>7</v>
      </c>
      <c r="B3154" s="5">
        <v>3704.0</v>
      </c>
      <c r="C3154" s="5" t="s">
        <v>8090</v>
      </c>
      <c r="D3154" s="5" t="s">
        <v>468</v>
      </c>
      <c r="E3154" s="4">
        <v>784.0</v>
      </c>
      <c r="F3154" s="5"/>
      <c r="G3154" s="6" t="s">
        <v>8091</v>
      </c>
    </row>
    <row r="3155">
      <c r="A3155" s="2" t="s">
        <v>7</v>
      </c>
      <c r="B3155" s="5">
        <v>3705.0</v>
      </c>
      <c r="C3155" s="5" t="s">
        <v>8092</v>
      </c>
      <c r="D3155" s="5" t="s">
        <v>468</v>
      </c>
      <c r="E3155" s="4">
        <v>784.0</v>
      </c>
      <c r="F3155" s="5" t="s">
        <v>8093</v>
      </c>
      <c r="G3155" s="6" t="s">
        <v>8094</v>
      </c>
    </row>
    <row r="3156">
      <c r="A3156" s="2" t="s">
        <v>7</v>
      </c>
      <c r="B3156" s="5">
        <v>3706.0</v>
      </c>
      <c r="C3156" s="5" t="s">
        <v>8095</v>
      </c>
      <c r="D3156" s="5" t="s">
        <v>468</v>
      </c>
      <c r="E3156" s="4">
        <v>785.0</v>
      </c>
      <c r="F3156" s="5"/>
      <c r="G3156" s="6" t="s">
        <v>8096</v>
      </c>
    </row>
    <row r="3157">
      <c r="A3157" s="2" t="s">
        <v>7</v>
      </c>
      <c r="B3157" s="5">
        <v>3707.0</v>
      </c>
      <c r="C3157" s="5" t="s">
        <v>8097</v>
      </c>
      <c r="D3157" s="5" t="s">
        <v>468</v>
      </c>
      <c r="E3157" s="4">
        <v>785.0</v>
      </c>
      <c r="F3157" s="5" t="s">
        <v>8098</v>
      </c>
      <c r="G3157" s="6" t="s">
        <v>8099</v>
      </c>
    </row>
    <row r="3158">
      <c r="A3158" s="2" t="s">
        <v>7</v>
      </c>
      <c r="B3158" s="5">
        <v>3708.0</v>
      </c>
      <c r="C3158" s="5" t="s">
        <v>8100</v>
      </c>
      <c r="D3158" s="5" t="s">
        <v>468</v>
      </c>
      <c r="E3158" s="4">
        <v>785.0</v>
      </c>
      <c r="F3158" s="5" t="s">
        <v>8101</v>
      </c>
      <c r="G3158" s="6" t="s">
        <v>8102</v>
      </c>
    </row>
    <row r="3159">
      <c r="A3159" s="2" t="s">
        <v>7</v>
      </c>
      <c r="B3159" s="5">
        <v>3709.0</v>
      </c>
      <c r="C3159" s="5" t="s">
        <v>8103</v>
      </c>
      <c r="D3159" s="5" t="s">
        <v>468</v>
      </c>
      <c r="E3159" s="4">
        <v>785.0</v>
      </c>
      <c r="F3159" s="5"/>
      <c r="G3159" s="6" t="s">
        <v>8104</v>
      </c>
    </row>
    <row r="3160">
      <c r="A3160" s="2" t="s">
        <v>7</v>
      </c>
      <c r="B3160" s="5">
        <v>3710.0</v>
      </c>
      <c r="C3160" s="5" t="s">
        <v>8105</v>
      </c>
      <c r="D3160" s="5" t="s">
        <v>468</v>
      </c>
      <c r="E3160" s="4">
        <v>785.0</v>
      </c>
      <c r="F3160" s="5"/>
      <c r="G3160" s="6" t="s">
        <v>8106</v>
      </c>
    </row>
    <row r="3161">
      <c r="A3161" s="2" t="s">
        <v>7</v>
      </c>
      <c r="B3161" s="5">
        <v>3711.0</v>
      </c>
      <c r="C3161" s="5" t="s">
        <v>8107</v>
      </c>
      <c r="D3161" s="5" t="s">
        <v>468</v>
      </c>
      <c r="E3161" s="4">
        <v>785.0</v>
      </c>
      <c r="F3161" s="5" t="s">
        <v>8108</v>
      </c>
      <c r="G3161" s="6" t="s">
        <v>8109</v>
      </c>
    </row>
    <row r="3162">
      <c r="A3162" s="2" t="s">
        <v>7</v>
      </c>
      <c r="B3162" s="5">
        <v>3712.0</v>
      </c>
      <c r="C3162" s="5" t="s">
        <v>8110</v>
      </c>
      <c r="D3162" s="5" t="s">
        <v>468</v>
      </c>
      <c r="E3162" s="4">
        <v>785.0</v>
      </c>
      <c r="F3162" s="5" t="s">
        <v>8111</v>
      </c>
      <c r="G3162" s="6" t="s">
        <v>8112</v>
      </c>
    </row>
    <row r="3163">
      <c r="A3163" s="2" t="s">
        <v>7</v>
      </c>
      <c r="B3163" s="5">
        <v>3713.0</v>
      </c>
      <c r="C3163" s="5" t="s">
        <v>8113</v>
      </c>
      <c r="D3163" s="5" t="s">
        <v>468</v>
      </c>
      <c r="E3163" s="4">
        <v>785.0</v>
      </c>
      <c r="F3163" s="5" t="s">
        <v>8114</v>
      </c>
      <c r="G3163" s="6" t="s">
        <v>8115</v>
      </c>
    </row>
    <row r="3164">
      <c r="A3164" s="2" t="s">
        <v>7</v>
      </c>
      <c r="B3164" s="5">
        <v>3714.0</v>
      </c>
      <c r="C3164" s="5" t="s">
        <v>8116</v>
      </c>
      <c r="D3164" s="5" t="s">
        <v>468</v>
      </c>
      <c r="E3164" s="4">
        <v>785.0</v>
      </c>
      <c r="F3164" s="5" t="s">
        <v>8117</v>
      </c>
      <c r="G3164" s="6" t="s">
        <v>8118</v>
      </c>
    </row>
    <row r="3165">
      <c r="A3165" s="2" t="s">
        <v>7</v>
      </c>
      <c r="B3165" s="5">
        <v>3715.0</v>
      </c>
      <c r="C3165" s="5" t="s">
        <v>8119</v>
      </c>
      <c r="D3165" s="5" t="s">
        <v>468</v>
      </c>
      <c r="E3165" s="4">
        <v>785.0</v>
      </c>
      <c r="F3165" s="5" t="s">
        <v>8120</v>
      </c>
      <c r="G3165" s="6" t="s">
        <v>8121</v>
      </c>
    </row>
    <row r="3166">
      <c r="A3166" s="2" t="s">
        <v>7</v>
      </c>
      <c r="B3166" s="5">
        <v>3716.0</v>
      </c>
      <c r="C3166" s="5" t="s">
        <v>8122</v>
      </c>
      <c r="D3166" s="5" t="s">
        <v>468</v>
      </c>
      <c r="E3166" s="4">
        <v>785.0</v>
      </c>
      <c r="F3166" s="5" t="s">
        <v>8123</v>
      </c>
      <c r="G3166" s="6" t="s">
        <v>8124</v>
      </c>
    </row>
    <row r="3167">
      <c r="A3167" s="2" t="s">
        <v>7</v>
      </c>
      <c r="B3167" s="5">
        <v>3717.0</v>
      </c>
      <c r="C3167" s="5" t="s">
        <v>8125</v>
      </c>
      <c r="D3167" s="5" t="s">
        <v>468</v>
      </c>
      <c r="E3167" s="4">
        <v>785.0</v>
      </c>
      <c r="F3167" s="5" t="s">
        <v>8126</v>
      </c>
      <c r="G3167" s="6" t="s">
        <v>8127</v>
      </c>
    </row>
    <row r="3168">
      <c r="A3168" s="2" t="s">
        <v>7</v>
      </c>
      <c r="B3168" s="5">
        <v>3718.0</v>
      </c>
      <c r="C3168" s="5" t="s">
        <v>8128</v>
      </c>
      <c r="D3168" s="5" t="s">
        <v>468</v>
      </c>
      <c r="E3168" s="4">
        <v>785.0</v>
      </c>
      <c r="F3168" s="5" t="s">
        <v>8129</v>
      </c>
      <c r="G3168" s="6" t="s">
        <v>8130</v>
      </c>
    </row>
    <row r="3169">
      <c r="A3169" s="2" t="s">
        <v>7</v>
      </c>
      <c r="B3169" s="5">
        <v>3719.0</v>
      </c>
      <c r="C3169" s="5" t="s">
        <v>8131</v>
      </c>
      <c r="D3169" s="5" t="s">
        <v>468</v>
      </c>
      <c r="E3169" s="4">
        <v>785.0</v>
      </c>
      <c r="F3169" s="5" t="s">
        <v>8132</v>
      </c>
      <c r="G3169" s="6" t="s">
        <v>8133</v>
      </c>
    </row>
    <row r="3170">
      <c r="A3170" s="2" t="s">
        <v>7</v>
      </c>
      <c r="B3170" s="5">
        <v>3720.0</v>
      </c>
      <c r="C3170" s="5" t="s">
        <v>8134</v>
      </c>
      <c r="D3170" s="5" t="s">
        <v>468</v>
      </c>
      <c r="E3170" s="4">
        <v>785.0</v>
      </c>
      <c r="F3170" s="5" t="s">
        <v>8135</v>
      </c>
      <c r="G3170" s="6" t="s">
        <v>8136</v>
      </c>
    </row>
    <row r="3171">
      <c r="A3171" s="2" t="s">
        <v>7</v>
      </c>
      <c r="B3171" s="5">
        <v>3721.0</v>
      </c>
      <c r="C3171" s="5" t="s">
        <v>8137</v>
      </c>
      <c r="D3171" s="5" t="s">
        <v>468</v>
      </c>
      <c r="E3171" s="4">
        <v>785.0</v>
      </c>
      <c r="F3171" s="5" t="s">
        <v>8138</v>
      </c>
      <c r="G3171" s="6" t="s">
        <v>8139</v>
      </c>
    </row>
    <row r="3172">
      <c r="A3172" s="2" t="s">
        <v>7</v>
      </c>
      <c r="B3172" s="5">
        <v>3722.0</v>
      </c>
      <c r="C3172" s="5" t="s">
        <v>8140</v>
      </c>
      <c r="D3172" s="5" t="s">
        <v>468</v>
      </c>
      <c r="E3172" s="4">
        <v>785.0</v>
      </c>
      <c r="F3172" s="5" t="s">
        <v>8141</v>
      </c>
      <c r="G3172" s="6" t="s">
        <v>8142</v>
      </c>
    </row>
    <row r="3173">
      <c r="A3173" s="2" t="s">
        <v>7</v>
      </c>
      <c r="B3173" s="5">
        <v>3723.0</v>
      </c>
      <c r="C3173" s="5" t="s">
        <v>8143</v>
      </c>
      <c r="D3173" s="5" t="s">
        <v>468</v>
      </c>
      <c r="E3173" s="4">
        <v>785.0</v>
      </c>
      <c r="F3173" s="5" t="s">
        <v>8144</v>
      </c>
      <c r="G3173" s="6" t="s">
        <v>8145</v>
      </c>
    </row>
    <row r="3174">
      <c r="A3174" s="2" t="s">
        <v>7</v>
      </c>
      <c r="B3174" s="5">
        <v>3724.0</v>
      </c>
      <c r="C3174" s="5" t="s">
        <v>8146</v>
      </c>
      <c r="D3174" s="5" t="s">
        <v>468</v>
      </c>
      <c r="E3174" s="4">
        <v>785.0</v>
      </c>
      <c r="F3174" s="5" t="s">
        <v>8147</v>
      </c>
      <c r="G3174" s="6" t="s">
        <v>8148</v>
      </c>
    </row>
    <row r="3175">
      <c r="A3175" s="2" t="s">
        <v>7</v>
      </c>
      <c r="B3175" s="5">
        <v>3725.0</v>
      </c>
      <c r="C3175" s="5" t="s">
        <v>8149</v>
      </c>
      <c r="D3175" s="5" t="s">
        <v>468</v>
      </c>
      <c r="E3175" s="4">
        <v>785.0</v>
      </c>
      <c r="F3175" s="5" t="s">
        <v>8150</v>
      </c>
      <c r="G3175" s="6" t="s">
        <v>8151</v>
      </c>
    </row>
    <row r="3176">
      <c r="A3176" s="2" t="s">
        <v>7</v>
      </c>
      <c r="B3176" s="5">
        <v>3726.0</v>
      </c>
      <c r="C3176" s="5" t="s">
        <v>8152</v>
      </c>
      <c r="D3176" s="5" t="s">
        <v>468</v>
      </c>
      <c r="E3176" s="4">
        <v>785.0</v>
      </c>
      <c r="F3176" s="5" t="s">
        <v>8153</v>
      </c>
      <c r="G3176" s="6" t="s">
        <v>8154</v>
      </c>
    </row>
    <row r="3177">
      <c r="A3177" s="2" t="s">
        <v>7</v>
      </c>
      <c r="B3177" s="5">
        <v>3727.0</v>
      </c>
      <c r="C3177" s="5" t="s">
        <v>8155</v>
      </c>
      <c r="D3177" s="5" t="s">
        <v>468</v>
      </c>
      <c r="E3177" s="4">
        <v>785.0</v>
      </c>
      <c r="F3177" s="5" t="s">
        <v>8156</v>
      </c>
      <c r="G3177" s="6" t="s">
        <v>8157</v>
      </c>
    </row>
    <row r="3178">
      <c r="A3178" s="2" t="s">
        <v>7</v>
      </c>
      <c r="B3178" s="5">
        <v>3728.0</v>
      </c>
      <c r="C3178" s="5" t="s">
        <v>8158</v>
      </c>
      <c r="D3178" s="5" t="s">
        <v>468</v>
      </c>
      <c r="E3178" s="4">
        <v>785.0</v>
      </c>
      <c r="F3178" s="5" t="s">
        <v>8159</v>
      </c>
      <c r="G3178" s="6" t="s">
        <v>8160</v>
      </c>
    </row>
    <row r="3179">
      <c r="A3179" s="2" t="s">
        <v>7</v>
      </c>
      <c r="B3179" s="5">
        <v>3729.0</v>
      </c>
      <c r="C3179" s="5" t="s">
        <v>8161</v>
      </c>
      <c r="D3179" s="5" t="s">
        <v>468</v>
      </c>
      <c r="E3179" s="4">
        <v>785.0</v>
      </c>
      <c r="F3179" s="5" t="s">
        <v>8162</v>
      </c>
      <c r="G3179" s="6" t="s">
        <v>8163</v>
      </c>
    </row>
    <row r="3180">
      <c r="A3180" s="2" t="s">
        <v>7</v>
      </c>
      <c r="B3180" s="5">
        <v>3730.0</v>
      </c>
      <c r="C3180" s="5" t="s">
        <v>8164</v>
      </c>
      <c r="D3180" s="5" t="s">
        <v>468</v>
      </c>
      <c r="E3180" s="4">
        <v>785.0</v>
      </c>
      <c r="F3180" s="5" t="s">
        <v>8165</v>
      </c>
      <c r="G3180" s="6" t="s">
        <v>8166</v>
      </c>
    </row>
    <row r="3181">
      <c r="A3181" s="2" t="s">
        <v>7</v>
      </c>
      <c r="B3181" s="5">
        <v>3731.0</v>
      </c>
      <c r="C3181" s="5" t="s">
        <v>8167</v>
      </c>
      <c r="D3181" s="5" t="s">
        <v>468</v>
      </c>
      <c r="E3181" s="4">
        <v>785.0</v>
      </c>
      <c r="F3181" s="5" t="s">
        <v>8168</v>
      </c>
      <c r="G3181" s="6" t="s">
        <v>8169</v>
      </c>
    </row>
    <row r="3182">
      <c r="A3182" s="2" t="s">
        <v>7</v>
      </c>
      <c r="B3182" s="5">
        <v>3732.0</v>
      </c>
      <c r="C3182" s="5" t="s">
        <v>8170</v>
      </c>
      <c r="D3182" s="5" t="s">
        <v>468</v>
      </c>
      <c r="E3182" s="4">
        <v>785.0</v>
      </c>
      <c r="F3182" s="5" t="s">
        <v>8171</v>
      </c>
      <c r="G3182" s="6" t="s">
        <v>8172</v>
      </c>
    </row>
    <row r="3183">
      <c r="A3183" s="2" t="s">
        <v>7</v>
      </c>
      <c r="B3183" s="5">
        <v>3733.0</v>
      </c>
      <c r="C3183" s="5" t="s">
        <v>8173</v>
      </c>
      <c r="D3183" s="5" t="s">
        <v>468</v>
      </c>
      <c r="E3183" s="4">
        <v>785.0</v>
      </c>
      <c r="F3183" s="5" t="s">
        <v>8174</v>
      </c>
      <c r="G3183" s="6" t="s">
        <v>8175</v>
      </c>
    </row>
    <row r="3184">
      <c r="A3184" s="2" t="s">
        <v>7</v>
      </c>
      <c r="B3184" s="5">
        <v>3734.0</v>
      </c>
      <c r="C3184" s="5" t="s">
        <v>8176</v>
      </c>
      <c r="D3184" s="5" t="s">
        <v>468</v>
      </c>
      <c r="E3184" s="4">
        <v>785.0</v>
      </c>
      <c r="F3184" s="5" t="s">
        <v>8177</v>
      </c>
      <c r="G3184" s="6" t="s">
        <v>8178</v>
      </c>
    </row>
    <row r="3185">
      <c r="A3185" s="2" t="s">
        <v>7</v>
      </c>
      <c r="B3185" s="5">
        <v>3735.0</v>
      </c>
      <c r="C3185" s="5" t="s">
        <v>8179</v>
      </c>
      <c r="D3185" s="5" t="s">
        <v>548</v>
      </c>
      <c r="E3185" s="4">
        <v>785.0</v>
      </c>
      <c r="F3185" s="5" t="s">
        <v>8180</v>
      </c>
      <c r="G3185" s="6" t="s">
        <v>8181</v>
      </c>
    </row>
    <row r="3186">
      <c r="A3186" s="2" t="s">
        <v>7</v>
      </c>
      <c r="B3186" s="5">
        <v>3736.0</v>
      </c>
      <c r="C3186" s="5" t="s">
        <v>8182</v>
      </c>
      <c r="D3186" s="5" t="s">
        <v>468</v>
      </c>
      <c r="E3186" s="4">
        <v>785.0</v>
      </c>
      <c r="F3186" s="5" t="s">
        <v>8183</v>
      </c>
      <c r="G3186" s="6" t="s">
        <v>8184</v>
      </c>
    </row>
    <row r="3187">
      <c r="A3187" s="2" t="s">
        <v>7</v>
      </c>
      <c r="B3187" s="5">
        <v>3737.0</v>
      </c>
      <c r="C3187" s="5" t="s">
        <v>8185</v>
      </c>
      <c r="D3187" s="5" t="s">
        <v>468</v>
      </c>
      <c r="E3187" s="4">
        <v>785.0</v>
      </c>
      <c r="F3187" s="5" t="s">
        <v>8186</v>
      </c>
      <c r="G3187" s="6" t="s">
        <v>8187</v>
      </c>
    </row>
    <row r="3188">
      <c r="A3188" s="2" t="s">
        <v>7</v>
      </c>
      <c r="B3188" s="5">
        <v>3738.0</v>
      </c>
      <c r="C3188" s="5" t="s">
        <v>8188</v>
      </c>
      <c r="D3188" s="5" t="s">
        <v>548</v>
      </c>
      <c r="E3188" s="4">
        <v>786.0</v>
      </c>
      <c r="F3188" s="5" t="s">
        <v>8189</v>
      </c>
      <c r="G3188" s="6" t="s">
        <v>8190</v>
      </c>
    </row>
    <row r="3189">
      <c r="A3189" s="2" t="s">
        <v>7</v>
      </c>
      <c r="B3189" s="5">
        <v>3739.0</v>
      </c>
      <c r="C3189" s="5" t="s">
        <v>8191</v>
      </c>
      <c r="D3189" s="5" t="s">
        <v>468</v>
      </c>
      <c r="E3189" s="4">
        <v>786.0</v>
      </c>
      <c r="F3189" s="5" t="s">
        <v>8192</v>
      </c>
      <c r="G3189" s="6" t="s">
        <v>8193</v>
      </c>
    </row>
    <row r="3190">
      <c r="A3190" s="2" t="s">
        <v>7</v>
      </c>
      <c r="B3190" s="5">
        <v>3740.0</v>
      </c>
      <c r="C3190" s="5" t="s">
        <v>8194</v>
      </c>
      <c r="D3190" s="5" t="s">
        <v>468</v>
      </c>
      <c r="E3190" s="4">
        <v>786.0</v>
      </c>
      <c r="F3190" s="5" t="s">
        <v>8195</v>
      </c>
      <c r="G3190" s="6" t="s">
        <v>8196</v>
      </c>
    </row>
    <row r="3191">
      <c r="A3191" s="2" t="s">
        <v>7</v>
      </c>
      <c r="B3191" s="5">
        <v>3741.0</v>
      </c>
      <c r="C3191" s="5" t="s">
        <v>8197</v>
      </c>
      <c r="D3191" s="5" t="s">
        <v>468</v>
      </c>
      <c r="E3191" s="4">
        <v>786.0</v>
      </c>
      <c r="F3191" s="5" t="s">
        <v>8198</v>
      </c>
      <c r="G3191" s="6" t="s">
        <v>8199</v>
      </c>
    </row>
    <row r="3192">
      <c r="A3192" s="2" t="s">
        <v>7</v>
      </c>
      <c r="B3192" s="5">
        <v>3742.0</v>
      </c>
      <c r="C3192" s="5" t="s">
        <v>8200</v>
      </c>
      <c r="D3192" s="5" t="s">
        <v>468</v>
      </c>
      <c r="E3192" s="4">
        <v>786.0</v>
      </c>
      <c r="F3192" s="5" t="s">
        <v>8201</v>
      </c>
      <c r="G3192" s="6" t="s">
        <v>8202</v>
      </c>
    </row>
    <row r="3193">
      <c r="A3193" s="2" t="s">
        <v>7</v>
      </c>
      <c r="B3193" s="5">
        <v>3743.0</v>
      </c>
      <c r="C3193" s="5" t="s">
        <v>8203</v>
      </c>
      <c r="D3193" s="5" t="s">
        <v>468</v>
      </c>
      <c r="E3193" s="4">
        <v>786.0</v>
      </c>
      <c r="F3193" s="5" t="s">
        <v>8204</v>
      </c>
      <c r="G3193" s="6" t="s">
        <v>8205</v>
      </c>
    </row>
    <row r="3194">
      <c r="A3194" s="2" t="s">
        <v>7</v>
      </c>
      <c r="B3194" s="5">
        <v>3744.0</v>
      </c>
      <c r="C3194" s="5" t="s">
        <v>8206</v>
      </c>
      <c r="D3194" s="5" t="s">
        <v>468</v>
      </c>
      <c r="E3194" s="4">
        <v>786.0</v>
      </c>
      <c r="F3194" s="5" t="s">
        <v>8207</v>
      </c>
      <c r="G3194" s="6" t="s">
        <v>8208</v>
      </c>
    </row>
    <row r="3195">
      <c r="A3195" s="2" t="s">
        <v>7</v>
      </c>
      <c r="B3195" s="5">
        <v>3745.0</v>
      </c>
      <c r="C3195" s="5" t="s">
        <v>8209</v>
      </c>
      <c r="D3195" s="5" t="s">
        <v>468</v>
      </c>
      <c r="E3195" s="4">
        <v>786.0</v>
      </c>
      <c r="F3195" s="5" t="s">
        <v>8210</v>
      </c>
      <c r="G3195" s="6" t="s">
        <v>8211</v>
      </c>
    </row>
    <row r="3196">
      <c r="A3196" s="2" t="s">
        <v>7</v>
      </c>
      <c r="B3196" s="5">
        <v>3746.0</v>
      </c>
      <c r="C3196" s="5" t="s">
        <v>8212</v>
      </c>
      <c r="D3196" s="5" t="s">
        <v>468</v>
      </c>
      <c r="E3196" s="4">
        <v>786.0</v>
      </c>
      <c r="F3196" s="5" t="s">
        <v>8213</v>
      </c>
      <c r="G3196" s="6" t="s">
        <v>8214</v>
      </c>
    </row>
    <row r="3197">
      <c r="A3197" s="2" t="s">
        <v>7</v>
      </c>
      <c r="B3197" s="5">
        <v>3747.0</v>
      </c>
      <c r="C3197" s="5" t="s">
        <v>8215</v>
      </c>
      <c r="D3197" s="5" t="s">
        <v>468</v>
      </c>
      <c r="E3197" s="4">
        <v>786.0</v>
      </c>
      <c r="F3197" s="5" t="s">
        <v>8216</v>
      </c>
      <c r="G3197" s="6" t="s">
        <v>8217</v>
      </c>
    </row>
    <row r="3198">
      <c r="A3198" s="2" t="s">
        <v>7</v>
      </c>
      <c r="B3198" s="5">
        <v>3748.0</v>
      </c>
      <c r="C3198" s="5" t="s">
        <v>8218</v>
      </c>
      <c r="D3198" s="5" t="s">
        <v>468</v>
      </c>
      <c r="E3198" s="4">
        <v>786.0</v>
      </c>
      <c r="F3198" s="5" t="s">
        <v>8219</v>
      </c>
      <c r="G3198" s="6" t="s">
        <v>8220</v>
      </c>
    </row>
    <row r="3199">
      <c r="A3199" s="2" t="s">
        <v>7</v>
      </c>
      <c r="B3199" s="5">
        <v>3749.0</v>
      </c>
      <c r="C3199" s="5" t="s">
        <v>8221</v>
      </c>
      <c r="D3199" s="5" t="s">
        <v>468</v>
      </c>
      <c r="E3199" s="4">
        <v>786.0</v>
      </c>
      <c r="F3199" s="5" t="s">
        <v>8222</v>
      </c>
      <c r="G3199" s="6" t="s">
        <v>8223</v>
      </c>
    </row>
    <row r="3200">
      <c r="A3200" s="2" t="s">
        <v>7</v>
      </c>
      <c r="B3200" s="5">
        <v>3750.0</v>
      </c>
      <c r="C3200" s="5" t="s">
        <v>8224</v>
      </c>
      <c r="D3200" s="5" t="s">
        <v>468</v>
      </c>
      <c r="E3200" s="4">
        <v>786.0</v>
      </c>
      <c r="F3200" s="5" t="s">
        <v>8225</v>
      </c>
      <c r="G3200" s="6" t="s">
        <v>8226</v>
      </c>
    </row>
    <row r="3201">
      <c r="A3201" s="2" t="s">
        <v>7</v>
      </c>
      <c r="B3201" s="5">
        <v>3751.0</v>
      </c>
      <c r="C3201" s="5" t="s">
        <v>8227</v>
      </c>
      <c r="D3201" s="5" t="s">
        <v>548</v>
      </c>
      <c r="E3201" s="4">
        <v>786.0</v>
      </c>
      <c r="F3201" s="5" t="s">
        <v>8228</v>
      </c>
      <c r="G3201" s="6" t="s">
        <v>8229</v>
      </c>
    </row>
    <row r="3202">
      <c r="A3202" s="2" t="s">
        <v>7</v>
      </c>
      <c r="B3202" s="5">
        <v>3752.0</v>
      </c>
      <c r="C3202" s="5" t="s">
        <v>8230</v>
      </c>
      <c r="D3202" s="5" t="s">
        <v>468</v>
      </c>
      <c r="E3202" s="4">
        <v>786.0</v>
      </c>
      <c r="F3202" s="5"/>
      <c r="G3202" s="6" t="s">
        <v>8231</v>
      </c>
    </row>
    <row r="3203">
      <c r="A3203" s="2" t="s">
        <v>7</v>
      </c>
      <c r="B3203" s="5">
        <v>3753.0</v>
      </c>
      <c r="C3203" s="5" t="s">
        <v>8232</v>
      </c>
      <c r="D3203" s="5" t="s">
        <v>468</v>
      </c>
      <c r="E3203" s="4">
        <v>786.0</v>
      </c>
      <c r="F3203" s="5" t="s">
        <v>8233</v>
      </c>
      <c r="G3203" s="6" t="s">
        <v>8234</v>
      </c>
    </row>
    <row r="3204">
      <c r="A3204" s="2" t="s">
        <v>7</v>
      </c>
      <c r="B3204" s="5">
        <v>3754.0</v>
      </c>
      <c r="C3204" s="5" t="s">
        <v>8235</v>
      </c>
      <c r="D3204" s="5" t="s">
        <v>468</v>
      </c>
      <c r="E3204" s="4">
        <v>786.0</v>
      </c>
      <c r="F3204" s="5" t="s">
        <v>8236</v>
      </c>
      <c r="G3204" s="6" t="s">
        <v>8237</v>
      </c>
    </row>
    <row r="3205">
      <c r="A3205" s="2" t="s">
        <v>7</v>
      </c>
      <c r="B3205" s="5">
        <v>3755.0</v>
      </c>
      <c r="C3205" s="5" t="s">
        <v>8238</v>
      </c>
      <c r="D3205" s="5" t="s">
        <v>468</v>
      </c>
      <c r="E3205" s="4">
        <v>786.0</v>
      </c>
      <c r="F3205" s="5" t="s">
        <v>8239</v>
      </c>
      <c r="G3205" s="6" t="s">
        <v>8240</v>
      </c>
    </row>
    <row r="3206">
      <c r="A3206" s="2" t="s">
        <v>7</v>
      </c>
      <c r="B3206" s="5">
        <v>3756.0</v>
      </c>
      <c r="C3206" s="5" t="s">
        <v>8241</v>
      </c>
      <c r="D3206" s="5" t="s">
        <v>468</v>
      </c>
      <c r="E3206" s="4">
        <v>787.0</v>
      </c>
      <c r="F3206" s="5" t="s">
        <v>8242</v>
      </c>
      <c r="G3206" s="6" t="s">
        <v>8243</v>
      </c>
    </row>
    <row r="3207">
      <c r="A3207" s="2" t="s">
        <v>7</v>
      </c>
      <c r="B3207" s="5">
        <v>3757.0</v>
      </c>
      <c r="C3207" s="5" t="s">
        <v>8244</v>
      </c>
      <c r="D3207" s="5" t="s">
        <v>468</v>
      </c>
      <c r="E3207" s="4">
        <v>787.0</v>
      </c>
      <c r="F3207" s="5"/>
      <c r="G3207" s="6" t="s">
        <v>8245</v>
      </c>
    </row>
    <row r="3208">
      <c r="A3208" s="2" t="s">
        <v>7</v>
      </c>
      <c r="B3208" s="5">
        <v>3758.0</v>
      </c>
      <c r="C3208" s="5" t="s">
        <v>8246</v>
      </c>
      <c r="D3208" s="5" t="s">
        <v>468</v>
      </c>
      <c r="E3208" s="4">
        <v>787.0</v>
      </c>
      <c r="F3208" s="5" t="s">
        <v>8247</v>
      </c>
      <c r="G3208" s="6" t="s">
        <v>8248</v>
      </c>
    </row>
    <row r="3209">
      <c r="A3209" s="2" t="s">
        <v>7</v>
      </c>
      <c r="B3209" s="5">
        <v>3759.0</v>
      </c>
      <c r="C3209" s="5" t="s">
        <v>8249</v>
      </c>
      <c r="D3209" s="5" t="s">
        <v>468</v>
      </c>
      <c r="E3209" s="4">
        <v>787.0</v>
      </c>
      <c r="F3209" s="5" t="s">
        <v>8250</v>
      </c>
      <c r="G3209" s="6" t="s">
        <v>8251</v>
      </c>
    </row>
    <row r="3210">
      <c r="A3210" s="2" t="s">
        <v>7</v>
      </c>
      <c r="B3210" s="5">
        <v>3760.0</v>
      </c>
      <c r="C3210" s="5" t="s">
        <v>8252</v>
      </c>
      <c r="D3210" s="5" t="s">
        <v>468</v>
      </c>
      <c r="E3210" s="4">
        <v>787.0</v>
      </c>
      <c r="F3210" s="5" t="s">
        <v>8253</v>
      </c>
      <c r="G3210" s="6" t="s">
        <v>8254</v>
      </c>
    </row>
    <row r="3211">
      <c r="A3211" s="2" t="s">
        <v>7</v>
      </c>
      <c r="B3211" s="5">
        <v>3761.0</v>
      </c>
      <c r="C3211" s="5" t="s">
        <v>8255</v>
      </c>
      <c r="D3211" s="5" t="s">
        <v>468</v>
      </c>
      <c r="E3211" s="4">
        <v>787.0</v>
      </c>
      <c r="F3211" s="5" t="s">
        <v>8256</v>
      </c>
      <c r="G3211" s="6" t="s">
        <v>8257</v>
      </c>
    </row>
    <row r="3212">
      <c r="A3212" s="2" t="s">
        <v>7</v>
      </c>
      <c r="B3212" s="5">
        <v>3762.0</v>
      </c>
      <c r="C3212" s="5" t="s">
        <v>8258</v>
      </c>
      <c r="D3212" s="5" t="s">
        <v>468</v>
      </c>
      <c r="E3212" s="4">
        <v>787.0</v>
      </c>
      <c r="F3212" s="5" t="s">
        <v>8259</v>
      </c>
      <c r="G3212" s="6" t="s">
        <v>8260</v>
      </c>
    </row>
    <row r="3213">
      <c r="A3213" s="2" t="s">
        <v>7</v>
      </c>
      <c r="B3213" s="5">
        <v>3763.0</v>
      </c>
      <c r="C3213" s="5" t="s">
        <v>8261</v>
      </c>
      <c r="D3213" s="5" t="s">
        <v>468</v>
      </c>
      <c r="E3213" s="4">
        <v>787.0</v>
      </c>
      <c r="F3213" s="5" t="s">
        <v>8262</v>
      </c>
      <c r="G3213" s="6" t="s">
        <v>8263</v>
      </c>
    </row>
    <row r="3214">
      <c r="A3214" s="2" t="s">
        <v>7</v>
      </c>
      <c r="B3214" s="5">
        <v>3764.0</v>
      </c>
      <c r="C3214" s="5" t="s">
        <v>8264</v>
      </c>
      <c r="D3214" s="5" t="s">
        <v>468</v>
      </c>
      <c r="E3214" s="4">
        <v>787.0</v>
      </c>
      <c r="F3214" s="5" t="s">
        <v>8265</v>
      </c>
      <c r="G3214" s="6" t="s">
        <v>8266</v>
      </c>
    </row>
    <row r="3215">
      <c r="A3215" s="2" t="s">
        <v>7</v>
      </c>
      <c r="B3215" s="5">
        <v>3765.0</v>
      </c>
      <c r="C3215" s="5" t="s">
        <v>8267</v>
      </c>
      <c r="D3215" s="5" t="s">
        <v>468</v>
      </c>
      <c r="E3215" s="4">
        <v>787.0</v>
      </c>
      <c r="F3215" s="5" t="s">
        <v>8268</v>
      </c>
      <c r="G3215" s="6" t="s">
        <v>8269</v>
      </c>
    </row>
    <row r="3216">
      <c r="A3216" s="2" t="s">
        <v>7</v>
      </c>
      <c r="B3216" s="5">
        <v>3766.0</v>
      </c>
      <c r="C3216" s="5" t="s">
        <v>8270</v>
      </c>
      <c r="D3216" s="5" t="s">
        <v>468</v>
      </c>
      <c r="E3216" s="4">
        <v>787.0</v>
      </c>
      <c r="F3216" s="5" t="s">
        <v>8271</v>
      </c>
      <c r="G3216" s="6" t="s">
        <v>8272</v>
      </c>
    </row>
    <row r="3217">
      <c r="A3217" s="2" t="s">
        <v>7</v>
      </c>
      <c r="B3217" s="5">
        <v>3767.0</v>
      </c>
      <c r="C3217" s="5" t="s">
        <v>8273</v>
      </c>
      <c r="D3217" s="5" t="s">
        <v>468</v>
      </c>
      <c r="E3217" s="4">
        <v>787.0</v>
      </c>
      <c r="F3217" s="5" t="s">
        <v>8274</v>
      </c>
      <c r="G3217" s="6" t="s">
        <v>8275</v>
      </c>
    </row>
    <row r="3218">
      <c r="A3218" s="2" t="s">
        <v>7</v>
      </c>
      <c r="B3218" s="5">
        <v>3768.0</v>
      </c>
      <c r="C3218" s="5" t="s">
        <v>8276</v>
      </c>
      <c r="D3218" s="5" t="s">
        <v>548</v>
      </c>
      <c r="E3218" s="4">
        <v>787.0</v>
      </c>
      <c r="F3218" s="5" t="s">
        <v>8277</v>
      </c>
      <c r="G3218" s="6" t="s">
        <v>8278</v>
      </c>
    </row>
    <row r="3219">
      <c r="A3219" s="2" t="s">
        <v>7</v>
      </c>
      <c r="B3219" s="5">
        <v>3769.0</v>
      </c>
      <c r="C3219" s="5" t="s">
        <v>8279</v>
      </c>
      <c r="D3219" s="5" t="s">
        <v>468</v>
      </c>
      <c r="E3219" s="4">
        <v>787.0</v>
      </c>
      <c r="F3219" s="5" t="s">
        <v>8280</v>
      </c>
      <c r="G3219" s="6" t="s">
        <v>8281</v>
      </c>
    </row>
    <row r="3220">
      <c r="A3220" s="2" t="s">
        <v>7</v>
      </c>
      <c r="B3220" s="5">
        <v>3770.0</v>
      </c>
      <c r="C3220" s="5" t="s">
        <v>8282</v>
      </c>
      <c r="D3220" s="5" t="s">
        <v>468</v>
      </c>
      <c r="E3220" s="4">
        <v>787.0</v>
      </c>
      <c r="F3220" s="5" t="s">
        <v>8283</v>
      </c>
      <c r="G3220" s="6" t="s">
        <v>8284</v>
      </c>
    </row>
    <row r="3221">
      <c r="A3221" s="2" t="s">
        <v>7</v>
      </c>
      <c r="B3221" s="5">
        <v>3771.0</v>
      </c>
      <c r="C3221" s="5" t="s">
        <v>8285</v>
      </c>
      <c r="D3221" s="5" t="s">
        <v>468</v>
      </c>
      <c r="E3221" s="4">
        <v>787.0</v>
      </c>
      <c r="F3221" s="5" t="s">
        <v>8286</v>
      </c>
      <c r="G3221" s="6" t="s">
        <v>8287</v>
      </c>
    </row>
    <row r="3222">
      <c r="A3222" s="2" t="s">
        <v>7</v>
      </c>
      <c r="B3222" s="5">
        <v>3772.0</v>
      </c>
      <c r="C3222" s="5" t="s">
        <v>8288</v>
      </c>
      <c r="D3222" s="5" t="s">
        <v>468</v>
      </c>
      <c r="E3222" s="4">
        <v>787.0</v>
      </c>
      <c r="F3222" s="5" t="s">
        <v>8289</v>
      </c>
      <c r="G3222" s="6" t="s">
        <v>8290</v>
      </c>
    </row>
    <row r="3223">
      <c r="A3223" s="2" t="s">
        <v>7</v>
      </c>
      <c r="B3223" s="5">
        <v>3773.0</v>
      </c>
      <c r="C3223" s="5" t="s">
        <v>8291</v>
      </c>
      <c r="D3223" s="5" t="s">
        <v>468</v>
      </c>
      <c r="E3223" s="4">
        <v>787.0</v>
      </c>
      <c r="F3223" s="5"/>
      <c r="G3223" s="6" t="s">
        <v>8292</v>
      </c>
    </row>
    <row r="3224">
      <c r="A3224" s="2" t="s">
        <v>7</v>
      </c>
      <c r="B3224" s="5">
        <v>3774.0</v>
      </c>
      <c r="C3224" s="5" t="s">
        <v>8293</v>
      </c>
      <c r="D3224" s="5" t="s">
        <v>468</v>
      </c>
      <c r="E3224" s="4">
        <v>787.0</v>
      </c>
      <c r="F3224" s="5" t="s">
        <v>8294</v>
      </c>
      <c r="G3224" s="6" t="s">
        <v>8295</v>
      </c>
    </row>
    <row r="3225">
      <c r="A3225" s="2" t="s">
        <v>7</v>
      </c>
      <c r="B3225" s="5">
        <v>3775.0</v>
      </c>
      <c r="C3225" s="5" t="s">
        <v>8296</v>
      </c>
      <c r="D3225" s="5" t="s">
        <v>468</v>
      </c>
      <c r="E3225" s="4">
        <v>787.0</v>
      </c>
      <c r="F3225" s="5" t="s">
        <v>8297</v>
      </c>
      <c r="G3225" s="6" t="s">
        <v>8298</v>
      </c>
    </row>
    <row r="3226">
      <c r="A3226" s="2" t="s">
        <v>7</v>
      </c>
      <c r="B3226" s="5">
        <v>3776.0</v>
      </c>
      <c r="C3226" s="5" t="s">
        <v>8299</v>
      </c>
      <c r="D3226" s="5" t="s">
        <v>468</v>
      </c>
      <c r="E3226" s="4">
        <v>787.0</v>
      </c>
      <c r="F3226" s="5" t="s">
        <v>8300</v>
      </c>
      <c r="G3226" s="6" t="s">
        <v>8301</v>
      </c>
    </row>
    <row r="3227">
      <c r="A3227" s="2" t="s">
        <v>7</v>
      </c>
      <c r="B3227" s="5">
        <v>3777.0</v>
      </c>
      <c r="C3227" s="5" t="s">
        <v>8302</v>
      </c>
      <c r="D3227" s="5" t="s">
        <v>468</v>
      </c>
      <c r="E3227" s="4">
        <v>787.0</v>
      </c>
      <c r="F3227" s="5" t="s">
        <v>8303</v>
      </c>
      <c r="G3227" s="6" t="s">
        <v>8304</v>
      </c>
    </row>
    <row r="3228">
      <c r="A3228" s="2" t="s">
        <v>7</v>
      </c>
      <c r="B3228" s="5">
        <v>3778.0</v>
      </c>
      <c r="C3228" s="5" t="s">
        <v>8305</v>
      </c>
      <c r="D3228" s="5" t="s">
        <v>468</v>
      </c>
      <c r="E3228" s="4">
        <v>787.0</v>
      </c>
      <c r="F3228" s="5" t="s">
        <v>8306</v>
      </c>
      <c r="G3228" s="6" t="s">
        <v>8307</v>
      </c>
    </row>
    <row r="3229">
      <c r="A3229" s="2" t="s">
        <v>7</v>
      </c>
      <c r="B3229" s="5">
        <v>3779.0</v>
      </c>
      <c r="C3229" s="5" t="s">
        <v>8308</v>
      </c>
      <c r="D3229" s="5" t="s">
        <v>468</v>
      </c>
      <c r="E3229" s="4">
        <v>787.0</v>
      </c>
      <c r="F3229" s="5"/>
      <c r="G3229" s="6" t="s">
        <v>8309</v>
      </c>
    </row>
    <row r="3230">
      <c r="A3230" s="2" t="s">
        <v>7</v>
      </c>
      <c r="B3230" s="5">
        <v>3780.0</v>
      </c>
      <c r="C3230" s="5" t="s">
        <v>8310</v>
      </c>
      <c r="D3230" s="5" t="s">
        <v>468</v>
      </c>
      <c r="E3230" s="4">
        <v>787.0</v>
      </c>
      <c r="F3230" s="5" t="s">
        <v>8311</v>
      </c>
      <c r="G3230" s="6" t="s">
        <v>8312</v>
      </c>
    </row>
    <row r="3231">
      <c r="A3231" s="2" t="s">
        <v>7</v>
      </c>
      <c r="B3231" s="5">
        <v>3781.0</v>
      </c>
      <c r="C3231" s="5" t="s">
        <v>8313</v>
      </c>
      <c r="D3231" s="5" t="s">
        <v>468</v>
      </c>
      <c r="E3231" s="4">
        <v>787.0</v>
      </c>
      <c r="F3231" s="5"/>
      <c r="G3231" s="6" t="s">
        <v>8314</v>
      </c>
    </row>
    <row r="3232">
      <c r="A3232" s="2" t="s">
        <v>7</v>
      </c>
      <c r="B3232" s="5">
        <v>3782.0</v>
      </c>
      <c r="C3232" s="5" t="s">
        <v>8315</v>
      </c>
      <c r="D3232" s="5" t="s">
        <v>468</v>
      </c>
      <c r="E3232" s="4">
        <v>787.0</v>
      </c>
      <c r="F3232" s="5" t="s">
        <v>8316</v>
      </c>
      <c r="G3232" s="6" t="s">
        <v>8317</v>
      </c>
    </row>
    <row r="3233">
      <c r="A3233" s="2" t="s">
        <v>7</v>
      </c>
      <c r="B3233" s="5">
        <v>3783.0</v>
      </c>
      <c r="C3233" s="5" t="s">
        <v>8318</v>
      </c>
      <c r="D3233" s="5" t="s">
        <v>468</v>
      </c>
      <c r="E3233" s="4">
        <v>787.0</v>
      </c>
      <c r="F3233" s="5"/>
      <c r="G3233" s="6" t="s">
        <v>8319</v>
      </c>
    </row>
    <row r="3234">
      <c r="A3234" s="2" t="s">
        <v>7</v>
      </c>
      <c r="B3234" s="5">
        <v>3784.0</v>
      </c>
      <c r="C3234" s="5" t="s">
        <v>8320</v>
      </c>
      <c r="D3234" s="5" t="s">
        <v>468</v>
      </c>
      <c r="E3234" s="4">
        <v>788.0</v>
      </c>
      <c r="F3234" s="5" t="s">
        <v>8321</v>
      </c>
      <c r="G3234" s="6" t="s">
        <v>8322</v>
      </c>
    </row>
    <row r="3235">
      <c r="A3235" s="2" t="s">
        <v>7</v>
      </c>
      <c r="B3235" s="5">
        <v>3785.0</v>
      </c>
      <c r="C3235" s="5" t="s">
        <v>8323</v>
      </c>
      <c r="D3235" s="5" t="s">
        <v>468</v>
      </c>
      <c r="E3235" s="4">
        <v>788.0</v>
      </c>
      <c r="F3235" s="5" t="s">
        <v>8324</v>
      </c>
      <c r="G3235" s="6" t="s">
        <v>8325</v>
      </c>
    </row>
    <row r="3236">
      <c r="A3236" s="2" t="s">
        <v>7</v>
      </c>
      <c r="B3236" s="5">
        <v>3786.0</v>
      </c>
      <c r="C3236" s="5" t="s">
        <v>8326</v>
      </c>
      <c r="D3236" s="5" t="s">
        <v>468</v>
      </c>
      <c r="E3236" s="4">
        <v>788.0</v>
      </c>
      <c r="F3236" s="5" t="s">
        <v>8327</v>
      </c>
      <c r="G3236" s="6" t="s">
        <v>8328</v>
      </c>
    </row>
    <row r="3237">
      <c r="A3237" s="2" t="s">
        <v>7</v>
      </c>
      <c r="B3237" s="5">
        <v>3787.0</v>
      </c>
      <c r="C3237" s="5" t="s">
        <v>8329</v>
      </c>
      <c r="D3237" s="5" t="s">
        <v>468</v>
      </c>
      <c r="E3237" s="4">
        <v>788.0</v>
      </c>
      <c r="F3237" s="5" t="s">
        <v>8330</v>
      </c>
      <c r="G3237" s="6" t="s">
        <v>8331</v>
      </c>
    </row>
    <row r="3238">
      <c r="A3238" s="2" t="s">
        <v>7</v>
      </c>
      <c r="B3238" s="5">
        <v>3788.0</v>
      </c>
      <c r="C3238" s="5" t="s">
        <v>8332</v>
      </c>
      <c r="D3238" s="5" t="s">
        <v>468</v>
      </c>
      <c r="E3238" s="4">
        <v>788.0</v>
      </c>
      <c r="F3238" s="5" t="s">
        <v>8333</v>
      </c>
      <c r="G3238" s="6" t="s">
        <v>8334</v>
      </c>
    </row>
    <row r="3239">
      <c r="A3239" s="2" t="s">
        <v>7</v>
      </c>
      <c r="B3239" s="5">
        <v>3789.0</v>
      </c>
      <c r="C3239" s="5" t="s">
        <v>8335</v>
      </c>
      <c r="D3239" s="5" t="s">
        <v>468</v>
      </c>
      <c r="E3239" s="4">
        <v>788.0</v>
      </c>
      <c r="F3239" s="5" t="s">
        <v>8336</v>
      </c>
      <c r="G3239" s="6" t="s">
        <v>8337</v>
      </c>
    </row>
    <row r="3240">
      <c r="A3240" s="2" t="s">
        <v>7</v>
      </c>
      <c r="B3240" s="5">
        <v>3790.0</v>
      </c>
      <c r="C3240" s="5" t="s">
        <v>8338</v>
      </c>
      <c r="D3240" s="5" t="s">
        <v>468</v>
      </c>
      <c r="E3240" s="4">
        <v>788.0</v>
      </c>
      <c r="F3240" s="5" t="s">
        <v>8339</v>
      </c>
      <c r="G3240" s="6" t="s">
        <v>8340</v>
      </c>
    </row>
    <row r="3241">
      <c r="A3241" s="2" t="s">
        <v>7</v>
      </c>
      <c r="B3241" s="5">
        <v>3791.0</v>
      </c>
      <c r="C3241" s="5" t="s">
        <v>8341</v>
      </c>
      <c r="D3241" s="5" t="s">
        <v>468</v>
      </c>
      <c r="E3241" s="4">
        <v>788.0</v>
      </c>
      <c r="F3241" s="5" t="s">
        <v>8342</v>
      </c>
      <c r="G3241" s="6" t="s">
        <v>8343</v>
      </c>
    </row>
    <row r="3242">
      <c r="A3242" s="2" t="s">
        <v>7</v>
      </c>
      <c r="B3242" s="5">
        <v>3792.0</v>
      </c>
      <c r="C3242" s="5" t="s">
        <v>8344</v>
      </c>
      <c r="D3242" s="5" t="s">
        <v>468</v>
      </c>
      <c r="E3242" s="4">
        <v>788.0</v>
      </c>
      <c r="F3242" s="5" t="s">
        <v>8345</v>
      </c>
      <c r="G3242" s="6" t="s">
        <v>8346</v>
      </c>
    </row>
    <row r="3243">
      <c r="A3243" s="2" t="s">
        <v>7</v>
      </c>
      <c r="B3243" s="5">
        <v>3793.0</v>
      </c>
      <c r="C3243" s="5" t="s">
        <v>8347</v>
      </c>
      <c r="D3243" s="5" t="s">
        <v>468</v>
      </c>
      <c r="E3243" s="4">
        <v>788.0</v>
      </c>
      <c r="F3243" s="5" t="s">
        <v>8348</v>
      </c>
      <c r="G3243" s="6" t="s">
        <v>8349</v>
      </c>
    </row>
    <row r="3244">
      <c r="A3244" s="2" t="s">
        <v>7</v>
      </c>
      <c r="B3244" s="5">
        <v>3794.0</v>
      </c>
      <c r="C3244" s="5" t="s">
        <v>8350</v>
      </c>
      <c r="D3244" s="5" t="s">
        <v>468</v>
      </c>
      <c r="E3244" s="4">
        <v>788.0</v>
      </c>
      <c r="F3244" s="5" t="s">
        <v>8351</v>
      </c>
      <c r="G3244" s="6" t="s">
        <v>8352</v>
      </c>
    </row>
    <row r="3245">
      <c r="A3245" s="2" t="s">
        <v>7</v>
      </c>
      <c r="B3245" s="5">
        <v>3795.0</v>
      </c>
      <c r="C3245" s="5" t="s">
        <v>8353</v>
      </c>
      <c r="D3245" s="5" t="s">
        <v>468</v>
      </c>
      <c r="E3245" s="4">
        <v>788.0</v>
      </c>
      <c r="F3245" s="5" t="s">
        <v>8354</v>
      </c>
      <c r="G3245" s="6" t="s">
        <v>8355</v>
      </c>
    </row>
    <row r="3246">
      <c r="A3246" s="2" t="s">
        <v>7</v>
      </c>
      <c r="B3246" s="5">
        <v>3796.0</v>
      </c>
      <c r="C3246" s="5" t="s">
        <v>8356</v>
      </c>
      <c r="D3246" s="5" t="s">
        <v>468</v>
      </c>
      <c r="E3246" s="4">
        <v>788.0</v>
      </c>
      <c r="F3246" s="5" t="s">
        <v>8357</v>
      </c>
      <c r="G3246" s="6" t="s">
        <v>8358</v>
      </c>
    </row>
    <row r="3247">
      <c r="A3247" s="2" t="s">
        <v>7</v>
      </c>
      <c r="B3247" s="5">
        <v>3797.0</v>
      </c>
      <c r="C3247" s="5" t="s">
        <v>8359</v>
      </c>
      <c r="D3247" s="5" t="s">
        <v>468</v>
      </c>
      <c r="E3247" s="4">
        <v>788.0</v>
      </c>
      <c r="F3247" s="5"/>
      <c r="G3247" s="6" t="s">
        <v>8360</v>
      </c>
    </row>
    <row r="3248">
      <c r="A3248" s="2" t="s">
        <v>7</v>
      </c>
      <c r="B3248" s="5">
        <v>3798.0</v>
      </c>
      <c r="C3248" s="5" t="s">
        <v>8361</v>
      </c>
      <c r="D3248" s="5" t="s">
        <v>468</v>
      </c>
      <c r="E3248" s="4">
        <v>788.0</v>
      </c>
      <c r="F3248" s="5" t="s">
        <v>8362</v>
      </c>
      <c r="G3248" s="6" t="s">
        <v>8363</v>
      </c>
    </row>
    <row r="3249">
      <c r="A3249" s="2" t="s">
        <v>7</v>
      </c>
      <c r="B3249" s="5">
        <v>3799.0</v>
      </c>
      <c r="C3249" s="5" t="s">
        <v>8364</v>
      </c>
      <c r="D3249" s="5" t="s">
        <v>468</v>
      </c>
      <c r="E3249" s="4">
        <v>788.0</v>
      </c>
      <c r="F3249" s="5"/>
      <c r="G3249" s="6" t="s">
        <v>8365</v>
      </c>
    </row>
    <row r="3250">
      <c r="A3250" s="2" t="s">
        <v>7</v>
      </c>
      <c r="B3250" s="5">
        <v>3800.0</v>
      </c>
      <c r="C3250" s="5" t="s">
        <v>8366</v>
      </c>
      <c r="D3250" s="5" t="s">
        <v>468</v>
      </c>
      <c r="E3250" s="4">
        <v>788.0</v>
      </c>
      <c r="F3250" s="5" t="s">
        <v>8367</v>
      </c>
      <c r="G3250" s="6" t="s">
        <v>8368</v>
      </c>
    </row>
    <row r="3251">
      <c r="A3251" s="2" t="s">
        <v>7</v>
      </c>
      <c r="B3251" s="5">
        <v>3801.0</v>
      </c>
      <c r="C3251" s="5" t="s">
        <v>8369</v>
      </c>
      <c r="D3251" s="5" t="s">
        <v>468</v>
      </c>
      <c r="E3251" s="4">
        <v>789.0</v>
      </c>
      <c r="F3251" s="5" t="s">
        <v>8370</v>
      </c>
      <c r="G3251" s="6" t="s">
        <v>8371</v>
      </c>
    </row>
    <row r="3252">
      <c r="A3252" s="2" t="s">
        <v>7</v>
      </c>
      <c r="B3252" s="5">
        <v>3802.0</v>
      </c>
      <c r="C3252" s="5" t="s">
        <v>8372</v>
      </c>
      <c r="D3252" s="5" t="s">
        <v>468</v>
      </c>
      <c r="E3252" s="4">
        <v>789.0</v>
      </c>
      <c r="F3252" s="5" t="s">
        <v>8373</v>
      </c>
      <c r="G3252" s="6" t="s">
        <v>8374</v>
      </c>
    </row>
    <row r="3253">
      <c r="A3253" s="2" t="s">
        <v>7</v>
      </c>
      <c r="B3253" s="5">
        <v>3803.0</v>
      </c>
      <c r="C3253" s="5" t="s">
        <v>8375</v>
      </c>
      <c r="D3253" s="5" t="s">
        <v>468</v>
      </c>
      <c r="E3253" s="4">
        <v>789.0</v>
      </c>
      <c r="F3253" s="5" t="s">
        <v>8376</v>
      </c>
      <c r="G3253" s="6" t="s">
        <v>8377</v>
      </c>
    </row>
    <row r="3254">
      <c r="A3254" s="2" t="s">
        <v>7</v>
      </c>
      <c r="B3254" s="5">
        <v>3804.0</v>
      </c>
      <c r="C3254" s="5" t="s">
        <v>8378</v>
      </c>
      <c r="D3254" s="5" t="s">
        <v>468</v>
      </c>
      <c r="E3254" s="4">
        <v>789.0</v>
      </c>
      <c r="F3254" s="5" t="s">
        <v>8379</v>
      </c>
      <c r="G3254" s="6" t="s">
        <v>8380</v>
      </c>
    </row>
    <row r="3255">
      <c r="A3255" s="2" t="s">
        <v>7</v>
      </c>
      <c r="B3255" s="5">
        <v>3805.0</v>
      </c>
      <c r="C3255" s="5" t="s">
        <v>8381</v>
      </c>
      <c r="D3255" s="5" t="s">
        <v>468</v>
      </c>
      <c r="E3255" s="4">
        <v>789.0</v>
      </c>
      <c r="F3255" s="5" t="s">
        <v>8382</v>
      </c>
      <c r="G3255" s="6" t="s">
        <v>8383</v>
      </c>
    </row>
    <row r="3256">
      <c r="A3256" s="2" t="s">
        <v>7</v>
      </c>
      <c r="B3256" s="5">
        <v>3806.0</v>
      </c>
      <c r="C3256" s="5" t="s">
        <v>8384</v>
      </c>
      <c r="D3256" s="5" t="s">
        <v>468</v>
      </c>
      <c r="E3256" s="4">
        <v>789.0</v>
      </c>
      <c r="F3256" s="5" t="s">
        <v>8385</v>
      </c>
      <c r="G3256" s="6" t="s">
        <v>8386</v>
      </c>
    </row>
    <row r="3257">
      <c r="A3257" s="2" t="s">
        <v>7</v>
      </c>
      <c r="B3257" s="5">
        <v>3807.0</v>
      </c>
      <c r="C3257" s="5" t="s">
        <v>8387</v>
      </c>
      <c r="D3257" s="5" t="s">
        <v>468</v>
      </c>
      <c r="E3257" s="4">
        <v>789.0</v>
      </c>
      <c r="F3257" s="5" t="s">
        <v>8388</v>
      </c>
      <c r="G3257" s="6" t="s">
        <v>8389</v>
      </c>
    </row>
    <row r="3258">
      <c r="A3258" s="2" t="s">
        <v>7</v>
      </c>
      <c r="B3258" s="5">
        <v>3808.0</v>
      </c>
      <c r="C3258" s="5" t="s">
        <v>8390</v>
      </c>
      <c r="D3258" s="5" t="s">
        <v>468</v>
      </c>
      <c r="E3258" s="4">
        <v>789.0</v>
      </c>
      <c r="F3258" s="5"/>
      <c r="G3258" s="6" t="s">
        <v>8391</v>
      </c>
    </row>
    <row r="3259">
      <c r="A3259" s="2" t="s">
        <v>7</v>
      </c>
      <c r="B3259" s="5">
        <v>3809.0</v>
      </c>
      <c r="C3259" s="5" t="s">
        <v>8392</v>
      </c>
      <c r="D3259" s="5" t="s">
        <v>468</v>
      </c>
      <c r="E3259" s="4">
        <v>789.0</v>
      </c>
      <c r="F3259" s="5" t="s">
        <v>8393</v>
      </c>
      <c r="G3259" s="6" t="s">
        <v>8394</v>
      </c>
    </row>
    <row r="3260">
      <c r="A3260" s="2" t="s">
        <v>7</v>
      </c>
      <c r="B3260" s="5">
        <v>3810.0</v>
      </c>
      <c r="C3260" s="5" t="s">
        <v>8395</v>
      </c>
      <c r="D3260" s="5" t="s">
        <v>468</v>
      </c>
      <c r="E3260" s="4">
        <v>789.0</v>
      </c>
      <c r="F3260" s="5" t="s">
        <v>8396</v>
      </c>
      <c r="G3260" s="6" t="s">
        <v>8397</v>
      </c>
    </row>
    <row r="3261">
      <c r="A3261" s="2" t="s">
        <v>7</v>
      </c>
      <c r="B3261" s="5">
        <v>3811.0</v>
      </c>
      <c r="C3261" s="5" t="s">
        <v>8398</v>
      </c>
      <c r="D3261" s="5" t="s">
        <v>468</v>
      </c>
      <c r="E3261" s="4">
        <v>789.0</v>
      </c>
      <c r="F3261" s="5" t="s">
        <v>8399</v>
      </c>
      <c r="G3261" s="6" t="s">
        <v>8400</v>
      </c>
    </row>
    <row r="3262">
      <c r="A3262" s="2" t="s">
        <v>7</v>
      </c>
      <c r="B3262" s="5">
        <v>3812.0</v>
      </c>
      <c r="C3262" s="5" t="s">
        <v>8401</v>
      </c>
      <c r="D3262" s="5" t="s">
        <v>468</v>
      </c>
      <c r="E3262" s="4">
        <v>789.0</v>
      </c>
      <c r="F3262" s="5" t="s">
        <v>8402</v>
      </c>
      <c r="G3262" s="6" t="s">
        <v>8403</v>
      </c>
    </row>
    <row r="3263">
      <c r="A3263" s="2" t="s">
        <v>7</v>
      </c>
      <c r="B3263" s="5">
        <v>3813.0</v>
      </c>
      <c r="C3263" s="5" t="s">
        <v>8404</v>
      </c>
      <c r="D3263" s="5" t="s">
        <v>468</v>
      </c>
      <c r="E3263" s="4">
        <v>789.0</v>
      </c>
      <c r="F3263" s="5" t="s">
        <v>8405</v>
      </c>
      <c r="G3263" s="6" t="s">
        <v>8406</v>
      </c>
    </row>
    <row r="3264">
      <c r="A3264" s="2" t="s">
        <v>7</v>
      </c>
      <c r="B3264" s="5">
        <v>3814.0</v>
      </c>
      <c r="C3264" s="5" t="s">
        <v>8407</v>
      </c>
      <c r="D3264" s="5" t="s">
        <v>458</v>
      </c>
      <c r="E3264" s="4">
        <v>789.0</v>
      </c>
      <c r="F3264" s="5"/>
      <c r="G3264" s="6" t="s">
        <v>8408</v>
      </c>
    </row>
    <row r="3265">
      <c r="A3265" s="2" t="s">
        <v>7</v>
      </c>
      <c r="B3265" s="5">
        <v>3815.0</v>
      </c>
      <c r="C3265" s="5" t="s">
        <v>8409</v>
      </c>
      <c r="D3265" s="5" t="s">
        <v>468</v>
      </c>
      <c r="E3265" s="4">
        <v>789.0</v>
      </c>
      <c r="F3265" s="5" t="s">
        <v>8410</v>
      </c>
      <c r="G3265" s="6" t="s">
        <v>8411</v>
      </c>
    </row>
    <row r="3266">
      <c r="A3266" s="2" t="s">
        <v>7</v>
      </c>
      <c r="B3266" s="5">
        <v>3816.0</v>
      </c>
      <c r="C3266" s="5" t="s">
        <v>8412</v>
      </c>
      <c r="D3266" s="5" t="s">
        <v>468</v>
      </c>
      <c r="E3266" s="4">
        <v>789.0</v>
      </c>
      <c r="F3266" s="5" t="s">
        <v>8413</v>
      </c>
      <c r="G3266" s="6" t="s">
        <v>8414</v>
      </c>
    </row>
    <row r="3267">
      <c r="A3267" s="2" t="s">
        <v>7</v>
      </c>
      <c r="B3267" s="5">
        <v>3817.0</v>
      </c>
      <c r="C3267" s="5" t="s">
        <v>8415</v>
      </c>
      <c r="D3267" s="5" t="s">
        <v>468</v>
      </c>
      <c r="E3267" s="4">
        <v>789.0</v>
      </c>
      <c r="F3267" s="5" t="s">
        <v>8416</v>
      </c>
      <c r="G3267" s="6" t="s">
        <v>8417</v>
      </c>
    </row>
    <row r="3268">
      <c r="A3268" s="2" t="s">
        <v>7</v>
      </c>
      <c r="B3268" s="5">
        <v>3818.0</v>
      </c>
      <c r="C3268" s="5" t="s">
        <v>8418</v>
      </c>
      <c r="D3268" s="5" t="s">
        <v>468</v>
      </c>
      <c r="E3268" s="4">
        <v>789.0</v>
      </c>
      <c r="F3268" s="5" t="s">
        <v>8419</v>
      </c>
      <c r="G3268" s="6" t="s">
        <v>8420</v>
      </c>
    </row>
    <row r="3269">
      <c r="A3269" s="2" t="s">
        <v>7</v>
      </c>
      <c r="B3269" s="5">
        <v>3819.0</v>
      </c>
      <c r="C3269" s="5" t="s">
        <v>8421</v>
      </c>
      <c r="D3269" s="5" t="s">
        <v>468</v>
      </c>
      <c r="E3269" s="4">
        <v>789.0</v>
      </c>
      <c r="F3269" s="5" t="s">
        <v>8422</v>
      </c>
      <c r="G3269" s="6" t="s">
        <v>8423</v>
      </c>
    </row>
    <row r="3270">
      <c r="A3270" s="2" t="s">
        <v>7</v>
      </c>
      <c r="B3270" s="5">
        <v>3820.0</v>
      </c>
      <c r="C3270" s="5" t="s">
        <v>8424</v>
      </c>
      <c r="D3270" s="5" t="s">
        <v>468</v>
      </c>
      <c r="E3270" s="4">
        <v>789.0</v>
      </c>
      <c r="F3270" s="5" t="s">
        <v>8425</v>
      </c>
      <c r="G3270" s="6" t="s">
        <v>8426</v>
      </c>
    </row>
    <row r="3271">
      <c r="A3271" s="2" t="s">
        <v>7</v>
      </c>
      <c r="B3271" s="5">
        <v>3821.0</v>
      </c>
      <c r="C3271" s="5" t="s">
        <v>8427</v>
      </c>
      <c r="D3271" s="5" t="s">
        <v>468</v>
      </c>
      <c r="E3271" s="4">
        <v>789.0</v>
      </c>
      <c r="F3271" s="5" t="s">
        <v>8428</v>
      </c>
      <c r="G3271" s="6" t="s">
        <v>8429</v>
      </c>
    </row>
    <row r="3272">
      <c r="A3272" s="2" t="s">
        <v>7</v>
      </c>
      <c r="B3272" s="5">
        <v>3822.0</v>
      </c>
      <c r="C3272" s="5" t="s">
        <v>329</v>
      </c>
      <c r="D3272" s="5" t="s">
        <v>468</v>
      </c>
      <c r="E3272" s="4">
        <v>789.0</v>
      </c>
      <c r="F3272" s="5" t="s">
        <v>8430</v>
      </c>
      <c r="G3272" s="6" t="s">
        <v>8431</v>
      </c>
    </row>
    <row r="3273">
      <c r="A3273" s="2" t="s">
        <v>7</v>
      </c>
      <c r="B3273" s="5">
        <v>3823.0</v>
      </c>
      <c r="C3273" s="5" t="s">
        <v>8432</v>
      </c>
      <c r="D3273" s="5" t="s">
        <v>468</v>
      </c>
      <c r="E3273" s="4">
        <v>789.0</v>
      </c>
      <c r="F3273" s="5" t="s">
        <v>7564</v>
      </c>
      <c r="G3273" s="6" t="s">
        <v>8433</v>
      </c>
    </row>
    <row r="3274">
      <c r="A3274" s="2" t="s">
        <v>7</v>
      </c>
      <c r="B3274" s="5">
        <v>3824.0</v>
      </c>
      <c r="C3274" s="5" t="s">
        <v>8434</v>
      </c>
      <c r="D3274" s="5" t="s">
        <v>468</v>
      </c>
      <c r="E3274" s="4">
        <v>789.0</v>
      </c>
      <c r="F3274" s="5" t="s">
        <v>8435</v>
      </c>
      <c r="G3274" s="6" t="s">
        <v>8436</v>
      </c>
    </row>
    <row r="3275">
      <c r="A3275" s="2" t="s">
        <v>7</v>
      </c>
      <c r="B3275" s="5">
        <v>3825.0</v>
      </c>
      <c r="C3275" s="5" t="s">
        <v>8437</v>
      </c>
      <c r="D3275" s="5" t="s">
        <v>548</v>
      </c>
      <c r="E3275" s="4">
        <v>790.0</v>
      </c>
      <c r="F3275" s="5" t="s">
        <v>8438</v>
      </c>
      <c r="G3275" s="6" t="s">
        <v>8439</v>
      </c>
    </row>
    <row r="3276">
      <c r="A3276" s="2" t="s">
        <v>7</v>
      </c>
      <c r="B3276" s="5">
        <v>3826.0</v>
      </c>
      <c r="C3276" s="5" t="s">
        <v>8440</v>
      </c>
      <c r="D3276" s="5" t="s">
        <v>468</v>
      </c>
      <c r="E3276" s="4">
        <v>790.0</v>
      </c>
      <c r="F3276" s="5" t="s">
        <v>8441</v>
      </c>
      <c r="G3276" s="6" t="s">
        <v>8442</v>
      </c>
    </row>
    <row r="3277">
      <c r="A3277" s="2" t="s">
        <v>7</v>
      </c>
      <c r="B3277" s="5">
        <v>3827.0</v>
      </c>
      <c r="C3277" s="5" t="s">
        <v>8443</v>
      </c>
      <c r="D3277" s="5" t="s">
        <v>548</v>
      </c>
      <c r="E3277" s="4">
        <v>790.0</v>
      </c>
      <c r="F3277" s="5" t="s">
        <v>8444</v>
      </c>
      <c r="G3277" s="6" t="s">
        <v>8445</v>
      </c>
    </row>
    <row r="3278">
      <c r="A3278" s="2" t="s">
        <v>7</v>
      </c>
      <c r="B3278" s="5">
        <v>3828.0</v>
      </c>
      <c r="C3278" s="5" t="s">
        <v>330</v>
      </c>
      <c r="D3278" s="5" t="s">
        <v>468</v>
      </c>
      <c r="E3278" s="4">
        <v>790.0</v>
      </c>
      <c r="F3278" s="5" t="s">
        <v>8446</v>
      </c>
      <c r="G3278" s="6" t="s">
        <v>8447</v>
      </c>
    </row>
    <row r="3279">
      <c r="A3279" s="2" t="s">
        <v>7</v>
      </c>
      <c r="B3279" s="5">
        <v>3829.0</v>
      </c>
      <c r="C3279" s="5" t="s">
        <v>8448</v>
      </c>
      <c r="D3279" s="5" t="s">
        <v>468</v>
      </c>
      <c r="E3279" s="4">
        <v>790.0</v>
      </c>
      <c r="F3279" s="5" t="s">
        <v>8449</v>
      </c>
      <c r="G3279" s="6" t="s">
        <v>8450</v>
      </c>
    </row>
    <row r="3280">
      <c r="A3280" s="2" t="s">
        <v>7</v>
      </c>
      <c r="B3280" s="5">
        <v>3830.0</v>
      </c>
      <c r="C3280" s="5" t="s">
        <v>8451</v>
      </c>
      <c r="D3280" s="5" t="s">
        <v>468</v>
      </c>
      <c r="E3280" s="4">
        <v>790.0</v>
      </c>
      <c r="F3280" s="5" t="s">
        <v>8236</v>
      </c>
      <c r="G3280" s="6" t="s">
        <v>8452</v>
      </c>
    </row>
    <row r="3281">
      <c r="A3281" s="2" t="s">
        <v>7</v>
      </c>
      <c r="B3281" s="5">
        <v>3831.0</v>
      </c>
      <c r="C3281" s="5" t="s">
        <v>8453</v>
      </c>
      <c r="D3281" s="5" t="s">
        <v>468</v>
      </c>
      <c r="E3281" s="4">
        <v>790.0</v>
      </c>
      <c r="F3281" s="5" t="s">
        <v>8454</v>
      </c>
      <c r="G3281" s="6" t="s">
        <v>8455</v>
      </c>
    </row>
    <row r="3282">
      <c r="A3282" s="2" t="s">
        <v>7</v>
      </c>
      <c r="B3282" s="5">
        <v>3832.0</v>
      </c>
      <c r="C3282" s="5" t="s">
        <v>8456</v>
      </c>
      <c r="D3282" s="5" t="s">
        <v>468</v>
      </c>
      <c r="E3282" s="4">
        <v>790.0</v>
      </c>
      <c r="F3282" s="5" t="s">
        <v>8457</v>
      </c>
      <c r="G3282" s="6" t="s">
        <v>8458</v>
      </c>
    </row>
    <row r="3283">
      <c r="A3283" s="2" t="s">
        <v>7</v>
      </c>
      <c r="B3283" s="5">
        <v>3833.0</v>
      </c>
      <c r="C3283" s="5" t="s">
        <v>331</v>
      </c>
      <c r="D3283" s="5" t="s">
        <v>468</v>
      </c>
      <c r="E3283" s="4">
        <v>791.0</v>
      </c>
      <c r="F3283" s="5"/>
      <c r="G3283" s="6" t="s">
        <v>8459</v>
      </c>
    </row>
    <row r="3284">
      <c r="A3284" s="2" t="s">
        <v>7</v>
      </c>
      <c r="B3284" s="5">
        <v>3834.0</v>
      </c>
      <c r="C3284" s="5" t="s">
        <v>8460</v>
      </c>
      <c r="D3284" s="5" t="s">
        <v>468</v>
      </c>
      <c r="E3284" s="4">
        <v>791.0</v>
      </c>
      <c r="F3284" s="5" t="s">
        <v>8461</v>
      </c>
      <c r="G3284" s="6" t="s">
        <v>8462</v>
      </c>
    </row>
    <row r="3285">
      <c r="A3285" s="2" t="s">
        <v>7</v>
      </c>
      <c r="B3285" s="5">
        <v>3835.0</v>
      </c>
      <c r="C3285" s="5" t="s">
        <v>8463</v>
      </c>
      <c r="D3285" s="5" t="s">
        <v>468</v>
      </c>
      <c r="E3285" s="4">
        <v>791.0</v>
      </c>
      <c r="F3285" s="5" t="s">
        <v>8464</v>
      </c>
      <c r="G3285" s="6" t="s">
        <v>8465</v>
      </c>
    </row>
    <row r="3286">
      <c r="A3286" s="2" t="s">
        <v>7</v>
      </c>
      <c r="B3286" s="5">
        <v>3836.0</v>
      </c>
      <c r="C3286" s="5" t="s">
        <v>8466</v>
      </c>
      <c r="D3286" s="5" t="s">
        <v>468</v>
      </c>
      <c r="E3286" s="4">
        <v>791.0</v>
      </c>
      <c r="F3286" s="5" t="s">
        <v>8467</v>
      </c>
      <c r="G3286" s="6" t="s">
        <v>8468</v>
      </c>
    </row>
    <row r="3287">
      <c r="A3287" s="2" t="s">
        <v>7</v>
      </c>
      <c r="B3287" s="5">
        <v>3837.0</v>
      </c>
      <c r="C3287" s="5" t="s">
        <v>8469</v>
      </c>
      <c r="D3287" s="5" t="s">
        <v>468</v>
      </c>
      <c r="E3287" s="4">
        <v>791.0</v>
      </c>
      <c r="F3287" s="5" t="s">
        <v>8470</v>
      </c>
      <c r="G3287" s="6" t="s">
        <v>8471</v>
      </c>
    </row>
    <row r="3288">
      <c r="A3288" s="2" t="s">
        <v>7</v>
      </c>
      <c r="B3288" s="5">
        <v>3838.0</v>
      </c>
      <c r="C3288" s="5" t="s">
        <v>8472</v>
      </c>
      <c r="D3288" s="5" t="s">
        <v>468</v>
      </c>
      <c r="E3288" s="4">
        <v>791.0</v>
      </c>
      <c r="F3288" s="5" t="s">
        <v>7329</v>
      </c>
      <c r="G3288" s="6" t="s">
        <v>8473</v>
      </c>
    </row>
    <row r="3289">
      <c r="A3289" s="2" t="s">
        <v>7</v>
      </c>
      <c r="B3289" s="5">
        <v>3839.0</v>
      </c>
      <c r="C3289" s="5" t="s">
        <v>8474</v>
      </c>
      <c r="D3289" s="5" t="s">
        <v>468</v>
      </c>
      <c r="E3289" s="4">
        <v>792.0</v>
      </c>
      <c r="F3289" s="5" t="s">
        <v>8475</v>
      </c>
      <c r="G3289" s="6" t="s">
        <v>8476</v>
      </c>
    </row>
    <row r="3290">
      <c r="A3290" s="2" t="s">
        <v>7</v>
      </c>
      <c r="B3290" s="5">
        <v>3840.0</v>
      </c>
      <c r="C3290" s="5" t="s">
        <v>8477</v>
      </c>
      <c r="D3290" s="5" t="s">
        <v>468</v>
      </c>
      <c r="E3290" s="4">
        <v>792.0</v>
      </c>
      <c r="F3290" s="5" t="s">
        <v>8478</v>
      </c>
      <c r="G3290" s="6" t="s">
        <v>8479</v>
      </c>
    </row>
    <row r="3291">
      <c r="A3291" s="2" t="s">
        <v>7</v>
      </c>
      <c r="B3291" s="5">
        <v>3841.0</v>
      </c>
      <c r="C3291" s="5" t="s">
        <v>8480</v>
      </c>
      <c r="D3291" s="5" t="s">
        <v>458</v>
      </c>
      <c r="E3291" s="4">
        <v>792.0</v>
      </c>
      <c r="F3291" s="5" t="s">
        <v>8481</v>
      </c>
      <c r="G3291" s="6" t="s">
        <v>8482</v>
      </c>
    </row>
    <row r="3292">
      <c r="A3292" s="2" t="s">
        <v>7</v>
      </c>
      <c r="B3292" s="5">
        <v>3842.0</v>
      </c>
      <c r="C3292" s="5" t="s">
        <v>8483</v>
      </c>
      <c r="D3292" s="5" t="s">
        <v>458</v>
      </c>
      <c r="E3292" s="4">
        <v>792.0</v>
      </c>
      <c r="F3292" s="5" t="s">
        <v>8484</v>
      </c>
      <c r="G3292" s="6" t="s">
        <v>8485</v>
      </c>
    </row>
    <row r="3293">
      <c r="A3293" s="2" t="s">
        <v>7</v>
      </c>
      <c r="B3293" s="5">
        <v>3843.0</v>
      </c>
      <c r="C3293" s="5" t="s">
        <v>8486</v>
      </c>
      <c r="D3293" s="5" t="s">
        <v>468</v>
      </c>
      <c r="E3293" s="4">
        <v>792.0</v>
      </c>
      <c r="F3293" s="5" t="s">
        <v>8487</v>
      </c>
      <c r="G3293" s="6" t="s">
        <v>8488</v>
      </c>
    </row>
    <row r="3294">
      <c r="A3294" s="2" t="s">
        <v>7</v>
      </c>
      <c r="B3294" s="5">
        <v>3844.0</v>
      </c>
      <c r="C3294" s="5" t="s">
        <v>8489</v>
      </c>
      <c r="D3294" s="5" t="s">
        <v>468</v>
      </c>
      <c r="E3294" s="4">
        <v>793.0</v>
      </c>
      <c r="F3294" s="5" t="s">
        <v>8490</v>
      </c>
      <c r="G3294" s="6" t="s">
        <v>8491</v>
      </c>
    </row>
    <row r="3295">
      <c r="A3295" s="2" t="s">
        <v>7</v>
      </c>
      <c r="B3295" s="5">
        <v>3845.0</v>
      </c>
      <c r="C3295" s="5" t="s">
        <v>8492</v>
      </c>
      <c r="D3295" s="5" t="s">
        <v>468</v>
      </c>
      <c r="E3295" s="4">
        <v>793.0</v>
      </c>
      <c r="F3295" s="5" t="s">
        <v>8493</v>
      </c>
      <c r="G3295" s="6" t="s">
        <v>8494</v>
      </c>
    </row>
    <row r="3296">
      <c r="A3296" s="2" t="s">
        <v>7</v>
      </c>
      <c r="B3296" s="5">
        <v>3846.0</v>
      </c>
      <c r="C3296" s="5" t="s">
        <v>8495</v>
      </c>
      <c r="D3296" s="5" t="s">
        <v>468</v>
      </c>
      <c r="E3296" s="4">
        <v>793.0</v>
      </c>
      <c r="F3296" s="5" t="s">
        <v>8496</v>
      </c>
      <c r="G3296" s="6" t="s">
        <v>8497</v>
      </c>
    </row>
    <row r="3297">
      <c r="A3297" s="2" t="s">
        <v>7</v>
      </c>
      <c r="B3297" s="5">
        <v>3847.0</v>
      </c>
      <c r="C3297" s="5" t="s">
        <v>8498</v>
      </c>
      <c r="D3297" s="5" t="s">
        <v>468</v>
      </c>
      <c r="E3297" s="4">
        <v>793.0</v>
      </c>
      <c r="F3297" s="5" t="s">
        <v>8499</v>
      </c>
      <c r="G3297" s="6" t="s">
        <v>8500</v>
      </c>
    </row>
    <row r="3298">
      <c r="A3298" s="2" t="s">
        <v>7</v>
      </c>
      <c r="B3298" s="5">
        <v>3848.0</v>
      </c>
      <c r="C3298" s="5" t="s">
        <v>8501</v>
      </c>
      <c r="D3298" s="5" t="s">
        <v>468</v>
      </c>
      <c r="E3298" s="4">
        <v>793.0</v>
      </c>
      <c r="F3298" s="5" t="s">
        <v>8502</v>
      </c>
      <c r="G3298" s="6" t="s">
        <v>8503</v>
      </c>
    </row>
    <row r="3299">
      <c r="A3299" s="2" t="s">
        <v>7</v>
      </c>
      <c r="B3299" s="5">
        <v>3849.0</v>
      </c>
      <c r="C3299" s="5" t="s">
        <v>8504</v>
      </c>
      <c r="D3299" s="5" t="s">
        <v>468</v>
      </c>
      <c r="E3299" s="4">
        <v>793.0</v>
      </c>
      <c r="F3299" s="5" t="s">
        <v>8505</v>
      </c>
      <c r="G3299" s="6" t="s">
        <v>8506</v>
      </c>
    </row>
    <row r="3300">
      <c r="A3300" s="2" t="s">
        <v>7</v>
      </c>
      <c r="B3300" s="5">
        <v>3850.0</v>
      </c>
      <c r="C3300" s="5" t="s">
        <v>8507</v>
      </c>
      <c r="D3300" s="5" t="s">
        <v>468</v>
      </c>
      <c r="E3300" s="4">
        <v>793.0</v>
      </c>
      <c r="F3300" s="5" t="s">
        <v>8508</v>
      </c>
      <c r="G3300" s="6" t="s">
        <v>8509</v>
      </c>
    </row>
    <row r="3301">
      <c r="A3301" s="2" t="s">
        <v>7</v>
      </c>
      <c r="B3301" s="5">
        <v>3851.0</v>
      </c>
      <c r="C3301" s="5" t="s">
        <v>8510</v>
      </c>
      <c r="D3301" s="5" t="s">
        <v>468</v>
      </c>
      <c r="E3301" s="4">
        <v>793.0</v>
      </c>
      <c r="F3301" s="5" t="s">
        <v>8511</v>
      </c>
      <c r="G3301" s="6" t="s">
        <v>8512</v>
      </c>
    </row>
    <row r="3302">
      <c r="A3302" s="2" t="s">
        <v>7</v>
      </c>
      <c r="B3302" s="5">
        <v>3852.0</v>
      </c>
      <c r="C3302" s="5" t="s">
        <v>8513</v>
      </c>
      <c r="D3302" s="5" t="s">
        <v>468</v>
      </c>
      <c r="E3302" s="4">
        <v>793.0</v>
      </c>
      <c r="F3302" s="5" t="s">
        <v>8514</v>
      </c>
      <c r="G3302" s="6" t="s">
        <v>8515</v>
      </c>
    </row>
    <row r="3303">
      <c r="A3303" s="2" t="s">
        <v>7</v>
      </c>
      <c r="B3303" s="5">
        <v>3853.0</v>
      </c>
      <c r="C3303" s="5" t="s">
        <v>8516</v>
      </c>
      <c r="D3303" s="5" t="s">
        <v>468</v>
      </c>
      <c r="E3303" s="4">
        <v>793.0</v>
      </c>
      <c r="F3303" s="5" t="s">
        <v>8517</v>
      </c>
      <c r="G3303" s="6" t="s">
        <v>8518</v>
      </c>
    </row>
    <row r="3304">
      <c r="A3304" s="2" t="s">
        <v>7</v>
      </c>
      <c r="B3304" s="5">
        <v>3854.0</v>
      </c>
      <c r="C3304" s="5" t="s">
        <v>8519</v>
      </c>
      <c r="D3304" s="5" t="s">
        <v>468</v>
      </c>
      <c r="E3304" s="4">
        <v>793.0</v>
      </c>
      <c r="F3304" s="5" t="s">
        <v>8520</v>
      </c>
      <c r="G3304" s="6" t="s">
        <v>8521</v>
      </c>
    </row>
    <row r="3305">
      <c r="A3305" s="2" t="s">
        <v>7</v>
      </c>
      <c r="B3305" s="5">
        <v>3855.0</v>
      </c>
      <c r="C3305" s="5" t="s">
        <v>8522</v>
      </c>
      <c r="D3305" s="5" t="s">
        <v>468</v>
      </c>
      <c r="E3305" s="4">
        <v>793.0</v>
      </c>
      <c r="F3305" s="5" t="s">
        <v>8523</v>
      </c>
      <c r="G3305" s="6" t="s">
        <v>8524</v>
      </c>
    </row>
    <row r="3306">
      <c r="A3306" s="2" t="s">
        <v>7</v>
      </c>
      <c r="B3306" s="5">
        <v>3856.0</v>
      </c>
      <c r="C3306" s="5" t="s">
        <v>8525</v>
      </c>
      <c r="D3306" s="5" t="s">
        <v>468</v>
      </c>
      <c r="E3306" s="4">
        <v>793.0</v>
      </c>
      <c r="F3306" s="5" t="s">
        <v>8526</v>
      </c>
      <c r="G3306" s="6" t="s">
        <v>8527</v>
      </c>
    </row>
    <row r="3307">
      <c r="A3307" s="2" t="s">
        <v>7</v>
      </c>
      <c r="B3307" s="5">
        <v>3857.0</v>
      </c>
      <c r="C3307" s="5" t="s">
        <v>8528</v>
      </c>
      <c r="D3307" s="5" t="s">
        <v>468</v>
      </c>
      <c r="E3307" s="4">
        <v>794.0</v>
      </c>
      <c r="F3307" s="5" t="s">
        <v>8529</v>
      </c>
      <c r="G3307" s="6" t="s">
        <v>8530</v>
      </c>
    </row>
    <row r="3308">
      <c r="A3308" s="2" t="s">
        <v>7</v>
      </c>
      <c r="B3308" s="5">
        <v>3858.0</v>
      </c>
      <c r="C3308" s="5" t="s">
        <v>8531</v>
      </c>
      <c r="D3308" s="5" t="s">
        <v>468</v>
      </c>
      <c r="E3308" s="4">
        <v>794.0</v>
      </c>
      <c r="F3308" s="5" t="s">
        <v>8532</v>
      </c>
      <c r="G3308" s="6" t="s">
        <v>8533</v>
      </c>
    </row>
    <row r="3309">
      <c r="A3309" s="2" t="s">
        <v>7</v>
      </c>
      <c r="B3309" s="5">
        <v>3859.0</v>
      </c>
      <c r="C3309" s="5" t="s">
        <v>8534</v>
      </c>
      <c r="D3309" s="5" t="s">
        <v>468</v>
      </c>
      <c r="E3309" s="4">
        <v>794.0</v>
      </c>
      <c r="F3309" s="5" t="s">
        <v>8535</v>
      </c>
      <c r="G3309" s="6" t="s">
        <v>8536</v>
      </c>
    </row>
    <row r="3310">
      <c r="A3310" s="2" t="s">
        <v>7</v>
      </c>
      <c r="B3310" s="5">
        <v>3860.0</v>
      </c>
      <c r="C3310" s="5" t="s">
        <v>8537</v>
      </c>
      <c r="D3310" s="5" t="s">
        <v>468</v>
      </c>
      <c r="E3310" s="4">
        <v>794.0</v>
      </c>
      <c r="F3310" s="5" t="s">
        <v>8538</v>
      </c>
      <c r="G3310" s="6" t="s">
        <v>8539</v>
      </c>
    </row>
    <row r="3311">
      <c r="A3311" s="2" t="s">
        <v>7</v>
      </c>
      <c r="B3311" s="5">
        <v>3861.0</v>
      </c>
      <c r="C3311" s="5" t="s">
        <v>8540</v>
      </c>
      <c r="D3311" s="5" t="s">
        <v>468</v>
      </c>
      <c r="E3311" s="4">
        <v>795.0</v>
      </c>
      <c r="F3311" s="5" t="s">
        <v>8541</v>
      </c>
      <c r="G3311" s="6" t="s">
        <v>8542</v>
      </c>
    </row>
    <row r="3312">
      <c r="A3312" s="2" t="s">
        <v>7</v>
      </c>
      <c r="B3312" s="5">
        <v>3862.0</v>
      </c>
      <c r="C3312" s="5" t="s">
        <v>8543</v>
      </c>
      <c r="D3312" s="5" t="s">
        <v>548</v>
      </c>
      <c r="E3312" s="4">
        <v>795.0</v>
      </c>
      <c r="F3312" s="5" t="s">
        <v>8544</v>
      </c>
      <c r="G3312" s="6" t="s">
        <v>8545</v>
      </c>
    </row>
    <row r="3313">
      <c r="A3313" s="2" t="s">
        <v>7</v>
      </c>
      <c r="B3313" s="5">
        <v>3863.0</v>
      </c>
      <c r="C3313" s="5" t="s">
        <v>8546</v>
      </c>
      <c r="D3313" s="5" t="s">
        <v>468</v>
      </c>
      <c r="E3313" s="4">
        <v>795.0</v>
      </c>
      <c r="F3313" s="5" t="s">
        <v>8547</v>
      </c>
      <c r="G3313" s="6" t="s">
        <v>8548</v>
      </c>
    </row>
    <row r="3314">
      <c r="A3314" s="2" t="s">
        <v>7</v>
      </c>
      <c r="B3314" s="5">
        <v>3864.0</v>
      </c>
      <c r="C3314" s="5" t="s">
        <v>8549</v>
      </c>
      <c r="D3314" s="5" t="s">
        <v>468</v>
      </c>
      <c r="E3314" s="4">
        <v>795.0</v>
      </c>
      <c r="F3314" s="5" t="s">
        <v>8550</v>
      </c>
      <c r="G3314" s="6" t="s">
        <v>8551</v>
      </c>
    </row>
    <row r="3315">
      <c r="A3315" s="2" t="s">
        <v>7</v>
      </c>
      <c r="B3315" s="5">
        <v>3865.0</v>
      </c>
      <c r="C3315" s="5" t="s">
        <v>8552</v>
      </c>
      <c r="D3315" s="5" t="s">
        <v>468</v>
      </c>
      <c r="E3315" s="4">
        <v>795.0</v>
      </c>
      <c r="F3315" s="5" t="s">
        <v>8553</v>
      </c>
      <c r="G3315" s="6" t="s">
        <v>8554</v>
      </c>
    </row>
    <row r="3316">
      <c r="A3316" s="2" t="s">
        <v>7</v>
      </c>
      <c r="B3316" s="5">
        <v>3866.0</v>
      </c>
      <c r="C3316" s="5" t="s">
        <v>8555</v>
      </c>
      <c r="D3316" s="5" t="s">
        <v>468</v>
      </c>
      <c r="E3316" s="4">
        <v>795.0</v>
      </c>
      <c r="F3316" s="5" t="s">
        <v>8556</v>
      </c>
      <c r="G3316" s="6" t="s">
        <v>8557</v>
      </c>
    </row>
    <row r="3317">
      <c r="A3317" s="2" t="s">
        <v>7</v>
      </c>
      <c r="B3317" s="5">
        <v>3867.0</v>
      </c>
      <c r="C3317" s="7" t="s">
        <v>8558</v>
      </c>
      <c r="D3317" s="5" t="s">
        <v>468</v>
      </c>
      <c r="E3317" s="4">
        <v>795.0</v>
      </c>
      <c r="F3317" s="5" t="s">
        <v>8559</v>
      </c>
      <c r="G3317" s="6" t="s">
        <v>8560</v>
      </c>
    </row>
    <row r="3318">
      <c r="A3318" s="2" t="s">
        <v>7</v>
      </c>
      <c r="B3318" s="5">
        <v>3868.0</v>
      </c>
      <c r="C3318" s="5" t="s">
        <v>8561</v>
      </c>
      <c r="D3318" s="5" t="s">
        <v>468</v>
      </c>
      <c r="E3318" s="4">
        <v>795.0</v>
      </c>
      <c r="F3318" s="5" t="s">
        <v>8562</v>
      </c>
      <c r="G3318" s="6" t="s">
        <v>8563</v>
      </c>
    </row>
    <row r="3319">
      <c r="A3319" s="2" t="s">
        <v>7</v>
      </c>
      <c r="B3319" s="5">
        <v>3869.0</v>
      </c>
      <c r="C3319" s="5" t="s">
        <v>8564</v>
      </c>
      <c r="D3319" s="5" t="s">
        <v>468</v>
      </c>
      <c r="E3319" s="4">
        <v>795.0</v>
      </c>
      <c r="F3319" s="5" t="s">
        <v>8565</v>
      </c>
      <c r="G3319" s="6" t="s">
        <v>8566</v>
      </c>
    </row>
    <row r="3320">
      <c r="A3320" s="2" t="s">
        <v>7</v>
      </c>
      <c r="B3320" s="5">
        <v>3870.0</v>
      </c>
      <c r="C3320" s="5" t="s">
        <v>8567</v>
      </c>
      <c r="D3320" s="5" t="s">
        <v>468</v>
      </c>
      <c r="E3320" s="4">
        <v>795.0</v>
      </c>
      <c r="F3320" s="5" t="s">
        <v>8568</v>
      </c>
      <c r="G3320" s="6" t="s">
        <v>8569</v>
      </c>
    </row>
    <row r="3321">
      <c r="A3321" s="2" t="s">
        <v>7</v>
      </c>
      <c r="B3321" s="5">
        <v>3871.0</v>
      </c>
      <c r="C3321" s="5" t="s">
        <v>8570</v>
      </c>
      <c r="D3321" s="5" t="s">
        <v>468</v>
      </c>
      <c r="E3321" s="4">
        <v>795.0</v>
      </c>
      <c r="F3321" s="5" t="s">
        <v>8571</v>
      </c>
      <c r="G3321" s="6" t="s">
        <v>8572</v>
      </c>
    </row>
    <row r="3322">
      <c r="A3322" s="2" t="s">
        <v>7</v>
      </c>
      <c r="B3322" s="5">
        <v>3872.0</v>
      </c>
      <c r="C3322" s="5" t="s">
        <v>8573</v>
      </c>
      <c r="D3322" s="5" t="s">
        <v>468</v>
      </c>
      <c r="E3322" s="4">
        <v>795.0</v>
      </c>
      <c r="F3322" s="5" t="s">
        <v>8574</v>
      </c>
      <c r="G3322" s="6" t="s">
        <v>8575</v>
      </c>
    </row>
    <row r="3323">
      <c r="A3323" s="2" t="s">
        <v>7</v>
      </c>
      <c r="B3323" s="5">
        <v>3873.0</v>
      </c>
      <c r="C3323" s="5" t="s">
        <v>8576</v>
      </c>
      <c r="D3323" s="5" t="s">
        <v>468</v>
      </c>
      <c r="E3323" s="4">
        <v>795.0</v>
      </c>
      <c r="F3323" s="5" t="s">
        <v>8577</v>
      </c>
      <c r="G3323" s="6" t="s">
        <v>8578</v>
      </c>
    </row>
    <row r="3324">
      <c r="A3324" s="2" t="s">
        <v>7</v>
      </c>
      <c r="B3324" s="5">
        <v>3874.0</v>
      </c>
      <c r="C3324" s="5" t="s">
        <v>8579</v>
      </c>
      <c r="D3324" s="5" t="s">
        <v>468</v>
      </c>
      <c r="E3324" s="4">
        <v>795.0</v>
      </c>
      <c r="F3324" s="5" t="s">
        <v>8580</v>
      </c>
      <c r="G3324" s="6" t="s">
        <v>8581</v>
      </c>
    </row>
    <row r="3325">
      <c r="A3325" s="2" t="s">
        <v>7</v>
      </c>
      <c r="B3325" s="5">
        <v>3875.0</v>
      </c>
      <c r="C3325" s="5" t="s">
        <v>8582</v>
      </c>
      <c r="D3325" s="5" t="s">
        <v>468</v>
      </c>
      <c r="E3325" s="4">
        <v>795.0</v>
      </c>
      <c r="F3325" s="5" t="s">
        <v>8538</v>
      </c>
      <c r="G3325" s="6" t="s">
        <v>8583</v>
      </c>
    </row>
    <row r="3326">
      <c r="A3326" s="2" t="s">
        <v>7</v>
      </c>
      <c r="B3326" s="5">
        <v>3876.0</v>
      </c>
      <c r="C3326" s="5" t="s">
        <v>8584</v>
      </c>
      <c r="D3326" s="5" t="s">
        <v>468</v>
      </c>
      <c r="E3326" s="4">
        <v>795.0</v>
      </c>
      <c r="F3326" s="5" t="s">
        <v>8585</v>
      </c>
      <c r="G3326" s="6" t="s">
        <v>8586</v>
      </c>
    </row>
    <row r="3327">
      <c r="A3327" s="2" t="s">
        <v>7</v>
      </c>
      <c r="B3327" s="5">
        <v>3877.0</v>
      </c>
      <c r="C3327" s="5" t="s">
        <v>8587</v>
      </c>
      <c r="D3327" s="5" t="s">
        <v>468</v>
      </c>
      <c r="E3327" s="4">
        <v>795.0</v>
      </c>
      <c r="F3327" s="5" t="s">
        <v>8588</v>
      </c>
      <c r="G3327" s="6" t="s">
        <v>8589</v>
      </c>
    </row>
    <row r="3328">
      <c r="A3328" s="2" t="s">
        <v>7</v>
      </c>
      <c r="B3328" s="5">
        <v>3878.0</v>
      </c>
      <c r="C3328" s="5" t="s">
        <v>8590</v>
      </c>
      <c r="D3328" s="5" t="s">
        <v>468</v>
      </c>
      <c r="E3328" s="4">
        <v>795.0</v>
      </c>
      <c r="F3328" s="5" t="s">
        <v>8591</v>
      </c>
      <c r="G3328" s="6" t="s">
        <v>8592</v>
      </c>
    </row>
    <row r="3329">
      <c r="A3329" s="2" t="s">
        <v>7</v>
      </c>
      <c r="B3329" s="5">
        <v>3879.0</v>
      </c>
      <c r="C3329" s="5" t="s">
        <v>8593</v>
      </c>
      <c r="D3329" s="5" t="s">
        <v>468</v>
      </c>
      <c r="E3329" s="4">
        <v>795.0</v>
      </c>
      <c r="F3329" s="5" t="s">
        <v>8594</v>
      </c>
      <c r="G3329" s="6" t="s">
        <v>8595</v>
      </c>
    </row>
    <row r="3330">
      <c r="A3330" s="2" t="s">
        <v>7</v>
      </c>
      <c r="B3330" s="5">
        <v>3880.0</v>
      </c>
      <c r="C3330" s="5" t="s">
        <v>8596</v>
      </c>
      <c r="D3330" s="5" t="s">
        <v>468</v>
      </c>
      <c r="E3330" s="4">
        <v>795.0</v>
      </c>
      <c r="F3330" s="5" t="s">
        <v>8597</v>
      </c>
      <c r="G3330" s="6" t="s">
        <v>8598</v>
      </c>
    </row>
    <row r="3331">
      <c r="A3331" s="2" t="s">
        <v>7</v>
      </c>
      <c r="B3331" s="5">
        <v>3881.0</v>
      </c>
      <c r="C3331" s="5" t="s">
        <v>8599</v>
      </c>
      <c r="D3331" s="5" t="s">
        <v>468</v>
      </c>
      <c r="E3331" s="4">
        <v>795.0</v>
      </c>
      <c r="F3331" s="5" t="s">
        <v>8553</v>
      </c>
      <c r="G3331" s="6" t="s">
        <v>8600</v>
      </c>
    </row>
    <row r="3332">
      <c r="A3332" s="2" t="s">
        <v>7</v>
      </c>
      <c r="B3332" s="5">
        <v>3882.0</v>
      </c>
      <c r="C3332" s="5" t="s">
        <v>8601</v>
      </c>
      <c r="D3332" s="5" t="s">
        <v>468</v>
      </c>
      <c r="E3332" s="4">
        <v>795.0</v>
      </c>
      <c r="F3332" s="5" t="s">
        <v>8602</v>
      </c>
      <c r="G3332" s="6" t="s">
        <v>8603</v>
      </c>
    </row>
    <row r="3333">
      <c r="A3333" s="2" t="s">
        <v>7</v>
      </c>
      <c r="B3333" s="5">
        <v>3883.0</v>
      </c>
      <c r="C3333" s="5" t="s">
        <v>8604</v>
      </c>
      <c r="D3333" s="5" t="s">
        <v>468</v>
      </c>
      <c r="E3333" s="4">
        <v>795.0</v>
      </c>
      <c r="F3333" s="5" t="s">
        <v>8605</v>
      </c>
      <c r="G3333" s="6" t="s">
        <v>8606</v>
      </c>
    </row>
    <row r="3334">
      <c r="A3334" s="2" t="s">
        <v>7</v>
      </c>
      <c r="B3334" s="5">
        <v>3884.0</v>
      </c>
      <c r="C3334" s="5" t="s">
        <v>8607</v>
      </c>
      <c r="D3334" s="5" t="s">
        <v>468</v>
      </c>
      <c r="E3334" s="4">
        <v>795.0</v>
      </c>
      <c r="F3334" s="5" t="s">
        <v>8608</v>
      </c>
      <c r="G3334" s="6" t="s">
        <v>8609</v>
      </c>
    </row>
    <row r="3335">
      <c r="A3335" s="2" t="s">
        <v>7</v>
      </c>
      <c r="B3335" s="5">
        <v>3885.0</v>
      </c>
      <c r="C3335" s="5" t="s">
        <v>8610</v>
      </c>
      <c r="D3335" s="5" t="s">
        <v>468</v>
      </c>
      <c r="E3335" s="4">
        <v>795.0</v>
      </c>
      <c r="F3335" s="5" t="s">
        <v>8591</v>
      </c>
      <c r="G3335" s="6" t="s">
        <v>8611</v>
      </c>
    </row>
    <row r="3336">
      <c r="A3336" s="2" t="s">
        <v>7</v>
      </c>
      <c r="B3336" s="5">
        <v>3886.0</v>
      </c>
      <c r="C3336" s="5" t="s">
        <v>8612</v>
      </c>
      <c r="D3336" s="5" t="s">
        <v>468</v>
      </c>
      <c r="E3336" s="4">
        <v>795.0</v>
      </c>
      <c r="F3336" s="5" t="s">
        <v>8613</v>
      </c>
      <c r="G3336" s="6" t="s">
        <v>8614</v>
      </c>
    </row>
    <row r="3337">
      <c r="A3337" s="2" t="s">
        <v>7</v>
      </c>
      <c r="B3337" s="5">
        <v>3887.0</v>
      </c>
      <c r="C3337" s="5" t="s">
        <v>8615</v>
      </c>
      <c r="D3337" s="5" t="s">
        <v>468</v>
      </c>
      <c r="E3337" s="4">
        <v>795.0</v>
      </c>
      <c r="F3337" s="5" t="s">
        <v>8616</v>
      </c>
      <c r="G3337" s="6" t="s">
        <v>8617</v>
      </c>
    </row>
    <row r="3338">
      <c r="A3338" s="2" t="s">
        <v>7</v>
      </c>
      <c r="B3338" s="5">
        <v>3888.0</v>
      </c>
      <c r="C3338" s="5" t="s">
        <v>8618</v>
      </c>
      <c r="D3338" s="5" t="s">
        <v>468</v>
      </c>
      <c r="E3338" s="4">
        <v>795.0</v>
      </c>
      <c r="F3338" s="5" t="s">
        <v>8619</v>
      </c>
      <c r="G3338" s="6" t="s">
        <v>8620</v>
      </c>
    </row>
    <row r="3339">
      <c r="A3339" s="2" t="s">
        <v>7</v>
      </c>
      <c r="B3339" s="5">
        <v>3889.0</v>
      </c>
      <c r="C3339" s="5" t="s">
        <v>8621</v>
      </c>
      <c r="D3339" s="5" t="s">
        <v>468</v>
      </c>
      <c r="E3339" s="4">
        <v>795.0</v>
      </c>
      <c r="F3339" s="5" t="s">
        <v>8571</v>
      </c>
      <c r="G3339" s="6" t="s">
        <v>8622</v>
      </c>
    </row>
    <row r="3340">
      <c r="A3340" s="2" t="s">
        <v>7</v>
      </c>
      <c r="B3340" s="5">
        <v>3890.0</v>
      </c>
      <c r="C3340" s="5" t="s">
        <v>8623</v>
      </c>
      <c r="D3340" s="5" t="s">
        <v>468</v>
      </c>
      <c r="E3340" s="4">
        <v>795.0</v>
      </c>
      <c r="F3340" s="5" t="s">
        <v>8624</v>
      </c>
      <c r="G3340" s="6" t="s">
        <v>8625</v>
      </c>
    </row>
    <row r="3341">
      <c r="A3341" s="2" t="s">
        <v>7</v>
      </c>
      <c r="B3341" s="5">
        <v>3891.0</v>
      </c>
      <c r="C3341" s="5" t="s">
        <v>8626</v>
      </c>
      <c r="D3341" s="5" t="s">
        <v>468</v>
      </c>
      <c r="E3341" s="4">
        <v>795.0</v>
      </c>
      <c r="F3341" s="5" t="s">
        <v>8627</v>
      </c>
      <c r="G3341" s="6" t="s">
        <v>8628</v>
      </c>
    </row>
    <row r="3342">
      <c r="A3342" s="2" t="s">
        <v>7</v>
      </c>
      <c r="B3342" s="5">
        <v>3892.0</v>
      </c>
      <c r="C3342" s="5" t="s">
        <v>8629</v>
      </c>
      <c r="D3342" s="5" t="s">
        <v>468</v>
      </c>
      <c r="E3342" s="4">
        <v>795.0</v>
      </c>
      <c r="F3342" s="5" t="s">
        <v>8630</v>
      </c>
      <c r="G3342" s="6" t="s">
        <v>8631</v>
      </c>
    </row>
    <row r="3343">
      <c r="A3343" s="2" t="s">
        <v>7</v>
      </c>
      <c r="B3343" s="5">
        <v>3893.0</v>
      </c>
      <c r="C3343" s="5" t="s">
        <v>8632</v>
      </c>
      <c r="D3343" s="5" t="s">
        <v>468</v>
      </c>
      <c r="E3343" s="4">
        <v>796.0</v>
      </c>
      <c r="F3343" s="5" t="s">
        <v>8633</v>
      </c>
      <c r="G3343" s="6" t="s">
        <v>8634</v>
      </c>
    </row>
    <row r="3344">
      <c r="A3344" s="2" t="s">
        <v>7</v>
      </c>
      <c r="B3344" s="5">
        <v>3894.0</v>
      </c>
      <c r="C3344" s="5" t="s">
        <v>8635</v>
      </c>
      <c r="D3344" s="5" t="s">
        <v>468</v>
      </c>
      <c r="E3344" s="4">
        <v>796.0</v>
      </c>
      <c r="F3344" s="5" t="s">
        <v>8636</v>
      </c>
      <c r="G3344" s="6" t="s">
        <v>8637</v>
      </c>
    </row>
    <row r="3345">
      <c r="A3345" s="2" t="s">
        <v>7</v>
      </c>
      <c r="B3345" s="5">
        <v>3895.0</v>
      </c>
      <c r="C3345" s="5" t="s">
        <v>8638</v>
      </c>
      <c r="D3345" s="5" t="s">
        <v>468</v>
      </c>
      <c r="E3345" s="4">
        <v>796.0</v>
      </c>
      <c r="F3345" s="5" t="s">
        <v>8639</v>
      </c>
      <c r="G3345" s="6" t="s">
        <v>8640</v>
      </c>
    </row>
    <row r="3346">
      <c r="A3346" s="2" t="s">
        <v>7</v>
      </c>
      <c r="B3346" s="5">
        <v>3896.0</v>
      </c>
      <c r="C3346" s="5" t="s">
        <v>8641</v>
      </c>
      <c r="D3346" s="5" t="s">
        <v>548</v>
      </c>
      <c r="E3346" s="4">
        <v>796.0</v>
      </c>
      <c r="F3346" s="5"/>
      <c r="G3346" s="6" t="s">
        <v>8642</v>
      </c>
    </row>
    <row r="3347">
      <c r="A3347" s="2" t="s">
        <v>7</v>
      </c>
      <c r="B3347" s="5">
        <v>3897.0</v>
      </c>
      <c r="C3347" s="5" t="s">
        <v>8643</v>
      </c>
      <c r="D3347" s="5" t="s">
        <v>468</v>
      </c>
      <c r="E3347" s="4">
        <v>796.0</v>
      </c>
      <c r="F3347" s="5" t="s">
        <v>8644</v>
      </c>
      <c r="G3347" s="6" t="s">
        <v>8645</v>
      </c>
    </row>
    <row r="3348">
      <c r="A3348" s="2" t="s">
        <v>7</v>
      </c>
      <c r="B3348" s="5">
        <v>3898.0</v>
      </c>
      <c r="C3348" s="5" t="s">
        <v>8646</v>
      </c>
      <c r="D3348" s="5" t="s">
        <v>468</v>
      </c>
      <c r="E3348" s="4">
        <v>796.0</v>
      </c>
      <c r="F3348" s="5" t="s">
        <v>8647</v>
      </c>
      <c r="G3348" s="6" t="s">
        <v>8648</v>
      </c>
    </row>
    <row r="3349">
      <c r="A3349" s="2" t="s">
        <v>7</v>
      </c>
      <c r="B3349" s="5">
        <v>3899.0</v>
      </c>
      <c r="C3349" s="5" t="s">
        <v>336</v>
      </c>
      <c r="D3349" s="5" t="s">
        <v>468</v>
      </c>
      <c r="E3349" s="4">
        <v>796.0</v>
      </c>
      <c r="F3349" s="5" t="s">
        <v>8649</v>
      </c>
      <c r="G3349" s="6" t="s">
        <v>8650</v>
      </c>
    </row>
    <row r="3350">
      <c r="A3350" s="2" t="s">
        <v>7</v>
      </c>
      <c r="B3350" s="5">
        <v>3900.0</v>
      </c>
      <c r="C3350" s="5" t="s">
        <v>8651</v>
      </c>
      <c r="D3350" s="5" t="s">
        <v>468</v>
      </c>
      <c r="E3350" s="4">
        <v>796.0</v>
      </c>
      <c r="F3350" s="5" t="s">
        <v>8652</v>
      </c>
      <c r="G3350" s="6" t="s">
        <v>8653</v>
      </c>
    </row>
    <row r="3351">
      <c r="A3351" s="2" t="s">
        <v>7</v>
      </c>
      <c r="B3351" s="5">
        <v>3901.0</v>
      </c>
      <c r="C3351" s="5" t="s">
        <v>8654</v>
      </c>
      <c r="D3351" s="5" t="s">
        <v>468</v>
      </c>
      <c r="E3351" s="4">
        <v>796.0</v>
      </c>
      <c r="F3351" s="5"/>
      <c r="G3351" s="6" t="s">
        <v>8655</v>
      </c>
    </row>
    <row r="3352">
      <c r="A3352" s="2" t="s">
        <v>7</v>
      </c>
      <c r="B3352" s="5">
        <v>3902.0</v>
      </c>
      <c r="C3352" s="5" t="s">
        <v>8656</v>
      </c>
      <c r="D3352" s="5" t="s">
        <v>468</v>
      </c>
      <c r="E3352" s="4">
        <v>797.0</v>
      </c>
      <c r="F3352" s="5" t="s">
        <v>8657</v>
      </c>
      <c r="G3352" s="6" t="s">
        <v>8658</v>
      </c>
    </row>
    <row r="3353">
      <c r="A3353" s="2" t="s">
        <v>7</v>
      </c>
      <c r="B3353" s="5">
        <v>3903.0</v>
      </c>
      <c r="C3353" s="5" t="s">
        <v>8659</v>
      </c>
      <c r="D3353" s="5" t="s">
        <v>468</v>
      </c>
      <c r="E3353" s="4">
        <v>797.0</v>
      </c>
      <c r="F3353" s="5" t="s">
        <v>8660</v>
      </c>
      <c r="G3353" s="6" t="s">
        <v>8661</v>
      </c>
    </row>
    <row r="3354">
      <c r="A3354" s="2" t="s">
        <v>7</v>
      </c>
      <c r="B3354" s="5">
        <v>3904.0</v>
      </c>
      <c r="C3354" s="5" t="s">
        <v>8662</v>
      </c>
      <c r="D3354" s="5" t="s">
        <v>468</v>
      </c>
      <c r="E3354" s="4">
        <v>797.0</v>
      </c>
      <c r="F3354" s="5" t="s">
        <v>8663</v>
      </c>
      <c r="G3354" s="6" t="s">
        <v>8664</v>
      </c>
    </row>
    <row r="3355">
      <c r="A3355" s="2" t="s">
        <v>7</v>
      </c>
      <c r="B3355" s="5">
        <v>3905.0</v>
      </c>
      <c r="C3355" s="5" t="s">
        <v>8665</v>
      </c>
      <c r="D3355" s="5" t="s">
        <v>468</v>
      </c>
      <c r="E3355" s="4">
        <v>797.0</v>
      </c>
      <c r="F3355" s="5" t="s">
        <v>8666</v>
      </c>
      <c r="G3355" s="6" t="s">
        <v>8667</v>
      </c>
    </row>
    <row r="3356">
      <c r="A3356" s="2" t="s">
        <v>7</v>
      </c>
      <c r="B3356" s="5">
        <v>3906.0</v>
      </c>
      <c r="C3356" s="5" t="s">
        <v>8668</v>
      </c>
      <c r="D3356" s="5" t="s">
        <v>458</v>
      </c>
      <c r="E3356" s="4">
        <v>798.0</v>
      </c>
      <c r="F3356" s="5" t="s">
        <v>8669</v>
      </c>
      <c r="G3356" s="6" t="s">
        <v>8670</v>
      </c>
    </row>
    <row r="3357">
      <c r="A3357" s="2" t="s">
        <v>7</v>
      </c>
      <c r="B3357" s="5">
        <v>3907.0</v>
      </c>
      <c r="C3357" s="5" t="s">
        <v>8671</v>
      </c>
      <c r="D3357" s="5" t="s">
        <v>468</v>
      </c>
      <c r="E3357" s="4">
        <v>798.0</v>
      </c>
      <c r="F3357" s="5" t="s">
        <v>8672</v>
      </c>
      <c r="G3357" s="6" t="s">
        <v>8673</v>
      </c>
    </row>
    <row r="3358">
      <c r="A3358" s="2" t="s">
        <v>7</v>
      </c>
      <c r="B3358" s="5">
        <v>3908.0</v>
      </c>
      <c r="C3358" s="5" t="s">
        <v>8674</v>
      </c>
      <c r="D3358" s="5" t="s">
        <v>468</v>
      </c>
      <c r="E3358" s="4">
        <v>798.0</v>
      </c>
      <c r="F3358" s="5" t="s">
        <v>8675</v>
      </c>
      <c r="G3358" s="6" t="s">
        <v>8676</v>
      </c>
    </row>
    <row r="3359">
      <c r="A3359" s="2" t="s">
        <v>7</v>
      </c>
      <c r="B3359" s="5">
        <v>3909.0</v>
      </c>
      <c r="C3359" s="5" t="s">
        <v>8677</v>
      </c>
      <c r="D3359" s="5" t="s">
        <v>458</v>
      </c>
      <c r="E3359" s="4">
        <v>798.0</v>
      </c>
      <c r="F3359" s="5" t="s">
        <v>8678</v>
      </c>
      <c r="G3359" s="6" t="s">
        <v>8679</v>
      </c>
    </row>
    <row r="3360">
      <c r="A3360" s="2" t="s">
        <v>7</v>
      </c>
      <c r="B3360" s="5">
        <v>3910.0</v>
      </c>
      <c r="C3360" s="5" t="s">
        <v>8680</v>
      </c>
      <c r="D3360" s="5" t="s">
        <v>458</v>
      </c>
      <c r="E3360" s="4">
        <v>798.0</v>
      </c>
      <c r="F3360" s="5" t="s">
        <v>8681</v>
      </c>
      <c r="G3360" s="6" t="s">
        <v>8682</v>
      </c>
    </row>
    <row r="3361">
      <c r="A3361" s="2" t="s">
        <v>7</v>
      </c>
      <c r="B3361" s="5">
        <v>3911.0</v>
      </c>
      <c r="C3361" s="5" t="s">
        <v>8683</v>
      </c>
      <c r="D3361" s="5" t="s">
        <v>458</v>
      </c>
      <c r="E3361" s="4">
        <v>798.0</v>
      </c>
      <c r="F3361" s="5" t="s">
        <v>8684</v>
      </c>
      <c r="G3361" s="6" t="s">
        <v>8685</v>
      </c>
    </row>
    <row r="3362">
      <c r="A3362" s="2" t="s">
        <v>7</v>
      </c>
      <c r="B3362" s="5">
        <v>3912.0</v>
      </c>
      <c r="C3362" s="5" t="s">
        <v>8686</v>
      </c>
      <c r="D3362" s="5" t="s">
        <v>458</v>
      </c>
      <c r="E3362" s="4">
        <v>798.0</v>
      </c>
      <c r="F3362" s="5" t="s">
        <v>8687</v>
      </c>
      <c r="G3362" s="6" t="s">
        <v>8688</v>
      </c>
    </row>
    <row r="3363">
      <c r="A3363" s="2" t="s">
        <v>7</v>
      </c>
      <c r="B3363" s="5">
        <v>3913.0</v>
      </c>
      <c r="C3363" s="5" t="s">
        <v>8689</v>
      </c>
      <c r="D3363" s="5" t="s">
        <v>458</v>
      </c>
      <c r="E3363" s="4">
        <v>798.0</v>
      </c>
      <c r="F3363" s="5" t="s">
        <v>8690</v>
      </c>
      <c r="G3363" s="6" t="s">
        <v>8691</v>
      </c>
    </row>
    <row r="3364">
      <c r="A3364" s="2" t="s">
        <v>7</v>
      </c>
      <c r="B3364" s="5">
        <v>3914.0</v>
      </c>
      <c r="C3364" s="5" t="s">
        <v>8692</v>
      </c>
      <c r="D3364" s="5" t="s">
        <v>458</v>
      </c>
      <c r="E3364" s="4">
        <v>798.0</v>
      </c>
      <c r="F3364" s="5" t="s">
        <v>8693</v>
      </c>
      <c r="G3364" s="6" t="s">
        <v>8694</v>
      </c>
    </row>
    <row r="3365">
      <c r="A3365" s="2" t="s">
        <v>7</v>
      </c>
      <c r="B3365" s="5">
        <v>3915.0</v>
      </c>
      <c r="C3365" s="5" t="s">
        <v>8695</v>
      </c>
      <c r="D3365" s="5" t="s">
        <v>458</v>
      </c>
      <c r="E3365" s="4">
        <v>798.0</v>
      </c>
      <c r="F3365" s="5" t="s">
        <v>8696</v>
      </c>
      <c r="G3365" s="6" t="s">
        <v>8697</v>
      </c>
    </row>
    <row r="3366">
      <c r="A3366" s="2" t="s">
        <v>7</v>
      </c>
      <c r="B3366" s="5">
        <v>3916.0</v>
      </c>
      <c r="C3366" s="5" t="s">
        <v>8698</v>
      </c>
      <c r="D3366" s="5" t="s">
        <v>458</v>
      </c>
      <c r="E3366" s="4">
        <v>798.0</v>
      </c>
      <c r="F3366" s="5" t="s">
        <v>8699</v>
      </c>
      <c r="G3366" s="6" t="s">
        <v>8700</v>
      </c>
    </row>
    <row r="3367">
      <c r="A3367" s="2" t="s">
        <v>7</v>
      </c>
      <c r="B3367" s="5">
        <v>3917.0</v>
      </c>
      <c r="C3367" s="5" t="s">
        <v>8701</v>
      </c>
      <c r="D3367" s="5" t="s">
        <v>458</v>
      </c>
      <c r="E3367" s="4">
        <v>798.0</v>
      </c>
      <c r="F3367" s="5" t="s">
        <v>8702</v>
      </c>
      <c r="G3367" s="6" t="s">
        <v>8703</v>
      </c>
    </row>
    <row r="3368">
      <c r="A3368" s="2" t="s">
        <v>7</v>
      </c>
      <c r="B3368" s="5">
        <v>3918.0</v>
      </c>
      <c r="C3368" s="5" t="s">
        <v>8704</v>
      </c>
      <c r="D3368" s="5" t="s">
        <v>468</v>
      </c>
      <c r="E3368" s="4">
        <v>798.0</v>
      </c>
      <c r="F3368" s="5" t="s">
        <v>8705</v>
      </c>
      <c r="G3368" s="6" t="s">
        <v>8706</v>
      </c>
    </row>
    <row r="3369">
      <c r="A3369" s="2" t="s">
        <v>7</v>
      </c>
      <c r="B3369" s="5">
        <v>3919.0</v>
      </c>
      <c r="C3369" s="5" t="s">
        <v>8707</v>
      </c>
      <c r="D3369" s="5" t="s">
        <v>468</v>
      </c>
      <c r="E3369" s="4">
        <v>798.0</v>
      </c>
      <c r="F3369" s="5" t="s">
        <v>8708</v>
      </c>
      <c r="G3369" s="6" t="s">
        <v>8709</v>
      </c>
    </row>
    <row r="3370">
      <c r="A3370" s="2" t="s">
        <v>7</v>
      </c>
      <c r="B3370" s="5">
        <v>3920.0</v>
      </c>
      <c r="C3370" s="5" t="s">
        <v>8710</v>
      </c>
      <c r="D3370" s="5" t="s">
        <v>458</v>
      </c>
      <c r="E3370" s="4">
        <v>798.0</v>
      </c>
      <c r="F3370" s="5" t="s">
        <v>8711</v>
      </c>
      <c r="G3370" s="6" t="s">
        <v>8712</v>
      </c>
    </row>
    <row r="3371">
      <c r="A3371" s="2" t="s">
        <v>7</v>
      </c>
      <c r="B3371" s="5">
        <v>3921.0</v>
      </c>
      <c r="C3371" s="5" t="s">
        <v>8713</v>
      </c>
      <c r="D3371" s="5" t="s">
        <v>458</v>
      </c>
      <c r="E3371" s="4">
        <v>798.0</v>
      </c>
      <c r="F3371" s="5" t="s">
        <v>8714</v>
      </c>
      <c r="G3371" s="6" t="s">
        <v>8715</v>
      </c>
    </row>
    <row r="3372">
      <c r="A3372" s="2" t="s">
        <v>7</v>
      </c>
      <c r="B3372" s="5">
        <v>3922.0</v>
      </c>
      <c r="C3372" s="5" t="s">
        <v>8716</v>
      </c>
      <c r="D3372" s="5" t="s">
        <v>458</v>
      </c>
      <c r="E3372" s="4">
        <v>798.0</v>
      </c>
      <c r="F3372" s="5" t="s">
        <v>8717</v>
      </c>
      <c r="G3372" s="6" t="s">
        <v>8718</v>
      </c>
    </row>
    <row r="3373">
      <c r="A3373" s="2" t="s">
        <v>7</v>
      </c>
      <c r="B3373" s="5">
        <v>3923.0</v>
      </c>
      <c r="C3373" s="5" t="s">
        <v>8719</v>
      </c>
      <c r="D3373" s="5" t="s">
        <v>468</v>
      </c>
      <c r="E3373" s="4">
        <v>798.0</v>
      </c>
      <c r="F3373" s="5" t="s">
        <v>8720</v>
      </c>
      <c r="G3373" s="6" t="s">
        <v>8721</v>
      </c>
    </row>
    <row r="3374">
      <c r="A3374" s="2" t="s">
        <v>7</v>
      </c>
      <c r="B3374" s="5">
        <v>3924.0</v>
      </c>
      <c r="C3374" s="5" t="s">
        <v>8722</v>
      </c>
      <c r="D3374" s="5" t="s">
        <v>468</v>
      </c>
      <c r="E3374" s="4">
        <v>798.0</v>
      </c>
      <c r="F3374" s="5" t="s">
        <v>8723</v>
      </c>
      <c r="G3374" s="6" t="s">
        <v>8724</v>
      </c>
    </row>
    <row r="3375">
      <c r="A3375" s="2" t="s">
        <v>7</v>
      </c>
      <c r="B3375" s="5">
        <v>3925.0</v>
      </c>
      <c r="C3375" s="5" t="s">
        <v>8725</v>
      </c>
      <c r="D3375" s="5" t="s">
        <v>468</v>
      </c>
      <c r="E3375" s="4">
        <v>798.0</v>
      </c>
      <c r="F3375" s="5" t="s">
        <v>8726</v>
      </c>
      <c r="G3375" s="6" t="s">
        <v>8727</v>
      </c>
    </row>
    <row r="3376">
      <c r="A3376" s="2" t="s">
        <v>7</v>
      </c>
      <c r="B3376" s="5">
        <v>3926.0</v>
      </c>
      <c r="C3376" s="5" t="s">
        <v>8728</v>
      </c>
      <c r="D3376" s="5" t="s">
        <v>458</v>
      </c>
      <c r="E3376" s="4">
        <v>798.0</v>
      </c>
      <c r="F3376" s="5" t="s">
        <v>8729</v>
      </c>
      <c r="G3376" s="6" t="s">
        <v>8730</v>
      </c>
    </row>
    <row r="3377">
      <c r="A3377" s="2" t="s">
        <v>7</v>
      </c>
      <c r="B3377" s="5">
        <v>3927.0</v>
      </c>
      <c r="C3377" s="5" t="s">
        <v>8731</v>
      </c>
      <c r="D3377" s="5" t="s">
        <v>468</v>
      </c>
      <c r="E3377" s="4">
        <v>798.0</v>
      </c>
      <c r="F3377" s="5"/>
      <c r="G3377" s="6" t="s">
        <v>8732</v>
      </c>
    </row>
    <row r="3378">
      <c r="A3378" s="2" t="s">
        <v>7</v>
      </c>
      <c r="B3378" s="5">
        <v>3928.0</v>
      </c>
      <c r="C3378" s="5" t="s">
        <v>8733</v>
      </c>
      <c r="D3378" s="5" t="s">
        <v>458</v>
      </c>
      <c r="E3378" s="4">
        <v>798.0</v>
      </c>
      <c r="F3378" s="5" t="s">
        <v>8734</v>
      </c>
      <c r="G3378" s="6" t="s">
        <v>8735</v>
      </c>
    </row>
    <row r="3379">
      <c r="A3379" s="2" t="s">
        <v>7</v>
      </c>
      <c r="B3379" s="5">
        <v>3929.0</v>
      </c>
      <c r="C3379" s="5" t="s">
        <v>8736</v>
      </c>
      <c r="D3379" s="5" t="s">
        <v>458</v>
      </c>
      <c r="E3379" s="4">
        <v>798.0</v>
      </c>
      <c r="F3379" s="5" t="s">
        <v>8737</v>
      </c>
      <c r="G3379" s="6" t="s">
        <v>8738</v>
      </c>
    </row>
    <row r="3380">
      <c r="A3380" s="2" t="s">
        <v>7</v>
      </c>
      <c r="B3380" s="5">
        <v>3930.0</v>
      </c>
      <c r="C3380" s="5" t="s">
        <v>8739</v>
      </c>
      <c r="D3380" s="5" t="s">
        <v>548</v>
      </c>
      <c r="E3380" s="4">
        <v>798.0</v>
      </c>
      <c r="F3380" s="5" t="s">
        <v>8740</v>
      </c>
      <c r="G3380" s="6" t="s">
        <v>8741</v>
      </c>
    </row>
    <row r="3381">
      <c r="A3381" s="2" t="s">
        <v>7</v>
      </c>
      <c r="B3381" s="5">
        <v>3931.0</v>
      </c>
      <c r="C3381" s="5" t="s">
        <v>8742</v>
      </c>
      <c r="D3381" s="5" t="s">
        <v>458</v>
      </c>
      <c r="E3381" s="4">
        <v>798.0</v>
      </c>
      <c r="F3381" s="5" t="s">
        <v>8743</v>
      </c>
      <c r="G3381" s="6" t="s">
        <v>8744</v>
      </c>
    </row>
    <row r="3382">
      <c r="A3382" s="2" t="s">
        <v>7</v>
      </c>
      <c r="B3382" s="5">
        <v>3932.0</v>
      </c>
      <c r="C3382" s="5" t="s">
        <v>8745</v>
      </c>
      <c r="D3382" s="5" t="s">
        <v>458</v>
      </c>
      <c r="E3382" s="4">
        <v>798.0</v>
      </c>
      <c r="F3382" s="5" t="s">
        <v>8746</v>
      </c>
      <c r="G3382" s="6" t="s">
        <v>8747</v>
      </c>
    </row>
    <row r="3383">
      <c r="A3383" s="2" t="s">
        <v>7</v>
      </c>
      <c r="B3383" s="5">
        <v>3933.0</v>
      </c>
      <c r="C3383" s="5" t="s">
        <v>8748</v>
      </c>
      <c r="D3383" s="5" t="s">
        <v>458</v>
      </c>
      <c r="E3383" s="4">
        <v>798.0</v>
      </c>
      <c r="F3383" s="5" t="s">
        <v>8749</v>
      </c>
      <c r="G3383" s="6" t="s">
        <v>8750</v>
      </c>
    </row>
    <row r="3384">
      <c r="A3384" s="2" t="s">
        <v>7</v>
      </c>
      <c r="B3384" s="5">
        <v>3934.0</v>
      </c>
      <c r="C3384" s="5" t="s">
        <v>8751</v>
      </c>
      <c r="D3384" s="5" t="s">
        <v>468</v>
      </c>
      <c r="E3384" s="4">
        <v>798.0</v>
      </c>
      <c r="F3384" s="5" t="s">
        <v>8752</v>
      </c>
      <c r="G3384" s="6" t="s">
        <v>8753</v>
      </c>
    </row>
    <row r="3385">
      <c r="A3385" s="2" t="s">
        <v>7</v>
      </c>
      <c r="B3385" s="5">
        <v>3935.0</v>
      </c>
      <c r="C3385" s="5" t="s">
        <v>8754</v>
      </c>
      <c r="D3385" s="5" t="s">
        <v>458</v>
      </c>
      <c r="E3385" s="4">
        <v>798.0</v>
      </c>
      <c r="F3385" s="5" t="s">
        <v>8755</v>
      </c>
      <c r="G3385" s="6" t="s">
        <v>8756</v>
      </c>
    </row>
    <row r="3386">
      <c r="A3386" s="2" t="s">
        <v>7</v>
      </c>
      <c r="B3386" s="5">
        <v>3936.0</v>
      </c>
      <c r="C3386" s="5" t="s">
        <v>8757</v>
      </c>
      <c r="D3386" s="5" t="s">
        <v>458</v>
      </c>
      <c r="E3386" s="4">
        <v>798.0</v>
      </c>
      <c r="F3386" s="5" t="s">
        <v>8758</v>
      </c>
      <c r="G3386" s="6" t="s">
        <v>8759</v>
      </c>
    </row>
    <row r="3387">
      <c r="A3387" s="2" t="s">
        <v>7</v>
      </c>
      <c r="B3387" s="5">
        <v>3937.0</v>
      </c>
      <c r="C3387" s="5" t="s">
        <v>8760</v>
      </c>
      <c r="D3387" s="5" t="s">
        <v>468</v>
      </c>
      <c r="E3387" s="4">
        <v>799.0</v>
      </c>
      <c r="F3387" s="5" t="s">
        <v>8761</v>
      </c>
      <c r="G3387" s="6" t="s">
        <v>8762</v>
      </c>
    </row>
    <row r="3388">
      <c r="A3388" s="2" t="s">
        <v>7</v>
      </c>
      <c r="B3388" s="5">
        <v>3938.0</v>
      </c>
      <c r="C3388" s="5" t="s">
        <v>8763</v>
      </c>
      <c r="D3388" s="5" t="s">
        <v>468</v>
      </c>
      <c r="E3388" s="4">
        <v>799.0</v>
      </c>
      <c r="F3388" s="5" t="s">
        <v>8764</v>
      </c>
      <c r="G3388" s="6" t="s">
        <v>8765</v>
      </c>
    </row>
    <row r="3389">
      <c r="A3389" s="2" t="s">
        <v>7</v>
      </c>
      <c r="B3389" s="5">
        <v>3939.0</v>
      </c>
      <c r="C3389" s="5" t="s">
        <v>8766</v>
      </c>
      <c r="D3389" s="5" t="s">
        <v>468</v>
      </c>
      <c r="E3389" s="4">
        <v>799.0</v>
      </c>
      <c r="F3389" s="5" t="s">
        <v>8767</v>
      </c>
      <c r="G3389" s="6" t="s">
        <v>8768</v>
      </c>
    </row>
    <row r="3390">
      <c r="A3390" s="2" t="s">
        <v>7</v>
      </c>
      <c r="B3390" s="5">
        <v>3940.0</v>
      </c>
      <c r="C3390" s="5" t="s">
        <v>8769</v>
      </c>
      <c r="D3390" s="5" t="s">
        <v>468</v>
      </c>
      <c r="E3390" s="4">
        <v>800.0</v>
      </c>
      <c r="F3390" s="5" t="s">
        <v>8770</v>
      </c>
      <c r="G3390" s="6" t="s">
        <v>8771</v>
      </c>
    </row>
    <row r="3391">
      <c r="A3391" s="2" t="s">
        <v>7</v>
      </c>
      <c r="B3391" s="5">
        <v>3941.0</v>
      </c>
      <c r="C3391" s="5" t="s">
        <v>8772</v>
      </c>
      <c r="D3391" s="5" t="s">
        <v>468</v>
      </c>
      <c r="E3391" s="4">
        <v>800.0</v>
      </c>
      <c r="F3391" s="5" t="s">
        <v>8773</v>
      </c>
      <c r="G3391" s="6" t="s">
        <v>8774</v>
      </c>
    </row>
    <row r="3392">
      <c r="A3392" s="2" t="s">
        <v>7</v>
      </c>
      <c r="B3392" s="5">
        <v>3942.0</v>
      </c>
      <c r="C3392" s="5" t="s">
        <v>8775</v>
      </c>
      <c r="D3392" s="5" t="s">
        <v>468</v>
      </c>
      <c r="E3392" s="4">
        <v>800.0</v>
      </c>
      <c r="F3392" s="5" t="s">
        <v>8776</v>
      </c>
      <c r="G3392" s="6" t="s">
        <v>8777</v>
      </c>
    </row>
    <row r="3393">
      <c r="A3393" s="2" t="s">
        <v>7</v>
      </c>
      <c r="B3393" s="5">
        <v>3943.0</v>
      </c>
      <c r="C3393" s="5" t="s">
        <v>8778</v>
      </c>
      <c r="D3393" s="5" t="s">
        <v>468</v>
      </c>
      <c r="E3393" s="4">
        <v>800.0</v>
      </c>
      <c r="F3393" s="5" t="s">
        <v>8779</v>
      </c>
      <c r="G3393" s="6" t="s">
        <v>8780</v>
      </c>
    </row>
    <row r="3394">
      <c r="A3394" s="2" t="s">
        <v>7</v>
      </c>
      <c r="B3394" s="5">
        <v>3944.0</v>
      </c>
      <c r="C3394" s="5" t="s">
        <v>8781</v>
      </c>
      <c r="D3394" s="5" t="s">
        <v>468</v>
      </c>
      <c r="E3394" s="4">
        <v>800.0</v>
      </c>
      <c r="F3394" s="5" t="s">
        <v>8782</v>
      </c>
      <c r="G3394" s="6" t="s">
        <v>8783</v>
      </c>
    </row>
    <row r="3395">
      <c r="A3395" s="2" t="s">
        <v>7</v>
      </c>
      <c r="B3395" s="5">
        <v>3945.0</v>
      </c>
      <c r="C3395" s="5" t="s">
        <v>8784</v>
      </c>
      <c r="D3395" s="5" t="s">
        <v>468</v>
      </c>
      <c r="E3395" s="4">
        <v>800.0</v>
      </c>
      <c r="F3395" s="5" t="s">
        <v>8785</v>
      </c>
      <c r="G3395" s="6" t="s">
        <v>8786</v>
      </c>
    </row>
    <row r="3396">
      <c r="A3396" s="2" t="s">
        <v>7</v>
      </c>
      <c r="B3396" s="5">
        <v>3946.0</v>
      </c>
      <c r="C3396" s="5" t="s">
        <v>8787</v>
      </c>
      <c r="D3396" s="5" t="s">
        <v>468</v>
      </c>
      <c r="E3396" s="4">
        <v>800.0</v>
      </c>
      <c r="F3396" s="5" t="s">
        <v>8788</v>
      </c>
      <c r="G3396" s="6" t="s">
        <v>8789</v>
      </c>
    </row>
    <row r="3397">
      <c r="A3397" s="2" t="s">
        <v>7</v>
      </c>
      <c r="B3397" s="5">
        <v>3947.0</v>
      </c>
      <c r="C3397" s="5" t="s">
        <v>8790</v>
      </c>
      <c r="D3397" s="5" t="s">
        <v>468</v>
      </c>
      <c r="E3397" s="4">
        <v>800.0</v>
      </c>
      <c r="F3397" s="5" t="s">
        <v>8791</v>
      </c>
      <c r="G3397" s="6" t="s">
        <v>8792</v>
      </c>
    </row>
    <row r="3398">
      <c r="A3398" s="2" t="s">
        <v>7</v>
      </c>
      <c r="B3398" s="5">
        <v>3948.0</v>
      </c>
      <c r="C3398" s="5" t="s">
        <v>8793</v>
      </c>
      <c r="D3398" s="5" t="s">
        <v>468</v>
      </c>
      <c r="E3398" s="4">
        <v>800.0</v>
      </c>
      <c r="F3398" s="5" t="s">
        <v>8794</v>
      </c>
      <c r="G3398" s="6" t="s">
        <v>8795</v>
      </c>
    </row>
    <row r="3399">
      <c r="A3399" s="2" t="s">
        <v>7</v>
      </c>
      <c r="B3399" s="5">
        <v>3949.0</v>
      </c>
      <c r="C3399" s="5" t="s">
        <v>8796</v>
      </c>
      <c r="D3399" s="5" t="s">
        <v>468</v>
      </c>
      <c r="E3399" s="4">
        <v>801.0</v>
      </c>
      <c r="F3399" s="5" t="s">
        <v>8797</v>
      </c>
      <c r="G3399" s="6" t="s">
        <v>8798</v>
      </c>
    </row>
    <row r="3400">
      <c r="A3400" s="2" t="s">
        <v>7</v>
      </c>
      <c r="B3400" s="5">
        <v>3950.0</v>
      </c>
      <c r="C3400" s="5" t="s">
        <v>8799</v>
      </c>
      <c r="D3400" s="5" t="s">
        <v>468</v>
      </c>
      <c r="E3400" s="4">
        <v>801.0</v>
      </c>
      <c r="F3400" s="5" t="s">
        <v>8800</v>
      </c>
      <c r="G3400" s="6" t="s">
        <v>8801</v>
      </c>
    </row>
    <row r="3401">
      <c r="A3401" s="2" t="s">
        <v>7</v>
      </c>
      <c r="B3401" s="5">
        <v>3951.0</v>
      </c>
      <c r="C3401" s="5" t="s">
        <v>8802</v>
      </c>
      <c r="D3401" s="5" t="s">
        <v>468</v>
      </c>
      <c r="E3401" s="4">
        <v>801.0</v>
      </c>
      <c r="F3401" s="5" t="s">
        <v>8803</v>
      </c>
      <c r="G3401" s="6" t="s">
        <v>8804</v>
      </c>
    </row>
    <row r="3402">
      <c r="A3402" s="2" t="s">
        <v>7</v>
      </c>
      <c r="B3402" s="5">
        <v>3952.0</v>
      </c>
      <c r="C3402" s="5" t="s">
        <v>8805</v>
      </c>
      <c r="D3402" s="5" t="s">
        <v>468</v>
      </c>
      <c r="E3402" s="4">
        <v>802.0</v>
      </c>
      <c r="F3402" s="5"/>
      <c r="G3402" s="6" t="s">
        <v>8806</v>
      </c>
    </row>
    <row r="3403">
      <c r="A3403" s="2" t="s">
        <v>7</v>
      </c>
      <c r="B3403" s="5">
        <v>3953.0</v>
      </c>
      <c r="C3403" s="5" t="s">
        <v>8807</v>
      </c>
      <c r="D3403" s="5" t="s">
        <v>468</v>
      </c>
      <c r="E3403" s="4">
        <v>802.0</v>
      </c>
      <c r="F3403" s="5" t="s">
        <v>8808</v>
      </c>
      <c r="G3403" s="6" t="s">
        <v>8809</v>
      </c>
    </row>
    <row r="3404">
      <c r="A3404" s="2" t="s">
        <v>7</v>
      </c>
      <c r="B3404" s="5">
        <v>3954.0</v>
      </c>
      <c r="C3404" s="5" t="s">
        <v>8810</v>
      </c>
      <c r="D3404" s="5" t="s">
        <v>468</v>
      </c>
      <c r="E3404" s="4">
        <v>803.0</v>
      </c>
      <c r="F3404" s="5" t="s">
        <v>8811</v>
      </c>
      <c r="G3404" s="6" t="s">
        <v>8812</v>
      </c>
    </row>
    <row r="3405">
      <c r="A3405" s="2" t="s">
        <v>7</v>
      </c>
      <c r="B3405" s="5">
        <v>3955.0</v>
      </c>
      <c r="C3405" s="5" t="s">
        <v>8813</v>
      </c>
      <c r="D3405" s="5" t="s">
        <v>468</v>
      </c>
      <c r="E3405" s="4">
        <v>804.0</v>
      </c>
      <c r="F3405" s="5" t="s">
        <v>8814</v>
      </c>
      <c r="G3405" s="6" t="s">
        <v>8815</v>
      </c>
    </row>
    <row r="3406">
      <c r="A3406" s="2" t="s">
        <v>7</v>
      </c>
      <c r="B3406" s="5">
        <v>3956.0</v>
      </c>
      <c r="C3406" s="5" t="s">
        <v>8816</v>
      </c>
      <c r="D3406" s="5" t="s">
        <v>468</v>
      </c>
      <c r="E3406" s="4">
        <v>804.0</v>
      </c>
      <c r="F3406" s="5" t="s">
        <v>8817</v>
      </c>
      <c r="G3406" s="6" t="s">
        <v>8818</v>
      </c>
    </row>
    <row r="3407">
      <c r="A3407" s="2" t="s">
        <v>7</v>
      </c>
      <c r="B3407" s="5">
        <v>3957.0</v>
      </c>
      <c r="C3407" s="5" t="s">
        <v>8819</v>
      </c>
      <c r="D3407" s="5" t="s">
        <v>468</v>
      </c>
      <c r="E3407" s="4">
        <v>804.0</v>
      </c>
      <c r="F3407" s="5" t="s">
        <v>8820</v>
      </c>
      <c r="G3407" s="6" t="s">
        <v>8821</v>
      </c>
    </row>
    <row r="3408">
      <c r="A3408" s="2" t="s">
        <v>7</v>
      </c>
      <c r="B3408" s="5">
        <v>3958.0</v>
      </c>
      <c r="C3408" s="5" t="s">
        <v>8822</v>
      </c>
      <c r="D3408" s="5" t="s">
        <v>468</v>
      </c>
      <c r="E3408" s="4">
        <v>804.0</v>
      </c>
      <c r="F3408" s="5" t="s">
        <v>8823</v>
      </c>
      <c r="G3408" s="6" t="s">
        <v>8824</v>
      </c>
    </row>
    <row r="3409">
      <c r="A3409" s="2" t="s">
        <v>7</v>
      </c>
      <c r="B3409" s="5">
        <v>3959.0</v>
      </c>
      <c r="C3409" s="5" t="s">
        <v>8825</v>
      </c>
      <c r="D3409" s="5" t="s">
        <v>468</v>
      </c>
      <c r="E3409" s="4">
        <v>805.0</v>
      </c>
      <c r="F3409" s="5" t="s">
        <v>8826</v>
      </c>
      <c r="G3409" s="6" t="s">
        <v>8827</v>
      </c>
    </row>
    <row r="3410">
      <c r="A3410" s="2" t="s">
        <v>7</v>
      </c>
      <c r="B3410" s="5">
        <v>3960.0</v>
      </c>
      <c r="C3410" s="5" t="s">
        <v>8828</v>
      </c>
      <c r="D3410" s="5" t="s">
        <v>468</v>
      </c>
      <c r="E3410" s="4">
        <v>805.0</v>
      </c>
      <c r="F3410" s="5" t="s">
        <v>8829</v>
      </c>
      <c r="G3410" s="6" t="s">
        <v>8830</v>
      </c>
    </row>
    <row r="3411">
      <c r="A3411" s="2" t="s">
        <v>7</v>
      </c>
      <c r="B3411" s="5">
        <v>3961.0</v>
      </c>
      <c r="C3411" s="5" t="s">
        <v>8831</v>
      </c>
      <c r="D3411" s="5" t="s">
        <v>468</v>
      </c>
      <c r="E3411" s="4">
        <v>805.0</v>
      </c>
      <c r="F3411" s="5" t="s">
        <v>8832</v>
      </c>
      <c r="G3411" s="6" t="s">
        <v>8833</v>
      </c>
    </row>
    <row r="3412">
      <c r="A3412" s="2" t="s">
        <v>7</v>
      </c>
      <c r="B3412" s="5">
        <v>3962.0</v>
      </c>
      <c r="C3412" s="5" t="s">
        <v>8834</v>
      </c>
      <c r="D3412" s="5" t="s">
        <v>548</v>
      </c>
      <c r="E3412" s="4">
        <v>805.0</v>
      </c>
      <c r="F3412" s="5" t="s">
        <v>8835</v>
      </c>
      <c r="G3412" s="6" t="s">
        <v>8836</v>
      </c>
    </row>
    <row r="3413">
      <c r="A3413" s="2" t="s">
        <v>7</v>
      </c>
      <c r="B3413" s="5">
        <v>3963.0</v>
      </c>
      <c r="C3413" s="5" t="s">
        <v>8837</v>
      </c>
      <c r="D3413" s="5" t="s">
        <v>468</v>
      </c>
      <c r="E3413" s="4">
        <v>805.0</v>
      </c>
      <c r="F3413" s="5" t="s">
        <v>8838</v>
      </c>
      <c r="G3413" s="6" t="s">
        <v>8839</v>
      </c>
    </row>
    <row r="3414">
      <c r="A3414" s="2" t="s">
        <v>7</v>
      </c>
      <c r="B3414" s="5">
        <v>3964.0</v>
      </c>
      <c r="C3414" s="5" t="s">
        <v>8840</v>
      </c>
      <c r="D3414" s="5" t="s">
        <v>468</v>
      </c>
      <c r="E3414" s="4">
        <v>806.0</v>
      </c>
      <c r="F3414" s="5" t="s">
        <v>8841</v>
      </c>
      <c r="G3414" s="6" t="s">
        <v>8842</v>
      </c>
    </row>
    <row r="3415">
      <c r="A3415" s="2" t="s">
        <v>7</v>
      </c>
      <c r="B3415" s="5">
        <v>3965.0</v>
      </c>
      <c r="C3415" s="5" t="s">
        <v>8843</v>
      </c>
      <c r="D3415" s="5" t="s">
        <v>468</v>
      </c>
      <c r="E3415" s="4">
        <v>807.0</v>
      </c>
      <c r="F3415" s="5" t="s">
        <v>8844</v>
      </c>
      <c r="G3415" s="6" t="s">
        <v>8845</v>
      </c>
    </row>
    <row r="3416">
      <c r="A3416" s="2" t="s">
        <v>7</v>
      </c>
      <c r="B3416" s="5">
        <v>3966.0</v>
      </c>
      <c r="C3416" s="5" t="s">
        <v>8846</v>
      </c>
      <c r="D3416" s="5" t="s">
        <v>468</v>
      </c>
      <c r="E3416" s="4">
        <v>807.0</v>
      </c>
      <c r="F3416" s="5" t="s">
        <v>8847</v>
      </c>
      <c r="G3416" s="6" t="s">
        <v>8848</v>
      </c>
    </row>
    <row r="3417">
      <c r="A3417" s="2" t="s">
        <v>7</v>
      </c>
      <c r="B3417" s="5">
        <v>3967.0</v>
      </c>
      <c r="C3417" s="5" t="s">
        <v>8849</v>
      </c>
      <c r="D3417" s="5" t="s">
        <v>468</v>
      </c>
      <c r="E3417" s="4">
        <v>807.0</v>
      </c>
      <c r="F3417" s="5" t="s">
        <v>8850</v>
      </c>
      <c r="G3417" s="6" t="s">
        <v>8851</v>
      </c>
    </row>
    <row r="3418">
      <c r="A3418" s="2" t="s">
        <v>7</v>
      </c>
      <c r="B3418" s="5">
        <v>3968.0</v>
      </c>
      <c r="C3418" s="5" t="s">
        <v>8852</v>
      </c>
      <c r="D3418" s="5" t="s">
        <v>468</v>
      </c>
      <c r="E3418" s="4">
        <v>807.0</v>
      </c>
      <c r="F3418" s="5" t="s">
        <v>8853</v>
      </c>
      <c r="G3418" s="6" t="s">
        <v>8854</v>
      </c>
    </row>
    <row r="3419">
      <c r="A3419" s="2" t="s">
        <v>7</v>
      </c>
      <c r="B3419" s="5">
        <v>3969.0</v>
      </c>
      <c r="C3419" s="5" t="s">
        <v>8855</v>
      </c>
      <c r="D3419" s="5" t="s">
        <v>468</v>
      </c>
      <c r="E3419" s="4">
        <v>807.0</v>
      </c>
      <c r="F3419" s="5" t="s">
        <v>8856</v>
      </c>
      <c r="G3419" s="6" t="s">
        <v>8857</v>
      </c>
    </row>
    <row r="3420">
      <c r="A3420" s="2" t="s">
        <v>7</v>
      </c>
      <c r="B3420" s="5">
        <v>3970.0</v>
      </c>
      <c r="C3420" s="5" t="s">
        <v>8858</v>
      </c>
      <c r="D3420" s="5" t="s">
        <v>468</v>
      </c>
      <c r="E3420" s="4">
        <v>807.0</v>
      </c>
      <c r="F3420" s="5" t="s">
        <v>8859</v>
      </c>
      <c r="G3420" s="6" t="s">
        <v>8860</v>
      </c>
    </row>
    <row r="3421">
      <c r="A3421" s="2" t="s">
        <v>7</v>
      </c>
      <c r="B3421" s="5">
        <v>3971.0</v>
      </c>
      <c r="C3421" s="5" t="s">
        <v>8861</v>
      </c>
      <c r="D3421" s="5" t="s">
        <v>468</v>
      </c>
      <c r="E3421" s="4">
        <v>807.0</v>
      </c>
      <c r="F3421" s="5" t="s">
        <v>8862</v>
      </c>
      <c r="G3421" s="6" t="s">
        <v>8863</v>
      </c>
    </row>
    <row r="3422">
      <c r="A3422" s="2" t="s">
        <v>7</v>
      </c>
      <c r="B3422" s="5">
        <v>3972.0</v>
      </c>
      <c r="C3422" s="5" t="s">
        <v>8864</v>
      </c>
      <c r="D3422" s="5" t="s">
        <v>468</v>
      </c>
      <c r="E3422" s="4">
        <v>807.0</v>
      </c>
      <c r="F3422" s="5"/>
      <c r="G3422" s="6" t="s">
        <v>8865</v>
      </c>
    </row>
    <row r="3423">
      <c r="A3423" s="2" t="s">
        <v>7</v>
      </c>
      <c r="B3423" s="5">
        <v>3973.0</v>
      </c>
      <c r="C3423" s="5" t="s">
        <v>8866</v>
      </c>
      <c r="D3423" s="5" t="s">
        <v>468</v>
      </c>
      <c r="E3423" s="4">
        <v>807.0</v>
      </c>
      <c r="F3423" s="5" t="s">
        <v>8867</v>
      </c>
      <c r="G3423" s="6" t="s">
        <v>8868</v>
      </c>
    </row>
    <row r="3424">
      <c r="A3424" s="2" t="s">
        <v>7</v>
      </c>
      <c r="B3424" s="5">
        <v>3974.0</v>
      </c>
      <c r="C3424" s="5" t="s">
        <v>8869</v>
      </c>
      <c r="D3424" s="5" t="s">
        <v>468</v>
      </c>
      <c r="E3424" s="4">
        <v>808.0</v>
      </c>
      <c r="F3424" s="5" t="s">
        <v>8870</v>
      </c>
      <c r="G3424" s="6" t="s">
        <v>8871</v>
      </c>
    </row>
    <row r="3425">
      <c r="A3425" s="2" t="s">
        <v>7</v>
      </c>
      <c r="B3425" s="5">
        <v>3975.0</v>
      </c>
      <c r="C3425" s="5" t="s">
        <v>8872</v>
      </c>
      <c r="D3425" s="5" t="s">
        <v>458</v>
      </c>
      <c r="E3425" s="4">
        <v>808.0</v>
      </c>
      <c r="F3425" s="5" t="s">
        <v>8873</v>
      </c>
      <c r="G3425" s="6" t="s">
        <v>8874</v>
      </c>
    </row>
    <row r="3426">
      <c r="A3426" s="2" t="s">
        <v>7</v>
      </c>
      <c r="B3426" s="5">
        <v>3976.0</v>
      </c>
      <c r="C3426" s="5" t="s">
        <v>8875</v>
      </c>
      <c r="D3426" s="5" t="s">
        <v>548</v>
      </c>
      <c r="E3426" s="4">
        <v>808.0</v>
      </c>
      <c r="F3426" s="5" t="s">
        <v>8876</v>
      </c>
      <c r="G3426" s="6" t="s">
        <v>8877</v>
      </c>
    </row>
    <row r="3427">
      <c r="A3427" s="2" t="s">
        <v>7</v>
      </c>
      <c r="B3427" s="5">
        <v>3977.0</v>
      </c>
      <c r="C3427" s="5" t="s">
        <v>8878</v>
      </c>
      <c r="D3427" s="5" t="s">
        <v>468</v>
      </c>
      <c r="E3427" s="4">
        <v>808.0</v>
      </c>
      <c r="F3427" s="5"/>
      <c r="G3427" s="6" t="s">
        <v>8879</v>
      </c>
    </row>
    <row r="3428">
      <c r="A3428" s="2" t="s">
        <v>7</v>
      </c>
      <c r="B3428" s="5">
        <v>3978.0</v>
      </c>
      <c r="C3428" s="5" t="s">
        <v>8880</v>
      </c>
      <c r="D3428" s="5" t="s">
        <v>468</v>
      </c>
      <c r="E3428" s="4">
        <v>808.0</v>
      </c>
      <c r="F3428" s="5" t="s">
        <v>8881</v>
      </c>
      <c r="G3428" s="6" t="s">
        <v>8882</v>
      </c>
    </row>
    <row r="3429">
      <c r="A3429" s="2" t="s">
        <v>7</v>
      </c>
      <c r="B3429" s="5">
        <v>3979.0</v>
      </c>
      <c r="C3429" s="5" t="s">
        <v>8883</v>
      </c>
      <c r="D3429" s="5" t="s">
        <v>468</v>
      </c>
      <c r="E3429" s="4">
        <v>808.0</v>
      </c>
      <c r="F3429" s="5" t="s">
        <v>8884</v>
      </c>
      <c r="G3429" s="6" t="s">
        <v>8885</v>
      </c>
    </row>
    <row r="3430">
      <c r="A3430" s="2" t="s">
        <v>7</v>
      </c>
      <c r="B3430" s="5">
        <v>3980.0</v>
      </c>
      <c r="C3430" s="5" t="s">
        <v>8886</v>
      </c>
      <c r="D3430" s="5" t="s">
        <v>468</v>
      </c>
      <c r="E3430" s="4">
        <v>808.0</v>
      </c>
      <c r="F3430" s="5" t="s">
        <v>8887</v>
      </c>
      <c r="G3430" s="6" t="s">
        <v>8888</v>
      </c>
    </row>
    <row r="3431">
      <c r="A3431" s="2" t="s">
        <v>7</v>
      </c>
      <c r="B3431" s="5">
        <v>3981.0</v>
      </c>
      <c r="C3431" s="5" t="s">
        <v>8889</v>
      </c>
      <c r="D3431" s="5" t="s">
        <v>468</v>
      </c>
      <c r="E3431" s="4">
        <v>808.0</v>
      </c>
      <c r="F3431" s="5" t="s">
        <v>8890</v>
      </c>
      <c r="G3431" s="6" t="s">
        <v>8891</v>
      </c>
    </row>
    <row r="3432">
      <c r="A3432" s="2" t="s">
        <v>7</v>
      </c>
      <c r="B3432" s="5">
        <v>3982.0</v>
      </c>
      <c r="C3432" s="5" t="s">
        <v>8892</v>
      </c>
      <c r="D3432" s="5" t="s">
        <v>458</v>
      </c>
      <c r="E3432" s="4">
        <v>808.0</v>
      </c>
      <c r="F3432" s="5" t="s">
        <v>8893</v>
      </c>
      <c r="G3432" s="6" t="s">
        <v>8894</v>
      </c>
    </row>
    <row r="3433">
      <c r="A3433" s="2" t="s">
        <v>7</v>
      </c>
      <c r="B3433" s="5">
        <v>3983.0</v>
      </c>
      <c r="C3433" s="5" t="s">
        <v>8895</v>
      </c>
      <c r="D3433" s="5" t="s">
        <v>468</v>
      </c>
      <c r="E3433" s="4">
        <v>808.0</v>
      </c>
      <c r="F3433" s="5" t="s">
        <v>8896</v>
      </c>
      <c r="G3433" s="6" t="s">
        <v>8897</v>
      </c>
    </row>
    <row r="3434">
      <c r="A3434" s="2" t="s">
        <v>7</v>
      </c>
      <c r="B3434" s="5">
        <v>3984.0</v>
      </c>
      <c r="C3434" s="5" t="s">
        <v>8898</v>
      </c>
      <c r="D3434" s="5" t="s">
        <v>468</v>
      </c>
      <c r="E3434" s="4">
        <v>808.0</v>
      </c>
      <c r="F3434" s="5"/>
      <c r="G3434" s="6" t="s">
        <v>8899</v>
      </c>
    </row>
    <row r="3435">
      <c r="A3435" s="2" t="s">
        <v>7</v>
      </c>
      <c r="B3435" s="5">
        <v>3985.0</v>
      </c>
      <c r="C3435" s="5" t="s">
        <v>8900</v>
      </c>
      <c r="D3435" s="5" t="s">
        <v>548</v>
      </c>
      <c r="E3435" s="4">
        <v>808.0</v>
      </c>
      <c r="F3435" s="5" t="s">
        <v>8901</v>
      </c>
      <c r="G3435" s="6" t="s">
        <v>8902</v>
      </c>
    </row>
    <row r="3436">
      <c r="A3436" s="2" t="s">
        <v>7</v>
      </c>
      <c r="B3436" s="5">
        <v>3986.0</v>
      </c>
      <c r="C3436" s="5" t="s">
        <v>8903</v>
      </c>
      <c r="D3436" s="5" t="s">
        <v>468</v>
      </c>
      <c r="E3436" s="4">
        <v>809.0</v>
      </c>
      <c r="F3436" s="5" t="s">
        <v>8904</v>
      </c>
      <c r="G3436" s="6" t="s">
        <v>8905</v>
      </c>
    </row>
    <row r="3437">
      <c r="A3437" s="2" t="s">
        <v>7</v>
      </c>
      <c r="B3437" s="5">
        <v>3987.0</v>
      </c>
      <c r="C3437" s="5" t="s">
        <v>8906</v>
      </c>
      <c r="D3437" s="5" t="s">
        <v>468</v>
      </c>
      <c r="E3437" s="4">
        <v>809.0</v>
      </c>
      <c r="F3437" s="5" t="s">
        <v>8907</v>
      </c>
      <c r="G3437" s="6" t="s">
        <v>8908</v>
      </c>
    </row>
    <row r="3438">
      <c r="A3438" s="2" t="s">
        <v>7</v>
      </c>
      <c r="B3438" s="5">
        <v>3988.0</v>
      </c>
      <c r="C3438" s="5" t="s">
        <v>8909</v>
      </c>
      <c r="D3438" s="5" t="s">
        <v>468</v>
      </c>
      <c r="E3438" s="4">
        <v>809.0</v>
      </c>
      <c r="F3438" s="5" t="s">
        <v>8910</v>
      </c>
      <c r="G3438" s="6" t="s">
        <v>8911</v>
      </c>
    </row>
    <row r="3439">
      <c r="A3439" s="2" t="s">
        <v>7</v>
      </c>
      <c r="B3439" s="5">
        <v>3989.0</v>
      </c>
      <c r="C3439" s="5" t="s">
        <v>8912</v>
      </c>
      <c r="D3439" s="5" t="s">
        <v>468</v>
      </c>
      <c r="E3439" s="4">
        <v>809.0</v>
      </c>
      <c r="F3439" s="5" t="s">
        <v>8913</v>
      </c>
      <c r="G3439" s="6" t="s">
        <v>8914</v>
      </c>
    </row>
    <row r="3440">
      <c r="A3440" s="2" t="s">
        <v>7</v>
      </c>
      <c r="B3440" s="5">
        <v>3990.0</v>
      </c>
      <c r="C3440" s="5" t="s">
        <v>8915</v>
      </c>
      <c r="D3440" s="5" t="s">
        <v>548</v>
      </c>
      <c r="E3440" s="4">
        <v>809.0</v>
      </c>
      <c r="F3440" s="5" t="s">
        <v>8916</v>
      </c>
      <c r="G3440" s="6" t="s">
        <v>8917</v>
      </c>
    </row>
    <row r="3441">
      <c r="A3441" s="2" t="s">
        <v>7</v>
      </c>
      <c r="B3441" s="5">
        <v>3991.0</v>
      </c>
      <c r="C3441" s="5" t="s">
        <v>8918</v>
      </c>
      <c r="D3441" s="5" t="s">
        <v>468</v>
      </c>
      <c r="E3441" s="4">
        <v>809.0</v>
      </c>
      <c r="F3441" s="5" t="s">
        <v>8919</v>
      </c>
      <c r="G3441" s="6" t="s">
        <v>8920</v>
      </c>
    </row>
    <row r="3442">
      <c r="A3442" s="2" t="s">
        <v>7</v>
      </c>
      <c r="B3442" s="5">
        <v>3992.0</v>
      </c>
      <c r="C3442" s="5" t="s">
        <v>8921</v>
      </c>
      <c r="D3442" s="5" t="s">
        <v>468</v>
      </c>
      <c r="E3442" s="4">
        <v>809.0</v>
      </c>
      <c r="F3442" s="5" t="s">
        <v>8922</v>
      </c>
      <c r="G3442" s="6" t="s">
        <v>8923</v>
      </c>
    </row>
    <row r="3443">
      <c r="A3443" s="2" t="s">
        <v>7</v>
      </c>
      <c r="B3443" s="5">
        <v>3993.0</v>
      </c>
      <c r="C3443" s="5" t="s">
        <v>8924</v>
      </c>
      <c r="D3443" s="5" t="s">
        <v>468</v>
      </c>
      <c r="E3443" s="4">
        <v>809.0</v>
      </c>
      <c r="F3443" s="5" t="s">
        <v>8925</v>
      </c>
      <c r="G3443" s="6" t="s">
        <v>8926</v>
      </c>
    </row>
    <row r="3444">
      <c r="A3444" s="2" t="s">
        <v>7</v>
      </c>
      <c r="B3444" s="5">
        <v>3994.0</v>
      </c>
      <c r="C3444" s="5" t="s">
        <v>8927</v>
      </c>
      <c r="D3444" s="5" t="s">
        <v>468</v>
      </c>
      <c r="E3444" s="4">
        <v>809.0</v>
      </c>
      <c r="F3444" s="5"/>
      <c r="G3444" s="6" t="s">
        <v>8928</v>
      </c>
    </row>
    <row r="3445">
      <c r="A3445" s="2" t="s">
        <v>7</v>
      </c>
      <c r="B3445" s="5">
        <v>3995.0</v>
      </c>
      <c r="C3445" s="5" t="s">
        <v>8929</v>
      </c>
      <c r="D3445" s="5" t="s">
        <v>468</v>
      </c>
      <c r="E3445" s="4">
        <v>809.0</v>
      </c>
      <c r="F3445" s="5" t="s">
        <v>8930</v>
      </c>
      <c r="G3445" s="6" t="s">
        <v>8931</v>
      </c>
    </row>
    <row r="3446">
      <c r="A3446" s="2" t="s">
        <v>7</v>
      </c>
      <c r="B3446" s="5">
        <v>3996.0</v>
      </c>
      <c r="C3446" s="5" t="s">
        <v>8932</v>
      </c>
      <c r="D3446" s="5" t="s">
        <v>468</v>
      </c>
      <c r="E3446" s="4">
        <v>809.0</v>
      </c>
      <c r="F3446" s="5" t="s">
        <v>8933</v>
      </c>
      <c r="G3446" s="6" t="s">
        <v>8934</v>
      </c>
    </row>
    <row r="3447">
      <c r="A3447" s="2" t="s">
        <v>7</v>
      </c>
      <c r="B3447" s="5">
        <v>3997.0</v>
      </c>
      <c r="C3447" s="5" t="s">
        <v>8935</v>
      </c>
      <c r="D3447" s="5" t="s">
        <v>468</v>
      </c>
      <c r="E3447" s="4">
        <v>809.0</v>
      </c>
      <c r="F3447" s="5" t="s">
        <v>8930</v>
      </c>
      <c r="G3447" s="6" t="s">
        <v>8936</v>
      </c>
    </row>
    <row r="3448">
      <c r="A3448" s="2" t="s">
        <v>7</v>
      </c>
      <c r="B3448" s="5">
        <v>3998.0</v>
      </c>
      <c r="C3448" s="5" t="s">
        <v>8937</v>
      </c>
      <c r="D3448" s="5" t="s">
        <v>468</v>
      </c>
      <c r="E3448" s="4">
        <v>809.0</v>
      </c>
      <c r="F3448" s="5" t="s">
        <v>8922</v>
      </c>
      <c r="G3448" s="6" t="s">
        <v>8938</v>
      </c>
    </row>
    <row r="3449">
      <c r="A3449" s="2" t="s">
        <v>7</v>
      </c>
      <c r="B3449" s="5">
        <v>3999.0</v>
      </c>
      <c r="C3449" s="5" t="s">
        <v>8939</v>
      </c>
      <c r="D3449" s="5" t="s">
        <v>468</v>
      </c>
      <c r="E3449" s="4">
        <v>810.0</v>
      </c>
      <c r="F3449" s="5" t="s">
        <v>8940</v>
      </c>
      <c r="G3449" s="6" t="s">
        <v>8941</v>
      </c>
    </row>
    <row r="3450">
      <c r="A3450" s="2" t="s">
        <v>7</v>
      </c>
      <c r="B3450" s="5">
        <v>4000.0</v>
      </c>
      <c r="C3450" s="5" t="s">
        <v>8942</v>
      </c>
      <c r="D3450" s="5" t="s">
        <v>468</v>
      </c>
      <c r="E3450" s="4">
        <v>810.0</v>
      </c>
      <c r="F3450" s="5" t="s">
        <v>8943</v>
      </c>
      <c r="G3450" s="6" t="s">
        <v>8944</v>
      </c>
    </row>
    <row r="3451">
      <c r="A3451" s="2" t="s">
        <v>7</v>
      </c>
      <c r="B3451" s="5">
        <v>4001.0</v>
      </c>
      <c r="C3451" s="5" t="s">
        <v>8945</v>
      </c>
      <c r="D3451" s="5" t="s">
        <v>458</v>
      </c>
      <c r="E3451" s="4">
        <v>810.0</v>
      </c>
      <c r="F3451" s="5" t="s">
        <v>8946</v>
      </c>
      <c r="G3451" s="6" t="s">
        <v>8947</v>
      </c>
    </row>
    <row r="3452">
      <c r="A3452" s="2" t="s">
        <v>7</v>
      </c>
      <c r="B3452" s="5">
        <v>4002.0</v>
      </c>
      <c r="C3452" s="5" t="s">
        <v>8948</v>
      </c>
      <c r="D3452" s="5" t="s">
        <v>468</v>
      </c>
      <c r="E3452" s="4">
        <v>810.0</v>
      </c>
      <c r="F3452" s="5" t="s">
        <v>8949</v>
      </c>
      <c r="G3452" s="6" t="s">
        <v>8950</v>
      </c>
    </row>
    <row r="3453">
      <c r="A3453" s="2" t="s">
        <v>7</v>
      </c>
      <c r="B3453" s="5">
        <v>4003.0</v>
      </c>
      <c r="C3453" s="5" t="s">
        <v>8951</v>
      </c>
      <c r="D3453" s="5" t="s">
        <v>468</v>
      </c>
      <c r="E3453" s="4">
        <v>810.0</v>
      </c>
      <c r="F3453" s="5" t="s">
        <v>8952</v>
      </c>
      <c r="G3453" s="6" t="s">
        <v>8953</v>
      </c>
    </row>
    <row r="3454">
      <c r="A3454" s="2" t="s">
        <v>7</v>
      </c>
      <c r="B3454" s="5">
        <v>4004.0</v>
      </c>
      <c r="C3454" s="5" t="s">
        <v>8954</v>
      </c>
      <c r="D3454" s="5" t="s">
        <v>458</v>
      </c>
      <c r="E3454" s="4">
        <v>810.0</v>
      </c>
      <c r="F3454" s="5" t="s">
        <v>8955</v>
      </c>
      <c r="G3454" s="6" t="s">
        <v>8956</v>
      </c>
    </row>
    <row r="3455">
      <c r="A3455" s="2" t="s">
        <v>7</v>
      </c>
      <c r="B3455" s="5">
        <v>4005.0</v>
      </c>
      <c r="C3455" s="5" t="s">
        <v>8957</v>
      </c>
      <c r="D3455" s="5" t="s">
        <v>468</v>
      </c>
      <c r="E3455" s="4">
        <v>810.0</v>
      </c>
      <c r="F3455" s="5" t="s">
        <v>8958</v>
      </c>
      <c r="G3455" s="6" t="s">
        <v>8959</v>
      </c>
    </row>
    <row r="3456">
      <c r="A3456" s="2" t="s">
        <v>7</v>
      </c>
      <c r="B3456" s="5">
        <v>4006.0</v>
      </c>
      <c r="C3456" s="5" t="s">
        <v>8960</v>
      </c>
      <c r="D3456" s="5" t="s">
        <v>458</v>
      </c>
      <c r="E3456" s="4">
        <v>810.0</v>
      </c>
      <c r="F3456" s="5" t="s">
        <v>8961</v>
      </c>
      <c r="G3456" s="6" t="s">
        <v>8962</v>
      </c>
    </row>
    <row r="3457">
      <c r="A3457" s="2" t="s">
        <v>7</v>
      </c>
      <c r="B3457" s="5">
        <v>4007.0</v>
      </c>
      <c r="C3457" s="5" t="s">
        <v>8963</v>
      </c>
      <c r="D3457" s="5" t="s">
        <v>468</v>
      </c>
      <c r="E3457" s="4">
        <v>810.0</v>
      </c>
      <c r="F3457" s="5"/>
      <c r="G3457" s="6" t="s">
        <v>8964</v>
      </c>
    </row>
    <row r="3458">
      <c r="A3458" s="2" t="s">
        <v>7</v>
      </c>
      <c r="B3458" s="5">
        <v>4008.0</v>
      </c>
      <c r="C3458" s="5" t="s">
        <v>8965</v>
      </c>
      <c r="D3458" s="5" t="s">
        <v>468</v>
      </c>
      <c r="E3458" s="4">
        <v>810.0</v>
      </c>
      <c r="F3458" s="5" t="s">
        <v>8966</v>
      </c>
      <c r="G3458" s="6" t="s">
        <v>8967</v>
      </c>
    </row>
    <row r="3459">
      <c r="A3459" s="2" t="s">
        <v>7</v>
      </c>
      <c r="B3459" s="5">
        <v>4009.0</v>
      </c>
      <c r="C3459" s="5" t="s">
        <v>8968</v>
      </c>
      <c r="D3459" s="5" t="s">
        <v>468</v>
      </c>
      <c r="E3459" s="4">
        <v>810.0</v>
      </c>
      <c r="F3459" s="5" t="s">
        <v>8969</v>
      </c>
      <c r="G3459" s="6" t="s">
        <v>8970</v>
      </c>
    </row>
    <row r="3460">
      <c r="A3460" s="2" t="s">
        <v>7</v>
      </c>
      <c r="B3460" s="5">
        <v>4010.0</v>
      </c>
      <c r="C3460" s="5" t="s">
        <v>8971</v>
      </c>
      <c r="D3460" s="5" t="s">
        <v>468</v>
      </c>
      <c r="E3460" s="4">
        <v>811.0</v>
      </c>
      <c r="F3460" s="5" t="s">
        <v>8972</v>
      </c>
      <c r="G3460" s="6" t="s">
        <v>8973</v>
      </c>
    </row>
    <row r="3461">
      <c r="A3461" s="2" t="s">
        <v>7</v>
      </c>
      <c r="B3461" s="5">
        <v>4011.0</v>
      </c>
      <c r="C3461" s="5" t="s">
        <v>8974</v>
      </c>
      <c r="D3461" s="5" t="s">
        <v>468</v>
      </c>
      <c r="E3461" s="4">
        <v>811.0</v>
      </c>
      <c r="F3461" s="5"/>
      <c r="G3461" s="6" t="s">
        <v>8975</v>
      </c>
    </row>
    <row r="3462">
      <c r="A3462" s="2" t="s">
        <v>7</v>
      </c>
      <c r="B3462" s="5">
        <v>4012.0</v>
      </c>
      <c r="C3462" s="5" t="s">
        <v>8976</v>
      </c>
      <c r="D3462" s="5" t="s">
        <v>468</v>
      </c>
      <c r="E3462" s="4">
        <v>811.0</v>
      </c>
      <c r="F3462" s="5" t="s">
        <v>8977</v>
      </c>
      <c r="G3462" s="6" t="s">
        <v>8978</v>
      </c>
    </row>
    <row r="3463">
      <c r="A3463" s="2" t="s">
        <v>7</v>
      </c>
      <c r="B3463" s="5">
        <v>4013.0</v>
      </c>
      <c r="C3463" s="5" t="s">
        <v>8979</v>
      </c>
      <c r="D3463" s="5" t="s">
        <v>468</v>
      </c>
      <c r="E3463" s="4">
        <v>811.0</v>
      </c>
      <c r="F3463" s="5" t="s">
        <v>8980</v>
      </c>
      <c r="G3463" s="6" t="s">
        <v>8981</v>
      </c>
    </row>
    <row r="3464">
      <c r="A3464" s="2" t="s">
        <v>7</v>
      </c>
      <c r="B3464" s="5">
        <v>4014.0</v>
      </c>
      <c r="C3464" s="5" t="s">
        <v>8982</v>
      </c>
      <c r="D3464" s="5" t="s">
        <v>468</v>
      </c>
      <c r="E3464" s="4">
        <v>811.0</v>
      </c>
      <c r="F3464" s="5" t="s">
        <v>8983</v>
      </c>
      <c r="G3464" s="6" t="s">
        <v>8984</v>
      </c>
    </row>
    <row r="3465">
      <c r="A3465" s="2" t="s">
        <v>7</v>
      </c>
      <c r="B3465" s="5">
        <v>4015.0</v>
      </c>
      <c r="C3465" s="5" t="s">
        <v>8985</v>
      </c>
      <c r="D3465" s="5" t="s">
        <v>468</v>
      </c>
      <c r="E3465" s="4">
        <v>811.0</v>
      </c>
      <c r="F3465" s="5" t="s">
        <v>8986</v>
      </c>
      <c r="G3465" s="6" t="s">
        <v>8987</v>
      </c>
    </row>
    <row r="3466">
      <c r="A3466" s="2" t="s">
        <v>7</v>
      </c>
      <c r="B3466" s="5">
        <v>4016.0</v>
      </c>
      <c r="C3466" s="5" t="s">
        <v>8988</v>
      </c>
      <c r="D3466" s="5" t="s">
        <v>468</v>
      </c>
      <c r="E3466" s="4">
        <v>811.0</v>
      </c>
      <c r="F3466" s="5" t="s">
        <v>8989</v>
      </c>
      <c r="G3466" s="6" t="s">
        <v>8990</v>
      </c>
    </row>
    <row r="3467">
      <c r="A3467" s="2" t="s">
        <v>7</v>
      </c>
      <c r="B3467" s="5">
        <v>4017.0</v>
      </c>
      <c r="C3467" s="5" t="s">
        <v>8991</v>
      </c>
      <c r="D3467" s="5" t="s">
        <v>548</v>
      </c>
      <c r="E3467" s="4">
        <v>811.0</v>
      </c>
      <c r="F3467" s="5" t="s">
        <v>8992</v>
      </c>
      <c r="G3467" s="6" t="s">
        <v>8993</v>
      </c>
    </row>
    <row r="3468">
      <c r="A3468" s="2" t="s">
        <v>7</v>
      </c>
      <c r="B3468" s="5">
        <v>4018.0</v>
      </c>
      <c r="C3468" s="5" t="s">
        <v>8994</v>
      </c>
      <c r="D3468" s="5" t="s">
        <v>468</v>
      </c>
      <c r="E3468" s="4">
        <v>811.0</v>
      </c>
      <c r="F3468" s="5" t="s">
        <v>8995</v>
      </c>
      <c r="G3468" s="6" t="s">
        <v>8996</v>
      </c>
    </row>
    <row r="3469">
      <c r="A3469" s="2" t="s">
        <v>7</v>
      </c>
      <c r="B3469" s="5">
        <v>4019.0</v>
      </c>
      <c r="C3469" s="5" t="s">
        <v>8997</v>
      </c>
      <c r="D3469" s="5" t="s">
        <v>468</v>
      </c>
      <c r="E3469" s="4">
        <v>811.0</v>
      </c>
      <c r="F3469" s="5" t="s">
        <v>8998</v>
      </c>
      <c r="G3469" s="6" t="s">
        <v>8999</v>
      </c>
    </row>
    <row r="3470">
      <c r="A3470" s="2" t="s">
        <v>7</v>
      </c>
      <c r="B3470" s="5">
        <v>4020.0</v>
      </c>
      <c r="C3470" s="5" t="s">
        <v>9000</v>
      </c>
      <c r="D3470" s="5" t="s">
        <v>468</v>
      </c>
      <c r="E3470" s="4">
        <v>811.0</v>
      </c>
      <c r="F3470" s="5" t="s">
        <v>9001</v>
      </c>
      <c r="G3470" s="6" t="s">
        <v>9002</v>
      </c>
    </row>
    <row r="3471">
      <c r="A3471" s="2" t="s">
        <v>7</v>
      </c>
      <c r="B3471" s="5">
        <v>4021.0</v>
      </c>
      <c r="C3471" s="5" t="s">
        <v>9003</v>
      </c>
      <c r="D3471" s="5" t="s">
        <v>468</v>
      </c>
      <c r="E3471" s="4">
        <v>811.0</v>
      </c>
      <c r="F3471" s="5" t="s">
        <v>9004</v>
      </c>
      <c r="G3471" s="6" t="s">
        <v>9005</v>
      </c>
    </row>
    <row r="3472">
      <c r="A3472" s="2" t="s">
        <v>7</v>
      </c>
      <c r="B3472" s="5">
        <v>4022.0</v>
      </c>
      <c r="C3472" s="5" t="s">
        <v>9006</v>
      </c>
      <c r="D3472" s="5" t="s">
        <v>468</v>
      </c>
      <c r="E3472" s="4">
        <v>811.0</v>
      </c>
      <c r="F3472" s="5" t="s">
        <v>9007</v>
      </c>
      <c r="G3472" s="6" t="s">
        <v>9008</v>
      </c>
    </row>
    <row r="3473">
      <c r="A3473" s="2" t="s">
        <v>7</v>
      </c>
      <c r="B3473" s="5">
        <v>4023.0</v>
      </c>
      <c r="C3473" s="5" t="s">
        <v>9009</v>
      </c>
      <c r="D3473" s="5" t="s">
        <v>468</v>
      </c>
      <c r="E3473" s="4">
        <v>811.0</v>
      </c>
      <c r="F3473" s="5" t="s">
        <v>9010</v>
      </c>
      <c r="G3473" s="6" t="s">
        <v>9011</v>
      </c>
    </row>
    <row r="3474">
      <c r="A3474" s="2" t="s">
        <v>7</v>
      </c>
      <c r="B3474" s="5">
        <v>4024.0</v>
      </c>
      <c r="C3474" s="5" t="s">
        <v>9012</v>
      </c>
      <c r="D3474" s="5" t="s">
        <v>468</v>
      </c>
      <c r="E3474" s="4">
        <v>811.0</v>
      </c>
      <c r="F3474" s="5"/>
      <c r="G3474" s="6" t="s">
        <v>9013</v>
      </c>
    </row>
    <row r="3475">
      <c r="A3475" s="2" t="s">
        <v>7</v>
      </c>
      <c r="B3475" s="5">
        <v>4025.0</v>
      </c>
      <c r="C3475" s="5" t="s">
        <v>9014</v>
      </c>
      <c r="D3475" s="5" t="s">
        <v>548</v>
      </c>
      <c r="E3475" s="4">
        <v>811.0</v>
      </c>
      <c r="F3475" s="5"/>
      <c r="G3475" s="6" t="s">
        <v>9015</v>
      </c>
    </row>
    <row r="3476">
      <c r="A3476" s="2" t="s">
        <v>7</v>
      </c>
      <c r="B3476" s="5">
        <v>4026.0</v>
      </c>
      <c r="C3476" s="5" t="s">
        <v>9016</v>
      </c>
      <c r="D3476" s="5" t="s">
        <v>468</v>
      </c>
      <c r="E3476" s="4">
        <v>811.0</v>
      </c>
      <c r="F3476" s="5"/>
      <c r="G3476" s="6" t="s">
        <v>9017</v>
      </c>
    </row>
    <row r="3477">
      <c r="A3477" s="2" t="s">
        <v>7</v>
      </c>
      <c r="B3477" s="5">
        <v>4027.0</v>
      </c>
      <c r="C3477" s="5" t="s">
        <v>9018</v>
      </c>
      <c r="D3477" s="5" t="s">
        <v>468</v>
      </c>
      <c r="E3477" s="4">
        <v>811.0</v>
      </c>
      <c r="F3477" s="5" t="s">
        <v>9019</v>
      </c>
      <c r="G3477" s="6" t="s">
        <v>9020</v>
      </c>
    </row>
    <row r="3478">
      <c r="A3478" s="2" t="s">
        <v>7</v>
      </c>
      <c r="B3478" s="5">
        <v>4028.0</v>
      </c>
      <c r="C3478" s="5" t="s">
        <v>9021</v>
      </c>
      <c r="D3478" s="5" t="s">
        <v>468</v>
      </c>
      <c r="E3478" s="4">
        <v>811.0</v>
      </c>
      <c r="F3478" s="5" t="s">
        <v>9022</v>
      </c>
      <c r="G3478" s="6" t="s">
        <v>9023</v>
      </c>
    </row>
    <row r="3479">
      <c r="A3479" s="2" t="s">
        <v>7</v>
      </c>
      <c r="B3479" s="5">
        <v>4029.0</v>
      </c>
      <c r="C3479" s="5" t="s">
        <v>9024</v>
      </c>
      <c r="D3479" s="5" t="s">
        <v>468</v>
      </c>
      <c r="E3479" s="4">
        <v>811.0</v>
      </c>
      <c r="F3479" s="5" t="s">
        <v>9025</v>
      </c>
      <c r="G3479" s="6" t="s">
        <v>9026</v>
      </c>
    </row>
    <row r="3480">
      <c r="A3480" s="2" t="s">
        <v>7</v>
      </c>
      <c r="B3480" s="5">
        <v>4030.0</v>
      </c>
      <c r="C3480" s="5" t="s">
        <v>9027</v>
      </c>
      <c r="D3480" s="5" t="s">
        <v>468</v>
      </c>
      <c r="E3480" s="4">
        <v>811.0</v>
      </c>
      <c r="F3480" s="5" t="s">
        <v>9028</v>
      </c>
      <c r="G3480" s="6" t="s">
        <v>9029</v>
      </c>
    </row>
    <row r="3481">
      <c r="A3481" s="2" t="s">
        <v>7</v>
      </c>
      <c r="B3481" s="5">
        <v>4031.0</v>
      </c>
      <c r="C3481" s="5" t="s">
        <v>9030</v>
      </c>
      <c r="D3481" s="5" t="s">
        <v>468</v>
      </c>
      <c r="E3481" s="4">
        <v>811.0</v>
      </c>
      <c r="F3481" s="5" t="s">
        <v>9031</v>
      </c>
      <c r="G3481" s="6" t="s">
        <v>9032</v>
      </c>
    </row>
    <row r="3482">
      <c r="A3482" s="2" t="s">
        <v>7</v>
      </c>
      <c r="B3482" s="5">
        <v>4032.0</v>
      </c>
      <c r="C3482" s="5" t="s">
        <v>9033</v>
      </c>
      <c r="D3482" s="5" t="s">
        <v>468</v>
      </c>
      <c r="E3482" s="4">
        <v>811.0</v>
      </c>
      <c r="F3482" s="5" t="s">
        <v>9034</v>
      </c>
      <c r="G3482" s="6" t="s">
        <v>9035</v>
      </c>
    </row>
    <row r="3483">
      <c r="A3483" s="2" t="s">
        <v>7</v>
      </c>
      <c r="B3483" s="5">
        <v>4033.0</v>
      </c>
      <c r="C3483" s="5" t="s">
        <v>9036</v>
      </c>
      <c r="D3483" s="5" t="s">
        <v>548</v>
      </c>
      <c r="E3483" s="4">
        <v>811.0</v>
      </c>
      <c r="F3483" s="5" t="s">
        <v>9037</v>
      </c>
      <c r="G3483" s="6" t="s">
        <v>9038</v>
      </c>
    </row>
    <row r="3484">
      <c r="A3484" s="2" t="s">
        <v>7</v>
      </c>
      <c r="B3484" s="5">
        <v>4034.0</v>
      </c>
      <c r="C3484" s="5" t="s">
        <v>9039</v>
      </c>
      <c r="D3484" s="5" t="s">
        <v>468</v>
      </c>
      <c r="E3484" s="4">
        <v>811.0</v>
      </c>
      <c r="F3484" s="5" t="s">
        <v>9040</v>
      </c>
      <c r="G3484" s="6" t="s">
        <v>9041</v>
      </c>
    </row>
    <row r="3485">
      <c r="A3485" s="2" t="s">
        <v>7</v>
      </c>
      <c r="B3485" s="5">
        <v>4035.0</v>
      </c>
      <c r="C3485" s="5" t="s">
        <v>9042</v>
      </c>
      <c r="D3485" s="5" t="s">
        <v>468</v>
      </c>
      <c r="E3485" s="4">
        <v>811.0</v>
      </c>
      <c r="F3485" s="5" t="s">
        <v>9043</v>
      </c>
      <c r="G3485" s="6" t="s">
        <v>9044</v>
      </c>
    </row>
    <row r="3486">
      <c r="A3486" s="2" t="s">
        <v>7</v>
      </c>
      <c r="B3486" s="5">
        <v>4036.0</v>
      </c>
      <c r="C3486" s="5" t="s">
        <v>9045</v>
      </c>
      <c r="D3486" s="5" t="s">
        <v>468</v>
      </c>
      <c r="E3486" s="4">
        <v>811.0</v>
      </c>
      <c r="F3486" s="5" t="s">
        <v>9046</v>
      </c>
      <c r="G3486" s="6" t="s">
        <v>9047</v>
      </c>
    </row>
    <row r="3487">
      <c r="A3487" s="2" t="s">
        <v>7</v>
      </c>
      <c r="B3487" s="5">
        <v>4037.0</v>
      </c>
      <c r="C3487" s="5" t="s">
        <v>9048</v>
      </c>
      <c r="D3487" s="5" t="s">
        <v>468</v>
      </c>
      <c r="E3487" s="4">
        <v>811.0</v>
      </c>
      <c r="F3487" s="5" t="s">
        <v>9049</v>
      </c>
      <c r="G3487" s="6" t="s">
        <v>9050</v>
      </c>
    </row>
    <row r="3488">
      <c r="A3488" s="2" t="s">
        <v>7</v>
      </c>
      <c r="B3488" s="5">
        <v>4038.0</v>
      </c>
      <c r="C3488" s="5" t="s">
        <v>9051</v>
      </c>
      <c r="D3488" s="5" t="s">
        <v>468</v>
      </c>
      <c r="E3488" s="4">
        <v>811.0</v>
      </c>
      <c r="F3488" s="5" t="s">
        <v>9052</v>
      </c>
      <c r="G3488" s="6" t="s">
        <v>9053</v>
      </c>
    </row>
    <row r="3489">
      <c r="A3489" s="2" t="s">
        <v>7</v>
      </c>
      <c r="B3489" s="5">
        <v>4039.0</v>
      </c>
      <c r="C3489" s="5" t="s">
        <v>9054</v>
      </c>
      <c r="D3489" s="5" t="s">
        <v>468</v>
      </c>
      <c r="E3489" s="4">
        <v>811.0</v>
      </c>
      <c r="F3489" s="5" t="s">
        <v>9046</v>
      </c>
      <c r="G3489" s="6" t="s">
        <v>9055</v>
      </c>
    </row>
    <row r="3490">
      <c r="A3490" s="2" t="s">
        <v>7</v>
      </c>
      <c r="B3490" s="5">
        <v>4040.0</v>
      </c>
      <c r="C3490" s="5" t="s">
        <v>9056</v>
      </c>
      <c r="D3490" s="5" t="s">
        <v>468</v>
      </c>
      <c r="E3490" s="4">
        <v>811.0</v>
      </c>
      <c r="F3490" s="5" t="s">
        <v>9057</v>
      </c>
      <c r="G3490" s="6" t="s">
        <v>9058</v>
      </c>
    </row>
    <row r="3491">
      <c r="A3491" s="2" t="s">
        <v>7</v>
      </c>
      <c r="B3491" s="5">
        <v>4041.0</v>
      </c>
      <c r="C3491" s="5" t="s">
        <v>9059</v>
      </c>
      <c r="D3491" s="5" t="s">
        <v>468</v>
      </c>
      <c r="E3491" s="4">
        <v>811.0</v>
      </c>
      <c r="F3491" s="5" t="s">
        <v>9060</v>
      </c>
      <c r="G3491" s="6" t="s">
        <v>9061</v>
      </c>
    </row>
    <row r="3492">
      <c r="A3492" s="2" t="s">
        <v>7</v>
      </c>
      <c r="B3492" s="5">
        <v>4042.0</v>
      </c>
      <c r="C3492" s="5" t="s">
        <v>9062</v>
      </c>
      <c r="D3492" s="5" t="s">
        <v>468</v>
      </c>
      <c r="E3492" s="4">
        <v>812.0</v>
      </c>
      <c r="F3492" s="5" t="s">
        <v>9063</v>
      </c>
      <c r="G3492" s="6" t="s">
        <v>9064</v>
      </c>
    </row>
    <row r="3493">
      <c r="A3493" s="2" t="s">
        <v>7</v>
      </c>
      <c r="B3493" s="5">
        <v>4043.0</v>
      </c>
      <c r="C3493" s="5" t="s">
        <v>9065</v>
      </c>
      <c r="D3493" s="5" t="s">
        <v>468</v>
      </c>
      <c r="E3493" s="4">
        <v>812.0</v>
      </c>
      <c r="F3493" s="5" t="s">
        <v>9066</v>
      </c>
      <c r="G3493" s="6" t="s">
        <v>9067</v>
      </c>
    </row>
    <row r="3494">
      <c r="A3494" s="2" t="s">
        <v>7</v>
      </c>
      <c r="B3494" s="5">
        <v>4044.0</v>
      </c>
      <c r="C3494" s="5" t="s">
        <v>9068</v>
      </c>
      <c r="D3494" s="5" t="s">
        <v>548</v>
      </c>
      <c r="E3494" s="4">
        <v>812.0</v>
      </c>
      <c r="F3494" s="5" t="s">
        <v>9069</v>
      </c>
      <c r="G3494" s="6" t="s">
        <v>9070</v>
      </c>
    </row>
    <row r="3495">
      <c r="A3495" s="2" t="s">
        <v>7</v>
      </c>
      <c r="B3495" s="5">
        <v>4045.0</v>
      </c>
      <c r="C3495" s="5" t="s">
        <v>9071</v>
      </c>
      <c r="D3495" s="5" t="s">
        <v>468</v>
      </c>
      <c r="E3495" s="4">
        <v>812.0</v>
      </c>
      <c r="F3495" s="5" t="s">
        <v>9072</v>
      </c>
      <c r="G3495" s="6" t="s">
        <v>9073</v>
      </c>
    </row>
    <row r="3496">
      <c r="A3496" s="2" t="s">
        <v>7</v>
      </c>
      <c r="B3496" s="5">
        <v>4046.0</v>
      </c>
      <c r="C3496" s="5" t="s">
        <v>9074</v>
      </c>
      <c r="D3496" s="5" t="s">
        <v>468</v>
      </c>
      <c r="E3496" s="4">
        <v>812.0</v>
      </c>
      <c r="F3496" s="5" t="s">
        <v>9075</v>
      </c>
      <c r="G3496" s="6" t="s">
        <v>9076</v>
      </c>
    </row>
    <row r="3497">
      <c r="A3497" s="2" t="s">
        <v>7</v>
      </c>
      <c r="B3497" s="5">
        <v>4047.0</v>
      </c>
      <c r="C3497" s="5" t="s">
        <v>9077</v>
      </c>
      <c r="D3497" s="5" t="s">
        <v>468</v>
      </c>
      <c r="E3497" s="4">
        <v>812.0</v>
      </c>
      <c r="F3497" s="5" t="s">
        <v>9078</v>
      </c>
      <c r="G3497" s="6" t="s">
        <v>9079</v>
      </c>
    </row>
    <row r="3498">
      <c r="A3498" s="2" t="s">
        <v>7</v>
      </c>
      <c r="B3498" s="5">
        <v>4048.0</v>
      </c>
      <c r="C3498" s="5" t="s">
        <v>9080</v>
      </c>
      <c r="D3498" s="5" t="s">
        <v>468</v>
      </c>
      <c r="E3498" s="4">
        <v>812.0</v>
      </c>
      <c r="F3498" s="5" t="s">
        <v>9081</v>
      </c>
      <c r="G3498" s="6" t="s">
        <v>9082</v>
      </c>
    </row>
    <row r="3499">
      <c r="A3499" s="2" t="s">
        <v>7</v>
      </c>
      <c r="B3499" s="5">
        <v>4049.0</v>
      </c>
      <c r="C3499" s="5" t="s">
        <v>9083</v>
      </c>
      <c r="D3499" s="5" t="s">
        <v>468</v>
      </c>
      <c r="E3499" s="4">
        <v>813.0</v>
      </c>
      <c r="F3499" s="5" t="s">
        <v>9084</v>
      </c>
      <c r="G3499" s="6" t="s">
        <v>9085</v>
      </c>
    </row>
    <row r="3500">
      <c r="A3500" s="2" t="s">
        <v>7</v>
      </c>
      <c r="B3500" s="5">
        <v>4050.0</v>
      </c>
      <c r="C3500" s="5" t="s">
        <v>9086</v>
      </c>
      <c r="D3500" s="5" t="s">
        <v>548</v>
      </c>
      <c r="E3500" s="4">
        <v>814.0</v>
      </c>
      <c r="F3500" s="5"/>
      <c r="G3500" s="6" t="s">
        <v>9087</v>
      </c>
    </row>
    <row r="3501">
      <c r="A3501" s="2" t="s">
        <v>7</v>
      </c>
      <c r="B3501" s="5">
        <v>4051.0</v>
      </c>
      <c r="C3501" s="5" t="s">
        <v>9088</v>
      </c>
      <c r="D3501" s="5" t="s">
        <v>468</v>
      </c>
      <c r="E3501" s="4">
        <v>814.0</v>
      </c>
      <c r="F3501" s="5" t="s">
        <v>9089</v>
      </c>
      <c r="G3501" s="6" t="s">
        <v>9090</v>
      </c>
    </row>
    <row r="3502">
      <c r="A3502" s="2" t="s">
        <v>7</v>
      </c>
      <c r="B3502" s="5">
        <v>4052.0</v>
      </c>
      <c r="C3502" s="5" t="s">
        <v>9091</v>
      </c>
      <c r="D3502" s="5" t="s">
        <v>548</v>
      </c>
      <c r="E3502" s="4">
        <v>815.0</v>
      </c>
      <c r="F3502" s="5" t="s">
        <v>9092</v>
      </c>
      <c r="G3502" s="6" t="s">
        <v>9093</v>
      </c>
    </row>
    <row r="3503">
      <c r="A3503" s="2" t="s">
        <v>7</v>
      </c>
      <c r="B3503" s="5">
        <v>4053.0</v>
      </c>
      <c r="C3503" s="5" t="s">
        <v>9094</v>
      </c>
      <c r="D3503" s="5" t="s">
        <v>468</v>
      </c>
      <c r="E3503" s="4">
        <v>815.0</v>
      </c>
      <c r="F3503" s="5" t="s">
        <v>9095</v>
      </c>
      <c r="G3503" s="6" t="s">
        <v>9096</v>
      </c>
    </row>
    <row r="3504">
      <c r="A3504" s="2" t="s">
        <v>7</v>
      </c>
      <c r="B3504" s="5">
        <v>4054.0</v>
      </c>
      <c r="C3504" s="5" t="s">
        <v>9097</v>
      </c>
      <c r="D3504" s="5" t="s">
        <v>468</v>
      </c>
      <c r="E3504" s="4">
        <v>815.0</v>
      </c>
      <c r="F3504" s="5" t="s">
        <v>9098</v>
      </c>
      <c r="G3504" s="6" t="s">
        <v>9099</v>
      </c>
    </row>
    <row r="3505">
      <c r="A3505" s="2" t="s">
        <v>7</v>
      </c>
      <c r="B3505" s="5">
        <v>4055.0</v>
      </c>
      <c r="C3505" s="5" t="s">
        <v>9100</v>
      </c>
      <c r="D3505" s="5" t="s">
        <v>468</v>
      </c>
      <c r="E3505" s="4">
        <v>816.0</v>
      </c>
      <c r="F3505" s="5" t="s">
        <v>9101</v>
      </c>
      <c r="G3505" s="6" t="s">
        <v>9102</v>
      </c>
    </row>
    <row r="3506">
      <c r="A3506" s="2" t="s">
        <v>7</v>
      </c>
      <c r="B3506" s="5">
        <v>4056.0</v>
      </c>
      <c r="C3506" s="5" t="s">
        <v>9103</v>
      </c>
      <c r="D3506" s="5" t="s">
        <v>468</v>
      </c>
      <c r="E3506" s="4">
        <v>816.0</v>
      </c>
      <c r="F3506" s="5" t="s">
        <v>9104</v>
      </c>
      <c r="G3506" s="6" t="s">
        <v>9105</v>
      </c>
    </row>
    <row r="3507">
      <c r="A3507" s="2" t="s">
        <v>7</v>
      </c>
      <c r="B3507" s="5">
        <v>4057.0</v>
      </c>
      <c r="C3507" s="5" t="s">
        <v>9106</v>
      </c>
      <c r="D3507" s="5" t="s">
        <v>468</v>
      </c>
      <c r="E3507" s="4">
        <v>816.0</v>
      </c>
      <c r="F3507" s="5" t="s">
        <v>9107</v>
      </c>
      <c r="G3507" s="6" t="s">
        <v>9108</v>
      </c>
    </row>
    <row r="3508">
      <c r="A3508" s="2" t="s">
        <v>7</v>
      </c>
      <c r="B3508" s="5">
        <v>4058.0</v>
      </c>
      <c r="C3508" s="5" t="s">
        <v>9109</v>
      </c>
      <c r="D3508" s="5" t="s">
        <v>468</v>
      </c>
      <c r="E3508" s="4">
        <v>816.0</v>
      </c>
      <c r="F3508" s="5" t="s">
        <v>9110</v>
      </c>
      <c r="G3508" s="6" t="s">
        <v>9111</v>
      </c>
    </row>
    <row r="3509">
      <c r="A3509" s="2" t="s">
        <v>7</v>
      </c>
      <c r="B3509" s="5">
        <v>4059.0</v>
      </c>
      <c r="C3509" s="5" t="s">
        <v>9112</v>
      </c>
      <c r="D3509" s="5" t="s">
        <v>468</v>
      </c>
      <c r="E3509" s="4">
        <v>816.0</v>
      </c>
      <c r="F3509" s="5" t="s">
        <v>9113</v>
      </c>
      <c r="G3509" s="6" t="s">
        <v>9114</v>
      </c>
    </row>
    <row r="3510">
      <c r="A3510" s="2" t="s">
        <v>7</v>
      </c>
      <c r="B3510" s="5">
        <v>4060.0</v>
      </c>
      <c r="C3510" s="5" t="s">
        <v>9115</v>
      </c>
      <c r="D3510" s="5" t="s">
        <v>468</v>
      </c>
      <c r="E3510" s="4">
        <v>816.0</v>
      </c>
      <c r="F3510" s="5" t="s">
        <v>9116</v>
      </c>
      <c r="G3510" s="6" t="s">
        <v>9117</v>
      </c>
    </row>
    <row r="3511">
      <c r="A3511" s="2" t="s">
        <v>7</v>
      </c>
      <c r="B3511" s="5">
        <v>4061.0</v>
      </c>
      <c r="C3511" s="5" t="s">
        <v>9118</v>
      </c>
      <c r="D3511" s="5" t="s">
        <v>468</v>
      </c>
      <c r="E3511" s="4">
        <v>816.0</v>
      </c>
      <c r="F3511" s="5" t="s">
        <v>9119</v>
      </c>
      <c r="G3511" s="6" t="s">
        <v>9120</v>
      </c>
    </row>
    <row r="3512">
      <c r="A3512" s="2" t="s">
        <v>7</v>
      </c>
      <c r="B3512" s="5">
        <v>4062.0</v>
      </c>
      <c r="C3512" s="5" t="s">
        <v>9121</v>
      </c>
      <c r="D3512" s="5" t="s">
        <v>468</v>
      </c>
      <c r="E3512" s="4">
        <v>816.0</v>
      </c>
      <c r="F3512" s="5" t="s">
        <v>9122</v>
      </c>
      <c r="G3512" s="6" t="s">
        <v>9123</v>
      </c>
    </row>
    <row r="3513">
      <c r="A3513" s="2" t="s">
        <v>7</v>
      </c>
      <c r="B3513" s="5">
        <v>4063.0</v>
      </c>
      <c r="C3513" s="5" t="s">
        <v>9124</v>
      </c>
      <c r="D3513" s="5" t="s">
        <v>468</v>
      </c>
      <c r="E3513" s="4">
        <v>816.0</v>
      </c>
      <c r="F3513" s="5" t="s">
        <v>9125</v>
      </c>
      <c r="G3513" s="6" t="s">
        <v>9126</v>
      </c>
    </row>
    <row r="3514">
      <c r="A3514" s="2" t="s">
        <v>7</v>
      </c>
      <c r="B3514" s="5">
        <v>4064.0</v>
      </c>
      <c r="C3514" s="5" t="s">
        <v>9127</v>
      </c>
      <c r="D3514" s="5" t="s">
        <v>468</v>
      </c>
      <c r="E3514" s="4">
        <v>816.0</v>
      </c>
      <c r="F3514" s="5" t="s">
        <v>9128</v>
      </c>
      <c r="G3514" s="6" t="s">
        <v>9129</v>
      </c>
    </row>
    <row r="3515">
      <c r="A3515" s="2" t="s">
        <v>7</v>
      </c>
      <c r="B3515" s="5">
        <v>4065.0</v>
      </c>
      <c r="C3515" s="5" t="s">
        <v>9130</v>
      </c>
      <c r="D3515" s="5" t="s">
        <v>468</v>
      </c>
      <c r="E3515" s="4">
        <v>816.0</v>
      </c>
      <c r="F3515" s="5" t="s">
        <v>9131</v>
      </c>
      <c r="G3515" s="6" t="s">
        <v>9132</v>
      </c>
    </row>
    <row r="3516">
      <c r="A3516" s="2" t="s">
        <v>7</v>
      </c>
      <c r="B3516" s="5">
        <v>4066.0</v>
      </c>
      <c r="C3516" s="5" t="s">
        <v>356</v>
      </c>
      <c r="D3516" s="5" t="s">
        <v>468</v>
      </c>
      <c r="E3516" s="4">
        <v>816.0</v>
      </c>
      <c r="F3516" s="5" t="s">
        <v>9101</v>
      </c>
      <c r="G3516" s="6" t="s">
        <v>9133</v>
      </c>
    </row>
    <row r="3517">
      <c r="A3517" s="2" t="s">
        <v>7</v>
      </c>
      <c r="B3517" s="5">
        <v>4067.0</v>
      </c>
      <c r="C3517" s="5" t="s">
        <v>9134</v>
      </c>
      <c r="D3517" s="5" t="s">
        <v>548</v>
      </c>
      <c r="E3517" s="4">
        <v>817.0</v>
      </c>
      <c r="F3517" s="5"/>
      <c r="G3517" s="6" t="s">
        <v>9135</v>
      </c>
    </row>
    <row r="3518">
      <c r="A3518" s="2" t="s">
        <v>7</v>
      </c>
      <c r="B3518" s="5">
        <v>4068.0</v>
      </c>
      <c r="C3518" s="5" t="s">
        <v>9136</v>
      </c>
      <c r="D3518" s="5" t="s">
        <v>548</v>
      </c>
      <c r="E3518" s="4">
        <v>818.0</v>
      </c>
      <c r="F3518" s="5" t="s">
        <v>9137</v>
      </c>
      <c r="G3518" s="6" t="s">
        <v>9138</v>
      </c>
    </row>
    <row r="3519">
      <c r="A3519" s="2" t="s">
        <v>7</v>
      </c>
      <c r="B3519" s="5">
        <v>4069.0</v>
      </c>
      <c r="C3519" s="5" t="s">
        <v>9139</v>
      </c>
      <c r="D3519" s="5" t="s">
        <v>468</v>
      </c>
      <c r="E3519" s="4">
        <v>818.0</v>
      </c>
      <c r="F3519" s="5" t="s">
        <v>9140</v>
      </c>
      <c r="G3519" s="6" t="s">
        <v>9141</v>
      </c>
    </row>
    <row r="3520">
      <c r="A3520" s="2" t="s">
        <v>7</v>
      </c>
      <c r="B3520" s="5">
        <v>4070.0</v>
      </c>
      <c r="C3520" s="5" t="s">
        <v>9142</v>
      </c>
      <c r="D3520" s="5" t="s">
        <v>468</v>
      </c>
      <c r="E3520" s="4">
        <v>818.0</v>
      </c>
      <c r="F3520" s="5" t="s">
        <v>9143</v>
      </c>
      <c r="G3520" s="6" t="s">
        <v>9144</v>
      </c>
    </row>
    <row r="3521">
      <c r="A3521" s="2" t="s">
        <v>7</v>
      </c>
      <c r="B3521" s="5">
        <v>4071.0</v>
      </c>
      <c r="C3521" s="5" t="s">
        <v>9145</v>
      </c>
      <c r="D3521" s="5" t="s">
        <v>468</v>
      </c>
      <c r="E3521" s="4">
        <v>819.0</v>
      </c>
      <c r="F3521" s="5" t="s">
        <v>9146</v>
      </c>
      <c r="G3521" s="6" t="s">
        <v>9147</v>
      </c>
    </row>
    <row r="3522">
      <c r="A3522" s="2" t="s">
        <v>7</v>
      </c>
      <c r="B3522" s="5">
        <v>4072.0</v>
      </c>
      <c r="C3522" s="5" t="s">
        <v>9148</v>
      </c>
      <c r="D3522" s="5" t="s">
        <v>468</v>
      </c>
      <c r="E3522" s="4">
        <v>819.0</v>
      </c>
      <c r="F3522" s="5" t="s">
        <v>9149</v>
      </c>
      <c r="G3522" s="6" t="s">
        <v>9150</v>
      </c>
    </row>
    <row r="3523">
      <c r="A3523" s="2" t="s">
        <v>7</v>
      </c>
      <c r="B3523" s="5">
        <v>4073.0</v>
      </c>
      <c r="C3523" s="5" t="s">
        <v>9151</v>
      </c>
      <c r="D3523" s="5" t="s">
        <v>468</v>
      </c>
      <c r="E3523" s="4">
        <v>820.0</v>
      </c>
      <c r="F3523" s="5" t="s">
        <v>9152</v>
      </c>
      <c r="G3523" s="6" t="s">
        <v>9153</v>
      </c>
    </row>
    <row r="3524">
      <c r="A3524" s="2" t="s">
        <v>7</v>
      </c>
      <c r="B3524" s="5">
        <v>4074.0</v>
      </c>
      <c r="C3524" s="5" t="s">
        <v>9154</v>
      </c>
      <c r="D3524" s="5" t="s">
        <v>468</v>
      </c>
      <c r="E3524" s="4">
        <v>820.0</v>
      </c>
      <c r="F3524" s="5" t="s">
        <v>9155</v>
      </c>
      <c r="G3524" s="6" t="s">
        <v>9156</v>
      </c>
    </row>
    <row r="3525">
      <c r="A3525" s="2" t="s">
        <v>7</v>
      </c>
      <c r="B3525" s="5">
        <v>4075.0</v>
      </c>
      <c r="C3525" s="5" t="s">
        <v>9157</v>
      </c>
      <c r="D3525" s="5" t="s">
        <v>468</v>
      </c>
      <c r="E3525" s="4">
        <v>820.0</v>
      </c>
      <c r="F3525" s="5" t="s">
        <v>9158</v>
      </c>
      <c r="G3525" s="6" t="s">
        <v>9159</v>
      </c>
    </row>
    <row r="3526">
      <c r="A3526" s="2" t="s">
        <v>7</v>
      </c>
      <c r="B3526" s="5">
        <v>4076.0</v>
      </c>
      <c r="C3526" s="5" t="s">
        <v>9160</v>
      </c>
      <c r="D3526" s="5" t="s">
        <v>548</v>
      </c>
      <c r="E3526" s="4">
        <v>820.0</v>
      </c>
      <c r="F3526" s="5" t="s">
        <v>9161</v>
      </c>
      <c r="G3526" s="6" t="s">
        <v>9162</v>
      </c>
    </row>
    <row r="3527">
      <c r="A3527" s="2" t="s">
        <v>7</v>
      </c>
      <c r="B3527" s="5">
        <v>4077.0</v>
      </c>
      <c r="C3527" s="5" t="s">
        <v>9163</v>
      </c>
      <c r="D3527" s="5" t="s">
        <v>468</v>
      </c>
      <c r="E3527" s="4">
        <v>820.0</v>
      </c>
      <c r="F3527" s="5" t="s">
        <v>9164</v>
      </c>
      <c r="G3527" s="6" t="s">
        <v>9165</v>
      </c>
    </row>
    <row r="3528">
      <c r="A3528" s="2" t="s">
        <v>7</v>
      </c>
      <c r="B3528" s="5">
        <v>4078.0</v>
      </c>
      <c r="C3528" s="5" t="s">
        <v>9166</v>
      </c>
      <c r="D3528" s="5" t="s">
        <v>468</v>
      </c>
      <c r="E3528" s="4">
        <v>820.0</v>
      </c>
      <c r="F3528" s="5" t="s">
        <v>9167</v>
      </c>
      <c r="G3528" s="6" t="s">
        <v>9168</v>
      </c>
    </row>
    <row r="3529">
      <c r="A3529" s="2" t="s">
        <v>7</v>
      </c>
      <c r="B3529" s="5">
        <v>4079.0</v>
      </c>
      <c r="C3529" s="5" t="s">
        <v>9169</v>
      </c>
      <c r="D3529" s="5" t="s">
        <v>468</v>
      </c>
      <c r="E3529" s="4">
        <v>820.0</v>
      </c>
      <c r="F3529" s="5" t="s">
        <v>9170</v>
      </c>
      <c r="G3529" s="6" t="s">
        <v>9171</v>
      </c>
    </row>
    <row r="3530">
      <c r="A3530" s="2" t="s">
        <v>7</v>
      </c>
      <c r="B3530" s="5">
        <v>4080.0</v>
      </c>
      <c r="C3530" s="5" t="s">
        <v>9172</v>
      </c>
      <c r="D3530" s="5" t="s">
        <v>468</v>
      </c>
      <c r="E3530" s="4">
        <v>820.0</v>
      </c>
      <c r="F3530" s="5" t="s">
        <v>9173</v>
      </c>
      <c r="G3530" s="6" t="s">
        <v>9174</v>
      </c>
    </row>
    <row r="3531">
      <c r="A3531" s="2" t="s">
        <v>7</v>
      </c>
      <c r="B3531" s="5">
        <v>4081.0</v>
      </c>
      <c r="C3531" s="5" t="s">
        <v>9175</v>
      </c>
      <c r="D3531" s="5" t="s">
        <v>468</v>
      </c>
      <c r="E3531" s="4">
        <v>821.0</v>
      </c>
      <c r="F3531" s="5" t="s">
        <v>9176</v>
      </c>
      <c r="G3531" s="6" t="s">
        <v>9177</v>
      </c>
    </row>
    <row r="3532">
      <c r="A3532" s="2" t="s">
        <v>7</v>
      </c>
      <c r="B3532" s="5">
        <v>4082.0</v>
      </c>
      <c r="C3532" s="5" t="s">
        <v>361</v>
      </c>
      <c r="D3532" s="5" t="s">
        <v>468</v>
      </c>
      <c r="E3532" s="4">
        <v>821.0</v>
      </c>
      <c r="F3532" s="5" t="s">
        <v>9178</v>
      </c>
      <c r="G3532" s="6" t="s">
        <v>9179</v>
      </c>
    </row>
    <row r="3533">
      <c r="A3533" s="2" t="s">
        <v>7</v>
      </c>
      <c r="B3533" s="5">
        <v>4083.0</v>
      </c>
      <c r="C3533" s="5" t="s">
        <v>9180</v>
      </c>
      <c r="D3533" s="5" t="s">
        <v>468</v>
      </c>
      <c r="E3533" s="4">
        <v>821.0</v>
      </c>
      <c r="F3533" s="5" t="s">
        <v>9181</v>
      </c>
      <c r="G3533" s="6" t="s">
        <v>9182</v>
      </c>
    </row>
    <row r="3534">
      <c r="A3534" s="2" t="s">
        <v>7</v>
      </c>
      <c r="B3534" s="5">
        <v>4084.0</v>
      </c>
      <c r="C3534" s="5" t="s">
        <v>9183</v>
      </c>
      <c r="D3534" s="5" t="s">
        <v>468</v>
      </c>
      <c r="E3534" s="4">
        <v>821.0</v>
      </c>
      <c r="F3534" s="5"/>
      <c r="G3534" s="6" t="s">
        <v>9184</v>
      </c>
    </row>
    <row r="3535">
      <c r="A3535" s="2" t="s">
        <v>7</v>
      </c>
      <c r="B3535" s="5">
        <v>4085.0</v>
      </c>
      <c r="C3535" s="5" t="s">
        <v>9185</v>
      </c>
      <c r="D3535" s="5" t="s">
        <v>468</v>
      </c>
      <c r="E3535" s="4">
        <v>821.0</v>
      </c>
      <c r="F3535" s="5" t="s">
        <v>9186</v>
      </c>
      <c r="G3535" s="6" t="s">
        <v>9187</v>
      </c>
    </row>
    <row r="3536">
      <c r="A3536" s="2" t="s">
        <v>7</v>
      </c>
      <c r="B3536" s="5">
        <v>4086.0</v>
      </c>
      <c r="C3536" s="5" t="s">
        <v>9188</v>
      </c>
      <c r="D3536" s="5" t="s">
        <v>468</v>
      </c>
      <c r="E3536" s="4">
        <v>821.0</v>
      </c>
      <c r="F3536" s="5" t="s">
        <v>9186</v>
      </c>
      <c r="G3536" s="6" t="s">
        <v>9189</v>
      </c>
    </row>
    <row r="3537">
      <c r="A3537" s="2" t="s">
        <v>7</v>
      </c>
      <c r="B3537" s="5">
        <v>4087.0</v>
      </c>
      <c r="C3537" s="5" t="s">
        <v>9190</v>
      </c>
      <c r="D3537" s="5" t="s">
        <v>468</v>
      </c>
      <c r="E3537" s="4">
        <v>822.0</v>
      </c>
      <c r="F3537" s="5" t="s">
        <v>9191</v>
      </c>
      <c r="G3537" s="6" t="s">
        <v>9192</v>
      </c>
    </row>
    <row r="3538">
      <c r="A3538" s="2" t="s">
        <v>7</v>
      </c>
      <c r="B3538" s="5">
        <v>4088.0</v>
      </c>
      <c r="C3538" s="5" t="s">
        <v>9193</v>
      </c>
      <c r="D3538" s="5" t="s">
        <v>468</v>
      </c>
      <c r="E3538" s="4">
        <v>822.0</v>
      </c>
      <c r="F3538" s="5" t="s">
        <v>9194</v>
      </c>
      <c r="G3538" s="6" t="s">
        <v>9195</v>
      </c>
    </row>
    <row r="3539">
      <c r="A3539" s="2" t="s">
        <v>7</v>
      </c>
      <c r="B3539" s="5">
        <v>4089.0</v>
      </c>
      <c r="C3539" s="5" t="s">
        <v>9196</v>
      </c>
      <c r="D3539" s="5" t="s">
        <v>548</v>
      </c>
      <c r="E3539" s="4">
        <v>822.0</v>
      </c>
      <c r="F3539" s="5"/>
      <c r="G3539" s="6" t="s">
        <v>9197</v>
      </c>
    </row>
    <row r="3540">
      <c r="A3540" s="2" t="s">
        <v>7</v>
      </c>
      <c r="B3540" s="5">
        <v>4090.0</v>
      </c>
      <c r="C3540" s="5" t="s">
        <v>9198</v>
      </c>
      <c r="D3540" s="5" t="s">
        <v>468</v>
      </c>
      <c r="E3540" s="4">
        <v>822.0</v>
      </c>
      <c r="F3540" s="5" t="s">
        <v>9199</v>
      </c>
      <c r="G3540" s="6" t="s">
        <v>9200</v>
      </c>
    </row>
    <row r="3541">
      <c r="A3541" s="2" t="s">
        <v>7</v>
      </c>
      <c r="B3541" s="5">
        <v>4091.0</v>
      </c>
      <c r="C3541" s="5" t="s">
        <v>9201</v>
      </c>
      <c r="D3541" s="5" t="s">
        <v>468</v>
      </c>
      <c r="E3541" s="4">
        <v>823.0</v>
      </c>
      <c r="F3541" s="5" t="s">
        <v>9202</v>
      </c>
      <c r="G3541" s="6" t="s">
        <v>9203</v>
      </c>
    </row>
    <row r="3542">
      <c r="A3542" s="2" t="s">
        <v>7</v>
      </c>
      <c r="B3542" s="5">
        <v>4092.0</v>
      </c>
      <c r="C3542" s="5" t="s">
        <v>363</v>
      </c>
      <c r="D3542" s="5" t="s">
        <v>468</v>
      </c>
      <c r="E3542" s="4">
        <v>823.0</v>
      </c>
      <c r="F3542" s="5" t="s">
        <v>9204</v>
      </c>
      <c r="G3542" s="6" t="s">
        <v>9205</v>
      </c>
    </row>
    <row r="3543">
      <c r="A3543" s="2" t="s">
        <v>7</v>
      </c>
      <c r="B3543" s="5">
        <v>4093.0</v>
      </c>
      <c r="C3543" s="5" t="s">
        <v>9206</v>
      </c>
      <c r="D3543" s="5" t="s">
        <v>468</v>
      </c>
      <c r="E3543" s="4">
        <v>823.0</v>
      </c>
      <c r="F3543" s="5"/>
      <c r="G3543" s="6" t="s">
        <v>9207</v>
      </c>
    </row>
    <row r="3544">
      <c r="A3544" s="2" t="s">
        <v>7</v>
      </c>
      <c r="B3544" s="5">
        <v>4094.0</v>
      </c>
      <c r="C3544" s="5" t="s">
        <v>9208</v>
      </c>
      <c r="D3544" s="5" t="s">
        <v>468</v>
      </c>
      <c r="E3544" s="4">
        <v>823.0</v>
      </c>
      <c r="F3544" s="5" t="s">
        <v>9209</v>
      </c>
      <c r="G3544" s="6" t="s">
        <v>9210</v>
      </c>
    </row>
    <row r="3545">
      <c r="A3545" s="2" t="s">
        <v>7</v>
      </c>
      <c r="B3545" s="5">
        <v>4095.0</v>
      </c>
      <c r="C3545" s="5" t="s">
        <v>9211</v>
      </c>
      <c r="D3545" s="5" t="s">
        <v>468</v>
      </c>
      <c r="E3545" s="4">
        <v>823.0</v>
      </c>
      <c r="F3545" s="5" t="s">
        <v>9212</v>
      </c>
      <c r="G3545" s="6" t="s">
        <v>9213</v>
      </c>
    </row>
    <row r="3546">
      <c r="A3546" s="2" t="s">
        <v>7</v>
      </c>
      <c r="B3546" s="5">
        <v>4096.0</v>
      </c>
      <c r="C3546" s="5" t="s">
        <v>9214</v>
      </c>
      <c r="D3546" s="5" t="s">
        <v>4620</v>
      </c>
      <c r="E3546" s="4">
        <v>823.0</v>
      </c>
      <c r="F3546" s="5"/>
      <c r="G3546" s="6" t="s">
        <v>9215</v>
      </c>
    </row>
    <row r="3547">
      <c r="A3547" s="2" t="s">
        <v>7</v>
      </c>
      <c r="B3547" s="5">
        <v>4097.0</v>
      </c>
      <c r="C3547" s="5" t="s">
        <v>9216</v>
      </c>
      <c r="D3547" s="5" t="s">
        <v>468</v>
      </c>
      <c r="E3547" s="4">
        <v>823.0</v>
      </c>
      <c r="F3547" s="5" t="s">
        <v>9217</v>
      </c>
      <c r="G3547" s="6" t="s">
        <v>9218</v>
      </c>
    </row>
    <row r="3548">
      <c r="A3548" s="2" t="s">
        <v>7</v>
      </c>
      <c r="B3548" s="5">
        <v>4098.0</v>
      </c>
      <c r="C3548" s="5" t="s">
        <v>9219</v>
      </c>
      <c r="D3548" s="5" t="s">
        <v>468</v>
      </c>
      <c r="E3548" s="4">
        <v>823.0</v>
      </c>
      <c r="F3548" s="5" t="s">
        <v>9220</v>
      </c>
      <c r="G3548" s="6" t="s">
        <v>9221</v>
      </c>
    </row>
    <row r="3549">
      <c r="A3549" s="2" t="s">
        <v>7</v>
      </c>
      <c r="B3549" s="5">
        <v>4099.0</v>
      </c>
      <c r="C3549" s="5" t="s">
        <v>9222</v>
      </c>
      <c r="D3549" s="5" t="s">
        <v>468</v>
      </c>
      <c r="E3549" s="4">
        <v>823.0</v>
      </c>
      <c r="F3549" s="5" t="s">
        <v>9223</v>
      </c>
      <c r="G3549" s="6" t="s">
        <v>9224</v>
      </c>
    </row>
    <row r="3550">
      <c r="A3550" s="2" t="s">
        <v>7</v>
      </c>
      <c r="B3550" s="5">
        <v>4100.0</v>
      </c>
      <c r="C3550" s="5" t="s">
        <v>9225</v>
      </c>
      <c r="D3550" s="5" t="s">
        <v>468</v>
      </c>
      <c r="E3550" s="4">
        <v>824.0</v>
      </c>
      <c r="F3550" s="5" t="s">
        <v>9226</v>
      </c>
      <c r="G3550" s="6" t="s">
        <v>9227</v>
      </c>
    </row>
    <row r="3551">
      <c r="A3551" s="2" t="s">
        <v>7</v>
      </c>
      <c r="B3551" s="5">
        <v>4101.0</v>
      </c>
      <c r="C3551" s="5" t="s">
        <v>9228</v>
      </c>
      <c r="D3551" s="5" t="s">
        <v>468</v>
      </c>
      <c r="E3551" s="4">
        <v>824.0</v>
      </c>
      <c r="F3551" s="5" t="s">
        <v>9229</v>
      </c>
      <c r="G3551" s="6" t="s">
        <v>9230</v>
      </c>
    </row>
    <row r="3552">
      <c r="A3552" s="2" t="s">
        <v>7</v>
      </c>
      <c r="B3552" s="5">
        <v>4102.0</v>
      </c>
      <c r="C3552" s="5" t="s">
        <v>9231</v>
      </c>
      <c r="D3552" s="5" t="s">
        <v>468</v>
      </c>
      <c r="E3552" s="4">
        <v>824.0</v>
      </c>
      <c r="F3552" s="5" t="s">
        <v>9232</v>
      </c>
      <c r="G3552" s="6" t="s">
        <v>9233</v>
      </c>
    </row>
    <row r="3553">
      <c r="A3553" s="2" t="s">
        <v>7</v>
      </c>
      <c r="B3553" s="5">
        <v>4103.0</v>
      </c>
      <c r="C3553" s="5" t="s">
        <v>9234</v>
      </c>
      <c r="D3553" s="5" t="s">
        <v>468</v>
      </c>
      <c r="E3553" s="4">
        <v>824.0</v>
      </c>
      <c r="F3553" s="5" t="s">
        <v>9235</v>
      </c>
      <c r="G3553" s="6" t="s">
        <v>9236</v>
      </c>
    </row>
    <row r="3554">
      <c r="A3554" s="2" t="s">
        <v>7</v>
      </c>
      <c r="B3554" s="5">
        <v>4104.0</v>
      </c>
      <c r="C3554" s="5" t="s">
        <v>9237</v>
      </c>
      <c r="D3554" s="5" t="s">
        <v>468</v>
      </c>
      <c r="E3554" s="4">
        <v>825.0</v>
      </c>
      <c r="F3554" s="5"/>
      <c r="G3554" s="6" t="s">
        <v>9238</v>
      </c>
    </row>
    <row r="3555">
      <c r="A3555" s="2" t="s">
        <v>7</v>
      </c>
      <c r="B3555" s="5">
        <v>4105.0</v>
      </c>
      <c r="C3555" s="5" t="s">
        <v>9239</v>
      </c>
      <c r="D3555" s="5" t="s">
        <v>548</v>
      </c>
      <c r="E3555" s="4">
        <v>825.0</v>
      </c>
      <c r="F3555" s="5" t="s">
        <v>9240</v>
      </c>
      <c r="G3555" s="6" t="s">
        <v>9241</v>
      </c>
    </row>
    <row r="3556">
      <c r="A3556" s="2" t="s">
        <v>7</v>
      </c>
      <c r="B3556" s="5">
        <v>4106.0</v>
      </c>
      <c r="C3556" s="5" t="s">
        <v>9242</v>
      </c>
      <c r="D3556" s="5" t="s">
        <v>468</v>
      </c>
      <c r="E3556" s="4">
        <v>825.0</v>
      </c>
      <c r="F3556" s="5" t="s">
        <v>9243</v>
      </c>
      <c r="G3556" s="6" t="s">
        <v>9244</v>
      </c>
    </row>
    <row r="3557">
      <c r="A3557" s="2" t="s">
        <v>7</v>
      </c>
      <c r="B3557" s="5">
        <v>4107.0</v>
      </c>
      <c r="C3557" s="5" t="s">
        <v>9245</v>
      </c>
      <c r="D3557" s="5" t="s">
        <v>468</v>
      </c>
      <c r="E3557" s="4">
        <v>825.0</v>
      </c>
      <c r="F3557" s="5"/>
      <c r="G3557" s="6" t="s">
        <v>9246</v>
      </c>
    </row>
    <row r="3558">
      <c r="A3558" s="2" t="s">
        <v>7</v>
      </c>
      <c r="B3558" s="5">
        <v>4108.0</v>
      </c>
      <c r="C3558" s="5" t="s">
        <v>9247</v>
      </c>
      <c r="D3558" s="5" t="s">
        <v>468</v>
      </c>
      <c r="E3558" s="4">
        <v>825.0</v>
      </c>
      <c r="F3558" s="5" t="s">
        <v>9248</v>
      </c>
      <c r="G3558" s="6" t="s">
        <v>9249</v>
      </c>
    </row>
    <row r="3559">
      <c r="A3559" s="2" t="s">
        <v>7</v>
      </c>
      <c r="B3559" s="5">
        <v>4109.0</v>
      </c>
      <c r="C3559" s="5" t="s">
        <v>9250</v>
      </c>
      <c r="D3559" s="5" t="s">
        <v>468</v>
      </c>
      <c r="E3559" s="4">
        <v>825.0</v>
      </c>
      <c r="F3559" s="5" t="s">
        <v>9251</v>
      </c>
      <c r="G3559" s="6" t="s">
        <v>9252</v>
      </c>
    </row>
    <row r="3560">
      <c r="A3560" s="2" t="s">
        <v>7</v>
      </c>
      <c r="B3560" s="5">
        <v>4110.0</v>
      </c>
      <c r="C3560" s="5" t="s">
        <v>9253</v>
      </c>
      <c r="D3560" s="5" t="s">
        <v>468</v>
      </c>
      <c r="E3560" s="4">
        <v>826.0</v>
      </c>
      <c r="F3560" s="5" t="s">
        <v>9254</v>
      </c>
      <c r="G3560" s="6" t="s">
        <v>9255</v>
      </c>
    </row>
    <row r="3561">
      <c r="A3561" s="2" t="s">
        <v>7</v>
      </c>
      <c r="B3561" s="5">
        <v>4111.0</v>
      </c>
      <c r="C3561" s="5" t="s">
        <v>9256</v>
      </c>
      <c r="D3561" s="5" t="s">
        <v>468</v>
      </c>
      <c r="E3561" s="4">
        <v>826.0</v>
      </c>
      <c r="F3561" s="5" t="s">
        <v>9257</v>
      </c>
      <c r="G3561" s="6" t="s">
        <v>9258</v>
      </c>
    </row>
    <row r="3562">
      <c r="A3562" s="2" t="s">
        <v>7</v>
      </c>
      <c r="B3562" s="5">
        <v>4112.0</v>
      </c>
      <c r="C3562" s="5" t="s">
        <v>9259</v>
      </c>
      <c r="D3562" s="5" t="s">
        <v>468</v>
      </c>
      <c r="E3562" s="4">
        <v>826.0</v>
      </c>
      <c r="F3562" s="5" t="s">
        <v>9260</v>
      </c>
      <c r="G3562" s="6" t="s">
        <v>9261</v>
      </c>
    </row>
    <row r="3563">
      <c r="A3563" s="2" t="s">
        <v>7</v>
      </c>
      <c r="B3563" s="5">
        <v>4113.0</v>
      </c>
      <c r="C3563" s="5" t="s">
        <v>9262</v>
      </c>
      <c r="D3563" s="5" t="s">
        <v>468</v>
      </c>
      <c r="E3563" s="4">
        <v>826.0</v>
      </c>
      <c r="F3563" s="5" t="s">
        <v>9263</v>
      </c>
      <c r="G3563" s="6" t="s">
        <v>9264</v>
      </c>
    </row>
    <row r="3564">
      <c r="A3564" s="2" t="s">
        <v>7</v>
      </c>
      <c r="B3564" s="5">
        <v>4114.0</v>
      </c>
      <c r="C3564" s="5" t="s">
        <v>9265</v>
      </c>
      <c r="D3564" s="5" t="s">
        <v>548</v>
      </c>
      <c r="E3564" s="4">
        <v>827.0</v>
      </c>
      <c r="F3564" s="5" t="s">
        <v>9266</v>
      </c>
      <c r="G3564" s="6" t="s">
        <v>9267</v>
      </c>
    </row>
    <row r="3565">
      <c r="A3565" s="2" t="s">
        <v>7</v>
      </c>
      <c r="B3565" s="5">
        <v>4115.0</v>
      </c>
      <c r="C3565" s="5" t="s">
        <v>9268</v>
      </c>
      <c r="D3565" s="5" t="s">
        <v>468</v>
      </c>
      <c r="E3565" s="4">
        <v>827.0</v>
      </c>
      <c r="F3565" s="5" t="s">
        <v>9269</v>
      </c>
      <c r="G3565" s="6" t="s">
        <v>9270</v>
      </c>
    </row>
    <row r="3566">
      <c r="A3566" s="2" t="s">
        <v>7</v>
      </c>
      <c r="B3566" s="5">
        <v>4116.0</v>
      </c>
      <c r="C3566" s="5" t="s">
        <v>9271</v>
      </c>
      <c r="D3566" s="5" t="s">
        <v>468</v>
      </c>
      <c r="E3566" s="4">
        <v>827.0</v>
      </c>
      <c r="F3566" s="5" t="s">
        <v>9272</v>
      </c>
      <c r="G3566" s="6" t="s">
        <v>9273</v>
      </c>
    </row>
    <row r="3567">
      <c r="A3567" s="2" t="s">
        <v>7</v>
      </c>
      <c r="B3567" s="5">
        <v>4117.0</v>
      </c>
      <c r="C3567" s="5" t="s">
        <v>9274</v>
      </c>
      <c r="D3567" s="5" t="s">
        <v>468</v>
      </c>
      <c r="E3567" s="4">
        <v>827.0</v>
      </c>
      <c r="F3567" s="5" t="s">
        <v>9275</v>
      </c>
      <c r="G3567" s="6" t="s">
        <v>9276</v>
      </c>
    </row>
    <row r="3568">
      <c r="A3568" s="2" t="s">
        <v>7</v>
      </c>
      <c r="B3568" s="5">
        <v>4118.0</v>
      </c>
      <c r="C3568" s="5" t="s">
        <v>369</v>
      </c>
      <c r="D3568" s="5" t="s">
        <v>468</v>
      </c>
      <c r="E3568" s="4">
        <v>827.0</v>
      </c>
      <c r="F3568" s="5" t="s">
        <v>9277</v>
      </c>
      <c r="G3568" s="6" t="s">
        <v>9278</v>
      </c>
    </row>
    <row r="3569">
      <c r="A3569" s="2" t="s">
        <v>7</v>
      </c>
      <c r="B3569" s="5">
        <v>4119.0</v>
      </c>
      <c r="C3569" s="5" t="s">
        <v>9279</v>
      </c>
      <c r="D3569" s="5" t="s">
        <v>468</v>
      </c>
      <c r="E3569" s="4">
        <v>827.0</v>
      </c>
      <c r="F3569" s="5" t="s">
        <v>9280</v>
      </c>
      <c r="G3569" s="6" t="s">
        <v>9281</v>
      </c>
    </row>
    <row r="3570">
      <c r="A3570" s="2" t="s">
        <v>7</v>
      </c>
      <c r="B3570" s="5">
        <v>4120.0</v>
      </c>
      <c r="C3570" s="5" t="s">
        <v>9282</v>
      </c>
      <c r="D3570" s="5" t="s">
        <v>468</v>
      </c>
      <c r="E3570" s="4">
        <v>827.0</v>
      </c>
      <c r="F3570" s="5" t="s">
        <v>9283</v>
      </c>
      <c r="G3570" s="6" t="s">
        <v>9284</v>
      </c>
    </row>
    <row r="3571">
      <c r="A3571" s="2" t="s">
        <v>7</v>
      </c>
      <c r="B3571" s="5">
        <v>4121.0</v>
      </c>
      <c r="C3571" s="5" t="s">
        <v>9285</v>
      </c>
      <c r="D3571" s="5" t="s">
        <v>468</v>
      </c>
      <c r="E3571" s="4">
        <v>827.0</v>
      </c>
      <c r="F3571" s="5" t="s">
        <v>9286</v>
      </c>
      <c r="G3571" s="6" t="s">
        <v>9287</v>
      </c>
    </row>
    <row r="3572">
      <c r="A3572" s="2" t="s">
        <v>7</v>
      </c>
      <c r="B3572" s="5">
        <v>4122.0</v>
      </c>
      <c r="C3572" s="5" t="s">
        <v>9288</v>
      </c>
      <c r="D3572" s="5" t="s">
        <v>468</v>
      </c>
      <c r="E3572" s="4">
        <v>827.0</v>
      </c>
      <c r="F3572" s="5" t="s">
        <v>9289</v>
      </c>
      <c r="G3572" s="6" t="s">
        <v>9290</v>
      </c>
    </row>
    <row r="3573">
      <c r="A3573" s="2" t="s">
        <v>7</v>
      </c>
      <c r="B3573" s="5">
        <v>4123.0</v>
      </c>
      <c r="C3573" s="5" t="s">
        <v>9291</v>
      </c>
      <c r="D3573" s="5" t="s">
        <v>468</v>
      </c>
      <c r="E3573" s="4">
        <v>827.0</v>
      </c>
      <c r="F3573" s="5" t="s">
        <v>9292</v>
      </c>
      <c r="G3573" s="6" t="s">
        <v>9293</v>
      </c>
    </row>
    <row r="3574">
      <c r="A3574" s="2" t="s">
        <v>7</v>
      </c>
      <c r="B3574" s="5">
        <v>4124.0</v>
      </c>
      <c r="C3574" s="5" t="s">
        <v>367</v>
      </c>
      <c r="D3574" s="5" t="s">
        <v>468</v>
      </c>
      <c r="E3574" s="4">
        <v>827.0</v>
      </c>
      <c r="F3574" s="5" t="s">
        <v>9294</v>
      </c>
      <c r="G3574" s="6" t="s">
        <v>9295</v>
      </c>
    </row>
    <row r="3575">
      <c r="A3575" s="2" t="s">
        <v>7</v>
      </c>
      <c r="B3575" s="5">
        <v>4125.0</v>
      </c>
      <c r="C3575" s="5" t="s">
        <v>9296</v>
      </c>
      <c r="D3575" s="5" t="s">
        <v>468</v>
      </c>
      <c r="E3575" s="4">
        <v>828.0</v>
      </c>
      <c r="F3575" s="5"/>
      <c r="G3575" s="6" t="s">
        <v>9297</v>
      </c>
    </row>
    <row r="3576">
      <c r="A3576" s="2" t="s">
        <v>7</v>
      </c>
      <c r="B3576" s="5">
        <v>4126.0</v>
      </c>
      <c r="C3576" s="5" t="s">
        <v>9298</v>
      </c>
      <c r="D3576" s="5" t="s">
        <v>468</v>
      </c>
      <c r="E3576" s="4">
        <v>829.0</v>
      </c>
      <c r="F3576" s="5" t="s">
        <v>9299</v>
      </c>
      <c r="G3576" s="6" t="s">
        <v>9300</v>
      </c>
    </row>
    <row r="3577">
      <c r="A3577" s="2" t="s">
        <v>7</v>
      </c>
      <c r="B3577" s="5">
        <v>4127.0</v>
      </c>
      <c r="C3577" s="5" t="s">
        <v>9301</v>
      </c>
      <c r="D3577" s="5" t="s">
        <v>468</v>
      </c>
      <c r="E3577" s="4">
        <v>829.0</v>
      </c>
      <c r="F3577" s="5" t="s">
        <v>9302</v>
      </c>
      <c r="G3577" s="6" t="s">
        <v>9303</v>
      </c>
    </row>
    <row r="3578">
      <c r="A3578" s="2" t="s">
        <v>7</v>
      </c>
      <c r="B3578" s="5">
        <v>4128.0</v>
      </c>
      <c r="C3578" s="5" t="s">
        <v>9304</v>
      </c>
      <c r="D3578" s="5" t="s">
        <v>468</v>
      </c>
      <c r="E3578" s="4">
        <v>829.0</v>
      </c>
      <c r="F3578" s="5"/>
      <c r="G3578" s="6" t="s">
        <v>9305</v>
      </c>
    </row>
    <row r="3579">
      <c r="A3579" s="2" t="s">
        <v>7</v>
      </c>
      <c r="B3579" s="5">
        <v>4129.0</v>
      </c>
      <c r="C3579" s="5" t="s">
        <v>9306</v>
      </c>
      <c r="D3579" s="5" t="s">
        <v>468</v>
      </c>
      <c r="E3579" s="4">
        <v>829.0</v>
      </c>
      <c r="F3579" s="5" t="s">
        <v>9307</v>
      </c>
      <c r="G3579" s="6" t="s">
        <v>9308</v>
      </c>
    </row>
    <row r="3580">
      <c r="A3580" s="2" t="s">
        <v>7</v>
      </c>
      <c r="B3580" s="5">
        <v>4130.0</v>
      </c>
      <c r="C3580" s="5" t="s">
        <v>9309</v>
      </c>
      <c r="D3580" s="5" t="s">
        <v>468</v>
      </c>
      <c r="E3580" s="4">
        <v>830.0</v>
      </c>
      <c r="F3580" s="5"/>
      <c r="G3580" s="6" t="s">
        <v>9310</v>
      </c>
    </row>
    <row r="3581">
      <c r="A3581" s="2" t="s">
        <v>7</v>
      </c>
      <c r="B3581" s="5">
        <v>4131.0</v>
      </c>
      <c r="C3581" s="5" t="s">
        <v>9311</v>
      </c>
      <c r="D3581" s="5" t="s">
        <v>468</v>
      </c>
      <c r="E3581" s="4">
        <v>830.0</v>
      </c>
      <c r="F3581" s="5" t="s">
        <v>9312</v>
      </c>
      <c r="G3581" s="6" t="s">
        <v>9313</v>
      </c>
    </row>
    <row r="3582">
      <c r="A3582" s="2" t="s">
        <v>7</v>
      </c>
      <c r="B3582" s="5">
        <v>4132.0</v>
      </c>
      <c r="C3582" s="5" t="s">
        <v>9314</v>
      </c>
      <c r="D3582" s="5" t="s">
        <v>468</v>
      </c>
      <c r="E3582" s="4">
        <v>830.0</v>
      </c>
      <c r="F3582" s="5" t="s">
        <v>9315</v>
      </c>
      <c r="G3582" s="6" t="s">
        <v>9316</v>
      </c>
    </row>
    <row r="3583">
      <c r="A3583" s="2" t="s">
        <v>7</v>
      </c>
      <c r="B3583" s="5">
        <v>4133.0</v>
      </c>
      <c r="C3583" s="5" t="s">
        <v>9317</v>
      </c>
      <c r="D3583" s="5" t="s">
        <v>468</v>
      </c>
      <c r="E3583" s="4">
        <v>831.0</v>
      </c>
      <c r="F3583" s="5" t="s">
        <v>9318</v>
      </c>
      <c r="G3583" s="6" t="s">
        <v>9319</v>
      </c>
    </row>
    <row r="3584">
      <c r="A3584" s="2" t="s">
        <v>7</v>
      </c>
      <c r="B3584" s="5">
        <v>4134.0</v>
      </c>
      <c r="C3584" s="5" t="s">
        <v>9320</v>
      </c>
      <c r="D3584" s="5" t="s">
        <v>468</v>
      </c>
      <c r="E3584" s="4">
        <v>831.0</v>
      </c>
      <c r="F3584" s="5"/>
      <c r="G3584" s="6" t="s">
        <v>9321</v>
      </c>
    </row>
    <row r="3585">
      <c r="A3585" s="2" t="s">
        <v>7</v>
      </c>
      <c r="B3585" s="5">
        <v>4135.0</v>
      </c>
      <c r="C3585" s="5" t="s">
        <v>9322</v>
      </c>
      <c r="D3585" s="5" t="s">
        <v>548</v>
      </c>
      <c r="E3585" s="4">
        <v>831.0</v>
      </c>
      <c r="F3585" s="5" t="s">
        <v>9323</v>
      </c>
      <c r="G3585" s="6" t="s">
        <v>9324</v>
      </c>
    </row>
    <row r="3586">
      <c r="A3586" s="2" t="s">
        <v>7</v>
      </c>
      <c r="B3586" s="5">
        <v>4136.0</v>
      </c>
      <c r="C3586" s="5" t="s">
        <v>9325</v>
      </c>
      <c r="D3586" s="5" t="s">
        <v>468</v>
      </c>
      <c r="E3586" s="4">
        <v>831.0</v>
      </c>
      <c r="F3586" s="5" t="s">
        <v>9326</v>
      </c>
      <c r="G3586" s="6" t="s">
        <v>9327</v>
      </c>
    </row>
    <row r="3587">
      <c r="A3587" s="2" t="s">
        <v>7</v>
      </c>
      <c r="B3587" s="5">
        <v>4137.0</v>
      </c>
      <c r="C3587" s="5" t="s">
        <v>9328</v>
      </c>
      <c r="D3587" s="5" t="s">
        <v>468</v>
      </c>
      <c r="E3587" s="4">
        <v>832.0</v>
      </c>
      <c r="F3587" s="5" t="s">
        <v>9329</v>
      </c>
      <c r="G3587" s="6" t="s">
        <v>9330</v>
      </c>
    </row>
    <row r="3588">
      <c r="A3588" s="2" t="s">
        <v>7</v>
      </c>
      <c r="B3588" s="5">
        <v>4138.0</v>
      </c>
      <c r="C3588" s="5" t="s">
        <v>9331</v>
      </c>
      <c r="D3588" s="5" t="s">
        <v>468</v>
      </c>
      <c r="E3588" s="4">
        <v>832.0</v>
      </c>
      <c r="F3588" s="5" t="s">
        <v>9332</v>
      </c>
      <c r="G3588" s="6" t="s">
        <v>9333</v>
      </c>
    </row>
    <row r="3589">
      <c r="A3589" s="2" t="s">
        <v>7</v>
      </c>
      <c r="B3589" s="5">
        <v>4139.0</v>
      </c>
      <c r="C3589" s="5" t="s">
        <v>9334</v>
      </c>
      <c r="D3589" s="5" t="s">
        <v>468</v>
      </c>
      <c r="E3589" s="4">
        <v>832.0</v>
      </c>
      <c r="F3589" s="5" t="s">
        <v>9335</v>
      </c>
      <c r="G3589" s="6" t="s">
        <v>9336</v>
      </c>
    </row>
    <row r="3590">
      <c r="A3590" s="2" t="s">
        <v>7</v>
      </c>
      <c r="B3590" s="5">
        <v>4140.0</v>
      </c>
      <c r="C3590" s="5" t="s">
        <v>9337</v>
      </c>
      <c r="D3590" s="5" t="s">
        <v>468</v>
      </c>
      <c r="E3590" s="4">
        <v>832.0</v>
      </c>
      <c r="F3590" s="5" t="s">
        <v>9338</v>
      </c>
      <c r="G3590" s="6" t="s">
        <v>9339</v>
      </c>
    </row>
    <row r="3591">
      <c r="A3591" s="2" t="s">
        <v>7</v>
      </c>
      <c r="B3591" s="5">
        <v>4141.0</v>
      </c>
      <c r="C3591" s="5" t="s">
        <v>9340</v>
      </c>
      <c r="D3591" s="5" t="s">
        <v>468</v>
      </c>
      <c r="E3591" s="4">
        <v>832.0</v>
      </c>
      <c r="F3591" s="5" t="s">
        <v>9341</v>
      </c>
      <c r="G3591" s="6" t="s">
        <v>9342</v>
      </c>
    </row>
    <row r="3592">
      <c r="A3592" s="2" t="s">
        <v>7</v>
      </c>
      <c r="B3592" s="5">
        <v>4142.0</v>
      </c>
      <c r="C3592" s="5" t="s">
        <v>9343</v>
      </c>
      <c r="D3592" s="5" t="s">
        <v>468</v>
      </c>
      <c r="E3592" s="4">
        <v>832.0</v>
      </c>
      <c r="F3592" s="5" t="s">
        <v>9344</v>
      </c>
      <c r="G3592" s="6" t="s">
        <v>9345</v>
      </c>
    </row>
    <row r="3593">
      <c r="A3593" s="2" t="s">
        <v>7</v>
      </c>
      <c r="B3593" s="5">
        <v>4143.0</v>
      </c>
      <c r="C3593" s="5" t="s">
        <v>9346</v>
      </c>
      <c r="D3593" s="5" t="s">
        <v>468</v>
      </c>
      <c r="E3593" s="4">
        <v>832.0</v>
      </c>
      <c r="F3593" s="5" t="s">
        <v>9347</v>
      </c>
      <c r="G3593" s="6" t="s">
        <v>9348</v>
      </c>
    </row>
    <row r="3594">
      <c r="A3594" s="2" t="s">
        <v>7</v>
      </c>
      <c r="B3594" s="5">
        <v>4144.0</v>
      </c>
      <c r="C3594" s="5" t="s">
        <v>9349</v>
      </c>
      <c r="D3594" s="5" t="s">
        <v>468</v>
      </c>
      <c r="E3594" s="4">
        <v>832.0</v>
      </c>
      <c r="F3594" s="5" t="s">
        <v>9350</v>
      </c>
      <c r="G3594" s="6" t="s">
        <v>9351</v>
      </c>
    </row>
    <row r="3595">
      <c r="A3595" s="2" t="s">
        <v>7</v>
      </c>
      <c r="B3595" s="5">
        <v>4145.0</v>
      </c>
      <c r="C3595" s="5" t="s">
        <v>9352</v>
      </c>
      <c r="D3595" s="5" t="s">
        <v>468</v>
      </c>
      <c r="E3595" s="4">
        <v>832.0</v>
      </c>
      <c r="F3595" s="5"/>
      <c r="G3595" s="6" t="s">
        <v>9353</v>
      </c>
    </row>
    <row r="3596">
      <c r="A3596" s="2" t="s">
        <v>7</v>
      </c>
      <c r="B3596" s="5">
        <v>4146.0</v>
      </c>
      <c r="C3596" s="5" t="s">
        <v>9354</v>
      </c>
      <c r="D3596" s="5" t="s">
        <v>548</v>
      </c>
      <c r="E3596" s="4">
        <v>833.0</v>
      </c>
      <c r="F3596" s="5" t="s">
        <v>9355</v>
      </c>
      <c r="G3596" s="6" t="s">
        <v>9356</v>
      </c>
    </row>
    <row r="3597">
      <c r="A3597" s="2" t="s">
        <v>7</v>
      </c>
      <c r="B3597" s="5">
        <v>4147.0</v>
      </c>
      <c r="C3597" s="5" t="s">
        <v>9357</v>
      </c>
      <c r="D3597" s="5" t="s">
        <v>468</v>
      </c>
      <c r="E3597" s="4">
        <v>834.0</v>
      </c>
      <c r="F3597" s="5" t="s">
        <v>9358</v>
      </c>
      <c r="G3597" s="6" t="s">
        <v>9359</v>
      </c>
    </row>
    <row r="3598">
      <c r="A3598" s="2" t="s">
        <v>7</v>
      </c>
      <c r="B3598" s="5">
        <v>4148.0</v>
      </c>
      <c r="C3598" s="5" t="s">
        <v>9360</v>
      </c>
      <c r="D3598" s="5" t="s">
        <v>468</v>
      </c>
      <c r="E3598" s="4">
        <v>834.0</v>
      </c>
      <c r="F3598" s="5" t="s">
        <v>9361</v>
      </c>
      <c r="G3598" s="6" t="s">
        <v>9362</v>
      </c>
    </row>
    <row r="3599">
      <c r="A3599" s="2" t="s">
        <v>7</v>
      </c>
      <c r="B3599" s="5">
        <v>4149.0</v>
      </c>
      <c r="C3599" s="5" t="s">
        <v>9363</v>
      </c>
      <c r="D3599" s="5" t="s">
        <v>468</v>
      </c>
      <c r="E3599" s="4">
        <v>834.0</v>
      </c>
      <c r="F3599" s="5" t="s">
        <v>9364</v>
      </c>
      <c r="G3599" s="6" t="s">
        <v>9365</v>
      </c>
    </row>
    <row r="3600">
      <c r="A3600" s="2" t="s">
        <v>7</v>
      </c>
      <c r="B3600" s="5">
        <v>4150.0</v>
      </c>
      <c r="C3600" s="5" t="s">
        <v>375</v>
      </c>
      <c r="D3600" s="5" t="s">
        <v>468</v>
      </c>
      <c r="E3600" s="4">
        <v>835.0</v>
      </c>
      <c r="F3600" s="5" t="s">
        <v>9366</v>
      </c>
      <c r="G3600" s="6" t="s">
        <v>9367</v>
      </c>
    </row>
    <row r="3601">
      <c r="A3601" s="2" t="s">
        <v>7</v>
      </c>
      <c r="B3601" s="5">
        <v>4151.0</v>
      </c>
      <c r="C3601" s="5" t="s">
        <v>9368</v>
      </c>
      <c r="D3601" s="5" t="s">
        <v>468</v>
      </c>
      <c r="E3601" s="4">
        <v>835.0</v>
      </c>
      <c r="F3601" s="5" t="s">
        <v>9369</v>
      </c>
      <c r="G3601" s="6" t="s">
        <v>9370</v>
      </c>
    </row>
    <row r="3602">
      <c r="A3602" s="2" t="s">
        <v>7</v>
      </c>
      <c r="B3602" s="5">
        <v>4152.0</v>
      </c>
      <c r="C3602" s="5" t="s">
        <v>9371</v>
      </c>
      <c r="D3602" s="5" t="s">
        <v>468</v>
      </c>
      <c r="E3602" s="4">
        <v>835.0</v>
      </c>
      <c r="F3602" s="5" t="s">
        <v>9372</v>
      </c>
      <c r="G3602" s="6" t="s">
        <v>9373</v>
      </c>
    </row>
    <row r="3603">
      <c r="A3603" s="2" t="s">
        <v>7</v>
      </c>
      <c r="B3603" s="5">
        <v>4153.0</v>
      </c>
      <c r="C3603" s="5" t="s">
        <v>9374</v>
      </c>
      <c r="D3603" s="5" t="s">
        <v>548</v>
      </c>
      <c r="E3603" s="4">
        <v>835.0</v>
      </c>
      <c r="F3603" s="5"/>
      <c r="G3603" s="6" t="s">
        <v>9375</v>
      </c>
    </row>
    <row r="3604">
      <c r="A3604" s="2" t="s">
        <v>7</v>
      </c>
      <c r="B3604" s="5">
        <v>4154.0</v>
      </c>
      <c r="C3604" s="5" t="s">
        <v>9376</v>
      </c>
      <c r="D3604" s="5" t="s">
        <v>548</v>
      </c>
      <c r="E3604" s="4">
        <v>836.0</v>
      </c>
      <c r="F3604" s="5" t="s">
        <v>9158</v>
      </c>
      <c r="G3604" s="6" t="s">
        <v>9377</v>
      </c>
    </row>
    <row r="3605">
      <c r="A3605" s="2" t="s">
        <v>7</v>
      </c>
      <c r="B3605" s="5">
        <v>4155.0</v>
      </c>
      <c r="C3605" s="5" t="s">
        <v>9378</v>
      </c>
      <c r="D3605" s="5" t="s">
        <v>468</v>
      </c>
      <c r="E3605" s="4">
        <v>837.0</v>
      </c>
      <c r="F3605" s="5" t="s">
        <v>9379</v>
      </c>
      <c r="G3605" s="6" t="s">
        <v>9380</v>
      </c>
    </row>
    <row r="3606">
      <c r="A3606" s="2" t="s">
        <v>7</v>
      </c>
      <c r="B3606" s="5">
        <v>4156.0</v>
      </c>
      <c r="C3606" s="5" t="s">
        <v>9381</v>
      </c>
      <c r="D3606" s="5" t="s">
        <v>468</v>
      </c>
      <c r="E3606" s="4">
        <v>837.0</v>
      </c>
      <c r="F3606" s="5" t="s">
        <v>9382</v>
      </c>
      <c r="G3606" s="6" t="s">
        <v>9383</v>
      </c>
    </row>
    <row r="3607">
      <c r="A3607" s="2" t="s">
        <v>7</v>
      </c>
      <c r="B3607" s="5">
        <v>4157.0</v>
      </c>
      <c r="C3607" s="5" t="s">
        <v>9384</v>
      </c>
      <c r="D3607" s="5" t="s">
        <v>548</v>
      </c>
      <c r="E3607" s="4">
        <v>838.0</v>
      </c>
      <c r="F3607" s="5" t="s">
        <v>9385</v>
      </c>
      <c r="G3607" s="6" t="s">
        <v>9386</v>
      </c>
    </row>
    <row r="3608">
      <c r="A3608" s="2" t="s">
        <v>7</v>
      </c>
      <c r="B3608" s="5">
        <v>4158.0</v>
      </c>
      <c r="C3608" s="5" t="s">
        <v>9387</v>
      </c>
      <c r="D3608" s="5" t="s">
        <v>468</v>
      </c>
      <c r="E3608" s="4">
        <v>839.0</v>
      </c>
      <c r="F3608" s="5" t="s">
        <v>9388</v>
      </c>
      <c r="G3608" s="6" t="s">
        <v>9389</v>
      </c>
    </row>
    <row r="3609">
      <c r="A3609" s="2" t="s">
        <v>7</v>
      </c>
      <c r="B3609" s="5">
        <v>4159.0</v>
      </c>
      <c r="C3609" s="5" t="s">
        <v>9390</v>
      </c>
      <c r="D3609" s="5" t="s">
        <v>468</v>
      </c>
      <c r="E3609" s="4">
        <v>839.0</v>
      </c>
      <c r="F3609" s="5" t="s">
        <v>9391</v>
      </c>
      <c r="G3609" s="6" t="s">
        <v>9392</v>
      </c>
    </row>
    <row r="3610">
      <c r="A3610" s="2" t="s">
        <v>7</v>
      </c>
      <c r="B3610" s="5">
        <v>4160.0</v>
      </c>
      <c r="C3610" s="5" t="s">
        <v>9393</v>
      </c>
      <c r="D3610" s="5" t="s">
        <v>468</v>
      </c>
      <c r="E3610" s="4">
        <v>839.0</v>
      </c>
      <c r="F3610" s="5" t="s">
        <v>9394</v>
      </c>
      <c r="G3610" s="6" t="s">
        <v>9395</v>
      </c>
    </row>
    <row r="3611">
      <c r="A3611" s="2" t="s">
        <v>7</v>
      </c>
      <c r="B3611" s="5">
        <v>4161.0</v>
      </c>
      <c r="C3611" s="5" t="s">
        <v>9396</v>
      </c>
      <c r="D3611" s="5" t="s">
        <v>468</v>
      </c>
      <c r="E3611" s="4">
        <v>839.0</v>
      </c>
      <c r="F3611" s="5"/>
      <c r="G3611" s="6" t="s">
        <v>9397</v>
      </c>
    </row>
    <row r="3612">
      <c r="A3612" s="2" t="s">
        <v>7</v>
      </c>
      <c r="B3612" s="5">
        <v>4162.0</v>
      </c>
      <c r="C3612" s="5" t="s">
        <v>9398</v>
      </c>
      <c r="D3612" s="5" t="s">
        <v>468</v>
      </c>
      <c r="E3612" s="4">
        <v>839.0</v>
      </c>
      <c r="F3612" s="5"/>
      <c r="G3612" s="6" t="s">
        <v>9399</v>
      </c>
    </row>
    <row r="3613">
      <c r="A3613" s="2" t="s">
        <v>7</v>
      </c>
      <c r="B3613" s="5">
        <v>4163.0</v>
      </c>
      <c r="C3613" s="5" t="s">
        <v>9400</v>
      </c>
      <c r="D3613" s="5" t="s">
        <v>468</v>
      </c>
      <c r="E3613" s="4">
        <v>839.0</v>
      </c>
      <c r="F3613" s="5" t="s">
        <v>9401</v>
      </c>
      <c r="G3613" s="6" t="s">
        <v>9402</v>
      </c>
    </row>
    <row r="3614">
      <c r="A3614" s="2" t="s">
        <v>7</v>
      </c>
      <c r="B3614" s="5">
        <v>4164.0</v>
      </c>
      <c r="C3614" s="5" t="s">
        <v>9403</v>
      </c>
      <c r="D3614" s="5" t="s">
        <v>468</v>
      </c>
      <c r="E3614" s="4">
        <v>839.0</v>
      </c>
      <c r="F3614" s="5" t="s">
        <v>9404</v>
      </c>
      <c r="G3614" s="6" t="s">
        <v>9405</v>
      </c>
    </row>
    <row r="3615">
      <c r="A3615" s="2" t="s">
        <v>7</v>
      </c>
      <c r="B3615" s="5">
        <v>4165.0</v>
      </c>
      <c r="C3615" s="5" t="s">
        <v>379</v>
      </c>
      <c r="D3615" s="5" t="s">
        <v>468</v>
      </c>
      <c r="E3615" s="4">
        <v>839.0</v>
      </c>
      <c r="F3615" s="5" t="s">
        <v>9394</v>
      </c>
      <c r="G3615" s="6" t="s">
        <v>9406</v>
      </c>
    </row>
    <row r="3616">
      <c r="A3616" s="2" t="s">
        <v>7</v>
      </c>
      <c r="B3616" s="5">
        <v>4166.0</v>
      </c>
      <c r="C3616" s="5" t="s">
        <v>9407</v>
      </c>
      <c r="D3616" s="5" t="s">
        <v>468</v>
      </c>
      <c r="E3616" s="4">
        <v>839.0</v>
      </c>
      <c r="F3616" s="5" t="s">
        <v>9408</v>
      </c>
      <c r="G3616" s="6" t="s">
        <v>9409</v>
      </c>
    </row>
    <row r="3617">
      <c r="A3617" s="2" t="s">
        <v>7</v>
      </c>
      <c r="B3617" s="5">
        <v>4167.0</v>
      </c>
      <c r="C3617" s="5" t="s">
        <v>9410</v>
      </c>
      <c r="D3617" s="5" t="s">
        <v>468</v>
      </c>
      <c r="E3617" s="4">
        <v>839.0</v>
      </c>
      <c r="F3617" s="5"/>
      <c r="G3617" s="6" t="s">
        <v>9411</v>
      </c>
    </row>
    <row r="3618">
      <c r="A3618" s="2" t="s">
        <v>7</v>
      </c>
      <c r="B3618" s="5">
        <v>4168.0</v>
      </c>
      <c r="C3618" s="5" t="s">
        <v>9412</v>
      </c>
      <c r="D3618" s="5" t="s">
        <v>468</v>
      </c>
      <c r="E3618" s="4">
        <v>839.0</v>
      </c>
      <c r="F3618" s="5"/>
      <c r="G3618" s="6" t="s">
        <v>9413</v>
      </c>
    </row>
    <row r="3619">
      <c r="A3619" s="2" t="s">
        <v>7</v>
      </c>
      <c r="B3619" s="5">
        <v>4169.0</v>
      </c>
      <c r="C3619" s="5" t="s">
        <v>9414</v>
      </c>
      <c r="D3619" s="5" t="s">
        <v>468</v>
      </c>
      <c r="E3619" s="4">
        <v>840.0</v>
      </c>
      <c r="F3619" s="5"/>
      <c r="G3619" s="6" t="s">
        <v>9415</v>
      </c>
    </row>
    <row r="3620">
      <c r="A3620" s="2" t="s">
        <v>7</v>
      </c>
      <c r="B3620" s="5">
        <v>4170.0</v>
      </c>
      <c r="C3620" s="5" t="s">
        <v>9416</v>
      </c>
      <c r="D3620" s="5" t="s">
        <v>468</v>
      </c>
      <c r="E3620" s="4">
        <v>840.0</v>
      </c>
      <c r="F3620" s="5" t="s">
        <v>9417</v>
      </c>
      <c r="G3620" s="6" t="s">
        <v>9418</v>
      </c>
    </row>
    <row r="3621">
      <c r="A3621" s="2" t="s">
        <v>7</v>
      </c>
      <c r="B3621" s="5">
        <v>4171.0</v>
      </c>
      <c r="C3621" s="5" t="s">
        <v>9419</v>
      </c>
      <c r="D3621" s="5" t="s">
        <v>468</v>
      </c>
      <c r="E3621" s="4">
        <v>840.0</v>
      </c>
      <c r="F3621" s="5" t="s">
        <v>9420</v>
      </c>
      <c r="G3621" s="6" t="s">
        <v>9421</v>
      </c>
    </row>
    <row r="3622">
      <c r="A3622" s="2" t="s">
        <v>7</v>
      </c>
      <c r="B3622" s="5">
        <v>4172.0</v>
      </c>
      <c r="C3622" s="5" t="s">
        <v>9422</v>
      </c>
      <c r="D3622" s="5" t="s">
        <v>548</v>
      </c>
      <c r="E3622" s="4">
        <v>841.0</v>
      </c>
      <c r="F3622" s="5"/>
      <c r="G3622" s="6" t="s">
        <v>9423</v>
      </c>
    </row>
    <row r="3623">
      <c r="A3623" s="2" t="s">
        <v>7</v>
      </c>
      <c r="B3623" s="5">
        <v>4173.0</v>
      </c>
      <c r="C3623" s="5" t="s">
        <v>9424</v>
      </c>
      <c r="D3623" s="5" t="s">
        <v>468</v>
      </c>
      <c r="E3623" s="4">
        <v>841.0</v>
      </c>
      <c r="F3623" s="5" t="s">
        <v>9425</v>
      </c>
      <c r="G3623" s="6" t="s">
        <v>9426</v>
      </c>
    </row>
    <row r="3624">
      <c r="A3624" s="2" t="s">
        <v>7</v>
      </c>
      <c r="B3624" s="5">
        <v>4174.0</v>
      </c>
      <c r="C3624" s="5" t="s">
        <v>9427</v>
      </c>
      <c r="D3624" s="5" t="s">
        <v>548</v>
      </c>
      <c r="E3624" s="4">
        <v>841.0</v>
      </c>
      <c r="F3624" s="5" t="s">
        <v>9428</v>
      </c>
      <c r="G3624" s="6" t="s">
        <v>9429</v>
      </c>
    </row>
    <row r="3625">
      <c r="A3625" s="2" t="s">
        <v>7</v>
      </c>
      <c r="B3625" s="5">
        <v>4175.0</v>
      </c>
      <c r="C3625" s="5" t="s">
        <v>9430</v>
      </c>
      <c r="D3625" s="5" t="s">
        <v>468</v>
      </c>
      <c r="E3625" s="4">
        <v>841.0</v>
      </c>
      <c r="F3625" s="5" t="s">
        <v>9431</v>
      </c>
      <c r="G3625" s="6" t="s">
        <v>9432</v>
      </c>
    </row>
    <row r="3626">
      <c r="A3626" s="2" t="s">
        <v>7</v>
      </c>
      <c r="B3626" s="5">
        <v>4176.0</v>
      </c>
      <c r="C3626" s="5" t="s">
        <v>9433</v>
      </c>
      <c r="D3626" s="5" t="s">
        <v>468</v>
      </c>
      <c r="E3626" s="4">
        <v>841.0</v>
      </c>
      <c r="F3626" s="5" t="s">
        <v>9434</v>
      </c>
      <c r="G3626" s="6" t="s">
        <v>9435</v>
      </c>
    </row>
    <row r="3627">
      <c r="A3627" s="2" t="s">
        <v>7</v>
      </c>
      <c r="B3627" s="5">
        <v>4177.0</v>
      </c>
      <c r="C3627" s="5" t="s">
        <v>9436</v>
      </c>
      <c r="D3627" s="5" t="s">
        <v>468</v>
      </c>
      <c r="E3627" s="4">
        <v>841.0</v>
      </c>
      <c r="F3627" s="5" t="s">
        <v>9437</v>
      </c>
      <c r="G3627" s="6" t="s">
        <v>9438</v>
      </c>
    </row>
    <row r="3628">
      <c r="A3628" s="2" t="s">
        <v>7</v>
      </c>
      <c r="B3628" s="5">
        <v>4178.0</v>
      </c>
      <c r="C3628" s="5" t="s">
        <v>9439</v>
      </c>
      <c r="D3628" s="5" t="s">
        <v>468</v>
      </c>
      <c r="E3628" s="4">
        <v>841.0</v>
      </c>
      <c r="F3628" s="5" t="s">
        <v>9440</v>
      </c>
      <c r="G3628" s="6" t="s">
        <v>9441</v>
      </c>
    </row>
    <row r="3629">
      <c r="A3629" s="2" t="s">
        <v>7</v>
      </c>
      <c r="B3629" s="5">
        <v>4179.0</v>
      </c>
      <c r="C3629" s="5" t="s">
        <v>381</v>
      </c>
      <c r="D3629" s="5" t="s">
        <v>468</v>
      </c>
      <c r="E3629" s="4">
        <v>841.0</v>
      </c>
      <c r="F3629" s="5" t="s">
        <v>9442</v>
      </c>
      <c r="G3629" s="6" t="s">
        <v>9443</v>
      </c>
    </row>
    <row r="3630">
      <c r="A3630" s="2" t="s">
        <v>7</v>
      </c>
      <c r="B3630" s="5">
        <v>4180.0</v>
      </c>
      <c r="C3630" s="5" t="s">
        <v>9444</v>
      </c>
      <c r="D3630" s="5" t="s">
        <v>468</v>
      </c>
      <c r="E3630" s="4">
        <v>842.0</v>
      </c>
      <c r="F3630" s="5" t="s">
        <v>9445</v>
      </c>
      <c r="G3630" s="6" t="s">
        <v>9446</v>
      </c>
    </row>
    <row r="3631">
      <c r="A3631" s="2" t="s">
        <v>7</v>
      </c>
      <c r="B3631" s="5">
        <v>4181.0</v>
      </c>
      <c r="C3631" s="5" t="s">
        <v>9447</v>
      </c>
      <c r="D3631" s="5" t="s">
        <v>468</v>
      </c>
      <c r="E3631" s="4">
        <v>842.0</v>
      </c>
      <c r="F3631" s="5" t="s">
        <v>9448</v>
      </c>
      <c r="G3631" s="6" t="s">
        <v>9449</v>
      </c>
    </row>
    <row r="3632">
      <c r="A3632" s="2" t="s">
        <v>7</v>
      </c>
      <c r="B3632" s="5">
        <v>4182.0</v>
      </c>
      <c r="C3632" s="5" t="s">
        <v>9450</v>
      </c>
      <c r="D3632" s="5" t="s">
        <v>468</v>
      </c>
      <c r="E3632" s="4">
        <v>843.0</v>
      </c>
      <c r="F3632" s="5" t="s">
        <v>9451</v>
      </c>
      <c r="G3632" s="6" t="s">
        <v>9452</v>
      </c>
    </row>
    <row r="3633">
      <c r="A3633" s="2" t="s">
        <v>7</v>
      </c>
      <c r="B3633" s="5">
        <v>4183.0</v>
      </c>
      <c r="C3633" s="5" t="s">
        <v>9453</v>
      </c>
      <c r="D3633" s="5" t="s">
        <v>468</v>
      </c>
      <c r="E3633" s="4">
        <v>843.0</v>
      </c>
      <c r="F3633" s="5" t="s">
        <v>9454</v>
      </c>
      <c r="G3633" s="6" t="s">
        <v>9455</v>
      </c>
    </row>
    <row r="3634">
      <c r="A3634" s="2" t="s">
        <v>7</v>
      </c>
      <c r="B3634" s="5">
        <v>4184.0</v>
      </c>
      <c r="C3634" s="5" t="s">
        <v>9456</v>
      </c>
      <c r="D3634" s="5" t="s">
        <v>468</v>
      </c>
      <c r="E3634" s="4">
        <v>844.0</v>
      </c>
      <c r="F3634" s="5" t="s">
        <v>9457</v>
      </c>
      <c r="G3634" s="6" t="s">
        <v>9458</v>
      </c>
    </row>
    <row r="3635">
      <c r="A3635" s="2" t="s">
        <v>7</v>
      </c>
      <c r="B3635" s="5">
        <v>4185.0</v>
      </c>
      <c r="C3635" s="5" t="s">
        <v>9459</v>
      </c>
      <c r="D3635" s="5" t="s">
        <v>468</v>
      </c>
      <c r="E3635" s="4">
        <v>844.0</v>
      </c>
      <c r="F3635" s="5" t="s">
        <v>9460</v>
      </c>
      <c r="G3635" s="6" t="s">
        <v>9461</v>
      </c>
    </row>
    <row r="3636">
      <c r="A3636" s="2" t="s">
        <v>7</v>
      </c>
      <c r="B3636" s="5">
        <v>4186.0</v>
      </c>
      <c r="C3636" s="5" t="s">
        <v>9462</v>
      </c>
      <c r="D3636" s="5" t="s">
        <v>468</v>
      </c>
      <c r="E3636" s="4">
        <v>844.0</v>
      </c>
      <c r="F3636" s="5" t="s">
        <v>9463</v>
      </c>
      <c r="G3636" s="6" t="s">
        <v>9464</v>
      </c>
    </row>
    <row r="3637">
      <c r="A3637" s="2" t="s">
        <v>7</v>
      </c>
      <c r="B3637" s="5">
        <v>4187.0</v>
      </c>
      <c r="C3637" s="5" t="s">
        <v>9465</v>
      </c>
      <c r="D3637" s="5" t="s">
        <v>468</v>
      </c>
      <c r="E3637" s="4">
        <v>844.0</v>
      </c>
      <c r="F3637" s="5" t="s">
        <v>9466</v>
      </c>
      <c r="G3637" s="6" t="s">
        <v>9467</v>
      </c>
    </row>
    <row r="3638">
      <c r="A3638" s="2" t="s">
        <v>7</v>
      </c>
      <c r="B3638" s="5">
        <v>4188.0</v>
      </c>
      <c r="C3638" s="5" t="s">
        <v>9468</v>
      </c>
      <c r="D3638" s="5" t="s">
        <v>468</v>
      </c>
      <c r="E3638" s="4">
        <v>844.0</v>
      </c>
      <c r="F3638" s="5"/>
      <c r="G3638" s="6" t="s">
        <v>9469</v>
      </c>
    </row>
    <row r="3639">
      <c r="A3639" s="2" t="s">
        <v>7</v>
      </c>
      <c r="B3639" s="5">
        <v>4189.0</v>
      </c>
      <c r="C3639" s="5" t="s">
        <v>9470</v>
      </c>
      <c r="D3639" s="5" t="s">
        <v>468</v>
      </c>
      <c r="E3639" s="4">
        <v>844.0</v>
      </c>
      <c r="F3639" s="5" t="s">
        <v>9471</v>
      </c>
      <c r="G3639" s="6" t="s">
        <v>9472</v>
      </c>
    </row>
    <row r="3640">
      <c r="A3640" s="2" t="s">
        <v>7</v>
      </c>
      <c r="B3640" s="5">
        <v>4190.0</v>
      </c>
      <c r="C3640" s="5" t="s">
        <v>9473</v>
      </c>
      <c r="D3640" s="5" t="s">
        <v>468</v>
      </c>
      <c r="E3640" s="4">
        <v>844.0</v>
      </c>
      <c r="F3640" s="5" t="s">
        <v>9474</v>
      </c>
      <c r="G3640" s="6" t="s">
        <v>9475</v>
      </c>
    </row>
    <row r="3641">
      <c r="A3641" s="2" t="s">
        <v>7</v>
      </c>
      <c r="B3641" s="5">
        <v>4191.0</v>
      </c>
      <c r="C3641" s="5" t="s">
        <v>9476</v>
      </c>
      <c r="D3641" s="5" t="s">
        <v>548</v>
      </c>
      <c r="E3641" s="4">
        <v>844.0</v>
      </c>
      <c r="F3641" s="5" t="s">
        <v>9477</v>
      </c>
      <c r="G3641" s="6" t="s">
        <v>9478</v>
      </c>
    </row>
    <row r="3642">
      <c r="A3642" s="2" t="s">
        <v>7</v>
      </c>
      <c r="B3642" s="5">
        <v>4192.0</v>
      </c>
      <c r="C3642" s="5" t="s">
        <v>9479</v>
      </c>
      <c r="D3642" s="5" t="s">
        <v>468</v>
      </c>
      <c r="E3642" s="4">
        <v>844.0</v>
      </c>
      <c r="F3642" s="5" t="s">
        <v>9480</v>
      </c>
      <c r="G3642" s="6" t="s">
        <v>9481</v>
      </c>
    </row>
    <row r="3643">
      <c r="A3643" s="2" t="s">
        <v>7</v>
      </c>
      <c r="B3643" s="5">
        <v>4193.0</v>
      </c>
      <c r="C3643" s="5" t="s">
        <v>9482</v>
      </c>
      <c r="D3643" s="5" t="s">
        <v>468</v>
      </c>
      <c r="E3643" s="4">
        <v>844.0</v>
      </c>
      <c r="F3643" s="5"/>
      <c r="G3643" s="6" t="s">
        <v>9483</v>
      </c>
    </row>
    <row r="3644">
      <c r="A3644" s="2" t="s">
        <v>7</v>
      </c>
      <c r="B3644" s="5">
        <v>4194.0</v>
      </c>
      <c r="C3644" s="5" t="s">
        <v>9484</v>
      </c>
      <c r="D3644" s="5" t="s">
        <v>468</v>
      </c>
      <c r="E3644" s="4">
        <v>844.0</v>
      </c>
      <c r="F3644" s="5" t="s">
        <v>9485</v>
      </c>
      <c r="G3644" s="6" t="s">
        <v>9486</v>
      </c>
    </row>
    <row r="3645">
      <c r="A3645" s="2" t="s">
        <v>7</v>
      </c>
      <c r="B3645" s="5">
        <v>4195.0</v>
      </c>
      <c r="C3645" s="5" t="s">
        <v>9487</v>
      </c>
      <c r="D3645" s="5" t="s">
        <v>468</v>
      </c>
      <c r="E3645" s="4">
        <v>844.0</v>
      </c>
      <c r="F3645" s="5" t="s">
        <v>9488</v>
      </c>
      <c r="G3645" s="6" t="s">
        <v>9489</v>
      </c>
    </row>
    <row r="3646">
      <c r="A3646" s="2" t="s">
        <v>7</v>
      </c>
      <c r="B3646" s="5">
        <v>4196.0</v>
      </c>
      <c r="C3646" s="5" t="s">
        <v>9490</v>
      </c>
      <c r="D3646" s="5" t="s">
        <v>468</v>
      </c>
      <c r="E3646" s="4">
        <v>844.0</v>
      </c>
      <c r="F3646" s="5" t="s">
        <v>9491</v>
      </c>
      <c r="G3646" s="6" t="s">
        <v>9492</v>
      </c>
    </row>
    <row r="3647">
      <c r="A3647" s="2" t="s">
        <v>7</v>
      </c>
      <c r="B3647" s="5">
        <v>4197.0</v>
      </c>
      <c r="C3647" s="5" t="s">
        <v>384</v>
      </c>
      <c r="D3647" s="5" t="s">
        <v>468</v>
      </c>
      <c r="E3647" s="4">
        <v>844.0</v>
      </c>
      <c r="F3647" s="5" t="s">
        <v>9493</v>
      </c>
      <c r="G3647" s="6" t="s">
        <v>9494</v>
      </c>
    </row>
    <row r="3648">
      <c r="A3648" s="2" t="s">
        <v>7</v>
      </c>
      <c r="B3648" s="5">
        <v>4198.0</v>
      </c>
      <c r="C3648" s="5" t="s">
        <v>9495</v>
      </c>
      <c r="D3648" s="5" t="s">
        <v>468</v>
      </c>
      <c r="E3648" s="4">
        <v>844.0</v>
      </c>
      <c r="F3648" s="5" t="s">
        <v>9496</v>
      </c>
      <c r="G3648" s="6" t="s">
        <v>9497</v>
      </c>
    </row>
    <row r="3649">
      <c r="A3649" s="2" t="s">
        <v>7</v>
      </c>
      <c r="B3649" s="5">
        <v>4199.0</v>
      </c>
      <c r="C3649" s="5" t="s">
        <v>9498</v>
      </c>
      <c r="D3649" s="5" t="s">
        <v>468</v>
      </c>
      <c r="E3649" s="4">
        <v>845.0</v>
      </c>
      <c r="F3649" s="5" t="s">
        <v>9499</v>
      </c>
      <c r="G3649" s="6" t="s">
        <v>9500</v>
      </c>
    </row>
    <row r="3650">
      <c r="A3650" s="2" t="s">
        <v>7</v>
      </c>
      <c r="B3650" s="5">
        <v>4200.0</v>
      </c>
      <c r="C3650" s="5" t="s">
        <v>9501</v>
      </c>
      <c r="D3650" s="5" t="s">
        <v>468</v>
      </c>
      <c r="E3650" s="4">
        <v>845.0</v>
      </c>
      <c r="F3650" s="5" t="s">
        <v>9502</v>
      </c>
      <c r="G3650" s="6" t="s">
        <v>9503</v>
      </c>
    </row>
    <row r="3651">
      <c r="A3651" s="2" t="s">
        <v>7</v>
      </c>
      <c r="B3651" s="5">
        <v>4201.0</v>
      </c>
      <c r="C3651" s="5" t="s">
        <v>385</v>
      </c>
      <c r="D3651" s="5" t="s">
        <v>468</v>
      </c>
      <c r="E3651" s="4">
        <v>845.0</v>
      </c>
      <c r="F3651" s="5" t="s">
        <v>9504</v>
      </c>
      <c r="G3651" s="6" t="s">
        <v>9505</v>
      </c>
    </row>
    <row r="3652">
      <c r="A3652" s="2" t="s">
        <v>7</v>
      </c>
      <c r="B3652" s="5">
        <v>4202.0</v>
      </c>
      <c r="C3652" s="5" t="s">
        <v>9506</v>
      </c>
      <c r="D3652" s="5" t="s">
        <v>468</v>
      </c>
      <c r="E3652" s="4">
        <v>845.0</v>
      </c>
      <c r="F3652" s="5" t="s">
        <v>9507</v>
      </c>
      <c r="G3652" s="6" t="s">
        <v>9508</v>
      </c>
    </row>
    <row r="3653">
      <c r="A3653" s="2" t="s">
        <v>7</v>
      </c>
      <c r="B3653" s="5">
        <v>4203.0</v>
      </c>
      <c r="C3653" s="5" t="s">
        <v>9509</v>
      </c>
      <c r="D3653" s="5" t="s">
        <v>468</v>
      </c>
      <c r="E3653" s="4">
        <v>845.0</v>
      </c>
      <c r="F3653" s="5" t="s">
        <v>9510</v>
      </c>
      <c r="G3653" s="6" t="s">
        <v>9511</v>
      </c>
    </row>
    <row r="3654">
      <c r="A3654" s="2" t="s">
        <v>7</v>
      </c>
      <c r="B3654" s="5">
        <v>4204.0</v>
      </c>
      <c r="C3654" s="5" t="s">
        <v>9512</v>
      </c>
      <c r="D3654" s="5" t="s">
        <v>468</v>
      </c>
      <c r="E3654" s="4">
        <v>845.0</v>
      </c>
      <c r="F3654" s="5"/>
      <c r="G3654" s="6" t="s">
        <v>9513</v>
      </c>
    </row>
    <row r="3655">
      <c r="A3655" s="2" t="s">
        <v>7</v>
      </c>
      <c r="B3655" s="5">
        <v>4205.0</v>
      </c>
      <c r="C3655" s="5" t="s">
        <v>9514</v>
      </c>
      <c r="D3655" s="5" t="s">
        <v>468</v>
      </c>
      <c r="E3655" s="4">
        <v>845.0</v>
      </c>
      <c r="F3655" s="5" t="s">
        <v>9515</v>
      </c>
      <c r="G3655" s="6" t="s">
        <v>9516</v>
      </c>
    </row>
    <row r="3656">
      <c r="A3656" s="2" t="s">
        <v>7</v>
      </c>
      <c r="B3656" s="5">
        <v>4206.0</v>
      </c>
      <c r="C3656" s="5" t="s">
        <v>9517</v>
      </c>
      <c r="D3656" s="5" t="s">
        <v>468</v>
      </c>
      <c r="E3656" s="4">
        <v>845.0</v>
      </c>
      <c r="F3656" s="5" t="s">
        <v>9518</v>
      </c>
      <c r="G3656" s="6" t="s">
        <v>9519</v>
      </c>
    </row>
    <row r="3657">
      <c r="A3657" s="2" t="s">
        <v>7</v>
      </c>
      <c r="B3657" s="5">
        <v>4207.0</v>
      </c>
      <c r="C3657" s="5" t="s">
        <v>9520</v>
      </c>
      <c r="D3657" s="5" t="s">
        <v>458</v>
      </c>
      <c r="E3657" s="4">
        <v>846.0</v>
      </c>
      <c r="F3657" s="5" t="s">
        <v>9521</v>
      </c>
      <c r="G3657" s="6" t="s">
        <v>9522</v>
      </c>
    </row>
    <row r="3658">
      <c r="A3658" s="2" t="s">
        <v>7</v>
      </c>
      <c r="B3658" s="5">
        <v>4208.0</v>
      </c>
      <c r="C3658" s="5" t="s">
        <v>9523</v>
      </c>
      <c r="D3658" s="5" t="s">
        <v>468</v>
      </c>
      <c r="E3658" s="4">
        <v>846.0</v>
      </c>
      <c r="F3658" s="5" t="s">
        <v>9524</v>
      </c>
      <c r="G3658" s="6" t="s">
        <v>9525</v>
      </c>
    </row>
    <row r="3659">
      <c r="A3659" s="2" t="s">
        <v>7</v>
      </c>
      <c r="B3659" s="5">
        <v>4209.0</v>
      </c>
      <c r="C3659" s="5" t="s">
        <v>9526</v>
      </c>
      <c r="D3659" s="5" t="s">
        <v>468</v>
      </c>
      <c r="E3659" s="4">
        <v>846.0</v>
      </c>
      <c r="F3659" s="5" t="s">
        <v>9527</v>
      </c>
      <c r="G3659" s="6" t="s">
        <v>9528</v>
      </c>
    </row>
    <row r="3660">
      <c r="A3660" s="2" t="s">
        <v>7</v>
      </c>
      <c r="B3660" s="5">
        <v>4210.0</v>
      </c>
      <c r="C3660" s="5" t="s">
        <v>9529</v>
      </c>
      <c r="D3660" s="5" t="s">
        <v>468</v>
      </c>
      <c r="E3660" s="4">
        <v>846.0</v>
      </c>
      <c r="F3660" s="5" t="s">
        <v>9530</v>
      </c>
      <c r="G3660" s="6" t="s">
        <v>9531</v>
      </c>
    </row>
    <row r="3661">
      <c r="A3661" s="2" t="s">
        <v>7</v>
      </c>
      <c r="B3661" s="5">
        <v>4211.0</v>
      </c>
      <c r="C3661" s="5" t="s">
        <v>9532</v>
      </c>
      <c r="D3661" s="5" t="s">
        <v>468</v>
      </c>
      <c r="E3661" s="4">
        <v>846.0</v>
      </c>
      <c r="F3661" s="5" t="s">
        <v>9515</v>
      </c>
      <c r="G3661" s="6" t="s">
        <v>9533</v>
      </c>
    </row>
    <row r="3662">
      <c r="A3662" s="2" t="s">
        <v>7</v>
      </c>
      <c r="B3662" s="5">
        <v>4212.0</v>
      </c>
      <c r="C3662" s="5" t="s">
        <v>9534</v>
      </c>
      <c r="D3662" s="5" t="s">
        <v>468</v>
      </c>
      <c r="E3662" s="4">
        <v>846.0</v>
      </c>
      <c r="F3662" s="5" t="s">
        <v>9535</v>
      </c>
      <c r="G3662" s="6" t="s">
        <v>9536</v>
      </c>
    </row>
    <row r="3663">
      <c r="A3663" s="2" t="s">
        <v>7</v>
      </c>
      <c r="B3663" s="5">
        <v>4213.0</v>
      </c>
      <c r="C3663" s="5" t="s">
        <v>9537</v>
      </c>
      <c r="D3663" s="5" t="s">
        <v>468</v>
      </c>
      <c r="E3663" s="4">
        <v>846.0</v>
      </c>
      <c r="F3663" s="5" t="s">
        <v>1930</v>
      </c>
      <c r="G3663" s="6" t="s">
        <v>9538</v>
      </c>
    </row>
    <row r="3664">
      <c r="A3664" s="2" t="s">
        <v>7</v>
      </c>
      <c r="B3664" s="5">
        <v>4214.0</v>
      </c>
      <c r="C3664" s="5" t="s">
        <v>9539</v>
      </c>
      <c r="D3664" s="5" t="s">
        <v>468</v>
      </c>
      <c r="E3664" s="4">
        <v>846.0</v>
      </c>
      <c r="F3664" s="5"/>
      <c r="G3664" s="6" t="s">
        <v>9540</v>
      </c>
    </row>
    <row r="3665">
      <c r="A3665" s="2" t="s">
        <v>7</v>
      </c>
      <c r="B3665" s="5">
        <v>4215.0</v>
      </c>
      <c r="C3665" s="5" t="s">
        <v>9541</v>
      </c>
      <c r="D3665" s="5" t="s">
        <v>468</v>
      </c>
      <c r="E3665" s="4">
        <v>846.0</v>
      </c>
      <c r="F3665" s="5" t="s">
        <v>9542</v>
      </c>
      <c r="G3665" s="6" t="s">
        <v>9543</v>
      </c>
    </row>
    <row r="3666">
      <c r="A3666" s="2" t="s">
        <v>7</v>
      </c>
      <c r="B3666" s="5">
        <v>4216.0</v>
      </c>
      <c r="C3666" s="5" t="s">
        <v>9544</v>
      </c>
      <c r="D3666" s="5" t="s">
        <v>468</v>
      </c>
      <c r="E3666" s="4">
        <v>846.0</v>
      </c>
      <c r="F3666" s="5" t="s">
        <v>9545</v>
      </c>
      <c r="G3666" s="6" t="s">
        <v>9546</v>
      </c>
    </row>
    <row r="3667">
      <c r="A3667" s="2" t="s">
        <v>7</v>
      </c>
      <c r="B3667" s="5">
        <v>4217.0</v>
      </c>
      <c r="C3667" s="5" t="s">
        <v>9547</v>
      </c>
      <c r="D3667" s="5" t="s">
        <v>468</v>
      </c>
      <c r="E3667" s="4">
        <v>846.0</v>
      </c>
      <c r="F3667" s="5"/>
      <c r="G3667" s="6" t="s">
        <v>9548</v>
      </c>
    </row>
    <row r="3668">
      <c r="A3668" s="2" t="s">
        <v>7</v>
      </c>
      <c r="B3668" s="5">
        <v>4218.0</v>
      </c>
      <c r="C3668" s="5" t="s">
        <v>9549</v>
      </c>
      <c r="D3668" s="5" t="s">
        <v>468</v>
      </c>
      <c r="E3668" s="4">
        <v>846.0</v>
      </c>
      <c r="F3668" s="5"/>
      <c r="G3668" s="6" t="s">
        <v>9550</v>
      </c>
    </row>
    <row r="3669">
      <c r="A3669" s="2" t="s">
        <v>7</v>
      </c>
      <c r="B3669" s="5">
        <v>4219.0</v>
      </c>
      <c r="C3669" s="5" t="s">
        <v>9551</v>
      </c>
      <c r="D3669" s="5" t="s">
        <v>468</v>
      </c>
      <c r="E3669" s="4">
        <v>846.0</v>
      </c>
      <c r="F3669" s="5" t="s">
        <v>9552</v>
      </c>
      <c r="G3669" s="6" t="s">
        <v>9553</v>
      </c>
    </row>
    <row r="3670">
      <c r="A3670" s="2" t="s">
        <v>7</v>
      </c>
      <c r="B3670" s="5">
        <v>4220.0</v>
      </c>
      <c r="C3670" s="5" t="s">
        <v>9554</v>
      </c>
      <c r="D3670" s="5" t="s">
        <v>468</v>
      </c>
      <c r="E3670" s="4">
        <v>846.0</v>
      </c>
      <c r="F3670" s="5" t="s">
        <v>9524</v>
      </c>
      <c r="G3670" s="6" t="s">
        <v>9555</v>
      </c>
    </row>
    <row r="3671">
      <c r="A3671" s="2" t="s">
        <v>7</v>
      </c>
      <c r="B3671" s="5">
        <v>4221.0</v>
      </c>
      <c r="C3671" s="5" t="s">
        <v>9556</v>
      </c>
      <c r="D3671" s="5" t="s">
        <v>468</v>
      </c>
      <c r="E3671" s="4">
        <v>846.0</v>
      </c>
      <c r="F3671" s="5" t="s">
        <v>9557</v>
      </c>
      <c r="G3671" s="6" t="s">
        <v>9558</v>
      </c>
    </row>
    <row r="3672">
      <c r="A3672" s="2" t="s">
        <v>7</v>
      </c>
      <c r="B3672" s="5">
        <v>4222.0</v>
      </c>
      <c r="C3672" s="5" t="s">
        <v>9559</v>
      </c>
      <c r="D3672" s="5" t="s">
        <v>468</v>
      </c>
      <c r="E3672" s="4">
        <v>847.0</v>
      </c>
      <c r="F3672" s="5" t="s">
        <v>9560</v>
      </c>
      <c r="G3672" s="6" t="s">
        <v>9561</v>
      </c>
    </row>
    <row r="3673">
      <c r="A3673" s="2" t="s">
        <v>7</v>
      </c>
      <c r="B3673" s="5">
        <v>4223.0</v>
      </c>
      <c r="C3673" s="5" t="s">
        <v>9562</v>
      </c>
      <c r="D3673" s="5" t="s">
        <v>468</v>
      </c>
      <c r="E3673" s="4">
        <v>847.0</v>
      </c>
      <c r="F3673" s="5" t="s">
        <v>9563</v>
      </c>
      <c r="G3673" s="6" t="s">
        <v>9564</v>
      </c>
    </row>
    <row r="3674">
      <c r="A3674" s="2" t="s">
        <v>7</v>
      </c>
      <c r="B3674" s="5">
        <v>4224.0</v>
      </c>
      <c r="C3674" s="5" t="s">
        <v>387</v>
      </c>
      <c r="D3674" s="5" t="s">
        <v>468</v>
      </c>
      <c r="E3674" s="4">
        <v>847.0</v>
      </c>
      <c r="F3674" s="5" t="s">
        <v>9431</v>
      </c>
      <c r="G3674" s="6" t="s">
        <v>9565</v>
      </c>
    </row>
    <row r="3675">
      <c r="A3675" s="2" t="s">
        <v>7</v>
      </c>
      <c r="B3675" s="5">
        <v>4225.0</v>
      </c>
      <c r="C3675" s="5" t="s">
        <v>9566</v>
      </c>
      <c r="D3675" s="5" t="s">
        <v>548</v>
      </c>
      <c r="E3675" s="4">
        <v>848.0</v>
      </c>
      <c r="F3675" s="5" t="s">
        <v>9567</v>
      </c>
      <c r="G3675" s="6" t="s">
        <v>9568</v>
      </c>
    </row>
    <row r="3676">
      <c r="A3676" s="2" t="s">
        <v>7</v>
      </c>
      <c r="B3676" s="5">
        <v>4226.0</v>
      </c>
      <c r="C3676" s="5" t="s">
        <v>9569</v>
      </c>
      <c r="D3676" s="5" t="s">
        <v>468</v>
      </c>
      <c r="E3676" s="4">
        <v>848.0</v>
      </c>
      <c r="F3676" s="5" t="s">
        <v>9570</v>
      </c>
      <c r="G3676" s="6" t="s">
        <v>9571</v>
      </c>
    </row>
    <row r="3677">
      <c r="A3677" s="2" t="s">
        <v>7</v>
      </c>
      <c r="B3677" s="5">
        <v>4227.0</v>
      </c>
      <c r="C3677" s="5" t="s">
        <v>9572</v>
      </c>
      <c r="D3677" s="5" t="s">
        <v>548</v>
      </c>
      <c r="E3677" s="4">
        <v>848.0</v>
      </c>
      <c r="F3677" s="5" t="s">
        <v>9573</v>
      </c>
      <c r="G3677" s="6" t="s">
        <v>9574</v>
      </c>
    </row>
    <row r="3678">
      <c r="A3678" s="2" t="s">
        <v>7</v>
      </c>
      <c r="B3678" s="5">
        <v>4228.0</v>
      </c>
      <c r="C3678" s="5" t="s">
        <v>9575</v>
      </c>
      <c r="D3678" s="5" t="s">
        <v>468</v>
      </c>
      <c r="E3678" s="4">
        <v>848.0</v>
      </c>
      <c r="F3678" s="5" t="s">
        <v>9576</v>
      </c>
      <c r="G3678" s="6" t="s">
        <v>9577</v>
      </c>
    </row>
    <row r="3679">
      <c r="A3679" s="2" t="s">
        <v>7</v>
      </c>
      <c r="B3679" s="5">
        <v>4229.0</v>
      </c>
      <c r="C3679" s="5" t="s">
        <v>9578</v>
      </c>
      <c r="D3679" s="5" t="s">
        <v>468</v>
      </c>
      <c r="E3679" s="4">
        <v>848.0</v>
      </c>
      <c r="F3679" s="5"/>
      <c r="G3679" s="6" t="s">
        <v>9579</v>
      </c>
    </row>
    <row r="3680">
      <c r="A3680" s="2" t="s">
        <v>7</v>
      </c>
      <c r="B3680" s="5">
        <v>4230.0</v>
      </c>
      <c r="C3680" s="5" t="s">
        <v>9580</v>
      </c>
      <c r="D3680" s="5" t="s">
        <v>468</v>
      </c>
      <c r="E3680" s="4">
        <v>848.0</v>
      </c>
      <c r="F3680" s="5" t="s">
        <v>9581</v>
      </c>
      <c r="G3680" s="6" t="s">
        <v>9582</v>
      </c>
    </row>
    <row r="3681">
      <c r="A3681" s="2" t="s">
        <v>7</v>
      </c>
      <c r="B3681" s="5">
        <v>4231.0</v>
      </c>
      <c r="C3681" s="5" t="s">
        <v>9583</v>
      </c>
      <c r="D3681" s="5" t="s">
        <v>548</v>
      </c>
      <c r="E3681" s="4">
        <v>848.0</v>
      </c>
      <c r="F3681" s="5" t="s">
        <v>9584</v>
      </c>
      <c r="G3681" s="6" t="s">
        <v>9585</v>
      </c>
    </row>
    <row r="3682">
      <c r="A3682" s="2" t="s">
        <v>7</v>
      </c>
      <c r="B3682" s="5">
        <v>4232.0</v>
      </c>
      <c r="C3682" s="5" t="s">
        <v>9586</v>
      </c>
      <c r="D3682" s="5" t="s">
        <v>468</v>
      </c>
      <c r="E3682" s="4">
        <v>849.0</v>
      </c>
      <c r="F3682" s="5" t="s">
        <v>9587</v>
      </c>
      <c r="G3682" s="6" t="s">
        <v>9588</v>
      </c>
    </row>
    <row r="3683">
      <c r="A3683" s="2" t="s">
        <v>7</v>
      </c>
      <c r="B3683" s="5">
        <v>4233.0</v>
      </c>
      <c r="C3683" s="5" t="s">
        <v>9589</v>
      </c>
      <c r="D3683" s="5" t="s">
        <v>468</v>
      </c>
      <c r="E3683" s="4">
        <v>849.0</v>
      </c>
      <c r="F3683" s="5" t="s">
        <v>9590</v>
      </c>
      <c r="G3683" s="6" t="s">
        <v>9591</v>
      </c>
    </row>
    <row r="3684">
      <c r="A3684" s="2" t="s">
        <v>7</v>
      </c>
      <c r="B3684" s="5">
        <v>4234.0</v>
      </c>
      <c r="C3684" s="5" t="s">
        <v>9592</v>
      </c>
      <c r="D3684" s="5" t="s">
        <v>468</v>
      </c>
      <c r="E3684" s="4">
        <v>849.0</v>
      </c>
      <c r="F3684" s="5" t="s">
        <v>9593</v>
      </c>
      <c r="G3684" s="6" t="s">
        <v>9594</v>
      </c>
    </row>
    <row r="3685">
      <c r="A3685" s="2" t="s">
        <v>7</v>
      </c>
      <c r="B3685" s="5">
        <v>4235.0</v>
      </c>
      <c r="C3685" s="5" t="s">
        <v>9595</v>
      </c>
      <c r="D3685" s="5" t="s">
        <v>468</v>
      </c>
      <c r="E3685" s="4">
        <v>849.0</v>
      </c>
      <c r="F3685" s="5" t="s">
        <v>9596</v>
      </c>
      <c r="G3685" s="6" t="s">
        <v>9597</v>
      </c>
    </row>
    <row r="3686">
      <c r="A3686" s="2" t="s">
        <v>7</v>
      </c>
      <c r="B3686" s="5">
        <v>4236.0</v>
      </c>
      <c r="C3686" s="5" t="s">
        <v>9598</v>
      </c>
      <c r="D3686" s="5" t="s">
        <v>468</v>
      </c>
      <c r="E3686" s="4">
        <v>849.0</v>
      </c>
      <c r="F3686" s="5" t="s">
        <v>9599</v>
      </c>
      <c r="G3686" s="6" t="s">
        <v>9600</v>
      </c>
    </row>
    <row r="3687">
      <c r="A3687" s="2" t="s">
        <v>7</v>
      </c>
      <c r="B3687" s="5">
        <v>4237.0</v>
      </c>
      <c r="C3687" s="5" t="s">
        <v>389</v>
      </c>
      <c r="D3687" s="5" t="s">
        <v>468</v>
      </c>
      <c r="E3687" s="4">
        <v>849.0</v>
      </c>
      <c r="F3687" s="5" t="s">
        <v>9601</v>
      </c>
      <c r="G3687" s="6" t="s">
        <v>9602</v>
      </c>
    </row>
    <row r="3688">
      <c r="A3688" s="2" t="s">
        <v>7</v>
      </c>
      <c r="B3688" s="5">
        <v>4238.0</v>
      </c>
      <c r="C3688" s="5" t="s">
        <v>9603</v>
      </c>
      <c r="D3688" s="5" t="s">
        <v>468</v>
      </c>
      <c r="E3688" s="4">
        <v>849.0</v>
      </c>
      <c r="F3688" s="5" t="s">
        <v>9604</v>
      </c>
      <c r="G3688" s="6" t="s">
        <v>9605</v>
      </c>
    </row>
    <row r="3689">
      <c r="A3689" s="2" t="s">
        <v>7</v>
      </c>
      <c r="B3689" s="5">
        <v>4239.0</v>
      </c>
      <c r="C3689" s="5" t="s">
        <v>9606</v>
      </c>
      <c r="D3689" s="5" t="s">
        <v>468</v>
      </c>
      <c r="E3689" s="4">
        <v>850.0</v>
      </c>
      <c r="F3689" s="5" t="s">
        <v>9607</v>
      </c>
      <c r="G3689" s="6" t="s">
        <v>9608</v>
      </c>
    </row>
    <row r="3690">
      <c r="A3690" s="2" t="s">
        <v>7</v>
      </c>
      <c r="B3690" s="5">
        <v>4240.0</v>
      </c>
      <c r="C3690" s="5" t="s">
        <v>390</v>
      </c>
      <c r="D3690" s="5" t="s">
        <v>458</v>
      </c>
      <c r="E3690" s="4">
        <v>850.0</v>
      </c>
      <c r="F3690" s="5" t="s">
        <v>9609</v>
      </c>
      <c r="G3690" s="6" t="s">
        <v>9610</v>
      </c>
    </row>
    <row r="3691">
      <c r="A3691" s="2" t="s">
        <v>7</v>
      </c>
      <c r="B3691" s="5">
        <v>4241.0</v>
      </c>
      <c r="C3691" s="5" t="s">
        <v>9611</v>
      </c>
      <c r="D3691" s="5" t="s">
        <v>468</v>
      </c>
      <c r="E3691" s="4">
        <v>850.0</v>
      </c>
      <c r="F3691" s="5" t="s">
        <v>9612</v>
      </c>
      <c r="G3691" s="6" t="s">
        <v>9613</v>
      </c>
    </row>
    <row r="3692">
      <c r="A3692" s="2" t="s">
        <v>7</v>
      </c>
      <c r="B3692" s="5">
        <v>4242.0</v>
      </c>
      <c r="C3692" s="5" t="s">
        <v>9614</v>
      </c>
      <c r="D3692" s="5" t="s">
        <v>468</v>
      </c>
      <c r="E3692" s="4">
        <v>850.0</v>
      </c>
      <c r="F3692" s="5" t="s">
        <v>9615</v>
      </c>
      <c r="G3692" s="6" t="s">
        <v>9616</v>
      </c>
    </row>
    <row r="3693">
      <c r="A3693" s="2" t="s">
        <v>7</v>
      </c>
      <c r="B3693" s="5">
        <v>4243.0</v>
      </c>
      <c r="C3693" s="5" t="s">
        <v>9617</v>
      </c>
      <c r="D3693" s="5" t="s">
        <v>468</v>
      </c>
      <c r="E3693" s="4">
        <v>850.0</v>
      </c>
      <c r="F3693" s="5" t="s">
        <v>9618</v>
      </c>
      <c r="G3693" s="6" t="s">
        <v>9619</v>
      </c>
    </row>
    <row r="3694">
      <c r="A3694" s="2" t="s">
        <v>7</v>
      </c>
      <c r="B3694" s="5">
        <v>4244.0</v>
      </c>
      <c r="C3694" s="5" t="s">
        <v>9620</v>
      </c>
      <c r="D3694" s="5" t="s">
        <v>468</v>
      </c>
      <c r="E3694" s="4">
        <v>850.0</v>
      </c>
      <c r="F3694" s="5" t="s">
        <v>9621</v>
      </c>
      <c r="G3694" s="6" t="s">
        <v>9622</v>
      </c>
    </row>
    <row r="3695">
      <c r="A3695" s="2" t="s">
        <v>7</v>
      </c>
      <c r="B3695" s="5">
        <v>4245.0</v>
      </c>
      <c r="C3695" s="5" t="s">
        <v>9623</v>
      </c>
      <c r="D3695" s="5" t="s">
        <v>468</v>
      </c>
      <c r="E3695" s="4">
        <v>850.0</v>
      </c>
      <c r="F3695" s="5" t="s">
        <v>9624</v>
      </c>
      <c r="G3695" s="6" t="s">
        <v>9625</v>
      </c>
    </row>
    <row r="3696">
      <c r="A3696" s="2" t="s">
        <v>7</v>
      </c>
      <c r="B3696" s="5">
        <v>4246.0</v>
      </c>
      <c r="C3696" s="5" t="s">
        <v>9626</v>
      </c>
      <c r="D3696" s="5" t="s">
        <v>468</v>
      </c>
      <c r="E3696" s="4">
        <v>850.0</v>
      </c>
      <c r="F3696" s="5" t="s">
        <v>9627</v>
      </c>
      <c r="G3696" s="6" t="s">
        <v>9628</v>
      </c>
    </row>
    <row r="3697">
      <c r="A3697" s="2" t="s">
        <v>7</v>
      </c>
      <c r="B3697" s="5">
        <v>4247.0</v>
      </c>
      <c r="C3697" s="5" t="s">
        <v>9629</v>
      </c>
      <c r="D3697" s="5" t="s">
        <v>468</v>
      </c>
      <c r="E3697" s="4">
        <v>850.0</v>
      </c>
      <c r="F3697" s="5" t="s">
        <v>9630</v>
      </c>
      <c r="G3697" s="6" t="s">
        <v>9631</v>
      </c>
    </row>
    <row r="3698">
      <c r="A3698" s="2" t="s">
        <v>7</v>
      </c>
      <c r="B3698" s="5">
        <v>4248.0</v>
      </c>
      <c r="C3698" s="5" t="s">
        <v>9632</v>
      </c>
      <c r="D3698" s="5" t="s">
        <v>468</v>
      </c>
      <c r="E3698" s="4">
        <v>851.0</v>
      </c>
      <c r="F3698" s="5" t="s">
        <v>9633</v>
      </c>
      <c r="G3698" s="6" t="s">
        <v>9634</v>
      </c>
    </row>
    <row r="3699">
      <c r="A3699" s="2" t="s">
        <v>7</v>
      </c>
      <c r="B3699" s="5">
        <v>4249.0</v>
      </c>
      <c r="C3699" s="5" t="s">
        <v>9635</v>
      </c>
      <c r="D3699" s="5" t="s">
        <v>468</v>
      </c>
      <c r="E3699" s="4">
        <v>851.0</v>
      </c>
      <c r="F3699" s="5" t="s">
        <v>9636</v>
      </c>
      <c r="G3699" s="6" t="s">
        <v>9637</v>
      </c>
    </row>
    <row r="3700">
      <c r="A3700" s="2" t="s">
        <v>7</v>
      </c>
      <c r="B3700" s="5">
        <v>4250.0</v>
      </c>
      <c r="C3700" s="5" t="s">
        <v>9638</v>
      </c>
      <c r="D3700" s="5" t="s">
        <v>468</v>
      </c>
      <c r="E3700" s="4">
        <v>851.0</v>
      </c>
      <c r="F3700" s="5" t="s">
        <v>9639</v>
      </c>
      <c r="G3700" s="6" t="s">
        <v>9640</v>
      </c>
    </row>
    <row r="3701">
      <c r="A3701" s="2" t="s">
        <v>7</v>
      </c>
      <c r="B3701" s="5">
        <v>4251.0</v>
      </c>
      <c r="C3701" s="5" t="s">
        <v>9641</v>
      </c>
      <c r="D3701" s="5" t="s">
        <v>468</v>
      </c>
      <c r="E3701" s="4">
        <v>851.0</v>
      </c>
      <c r="F3701" s="5"/>
      <c r="G3701" s="6" t="s">
        <v>9642</v>
      </c>
    </row>
    <row r="3702">
      <c r="A3702" s="2" t="s">
        <v>7</v>
      </c>
      <c r="B3702" s="5">
        <v>4252.0</v>
      </c>
      <c r="C3702" s="5" t="s">
        <v>9643</v>
      </c>
      <c r="D3702" s="5" t="s">
        <v>468</v>
      </c>
      <c r="E3702" s="4">
        <v>851.0</v>
      </c>
      <c r="F3702" s="5" t="s">
        <v>9644</v>
      </c>
      <c r="G3702" s="6" t="s">
        <v>9645</v>
      </c>
    </row>
    <row r="3703">
      <c r="A3703" s="2" t="s">
        <v>7</v>
      </c>
      <c r="B3703" s="5">
        <v>4253.0</v>
      </c>
      <c r="C3703" s="5" t="s">
        <v>9646</v>
      </c>
      <c r="D3703" s="5" t="s">
        <v>548</v>
      </c>
      <c r="E3703" s="4">
        <v>852.0</v>
      </c>
      <c r="F3703" s="5" t="s">
        <v>9647</v>
      </c>
      <c r="G3703" s="6" t="s">
        <v>9648</v>
      </c>
    </row>
    <row r="3704">
      <c r="A3704" s="2" t="s">
        <v>7</v>
      </c>
      <c r="B3704" s="5">
        <v>4254.0</v>
      </c>
      <c r="C3704" s="5" t="s">
        <v>9649</v>
      </c>
      <c r="D3704" s="5" t="s">
        <v>468</v>
      </c>
      <c r="E3704" s="4">
        <v>852.0</v>
      </c>
      <c r="F3704" s="5" t="s">
        <v>9650</v>
      </c>
      <c r="G3704" s="6" t="s">
        <v>9651</v>
      </c>
    </row>
    <row r="3705">
      <c r="A3705" s="2" t="s">
        <v>7</v>
      </c>
      <c r="B3705" s="5">
        <v>4255.0</v>
      </c>
      <c r="C3705" s="5" t="s">
        <v>9652</v>
      </c>
      <c r="D3705" s="5" t="s">
        <v>468</v>
      </c>
      <c r="E3705" s="4">
        <v>852.0</v>
      </c>
      <c r="F3705" s="5" t="s">
        <v>9653</v>
      </c>
      <c r="G3705" s="6" t="s">
        <v>9654</v>
      </c>
    </row>
    <row r="3706">
      <c r="A3706" s="2" t="s">
        <v>7</v>
      </c>
      <c r="B3706" s="5">
        <v>4256.0</v>
      </c>
      <c r="C3706" s="5" t="s">
        <v>9655</v>
      </c>
      <c r="D3706" s="5" t="s">
        <v>468</v>
      </c>
      <c r="E3706" s="4">
        <v>852.0</v>
      </c>
      <c r="F3706" s="5" t="s">
        <v>9656</v>
      </c>
      <c r="G3706" s="6" t="s">
        <v>9657</v>
      </c>
    </row>
    <row r="3707">
      <c r="A3707" s="2" t="s">
        <v>7</v>
      </c>
      <c r="B3707" s="5">
        <v>4257.0</v>
      </c>
      <c r="C3707" s="5" t="s">
        <v>9658</v>
      </c>
      <c r="D3707" s="5" t="s">
        <v>468</v>
      </c>
      <c r="E3707" s="4">
        <v>852.0</v>
      </c>
      <c r="F3707" s="5"/>
      <c r="G3707" s="6" t="s">
        <v>9659</v>
      </c>
    </row>
    <row r="3708">
      <c r="A3708" s="2" t="s">
        <v>7</v>
      </c>
      <c r="B3708" s="5">
        <v>4258.0</v>
      </c>
      <c r="C3708" s="5" t="s">
        <v>9660</v>
      </c>
      <c r="D3708" s="5" t="s">
        <v>468</v>
      </c>
      <c r="E3708" s="4">
        <v>852.0</v>
      </c>
      <c r="F3708" s="5" t="s">
        <v>9661</v>
      </c>
      <c r="G3708" s="6" t="s">
        <v>9662</v>
      </c>
    </row>
    <row r="3709">
      <c r="A3709" s="2" t="s">
        <v>7</v>
      </c>
      <c r="B3709" s="5">
        <v>4259.0</v>
      </c>
      <c r="C3709" s="5" t="s">
        <v>9663</v>
      </c>
      <c r="D3709" s="5" t="s">
        <v>468</v>
      </c>
      <c r="E3709" s="4">
        <v>852.0</v>
      </c>
      <c r="F3709" s="5" t="s">
        <v>9664</v>
      </c>
      <c r="G3709" s="6" t="s">
        <v>9665</v>
      </c>
    </row>
    <row r="3710">
      <c r="A3710" s="2" t="s">
        <v>7</v>
      </c>
      <c r="B3710" s="5">
        <v>4260.0</v>
      </c>
      <c r="C3710" s="5" t="s">
        <v>9666</v>
      </c>
      <c r="D3710" s="5" t="s">
        <v>548</v>
      </c>
      <c r="E3710" s="4">
        <v>852.0</v>
      </c>
      <c r="F3710" s="5"/>
      <c r="G3710" s="6" t="s">
        <v>9667</v>
      </c>
    </row>
    <row r="3711">
      <c r="A3711" s="2" t="s">
        <v>7</v>
      </c>
      <c r="B3711" s="5">
        <v>4261.0</v>
      </c>
      <c r="C3711" s="5" t="s">
        <v>9668</v>
      </c>
      <c r="D3711" s="5" t="s">
        <v>468</v>
      </c>
      <c r="E3711" s="4">
        <v>852.0</v>
      </c>
      <c r="F3711" s="5" t="s">
        <v>9669</v>
      </c>
      <c r="G3711" s="6" t="s">
        <v>9670</v>
      </c>
    </row>
    <row r="3712">
      <c r="A3712" s="2" t="s">
        <v>7</v>
      </c>
      <c r="B3712" s="5">
        <v>4262.0</v>
      </c>
      <c r="C3712" s="5" t="s">
        <v>9671</v>
      </c>
      <c r="D3712" s="5" t="s">
        <v>548</v>
      </c>
      <c r="E3712" s="4">
        <v>852.0</v>
      </c>
      <c r="F3712" s="5" t="s">
        <v>9672</v>
      </c>
      <c r="G3712" s="6" t="s">
        <v>9673</v>
      </c>
    </row>
    <row r="3713">
      <c r="A3713" s="2" t="s">
        <v>7</v>
      </c>
      <c r="B3713" s="5">
        <v>4263.0</v>
      </c>
      <c r="C3713" s="5" t="s">
        <v>9674</v>
      </c>
      <c r="D3713" s="5" t="s">
        <v>548</v>
      </c>
      <c r="E3713" s="4">
        <v>852.0</v>
      </c>
      <c r="F3713" s="5" t="s">
        <v>9675</v>
      </c>
      <c r="G3713" s="6" t="s">
        <v>9676</v>
      </c>
    </row>
    <row r="3714">
      <c r="A3714" s="2" t="s">
        <v>7</v>
      </c>
      <c r="B3714" s="5">
        <v>4264.0</v>
      </c>
      <c r="C3714" s="5" t="s">
        <v>9677</v>
      </c>
      <c r="D3714" s="5" t="s">
        <v>468</v>
      </c>
      <c r="E3714" s="4">
        <v>852.0</v>
      </c>
      <c r="F3714" s="5" t="s">
        <v>9678</v>
      </c>
      <c r="G3714" s="6" t="s">
        <v>9679</v>
      </c>
    </row>
    <row r="3715">
      <c r="A3715" s="2" t="s">
        <v>7</v>
      </c>
      <c r="B3715" s="5">
        <v>4265.0</v>
      </c>
      <c r="C3715" s="5" t="s">
        <v>9680</v>
      </c>
      <c r="D3715" s="5" t="s">
        <v>548</v>
      </c>
      <c r="E3715" s="4">
        <v>852.0</v>
      </c>
      <c r="F3715" s="5" t="s">
        <v>9681</v>
      </c>
      <c r="G3715" s="6" t="s">
        <v>9682</v>
      </c>
    </row>
    <row r="3716">
      <c r="A3716" s="2" t="s">
        <v>7</v>
      </c>
      <c r="B3716" s="5">
        <v>4266.0</v>
      </c>
      <c r="C3716" s="5" t="s">
        <v>9683</v>
      </c>
      <c r="D3716" s="5" t="s">
        <v>548</v>
      </c>
      <c r="E3716" s="4">
        <v>852.0</v>
      </c>
      <c r="F3716" s="5" t="s">
        <v>9684</v>
      </c>
      <c r="G3716" s="6" t="s">
        <v>9685</v>
      </c>
    </row>
    <row r="3717">
      <c r="A3717" s="2" t="s">
        <v>7</v>
      </c>
      <c r="B3717" s="5">
        <v>4267.0</v>
      </c>
      <c r="C3717" s="5" t="s">
        <v>9686</v>
      </c>
      <c r="D3717" s="5" t="s">
        <v>548</v>
      </c>
      <c r="E3717" s="4">
        <v>852.0</v>
      </c>
      <c r="F3717" s="5" t="s">
        <v>6893</v>
      </c>
      <c r="G3717" s="6" t="s">
        <v>9687</v>
      </c>
    </row>
    <row r="3718">
      <c r="A3718" s="2" t="s">
        <v>7</v>
      </c>
      <c r="B3718" s="5">
        <v>4268.0</v>
      </c>
      <c r="C3718" s="5" t="s">
        <v>9688</v>
      </c>
      <c r="D3718" s="5" t="s">
        <v>468</v>
      </c>
      <c r="E3718" s="4">
        <v>853.0</v>
      </c>
      <c r="F3718" s="5" t="s">
        <v>9689</v>
      </c>
      <c r="G3718" s="6" t="s">
        <v>9690</v>
      </c>
    </row>
    <row r="3719">
      <c r="A3719" s="2" t="s">
        <v>7</v>
      </c>
      <c r="B3719" s="5">
        <v>4269.0</v>
      </c>
      <c r="C3719" s="5" t="s">
        <v>9691</v>
      </c>
      <c r="D3719" s="5" t="s">
        <v>468</v>
      </c>
      <c r="E3719" s="4">
        <v>853.0</v>
      </c>
      <c r="F3719" s="5" t="s">
        <v>9692</v>
      </c>
      <c r="G3719" s="6" t="s">
        <v>9693</v>
      </c>
    </row>
    <row r="3720">
      <c r="A3720" s="2" t="s">
        <v>7</v>
      </c>
      <c r="B3720" s="5">
        <v>4270.0</v>
      </c>
      <c r="C3720" s="5" t="s">
        <v>9694</v>
      </c>
      <c r="D3720" s="5" t="s">
        <v>468</v>
      </c>
      <c r="E3720" s="4">
        <v>853.0</v>
      </c>
      <c r="F3720" s="5" t="s">
        <v>9695</v>
      </c>
      <c r="G3720" s="6" t="s">
        <v>9696</v>
      </c>
    </row>
    <row r="3721">
      <c r="A3721" s="2" t="s">
        <v>7</v>
      </c>
      <c r="B3721" s="5">
        <v>4271.0</v>
      </c>
      <c r="C3721" s="5" t="s">
        <v>9697</v>
      </c>
      <c r="D3721" s="5" t="s">
        <v>468</v>
      </c>
      <c r="E3721" s="4">
        <v>853.0</v>
      </c>
      <c r="F3721" s="5" t="s">
        <v>9698</v>
      </c>
      <c r="G3721" s="6" t="s">
        <v>9699</v>
      </c>
    </row>
    <row r="3722">
      <c r="A3722" s="2" t="s">
        <v>7</v>
      </c>
      <c r="B3722" s="5">
        <v>4272.0</v>
      </c>
      <c r="C3722" s="5" t="s">
        <v>9700</v>
      </c>
      <c r="D3722" s="5" t="s">
        <v>468</v>
      </c>
      <c r="E3722" s="4">
        <v>853.0</v>
      </c>
      <c r="F3722" s="5" t="s">
        <v>9701</v>
      </c>
      <c r="G3722" s="6" t="s">
        <v>9702</v>
      </c>
    </row>
    <row r="3723">
      <c r="A3723" s="2" t="s">
        <v>7</v>
      </c>
      <c r="B3723" s="5">
        <v>4273.0</v>
      </c>
      <c r="C3723" s="5" t="s">
        <v>9703</v>
      </c>
      <c r="D3723" s="5" t="s">
        <v>468</v>
      </c>
      <c r="E3723" s="4">
        <v>853.0</v>
      </c>
      <c r="F3723" s="5" t="s">
        <v>9704</v>
      </c>
      <c r="G3723" s="6" t="s">
        <v>9705</v>
      </c>
    </row>
    <row r="3724">
      <c r="A3724" s="2" t="s">
        <v>7</v>
      </c>
      <c r="B3724" s="5">
        <v>4274.0</v>
      </c>
      <c r="C3724" s="5" t="s">
        <v>394</v>
      </c>
      <c r="D3724" s="5" t="s">
        <v>468</v>
      </c>
      <c r="E3724" s="4">
        <v>854.0</v>
      </c>
      <c r="F3724" s="5" t="s">
        <v>9706</v>
      </c>
      <c r="G3724" s="6" t="s">
        <v>9707</v>
      </c>
    </row>
    <row r="3725">
      <c r="A3725" s="2" t="s">
        <v>7</v>
      </c>
      <c r="B3725" s="5">
        <v>4275.0</v>
      </c>
      <c r="C3725" s="5" t="s">
        <v>9708</v>
      </c>
      <c r="D3725" s="5" t="s">
        <v>468</v>
      </c>
      <c r="E3725" s="4">
        <v>854.0</v>
      </c>
      <c r="F3725" s="5" t="s">
        <v>9709</v>
      </c>
      <c r="G3725" s="6" t="s">
        <v>9710</v>
      </c>
    </row>
    <row r="3726">
      <c r="A3726" s="2" t="s">
        <v>7</v>
      </c>
      <c r="B3726" s="5">
        <v>4276.0</v>
      </c>
      <c r="C3726" s="5" t="s">
        <v>9711</v>
      </c>
      <c r="D3726" s="5" t="s">
        <v>468</v>
      </c>
      <c r="E3726" s="4">
        <v>854.0</v>
      </c>
      <c r="F3726" s="5" t="s">
        <v>9712</v>
      </c>
      <c r="G3726" s="6" t="s">
        <v>9713</v>
      </c>
    </row>
    <row r="3727">
      <c r="A3727" s="2" t="s">
        <v>7</v>
      </c>
      <c r="B3727" s="5">
        <v>4277.0</v>
      </c>
      <c r="C3727" s="5" t="s">
        <v>9714</v>
      </c>
      <c r="D3727" s="5" t="s">
        <v>468</v>
      </c>
      <c r="E3727" s="4">
        <v>855.0</v>
      </c>
      <c r="F3727" s="5" t="s">
        <v>9715</v>
      </c>
      <c r="G3727" s="6" t="s">
        <v>9716</v>
      </c>
    </row>
    <row r="3728">
      <c r="A3728" s="2" t="s">
        <v>7</v>
      </c>
      <c r="B3728" s="5">
        <v>4278.0</v>
      </c>
      <c r="C3728" s="5" t="s">
        <v>9717</v>
      </c>
      <c r="D3728" s="5" t="s">
        <v>468</v>
      </c>
      <c r="E3728" s="4">
        <v>855.0</v>
      </c>
      <c r="F3728" s="5" t="s">
        <v>9718</v>
      </c>
      <c r="G3728" s="6" t="s">
        <v>9719</v>
      </c>
    </row>
    <row r="3729">
      <c r="A3729" s="2" t="s">
        <v>7</v>
      </c>
      <c r="B3729" s="5">
        <v>4279.0</v>
      </c>
      <c r="C3729" s="5" t="s">
        <v>9720</v>
      </c>
      <c r="D3729" s="5" t="s">
        <v>468</v>
      </c>
      <c r="E3729" s="4">
        <v>855.0</v>
      </c>
      <c r="F3729" s="5" t="s">
        <v>9721</v>
      </c>
      <c r="G3729" s="6" t="s">
        <v>9722</v>
      </c>
    </row>
    <row r="3730">
      <c r="A3730" s="2" t="s">
        <v>7</v>
      </c>
      <c r="B3730" s="5">
        <v>4280.0</v>
      </c>
      <c r="C3730" s="5" t="s">
        <v>9723</v>
      </c>
      <c r="D3730" s="5" t="s">
        <v>548</v>
      </c>
      <c r="E3730" s="4">
        <v>855.0</v>
      </c>
      <c r="F3730" s="5" t="s">
        <v>9724</v>
      </c>
      <c r="G3730" s="6" t="s">
        <v>9725</v>
      </c>
    </row>
    <row r="3731">
      <c r="A3731" s="2" t="s">
        <v>7</v>
      </c>
      <c r="B3731" s="5">
        <v>4281.0</v>
      </c>
      <c r="C3731" s="5" t="s">
        <v>9726</v>
      </c>
      <c r="D3731" s="5" t="s">
        <v>468</v>
      </c>
      <c r="E3731" s="4">
        <v>856.0</v>
      </c>
      <c r="F3731" s="5" t="s">
        <v>9727</v>
      </c>
      <c r="G3731" s="6" t="s">
        <v>9728</v>
      </c>
    </row>
    <row r="3732">
      <c r="A3732" s="2" t="s">
        <v>7</v>
      </c>
      <c r="B3732" s="5">
        <v>4282.0</v>
      </c>
      <c r="C3732" s="5" t="s">
        <v>9729</v>
      </c>
      <c r="D3732" s="5" t="s">
        <v>468</v>
      </c>
      <c r="E3732" s="4">
        <v>856.0</v>
      </c>
      <c r="F3732" s="5" t="s">
        <v>9730</v>
      </c>
      <c r="G3732" s="6" t="s">
        <v>9731</v>
      </c>
    </row>
    <row r="3733">
      <c r="A3733" s="2" t="s">
        <v>7</v>
      </c>
      <c r="B3733" s="5">
        <v>4283.0</v>
      </c>
      <c r="C3733" s="5" t="s">
        <v>9732</v>
      </c>
      <c r="D3733" s="5" t="s">
        <v>468</v>
      </c>
      <c r="E3733" s="4">
        <v>856.0</v>
      </c>
      <c r="F3733" s="5" t="s">
        <v>9733</v>
      </c>
      <c r="G3733" s="6" t="s">
        <v>9734</v>
      </c>
    </row>
    <row r="3734">
      <c r="A3734" s="2" t="s">
        <v>7</v>
      </c>
      <c r="B3734" s="5">
        <v>4284.0</v>
      </c>
      <c r="C3734" s="5" t="s">
        <v>9735</v>
      </c>
      <c r="D3734" s="5" t="s">
        <v>548</v>
      </c>
      <c r="E3734" s="4">
        <v>856.0</v>
      </c>
      <c r="F3734" s="5" t="s">
        <v>9736</v>
      </c>
      <c r="G3734" s="6" t="s">
        <v>9737</v>
      </c>
    </row>
    <row r="3735">
      <c r="A3735" s="2" t="s">
        <v>7</v>
      </c>
      <c r="B3735" s="5">
        <v>4285.0</v>
      </c>
      <c r="C3735" s="5" t="s">
        <v>9738</v>
      </c>
      <c r="D3735" s="5" t="s">
        <v>468</v>
      </c>
      <c r="E3735" s="4">
        <v>856.0</v>
      </c>
      <c r="F3735" s="5" t="s">
        <v>9739</v>
      </c>
      <c r="G3735" s="6" t="s">
        <v>9740</v>
      </c>
    </row>
    <row r="3736">
      <c r="A3736" s="2" t="s">
        <v>7</v>
      </c>
      <c r="B3736" s="5">
        <v>4286.0</v>
      </c>
      <c r="C3736" s="5" t="s">
        <v>9741</v>
      </c>
      <c r="D3736" s="5" t="s">
        <v>468</v>
      </c>
      <c r="E3736" s="4">
        <v>856.0</v>
      </c>
      <c r="F3736" s="5" t="s">
        <v>9742</v>
      </c>
      <c r="G3736" s="6" t="s">
        <v>9743</v>
      </c>
    </row>
    <row r="3737">
      <c r="A3737" s="2" t="s">
        <v>7</v>
      </c>
      <c r="B3737" s="5">
        <v>4287.0</v>
      </c>
      <c r="C3737" s="5" t="s">
        <v>396</v>
      </c>
      <c r="D3737" s="5" t="s">
        <v>468</v>
      </c>
      <c r="E3737" s="4">
        <v>856.0</v>
      </c>
      <c r="F3737" s="5"/>
      <c r="G3737" s="6" t="s">
        <v>9744</v>
      </c>
    </row>
    <row r="3738">
      <c r="A3738" s="2" t="s">
        <v>7</v>
      </c>
      <c r="B3738" s="5">
        <v>4288.0</v>
      </c>
      <c r="C3738" s="5" t="s">
        <v>9745</v>
      </c>
      <c r="D3738" s="5" t="s">
        <v>468</v>
      </c>
      <c r="E3738" s="4">
        <v>856.0</v>
      </c>
      <c r="F3738" s="5" t="s">
        <v>9746</v>
      </c>
      <c r="G3738" s="6" t="s">
        <v>9747</v>
      </c>
    </row>
    <row r="3739">
      <c r="A3739" s="2" t="s">
        <v>7</v>
      </c>
      <c r="B3739" s="5">
        <v>4289.0</v>
      </c>
      <c r="C3739" s="5" t="s">
        <v>9748</v>
      </c>
      <c r="D3739" s="5" t="s">
        <v>468</v>
      </c>
      <c r="E3739" s="4">
        <v>856.0</v>
      </c>
      <c r="F3739" s="5" t="s">
        <v>9749</v>
      </c>
      <c r="G3739" s="6" t="s">
        <v>9750</v>
      </c>
    </row>
    <row r="3740">
      <c r="A3740" s="2" t="s">
        <v>7</v>
      </c>
      <c r="B3740" s="5">
        <v>4290.0</v>
      </c>
      <c r="C3740" s="5" t="s">
        <v>9751</v>
      </c>
      <c r="D3740" s="5" t="s">
        <v>468</v>
      </c>
      <c r="E3740" s="4">
        <v>856.0</v>
      </c>
      <c r="F3740" s="5" t="s">
        <v>9752</v>
      </c>
      <c r="G3740" s="6" t="s">
        <v>9753</v>
      </c>
    </row>
    <row r="3741">
      <c r="A3741" s="2" t="s">
        <v>7</v>
      </c>
      <c r="B3741" s="5">
        <v>4291.0</v>
      </c>
      <c r="C3741" s="5" t="s">
        <v>9754</v>
      </c>
      <c r="D3741" s="5" t="s">
        <v>468</v>
      </c>
      <c r="E3741" s="4">
        <v>856.0</v>
      </c>
      <c r="F3741" s="5"/>
      <c r="G3741" s="6" t="s">
        <v>9755</v>
      </c>
    </row>
    <row r="3742">
      <c r="A3742" s="2" t="s">
        <v>7</v>
      </c>
      <c r="B3742" s="5">
        <v>4292.0</v>
      </c>
      <c r="C3742" s="5" t="s">
        <v>9756</v>
      </c>
      <c r="D3742" s="5" t="s">
        <v>468</v>
      </c>
      <c r="E3742" s="4">
        <v>856.0</v>
      </c>
      <c r="F3742" s="5" t="s">
        <v>9757</v>
      </c>
      <c r="G3742" s="6" t="s">
        <v>9758</v>
      </c>
    </row>
    <row r="3743">
      <c r="A3743" s="2" t="s">
        <v>7</v>
      </c>
      <c r="B3743" s="5">
        <v>4293.0</v>
      </c>
      <c r="C3743" s="5" t="s">
        <v>9759</v>
      </c>
      <c r="D3743" s="5" t="s">
        <v>468</v>
      </c>
      <c r="E3743" s="4">
        <v>856.0</v>
      </c>
      <c r="F3743" s="5" t="s">
        <v>9760</v>
      </c>
      <c r="G3743" s="6" t="s">
        <v>9761</v>
      </c>
    </row>
    <row r="3744">
      <c r="A3744" s="2" t="s">
        <v>7</v>
      </c>
      <c r="B3744" s="5">
        <v>4294.0</v>
      </c>
      <c r="C3744" s="5" t="s">
        <v>9762</v>
      </c>
      <c r="D3744" s="5" t="s">
        <v>468</v>
      </c>
      <c r="E3744" s="4">
        <v>856.0</v>
      </c>
      <c r="F3744" s="5" t="s">
        <v>9763</v>
      </c>
      <c r="G3744" s="6" t="s">
        <v>9764</v>
      </c>
    </row>
    <row r="3745">
      <c r="A3745" s="2" t="s">
        <v>7</v>
      </c>
      <c r="B3745" s="5">
        <v>4295.0</v>
      </c>
      <c r="C3745" s="5" t="s">
        <v>9765</v>
      </c>
      <c r="D3745" s="5" t="s">
        <v>468</v>
      </c>
      <c r="E3745" s="4">
        <v>856.0</v>
      </c>
      <c r="F3745" s="5" t="s">
        <v>9766</v>
      </c>
      <c r="G3745" s="6" t="s">
        <v>9767</v>
      </c>
    </row>
    <row r="3746">
      <c r="A3746" s="2" t="s">
        <v>7</v>
      </c>
      <c r="B3746" s="5">
        <v>4296.0</v>
      </c>
      <c r="C3746" s="5" t="s">
        <v>9768</v>
      </c>
      <c r="D3746" s="5" t="s">
        <v>468</v>
      </c>
      <c r="E3746" s="4">
        <v>856.0</v>
      </c>
      <c r="F3746" s="5" t="s">
        <v>9769</v>
      </c>
      <c r="G3746" s="6" t="s">
        <v>9770</v>
      </c>
    </row>
    <row r="3747">
      <c r="A3747" s="2" t="s">
        <v>7</v>
      </c>
      <c r="B3747" s="5">
        <v>4297.0</v>
      </c>
      <c r="C3747" s="5" t="s">
        <v>9771</v>
      </c>
      <c r="D3747" s="5" t="s">
        <v>468</v>
      </c>
      <c r="E3747" s="4">
        <v>856.0</v>
      </c>
      <c r="F3747" s="5" t="s">
        <v>9772</v>
      </c>
      <c r="G3747" s="6" t="s">
        <v>9773</v>
      </c>
    </row>
    <row r="3748">
      <c r="A3748" s="2" t="s">
        <v>7</v>
      </c>
      <c r="B3748" s="5">
        <v>4298.0</v>
      </c>
      <c r="C3748" s="5" t="s">
        <v>9774</v>
      </c>
      <c r="D3748" s="5" t="s">
        <v>468</v>
      </c>
      <c r="E3748" s="4">
        <v>857.0</v>
      </c>
      <c r="F3748" s="5" t="s">
        <v>9775</v>
      </c>
      <c r="G3748" s="6" t="s">
        <v>9776</v>
      </c>
    </row>
    <row r="3749">
      <c r="A3749" s="2" t="s">
        <v>7</v>
      </c>
      <c r="B3749" s="5">
        <v>4299.0</v>
      </c>
      <c r="C3749" s="5" t="s">
        <v>9777</v>
      </c>
      <c r="D3749" s="5" t="s">
        <v>468</v>
      </c>
      <c r="E3749" s="4">
        <v>857.0</v>
      </c>
      <c r="F3749" s="5" t="s">
        <v>9778</v>
      </c>
      <c r="G3749" s="6" t="s">
        <v>9779</v>
      </c>
    </row>
    <row r="3750">
      <c r="A3750" s="2" t="s">
        <v>7</v>
      </c>
      <c r="B3750" s="5">
        <v>4300.0</v>
      </c>
      <c r="C3750" s="5" t="s">
        <v>9780</v>
      </c>
      <c r="D3750" s="5" t="s">
        <v>468</v>
      </c>
      <c r="E3750" s="4">
        <v>857.0</v>
      </c>
      <c r="F3750" s="5" t="s">
        <v>9781</v>
      </c>
      <c r="G3750" s="6" t="s">
        <v>9782</v>
      </c>
    </row>
    <row r="3751">
      <c r="A3751" s="2" t="s">
        <v>7</v>
      </c>
      <c r="B3751" s="5">
        <v>4301.0</v>
      </c>
      <c r="C3751" s="5" t="s">
        <v>9783</v>
      </c>
      <c r="D3751" s="5" t="s">
        <v>468</v>
      </c>
      <c r="E3751" s="4">
        <v>857.0</v>
      </c>
      <c r="F3751" s="5" t="s">
        <v>9784</v>
      </c>
      <c r="G3751" s="6" t="s">
        <v>9785</v>
      </c>
    </row>
    <row r="3752">
      <c r="A3752" s="2" t="s">
        <v>7</v>
      </c>
      <c r="B3752" s="5">
        <v>4302.0</v>
      </c>
      <c r="C3752" s="5" t="s">
        <v>9786</v>
      </c>
      <c r="D3752" s="5" t="s">
        <v>548</v>
      </c>
      <c r="E3752" s="4">
        <v>857.0</v>
      </c>
      <c r="F3752" s="5" t="s">
        <v>9787</v>
      </c>
      <c r="G3752" s="6" t="s">
        <v>9788</v>
      </c>
    </row>
    <row r="3753">
      <c r="A3753" s="2" t="s">
        <v>7</v>
      </c>
      <c r="B3753" s="5">
        <v>4303.0</v>
      </c>
      <c r="C3753" s="5" t="s">
        <v>9789</v>
      </c>
      <c r="D3753" s="5" t="s">
        <v>468</v>
      </c>
      <c r="E3753" s="4">
        <v>857.0</v>
      </c>
      <c r="F3753" s="5" t="s">
        <v>9790</v>
      </c>
      <c r="G3753" s="6" t="s">
        <v>9791</v>
      </c>
    </row>
    <row r="3754">
      <c r="A3754" s="2" t="s">
        <v>7</v>
      </c>
      <c r="B3754" s="5">
        <v>4304.0</v>
      </c>
      <c r="C3754" s="5" t="s">
        <v>9792</v>
      </c>
      <c r="D3754" s="5" t="s">
        <v>468</v>
      </c>
      <c r="E3754" s="4">
        <v>857.0</v>
      </c>
      <c r="F3754" s="5" t="s">
        <v>9793</v>
      </c>
      <c r="G3754" s="6" t="s">
        <v>9794</v>
      </c>
    </row>
    <row r="3755">
      <c r="A3755" s="2" t="s">
        <v>7</v>
      </c>
      <c r="B3755" s="5">
        <v>4305.0</v>
      </c>
      <c r="C3755" s="5" t="s">
        <v>9795</v>
      </c>
      <c r="D3755" s="5" t="s">
        <v>468</v>
      </c>
      <c r="E3755" s="4">
        <v>857.0</v>
      </c>
      <c r="F3755" s="5" t="s">
        <v>9796</v>
      </c>
      <c r="G3755" s="6" t="s">
        <v>9797</v>
      </c>
    </row>
    <row r="3756">
      <c r="A3756" s="2" t="s">
        <v>7</v>
      </c>
      <c r="B3756" s="5">
        <v>4306.0</v>
      </c>
      <c r="C3756" s="5" t="s">
        <v>9798</v>
      </c>
      <c r="D3756" s="5" t="s">
        <v>468</v>
      </c>
      <c r="E3756" s="4">
        <v>857.0</v>
      </c>
      <c r="F3756" s="5" t="s">
        <v>9799</v>
      </c>
      <c r="G3756" s="6" t="s">
        <v>9800</v>
      </c>
    </row>
    <row r="3757">
      <c r="A3757" s="2" t="s">
        <v>7</v>
      </c>
      <c r="B3757" s="5">
        <v>4307.0</v>
      </c>
      <c r="C3757" s="5" t="s">
        <v>9801</v>
      </c>
      <c r="D3757" s="5" t="s">
        <v>468</v>
      </c>
      <c r="E3757" s="4">
        <v>857.0</v>
      </c>
      <c r="F3757" s="5"/>
      <c r="G3757" s="6" t="s">
        <v>9802</v>
      </c>
    </row>
    <row r="3758">
      <c r="A3758" s="2" t="s">
        <v>7</v>
      </c>
      <c r="B3758" s="5">
        <v>4308.0</v>
      </c>
      <c r="C3758" s="5" t="s">
        <v>9803</v>
      </c>
      <c r="D3758" s="5" t="s">
        <v>548</v>
      </c>
      <c r="E3758" s="4">
        <v>857.0</v>
      </c>
      <c r="F3758" s="5" t="s">
        <v>9804</v>
      </c>
      <c r="G3758" s="6" t="s">
        <v>9805</v>
      </c>
    </row>
    <row r="3759">
      <c r="A3759" s="2" t="s">
        <v>7</v>
      </c>
      <c r="B3759" s="5">
        <v>4309.0</v>
      </c>
      <c r="C3759" s="5" t="s">
        <v>9806</v>
      </c>
      <c r="D3759" s="5" t="s">
        <v>468</v>
      </c>
      <c r="E3759" s="4">
        <v>857.0</v>
      </c>
      <c r="F3759" s="5" t="s">
        <v>9807</v>
      </c>
      <c r="G3759" s="6" t="s">
        <v>9808</v>
      </c>
    </row>
    <row r="3760">
      <c r="A3760" s="2" t="s">
        <v>7</v>
      </c>
      <c r="B3760" s="5">
        <v>4310.0</v>
      </c>
      <c r="C3760" s="5" t="s">
        <v>9809</v>
      </c>
      <c r="D3760" s="5" t="s">
        <v>468</v>
      </c>
      <c r="E3760" s="4">
        <v>857.0</v>
      </c>
      <c r="F3760" s="5" t="s">
        <v>9810</v>
      </c>
      <c r="G3760" s="6" t="s">
        <v>9811</v>
      </c>
    </row>
    <row r="3761">
      <c r="A3761" s="2" t="s">
        <v>7</v>
      </c>
      <c r="B3761" s="5">
        <v>4311.0</v>
      </c>
      <c r="C3761" s="5" t="s">
        <v>9812</v>
      </c>
      <c r="D3761" s="5" t="s">
        <v>468</v>
      </c>
      <c r="E3761" s="4">
        <v>857.0</v>
      </c>
      <c r="F3761" s="5" t="s">
        <v>9813</v>
      </c>
      <c r="G3761" s="6" t="s">
        <v>9814</v>
      </c>
    </row>
    <row r="3762">
      <c r="A3762" s="2" t="s">
        <v>7</v>
      </c>
      <c r="B3762" s="5">
        <v>4312.0</v>
      </c>
      <c r="C3762" s="5" t="s">
        <v>9815</v>
      </c>
      <c r="D3762" s="5" t="s">
        <v>468</v>
      </c>
      <c r="E3762" s="4">
        <v>857.0</v>
      </c>
      <c r="F3762" s="5" t="s">
        <v>9816</v>
      </c>
      <c r="G3762" s="6" t="s">
        <v>9817</v>
      </c>
    </row>
    <row r="3763">
      <c r="A3763" s="2" t="s">
        <v>7</v>
      </c>
      <c r="B3763" s="5">
        <v>4313.0</v>
      </c>
      <c r="C3763" s="5" t="s">
        <v>9818</v>
      </c>
      <c r="D3763" s="5" t="s">
        <v>468</v>
      </c>
      <c r="E3763" s="4">
        <v>858.0</v>
      </c>
      <c r="F3763" s="5" t="s">
        <v>9819</v>
      </c>
      <c r="G3763" s="6" t="s">
        <v>9820</v>
      </c>
    </row>
    <row r="3764">
      <c r="A3764" s="2" t="s">
        <v>7</v>
      </c>
      <c r="B3764" s="5">
        <v>4314.0</v>
      </c>
      <c r="C3764" s="5" t="s">
        <v>9821</v>
      </c>
      <c r="D3764" s="5" t="s">
        <v>468</v>
      </c>
      <c r="E3764" s="4">
        <v>859.0</v>
      </c>
      <c r="F3764" s="5" t="s">
        <v>9822</v>
      </c>
      <c r="G3764" s="6" t="s">
        <v>9823</v>
      </c>
    </row>
    <row r="3765">
      <c r="A3765" s="2" t="s">
        <v>7</v>
      </c>
      <c r="B3765" s="5">
        <v>4315.0</v>
      </c>
      <c r="C3765" s="5" t="s">
        <v>9824</v>
      </c>
      <c r="D3765" s="5" t="s">
        <v>468</v>
      </c>
      <c r="E3765" s="4">
        <v>859.0</v>
      </c>
      <c r="F3765" s="5" t="s">
        <v>9825</v>
      </c>
      <c r="G3765" s="6" t="s">
        <v>9826</v>
      </c>
    </row>
    <row r="3766">
      <c r="A3766" s="2" t="s">
        <v>7</v>
      </c>
      <c r="B3766" s="5">
        <v>4316.0</v>
      </c>
      <c r="C3766" s="5" t="s">
        <v>9827</v>
      </c>
      <c r="D3766" s="5" t="s">
        <v>468</v>
      </c>
      <c r="E3766" s="4">
        <v>859.0</v>
      </c>
      <c r="F3766" s="5"/>
      <c r="G3766" s="6" t="s">
        <v>9828</v>
      </c>
    </row>
    <row r="3767">
      <c r="A3767" s="2" t="s">
        <v>7</v>
      </c>
      <c r="B3767" s="5">
        <v>4317.0</v>
      </c>
      <c r="C3767" s="5" t="s">
        <v>9829</v>
      </c>
      <c r="D3767" s="5" t="s">
        <v>468</v>
      </c>
      <c r="E3767" s="4">
        <v>859.0</v>
      </c>
      <c r="F3767" s="5" t="s">
        <v>9830</v>
      </c>
      <c r="G3767" s="6" t="s">
        <v>9831</v>
      </c>
    </row>
    <row r="3768">
      <c r="A3768" s="2" t="s">
        <v>7</v>
      </c>
      <c r="B3768" s="5">
        <v>4318.0</v>
      </c>
      <c r="C3768" s="5" t="s">
        <v>9832</v>
      </c>
      <c r="D3768" s="5" t="s">
        <v>458</v>
      </c>
      <c r="E3768" s="4">
        <v>859.0</v>
      </c>
      <c r="F3768" s="5" t="s">
        <v>9833</v>
      </c>
      <c r="G3768" s="6" t="s">
        <v>9834</v>
      </c>
    </row>
    <row r="3769">
      <c r="A3769" s="2" t="s">
        <v>7</v>
      </c>
      <c r="B3769" s="5">
        <v>4319.0</v>
      </c>
      <c r="C3769" s="5" t="s">
        <v>9835</v>
      </c>
      <c r="D3769" s="5" t="s">
        <v>458</v>
      </c>
      <c r="E3769" s="4">
        <v>859.0</v>
      </c>
      <c r="F3769" s="5" t="s">
        <v>9836</v>
      </c>
      <c r="G3769" s="6" t="s">
        <v>9837</v>
      </c>
    </row>
    <row r="3770">
      <c r="A3770" s="2" t="s">
        <v>7</v>
      </c>
      <c r="B3770" s="5">
        <v>4320.0</v>
      </c>
      <c r="C3770" s="5" t="s">
        <v>9838</v>
      </c>
      <c r="D3770" s="5" t="s">
        <v>468</v>
      </c>
      <c r="E3770" s="4">
        <v>859.0</v>
      </c>
      <c r="F3770" s="5" t="s">
        <v>9839</v>
      </c>
      <c r="G3770" s="6" t="s">
        <v>9840</v>
      </c>
    </row>
    <row r="3771">
      <c r="A3771" s="2" t="s">
        <v>7</v>
      </c>
      <c r="B3771" s="5">
        <v>4321.0</v>
      </c>
      <c r="C3771" s="5" t="s">
        <v>9841</v>
      </c>
      <c r="D3771" s="5" t="s">
        <v>548</v>
      </c>
      <c r="E3771" s="4">
        <v>859.0</v>
      </c>
      <c r="F3771" s="5"/>
      <c r="G3771" s="6" t="s">
        <v>9842</v>
      </c>
    </row>
    <row r="3772">
      <c r="A3772" s="2" t="s">
        <v>7</v>
      </c>
      <c r="B3772" s="5">
        <v>4322.0</v>
      </c>
      <c r="C3772" s="5" t="s">
        <v>9843</v>
      </c>
      <c r="D3772" s="5" t="s">
        <v>468</v>
      </c>
      <c r="E3772" s="4">
        <v>859.0</v>
      </c>
      <c r="F3772" s="5" t="s">
        <v>9844</v>
      </c>
      <c r="G3772" s="6" t="s">
        <v>9845</v>
      </c>
    </row>
    <row r="3773">
      <c r="A3773" s="2" t="s">
        <v>7</v>
      </c>
      <c r="B3773" s="5">
        <v>4323.0</v>
      </c>
      <c r="C3773" s="5" t="s">
        <v>9846</v>
      </c>
      <c r="D3773" s="5" t="s">
        <v>468</v>
      </c>
      <c r="E3773" s="4">
        <v>859.0</v>
      </c>
      <c r="F3773" s="5" t="s">
        <v>9847</v>
      </c>
      <c r="G3773" s="6" t="s">
        <v>9848</v>
      </c>
    </row>
    <row r="3774">
      <c r="A3774" s="2" t="s">
        <v>7</v>
      </c>
      <c r="B3774" s="5">
        <v>4324.0</v>
      </c>
      <c r="C3774" s="5" t="s">
        <v>9849</v>
      </c>
      <c r="D3774" s="5" t="s">
        <v>468</v>
      </c>
      <c r="E3774" s="4">
        <v>859.0</v>
      </c>
      <c r="F3774" s="5" t="s">
        <v>9850</v>
      </c>
      <c r="G3774" s="6" t="s">
        <v>9851</v>
      </c>
    </row>
    <row r="3775">
      <c r="A3775" s="2" t="s">
        <v>7</v>
      </c>
      <c r="B3775" s="5">
        <v>4325.0</v>
      </c>
      <c r="C3775" s="5" t="s">
        <v>9852</v>
      </c>
      <c r="D3775" s="5" t="s">
        <v>468</v>
      </c>
      <c r="E3775" s="4">
        <v>859.0</v>
      </c>
      <c r="F3775" s="5" t="s">
        <v>9853</v>
      </c>
      <c r="G3775" s="6" t="s">
        <v>9854</v>
      </c>
    </row>
    <row r="3776">
      <c r="A3776" s="2" t="s">
        <v>7</v>
      </c>
      <c r="B3776" s="5">
        <v>4326.0</v>
      </c>
      <c r="C3776" s="5" t="s">
        <v>9855</v>
      </c>
      <c r="D3776" s="5" t="s">
        <v>468</v>
      </c>
      <c r="E3776" s="4">
        <v>859.0</v>
      </c>
      <c r="F3776" s="5"/>
      <c r="G3776" s="6" t="s">
        <v>9856</v>
      </c>
    </row>
    <row r="3777">
      <c r="A3777" s="2" t="s">
        <v>7</v>
      </c>
      <c r="B3777" s="5">
        <v>4327.0</v>
      </c>
      <c r="C3777" s="5" t="s">
        <v>9857</v>
      </c>
      <c r="D3777" s="5" t="s">
        <v>468</v>
      </c>
      <c r="E3777" s="4">
        <v>859.0</v>
      </c>
      <c r="F3777" s="5" t="s">
        <v>9858</v>
      </c>
      <c r="G3777" s="6" t="s">
        <v>9859</v>
      </c>
    </row>
    <row r="3778">
      <c r="A3778" s="2" t="s">
        <v>7</v>
      </c>
      <c r="B3778" s="5">
        <v>4328.0</v>
      </c>
      <c r="C3778" s="5" t="s">
        <v>9860</v>
      </c>
      <c r="D3778" s="5" t="s">
        <v>468</v>
      </c>
      <c r="E3778" s="4">
        <v>859.0</v>
      </c>
      <c r="F3778" s="5" t="s">
        <v>9861</v>
      </c>
      <c r="G3778" s="6" t="s">
        <v>9862</v>
      </c>
    </row>
    <row r="3779">
      <c r="A3779" s="2" t="s">
        <v>7</v>
      </c>
      <c r="B3779" s="5">
        <v>4329.0</v>
      </c>
      <c r="C3779" s="5" t="s">
        <v>9863</v>
      </c>
      <c r="D3779" s="5" t="s">
        <v>458</v>
      </c>
      <c r="E3779" s="4">
        <v>859.0</v>
      </c>
      <c r="F3779" s="5" t="s">
        <v>9864</v>
      </c>
      <c r="G3779" s="6" t="s">
        <v>9865</v>
      </c>
    </row>
    <row r="3780">
      <c r="A3780" s="2" t="s">
        <v>7</v>
      </c>
      <c r="B3780" s="5">
        <v>4330.0</v>
      </c>
      <c r="C3780" s="5" t="s">
        <v>9866</v>
      </c>
      <c r="D3780" s="5" t="s">
        <v>468</v>
      </c>
      <c r="E3780" s="4">
        <v>859.0</v>
      </c>
      <c r="F3780" s="5" t="s">
        <v>9867</v>
      </c>
      <c r="G3780" s="6" t="s">
        <v>9868</v>
      </c>
    </row>
    <row r="3781">
      <c r="A3781" s="2" t="s">
        <v>7</v>
      </c>
      <c r="B3781" s="5">
        <v>4331.0</v>
      </c>
      <c r="C3781" s="5" t="s">
        <v>9869</v>
      </c>
      <c r="D3781" s="5" t="s">
        <v>468</v>
      </c>
      <c r="E3781" s="4">
        <v>859.0</v>
      </c>
      <c r="F3781" s="5" t="s">
        <v>9870</v>
      </c>
      <c r="G3781" s="6" t="s">
        <v>9871</v>
      </c>
    </row>
    <row r="3782">
      <c r="A3782" s="2" t="s">
        <v>7</v>
      </c>
      <c r="B3782" s="5">
        <v>4332.0</v>
      </c>
      <c r="C3782" s="5" t="s">
        <v>9872</v>
      </c>
      <c r="D3782" s="5" t="s">
        <v>468</v>
      </c>
      <c r="E3782" s="4">
        <v>859.0</v>
      </c>
      <c r="F3782" s="5"/>
      <c r="G3782" s="6" t="s">
        <v>9873</v>
      </c>
    </row>
    <row r="3783">
      <c r="A3783" s="2" t="s">
        <v>7</v>
      </c>
      <c r="B3783" s="5">
        <v>4333.0</v>
      </c>
      <c r="C3783" s="5" t="s">
        <v>9874</v>
      </c>
      <c r="D3783" s="5" t="s">
        <v>468</v>
      </c>
      <c r="E3783" s="4">
        <v>859.0</v>
      </c>
      <c r="F3783" s="5" t="s">
        <v>9875</v>
      </c>
      <c r="G3783" s="6" t="s">
        <v>9876</v>
      </c>
    </row>
    <row r="3784">
      <c r="A3784" s="2" t="s">
        <v>7</v>
      </c>
      <c r="B3784" s="5">
        <v>4334.0</v>
      </c>
      <c r="C3784" s="5" t="s">
        <v>9877</v>
      </c>
      <c r="D3784" s="5" t="s">
        <v>468</v>
      </c>
      <c r="E3784" s="4">
        <v>859.0</v>
      </c>
      <c r="F3784" s="5" t="s">
        <v>9878</v>
      </c>
      <c r="G3784" s="6" t="s">
        <v>9879</v>
      </c>
    </row>
    <row r="3785">
      <c r="A3785" s="2" t="s">
        <v>7</v>
      </c>
      <c r="B3785" s="5">
        <v>4335.0</v>
      </c>
      <c r="C3785" s="5" t="s">
        <v>9880</v>
      </c>
      <c r="D3785" s="5" t="s">
        <v>468</v>
      </c>
      <c r="E3785" s="4">
        <v>859.0</v>
      </c>
      <c r="F3785" s="5" t="s">
        <v>9881</v>
      </c>
      <c r="G3785" s="6" t="s">
        <v>9882</v>
      </c>
    </row>
    <row r="3786">
      <c r="A3786" s="2" t="s">
        <v>7</v>
      </c>
      <c r="B3786" s="5">
        <v>4336.0</v>
      </c>
      <c r="C3786" s="5" t="s">
        <v>9883</v>
      </c>
      <c r="D3786" s="5" t="s">
        <v>468</v>
      </c>
      <c r="E3786" s="4">
        <v>859.0</v>
      </c>
      <c r="F3786" s="5" t="s">
        <v>9884</v>
      </c>
      <c r="G3786" s="6" t="s">
        <v>9885</v>
      </c>
    </row>
    <row r="3787">
      <c r="A3787" s="2" t="s">
        <v>7</v>
      </c>
      <c r="B3787" s="5">
        <v>4337.0</v>
      </c>
      <c r="C3787" s="5" t="s">
        <v>9886</v>
      </c>
      <c r="D3787" s="5" t="s">
        <v>468</v>
      </c>
      <c r="E3787" s="4">
        <v>859.0</v>
      </c>
      <c r="F3787" s="5"/>
      <c r="G3787" s="6" t="s">
        <v>9887</v>
      </c>
    </row>
    <row r="3788">
      <c r="A3788" s="2" t="s">
        <v>7</v>
      </c>
      <c r="B3788" s="5">
        <v>4338.0</v>
      </c>
      <c r="C3788" s="5" t="s">
        <v>9888</v>
      </c>
      <c r="D3788" s="5" t="s">
        <v>548</v>
      </c>
      <c r="E3788" s="4">
        <v>860.0</v>
      </c>
      <c r="F3788" s="5" t="s">
        <v>9889</v>
      </c>
      <c r="G3788" s="6" t="s">
        <v>9890</v>
      </c>
    </row>
    <row r="3789">
      <c r="A3789" s="2" t="s">
        <v>7</v>
      </c>
      <c r="B3789" s="5">
        <v>4339.0</v>
      </c>
      <c r="C3789" s="5" t="s">
        <v>9891</v>
      </c>
      <c r="D3789" s="5" t="s">
        <v>468</v>
      </c>
      <c r="E3789" s="4">
        <v>860.0</v>
      </c>
      <c r="F3789" s="5" t="s">
        <v>9892</v>
      </c>
      <c r="G3789" s="6" t="s">
        <v>9893</v>
      </c>
    </row>
    <row r="3790">
      <c r="A3790" s="2" t="s">
        <v>7</v>
      </c>
      <c r="B3790" s="5">
        <v>4340.0</v>
      </c>
      <c r="C3790" s="5" t="s">
        <v>9894</v>
      </c>
      <c r="D3790" s="5" t="s">
        <v>468</v>
      </c>
      <c r="E3790" s="4">
        <v>861.0</v>
      </c>
      <c r="F3790" s="5" t="s">
        <v>9895</v>
      </c>
      <c r="G3790" s="6" t="s">
        <v>9896</v>
      </c>
    </row>
    <row r="3791">
      <c r="A3791" s="2" t="s">
        <v>7</v>
      </c>
      <c r="B3791" s="5">
        <v>4341.0</v>
      </c>
      <c r="C3791" s="5" t="s">
        <v>9897</v>
      </c>
      <c r="D3791" s="5" t="s">
        <v>468</v>
      </c>
      <c r="E3791" s="4">
        <v>861.0</v>
      </c>
      <c r="F3791" s="5" t="s">
        <v>9898</v>
      </c>
      <c r="G3791" s="6" t="s">
        <v>9899</v>
      </c>
    </row>
    <row r="3792">
      <c r="A3792" s="2" t="s">
        <v>7</v>
      </c>
      <c r="B3792" s="5">
        <v>4342.0</v>
      </c>
      <c r="C3792" s="5" t="s">
        <v>9900</v>
      </c>
      <c r="D3792" s="5" t="s">
        <v>468</v>
      </c>
      <c r="E3792" s="4">
        <v>861.0</v>
      </c>
      <c r="F3792" s="5" t="s">
        <v>9901</v>
      </c>
      <c r="G3792" s="6" t="s">
        <v>9902</v>
      </c>
    </row>
    <row r="3793">
      <c r="A3793" s="2" t="s">
        <v>7</v>
      </c>
      <c r="B3793" s="5">
        <v>4343.0</v>
      </c>
      <c r="C3793" s="5" t="s">
        <v>9903</v>
      </c>
      <c r="D3793" s="5" t="s">
        <v>468</v>
      </c>
      <c r="E3793" s="4">
        <v>861.0</v>
      </c>
      <c r="F3793" s="5" t="s">
        <v>9904</v>
      </c>
      <c r="G3793" s="6" t="s">
        <v>9905</v>
      </c>
    </row>
    <row r="3794">
      <c r="A3794" s="2" t="s">
        <v>7</v>
      </c>
      <c r="B3794" s="5">
        <v>4344.0</v>
      </c>
      <c r="C3794" s="5" t="s">
        <v>9906</v>
      </c>
      <c r="D3794" s="5" t="s">
        <v>468</v>
      </c>
      <c r="E3794" s="4">
        <v>861.0</v>
      </c>
      <c r="F3794" s="5" t="s">
        <v>9907</v>
      </c>
      <c r="G3794" s="6" t="s">
        <v>9908</v>
      </c>
    </row>
    <row r="3795">
      <c r="A3795" s="2" t="s">
        <v>7</v>
      </c>
      <c r="B3795" s="5">
        <v>4345.0</v>
      </c>
      <c r="C3795" s="5" t="s">
        <v>9909</v>
      </c>
      <c r="D3795" s="5" t="s">
        <v>468</v>
      </c>
      <c r="E3795" s="4">
        <v>861.0</v>
      </c>
      <c r="F3795" s="5" t="s">
        <v>9910</v>
      </c>
      <c r="G3795" s="6" t="s">
        <v>9911</v>
      </c>
    </row>
    <row r="3796">
      <c r="A3796" s="2" t="s">
        <v>7</v>
      </c>
      <c r="B3796" s="5">
        <v>4346.0</v>
      </c>
      <c r="C3796" s="5" t="s">
        <v>9912</v>
      </c>
      <c r="D3796" s="5" t="s">
        <v>468</v>
      </c>
      <c r="E3796" s="4">
        <v>861.0</v>
      </c>
      <c r="F3796" s="5" t="s">
        <v>9913</v>
      </c>
      <c r="G3796" s="6" t="s">
        <v>9914</v>
      </c>
    </row>
    <row r="3797">
      <c r="A3797" s="2" t="s">
        <v>7</v>
      </c>
      <c r="B3797" s="5">
        <v>4347.0</v>
      </c>
      <c r="C3797" s="5" t="s">
        <v>9915</v>
      </c>
      <c r="D3797" s="5" t="s">
        <v>548</v>
      </c>
      <c r="E3797" s="4">
        <v>861.0</v>
      </c>
      <c r="F3797" s="5" t="s">
        <v>9916</v>
      </c>
      <c r="G3797" s="6" t="s">
        <v>9917</v>
      </c>
    </row>
    <row r="3798">
      <c r="A3798" s="2" t="s">
        <v>7</v>
      </c>
      <c r="B3798" s="5">
        <v>4348.0</v>
      </c>
      <c r="C3798" s="5" t="s">
        <v>9918</v>
      </c>
      <c r="D3798" s="5" t="s">
        <v>468</v>
      </c>
      <c r="E3798" s="4">
        <v>861.0</v>
      </c>
      <c r="F3798" s="5" t="s">
        <v>9919</v>
      </c>
      <c r="G3798" s="6" t="s">
        <v>9920</v>
      </c>
    </row>
    <row r="3799">
      <c r="A3799" s="2" t="s">
        <v>7</v>
      </c>
      <c r="B3799" s="5">
        <v>4349.0</v>
      </c>
      <c r="C3799" s="5" t="s">
        <v>9921</v>
      </c>
      <c r="D3799" s="5" t="s">
        <v>468</v>
      </c>
      <c r="E3799" s="4">
        <v>861.0</v>
      </c>
      <c r="F3799" s="5" t="s">
        <v>9922</v>
      </c>
      <c r="G3799" s="6" t="s">
        <v>9923</v>
      </c>
    </row>
    <row r="3800">
      <c r="A3800" s="2" t="s">
        <v>7</v>
      </c>
      <c r="B3800" s="5">
        <v>4350.0</v>
      </c>
      <c r="C3800" s="5" t="s">
        <v>9924</v>
      </c>
      <c r="D3800" s="5" t="s">
        <v>468</v>
      </c>
      <c r="E3800" s="4">
        <v>861.0</v>
      </c>
      <c r="F3800" s="5" t="s">
        <v>9925</v>
      </c>
      <c r="G3800" s="6" t="s">
        <v>9926</v>
      </c>
    </row>
    <row r="3801">
      <c r="A3801" s="2" t="s">
        <v>7</v>
      </c>
      <c r="B3801" s="5">
        <v>4351.0</v>
      </c>
      <c r="C3801" s="5" t="s">
        <v>9927</v>
      </c>
      <c r="D3801" s="5" t="s">
        <v>468</v>
      </c>
      <c r="E3801" s="4">
        <v>861.0</v>
      </c>
      <c r="F3801" s="5" t="s">
        <v>9928</v>
      </c>
      <c r="G3801" s="6" t="s">
        <v>9929</v>
      </c>
    </row>
    <row r="3802">
      <c r="A3802" s="2" t="s">
        <v>7</v>
      </c>
      <c r="B3802" s="5">
        <v>4352.0</v>
      </c>
      <c r="C3802" s="5" t="s">
        <v>9930</v>
      </c>
      <c r="D3802" s="5" t="s">
        <v>468</v>
      </c>
      <c r="E3802" s="4">
        <v>861.0</v>
      </c>
      <c r="F3802" s="5" t="s">
        <v>9931</v>
      </c>
      <c r="G3802" s="6" t="s">
        <v>9932</v>
      </c>
    </row>
    <row r="3803">
      <c r="A3803" s="2" t="s">
        <v>7</v>
      </c>
      <c r="B3803" s="5">
        <v>4353.0</v>
      </c>
      <c r="C3803" s="5" t="s">
        <v>9933</v>
      </c>
      <c r="D3803" s="5" t="s">
        <v>468</v>
      </c>
      <c r="E3803" s="4">
        <v>861.0</v>
      </c>
      <c r="F3803" s="5" t="s">
        <v>9934</v>
      </c>
      <c r="G3803" s="6" t="s">
        <v>9935</v>
      </c>
    </row>
    <row r="3804">
      <c r="A3804" s="2" t="s">
        <v>7</v>
      </c>
      <c r="B3804" s="5">
        <v>4354.0</v>
      </c>
      <c r="C3804" s="5" t="s">
        <v>9936</v>
      </c>
      <c r="D3804" s="5" t="s">
        <v>468</v>
      </c>
      <c r="E3804" s="4">
        <v>861.0</v>
      </c>
      <c r="F3804" s="5" t="s">
        <v>9937</v>
      </c>
      <c r="G3804" s="6" t="s">
        <v>9938</v>
      </c>
    </row>
    <row r="3805">
      <c r="A3805" s="2" t="s">
        <v>7</v>
      </c>
      <c r="B3805" s="5">
        <v>4355.0</v>
      </c>
      <c r="C3805" s="5" t="s">
        <v>9939</v>
      </c>
      <c r="D3805" s="5" t="s">
        <v>468</v>
      </c>
      <c r="E3805" s="4">
        <v>861.0</v>
      </c>
      <c r="F3805" s="5" t="s">
        <v>9940</v>
      </c>
      <c r="G3805" s="6" t="s">
        <v>9941</v>
      </c>
    </row>
    <row r="3806">
      <c r="A3806" s="2" t="s">
        <v>7</v>
      </c>
      <c r="B3806" s="5">
        <v>4356.0</v>
      </c>
      <c r="C3806" s="5" t="s">
        <v>9942</v>
      </c>
      <c r="D3806" s="5" t="s">
        <v>468</v>
      </c>
      <c r="E3806" s="4">
        <v>861.0</v>
      </c>
      <c r="F3806" s="5" t="s">
        <v>9943</v>
      </c>
      <c r="G3806" s="6" t="s">
        <v>9944</v>
      </c>
    </row>
    <row r="3807">
      <c r="A3807" s="2" t="s">
        <v>7</v>
      </c>
      <c r="B3807" s="5">
        <v>4357.0</v>
      </c>
      <c r="C3807" s="5" t="s">
        <v>9945</v>
      </c>
      <c r="D3807" s="5" t="s">
        <v>468</v>
      </c>
      <c r="E3807" s="4">
        <v>862.0</v>
      </c>
      <c r="F3807" s="5" t="s">
        <v>9946</v>
      </c>
      <c r="G3807" s="6" t="s">
        <v>9947</v>
      </c>
    </row>
    <row r="3808">
      <c r="A3808" s="2" t="s">
        <v>7</v>
      </c>
      <c r="B3808" s="5">
        <v>4358.0</v>
      </c>
      <c r="C3808" s="5" t="s">
        <v>9948</v>
      </c>
      <c r="D3808" s="5" t="s">
        <v>468</v>
      </c>
      <c r="E3808" s="4">
        <v>862.0</v>
      </c>
      <c r="F3808" s="5"/>
      <c r="G3808" s="6" t="s">
        <v>9949</v>
      </c>
    </row>
    <row r="3809">
      <c r="A3809" s="2" t="s">
        <v>7</v>
      </c>
      <c r="B3809" s="5">
        <v>4359.0</v>
      </c>
      <c r="C3809" s="5" t="s">
        <v>9950</v>
      </c>
      <c r="D3809" s="5" t="s">
        <v>458</v>
      </c>
      <c r="E3809" s="4">
        <v>863.0</v>
      </c>
      <c r="F3809" s="5"/>
      <c r="G3809" s="6" t="s">
        <v>9951</v>
      </c>
    </row>
    <row r="3810">
      <c r="A3810" s="2" t="s">
        <v>7</v>
      </c>
      <c r="B3810" s="5">
        <v>4360.0</v>
      </c>
      <c r="C3810" s="5" t="s">
        <v>9952</v>
      </c>
      <c r="D3810" s="5" t="s">
        <v>468</v>
      </c>
      <c r="E3810" s="4">
        <v>863.0</v>
      </c>
      <c r="F3810" s="5" t="s">
        <v>9953</v>
      </c>
      <c r="G3810" s="6" t="s">
        <v>9954</v>
      </c>
    </row>
    <row r="3811">
      <c r="A3811" s="2" t="s">
        <v>7</v>
      </c>
      <c r="B3811" s="5">
        <v>4361.0</v>
      </c>
      <c r="C3811" s="5" t="s">
        <v>9955</v>
      </c>
      <c r="D3811" s="5" t="s">
        <v>458</v>
      </c>
      <c r="E3811" s="4">
        <v>863.0</v>
      </c>
      <c r="F3811" s="5" t="s">
        <v>9956</v>
      </c>
      <c r="G3811" s="6" t="s">
        <v>9957</v>
      </c>
    </row>
    <row r="3812">
      <c r="A3812" s="2" t="s">
        <v>7</v>
      </c>
      <c r="B3812" s="5">
        <v>4362.0</v>
      </c>
      <c r="C3812" s="5" t="s">
        <v>9958</v>
      </c>
      <c r="D3812" s="5" t="s">
        <v>458</v>
      </c>
      <c r="E3812" s="4">
        <v>863.0</v>
      </c>
      <c r="F3812" s="5" t="s">
        <v>9959</v>
      </c>
      <c r="G3812" s="6" t="s">
        <v>9960</v>
      </c>
    </row>
    <row r="3813">
      <c r="A3813" s="2" t="s">
        <v>7</v>
      </c>
      <c r="B3813" s="5">
        <v>4363.0</v>
      </c>
      <c r="C3813" s="5" t="s">
        <v>9961</v>
      </c>
      <c r="D3813" s="5" t="s">
        <v>468</v>
      </c>
      <c r="E3813" s="4">
        <v>863.0</v>
      </c>
      <c r="F3813" s="5" t="s">
        <v>9962</v>
      </c>
      <c r="G3813" s="6" t="s">
        <v>9963</v>
      </c>
    </row>
    <row r="3814">
      <c r="A3814" s="2" t="s">
        <v>7</v>
      </c>
      <c r="B3814" s="5">
        <v>4364.0</v>
      </c>
      <c r="C3814" s="5" t="s">
        <v>9964</v>
      </c>
      <c r="D3814" s="5" t="s">
        <v>468</v>
      </c>
      <c r="E3814" s="4">
        <v>863.0</v>
      </c>
      <c r="F3814" s="5" t="s">
        <v>9965</v>
      </c>
      <c r="G3814" s="6" t="s">
        <v>9966</v>
      </c>
    </row>
    <row r="3815">
      <c r="A3815" s="2" t="s">
        <v>7</v>
      </c>
      <c r="B3815" s="5">
        <v>4365.0</v>
      </c>
      <c r="C3815" s="5" t="s">
        <v>9967</v>
      </c>
      <c r="D3815" s="5" t="s">
        <v>458</v>
      </c>
      <c r="E3815" s="4">
        <v>863.0</v>
      </c>
      <c r="F3815" s="5"/>
      <c r="G3815" s="6" t="s">
        <v>9968</v>
      </c>
    </row>
    <row r="3816">
      <c r="A3816" s="2" t="s">
        <v>7</v>
      </c>
      <c r="B3816" s="5">
        <v>4366.0</v>
      </c>
      <c r="C3816" s="5" t="s">
        <v>9969</v>
      </c>
      <c r="D3816" s="5" t="s">
        <v>468</v>
      </c>
      <c r="E3816" s="4">
        <v>863.0</v>
      </c>
      <c r="F3816" s="5" t="s">
        <v>9970</v>
      </c>
      <c r="G3816" s="6" t="s">
        <v>9971</v>
      </c>
    </row>
    <row r="3817">
      <c r="A3817" s="2" t="s">
        <v>7</v>
      </c>
      <c r="B3817" s="5">
        <v>4367.0</v>
      </c>
      <c r="C3817" s="5" t="s">
        <v>9972</v>
      </c>
      <c r="D3817" s="5" t="s">
        <v>458</v>
      </c>
      <c r="E3817" s="4">
        <v>863.0</v>
      </c>
      <c r="F3817" s="5" t="s">
        <v>9973</v>
      </c>
      <c r="G3817" s="6" t="s">
        <v>9974</v>
      </c>
    </row>
    <row r="3818">
      <c r="A3818" s="2" t="s">
        <v>7</v>
      </c>
      <c r="B3818" s="5">
        <v>4368.0</v>
      </c>
      <c r="C3818" s="5" t="s">
        <v>9975</v>
      </c>
      <c r="D3818" s="5" t="s">
        <v>458</v>
      </c>
      <c r="E3818" s="4">
        <v>863.0</v>
      </c>
      <c r="F3818" s="5" t="s">
        <v>9976</v>
      </c>
      <c r="G3818" s="6" t="s">
        <v>9977</v>
      </c>
    </row>
    <row r="3819">
      <c r="A3819" s="2" t="s">
        <v>7</v>
      </c>
      <c r="B3819" s="5">
        <v>4369.0</v>
      </c>
      <c r="C3819" s="5" t="s">
        <v>9978</v>
      </c>
      <c r="D3819" s="5" t="s">
        <v>458</v>
      </c>
      <c r="E3819" s="4">
        <v>863.0</v>
      </c>
      <c r="F3819" s="5" t="s">
        <v>9979</v>
      </c>
      <c r="G3819" s="6" t="s">
        <v>9980</v>
      </c>
    </row>
    <row r="3820">
      <c r="A3820" s="2" t="s">
        <v>7</v>
      </c>
      <c r="B3820" s="5">
        <v>4370.0</v>
      </c>
      <c r="C3820" s="5" t="s">
        <v>9981</v>
      </c>
      <c r="D3820" s="5" t="s">
        <v>468</v>
      </c>
      <c r="E3820" s="4">
        <v>863.0</v>
      </c>
      <c r="F3820" s="5" t="s">
        <v>9982</v>
      </c>
      <c r="G3820" s="6" t="s">
        <v>9983</v>
      </c>
    </row>
    <row r="3821">
      <c r="A3821" s="2" t="s">
        <v>7</v>
      </c>
      <c r="B3821" s="5">
        <v>4371.0</v>
      </c>
      <c r="C3821" s="5" t="s">
        <v>9984</v>
      </c>
      <c r="D3821" s="5" t="s">
        <v>458</v>
      </c>
      <c r="E3821" s="4">
        <v>863.0</v>
      </c>
      <c r="F3821" s="5" t="s">
        <v>9985</v>
      </c>
      <c r="G3821" s="6" t="s">
        <v>9986</v>
      </c>
    </row>
    <row r="3822">
      <c r="A3822" s="2" t="s">
        <v>7</v>
      </c>
      <c r="B3822" s="5">
        <v>4372.0</v>
      </c>
      <c r="C3822" s="5" t="s">
        <v>9987</v>
      </c>
      <c r="D3822" s="5" t="s">
        <v>458</v>
      </c>
      <c r="E3822" s="4">
        <v>863.0</v>
      </c>
      <c r="F3822" s="5" t="s">
        <v>9988</v>
      </c>
      <c r="G3822" s="6" t="s">
        <v>9989</v>
      </c>
    </row>
    <row r="3823">
      <c r="A3823" s="2" t="s">
        <v>7</v>
      </c>
      <c r="B3823" s="5">
        <v>4373.0</v>
      </c>
      <c r="C3823" s="5" t="s">
        <v>9990</v>
      </c>
      <c r="D3823" s="5" t="s">
        <v>458</v>
      </c>
      <c r="E3823" s="4">
        <v>863.0</v>
      </c>
      <c r="F3823" s="5"/>
      <c r="G3823" s="6" t="s">
        <v>9991</v>
      </c>
    </row>
    <row r="3824">
      <c r="A3824" s="2" t="s">
        <v>7</v>
      </c>
      <c r="B3824" s="5">
        <v>4374.0</v>
      </c>
      <c r="C3824" s="5" t="s">
        <v>9992</v>
      </c>
      <c r="D3824" s="5" t="s">
        <v>458</v>
      </c>
      <c r="E3824" s="4">
        <v>863.0</v>
      </c>
      <c r="F3824" s="5" t="s">
        <v>9993</v>
      </c>
      <c r="G3824" s="6" t="s">
        <v>9994</v>
      </c>
    </row>
    <row r="3825">
      <c r="A3825" s="2" t="s">
        <v>7</v>
      </c>
      <c r="B3825" s="5">
        <v>4375.0</v>
      </c>
      <c r="C3825" s="5" t="s">
        <v>9995</v>
      </c>
      <c r="D3825" s="5" t="s">
        <v>468</v>
      </c>
      <c r="E3825" s="4">
        <v>863.0</v>
      </c>
      <c r="F3825" s="5" t="s">
        <v>9996</v>
      </c>
      <c r="G3825" s="6" t="s">
        <v>9997</v>
      </c>
    </row>
    <row r="3826">
      <c r="A3826" s="2" t="s">
        <v>7</v>
      </c>
      <c r="B3826" s="5">
        <v>4376.0</v>
      </c>
      <c r="C3826" s="5" t="s">
        <v>9998</v>
      </c>
      <c r="D3826" s="5" t="s">
        <v>458</v>
      </c>
      <c r="E3826" s="4">
        <v>863.0</v>
      </c>
      <c r="F3826" s="5" t="s">
        <v>9999</v>
      </c>
      <c r="G3826" s="6" t="s">
        <v>10000</v>
      </c>
    </row>
    <row r="3827">
      <c r="A3827" s="2" t="s">
        <v>7</v>
      </c>
      <c r="B3827" s="5">
        <v>4377.0</v>
      </c>
      <c r="C3827" s="5" t="s">
        <v>10001</v>
      </c>
      <c r="D3827" s="5" t="s">
        <v>458</v>
      </c>
      <c r="E3827" s="4">
        <v>863.0</v>
      </c>
      <c r="F3827" s="5"/>
      <c r="G3827" s="6" t="s">
        <v>10002</v>
      </c>
    </row>
    <row r="3828">
      <c r="A3828" s="2" t="s">
        <v>7</v>
      </c>
      <c r="B3828" s="5">
        <v>4378.0</v>
      </c>
      <c r="C3828" s="5" t="s">
        <v>10003</v>
      </c>
      <c r="D3828" s="5" t="s">
        <v>458</v>
      </c>
      <c r="E3828" s="4">
        <v>863.0</v>
      </c>
      <c r="F3828" s="5" t="s">
        <v>10004</v>
      </c>
      <c r="G3828" s="6" t="s">
        <v>10005</v>
      </c>
    </row>
    <row r="3829">
      <c r="A3829" s="2" t="s">
        <v>7</v>
      </c>
      <c r="B3829" s="5">
        <v>4379.0</v>
      </c>
      <c r="C3829" s="5" t="s">
        <v>10006</v>
      </c>
      <c r="D3829" s="5" t="s">
        <v>468</v>
      </c>
      <c r="E3829" s="4">
        <v>863.0</v>
      </c>
      <c r="F3829" s="5" t="s">
        <v>10007</v>
      </c>
      <c r="G3829" s="6" t="s">
        <v>10008</v>
      </c>
    </row>
    <row r="3830">
      <c r="A3830" s="2" t="s">
        <v>7</v>
      </c>
      <c r="B3830" s="5">
        <v>4380.0</v>
      </c>
      <c r="C3830" s="5" t="s">
        <v>10009</v>
      </c>
      <c r="D3830" s="5" t="s">
        <v>468</v>
      </c>
      <c r="E3830" s="4">
        <v>864.0</v>
      </c>
      <c r="F3830" s="5" t="s">
        <v>10010</v>
      </c>
      <c r="G3830" s="6" t="s">
        <v>10011</v>
      </c>
    </row>
    <row r="3831">
      <c r="A3831" s="2" t="s">
        <v>7</v>
      </c>
      <c r="B3831" s="5">
        <v>4381.0</v>
      </c>
      <c r="C3831" s="5" t="s">
        <v>10012</v>
      </c>
      <c r="D3831" s="5" t="s">
        <v>468</v>
      </c>
      <c r="E3831" s="4">
        <v>864.0</v>
      </c>
      <c r="F3831" s="5" t="s">
        <v>10013</v>
      </c>
      <c r="G3831" s="6" t="s">
        <v>10014</v>
      </c>
    </row>
    <row r="3832">
      <c r="A3832" s="2" t="s">
        <v>7</v>
      </c>
      <c r="B3832" s="5">
        <v>4382.0</v>
      </c>
      <c r="C3832" s="5" t="s">
        <v>10015</v>
      </c>
      <c r="D3832" s="5" t="s">
        <v>458</v>
      </c>
      <c r="E3832" s="4">
        <v>864.0</v>
      </c>
      <c r="F3832" s="5"/>
      <c r="G3832" s="6" t="s">
        <v>10016</v>
      </c>
    </row>
    <row r="3833">
      <c r="A3833" s="2" t="s">
        <v>7</v>
      </c>
      <c r="B3833" s="5">
        <v>4383.0</v>
      </c>
      <c r="C3833" s="5" t="s">
        <v>10017</v>
      </c>
      <c r="D3833" s="5" t="s">
        <v>468</v>
      </c>
      <c r="E3833" s="4">
        <v>864.0</v>
      </c>
      <c r="F3833" s="5" t="s">
        <v>10018</v>
      </c>
      <c r="G3833" s="6" t="s">
        <v>10019</v>
      </c>
    </row>
    <row r="3834">
      <c r="A3834" s="2" t="s">
        <v>7</v>
      </c>
      <c r="B3834" s="5">
        <v>4384.0</v>
      </c>
      <c r="C3834" s="5" t="s">
        <v>10020</v>
      </c>
      <c r="D3834" s="5" t="s">
        <v>458</v>
      </c>
      <c r="E3834" s="4">
        <v>864.0</v>
      </c>
      <c r="F3834" s="5" t="s">
        <v>10021</v>
      </c>
      <c r="G3834" s="6" t="s">
        <v>10022</v>
      </c>
    </row>
    <row r="3835">
      <c r="A3835" s="2" t="s">
        <v>7</v>
      </c>
      <c r="B3835" s="5">
        <v>4385.0</v>
      </c>
      <c r="C3835" s="5" t="s">
        <v>10023</v>
      </c>
      <c r="D3835" s="5" t="s">
        <v>458</v>
      </c>
      <c r="E3835" s="4">
        <v>864.0</v>
      </c>
      <c r="F3835" s="5" t="s">
        <v>9973</v>
      </c>
      <c r="G3835" s="6" t="s">
        <v>10024</v>
      </c>
    </row>
    <row r="3836">
      <c r="A3836" s="2" t="s">
        <v>7</v>
      </c>
      <c r="B3836" s="5">
        <v>4386.0</v>
      </c>
      <c r="C3836" s="5" t="s">
        <v>10025</v>
      </c>
      <c r="D3836" s="5" t="s">
        <v>458</v>
      </c>
      <c r="E3836" s="4">
        <v>864.0</v>
      </c>
      <c r="F3836" s="5" t="s">
        <v>10026</v>
      </c>
      <c r="G3836" s="6" t="s">
        <v>10027</v>
      </c>
    </row>
    <row r="3837">
      <c r="A3837" s="2" t="s">
        <v>7</v>
      </c>
      <c r="B3837" s="5">
        <v>4387.0</v>
      </c>
      <c r="C3837" s="5" t="s">
        <v>10028</v>
      </c>
      <c r="D3837" s="5" t="s">
        <v>458</v>
      </c>
      <c r="E3837" s="4">
        <v>864.0</v>
      </c>
      <c r="F3837" s="5" t="s">
        <v>10029</v>
      </c>
      <c r="G3837" s="6" t="s">
        <v>10030</v>
      </c>
    </row>
    <row r="3838">
      <c r="A3838" s="2" t="s">
        <v>7</v>
      </c>
      <c r="B3838" s="5">
        <v>4388.0</v>
      </c>
      <c r="C3838" s="5" t="s">
        <v>10031</v>
      </c>
      <c r="D3838" s="5" t="s">
        <v>458</v>
      </c>
      <c r="E3838" s="4">
        <v>864.0</v>
      </c>
      <c r="F3838" s="5" t="s">
        <v>10032</v>
      </c>
      <c r="G3838" s="6" t="s">
        <v>10033</v>
      </c>
    </row>
    <row r="3839">
      <c r="A3839" s="2" t="s">
        <v>7</v>
      </c>
      <c r="B3839" s="5">
        <v>4389.0</v>
      </c>
      <c r="C3839" s="5" t="s">
        <v>10034</v>
      </c>
      <c r="D3839" s="5" t="s">
        <v>458</v>
      </c>
      <c r="E3839" s="4">
        <v>864.0</v>
      </c>
      <c r="F3839" s="5" t="s">
        <v>1790</v>
      </c>
      <c r="G3839" s="6" t="s">
        <v>10035</v>
      </c>
    </row>
    <row r="3840">
      <c r="A3840" s="2" t="s">
        <v>7</v>
      </c>
      <c r="B3840" s="5">
        <v>4390.0</v>
      </c>
      <c r="C3840" s="5" t="s">
        <v>10036</v>
      </c>
      <c r="D3840" s="5" t="s">
        <v>458</v>
      </c>
      <c r="E3840" s="4">
        <v>864.0</v>
      </c>
      <c r="F3840" s="5" t="s">
        <v>10037</v>
      </c>
      <c r="G3840" s="6" t="s">
        <v>10038</v>
      </c>
    </row>
    <row r="3841">
      <c r="A3841" s="2" t="s">
        <v>7</v>
      </c>
      <c r="B3841" s="5">
        <v>4391.0</v>
      </c>
      <c r="C3841" s="5" t="s">
        <v>10039</v>
      </c>
      <c r="D3841" s="5" t="s">
        <v>458</v>
      </c>
      <c r="E3841" s="4">
        <v>864.0</v>
      </c>
      <c r="F3841" s="5"/>
      <c r="G3841" s="6" t="s">
        <v>10040</v>
      </c>
    </row>
    <row r="3842">
      <c r="A3842" s="2" t="s">
        <v>7</v>
      </c>
      <c r="B3842" s="5">
        <v>4392.0</v>
      </c>
      <c r="C3842" s="5" t="s">
        <v>10041</v>
      </c>
      <c r="D3842" s="5" t="s">
        <v>468</v>
      </c>
      <c r="E3842" s="4">
        <v>864.0</v>
      </c>
      <c r="F3842" s="5" t="s">
        <v>10042</v>
      </c>
      <c r="G3842" s="6" t="s">
        <v>10043</v>
      </c>
    </row>
    <row r="3843">
      <c r="A3843" s="2" t="s">
        <v>7</v>
      </c>
      <c r="B3843" s="5">
        <v>4393.0</v>
      </c>
      <c r="C3843" s="5" t="s">
        <v>10044</v>
      </c>
      <c r="D3843" s="5" t="s">
        <v>458</v>
      </c>
      <c r="E3843" s="4">
        <v>864.0</v>
      </c>
      <c r="F3843" s="5"/>
      <c r="G3843" s="6" t="s">
        <v>10045</v>
      </c>
    </row>
    <row r="3844">
      <c r="A3844" s="2" t="s">
        <v>7</v>
      </c>
      <c r="B3844" s="5">
        <v>4394.0</v>
      </c>
      <c r="C3844" s="5" t="s">
        <v>10046</v>
      </c>
      <c r="D3844" s="5" t="s">
        <v>458</v>
      </c>
      <c r="E3844" s="4">
        <v>864.0</v>
      </c>
      <c r="F3844" s="5"/>
      <c r="G3844" s="6" t="s">
        <v>10047</v>
      </c>
    </row>
    <row r="3845">
      <c r="A3845" s="2" t="s">
        <v>7</v>
      </c>
      <c r="B3845" s="5">
        <v>4395.0</v>
      </c>
      <c r="C3845" s="5" t="s">
        <v>10048</v>
      </c>
      <c r="D3845" s="5" t="s">
        <v>458</v>
      </c>
      <c r="E3845" s="4">
        <v>864.0</v>
      </c>
      <c r="F3845" s="5"/>
      <c r="G3845" s="6" t="s">
        <v>10049</v>
      </c>
    </row>
    <row r="3846">
      <c r="A3846" s="2" t="s">
        <v>7</v>
      </c>
      <c r="B3846" s="5">
        <v>4396.0</v>
      </c>
      <c r="C3846" s="5" t="s">
        <v>10050</v>
      </c>
      <c r="D3846" s="5" t="s">
        <v>458</v>
      </c>
      <c r="E3846" s="4">
        <v>864.0</v>
      </c>
      <c r="F3846" s="5" t="s">
        <v>10051</v>
      </c>
      <c r="G3846" s="6" t="s">
        <v>10052</v>
      </c>
    </row>
    <row r="3847">
      <c r="A3847" s="2" t="s">
        <v>7</v>
      </c>
      <c r="B3847" s="5">
        <v>4397.0</v>
      </c>
      <c r="C3847" s="5" t="s">
        <v>10053</v>
      </c>
      <c r="D3847" s="5" t="s">
        <v>458</v>
      </c>
      <c r="E3847" s="4">
        <v>864.0</v>
      </c>
      <c r="F3847" s="5"/>
      <c r="G3847" s="6" t="s">
        <v>10054</v>
      </c>
    </row>
    <row r="3848">
      <c r="A3848" s="2" t="s">
        <v>7</v>
      </c>
      <c r="B3848" s="5">
        <v>4398.0</v>
      </c>
      <c r="C3848" s="5" t="s">
        <v>10055</v>
      </c>
      <c r="D3848" s="5" t="s">
        <v>458</v>
      </c>
      <c r="E3848" s="4">
        <v>864.0</v>
      </c>
      <c r="F3848" s="5" t="s">
        <v>10056</v>
      </c>
      <c r="G3848" s="6" t="s">
        <v>10057</v>
      </c>
    </row>
    <row r="3849">
      <c r="A3849" s="2" t="s">
        <v>7</v>
      </c>
      <c r="B3849" s="5">
        <v>4399.0</v>
      </c>
      <c r="C3849" s="5" t="s">
        <v>10058</v>
      </c>
      <c r="D3849" s="5" t="s">
        <v>548</v>
      </c>
      <c r="E3849" s="4">
        <v>864.0</v>
      </c>
      <c r="F3849" s="5" t="s">
        <v>10059</v>
      </c>
      <c r="G3849" s="6" t="s">
        <v>10060</v>
      </c>
    </row>
    <row r="3850">
      <c r="A3850" s="2" t="s">
        <v>7</v>
      </c>
      <c r="B3850" s="5">
        <v>4400.0</v>
      </c>
      <c r="C3850" s="5" t="s">
        <v>10061</v>
      </c>
      <c r="D3850" s="5" t="s">
        <v>458</v>
      </c>
      <c r="E3850" s="4">
        <v>864.0</v>
      </c>
      <c r="F3850" s="5" t="s">
        <v>10062</v>
      </c>
      <c r="G3850" s="6" t="s">
        <v>10063</v>
      </c>
    </row>
    <row r="3851">
      <c r="A3851" s="2" t="s">
        <v>7</v>
      </c>
      <c r="B3851" s="5">
        <v>4401.0</v>
      </c>
      <c r="C3851" s="5" t="s">
        <v>10064</v>
      </c>
      <c r="D3851" s="5" t="s">
        <v>458</v>
      </c>
      <c r="E3851" s="4">
        <v>864.0</v>
      </c>
      <c r="F3851" s="5" t="s">
        <v>10065</v>
      </c>
      <c r="G3851" s="6" t="s">
        <v>10066</v>
      </c>
    </row>
    <row r="3852">
      <c r="A3852" s="2" t="s">
        <v>7</v>
      </c>
      <c r="B3852" s="5">
        <v>4402.0</v>
      </c>
      <c r="C3852" s="5" t="s">
        <v>10067</v>
      </c>
      <c r="D3852" s="5" t="s">
        <v>458</v>
      </c>
      <c r="E3852" s="4">
        <v>865.0</v>
      </c>
      <c r="F3852" s="5"/>
      <c r="G3852" s="6" t="s">
        <v>10068</v>
      </c>
    </row>
    <row r="3853">
      <c r="A3853" s="2" t="s">
        <v>7</v>
      </c>
      <c r="B3853" s="5">
        <v>4403.0</v>
      </c>
      <c r="C3853" s="5" t="s">
        <v>10069</v>
      </c>
      <c r="D3853" s="5" t="s">
        <v>458</v>
      </c>
      <c r="E3853" s="4">
        <v>865.0</v>
      </c>
      <c r="F3853" s="5"/>
      <c r="G3853" s="6" t="s">
        <v>10070</v>
      </c>
    </row>
    <row r="3854">
      <c r="A3854" s="2" t="s">
        <v>7</v>
      </c>
      <c r="B3854" s="5">
        <v>4404.0</v>
      </c>
      <c r="C3854" s="5" t="s">
        <v>10071</v>
      </c>
      <c r="D3854" s="5" t="s">
        <v>458</v>
      </c>
      <c r="E3854" s="4">
        <v>865.0</v>
      </c>
      <c r="F3854" s="5" t="s">
        <v>10072</v>
      </c>
      <c r="G3854" s="6" t="s">
        <v>10073</v>
      </c>
    </row>
    <row r="3855">
      <c r="A3855" s="2" t="s">
        <v>7</v>
      </c>
      <c r="B3855" s="5">
        <v>4405.0</v>
      </c>
      <c r="C3855" s="5" t="s">
        <v>10074</v>
      </c>
      <c r="D3855" s="5" t="s">
        <v>458</v>
      </c>
      <c r="E3855" s="4">
        <v>865.0</v>
      </c>
      <c r="F3855" s="5" t="s">
        <v>10075</v>
      </c>
      <c r="G3855" s="6" t="s">
        <v>10076</v>
      </c>
    </row>
    <row r="3856">
      <c r="A3856" s="2" t="s">
        <v>7</v>
      </c>
      <c r="B3856" s="5">
        <v>4406.0</v>
      </c>
      <c r="C3856" s="5" t="s">
        <v>10077</v>
      </c>
      <c r="D3856" s="5" t="s">
        <v>458</v>
      </c>
      <c r="E3856" s="4">
        <v>865.0</v>
      </c>
      <c r="F3856" s="5"/>
      <c r="G3856" s="6" t="s">
        <v>10078</v>
      </c>
    </row>
    <row r="3857">
      <c r="A3857" s="2" t="s">
        <v>7</v>
      </c>
      <c r="B3857" s="5">
        <v>4407.0</v>
      </c>
      <c r="C3857" s="5" t="s">
        <v>10079</v>
      </c>
      <c r="D3857" s="5" t="s">
        <v>458</v>
      </c>
      <c r="E3857" s="4">
        <v>865.0</v>
      </c>
      <c r="F3857" s="5" t="s">
        <v>10080</v>
      </c>
      <c r="G3857" s="6" t="s">
        <v>10081</v>
      </c>
    </row>
    <row r="3858">
      <c r="A3858" s="2" t="s">
        <v>7</v>
      </c>
      <c r="B3858" s="5">
        <v>4408.0</v>
      </c>
      <c r="C3858" s="5" t="s">
        <v>10082</v>
      </c>
      <c r="D3858" s="5" t="s">
        <v>458</v>
      </c>
      <c r="E3858" s="4">
        <v>865.0</v>
      </c>
      <c r="F3858" s="5" t="s">
        <v>10083</v>
      </c>
      <c r="G3858" s="6" t="s">
        <v>10084</v>
      </c>
    </row>
    <row r="3859">
      <c r="A3859" s="2" t="s">
        <v>7</v>
      </c>
      <c r="B3859" s="5">
        <v>4409.0</v>
      </c>
      <c r="C3859" s="5" t="s">
        <v>10085</v>
      </c>
      <c r="D3859" s="5" t="s">
        <v>458</v>
      </c>
      <c r="E3859" s="4">
        <v>865.0</v>
      </c>
      <c r="F3859" s="5" t="s">
        <v>10037</v>
      </c>
      <c r="G3859" s="6" t="s">
        <v>10086</v>
      </c>
    </row>
    <row r="3860">
      <c r="A3860" s="2" t="s">
        <v>7</v>
      </c>
      <c r="B3860" s="5">
        <v>4410.0</v>
      </c>
      <c r="C3860" s="5" t="s">
        <v>10087</v>
      </c>
      <c r="D3860" s="5" t="s">
        <v>458</v>
      </c>
      <c r="E3860" s="4">
        <v>865.0</v>
      </c>
      <c r="F3860" s="5" t="s">
        <v>10088</v>
      </c>
      <c r="G3860" s="6" t="s">
        <v>10089</v>
      </c>
    </row>
    <row r="3861">
      <c r="A3861" s="2" t="s">
        <v>7</v>
      </c>
      <c r="B3861" s="5">
        <v>4411.0</v>
      </c>
      <c r="C3861" s="5" t="s">
        <v>10090</v>
      </c>
      <c r="D3861" s="5" t="s">
        <v>458</v>
      </c>
      <c r="E3861" s="4">
        <v>865.0</v>
      </c>
      <c r="F3861" s="5" t="s">
        <v>10091</v>
      </c>
      <c r="G3861" s="6" t="s">
        <v>10092</v>
      </c>
    </row>
    <row r="3862">
      <c r="A3862" s="2" t="s">
        <v>7</v>
      </c>
      <c r="B3862" s="5">
        <v>4412.0</v>
      </c>
      <c r="C3862" s="5" t="s">
        <v>10093</v>
      </c>
      <c r="D3862" s="5" t="s">
        <v>458</v>
      </c>
      <c r="E3862" s="4">
        <v>865.0</v>
      </c>
      <c r="F3862" s="5"/>
      <c r="G3862" s="6" t="s">
        <v>10094</v>
      </c>
    </row>
    <row r="3863">
      <c r="A3863" s="2" t="s">
        <v>7</v>
      </c>
      <c r="B3863" s="5">
        <v>4413.0</v>
      </c>
      <c r="C3863" s="5" t="s">
        <v>10095</v>
      </c>
      <c r="D3863" s="5" t="s">
        <v>458</v>
      </c>
      <c r="E3863" s="4">
        <v>865.0</v>
      </c>
      <c r="F3863" s="5" t="s">
        <v>10096</v>
      </c>
      <c r="G3863" s="6" t="s">
        <v>10097</v>
      </c>
    </row>
    <row r="3864">
      <c r="A3864" s="2" t="s">
        <v>7</v>
      </c>
      <c r="B3864" s="5">
        <v>4414.0</v>
      </c>
      <c r="C3864" s="5" t="s">
        <v>10098</v>
      </c>
      <c r="D3864" s="5" t="s">
        <v>458</v>
      </c>
      <c r="E3864" s="4">
        <v>865.0</v>
      </c>
      <c r="F3864" s="5"/>
      <c r="G3864" s="6" t="s">
        <v>10099</v>
      </c>
    </row>
    <row r="3865">
      <c r="A3865" s="2" t="s">
        <v>7</v>
      </c>
      <c r="B3865" s="5">
        <v>4415.0</v>
      </c>
      <c r="C3865" s="5" t="s">
        <v>10100</v>
      </c>
      <c r="D3865" s="5" t="s">
        <v>458</v>
      </c>
      <c r="E3865" s="4">
        <v>865.0</v>
      </c>
      <c r="F3865" s="5" t="s">
        <v>10101</v>
      </c>
      <c r="G3865" s="6" t="s">
        <v>10102</v>
      </c>
    </row>
    <row r="3866">
      <c r="A3866" s="2" t="s">
        <v>7</v>
      </c>
      <c r="B3866" s="5">
        <v>4416.0</v>
      </c>
      <c r="C3866" s="5" t="s">
        <v>10103</v>
      </c>
      <c r="D3866" s="5" t="s">
        <v>458</v>
      </c>
      <c r="E3866" s="4">
        <v>865.0</v>
      </c>
      <c r="F3866" s="5" t="s">
        <v>10104</v>
      </c>
      <c r="G3866" s="6" t="s">
        <v>10105</v>
      </c>
    </row>
    <row r="3867">
      <c r="A3867" s="2" t="s">
        <v>7</v>
      </c>
      <c r="B3867" s="5">
        <v>4417.0</v>
      </c>
      <c r="C3867" s="5" t="s">
        <v>10106</v>
      </c>
      <c r="D3867" s="5" t="s">
        <v>458</v>
      </c>
      <c r="E3867" s="4">
        <v>865.0</v>
      </c>
      <c r="F3867" s="5" t="s">
        <v>10107</v>
      </c>
      <c r="G3867" s="6" t="s">
        <v>10108</v>
      </c>
    </row>
    <row r="3868">
      <c r="A3868" s="2" t="s">
        <v>7</v>
      </c>
      <c r="B3868" s="5">
        <v>4418.0</v>
      </c>
      <c r="C3868" s="5" t="s">
        <v>10109</v>
      </c>
      <c r="D3868" s="5" t="s">
        <v>458</v>
      </c>
      <c r="E3868" s="4">
        <v>865.0</v>
      </c>
      <c r="F3868" s="5"/>
      <c r="G3868" s="6" t="s">
        <v>10110</v>
      </c>
    </row>
    <row r="3869">
      <c r="A3869" s="2" t="s">
        <v>7</v>
      </c>
      <c r="B3869" s="5">
        <v>4419.0</v>
      </c>
      <c r="C3869" s="5" t="s">
        <v>10111</v>
      </c>
      <c r="D3869" s="5" t="s">
        <v>458</v>
      </c>
      <c r="E3869" s="4">
        <v>865.0</v>
      </c>
      <c r="F3869" s="5"/>
      <c r="G3869" s="6" t="s">
        <v>10112</v>
      </c>
    </row>
    <row r="3870">
      <c r="A3870" s="2" t="s">
        <v>7</v>
      </c>
      <c r="B3870" s="5">
        <v>4420.0</v>
      </c>
      <c r="C3870" s="5" t="s">
        <v>10113</v>
      </c>
      <c r="D3870" s="5" t="s">
        <v>458</v>
      </c>
      <c r="E3870" s="4">
        <v>865.0</v>
      </c>
      <c r="F3870" s="5" t="s">
        <v>10114</v>
      </c>
      <c r="G3870" s="6" t="s">
        <v>10115</v>
      </c>
    </row>
    <row r="3871">
      <c r="A3871" s="2" t="s">
        <v>7</v>
      </c>
      <c r="B3871" s="5">
        <v>4421.0</v>
      </c>
      <c r="C3871" s="5" t="s">
        <v>10116</v>
      </c>
      <c r="D3871" s="5" t="s">
        <v>458</v>
      </c>
      <c r="E3871" s="4">
        <v>865.0</v>
      </c>
      <c r="F3871" s="5" t="s">
        <v>10117</v>
      </c>
      <c r="G3871" s="6" t="s">
        <v>10118</v>
      </c>
    </row>
    <row r="3872">
      <c r="A3872" s="2" t="s">
        <v>7</v>
      </c>
      <c r="B3872" s="5">
        <v>4422.0</v>
      </c>
      <c r="C3872" s="5" t="s">
        <v>10119</v>
      </c>
      <c r="D3872" s="5" t="s">
        <v>458</v>
      </c>
      <c r="E3872" s="4">
        <v>865.0</v>
      </c>
      <c r="F3872" s="5" t="s">
        <v>10120</v>
      </c>
      <c r="G3872" s="6" t="s">
        <v>10121</v>
      </c>
    </row>
    <row r="3873">
      <c r="A3873" s="2" t="s">
        <v>7</v>
      </c>
      <c r="B3873" s="5">
        <v>4423.0</v>
      </c>
      <c r="C3873" s="5" t="s">
        <v>10122</v>
      </c>
      <c r="D3873" s="5" t="s">
        <v>540</v>
      </c>
      <c r="E3873" s="4">
        <v>865.0</v>
      </c>
      <c r="F3873" s="5" t="s">
        <v>10123</v>
      </c>
      <c r="G3873" s="6" t="s">
        <v>10124</v>
      </c>
    </row>
    <row r="3874">
      <c r="A3874" s="2" t="s">
        <v>7</v>
      </c>
      <c r="B3874" s="5">
        <v>4424.0</v>
      </c>
      <c r="C3874" s="5" t="s">
        <v>10125</v>
      </c>
      <c r="D3874" s="5" t="s">
        <v>540</v>
      </c>
      <c r="E3874" s="4">
        <v>865.0</v>
      </c>
      <c r="F3874" s="5"/>
      <c r="G3874" s="6" t="s">
        <v>10126</v>
      </c>
    </row>
    <row r="3875">
      <c r="A3875" s="2" t="s">
        <v>7</v>
      </c>
      <c r="B3875" s="5">
        <v>4425.0</v>
      </c>
      <c r="C3875" s="5" t="s">
        <v>10127</v>
      </c>
      <c r="D3875" s="5" t="s">
        <v>458</v>
      </c>
      <c r="E3875" s="4">
        <v>865.0</v>
      </c>
      <c r="F3875" s="5" t="s">
        <v>10128</v>
      </c>
      <c r="G3875" s="6" t="s">
        <v>10129</v>
      </c>
    </row>
    <row r="3876">
      <c r="A3876" s="2" t="s">
        <v>7</v>
      </c>
      <c r="B3876" s="5">
        <v>4426.0</v>
      </c>
      <c r="C3876" s="5" t="s">
        <v>10130</v>
      </c>
      <c r="D3876" s="5" t="s">
        <v>458</v>
      </c>
      <c r="E3876" s="4">
        <v>865.0</v>
      </c>
      <c r="F3876" s="5" t="s">
        <v>10131</v>
      </c>
      <c r="G3876" s="6" t="s">
        <v>10132</v>
      </c>
    </row>
    <row r="3877">
      <c r="A3877" s="2" t="s">
        <v>7</v>
      </c>
      <c r="B3877" s="5">
        <v>4427.0</v>
      </c>
      <c r="C3877" s="5" t="s">
        <v>10133</v>
      </c>
      <c r="D3877" s="5" t="s">
        <v>458</v>
      </c>
      <c r="E3877" s="4">
        <v>865.0</v>
      </c>
      <c r="F3877" s="5" t="s">
        <v>10134</v>
      </c>
      <c r="G3877" s="6" t="s">
        <v>10135</v>
      </c>
    </row>
    <row r="3878">
      <c r="A3878" s="2" t="s">
        <v>7</v>
      </c>
      <c r="B3878" s="5">
        <v>4428.0</v>
      </c>
      <c r="C3878" s="5" t="s">
        <v>10136</v>
      </c>
      <c r="D3878" s="5" t="s">
        <v>458</v>
      </c>
      <c r="E3878" s="4">
        <v>865.0</v>
      </c>
      <c r="F3878" s="5"/>
      <c r="G3878" s="6" t="s">
        <v>10137</v>
      </c>
    </row>
    <row r="3879">
      <c r="A3879" s="2" t="s">
        <v>7</v>
      </c>
      <c r="B3879" s="5">
        <v>4429.0</v>
      </c>
      <c r="C3879" s="5" t="s">
        <v>10138</v>
      </c>
      <c r="D3879" s="5" t="s">
        <v>540</v>
      </c>
      <c r="E3879" s="4">
        <v>865.0</v>
      </c>
      <c r="F3879" s="5" t="s">
        <v>10139</v>
      </c>
      <c r="G3879" s="6" t="s">
        <v>10140</v>
      </c>
    </row>
    <row r="3880">
      <c r="A3880" s="2" t="s">
        <v>7</v>
      </c>
      <c r="B3880" s="5">
        <v>4430.0</v>
      </c>
      <c r="C3880" s="5" t="s">
        <v>10141</v>
      </c>
      <c r="D3880" s="5" t="s">
        <v>540</v>
      </c>
      <c r="E3880" s="4">
        <v>865.0</v>
      </c>
      <c r="F3880" s="5"/>
      <c r="G3880" s="6" t="s">
        <v>10142</v>
      </c>
    </row>
    <row r="3881">
      <c r="A3881" s="2" t="s">
        <v>7</v>
      </c>
      <c r="B3881" s="5">
        <v>4431.0</v>
      </c>
      <c r="C3881" s="5" t="s">
        <v>10143</v>
      </c>
      <c r="D3881" s="5" t="s">
        <v>458</v>
      </c>
      <c r="E3881" s="4">
        <v>865.0</v>
      </c>
      <c r="F3881" s="5"/>
      <c r="G3881" s="6" t="s">
        <v>10144</v>
      </c>
    </row>
    <row r="3882">
      <c r="A3882" s="2" t="s">
        <v>7</v>
      </c>
      <c r="B3882" s="5">
        <v>4432.0</v>
      </c>
      <c r="C3882" s="5" t="s">
        <v>10145</v>
      </c>
      <c r="D3882" s="5" t="s">
        <v>458</v>
      </c>
      <c r="E3882" s="4">
        <v>865.0</v>
      </c>
      <c r="F3882" s="5" t="s">
        <v>10146</v>
      </c>
      <c r="G3882" s="6" t="s">
        <v>10147</v>
      </c>
    </row>
    <row r="3883">
      <c r="A3883" s="2" t="s">
        <v>7</v>
      </c>
      <c r="B3883" s="5">
        <v>4433.0</v>
      </c>
      <c r="C3883" s="5" t="s">
        <v>10148</v>
      </c>
      <c r="D3883" s="5" t="s">
        <v>540</v>
      </c>
      <c r="E3883" s="4">
        <v>865.0</v>
      </c>
      <c r="F3883" s="5"/>
      <c r="G3883" s="6" t="s">
        <v>10149</v>
      </c>
    </row>
    <row r="3884">
      <c r="A3884" s="2" t="s">
        <v>7</v>
      </c>
      <c r="B3884" s="5">
        <v>4434.0</v>
      </c>
      <c r="C3884" s="5" t="s">
        <v>10150</v>
      </c>
      <c r="D3884" s="5" t="s">
        <v>468</v>
      </c>
      <c r="E3884" s="4">
        <v>865.0</v>
      </c>
      <c r="F3884" s="5" t="s">
        <v>10151</v>
      </c>
      <c r="G3884" s="6" t="s">
        <v>10152</v>
      </c>
    </row>
    <row r="3885">
      <c r="A3885" s="2" t="s">
        <v>7</v>
      </c>
      <c r="B3885" s="5">
        <v>4435.0</v>
      </c>
      <c r="C3885" s="5" t="s">
        <v>10153</v>
      </c>
      <c r="D3885" s="5" t="s">
        <v>458</v>
      </c>
      <c r="E3885" s="4">
        <v>866.0</v>
      </c>
      <c r="F3885" s="5" t="s">
        <v>10154</v>
      </c>
      <c r="G3885" s="6" t="s">
        <v>10155</v>
      </c>
    </row>
    <row r="3886">
      <c r="A3886" s="2" t="s">
        <v>7</v>
      </c>
      <c r="B3886" s="5">
        <v>4436.0</v>
      </c>
      <c r="C3886" s="5" t="s">
        <v>10156</v>
      </c>
      <c r="D3886" s="5" t="s">
        <v>458</v>
      </c>
      <c r="E3886" s="4">
        <v>866.0</v>
      </c>
      <c r="F3886" s="5" t="s">
        <v>10157</v>
      </c>
      <c r="G3886" s="6" t="s">
        <v>10158</v>
      </c>
    </row>
    <row r="3887">
      <c r="A3887" s="2" t="s">
        <v>7</v>
      </c>
      <c r="B3887" s="5">
        <v>4437.0</v>
      </c>
      <c r="C3887" s="5" t="s">
        <v>407</v>
      </c>
      <c r="D3887" s="5" t="s">
        <v>458</v>
      </c>
      <c r="E3887" s="4">
        <v>867.0</v>
      </c>
      <c r="F3887" s="5" t="s">
        <v>10159</v>
      </c>
      <c r="G3887" s="6" t="s">
        <v>10160</v>
      </c>
    </row>
    <row r="3888">
      <c r="A3888" s="2" t="s">
        <v>7</v>
      </c>
      <c r="B3888" s="5">
        <v>4438.0</v>
      </c>
      <c r="C3888" s="5" t="s">
        <v>10161</v>
      </c>
      <c r="D3888" s="5" t="s">
        <v>468</v>
      </c>
      <c r="E3888" s="4">
        <v>867.0</v>
      </c>
      <c r="F3888" s="5"/>
      <c r="G3888" s="6" t="s">
        <v>10162</v>
      </c>
    </row>
    <row r="3889">
      <c r="A3889" s="2" t="s">
        <v>7</v>
      </c>
      <c r="B3889" s="5">
        <v>4439.0</v>
      </c>
      <c r="C3889" s="5" t="s">
        <v>10163</v>
      </c>
      <c r="D3889" s="5" t="s">
        <v>468</v>
      </c>
      <c r="E3889" s="4">
        <v>867.0</v>
      </c>
      <c r="F3889" s="5" t="s">
        <v>10164</v>
      </c>
      <c r="G3889" s="6" t="s">
        <v>10165</v>
      </c>
    </row>
    <row r="3890">
      <c r="A3890" s="2" t="s">
        <v>7</v>
      </c>
      <c r="B3890" s="5">
        <v>4440.0</v>
      </c>
      <c r="C3890" s="5" t="s">
        <v>10166</v>
      </c>
      <c r="D3890" s="5" t="s">
        <v>548</v>
      </c>
      <c r="E3890" s="4">
        <v>867.0</v>
      </c>
      <c r="F3890" s="5"/>
      <c r="G3890" s="6" t="s">
        <v>10167</v>
      </c>
    </row>
    <row r="3891">
      <c r="A3891" s="2" t="s">
        <v>7</v>
      </c>
      <c r="B3891" s="5">
        <v>4441.0</v>
      </c>
      <c r="C3891" s="5" t="s">
        <v>10168</v>
      </c>
      <c r="D3891" s="5" t="s">
        <v>458</v>
      </c>
      <c r="E3891" s="4">
        <v>867.0</v>
      </c>
      <c r="F3891" s="5"/>
      <c r="G3891" s="6" t="s">
        <v>10169</v>
      </c>
    </row>
    <row r="3892">
      <c r="A3892" s="2" t="s">
        <v>7</v>
      </c>
      <c r="B3892" s="5">
        <v>4442.0</v>
      </c>
      <c r="C3892" s="5" t="s">
        <v>10170</v>
      </c>
      <c r="D3892" s="5" t="s">
        <v>458</v>
      </c>
      <c r="E3892" s="4">
        <v>867.0</v>
      </c>
      <c r="F3892" s="5" t="s">
        <v>10171</v>
      </c>
      <c r="G3892" s="6" t="s">
        <v>10172</v>
      </c>
    </row>
    <row r="3893">
      <c r="A3893" s="2" t="s">
        <v>7</v>
      </c>
      <c r="B3893" s="5">
        <v>4443.0</v>
      </c>
      <c r="C3893" s="5" t="s">
        <v>10173</v>
      </c>
      <c r="D3893" s="5" t="s">
        <v>458</v>
      </c>
      <c r="E3893" s="4">
        <v>867.0</v>
      </c>
      <c r="F3893" s="5"/>
      <c r="G3893" s="6" t="s">
        <v>10174</v>
      </c>
    </row>
    <row r="3894">
      <c r="A3894" s="2" t="s">
        <v>7</v>
      </c>
      <c r="B3894" s="5">
        <v>4444.0</v>
      </c>
      <c r="C3894" s="5" t="s">
        <v>10175</v>
      </c>
      <c r="D3894" s="5" t="s">
        <v>458</v>
      </c>
      <c r="E3894" s="4">
        <v>867.0</v>
      </c>
      <c r="F3894" s="5" t="s">
        <v>10176</v>
      </c>
      <c r="G3894" s="6" t="s">
        <v>10177</v>
      </c>
    </row>
    <row r="3895">
      <c r="A3895" s="2" t="s">
        <v>7</v>
      </c>
      <c r="B3895" s="5">
        <v>4445.0</v>
      </c>
      <c r="C3895" s="5" t="s">
        <v>10178</v>
      </c>
      <c r="D3895" s="5" t="s">
        <v>458</v>
      </c>
      <c r="E3895" s="4">
        <v>867.0</v>
      </c>
      <c r="F3895" s="5"/>
      <c r="G3895" s="6" t="s">
        <v>10179</v>
      </c>
    </row>
    <row r="3896">
      <c r="A3896" s="2" t="s">
        <v>7</v>
      </c>
      <c r="B3896" s="5">
        <v>4446.0</v>
      </c>
      <c r="C3896" s="5" t="s">
        <v>10180</v>
      </c>
      <c r="D3896" s="5" t="s">
        <v>458</v>
      </c>
      <c r="E3896" s="4">
        <v>867.0</v>
      </c>
      <c r="F3896" s="5" t="s">
        <v>10181</v>
      </c>
      <c r="G3896" s="6" t="s">
        <v>10182</v>
      </c>
    </row>
    <row r="3897">
      <c r="A3897" s="2" t="s">
        <v>7</v>
      </c>
      <c r="B3897" s="5">
        <v>4447.0</v>
      </c>
      <c r="C3897" s="5" t="s">
        <v>10183</v>
      </c>
      <c r="D3897" s="5" t="s">
        <v>458</v>
      </c>
      <c r="E3897" s="4">
        <v>867.0</v>
      </c>
      <c r="F3897" s="5" t="s">
        <v>10184</v>
      </c>
      <c r="G3897" s="6" t="s">
        <v>10185</v>
      </c>
    </row>
    <row r="3898">
      <c r="A3898" s="2" t="s">
        <v>7</v>
      </c>
      <c r="B3898" s="5">
        <v>4448.0</v>
      </c>
      <c r="C3898" s="5" t="s">
        <v>10186</v>
      </c>
      <c r="D3898" s="5" t="s">
        <v>458</v>
      </c>
      <c r="E3898" s="4">
        <v>867.0</v>
      </c>
      <c r="F3898" s="5" t="s">
        <v>9170</v>
      </c>
      <c r="G3898" s="6" t="s">
        <v>10187</v>
      </c>
    </row>
    <row r="3899">
      <c r="A3899" s="2" t="s">
        <v>7</v>
      </c>
      <c r="B3899" s="5">
        <v>4449.0</v>
      </c>
      <c r="C3899" s="5" t="s">
        <v>10188</v>
      </c>
      <c r="D3899" s="5" t="s">
        <v>458</v>
      </c>
      <c r="E3899" s="4">
        <v>867.0</v>
      </c>
      <c r="F3899" s="5"/>
      <c r="G3899" s="6" t="s">
        <v>10189</v>
      </c>
    </row>
    <row r="3900">
      <c r="A3900" s="2" t="s">
        <v>7</v>
      </c>
      <c r="B3900" s="5">
        <v>4450.0</v>
      </c>
      <c r="C3900" s="5" t="s">
        <v>10190</v>
      </c>
      <c r="D3900" s="5" t="s">
        <v>458</v>
      </c>
      <c r="E3900" s="4">
        <v>867.0</v>
      </c>
      <c r="F3900" s="5"/>
      <c r="G3900" s="6" t="s">
        <v>10191</v>
      </c>
    </row>
    <row r="3901">
      <c r="A3901" s="2" t="s">
        <v>7</v>
      </c>
      <c r="B3901" s="5">
        <v>4451.0</v>
      </c>
      <c r="C3901" s="5" t="s">
        <v>10192</v>
      </c>
      <c r="D3901" s="5" t="s">
        <v>458</v>
      </c>
      <c r="E3901" s="4">
        <v>868.0</v>
      </c>
      <c r="F3901" s="5" t="s">
        <v>10193</v>
      </c>
      <c r="G3901" s="6" t="s">
        <v>10194</v>
      </c>
    </row>
    <row r="3902">
      <c r="A3902" s="2" t="s">
        <v>7</v>
      </c>
      <c r="B3902" s="5">
        <v>4452.0</v>
      </c>
      <c r="C3902" s="5" t="s">
        <v>10195</v>
      </c>
      <c r="D3902" s="5" t="s">
        <v>458</v>
      </c>
      <c r="E3902" s="4">
        <v>868.0</v>
      </c>
      <c r="F3902" s="5" t="s">
        <v>10196</v>
      </c>
      <c r="G3902" s="6" t="s">
        <v>10197</v>
      </c>
    </row>
    <row r="3903">
      <c r="A3903" s="2" t="s">
        <v>7</v>
      </c>
      <c r="B3903" s="5">
        <v>4453.0</v>
      </c>
      <c r="C3903" s="5" t="s">
        <v>10198</v>
      </c>
      <c r="D3903" s="5" t="s">
        <v>458</v>
      </c>
      <c r="E3903" s="4">
        <v>868.0</v>
      </c>
      <c r="F3903" s="5"/>
      <c r="G3903" s="6" t="s">
        <v>10199</v>
      </c>
    </row>
    <row r="3904">
      <c r="A3904" s="2" t="s">
        <v>7</v>
      </c>
      <c r="B3904" s="5">
        <v>4454.0</v>
      </c>
      <c r="C3904" s="5" t="s">
        <v>10200</v>
      </c>
      <c r="D3904" s="5" t="s">
        <v>548</v>
      </c>
      <c r="E3904" s="4">
        <v>868.0</v>
      </c>
      <c r="F3904" s="5" t="s">
        <v>10201</v>
      </c>
      <c r="G3904" s="6" t="s">
        <v>10202</v>
      </c>
    </row>
    <row r="3905">
      <c r="A3905" s="2" t="s">
        <v>7</v>
      </c>
      <c r="B3905" s="5">
        <v>4455.0</v>
      </c>
      <c r="C3905" s="5" t="s">
        <v>10203</v>
      </c>
      <c r="D3905" s="5" t="s">
        <v>458</v>
      </c>
      <c r="E3905" s="4">
        <v>868.0</v>
      </c>
      <c r="F3905" s="5"/>
      <c r="G3905" s="6" t="s">
        <v>10204</v>
      </c>
    </row>
    <row r="3906">
      <c r="A3906" s="2" t="s">
        <v>7</v>
      </c>
      <c r="B3906" s="5">
        <v>4456.0</v>
      </c>
      <c r="C3906" s="5" t="s">
        <v>10205</v>
      </c>
      <c r="D3906" s="5" t="s">
        <v>458</v>
      </c>
      <c r="E3906" s="4">
        <v>868.0</v>
      </c>
      <c r="F3906" s="5" t="s">
        <v>10206</v>
      </c>
      <c r="G3906" s="6" t="s">
        <v>10207</v>
      </c>
    </row>
    <row r="3907">
      <c r="A3907" s="2" t="s">
        <v>7</v>
      </c>
      <c r="B3907" s="5">
        <v>4457.0</v>
      </c>
      <c r="C3907" s="5" t="s">
        <v>10208</v>
      </c>
      <c r="D3907" s="5" t="s">
        <v>458</v>
      </c>
      <c r="E3907" s="4">
        <v>868.0</v>
      </c>
      <c r="F3907" s="5"/>
      <c r="G3907" s="6" t="s">
        <v>10209</v>
      </c>
    </row>
    <row r="3908">
      <c r="A3908" s="2" t="s">
        <v>7</v>
      </c>
      <c r="B3908" s="5">
        <v>4458.0</v>
      </c>
      <c r="C3908" s="5" t="s">
        <v>10210</v>
      </c>
      <c r="D3908" s="5" t="s">
        <v>468</v>
      </c>
      <c r="E3908" s="4">
        <v>868.0</v>
      </c>
      <c r="F3908" s="5" t="s">
        <v>10211</v>
      </c>
      <c r="G3908" s="6" t="s">
        <v>10212</v>
      </c>
    </row>
    <row r="3909">
      <c r="A3909" s="2" t="s">
        <v>7</v>
      </c>
      <c r="B3909" s="5">
        <v>4459.0</v>
      </c>
      <c r="C3909" s="5" t="s">
        <v>10213</v>
      </c>
      <c r="D3909" s="5" t="s">
        <v>458</v>
      </c>
      <c r="E3909" s="4">
        <v>868.0</v>
      </c>
      <c r="F3909" s="5" t="s">
        <v>10214</v>
      </c>
      <c r="G3909" s="6" t="s">
        <v>10215</v>
      </c>
    </row>
    <row r="3910">
      <c r="A3910" s="2" t="s">
        <v>7</v>
      </c>
      <c r="B3910" s="5">
        <v>4460.0</v>
      </c>
      <c r="C3910" s="5" t="s">
        <v>10216</v>
      </c>
      <c r="D3910" s="5" t="s">
        <v>458</v>
      </c>
      <c r="E3910" s="4">
        <v>868.0</v>
      </c>
      <c r="F3910" s="5" t="s">
        <v>10217</v>
      </c>
      <c r="G3910" s="6" t="s">
        <v>10218</v>
      </c>
    </row>
    <row r="3911">
      <c r="A3911" s="2" t="s">
        <v>7</v>
      </c>
      <c r="B3911" s="5">
        <v>4461.0</v>
      </c>
      <c r="C3911" s="5" t="s">
        <v>408</v>
      </c>
      <c r="D3911" s="5" t="s">
        <v>458</v>
      </c>
      <c r="E3911" s="4">
        <v>868.0</v>
      </c>
      <c r="F3911" s="5" t="s">
        <v>10219</v>
      </c>
      <c r="G3911" s="6" t="s">
        <v>10220</v>
      </c>
    </row>
    <row r="3912">
      <c r="A3912" s="2" t="s">
        <v>7</v>
      </c>
      <c r="B3912" s="5">
        <v>4462.0</v>
      </c>
      <c r="C3912" s="5" t="s">
        <v>10221</v>
      </c>
      <c r="D3912" s="5" t="s">
        <v>458</v>
      </c>
      <c r="E3912" s="4">
        <v>868.0</v>
      </c>
      <c r="F3912" s="5" t="s">
        <v>10222</v>
      </c>
      <c r="G3912" s="6" t="s">
        <v>10223</v>
      </c>
    </row>
    <row r="3913">
      <c r="A3913" s="2" t="s">
        <v>7</v>
      </c>
      <c r="B3913" s="5">
        <v>4463.0</v>
      </c>
      <c r="C3913" s="5" t="s">
        <v>10224</v>
      </c>
      <c r="D3913" s="5" t="s">
        <v>458</v>
      </c>
      <c r="E3913" s="4">
        <v>868.0</v>
      </c>
      <c r="F3913" s="5" t="s">
        <v>10225</v>
      </c>
      <c r="G3913" s="6" t="s">
        <v>10226</v>
      </c>
    </row>
    <row r="3914">
      <c r="A3914" s="2" t="s">
        <v>7</v>
      </c>
      <c r="B3914" s="5">
        <v>4464.0</v>
      </c>
      <c r="C3914" s="5" t="s">
        <v>10227</v>
      </c>
      <c r="D3914" s="5" t="s">
        <v>458</v>
      </c>
      <c r="E3914" s="4">
        <v>868.0</v>
      </c>
      <c r="F3914" s="5"/>
      <c r="G3914" s="6" t="s">
        <v>10228</v>
      </c>
    </row>
    <row r="3915">
      <c r="A3915" s="2" t="s">
        <v>7</v>
      </c>
      <c r="B3915" s="5">
        <v>4465.0</v>
      </c>
      <c r="C3915" s="5" t="s">
        <v>10229</v>
      </c>
      <c r="D3915" s="5" t="s">
        <v>468</v>
      </c>
      <c r="E3915" s="4">
        <v>869.0</v>
      </c>
      <c r="F3915" s="5" t="s">
        <v>10230</v>
      </c>
      <c r="G3915" s="6" t="s">
        <v>10231</v>
      </c>
    </row>
    <row r="3916">
      <c r="A3916" s="2" t="s">
        <v>7</v>
      </c>
      <c r="B3916" s="5">
        <v>4466.0</v>
      </c>
      <c r="C3916" s="5" t="s">
        <v>10232</v>
      </c>
      <c r="D3916" s="5" t="s">
        <v>458</v>
      </c>
      <c r="E3916" s="4">
        <v>870.0</v>
      </c>
      <c r="F3916" s="5" t="s">
        <v>10233</v>
      </c>
      <c r="G3916" s="6" t="s">
        <v>10234</v>
      </c>
    </row>
    <row r="3917">
      <c r="A3917" s="2" t="s">
        <v>7</v>
      </c>
      <c r="B3917" s="5">
        <v>4467.0</v>
      </c>
      <c r="C3917" s="5" t="s">
        <v>10235</v>
      </c>
      <c r="D3917" s="5" t="s">
        <v>468</v>
      </c>
      <c r="E3917" s="4">
        <v>870.0</v>
      </c>
      <c r="F3917" s="5" t="s">
        <v>10233</v>
      </c>
      <c r="G3917" s="6" t="s">
        <v>10236</v>
      </c>
    </row>
    <row r="3918">
      <c r="A3918" s="2" t="s">
        <v>7</v>
      </c>
      <c r="B3918" s="5">
        <v>4468.0</v>
      </c>
      <c r="C3918" s="5" t="s">
        <v>10237</v>
      </c>
      <c r="D3918" s="5" t="s">
        <v>468</v>
      </c>
      <c r="E3918" s="4">
        <v>871.0</v>
      </c>
      <c r="F3918" s="5" t="s">
        <v>5693</v>
      </c>
      <c r="G3918" s="6" t="s">
        <v>10238</v>
      </c>
    </row>
    <row r="3919">
      <c r="A3919" s="2" t="s">
        <v>7</v>
      </c>
      <c r="B3919" s="5">
        <v>4469.0</v>
      </c>
      <c r="C3919" s="5" t="s">
        <v>10239</v>
      </c>
      <c r="D3919" s="5" t="s">
        <v>468</v>
      </c>
      <c r="E3919" s="4">
        <v>871.0</v>
      </c>
      <c r="F3919" s="5" t="s">
        <v>10240</v>
      </c>
      <c r="G3919" s="6" t="s">
        <v>10241</v>
      </c>
    </row>
    <row r="3920">
      <c r="A3920" s="2" t="s">
        <v>7</v>
      </c>
      <c r="B3920" s="5">
        <v>4470.0</v>
      </c>
      <c r="C3920" s="5" t="s">
        <v>10242</v>
      </c>
      <c r="D3920" s="5" t="s">
        <v>468</v>
      </c>
      <c r="E3920" s="4">
        <v>871.0</v>
      </c>
      <c r="F3920" s="5" t="s">
        <v>10134</v>
      </c>
      <c r="G3920" s="6" t="s">
        <v>10243</v>
      </c>
    </row>
    <row r="3921">
      <c r="A3921" s="2" t="s">
        <v>7</v>
      </c>
      <c r="B3921" s="5">
        <v>4471.0</v>
      </c>
      <c r="C3921" s="5" t="s">
        <v>10244</v>
      </c>
      <c r="D3921" s="5" t="s">
        <v>468</v>
      </c>
      <c r="E3921" s="4">
        <v>872.0</v>
      </c>
      <c r="F3921" s="5"/>
      <c r="G3921" s="6" t="s">
        <v>10245</v>
      </c>
    </row>
    <row r="3922">
      <c r="A3922" s="2" t="s">
        <v>7</v>
      </c>
      <c r="B3922" s="5">
        <v>4472.0</v>
      </c>
      <c r="C3922" s="5" t="s">
        <v>10246</v>
      </c>
      <c r="D3922" s="5" t="s">
        <v>468</v>
      </c>
      <c r="E3922" s="4">
        <v>872.0</v>
      </c>
      <c r="F3922" s="5" t="s">
        <v>10247</v>
      </c>
      <c r="G3922" s="6" t="s">
        <v>10248</v>
      </c>
    </row>
    <row r="3923">
      <c r="A3923" s="2" t="s">
        <v>7</v>
      </c>
      <c r="B3923" s="5">
        <v>4473.0</v>
      </c>
      <c r="C3923" s="5" t="s">
        <v>10249</v>
      </c>
      <c r="D3923" s="5" t="s">
        <v>468</v>
      </c>
      <c r="E3923" s="4">
        <v>872.0</v>
      </c>
      <c r="F3923" s="5" t="s">
        <v>10250</v>
      </c>
      <c r="G3923" s="6" t="s">
        <v>10251</v>
      </c>
    </row>
    <row r="3924">
      <c r="A3924" s="2" t="s">
        <v>7</v>
      </c>
      <c r="B3924" s="5">
        <v>4474.0</v>
      </c>
      <c r="C3924" s="5" t="s">
        <v>10252</v>
      </c>
      <c r="D3924" s="5" t="s">
        <v>468</v>
      </c>
      <c r="E3924" s="4">
        <v>873.0</v>
      </c>
      <c r="F3924" s="5" t="s">
        <v>10253</v>
      </c>
      <c r="G3924" s="6" t="s">
        <v>10254</v>
      </c>
    </row>
    <row r="3925">
      <c r="A3925" s="2" t="s">
        <v>7</v>
      </c>
      <c r="B3925" s="5">
        <v>4475.0</v>
      </c>
      <c r="C3925" s="5" t="s">
        <v>10255</v>
      </c>
      <c r="D3925" s="5" t="s">
        <v>468</v>
      </c>
      <c r="E3925" s="4">
        <v>873.0</v>
      </c>
      <c r="F3925" s="5" t="s">
        <v>10256</v>
      </c>
      <c r="G3925" s="6" t="s">
        <v>10257</v>
      </c>
    </row>
    <row r="3926">
      <c r="A3926" s="2" t="s">
        <v>7</v>
      </c>
      <c r="B3926" s="5">
        <v>4476.0</v>
      </c>
      <c r="C3926" s="5" t="s">
        <v>10258</v>
      </c>
      <c r="D3926" s="5" t="s">
        <v>468</v>
      </c>
      <c r="E3926" s="4">
        <v>873.0</v>
      </c>
      <c r="F3926" s="5" t="s">
        <v>10259</v>
      </c>
      <c r="G3926" s="6" t="s">
        <v>10260</v>
      </c>
    </row>
    <row r="3927">
      <c r="A3927" s="2" t="s">
        <v>7</v>
      </c>
      <c r="B3927" s="5">
        <v>4477.0</v>
      </c>
      <c r="C3927" s="5" t="s">
        <v>10261</v>
      </c>
      <c r="D3927" s="5" t="s">
        <v>468</v>
      </c>
      <c r="E3927" s="4">
        <v>873.0</v>
      </c>
      <c r="F3927" s="5" t="s">
        <v>10262</v>
      </c>
      <c r="G3927" s="6" t="s">
        <v>10263</v>
      </c>
    </row>
    <row r="3928">
      <c r="A3928" s="2" t="s">
        <v>7</v>
      </c>
      <c r="B3928" s="5">
        <v>4478.0</v>
      </c>
      <c r="C3928" s="5" t="s">
        <v>10264</v>
      </c>
      <c r="D3928" s="5" t="s">
        <v>468</v>
      </c>
      <c r="E3928" s="4">
        <v>873.0</v>
      </c>
      <c r="F3928" s="5" t="s">
        <v>10265</v>
      </c>
      <c r="G3928" s="6" t="s">
        <v>10266</v>
      </c>
    </row>
    <row r="3929">
      <c r="A3929" s="2" t="s">
        <v>7</v>
      </c>
      <c r="B3929" s="5">
        <v>4479.0</v>
      </c>
      <c r="C3929" s="5" t="s">
        <v>10267</v>
      </c>
      <c r="D3929" s="5" t="s">
        <v>468</v>
      </c>
      <c r="E3929" s="4">
        <v>874.0</v>
      </c>
      <c r="F3929" s="5" t="s">
        <v>10268</v>
      </c>
      <c r="G3929" s="6" t="s">
        <v>10269</v>
      </c>
    </row>
    <row r="3930">
      <c r="A3930" s="2" t="s">
        <v>7</v>
      </c>
      <c r="B3930" s="5">
        <v>4480.0</v>
      </c>
      <c r="C3930" s="5" t="s">
        <v>10270</v>
      </c>
      <c r="D3930" s="5" t="s">
        <v>468</v>
      </c>
      <c r="E3930" s="4">
        <v>874.0</v>
      </c>
      <c r="F3930" s="5" t="s">
        <v>10271</v>
      </c>
      <c r="G3930" s="6" t="s">
        <v>10272</v>
      </c>
    </row>
    <row r="3931">
      <c r="A3931" s="2" t="s">
        <v>7</v>
      </c>
      <c r="B3931" s="5">
        <v>4481.0</v>
      </c>
      <c r="C3931" s="5" t="s">
        <v>10273</v>
      </c>
      <c r="D3931" s="5" t="s">
        <v>468</v>
      </c>
      <c r="E3931" s="4">
        <v>875.0</v>
      </c>
      <c r="F3931" s="5" t="s">
        <v>10274</v>
      </c>
      <c r="G3931" s="6" t="s">
        <v>10275</v>
      </c>
    </row>
    <row r="3932">
      <c r="A3932" s="2" t="s">
        <v>7</v>
      </c>
      <c r="B3932" s="5">
        <v>4482.0</v>
      </c>
      <c r="C3932" s="5" t="s">
        <v>10276</v>
      </c>
      <c r="D3932" s="5" t="s">
        <v>468</v>
      </c>
      <c r="E3932" s="4">
        <v>875.0</v>
      </c>
      <c r="F3932" s="5"/>
      <c r="G3932" s="6" t="s">
        <v>10277</v>
      </c>
    </row>
    <row r="3933">
      <c r="A3933" s="2" t="s">
        <v>7</v>
      </c>
      <c r="B3933" s="5">
        <v>4483.0</v>
      </c>
      <c r="C3933" s="5" t="s">
        <v>10278</v>
      </c>
      <c r="D3933" s="5" t="s">
        <v>468</v>
      </c>
      <c r="E3933" s="4">
        <v>875.0</v>
      </c>
      <c r="F3933" s="5" t="s">
        <v>10279</v>
      </c>
      <c r="G3933" s="6" t="s">
        <v>10280</v>
      </c>
    </row>
    <row r="3934">
      <c r="A3934" s="2" t="s">
        <v>7</v>
      </c>
      <c r="B3934" s="5">
        <v>4484.0</v>
      </c>
      <c r="C3934" s="5" t="s">
        <v>415</v>
      </c>
      <c r="D3934" s="5" t="s">
        <v>468</v>
      </c>
      <c r="E3934" s="4">
        <v>875.0</v>
      </c>
      <c r="F3934" s="5" t="s">
        <v>10281</v>
      </c>
      <c r="G3934" s="6" t="s">
        <v>10282</v>
      </c>
    </row>
    <row r="3935">
      <c r="A3935" s="2" t="s">
        <v>7</v>
      </c>
      <c r="B3935" s="5">
        <v>4485.0</v>
      </c>
      <c r="C3935" s="5" t="s">
        <v>10283</v>
      </c>
      <c r="D3935" s="5" t="s">
        <v>458</v>
      </c>
      <c r="E3935" s="4">
        <v>875.0</v>
      </c>
      <c r="F3935" s="5" t="s">
        <v>10284</v>
      </c>
      <c r="G3935" s="6" t="s">
        <v>10285</v>
      </c>
    </row>
    <row r="3936">
      <c r="A3936" s="2" t="s">
        <v>7</v>
      </c>
      <c r="B3936" s="5">
        <v>4486.0</v>
      </c>
      <c r="C3936" s="5" t="s">
        <v>10286</v>
      </c>
      <c r="D3936" s="5" t="s">
        <v>468</v>
      </c>
      <c r="E3936" s="4">
        <v>875.0</v>
      </c>
      <c r="F3936" s="5" t="s">
        <v>10287</v>
      </c>
      <c r="G3936" s="6" t="s">
        <v>10288</v>
      </c>
    </row>
    <row r="3937">
      <c r="A3937" s="2" t="s">
        <v>7</v>
      </c>
      <c r="B3937" s="5">
        <v>4487.0</v>
      </c>
      <c r="C3937" s="5" t="s">
        <v>10289</v>
      </c>
      <c r="D3937" s="5" t="s">
        <v>468</v>
      </c>
      <c r="E3937" s="4">
        <v>876.0</v>
      </c>
      <c r="F3937" s="5" t="s">
        <v>10290</v>
      </c>
      <c r="G3937" s="6" t="s">
        <v>10291</v>
      </c>
    </row>
    <row r="3938">
      <c r="A3938" s="2" t="s">
        <v>7</v>
      </c>
      <c r="B3938" s="5">
        <v>4488.0</v>
      </c>
      <c r="C3938" s="5" t="s">
        <v>10292</v>
      </c>
      <c r="D3938" s="5" t="s">
        <v>468</v>
      </c>
      <c r="E3938" s="4">
        <v>876.0</v>
      </c>
      <c r="F3938" s="5" t="s">
        <v>10293</v>
      </c>
      <c r="G3938" s="6" t="s">
        <v>10294</v>
      </c>
    </row>
    <row r="3939">
      <c r="A3939" s="2" t="s">
        <v>7</v>
      </c>
      <c r="B3939" s="5">
        <v>4489.0</v>
      </c>
      <c r="C3939" s="5" t="s">
        <v>417</v>
      </c>
      <c r="D3939" s="5" t="s">
        <v>468</v>
      </c>
      <c r="E3939" s="4">
        <v>877.0</v>
      </c>
      <c r="F3939" s="5"/>
      <c r="G3939" s="6" t="s">
        <v>10295</v>
      </c>
    </row>
    <row r="3940">
      <c r="A3940" s="2" t="s">
        <v>7</v>
      </c>
      <c r="B3940" s="5">
        <v>4490.0</v>
      </c>
      <c r="C3940" s="5" t="s">
        <v>10296</v>
      </c>
      <c r="D3940" s="5" t="s">
        <v>468</v>
      </c>
      <c r="E3940" s="4">
        <v>878.0</v>
      </c>
      <c r="F3940" s="5" t="s">
        <v>10297</v>
      </c>
      <c r="G3940" s="6" t="s">
        <v>10298</v>
      </c>
    </row>
    <row r="3941">
      <c r="A3941" s="2" t="s">
        <v>7</v>
      </c>
      <c r="B3941" s="5">
        <v>4491.0</v>
      </c>
      <c r="C3941" s="5" t="s">
        <v>10299</v>
      </c>
      <c r="D3941" s="5" t="s">
        <v>468</v>
      </c>
      <c r="E3941" s="4">
        <v>878.0</v>
      </c>
      <c r="F3941" s="5" t="s">
        <v>10300</v>
      </c>
      <c r="G3941" s="6" t="s">
        <v>10301</v>
      </c>
    </row>
    <row r="3942">
      <c r="A3942" s="2" t="s">
        <v>7</v>
      </c>
      <c r="B3942" s="5">
        <v>4492.0</v>
      </c>
      <c r="C3942" s="5" t="s">
        <v>10302</v>
      </c>
      <c r="D3942" s="5" t="s">
        <v>468</v>
      </c>
      <c r="E3942" s="4">
        <v>879.0</v>
      </c>
      <c r="F3942" s="5"/>
      <c r="G3942" s="6" t="s">
        <v>10303</v>
      </c>
    </row>
    <row r="3943">
      <c r="A3943" s="2" t="s">
        <v>7</v>
      </c>
      <c r="B3943" s="5">
        <v>4493.0</v>
      </c>
      <c r="C3943" s="5" t="s">
        <v>420</v>
      </c>
      <c r="D3943" s="5" t="s">
        <v>468</v>
      </c>
      <c r="E3943" s="4">
        <v>880.0</v>
      </c>
      <c r="F3943" s="5" t="s">
        <v>10304</v>
      </c>
      <c r="G3943" s="6" t="s">
        <v>10305</v>
      </c>
    </row>
    <row r="3944">
      <c r="A3944" s="2" t="s">
        <v>7</v>
      </c>
      <c r="B3944" s="5">
        <v>4494.0</v>
      </c>
      <c r="C3944" s="5" t="s">
        <v>10306</v>
      </c>
      <c r="D3944" s="5" t="s">
        <v>468</v>
      </c>
      <c r="E3944" s="4">
        <v>880.0</v>
      </c>
      <c r="F3944" s="5" t="s">
        <v>10307</v>
      </c>
      <c r="G3944" s="6" t="s">
        <v>10308</v>
      </c>
    </row>
    <row r="3945">
      <c r="A3945" s="2" t="s">
        <v>7</v>
      </c>
      <c r="B3945" s="5">
        <v>4495.0</v>
      </c>
      <c r="C3945" s="5" t="s">
        <v>10309</v>
      </c>
      <c r="D3945" s="5" t="s">
        <v>468</v>
      </c>
      <c r="E3945" s="4">
        <v>880.0</v>
      </c>
      <c r="F3945" s="5" t="s">
        <v>10310</v>
      </c>
      <c r="G3945" s="6" t="s">
        <v>10311</v>
      </c>
    </row>
    <row r="3946">
      <c r="A3946" s="2" t="s">
        <v>7</v>
      </c>
      <c r="B3946" s="5">
        <v>4496.0</v>
      </c>
      <c r="C3946" s="5" t="s">
        <v>10312</v>
      </c>
      <c r="D3946" s="5" t="s">
        <v>468</v>
      </c>
      <c r="E3946" s="4">
        <v>880.0</v>
      </c>
      <c r="F3946" s="5" t="s">
        <v>10313</v>
      </c>
      <c r="G3946" s="6" t="s">
        <v>10314</v>
      </c>
    </row>
    <row r="3947">
      <c r="A3947" s="2" t="s">
        <v>7</v>
      </c>
      <c r="B3947" s="5">
        <v>4497.0</v>
      </c>
      <c r="C3947" s="5" t="s">
        <v>10315</v>
      </c>
      <c r="D3947" s="5" t="s">
        <v>548</v>
      </c>
      <c r="E3947" s="4">
        <v>881.0</v>
      </c>
      <c r="F3947" s="5"/>
      <c r="G3947" s="6" t="s">
        <v>10316</v>
      </c>
    </row>
    <row r="3948">
      <c r="A3948" s="2" t="s">
        <v>7</v>
      </c>
      <c r="B3948" s="5">
        <v>4498.0</v>
      </c>
      <c r="C3948" s="5" t="s">
        <v>10317</v>
      </c>
      <c r="D3948" s="5" t="s">
        <v>458</v>
      </c>
      <c r="E3948" s="4">
        <v>881.0</v>
      </c>
      <c r="F3948" s="5" t="s">
        <v>1844</v>
      </c>
      <c r="G3948" s="6" t="s">
        <v>10318</v>
      </c>
    </row>
    <row r="3949">
      <c r="A3949" s="2" t="s">
        <v>7</v>
      </c>
      <c r="B3949" s="5">
        <v>4499.0</v>
      </c>
      <c r="C3949" s="5" t="s">
        <v>36</v>
      </c>
      <c r="D3949" s="5" t="s">
        <v>458</v>
      </c>
      <c r="E3949" s="4">
        <v>881.0</v>
      </c>
      <c r="F3949" s="5" t="s">
        <v>10319</v>
      </c>
      <c r="G3949" s="6" t="s">
        <v>10320</v>
      </c>
    </row>
    <row r="3950">
      <c r="A3950" s="2" t="s">
        <v>7</v>
      </c>
      <c r="B3950" s="5">
        <v>4500.0</v>
      </c>
      <c r="C3950" s="5" t="s">
        <v>10321</v>
      </c>
      <c r="D3950" s="5" t="s">
        <v>468</v>
      </c>
      <c r="E3950" s="4">
        <v>881.0</v>
      </c>
      <c r="F3950" s="5" t="s">
        <v>10322</v>
      </c>
      <c r="G3950" s="6" t="s">
        <v>10323</v>
      </c>
    </row>
    <row r="3951">
      <c r="A3951" s="2" t="s">
        <v>7</v>
      </c>
      <c r="B3951" s="5">
        <v>4501.0</v>
      </c>
      <c r="C3951" s="5" t="s">
        <v>10324</v>
      </c>
      <c r="D3951" s="5" t="s">
        <v>468</v>
      </c>
      <c r="E3951" s="4">
        <v>881.0</v>
      </c>
      <c r="F3951" s="5" t="s">
        <v>10319</v>
      </c>
      <c r="G3951" s="6" t="s">
        <v>10325</v>
      </c>
    </row>
    <row r="3952">
      <c r="A3952" s="2" t="s">
        <v>7</v>
      </c>
      <c r="B3952" s="5">
        <v>4502.0</v>
      </c>
      <c r="C3952" s="5" t="s">
        <v>10326</v>
      </c>
      <c r="D3952" s="5" t="s">
        <v>468</v>
      </c>
      <c r="E3952" s="4">
        <v>881.0</v>
      </c>
      <c r="F3952" s="5" t="s">
        <v>10327</v>
      </c>
      <c r="G3952" s="6" t="s">
        <v>10328</v>
      </c>
    </row>
    <row r="3953">
      <c r="A3953" s="2" t="s">
        <v>7</v>
      </c>
      <c r="B3953" s="5">
        <v>4503.0</v>
      </c>
      <c r="C3953" s="5" t="s">
        <v>10329</v>
      </c>
      <c r="D3953" s="5" t="s">
        <v>468</v>
      </c>
      <c r="E3953" s="4">
        <v>881.0</v>
      </c>
      <c r="F3953" s="5"/>
      <c r="G3953" s="6" t="s">
        <v>10330</v>
      </c>
    </row>
    <row r="3954">
      <c r="A3954" s="2" t="s">
        <v>7</v>
      </c>
      <c r="B3954" s="5">
        <v>4504.0</v>
      </c>
      <c r="C3954" s="5" t="s">
        <v>10331</v>
      </c>
      <c r="D3954" s="5" t="s">
        <v>468</v>
      </c>
      <c r="E3954" s="4">
        <v>881.0</v>
      </c>
      <c r="F3954" s="5" t="s">
        <v>10332</v>
      </c>
      <c r="G3954" s="6" t="s">
        <v>10333</v>
      </c>
    </row>
    <row r="3955">
      <c r="A3955" s="2" t="s">
        <v>7</v>
      </c>
      <c r="B3955" s="5">
        <v>4505.0</v>
      </c>
      <c r="C3955" s="5" t="s">
        <v>10334</v>
      </c>
      <c r="D3955" s="5" t="s">
        <v>468</v>
      </c>
      <c r="E3955" s="4">
        <v>881.0</v>
      </c>
      <c r="F3955" s="5" t="s">
        <v>10335</v>
      </c>
      <c r="G3955" s="6" t="s">
        <v>10336</v>
      </c>
    </row>
    <row r="3956">
      <c r="A3956" s="2" t="s">
        <v>7</v>
      </c>
      <c r="B3956" s="5">
        <v>4506.0</v>
      </c>
      <c r="C3956" s="5" t="s">
        <v>422</v>
      </c>
      <c r="D3956" s="5" t="s">
        <v>468</v>
      </c>
      <c r="E3956" s="4">
        <v>882.0</v>
      </c>
      <c r="F3956" s="5" t="s">
        <v>10337</v>
      </c>
      <c r="G3956" s="6" t="s">
        <v>10338</v>
      </c>
    </row>
    <row r="3957">
      <c r="A3957" s="2" t="s">
        <v>7</v>
      </c>
      <c r="B3957" s="5">
        <v>4507.0</v>
      </c>
      <c r="C3957" s="5" t="s">
        <v>10339</v>
      </c>
      <c r="D3957" s="5" t="s">
        <v>468</v>
      </c>
      <c r="E3957" s="4">
        <v>883.0</v>
      </c>
      <c r="F3957" s="5" t="s">
        <v>10340</v>
      </c>
      <c r="G3957" s="6" t="s">
        <v>10341</v>
      </c>
    </row>
    <row r="3958">
      <c r="A3958" s="2" t="s">
        <v>7</v>
      </c>
      <c r="B3958" s="5">
        <v>4508.0</v>
      </c>
      <c r="C3958" s="5" t="s">
        <v>10342</v>
      </c>
      <c r="D3958" s="5" t="s">
        <v>468</v>
      </c>
      <c r="E3958" s="4">
        <v>883.0</v>
      </c>
      <c r="F3958" s="5" t="s">
        <v>10343</v>
      </c>
      <c r="G3958" s="6" t="s">
        <v>10344</v>
      </c>
    </row>
    <row r="3959">
      <c r="A3959" s="2" t="s">
        <v>7</v>
      </c>
      <c r="B3959" s="5">
        <v>4509.0</v>
      </c>
      <c r="C3959" s="5" t="s">
        <v>10345</v>
      </c>
      <c r="D3959" s="5" t="s">
        <v>468</v>
      </c>
      <c r="E3959" s="4">
        <v>884.0</v>
      </c>
      <c r="F3959" s="5" t="s">
        <v>10346</v>
      </c>
      <c r="G3959" s="6" t="s">
        <v>10347</v>
      </c>
    </row>
    <row r="3960">
      <c r="A3960" s="2" t="s">
        <v>7</v>
      </c>
      <c r="B3960" s="5">
        <v>4510.0</v>
      </c>
      <c r="C3960" s="5" t="s">
        <v>10348</v>
      </c>
      <c r="D3960" s="5" t="s">
        <v>468</v>
      </c>
      <c r="E3960" s="4">
        <v>884.0</v>
      </c>
      <c r="F3960" s="5" t="s">
        <v>10349</v>
      </c>
      <c r="G3960" s="6" t="s">
        <v>10350</v>
      </c>
    </row>
    <row r="3961">
      <c r="A3961" s="2" t="s">
        <v>7</v>
      </c>
      <c r="B3961" s="5">
        <v>4511.0</v>
      </c>
      <c r="C3961" s="5" t="s">
        <v>10351</v>
      </c>
      <c r="D3961" s="5" t="s">
        <v>468</v>
      </c>
      <c r="E3961" s="4">
        <v>884.0</v>
      </c>
      <c r="F3961" s="5" t="s">
        <v>10352</v>
      </c>
      <c r="G3961" s="6" t="s">
        <v>10353</v>
      </c>
    </row>
    <row r="3962">
      <c r="A3962" s="2" t="s">
        <v>7</v>
      </c>
      <c r="B3962" s="5">
        <v>4512.0</v>
      </c>
      <c r="C3962" s="5" t="s">
        <v>10354</v>
      </c>
      <c r="D3962" s="5" t="s">
        <v>468</v>
      </c>
      <c r="E3962" s="4">
        <v>885.0</v>
      </c>
      <c r="F3962" s="5" t="s">
        <v>10355</v>
      </c>
      <c r="G3962" s="6" t="s">
        <v>10356</v>
      </c>
    </row>
    <row r="3963">
      <c r="A3963" s="2" t="s">
        <v>7</v>
      </c>
      <c r="B3963" s="5">
        <v>4513.0</v>
      </c>
      <c r="C3963" s="5" t="s">
        <v>425</v>
      </c>
      <c r="D3963" s="5" t="s">
        <v>468</v>
      </c>
      <c r="E3963" s="4">
        <v>885.0</v>
      </c>
      <c r="F3963" s="5" t="s">
        <v>10357</v>
      </c>
      <c r="G3963" s="6" t="s">
        <v>10358</v>
      </c>
    </row>
    <row r="3964">
      <c r="A3964" s="2" t="s">
        <v>7</v>
      </c>
      <c r="B3964" s="5">
        <v>4514.0</v>
      </c>
      <c r="C3964" s="5" t="s">
        <v>10359</v>
      </c>
      <c r="D3964" s="5" t="s">
        <v>468</v>
      </c>
      <c r="E3964" s="4">
        <v>886.0</v>
      </c>
      <c r="F3964" s="5" t="s">
        <v>10360</v>
      </c>
      <c r="G3964" s="6" t="s">
        <v>10361</v>
      </c>
    </row>
    <row r="3965">
      <c r="A3965" s="2" t="s">
        <v>7</v>
      </c>
      <c r="B3965" s="5">
        <v>4515.0</v>
      </c>
      <c r="C3965" s="5" t="s">
        <v>10362</v>
      </c>
      <c r="D3965" s="5" t="s">
        <v>468</v>
      </c>
      <c r="E3965" s="4">
        <v>887.0</v>
      </c>
      <c r="F3965" s="5" t="s">
        <v>10363</v>
      </c>
      <c r="G3965" s="6" t="s">
        <v>10364</v>
      </c>
    </row>
    <row r="3966">
      <c r="A3966" s="2" t="s">
        <v>7</v>
      </c>
      <c r="B3966" s="5">
        <v>4516.0</v>
      </c>
      <c r="C3966" s="5" t="s">
        <v>427</v>
      </c>
      <c r="D3966" s="5" t="s">
        <v>468</v>
      </c>
      <c r="E3966" s="4">
        <v>887.0</v>
      </c>
      <c r="F3966" s="5" t="s">
        <v>10365</v>
      </c>
      <c r="G3966" s="6" t="s">
        <v>10366</v>
      </c>
    </row>
    <row r="3967">
      <c r="A3967" s="2" t="s">
        <v>7</v>
      </c>
      <c r="B3967" s="5">
        <v>4517.0</v>
      </c>
      <c r="C3967" s="5" t="s">
        <v>10367</v>
      </c>
      <c r="D3967" s="5" t="s">
        <v>468</v>
      </c>
      <c r="E3967" s="4">
        <v>887.0</v>
      </c>
      <c r="F3967" s="5" t="s">
        <v>10368</v>
      </c>
      <c r="G3967" s="6" t="s">
        <v>10369</v>
      </c>
    </row>
    <row r="3968">
      <c r="A3968" s="2" t="s">
        <v>7</v>
      </c>
      <c r="B3968" s="5">
        <v>4518.0</v>
      </c>
      <c r="C3968" s="5" t="s">
        <v>10370</v>
      </c>
      <c r="D3968" s="5" t="s">
        <v>548</v>
      </c>
      <c r="E3968" s="4">
        <v>888.0</v>
      </c>
      <c r="F3968" s="5" t="s">
        <v>10371</v>
      </c>
      <c r="G3968" s="6" t="s">
        <v>10372</v>
      </c>
    </row>
    <row r="3969">
      <c r="A3969" s="2" t="s">
        <v>7</v>
      </c>
      <c r="B3969" s="5">
        <v>4519.0</v>
      </c>
      <c r="C3969" s="5" t="s">
        <v>10373</v>
      </c>
      <c r="D3969" s="5" t="s">
        <v>468</v>
      </c>
      <c r="E3969" s="4">
        <v>888.0</v>
      </c>
      <c r="F3969" s="5" t="s">
        <v>10374</v>
      </c>
      <c r="G3969" s="6" t="s">
        <v>10375</v>
      </c>
    </row>
    <row r="3970">
      <c r="A3970" s="2" t="s">
        <v>7</v>
      </c>
      <c r="B3970" s="5">
        <v>4520.0</v>
      </c>
      <c r="C3970" s="5" t="s">
        <v>10376</v>
      </c>
      <c r="D3970" s="5" t="s">
        <v>468</v>
      </c>
      <c r="E3970" s="4">
        <v>888.0</v>
      </c>
      <c r="F3970" s="5" t="s">
        <v>10377</v>
      </c>
      <c r="G3970" s="6" t="s">
        <v>10378</v>
      </c>
    </row>
    <row r="3971">
      <c r="A3971" s="2" t="s">
        <v>7</v>
      </c>
      <c r="B3971" s="5">
        <v>4521.0</v>
      </c>
      <c r="C3971" s="5" t="s">
        <v>10379</v>
      </c>
      <c r="D3971" s="5" t="s">
        <v>468</v>
      </c>
      <c r="E3971" s="4">
        <v>888.0</v>
      </c>
      <c r="F3971" s="5" t="s">
        <v>10380</v>
      </c>
      <c r="G3971" s="6" t="s">
        <v>10381</v>
      </c>
    </row>
    <row r="3972">
      <c r="A3972" s="2" t="s">
        <v>7</v>
      </c>
      <c r="B3972" s="5">
        <v>4522.0</v>
      </c>
      <c r="C3972" s="5" t="s">
        <v>10382</v>
      </c>
      <c r="D3972" s="5" t="s">
        <v>468</v>
      </c>
      <c r="E3972" s="4">
        <v>888.0</v>
      </c>
      <c r="F3972" s="5" t="s">
        <v>10383</v>
      </c>
      <c r="G3972" s="6" t="s">
        <v>10384</v>
      </c>
    </row>
    <row r="3973">
      <c r="A3973" s="2" t="s">
        <v>7</v>
      </c>
      <c r="B3973" s="5">
        <v>4523.0</v>
      </c>
      <c r="C3973" s="5" t="s">
        <v>10385</v>
      </c>
      <c r="D3973" s="5" t="s">
        <v>468</v>
      </c>
      <c r="E3973" s="4">
        <v>888.0</v>
      </c>
      <c r="F3973" s="5" t="s">
        <v>10386</v>
      </c>
      <c r="G3973" s="6" t="s">
        <v>10387</v>
      </c>
    </row>
    <row r="3974">
      <c r="A3974" s="2" t="s">
        <v>7</v>
      </c>
      <c r="B3974" s="5">
        <v>4524.0</v>
      </c>
      <c r="C3974" s="5" t="s">
        <v>10388</v>
      </c>
      <c r="D3974" s="5" t="s">
        <v>468</v>
      </c>
      <c r="E3974" s="4">
        <v>888.0</v>
      </c>
      <c r="F3974" s="5" t="s">
        <v>10389</v>
      </c>
      <c r="G3974" s="6" t="s">
        <v>10390</v>
      </c>
    </row>
    <row r="3975">
      <c r="A3975" s="2" t="s">
        <v>7</v>
      </c>
      <c r="B3975" s="5">
        <v>4525.0</v>
      </c>
      <c r="C3975" s="5" t="s">
        <v>10391</v>
      </c>
      <c r="D3975" s="5" t="s">
        <v>468</v>
      </c>
      <c r="E3975" s="4">
        <v>888.0</v>
      </c>
      <c r="F3975" s="5" t="s">
        <v>10392</v>
      </c>
      <c r="G3975" s="6" t="s">
        <v>10393</v>
      </c>
    </row>
    <row r="3976">
      <c r="A3976" s="2" t="s">
        <v>7</v>
      </c>
      <c r="B3976" s="5">
        <v>4526.0</v>
      </c>
      <c r="C3976" s="5" t="s">
        <v>10394</v>
      </c>
      <c r="D3976" s="5" t="s">
        <v>468</v>
      </c>
      <c r="E3976" s="4">
        <v>888.0</v>
      </c>
      <c r="F3976" s="5" t="s">
        <v>10395</v>
      </c>
      <c r="G3976" s="6" t="s">
        <v>10396</v>
      </c>
    </row>
    <row r="3977">
      <c r="A3977" s="2" t="s">
        <v>7</v>
      </c>
      <c r="B3977" s="5">
        <v>4527.0</v>
      </c>
      <c r="C3977" s="5" t="s">
        <v>10397</v>
      </c>
      <c r="D3977" s="5" t="s">
        <v>468</v>
      </c>
      <c r="E3977" s="4">
        <v>888.0</v>
      </c>
      <c r="F3977" s="5" t="s">
        <v>10398</v>
      </c>
      <c r="G3977" s="6" t="s">
        <v>10399</v>
      </c>
    </row>
    <row r="3978">
      <c r="A3978" s="2" t="s">
        <v>7</v>
      </c>
      <c r="B3978" s="5">
        <v>4528.0</v>
      </c>
      <c r="C3978" s="5" t="s">
        <v>10400</v>
      </c>
      <c r="D3978" s="5" t="s">
        <v>468</v>
      </c>
      <c r="E3978" s="4">
        <v>888.0</v>
      </c>
      <c r="F3978" s="5" t="s">
        <v>10401</v>
      </c>
      <c r="G3978" s="6" t="s">
        <v>10402</v>
      </c>
    </row>
    <row r="3979">
      <c r="A3979" s="2" t="s">
        <v>7</v>
      </c>
      <c r="B3979" s="5">
        <v>4529.0</v>
      </c>
      <c r="C3979" s="5" t="s">
        <v>10403</v>
      </c>
      <c r="D3979" s="5" t="s">
        <v>468</v>
      </c>
      <c r="E3979" s="4">
        <v>888.0</v>
      </c>
      <c r="F3979" s="5" t="s">
        <v>10404</v>
      </c>
      <c r="G3979" s="6" t="s">
        <v>10405</v>
      </c>
    </row>
    <row r="3980">
      <c r="A3980" s="2" t="s">
        <v>7</v>
      </c>
      <c r="B3980" s="5">
        <v>4530.0</v>
      </c>
      <c r="C3980" s="5" t="s">
        <v>10406</v>
      </c>
      <c r="D3980" s="5" t="s">
        <v>468</v>
      </c>
      <c r="E3980" s="4">
        <v>888.0</v>
      </c>
      <c r="F3980" s="5" t="s">
        <v>10407</v>
      </c>
      <c r="G3980" s="6" t="s">
        <v>10408</v>
      </c>
    </row>
    <row r="3981">
      <c r="A3981" s="2" t="s">
        <v>7</v>
      </c>
      <c r="B3981" s="5">
        <v>4531.0</v>
      </c>
      <c r="C3981" s="5" t="s">
        <v>10409</v>
      </c>
      <c r="D3981" s="5" t="s">
        <v>468</v>
      </c>
      <c r="E3981" s="4">
        <v>888.0</v>
      </c>
      <c r="F3981" s="5"/>
      <c r="G3981" s="6" t="s">
        <v>10410</v>
      </c>
    </row>
    <row r="3982">
      <c r="A3982" s="2" t="s">
        <v>7</v>
      </c>
      <c r="B3982" s="5">
        <v>4532.0</v>
      </c>
      <c r="C3982" s="5" t="s">
        <v>428</v>
      </c>
      <c r="D3982" s="5" t="s">
        <v>468</v>
      </c>
      <c r="E3982" s="4">
        <v>888.0</v>
      </c>
      <c r="F3982" s="5" t="s">
        <v>10411</v>
      </c>
      <c r="G3982" s="6" t="s">
        <v>10412</v>
      </c>
    </row>
    <row r="3983">
      <c r="A3983" s="2" t="s">
        <v>7</v>
      </c>
      <c r="B3983" s="5">
        <v>4533.0</v>
      </c>
      <c r="C3983" s="5" t="s">
        <v>10413</v>
      </c>
      <c r="D3983" s="5" t="s">
        <v>468</v>
      </c>
      <c r="E3983" s="4">
        <v>888.0</v>
      </c>
      <c r="F3983" s="5" t="s">
        <v>10414</v>
      </c>
      <c r="G3983" s="6" t="s">
        <v>10415</v>
      </c>
    </row>
    <row r="3984">
      <c r="A3984" s="2" t="s">
        <v>7</v>
      </c>
      <c r="B3984" s="5">
        <v>4534.0</v>
      </c>
      <c r="C3984" s="5" t="s">
        <v>10416</v>
      </c>
      <c r="D3984" s="5" t="s">
        <v>468</v>
      </c>
      <c r="E3984" s="4">
        <v>888.0</v>
      </c>
      <c r="F3984" s="5" t="s">
        <v>10417</v>
      </c>
      <c r="G3984" s="6" t="s">
        <v>10418</v>
      </c>
    </row>
    <row r="3985">
      <c r="A3985" s="2" t="s">
        <v>7</v>
      </c>
      <c r="B3985" s="5">
        <v>4535.0</v>
      </c>
      <c r="C3985" s="5" t="s">
        <v>10419</v>
      </c>
      <c r="D3985" s="5" t="s">
        <v>468</v>
      </c>
      <c r="E3985" s="4">
        <v>888.0</v>
      </c>
      <c r="F3985" s="5" t="s">
        <v>10420</v>
      </c>
      <c r="G3985" s="6" t="s">
        <v>10421</v>
      </c>
    </row>
    <row r="3986">
      <c r="A3986" s="2" t="s">
        <v>7</v>
      </c>
      <c r="B3986" s="5">
        <v>4536.0</v>
      </c>
      <c r="C3986" s="5" t="s">
        <v>10422</v>
      </c>
      <c r="D3986" s="5" t="s">
        <v>468</v>
      </c>
      <c r="E3986" s="4">
        <v>888.0</v>
      </c>
      <c r="F3986" s="5" t="s">
        <v>10423</v>
      </c>
      <c r="G3986" s="6" t="s">
        <v>10424</v>
      </c>
    </row>
    <row r="3987">
      <c r="A3987" s="2" t="s">
        <v>7</v>
      </c>
      <c r="B3987" s="5">
        <v>4537.0</v>
      </c>
      <c r="C3987" s="5" t="s">
        <v>10425</v>
      </c>
      <c r="D3987" s="5" t="s">
        <v>468</v>
      </c>
      <c r="E3987" s="4">
        <v>889.0</v>
      </c>
      <c r="F3987" s="5" t="s">
        <v>10426</v>
      </c>
      <c r="G3987" s="6" t="s">
        <v>10427</v>
      </c>
    </row>
    <row r="3988">
      <c r="A3988" s="2" t="s">
        <v>7</v>
      </c>
      <c r="B3988" s="5">
        <v>4538.0</v>
      </c>
      <c r="C3988" s="5" t="s">
        <v>429</v>
      </c>
      <c r="D3988" s="5" t="s">
        <v>468</v>
      </c>
      <c r="E3988" s="4">
        <v>889.0</v>
      </c>
      <c r="F3988" s="5" t="s">
        <v>10428</v>
      </c>
      <c r="G3988" s="6" t="s">
        <v>10429</v>
      </c>
    </row>
    <row r="3989">
      <c r="A3989" s="2" t="s">
        <v>7</v>
      </c>
      <c r="B3989" s="5">
        <v>4539.0</v>
      </c>
      <c r="C3989" s="5" t="s">
        <v>10430</v>
      </c>
      <c r="D3989" s="5" t="s">
        <v>468</v>
      </c>
      <c r="E3989" s="4">
        <v>889.0</v>
      </c>
      <c r="F3989" s="5" t="s">
        <v>10431</v>
      </c>
      <c r="G3989" s="6" t="s">
        <v>10432</v>
      </c>
    </row>
    <row r="3990">
      <c r="A3990" s="2" t="s">
        <v>7</v>
      </c>
      <c r="B3990" s="5">
        <v>4540.0</v>
      </c>
      <c r="C3990" s="5" t="s">
        <v>10433</v>
      </c>
      <c r="D3990" s="5" t="s">
        <v>468</v>
      </c>
      <c r="E3990" s="4">
        <v>889.0</v>
      </c>
      <c r="F3990" s="5" t="s">
        <v>10434</v>
      </c>
      <c r="G3990" s="6" t="s">
        <v>10435</v>
      </c>
    </row>
    <row r="3991">
      <c r="A3991" s="2" t="s">
        <v>7</v>
      </c>
      <c r="B3991" s="5">
        <v>4541.0</v>
      </c>
      <c r="C3991" s="5" t="s">
        <v>10436</v>
      </c>
      <c r="D3991" s="5" t="s">
        <v>468</v>
      </c>
      <c r="E3991" s="4">
        <v>890.0</v>
      </c>
      <c r="F3991" s="5" t="s">
        <v>10437</v>
      </c>
      <c r="G3991" s="6" t="s">
        <v>10438</v>
      </c>
    </row>
    <row r="3992">
      <c r="A3992" s="2" t="s">
        <v>7</v>
      </c>
      <c r="B3992" s="5">
        <v>4542.0</v>
      </c>
      <c r="C3992" s="5" t="s">
        <v>10439</v>
      </c>
      <c r="D3992" s="5" t="s">
        <v>468</v>
      </c>
      <c r="E3992" s="4">
        <v>890.0</v>
      </c>
      <c r="F3992" s="5" t="s">
        <v>10440</v>
      </c>
      <c r="G3992" s="6" t="s">
        <v>10441</v>
      </c>
    </row>
    <row r="3993">
      <c r="A3993" s="2" t="s">
        <v>7</v>
      </c>
      <c r="B3993" s="5">
        <v>4543.0</v>
      </c>
      <c r="C3993" s="5" t="s">
        <v>10442</v>
      </c>
      <c r="D3993" s="5" t="s">
        <v>468</v>
      </c>
      <c r="E3993" s="4">
        <v>890.0</v>
      </c>
      <c r="F3993" s="5"/>
      <c r="G3993" s="6" t="s">
        <v>10443</v>
      </c>
    </row>
    <row r="3994">
      <c r="A3994" s="2" t="s">
        <v>7</v>
      </c>
      <c r="B3994" s="5">
        <v>4544.0</v>
      </c>
      <c r="C3994" s="5" t="s">
        <v>10444</v>
      </c>
      <c r="D3994" s="5" t="s">
        <v>468</v>
      </c>
      <c r="E3994" s="4">
        <v>890.0</v>
      </c>
      <c r="F3994" s="5" t="s">
        <v>10445</v>
      </c>
      <c r="G3994" s="6" t="s">
        <v>10446</v>
      </c>
    </row>
    <row r="3995">
      <c r="A3995" s="2" t="s">
        <v>7</v>
      </c>
      <c r="B3995" s="5">
        <v>4545.0</v>
      </c>
      <c r="C3995" s="5" t="s">
        <v>10447</v>
      </c>
      <c r="D3995" s="5" t="s">
        <v>548</v>
      </c>
      <c r="E3995" s="4">
        <v>890.0</v>
      </c>
      <c r="F3995" s="5" t="s">
        <v>10448</v>
      </c>
      <c r="G3995" s="6" t="s">
        <v>10449</v>
      </c>
    </row>
    <row r="3996">
      <c r="A3996" s="2" t="s">
        <v>7</v>
      </c>
      <c r="B3996" s="5">
        <v>4546.0</v>
      </c>
      <c r="C3996" s="5" t="s">
        <v>10450</v>
      </c>
      <c r="D3996" s="5" t="s">
        <v>468</v>
      </c>
      <c r="E3996" s="4">
        <v>890.0</v>
      </c>
      <c r="F3996" s="5" t="s">
        <v>10451</v>
      </c>
      <c r="G3996" s="6" t="s">
        <v>10452</v>
      </c>
    </row>
    <row r="3997">
      <c r="A3997" s="2" t="s">
        <v>7</v>
      </c>
      <c r="B3997" s="5">
        <v>4547.0</v>
      </c>
      <c r="C3997" s="5" t="s">
        <v>10453</v>
      </c>
      <c r="D3997" s="5" t="s">
        <v>468</v>
      </c>
      <c r="E3997" s="4">
        <v>890.0</v>
      </c>
      <c r="F3997" s="5"/>
      <c r="G3997" s="6" t="s">
        <v>10454</v>
      </c>
    </row>
    <row r="3998">
      <c r="A3998" s="2" t="s">
        <v>7</v>
      </c>
      <c r="B3998" s="5">
        <v>4548.0</v>
      </c>
      <c r="C3998" s="5" t="s">
        <v>10455</v>
      </c>
      <c r="D3998" s="5" t="s">
        <v>468</v>
      </c>
      <c r="E3998" s="4">
        <v>890.0</v>
      </c>
      <c r="F3998" s="5" t="s">
        <v>10456</v>
      </c>
      <c r="G3998" s="6" t="s">
        <v>10457</v>
      </c>
    </row>
    <row r="3999">
      <c r="A3999" s="2" t="s">
        <v>7</v>
      </c>
      <c r="B3999" s="5">
        <v>4549.0</v>
      </c>
      <c r="C3999" s="5" t="s">
        <v>10458</v>
      </c>
      <c r="D3999" s="5" t="s">
        <v>468</v>
      </c>
      <c r="E3999" s="4">
        <v>890.0</v>
      </c>
      <c r="F3999" s="5" t="s">
        <v>10459</v>
      </c>
      <c r="G3999" s="6" t="s">
        <v>10460</v>
      </c>
    </row>
    <row r="4000">
      <c r="A4000" s="2" t="s">
        <v>7</v>
      </c>
      <c r="B4000" s="5">
        <v>4550.0</v>
      </c>
      <c r="C4000" s="5" t="s">
        <v>10461</v>
      </c>
      <c r="D4000" s="5" t="s">
        <v>468</v>
      </c>
      <c r="E4000" s="4">
        <v>890.0</v>
      </c>
      <c r="F4000" s="5" t="s">
        <v>10462</v>
      </c>
      <c r="G4000" s="6" t="s">
        <v>10463</v>
      </c>
    </row>
    <row r="4001">
      <c r="A4001" s="2" t="s">
        <v>7</v>
      </c>
      <c r="B4001" s="5">
        <v>4551.0</v>
      </c>
      <c r="C4001" s="5" t="s">
        <v>10464</v>
      </c>
      <c r="D4001" s="5" t="s">
        <v>468</v>
      </c>
      <c r="E4001" s="4">
        <v>890.0</v>
      </c>
      <c r="F4001" s="5" t="s">
        <v>10465</v>
      </c>
      <c r="G4001" s="6" t="s">
        <v>10466</v>
      </c>
    </row>
    <row r="4002">
      <c r="A4002" s="2" t="s">
        <v>7</v>
      </c>
      <c r="B4002" s="5">
        <v>4552.0</v>
      </c>
      <c r="C4002" s="5" t="s">
        <v>10467</v>
      </c>
      <c r="D4002" s="5" t="s">
        <v>468</v>
      </c>
      <c r="E4002" s="4">
        <v>890.0</v>
      </c>
      <c r="F4002" s="5" t="s">
        <v>10468</v>
      </c>
      <c r="G4002" s="6" t="s">
        <v>10469</v>
      </c>
    </row>
    <row r="4003">
      <c r="A4003" s="2" t="s">
        <v>7</v>
      </c>
      <c r="B4003" s="5">
        <v>4553.0</v>
      </c>
      <c r="C4003" s="5" t="s">
        <v>10470</v>
      </c>
      <c r="D4003" s="5" t="s">
        <v>468</v>
      </c>
      <c r="E4003" s="4">
        <v>890.0</v>
      </c>
      <c r="F4003" s="5" t="s">
        <v>10471</v>
      </c>
      <c r="G4003" s="6" t="s">
        <v>10472</v>
      </c>
    </row>
    <row r="4004">
      <c r="A4004" s="2" t="s">
        <v>7</v>
      </c>
      <c r="B4004" s="5">
        <v>4554.0</v>
      </c>
      <c r="C4004" s="5" t="s">
        <v>10473</v>
      </c>
      <c r="D4004" s="5" t="s">
        <v>468</v>
      </c>
      <c r="E4004" s="4">
        <v>890.0</v>
      </c>
      <c r="F4004" s="5" t="s">
        <v>10474</v>
      </c>
      <c r="G4004" s="6" t="s">
        <v>10475</v>
      </c>
    </row>
    <row r="4005">
      <c r="A4005" s="2" t="s">
        <v>7</v>
      </c>
      <c r="B4005" s="5">
        <v>4555.0</v>
      </c>
      <c r="C4005" s="5" t="s">
        <v>10476</v>
      </c>
      <c r="D4005" s="5" t="s">
        <v>468</v>
      </c>
      <c r="E4005" s="4">
        <v>890.0</v>
      </c>
      <c r="F4005" s="5" t="s">
        <v>10477</v>
      </c>
      <c r="G4005" s="6" t="s">
        <v>10478</v>
      </c>
    </row>
    <row r="4006">
      <c r="A4006" s="2" t="s">
        <v>7</v>
      </c>
      <c r="B4006" s="5">
        <v>4556.0</v>
      </c>
      <c r="C4006" s="5" t="s">
        <v>10479</v>
      </c>
      <c r="D4006" s="5" t="s">
        <v>468</v>
      </c>
      <c r="E4006" s="4">
        <v>890.0</v>
      </c>
      <c r="F4006" s="5" t="s">
        <v>10480</v>
      </c>
      <c r="G4006" s="6" t="s">
        <v>10481</v>
      </c>
    </row>
    <row r="4007">
      <c r="A4007" s="2" t="s">
        <v>7</v>
      </c>
      <c r="B4007" s="5">
        <v>4557.0</v>
      </c>
      <c r="C4007" s="5" t="s">
        <v>10482</v>
      </c>
      <c r="D4007" s="5" t="s">
        <v>468</v>
      </c>
      <c r="E4007" s="4">
        <v>890.0</v>
      </c>
      <c r="F4007" s="5" t="s">
        <v>10483</v>
      </c>
      <c r="G4007" s="6" t="s">
        <v>10484</v>
      </c>
    </row>
    <row r="4008">
      <c r="A4008" s="2" t="s">
        <v>7</v>
      </c>
      <c r="B4008" s="5">
        <v>4558.0</v>
      </c>
      <c r="C4008" s="5" t="s">
        <v>10485</v>
      </c>
      <c r="D4008" s="5" t="s">
        <v>548</v>
      </c>
      <c r="E4008" s="4">
        <v>890.0</v>
      </c>
      <c r="F4008" s="5" t="s">
        <v>10486</v>
      </c>
      <c r="G4008" s="6" t="s">
        <v>10487</v>
      </c>
    </row>
    <row r="4009">
      <c r="A4009" s="2" t="s">
        <v>7</v>
      </c>
      <c r="B4009" s="5">
        <v>4559.0</v>
      </c>
      <c r="C4009" s="5" t="s">
        <v>10488</v>
      </c>
      <c r="D4009" s="5" t="s">
        <v>468</v>
      </c>
      <c r="E4009" s="4">
        <v>890.0</v>
      </c>
      <c r="F4009" s="5" t="s">
        <v>10489</v>
      </c>
      <c r="G4009" s="6" t="s">
        <v>10490</v>
      </c>
    </row>
    <row r="4010">
      <c r="A4010" s="2" t="s">
        <v>7</v>
      </c>
      <c r="B4010" s="5">
        <v>4560.0</v>
      </c>
      <c r="C4010" s="5" t="s">
        <v>10491</v>
      </c>
      <c r="D4010" s="5" t="s">
        <v>468</v>
      </c>
      <c r="E4010" s="4">
        <v>890.0</v>
      </c>
      <c r="F4010" s="5" t="s">
        <v>10492</v>
      </c>
      <c r="G4010" s="6" t="s">
        <v>10493</v>
      </c>
    </row>
    <row r="4011">
      <c r="A4011" s="2" t="s">
        <v>7</v>
      </c>
      <c r="B4011" s="5">
        <v>4561.0</v>
      </c>
      <c r="C4011" s="5" t="s">
        <v>10494</v>
      </c>
      <c r="D4011" s="5" t="s">
        <v>468</v>
      </c>
      <c r="E4011" s="4">
        <v>890.0</v>
      </c>
      <c r="F4011" s="5" t="s">
        <v>10495</v>
      </c>
      <c r="G4011" s="6" t="s">
        <v>10496</v>
      </c>
    </row>
    <row r="4012">
      <c r="A4012" s="2" t="s">
        <v>7</v>
      </c>
      <c r="B4012" s="5">
        <v>4562.0</v>
      </c>
      <c r="C4012" s="5" t="s">
        <v>10497</v>
      </c>
      <c r="D4012" s="5" t="s">
        <v>468</v>
      </c>
      <c r="E4012" s="4">
        <v>890.0</v>
      </c>
      <c r="F4012" s="5" t="s">
        <v>10498</v>
      </c>
      <c r="G4012" s="6" t="s">
        <v>10499</v>
      </c>
    </row>
    <row r="4013">
      <c r="A4013" s="2" t="s">
        <v>7</v>
      </c>
      <c r="B4013" s="5">
        <v>4563.0</v>
      </c>
      <c r="C4013" s="5" t="s">
        <v>430</v>
      </c>
      <c r="D4013" s="5" t="s">
        <v>468</v>
      </c>
      <c r="E4013" s="4">
        <v>890.0</v>
      </c>
      <c r="F4013" s="5" t="s">
        <v>10500</v>
      </c>
      <c r="G4013" s="6" t="s">
        <v>10501</v>
      </c>
    </row>
    <row r="4014">
      <c r="A4014" s="2" t="s">
        <v>7</v>
      </c>
      <c r="B4014" s="5">
        <v>4564.0</v>
      </c>
      <c r="C4014" s="5" t="s">
        <v>10502</v>
      </c>
      <c r="D4014" s="5" t="s">
        <v>468</v>
      </c>
      <c r="E4014" s="4">
        <v>890.0</v>
      </c>
      <c r="F4014" s="5" t="s">
        <v>10503</v>
      </c>
      <c r="G4014" s="6" t="s">
        <v>10504</v>
      </c>
    </row>
    <row r="4015">
      <c r="A4015" s="2" t="s">
        <v>7</v>
      </c>
      <c r="B4015" s="5">
        <v>4565.0</v>
      </c>
      <c r="C4015" s="5" t="s">
        <v>10505</v>
      </c>
      <c r="D4015" s="5" t="s">
        <v>468</v>
      </c>
      <c r="E4015" s="4">
        <v>890.0</v>
      </c>
      <c r="F4015" s="5" t="s">
        <v>10506</v>
      </c>
      <c r="G4015" s="6" t="s">
        <v>10507</v>
      </c>
    </row>
    <row r="4016">
      <c r="A4016" s="2" t="s">
        <v>7</v>
      </c>
      <c r="B4016" s="5">
        <v>4566.0</v>
      </c>
      <c r="C4016" s="5" t="s">
        <v>10508</v>
      </c>
      <c r="D4016" s="5" t="s">
        <v>468</v>
      </c>
      <c r="E4016" s="4">
        <v>890.0</v>
      </c>
      <c r="F4016" s="5" t="s">
        <v>10509</v>
      </c>
      <c r="G4016" s="6" t="s">
        <v>10510</v>
      </c>
    </row>
    <row r="4017">
      <c r="A4017" s="2" t="s">
        <v>7</v>
      </c>
      <c r="B4017" s="5">
        <v>4567.0</v>
      </c>
      <c r="C4017" s="5" t="s">
        <v>10511</v>
      </c>
      <c r="D4017" s="5" t="s">
        <v>468</v>
      </c>
      <c r="E4017" s="4">
        <v>890.0</v>
      </c>
      <c r="F4017" s="5" t="s">
        <v>10512</v>
      </c>
      <c r="G4017" s="6" t="s">
        <v>10513</v>
      </c>
    </row>
    <row r="4018">
      <c r="A4018" s="2" t="s">
        <v>7</v>
      </c>
      <c r="B4018" s="5">
        <v>4568.0</v>
      </c>
      <c r="C4018" s="5" t="s">
        <v>10514</v>
      </c>
      <c r="D4018" s="5" t="s">
        <v>468</v>
      </c>
      <c r="E4018" s="4">
        <v>890.0</v>
      </c>
      <c r="F4018" s="5" t="s">
        <v>10515</v>
      </c>
      <c r="G4018" s="6" t="s">
        <v>10516</v>
      </c>
    </row>
    <row r="4019">
      <c r="A4019" s="2" t="s">
        <v>7</v>
      </c>
      <c r="B4019" s="5">
        <v>4569.0</v>
      </c>
      <c r="C4019" s="5" t="s">
        <v>10517</v>
      </c>
      <c r="D4019" s="5" t="s">
        <v>468</v>
      </c>
      <c r="E4019" s="4">
        <v>890.0</v>
      </c>
      <c r="F4019" s="5" t="s">
        <v>10518</v>
      </c>
      <c r="G4019" s="6" t="s">
        <v>10519</v>
      </c>
    </row>
    <row r="4020">
      <c r="A4020" s="2" t="s">
        <v>7</v>
      </c>
      <c r="B4020" s="5">
        <v>4570.0</v>
      </c>
      <c r="C4020" s="5" t="s">
        <v>10520</v>
      </c>
      <c r="D4020" s="5" t="s">
        <v>468</v>
      </c>
      <c r="E4020" s="4">
        <v>890.0</v>
      </c>
      <c r="F4020" s="5" t="s">
        <v>10521</v>
      </c>
      <c r="G4020" s="6" t="s">
        <v>10522</v>
      </c>
    </row>
    <row r="4021">
      <c r="A4021" s="2" t="s">
        <v>7</v>
      </c>
      <c r="B4021" s="5">
        <v>4571.0</v>
      </c>
      <c r="C4021" s="5" t="s">
        <v>10523</v>
      </c>
      <c r="D4021" s="5" t="s">
        <v>468</v>
      </c>
      <c r="E4021" s="4">
        <v>890.0</v>
      </c>
      <c r="F4021" s="5" t="s">
        <v>10524</v>
      </c>
      <c r="G4021" s="6" t="s">
        <v>10525</v>
      </c>
    </row>
    <row r="4022">
      <c r="A4022" s="2" t="s">
        <v>7</v>
      </c>
      <c r="B4022" s="5">
        <v>4572.0</v>
      </c>
      <c r="C4022" s="5" t="s">
        <v>10526</v>
      </c>
      <c r="D4022" s="5" t="s">
        <v>468</v>
      </c>
      <c r="E4022" s="4">
        <v>890.0</v>
      </c>
      <c r="F4022" s="5" t="s">
        <v>10527</v>
      </c>
      <c r="G4022" s="6" t="s">
        <v>10528</v>
      </c>
    </row>
    <row r="4023">
      <c r="A4023" s="2" t="s">
        <v>7</v>
      </c>
      <c r="B4023" s="5">
        <v>4573.0</v>
      </c>
      <c r="C4023" s="5" t="s">
        <v>10529</v>
      </c>
      <c r="D4023" s="5" t="s">
        <v>468</v>
      </c>
      <c r="E4023" s="4">
        <v>890.0</v>
      </c>
      <c r="F4023" s="5" t="s">
        <v>10530</v>
      </c>
      <c r="G4023" s="6" t="s">
        <v>10531</v>
      </c>
    </row>
    <row r="4024">
      <c r="A4024" s="2" t="s">
        <v>7</v>
      </c>
      <c r="B4024" s="5">
        <v>4574.0</v>
      </c>
      <c r="C4024" s="5" t="s">
        <v>10532</v>
      </c>
      <c r="D4024" s="5" t="s">
        <v>468</v>
      </c>
      <c r="E4024" s="4">
        <v>890.0</v>
      </c>
      <c r="F4024" s="5" t="s">
        <v>10533</v>
      </c>
      <c r="G4024" s="6" t="s">
        <v>10534</v>
      </c>
    </row>
    <row r="4025">
      <c r="A4025" s="2" t="s">
        <v>7</v>
      </c>
      <c r="B4025" s="5">
        <v>4575.0</v>
      </c>
      <c r="C4025" s="5" t="s">
        <v>10535</v>
      </c>
      <c r="D4025" s="5" t="s">
        <v>468</v>
      </c>
      <c r="E4025" s="4">
        <v>890.0</v>
      </c>
      <c r="F4025" s="5" t="s">
        <v>10536</v>
      </c>
      <c r="G4025" s="6" t="s">
        <v>10537</v>
      </c>
    </row>
    <row r="4026">
      <c r="A4026" s="2" t="s">
        <v>7</v>
      </c>
      <c r="B4026" s="5">
        <v>4576.0</v>
      </c>
      <c r="C4026" s="5" t="s">
        <v>10538</v>
      </c>
      <c r="D4026" s="5" t="s">
        <v>468</v>
      </c>
      <c r="E4026" s="4">
        <v>890.0</v>
      </c>
      <c r="F4026" s="5" t="s">
        <v>10539</v>
      </c>
      <c r="G4026" s="6" t="s">
        <v>10540</v>
      </c>
    </row>
    <row r="4027">
      <c r="A4027" s="2" t="s">
        <v>7</v>
      </c>
      <c r="B4027" s="5">
        <v>4577.0</v>
      </c>
      <c r="C4027" s="5" t="s">
        <v>10541</v>
      </c>
      <c r="D4027" s="5" t="s">
        <v>468</v>
      </c>
      <c r="E4027" s="4">
        <v>890.0</v>
      </c>
      <c r="F4027" s="5" t="s">
        <v>10542</v>
      </c>
      <c r="G4027" s="6" t="s">
        <v>10543</v>
      </c>
    </row>
    <row r="4028">
      <c r="A4028" s="2" t="s">
        <v>7</v>
      </c>
      <c r="B4028" s="5">
        <v>4578.0</v>
      </c>
      <c r="C4028" s="5" t="s">
        <v>10544</v>
      </c>
      <c r="D4028" s="5" t="s">
        <v>468</v>
      </c>
      <c r="E4028" s="4">
        <v>890.0</v>
      </c>
      <c r="F4028" s="5" t="s">
        <v>10545</v>
      </c>
      <c r="G4028" s="6" t="s">
        <v>10546</v>
      </c>
    </row>
    <row r="4029">
      <c r="A4029" s="2" t="s">
        <v>7</v>
      </c>
      <c r="B4029" s="5">
        <v>4579.0</v>
      </c>
      <c r="C4029" s="5" t="s">
        <v>10547</v>
      </c>
      <c r="D4029" s="5" t="s">
        <v>468</v>
      </c>
      <c r="E4029" s="4">
        <v>890.0</v>
      </c>
      <c r="F4029" s="5" t="s">
        <v>10548</v>
      </c>
      <c r="G4029" s="6" t="s">
        <v>10549</v>
      </c>
    </row>
    <row r="4030">
      <c r="A4030" s="2" t="s">
        <v>7</v>
      </c>
      <c r="B4030" s="5">
        <v>4580.0</v>
      </c>
      <c r="C4030" s="5" t="s">
        <v>10550</v>
      </c>
      <c r="D4030" s="5" t="s">
        <v>468</v>
      </c>
      <c r="E4030" s="4">
        <v>890.0</v>
      </c>
      <c r="F4030" s="5" t="s">
        <v>10551</v>
      </c>
      <c r="G4030" s="6" t="s">
        <v>10552</v>
      </c>
    </row>
    <row r="4031">
      <c r="A4031" s="2" t="s">
        <v>7</v>
      </c>
      <c r="B4031" s="5">
        <v>4581.0</v>
      </c>
      <c r="C4031" s="5" t="s">
        <v>10553</v>
      </c>
      <c r="D4031" s="5" t="s">
        <v>468</v>
      </c>
      <c r="E4031" s="4">
        <v>891.0</v>
      </c>
      <c r="F4031" s="5" t="s">
        <v>10554</v>
      </c>
      <c r="G4031" s="6" t="s">
        <v>10555</v>
      </c>
    </row>
    <row r="4032">
      <c r="A4032" s="2" t="s">
        <v>7</v>
      </c>
      <c r="B4032" s="5">
        <v>4582.0</v>
      </c>
      <c r="C4032" s="5" t="s">
        <v>431</v>
      </c>
      <c r="D4032" s="5" t="s">
        <v>468</v>
      </c>
      <c r="E4032" s="4">
        <v>891.0</v>
      </c>
      <c r="F4032" s="5" t="s">
        <v>10556</v>
      </c>
      <c r="G4032" s="6" t="s">
        <v>10557</v>
      </c>
    </row>
    <row r="4033">
      <c r="A4033" s="2" t="s">
        <v>7</v>
      </c>
      <c r="B4033" s="5">
        <v>4583.0</v>
      </c>
      <c r="C4033" s="5" t="s">
        <v>10558</v>
      </c>
      <c r="D4033" s="5" t="s">
        <v>468</v>
      </c>
      <c r="E4033" s="4">
        <v>891.0</v>
      </c>
      <c r="F4033" s="5" t="s">
        <v>10559</v>
      </c>
      <c r="G4033" s="6" t="s">
        <v>10560</v>
      </c>
    </row>
    <row r="4034">
      <c r="A4034" s="2" t="s">
        <v>7</v>
      </c>
      <c r="B4034" s="5">
        <v>4584.0</v>
      </c>
      <c r="C4034" s="5" t="s">
        <v>10561</v>
      </c>
      <c r="D4034" s="5" t="s">
        <v>468</v>
      </c>
      <c r="E4034" s="4">
        <v>891.0</v>
      </c>
      <c r="F4034" s="5" t="s">
        <v>10562</v>
      </c>
      <c r="G4034" s="6" t="s">
        <v>10563</v>
      </c>
    </row>
    <row r="4035">
      <c r="A4035" s="2" t="s">
        <v>7</v>
      </c>
      <c r="B4035" s="5">
        <v>4585.0</v>
      </c>
      <c r="C4035" s="5" t="s">
        <v>10564</v>
      </c>
      <c r="D4035" s="5" t="s">
        <v>468</v>
      </c>
      <c r="E4035" s="4">
        <v>892.0</v>
      </c>
      <c r="F4035" s="5" t="s">
        <v>10565</v>
      </c>
      <c r="G4035" s="6" t="s">
        <v>10566</v>
      </c>
    </row>
    <row r="4036">
      <c r="A4036" s="2" t="s">
        <v>7</v>
      </c>
      <c r="B4036" s="5">
        <v>4586.0</v>
      </c>
      <c r="C4036" s="5" t="s">
        <v>10567</v>
      </c>
      <c r="D4036" s="5" t="s">
        <v>468</v>
      </c>
      <c r="E4036" s="4">
        <v>892.0</v>
      </c>
      <c r="F4036" s="5" t="s">
        <v>10568</v>
      </c>
      <c r="G4036" s="6" t="s">
        <v>10569</v>
      </c>
    </row>
    <row r="4037">
      <c r="A4037" s="2" t="s">
        <v>7</v>
      </c>
      <c r="B4037" s="5">
        <v>4587.0</v>
      </c>
      <c r="C4037" s="5" t="s">
        <v>10570</v>
      </c>
      <c r="D4037" s="5" t="s">
        <v>468</v>
      </c>
      <c r="E4037" s="4">
        <v>892.0</v>
      </c>
      <c r="F4037" s="5" t="s">
        <v>10571</v>
      </c>
      <c r="G4037" s="6" t="s">
        <v>10572</v>
      </c>
    </row>
    <row r="4038">
      <c r="A4038" s="2" t="s">
        <v>7</v>
      </c>
      <c r="B4038" s="5">
        <v>4588.0</v>
      </c>
      <c r="C4038" s="5" t="s">
        <v>10573</v>
      </c>
      <c r="D4038" s="5" t="s">
        <v>468</v>
      </c>
      <c r="E4038" s="4">
        <v>892.0</v>
      </c>
      <c r="F4038" s="5" t="s">
        <v>10574</v>
      </c>
      <c r="G4038" s="6" t="s">
        <v>10575</v>
      </c>
    </row>
    <row r="4039">
      <c r="A4039" s="2" t="s">
        <v>7</v>
      </c>
      <c r="B4039" s="5">
        <v>4589.0</v>
      </c>
      <c r="C4039" s="5" t="s">
        <v>10576</v>
      </c>
      <c r="D4039" s="5" t="s">
        <v>468</v>
      </c>
      <c r="E4039" s="4">
        <v>892.0</v>
      </c>
      <c r="F4039" s="5" t="s">
        <v>10577</v>
      </c>
      <c r="G4039" s="6" t="s">
        <v>10578</v>
      </c>
    </row>
    <row r="4040">
      <c r="A4040" s="2" t="s">
        <v>7</v>
      </c>
      <c r="B4040" s="5">
        <v>4590.0</v>
      </c>
      <c r="C4040" s="5" t="s">
        <v>10579</v>
      </c>
      <c r="D4040" s="5" t="s">
        <v>468</v>
      </c>
      <c r="E4040" s="4">
        <v>892.0</v>
      </c>
      <c r="F4040" s="5" t="s">
        <v>10580</v>
      </c>
      <c r="G4040" s="6" t="s">
        <v>10581</v>
      </c>
    </row>
    <row r="4041">
      <c r="A4041" s="2" t="s">
        <v>7</v>
      </c>
      <c r="B4041" s="5">
        <v>4591.0</v>
      </c>
      <c r="C4041" s="5" t="s">
        <v>10582</v>
      </c>
      <c r="D4041" s="5" t="s">
        <v>468</v>
      </c>
      <c r="E4041" s="4">
        <v>892.0</v>
      </c>
      <c r="F4041" s="5" t="s">
        <v>10583</v>
      </c>
      <c r="G4041" s="6" t="s">
        <v>10584</v>
      </c>
    </row>
    <row r="4042">
      <c r="A4042" s="2" t="s">
        <v>7</v>
      </c>
      <c r="B4042" s="5">
        <v>4592.0</v>
      </c>
      <c r="C4042" s="5" t="s">
        <v>10585</v>
      </c>
      <c r="D4042" s="5" t="s">
        <v>468</v>
      </c>
      <c r="E4042" s="4">
        <v>892.0</v>
      </c>
      <c r="F4042" s="5" t="s">
        <v>10586</v>
      </c>
      <c r="G4042" s="6" t="s">
        <v>10587</v>
      </c>
    </row>
    <row r="4043">
      <c r="A4043" s="2" t="s">
        <v>7</v>
      </c>
      <c r="B4043" s="5">
        <v>4593.0</v>
      </c>
      <c r="C4043" s="5" t="s">
        <v>10588</v>
      </c>
      <c r="D4043" s="5" t="s">
        <v>468</v>
      </c>
      <c r="E4043" s="4">
        <v>892.0</v>
      </c>
      <c r="F4043" s="5" t="s">
        <v>10589</v>
      </c>
      <c r="G4043" s="6" t="s">
        <v>10590</v>
      </c>
    </row>
    <row r="4044">
      <c r="A4044" s="2" t="s">
        <v>7</v>
      </c>
      <c r="B4044" s="5">
        <v>4594.0</v>
      </c>
      <c r="C4044" s="5" t="s">
        <v>10591</v>
      </c>
      <c r="D4044" s="5" t="s">
        <v>468</v>
      </c>
      <c r="E4044" s="4">
        <v>892.0</v>
      </c>
      <c r="F4044" s="5" t="s">
        <v>10592</v>
      </c>
      <c r="G4044" s="6" t="s">
        <v>10593</v>
      </c>
    </row>
    <row r="4045">
      <c r="A4045" s="2" t="s">
        <v>7</v>
      </c>
      <c r="B4045" s="5">
        <v>4595.0</v>
      </c>
      <c r="C4045" s="5" t="s">
        <v>10594</v>
      </c>
      <c r="D4045" s="5" t="s">
        <v>468</v>
      </c>
      <c r="E4045" s="4">
        <v>892.0</v>
      </c>
      <c r="F4045" s="5" t="s">
        <v>10595</v>
      </c>
      <c r="G4045" s="6" t="s">
        <v>10596</v>
      </c>
    </row>
    <row r="4046">
      <c r="A4046" s="2" t="s">
        <v>7</v>
      </c>
      <c r="B4046" s="5">
        <v>4596.0</v>
      </c>
      <c r="C4046" s="5" t="s">
        <v>10597</v>
      </c>
      <c r="D4046" s="5" t="s">
        <v>468</v>
      </c>
      <c r="E4046" s="4">
        <v>892.0</v>
      </c>
      <c r="F4046" s="5" t="s">
        <v>10598</v>
      </c>
      <c r="G4046" s="6" t="s">
        <v>10599</v>
      </c>
    </row>
    <row r="4047">
      <c r="A4047" s="2" t="s">
        <v>7</v>
      </c>
      <c r="B4047" s="5">
        <v>4597.0</v>
      </c>
      <c r="C4047" s="5" t="s">
        <v>10600</v>
      </c>
      <c r="D4047" s="5" t="s">
        <v>468</v>
      </c>
      <c r="E4047" s="4">
        <v>892.0</v>
      </c>
      <c r="F4047" s="5" t="s">
        <v>10601</v>
      </c>
      <c r="G4047" s="6" t="s">
        <v>10602</v>
      </c>
    </row>
    <row r="4048">
      <c r="A4048" s="2" t="s">
        <v>7</v>
      </c>
      <c r="B4048" s="5">
        <v>4598.0</v>
      </c>
      <c r="C4048" s="5" t="s">
        <v>10603</v>
      </c>
      <c r="D4048" s="5" t="s">
        <v>468</v>
      </c>
      <c r="E4048" s="4">
        <v>892.0</v>
      </c>
      <c r="F4048" s="5" t="s">
        <v>10604</v>
      </c>
      <c r="G4048" s="6" t="s">
        <v>10605</v>
      </c>
    </row>
    <row r="4049">
      <c r="A4049" s="2" t="s">
        <v>7</v>
      </c>
      <c r="B4049" s="5">
        <v>4599.0</v>
      </c>
      <c r="C4049" s="5" t="s">
        <v>10606</v>
      </c>
      <c r="D4049" s="5" t="s">
        <v>468</v>
      </c>
      <c r="E4049" s="4">
        <v>892.0</v>
      </c>
      <c r="F4049" s="5" t="s">
        <v>10607</v>
      </c>
      <c r="G4049" s="6" t="s">
        <v>10608</v>
      </c>
    </row>
    <row r="4050">
      <c r="A4050" s="2" t="s">
        <v>7</v>
      </c>
      <c r="B4050" s="5">
        <v>4600.0</v>
      </c>
      <c r="C4050" s="5" t="s">
        <v>10609</v>
      </c>
      <c r="D4050" s="5" t="s">
        <v>468</v>
      </c>
      <c r="E4050" s="4">
        <v>892.0</v>
      </c>
      <c r="F4050" s="5" t="s">
        <v>10610</v>
      </c>
      <c r="G4050" s="6" t="s">
        <v>10611</v>
      </c>
    </row>
    <row r="4051">
      <c r="A4051" s="2" t="s">
        <v>7</v>
      </c>
      <c r="B4051" s="5">
        <v>4601.0</v>
      </c>
      <c r="C4051" s="5" t="s">
        <v>10612</v>
      </c>
      <c r="D4051" s="5" t="s">
        <v>548</v>
      </c>
      <c r="E4051" s="4">
        <v>892.0</v>
      </c>
      <c r="F4051" s="5" t="s">
        <v>10613</v>
      </c>
      <c r="G4051" s="6" t="s">
        <v>10614</v>
      </c>
    </row>
    <row r="4052">
      <c r="A4052" s="2" t="s">
        <v>7</v>
      </c>
      <c r="B4052" s="5">
        <v>4602.0</v>
      </c>
      <c r="C4052" s="5" t="s">
        <v>10615</v>
      </c>
      <c r="D4052" s="5" t="s">
        <v>468</v>
      </c>
      <c r="E4052" s="4">
        <v>892.0</v>
      </c>
      <c r="F4052" s="5" t="s">
        <v>10616</v>
      </c>
      <c r="G4052" s="6" t="s">
        <v>10617</v>
      </c>
    </row>
    <row r="4053">
      <c r="A4053" s="2" t="s">
        <v>7</v>
      </c>
      <c r="B4053" s="5">
        <v>4603.0</v>
      </c>
      <c r="C4053" s="5" t="s">
        <v>10618</v>
      </c>
      <c r="D4053" s="5" t="s">
        <v>458</v>
      </c>
      <c r="E4053" s="4">
        <v>892.0</v>
      </c>
      <c r="F4053" s="5" t="s">
        <v>10619</v>
      </c>
      <c r="G4053" s="6" t="s">
        <v>10620</v>
      </c>
    </row>
    <row r="4054">
      <c r="A4054" s="2" t="s">
        <v>7</v>
      </c>
      <c r="B4054" s="5">
        <v>4604.0</v>
      </c>
      <c r="C4054" s="5" t="s">
        <v>10621</v>
      </c>
      <c r="D4054" s="5" t="s">
        <v>468</v>
      </c>
      <c r="E4054" s="4">
        <v>892.0</v>
      </c>
      <c r="F4054" s="5" t="s">
        <v>10622</v>
      </c>
      <c r="G4054" s="6" t="s">
        <v>10623</v>
      </c>
    </row>
    <row r="4055">
      <c r="A4055" s="2" t="s">
        <v>7</v>
      </c>
      <c r="B4055" s="5">
        <v>4605.0</v>
      </c>
      <c r="C4055" s="5" t="s">
        <v>10624</v>
      </c>
      <c r="D4055" s="5" t="s">
        <v>548</v>
      </c>
      <c r="E4055" s="4">
        <v>892.0</v>
      </c>
      <c r="F4055" s="5" t="s">
        <v>10625</v>
      </c>
      <c r="G4055" s="6" t="s">
        <v>10626</v>
      </c>
    </row>
    <row r="4056">
      <c r="A4056" s="2" t="s">
        <v>7</v>
      </c>
      <c r="B4056" s="5">
        <v>4606.0</v>
      </c>
      <c r="C4056" s="5" t="s">
        <v>10627</v>
      </c>
      <c r="D4056" s="5" t="s">
        <v>468</v>
      </c>
      <c r="E4056" s="4">
        <v>892.0</v>
      </c>
      <c r="F4056" s="5" t="s">
        <v>10628</v>
      </c>
      <c r="G4056" s="6" t="s">
        <v>10629</v>
      </c>
    </row>
    <row r="4057">
      <c r="A4057" s="2" t="s">
        <v>7</v>
      </c>
      <c r="B4057" s="5">
        <v>4607.0</v>
      </c>
      <c r="C4057" s="5" t="s">
        <v>10630</v>
      </c>
      <c r="D4057" s="5" t="s">
        <v>468</v>
      </c>
      <c r="E4057" s="4">
        <v>892.0</v>
      </c>
      <c r="F4057" s="5" t="s">
        <v>10631</v>
      </c>
      <c r="G4057" s="6" t="s">
        <v>10632</v>
      </c>
    </row>
    <row r="4058">
      <c r="A4058" s="2" t="s">
        <v>7</v>
      </c>
      <c r="B4058" s="5">
        <v>4608.0</v>
      </c>
      <c r="C4058" s="5" t="s">
        <v>10633</v>
      </c>
      <c r="D4058" s="5" t="s">
        <v>468</v>
      </c>
      <c r="E4058" s="4">
        <v>892.0</v>
      </c>
      <c r="F4058" s="5" t="s">
        <v>10634</v>
      </c>
      <c r="G4058" s="6" t="s">
        <v>10635</v>
      </c>
    </row>
    <row r="4059">
      <c r="A4059" s="2" t="s">
        <v>7</v>
      </c>
      <c r="B4059" s="5">
        <v>4609.0</v>
      </c>
      <c r="C4059" s="5" t="s">
        <v>10636</v>
      </c>
      <c r="D4059" s="5" t="s">
        <v>468</v>
      </c>
      <c r="E4059" s="4">
        <v>892.0</v>
      </c>
      <c r="F4059" s="5" t="s">
        <v>10637</v>
      </c>
      <c r="G4059" s="6" t="s">
        <v>10638</v>
      </c>
    </row>
    <row r="4060">
      <c r="A4060" s="2" t="s">
        <v>7</v>
      </c>
      <c r="B4060" s="5">
        <v>4610.0</v>
      </c>
      <c r="C4060" s="5" t="s">
        <v>10639</v>
      </c>
      <c r="D4060" s="5" t="s">
        <v>468</v>
      </c>
      <c r="E4060" s="4">
        <v>892.0</v>
      </c>
      <c r="F4060" s="5" t="s">
        <v>10640</v>
      </c>
      <c r="G4060" s="6" t="s">
        <v>10641</v>
      </c>
    </row>
    <row r="4061">
      <c r="A4061" s="2" t="s">
        <v>7</v>
      </c>
      <c r="B4061" s="5">
        <v>4611.0</v>
      </c>
      <c r="C4061" s="5" t="s">
        <v>10642</v>
      </c>
      <c r="D4061" s="5" t="s">
        <v>468</v>
      </c>
      <c r="E4061" s="4">
        <v>892.0</v>
      </c>
      <c r="F4061" s="5" t="s">
        <v>10643</v>
      </c>
      <c r="G4061" s="6" t="s">
        <v>10644</v>
      </c>
    </row>
    <row r="4062">
      <c r="A4062" s="2" t="s">
        <v>7</v>
      </c>
      <c r="B4062" s="5">
        <v>4612.0</v>
      </c>
      <c r="C4062" s="5" t="s">
        <v>10645</v>
      </c>
      <c r="D4062" s="5" t="s">
        <v>468</v>
      </c>
      <c r="E4062" s="4">
        <v>892.0</v>
      </c>
      <c r="F4062" s="5" t="s">
        <v>10646</v>
      </c>
      <c r="G4062" s="6" t="s">
        <v>10647</v>
      </c>
    </row>
    <row r="4063">
      <c r="A4063" s="2" t="s">
        <v>7</v>
      </c>
      <c r="B4063" s="5">
        <v>4613.0</v>
      </c>
      <c r="C4063" s="5" t="s">
        <v>10648</v>
      </c>
      <c r="D4063" s="5" t="s">
        <v>468</v>
      </c>
      <c r="E4063" s="4">
        <v>892.0</v>
      </c>
      <c r="F4063" s="5" t="s">
        <v>10649</v>
      </c>
      <c r="G4063" s="6" t="s">
        <v>10650</v>
      </c>
    </row>
    <row r="4064">
      <c r="A4064" s="2" t="s">
        <v>7</v>
      </c>
      <c r="B4064" s="5">
        <v>4614.0</v>
      </c>
      <c r="C4064" s="5" t="s">
        <v>10651</v>
      </c>
      <c r="D4064" s="5" t="s">
        <v>468</v>
      </c>
      <c r="E4064" s="4">
        <v>892.0</v>
      </c>
      <c r="F4064" s="5" t="s">
        <v>10652</v>
      </c>
      <c r="G4064" s="6" t="s">
        <v>10653</v>
      </c>
    </row>
    <row r="4065">
      <c r="A4065" s="2" t="s">
        <v>7</v>
      </c>
      <c r="B4065" s="5">
        <v>4615.0</v>
      </c>
      <c r="C4065" s="5" t="s">
        <v>10654</v>
      </c>
      <c r="D4065" s="5" t="s">
        <v>468</v>
      </c>
      <c r="E4065" s="4">
        <v>893.0</v>
      </c>
      <c r="F4065" s="5" t="s">
        <v>10655</v>
      </c>
      <c r="G4065" s="6" t="s">
        <v>10656</v>
      </c>
    </row>
    <row r="4066">
      <c r="A4066" s="2" t="s">
        <v>7</v>
      </c>
      <c r="B4066" s="5">
        <v>4616.0</v>
      </c>
      <c r="C4066" s="5" t="s">
        <v>10657</v>
      </c>
      <c r="D4066" s="5" t="s">
        <v>468</v>
      </c>
      <c r="E4066" s="4">
        <v>893.0</v>
      </c>
      <c r="F4066" s="5" t="s">
        <v>10658</v>
      </c>
      <c r="G4066" s="6" t="s">
        <v>10659</v>
      </c>
    </row>
    <row r="4067">
      <c r="A4067" s="2" t="s">
        <v>7</v>
      </c>
      <c r="B4067" s="5">
        <v>4617.0</v>
      </c>
      <c r="C4067" s="5" t="s">
        <v>10660</v>
      </c>
      <c r="D4067" s="5" t="s">
        <v>468</v>
      </c>
      <c r="E4067" s="4">
        <v>893.0</v>
      </c>
      <c r="F4067" s="5" t="s">
        <v>10661</v>
      </c>
      <c r="G4067" s="6" t="s">
        <v>10662</v>
      </c>
    </row>
    <row r="4068">
      <c r="A4068" s="2" t="s">
        <v>7</v>
      </c>
      <c r="B4068" s="5">
        <v>4618.0</v>
      </c>
      <c r="C4068" s="5" t="s">
        <v>10663</v>
      </c>
      <c r="D4068" s="5" t="s">
        <v>468</v>
      </c>
      <c r="E4068" s="4">
        <v>893.0</v>
      </c>
      <c r="F4068" s="5" t="s">
        <v>10664</v>
      </c>
      <c r="G4068" s="6" t="s">
        <v>10665</v>
      </c>
    </row>
    <row r="4069">
      <c r="A4069" s="2" t="s">
        <v>7</v>
      </c>
      <c r="B4069" s="5">
        <v>4619.0</v>
      </c>
      <c r="C4069" s="5" t="s">
        <v>10666</v>
      </c>
      <c r="D4069" s="5" t="s">
        <v>468</v>
      </c>
      <c r="E4069" s="4">
        <v>893.0</v>
      </c>
      <c r="F4069" s="5" t="s">
        <v>10667</v>
      </c>
      <c r="G4069" s="6" t="s">
        <v>10668</v>
      </c>
    </row>
    <row r="4070">
      <c r="A4070" s="2" t="s">
        <v>7</v>
      </c>
      <c r="B4070" s="5">
        <v>4620.0</v>
      </c>
      <c r="C4070" s="5" t="s">
        <v>10669</v>
      </c>
      <c r="D4070" s="5" t="s">
        <v>468</v>
      </c>
      <c r="E4070" s="4">
        <v>893.0</v>
      </c>
      <c r="F4070" s="5" t="s">
        <v>10670</v>
      </c>
      <c r="G4070" s="6" t="s">
        <v>10671</v>
      </c>
    </row>
    <row r="4071">
      <c r="A4071" s="2" t="s">
        <v>7</v>
      </c>
      <c r="B4071" s="5">
        <v>4621.0</v>
      </c>
      <c r="C4071" s="5" t="s">
        <v>10672</v>
      </c>
      <c r="D4071" s="5" t="s">
        <v>468</v>
      </c>
      <c r="E4071" s="4">
        <v>893.0</v>
      </c>
      <c r="F4071" s="5" t="s">
        <v>10673</v>
      </c>
      <c r="G4071" s="6" t="s">
        <v>10674</v>
      </c>
    </row>
    <row r="4072">
      <c r="A4072" s="2" t="s">
        <v>7</v>
      </c>
      <c r="B4072" s="5">
        <v>4622.0</v>
      </c>
      <c r="C4072" s="5" t="s">
        <v>10675</v>
      </c>
      <c r="D4072" s="5" t="s">
        <v>468</v>
      </c>
      <c r="E4072" s="4">
        <v>893.0</v>
      </c>
      <c r="F4072" s="5" t="s">
        <v>10676</v>
      </c>
      <c r="G4072" s="6" t="s">
        <v>10677</v>
      </c>
    </row>
    <row r="4073">
      <c r="A4073" s="2" t="s">
        <v>7</v>
      </c>
      <c r="B4073" s="5">
        <v>4623.0</v>
      </c>
      <c r="C4073" s="5" t="s">
        <v>10678</v>
      </c>
      <c r="D4073" s="5" t="s">
        <v>468</v>
      </c>
      <c r="E4073" s="4">
        <v>893.0</v>
      </c>
      <c r="F4073" s="5" t="s">
        <v>10679</v>
      </c>
      <c r="G4073" s="6" t="s">
        <v>10680</v>
      </c>
    </row>
    <row r="4074">
      <c r="A4074" s="2" t="s">
        <v>7</v>
      </c>
      <c r="B4074" s="5">
        <v>4624.0</v>
      </c>
      <c r="C4074" s="5" t="s">
        <v>10681</v>
      </c>
      <c r="D4074" s="5" t="s">
        <v>468</v>
      </c>
      <c r="E4074" s="4">
        <v>893.0</v>
      </c>
      <c r="F4074" s="5" t="s">
        <v>10682</v>
      </c>
      <c r="G4074" s="6" t="s">
        <v>10683</v>
      </c>
    </row>
    <row r="4075">
      <c r="A4075" s="2" t="s">
        <v>7</v>
      </c>
      <c r="B4075" s="5">
        <v>4625.0</v>
      </c>
      <c r="C4075" s="5" t="s">
        <v>10684</v>
      </c>
      <c r="D4075" s="5" t="s">
        <v>468</v>
      </c>
      <c r="E4075" s="4">
        <v>893.0</v>
      </c>
      <c r="F4075" s="5"/>
      <c r="G4075" s="6" t="s">
        <v>10685</v>
      </c>
    </row>
    <row r="4076">
      <c r="A4076" s="2" t="s">
        <v>7</v>
      </c>
      <c r="B4076" s="5">
        <v>4626.0</v>
      </c>
      <c r="C4076" s="5" t="s">
        <v>10686</v>
      </c>
      <c r="D4076" s="5" t="s">
        <v>468</v>
      </c>
      <c r="E4076" s="4">
        <v>893.0</v>
      </c>
      <c r="F4076" s="5" t="s">
        <v>10687</v>
      </c>
      <c r="G4076" s="6" t="s">
        <v>10688</v>
      </c>
    </row>
    <row r="4077">
      <c r="A4077" s="2" t="s">
        <v>7</v>
      </c>
      <c r="B4077" s="5">
        <v>4627.0</v>
      </c>
      <c r="C4077" s="5" t="s">
        <v>10689</v>
      </c>
      <c r="D4077" s="5" t="s">
        <v>468</v>
      </c>
      <c r="E4077" s="4">
        <v>893.0</v>
      </c>
      <c r="F4077" s="5" t="s">
        <v>10690</v>
      </c>
      <c r="G4077" s="6" t="s">
        <v>10691</v>
      </c>
    </row>
    <row r="4078">
      <c r="A4078" s="2" t="s">
        <v>7</v>
      </c>
      <c r="B4078" s="5">
        <v>4628.0</v>
      </c>
      <c r="C4078" s="5" t="s">
        <v>10692</v>
      </c>
      <c r="D4078" s="5" t="s">
        <v>468</v>
      </c>
      <c r="E4078" s="4">
        <v>893.0</v>
      </c>
      <c r="F4078" s="5" t="s">
        <v>10693</v>
      </c>
      <c r="G4078" s="6" t="s">
        <v>10694</v>
      </c>
    </row>
    <row r="4079">
      <c r="A4079" s="2" t="s">
        <v>7</v>
      </c>
      <c r="B4079" s="5">
        <v>4629.0</v>
      </c>
      <c r="C4079" s="5" t="s">
        <v>10695</v>
      </c>
      <c r="D4079" s="5" t="s">
        <v>468</v>
      </c>
      <c r="E4079" s="4">
        <v>893.0</v>
      </c>
      <c r="F4079" s="5" t="s">
        <v>10696</v>
      </c>
      <c r="G4079" s="6" t="s">
        <v>10697</v>
      </c>
    </row>
    <row r="4080">
      <c r="A4080" s="2" t="s">
        <v>7</v>
      </c>
      <c r="B4080" s="5">
        <v>4630.0</v>
      </c>
      <c r="C4080" s="5" t="s">
        <v>10698</v>
      </c>
      <c r="D4080" s="5" t="s">
        <v>468</v>
      </c>
      <c r="E4080" s="4">
        <v>893.0</v>
      </c>
      <c r="F4080" s="5" t="s">
        <v>10699</v>
      </c>
      <c r="G4080" s="6" t="s">
        <v>10700</v>
      </c>
    </row>
    <row r="4081">
      <c r="A4081" s="2" t="s">
        <v>7</v>
      </c>
      <c r="B4081" s="5">
        <v>4631.0</v>
      </c>
      <c r="C4081" s="5" t="s">
        <v>10701</v>
      </c>
      <c r="D4081" s="5" t="s">
        <v>468</v>
      </c>
      <c r="E4081" s="4">
        <v>893.0</v>
      </c>
      <c r="F4081" s="5" t="s">
        <v>10702</v>
      </c>
      <c r="G4081" s="6" t="s">
        <v>10703</v>
      </c>
    </row>
    <row r="4082">
      <c r="A4082" s="2" t="s">
        <v>7</v>
      </c>
      <c r="B4082" s="5">
        <v>4632.0</v>
      </c>
      <c r="C4082" s="5" t="s">
        <v>10704</v>
      </c>
      <c r="D4082" s="5" t="s">
        <v>468</v>
      </c>
      <c r="E4082" s="4">
        <v>893.0</v>
      </c>
      <c r="F4082" s="5" t="s">
        <v>10705</v>
      </c>
      <c r="G4082" s="6" t="s">
        <v>10706</v>
      </c>
    </row>
    <row r="4083">
      <c r="A4083" s="2" t="s">
        <v>7</v>
      </c>
      <c r="B4083" s="5">
        <v>4633.0</v>
      </c>
      <c r="C4083" s="5" t="s">
        <v>10707</v>
      </c>
      <c r="D4083" s="5" t="s">
        <v>468</v>
      </c>
      <c r="E4083" s="4">
        <v>893.0</v>
      </c>
      <c r="F4083" s="5" t="s">
        <v>10708</v>
      </c>
      <c r="G4083" s="6" t="s">
        <v>10709</v>
      </c>
    </row>
    <row r="4084">
      <c r="A4084" s="2" t="s">
        <v>7</v>
      </c>
      <c r="B4084" s="5">
        <v>4634.0</v>
      </c>
      <c r="C4084" s="5" t="s">
        <v>10710</v>
      </c>
      <c r="D4084" s="5" t="s">
        <v>468</v>
      </c>
      <c r="E4084" s="4">
        <v>893.0</v>
      </c>
      <c r="F4084" s="5" t="s">
        <v>10711</v>
      </c>
      <c r="G4084" s="6" t="s">
        <v>10712</v>
      </c>
    </row>
    <row r="4085">
      <c r="A4085" s="2" t="s">
        <v>7</v>
      </c>
      <c r="B4085" s="5">
        <v>4635.0</v>
      </c>
      <c r="C4085" s="5" t="s">
        <v>433</v>
      </c>
      <c r="D4085" s="5" t="s">
        <v>468</v>
      </c>
      <c r="E4085" s="4">
        <v>893.0</v>
      </c>
      <c r="F4085" s="5"/>
      <c r="G4085" s="6" t="s">
        <v>10713</v>
      </c>
    </row>
    <row r="4086">
      <c r="A4086" s="2" t="s">
        <v>7</v>
      </c>
      <c r="B4086" s="5">
        <v>4636.0</v>
      </c>
      <c r="C4086" s="5" t="s">
        <v>10714</v>
      </c>
      <c r="D4086" s="5" t="s">
        <v>468</v>
      </c>
      <c r="E4086" s="4">
        <v>894.0</v>
      </c>
      <c r="F4086" s="5" t="s">
        <v>10715</v>
      </c>
      <c r="G4086" s="6" t="s">
        <v>10716</v>
      </c>
    </row>
    <row r="4087">
      <c r="A4087" s="2" t="s">
        <v>7</v>
      </c>
      <c r="B4087" s="5">
        <v>4637.0</v>
      </c>
      <c r="C4087" s="5" t="s">
        <v>10717</v>
      </c>
      <c r="D4087" s="5" t="s">
        <v>468</v>
      </c>
      <c r="E4087" s="4">
        <v>894.0</v>
      </c>
      <c r="F4087" s="5" t="s">
        <v>10718</v>
      </c>
      <c r="G4087" s="6" t="s">
        <v>10719</v>
      </c>
    </row>
    <row r="4088">
      <c r="A4088" s="2" t="s">
        <v>7</v>
      </c>
      <c r="B4088" s="5">
        <v>4638.0</v>
      </c>
      <c r="C4088" s="5" t="s">
        <v>10720</v>
      </c>
      <c r="D4088" s="5" t="s">
        <v>468</v>
      </c>
      <c r="E4088" s="4">
        <v>894.0</v>
      </c>
      <c r="F4088" s="5" t="s">
        <v>10721</v>
      </c>
      <c r="G4088" s="6" t="s">
        <v>10722</v>
      </c>
    </row>
    <row r="4089">
      <c r="A4089" s="2" t="s">
        <v>7</v>
      </c>
      <c r="B4089" s="5">
        <v>4639.0</v>
      </c>
      <c r="C4089" s="5" t="s">
        <v>10723</v>
      </c>
      <c r="D4089" s="5" t="s">
        <v>468</v>
      </c>
      <c r="E4089" s="4">
        <v>894.0</v>
      </c>
      <c r="F4089" s="5" t="s">
        <v>10724</v>
      </c>
      <c r="G4089" s="6" t="s">
        <v>10725</v>
      </c>
    </row>
    <row r="4090">
      <c r="A4090" s="2" t="s">
        <v>7</v>
      </c>
      <c r="B4090" s="5">
        <v>4640.0</v>
      </c>
      <c r="C4090" s="5" t="s">
        <v>10726</v>
      </c>
      <c r="D4090" s="5" t="s">
        <v>468</v>
      </c>
      <c r="E4090" s="4">
        <v>894.0</v>
      </c>
      <c r="F4090" s="5" t="s">
        <v>10727</v>
      </c>
      <c r="G4090" s="6" t="s">
        <v>10728</v>
      </c>
    </row>
    <row r="4091">
      <c r="A4091" s="2" t="s">
        <v>7</v>
      </c>
      <c r="B4091" s="5">
        <v>4641.0</v>
      </c>
      <c r="C4091" s="5" t="s">
        <v>10729</v>
      </c>
      <c r="D4091" s="5" t="s">
        <v>468</v>
      </c>
      <c r="E4091" s="4">
        <v>894.0</v>
      </c>
      <c r="F4091" s="5" t="s">
        <v>10730</v>
      </c>
      <c r="G4091" s="6" t="s">
        <v>10731</v>
      </c>
    </row>
    <row r="4092">
      <c r="A4092" s="2" t="s">
        <v>7</v>
      </c>
      <c r="B4092" s="5">
        <v>4642.0</v>
      </c>
      <c r="C4092" s="5" t="s">
        <v>10732</v>
      </c>
      <c r="D4092" s="5" t="s">
        <v>468</v>
      </c>
      <c r="E4092" s="4">
        <v>894.0</v>
      </c>
      <c r="F4092" s="5" t="s">
        <v>10733</v>
      </c>
      <c r="G4092" s="6" t="s">
        <v>10734</v>
      </c>
    </row>
    <row r="4093">
      <c r="A4093" s="2" t="s">
        <v>7</v>
      </c>
      <c r="B4093" s="5">
        <v>4643.0</v>
      </c>
      <c r="C4093" s="5" t="s">
        <v>10735</v>
      </c>
      <c r="D4093" s="5" t="s">
        <v>468</v>
      </c>
      <c r="E4093" s="4">
        <v>894.0</v>
      </c>
      <c r="F4093" s="5" t="s">
        <v>10736</v>
      </c>
      <c r="G4093" s="6" t="s">
        <v>10737</v>
      </c>
    </row>
    <row r="4094">
      <c r="A4094" s="2" t="s">
        <v>7</v>
      </c>
      <c r="B4094" s="5">
        <v>4644.0</v>
      </c>
      <c r="C4094" s="5" t="s">
        <v>10738</v>
      </c>
      <c r="D4094" s="5" t="s">
        <v>468</v>
      </c>
      <c r="E4094" s="4">
        <v>894.0</v>
      </c>
      <c r="F4094" s="5" t="s">
        <v>10739</v>
      </c>
      <c r="G4094" s="6" t="s">
        <v>10740</v>
      </c>
    </row>
    <row r="4095">
      <c r="A4095" s="2" t="s">
        <v>7</v>
      </c>
      <c r="B4095" s="5">
        <v>4645.0</v>
      </c>
      <c r="C4095" s="5" t="s">
        <v>10741</v>
      </c>
      <c r="D4095" s="5" t="s">
        <v>468</v>
      </c>
      <c r="E4095" s="4">
        <v>894.0</v>
      </c>
      <c r="F4095" s="5" t="s">
        <v>10742</v>
      </c>
      <c r="G4095" s="6" t="s">
        <v>10743</v>
      </c>
    </row>
    <row r="4096">
      <c r="A4096" s="2" t="s">
        <v>7</v>
      </c>
      <c r="B4096" s="5">
        <v>4646.0</v>
      </c>
      <c r="C4096" s="5" t="s">
        <v>10744</v>
      </c>
      <c r="D4096" s="5" t="s">
        <v>468</v>
      </c>
      <c r="E4096" s="4">
        <v>894.0</v>
      </c>
      <c r="F4096" s="5" t="s">
        <v>10745</v>
      </c>
      <c r="G4096" s="6" t="s">
        <v>10746</v>
      </c>
    </row>
    <row r="4097">
      <c r="A4097" s="2" t="s">
        <v>7</v>
      </c>
      <c r="B4097" s="5">
        <v>4647.0</v>
      </c>
      <c r="C4097" s="5" t="s">
        <v>10747</v>
      </c>
      <c r="D4097" s="5" t="s">
        <v>468</v>
      </c>
      <c r="E4097" s="4">
        <v>894.0</v>
      </c>
      <c r="F4097" s="5" t="s">
        <v>10748</v>
      </c>
      <c r="G4097" s="6" t="s">
        <v>10749</v>
      </c>
    </row>
    <row r="4098">
      <c r="A4098" s="2" t="s">
        <v>7</v>
      </c>
      <c r="B4098" s="5">
        <v>4648.0</v>
      </c>
      <c r="C4098" s="5" t="s">
        <v>10750</v>
      </c>
      <c r="D4098" s="5" t="s">
        <v>468</v>
      </c>
      <c r="E4098" s="4">
        <v>894.0</v>
      </c>
      <c r="F4098" s="5" t="s">
        <v>10751</v>
      </c>
      <c r="G4098" s="6" t="s">
        <v>10752</v>
      </c>
    </row>
    <row r="4099">
      <c r="A4099" s="2" t="s">
        <v>7</v>
      </c>
      <c r="B4099" s="5">
        <v>4649.0</v>
      </c>
      <c r="C4099" s="5" t="s">
        <v>10753</v>
      </c>
      <c r="D4099" s="5" t="s">
        <v>468</v>
      </c>
      <c r="E4099" s="4">
        <v>895.0</v>
      </c>
      <c r="F4099" s="5" t="s">
        <v>10754</v>
      </c>
      <c r="G4099" s="6" t="s">
        <v>10755</v>
      </c>
    </row>
    <row r="4100">
      <c r="A4100" s="2" t="s">
        <v>7</v>
      </c>
      <c r="B4100" s="5">
        <v>4650.0</v>
      </c>
      <c r="C4100" s="5" t="s">
        <v>10756</v>
      </c>
      <c r="D4100" s="5" t="s">
        <v>468</v>
      </c>
      <c r="E4100" s="4">
        <v>895.0</v>
      </c>
      <c r="F4100" s="5"/>
      <c r="G4100" s="6" t="s">
        <v>10757</v>
      </c>
    </row>
    <row r="4101">
      <c r="A4101" s="2" t="s">
        <v>7</v>
      </c>
      <c r="B4101" s="5">
        <v>4651.0</v>
      </c>
      <c r="C4101" s="5" t="s">
        <v>10758</v>
      </c>
      <c r="D4101" s="5" t="s">
        <v>468</v>
      </c>
      <c r="E4101" s="4">
        <v>895.0</v>
      </c>
      <c r="F4101" s="5" t="s">
        <v>10759</v>
      </c>
      <c r="G4101" s="6" t="s">
        <v>10760</v>
      </c>
    </row>
    <row r="4102">
      <c r="A4102" s="2" t="s">
        <v>7</v>
      </c>
      <c r="B4102" s="5">
        <v>4652.0</v>
      </c>
      <c r="C4102" s="5" t="s">
        <v>10761</v>
      </c>
      <c r="D4102" s="5" t="s">
        <v>468</v>
      </c>
      <c r="E4102" s="4">
        <v>895.0</v>
      </c>
      <c r="F4102" s="5" t="s">
        <v>10762</v>
      </c>
      <c r="G4102" s="6" t="s">
        <v>10763</v>
      </c>
    </row>
    <row r="4103">
      <c r="A4103" s="2" t="s">
        <v>7</v>
      </c>
      <c r="B4103" s="5">
        <v>4653.0</v>
      </c>
      <c r="C4103" s="5" t="s">
        <v>10764</v>
      </c>
      <c r="D4103" s="5" t="s">
        <v>468</v>
      </c>
      <c r="E4103" s="4">
        <v>895.0</v>
      </c>
      <c r="F4103" s="5" t="s">
        <v>10765</v>
      </c>
      <c r="G4103" s="6" t="s">
        <v>10766</v>
      </c>
    </row>
    <row r="4104">
      <c r="A4104" s="2" t="s">
        <v>7</v>
      </c>
      <c r="B4104" s="5">
        <v>4654.0</v>
      </c>
      <c r="C4104" s="5" t="s">
        <v>10767</v>
      </c>
      <c r="D4104" s="5" t="s">
        <v>468</v>
      </c>
      <c r="E4104" s="4">
        <v>895.0</v>
      </c>
      <c r="F4104" s="5"/>
      <c r="G4104" s="6" t="s">
        <v>10768</v>
      </c>
    </row>
    <row r="4105">
      <c r="A4105" s="2" t="s">
        <v>7</v>
      </c>
      <c r="B4105" s="5">
        <v>4655.0</v>
      </c>
      <c r="C4105" s="5" t="s">
        <v>10769</v>
      </c>
      <c r="D4105" s="5" t="s">
        <v>468</v>
      </c>
      <c r="E4105" s="4">
        <v>895.0</v>
      </c>
      <c r="F4105" s="5" t="s">
        <v>10770</v>
      </c>
      <c r="G4105" s="6" t="s">
        <v>10771</v>
      </c>
    </row>
    <row r="4106">
      <c r="A4106" s="2" t="s">
        <v>7</v>
      </c>
      <c r="B4106" s="5">
        <v>4656.0</v>
      </c>
      <c r="C4106" s="5" t="s">
        <v>10772</v>
      </c>
      <c r="D4106" s="5" t="s">
        <v>468</v>
      </c>
      <c r="E4106" s="4">
        <v>895.0</v>
      </c>
      <c r="F4106" s="5" t="s">
        <v>10773</v>
      </c>
      <c r="G4106" s="6" t="s">
        <v>10774</v>
      </c>
    </row>
    <row r="4107">
      <c r="A4107" s="2" t="s">
        <v>7</v>
      </c>
      <c r="B4107" s="5">
        <v>4657.0</v>
      </c>
      <c r="C4107" s="5" t="s">
        <v>10775</v>
      </c>
      <c r="D4107" s="5" t="s">
        <v>468</v>
      </c>
      <c r="E4107" s="4">
        <v>895.0</v>
      </c>
      <c r="F4107" s="5" t="s">
        <v>10776</v>
      </c>
      <c r="G4107" s="6" t="s">
        <v>10777</v>
      </c>
    </row>
    <row r="4108">
      <c r="A4108" s="2" t="s">
        <v>7</v>
      </c>
      <c r="B4108" s="5">
        <v>4658.0</v>
      </c>
      <c r="C4108" s="5" t="s">
        <v>10778</v>
      </c>
      <c r="D4108" s="5" t="s">
        <v>468</v>
      </c>
      <c r="E4108" s="4">
        <v>895.0</v>
      </c>
      <c r="F4108" s="5" t="s">
        <v>10779</v>
      </c>
      <c r="G4108" s="6" t="s">
        <v>10780</v>
      </c>
    </row>
    <row r="4109">
      <c r="A4109" s="2" t="s">
        <v>7</v>
      </c>
      <c r="B4109" s="5">
        <v>4659.0</v>
      </c>
      <c r="C4109" s="5" t="s">
        <v>10781</v>
      </c>
      <c r="D4109" s="5" t="s">
        <v>468</v>
      </c>
      <c r="E4109" s="4">
        <v>895.0</v>
      </c>
      <c r="F4109" s="5" t="s">
        <v>4999</v>
      </c>
      <c r="G4109" s="6" t="s">
        <v>10782</v>
      </c>
    </row>
    <row r="4110">
      <c r="A4110" s="2" t="s">
        <v>7</v>
      </c>
      <c r="B4110" s="5">
        <v>4660.0</v>
      </c>
      <c r="C4110" s="5" t="s">
        <v>10783</v>
      </c>
      <c r="D4110" s="5" t="s">
        <v>468</v>
      </c>
      <c r="E4110" s="4">
        <v>895.0</v>
      </c>
      <c r="F4110" s="5" t="s">
        <v>10784</v>
      </c>
      <c r="G4110" s="6" t="s">
        <v>10785</v>
      </c>
    </row>
    <row r="4111">
      <c r="A4111" s="2" t="s">
        <v>7</v>
      </c>
      <c r="B4111" s="5">
        <v>4661.0</v>
      </c>
      <c r="C4111" s="5" t="s">
        <v>10786</v>
      </c>
      <c r="D4111" s="5" t="s">
        <v>468</v>
      </c>
      <c r="E4111" s="4">
        <v>895.0</v>
      </c>
      <c r="F4111" s="5" t="s">
        <v>10787</v>
      </c>
      <c r="G4111" s="6" t="s">
        <v>10788</v>
      </c>
    </row>
    <row r="4112">
      <c r="A4112" s="2" t="s">
        <v>7</v>
      </c>
      <c r="B4112" s="5">
        <v>4662.0</v>
      </c>
      <c r="C4112" s="5" t="s">
        <v>10789</v>
      </c>
      <c r="D4112" s="5" t="s">
        <v>468</v>
      </c>
      <c r="E4112" s="4">
        <v>896.0</v>
      </c>
      <c r="F4112" s="5" t="s">
        <v>10790</v>
      </c>
      <c r="G4112" s="6" t="s">
        <v>10791</v>
      </c>
    </row>
    <row r="4113">
      <c r="A4113" s="2" t="s">
        <v>7</v>
      </c>
      <c r="B4113" s="5">
        <v>4663.0</v>
      </c>
      <c r="C4113" s="5" t="s">
        <v>10792</v>
      </c>
      <c r="D4113" s="5" t="s">
        <v>468</v>
      </c>
      <c r="E4113" s="4">
        <v>896.0</v>
      </c>
      <c r="F4113" s="5" t="s">
        <v>10793</v>
      </c>
      <c r="G4113" s="6" t="s">
        <v>10794</v>
      </c>
    </row>
    <row r="4114">
      <c r="A4114" s="2" t="s">
        <v>7</v>
      </c>
      <c r="B4114" s="5">
        <v>4664.0</v>
      </c>
      <c r="C4114" s="5" t="s">
        <v>10795</v>
      </c>
      <c r="D4114" s="5" t="s">
        <v>468</v>
      </c>
      <c r="E4114" s="4">
        <v>896.0</v>
      </c>
      <c r="F4114" s="5" t="s">
        <v>10796</v>
      </c>
      <c r="G4114" s="6" t="s">
        <v>10797</v>
      </c>
    </row>
    <row r="4115">
      <c r="A4115" s="2" t="s">
        <v>7</v>
      </c>
      <c r="B4115" s="5">
        <v>4665.0</v>
      </c>
      <c r="C4115" s="5" t="s">
        <v>10798</v>
      </c>
      <c r="D4115" s="5" t="s">
        <v>468</v>
      </c>
      <c r="E4115" s="4">
        <v>896.0</v>
      </c>
      <c r="F4115" s="5" t="s">
        <v>10799</v>
      </c>
      <c r="G4115" s="6" t="s">
        <v>10800</v>
      </c>
    </row>
    <row r="4116">
      <c r="A4116" s="2" t="s">
        <v>7</v>
      </c>
      <c r="B4116" s="5">
        <v>4666.0</v>
      </c>
      <c r="C4116" s="5" t="s">
        <v>10801</v>
      </c>
      <c r="D4116" s="5" t="s">
        <v>468</v>
      </c>
      <c r="E4116" s="4">
        <v>896.0</v>
      </c>
      <c r="F4116" s="5" t="s">
        <v>10802</v>
      </c>
      <c r="G4116" s="6" t="s">
        <v>10803</v>
      </c>
    </row>
    <row r="4117">
      <c r="A4117" s="2" t="s">
        <v>7</v>
      </c>
      <c r="B4117" s="5">
        <v>4667.0</v>
      </c>
      <c r="C4117" s="5" t="s">
        <v>10804</v>
      </c>
      <c r="D4117" s="5" t="s">
        <v>548</v>
      </c>
      <c r="E4117" s="4">
        <v>896.0</v>
      </c>
      <c r="F4117" s="5" t="s">
        <v>10805</v>
      </c>
      <c r="G4117" s="6" t="s">
        <v>10806</v>
      </c>
    </row>
    <row r="4118">
      <c r="A4118" s="2" t="s">
        <v>7</v>
      </c>
      <c r="B4118" s="5">
        <v>4668.0</v>
      </c>
      <c r="C4118" s="5" t="s">
        <v>10807</v>
      </c>
      <c r="D4118" s="5" t="s">
        <v>548</v>
      </c>
      <c r="E4118" s="4">
        <v>896.0</v>
      </c>
      <c r="F4118" s="5" t="s">
        <v>10808</v>
      </c>
      <c r="G4118" s="6" t="s">
        <v>10809</v>
      </c>
    </row>
    <row r="4119">
      <c r="A4119" s="2" t="s">
        <v>7</v>
      </c>
      <c r="B4119" s="5">
        <v>4669.0</v>
      </c>
      <c r="C4119" s="5" t="s">
        <v>10810</v>
      </c>
      <c r="D4119" s="5" t="s">
        <v>548</v>
      </c>
      <c r="E4119" s="4">
        <v>896.0</v>
      </c>
      <c r="F4119" s="5" t="s">
        <v>10811</v>
      </c>
      <c r="G4119" s="6" t="s">
        <v>10812</v>
      </c>
    </row>
    <row r="4120">
      <c r="A4120" s="2" t="s">
        <v>7</v>
      </c>
      <c r="B4120" s="5">
        <v>4670.0</v>
      </c>
      <c r="C4120" s="5" t="s">
        <v>10813</v>
      </c>
      <c r="D4120" s="5" t="s">
        <v>468</v>
      </c>
      <c r="E4120" s="4">
        <v>896.0</v>
      </c>
      <c r="F4120" s="5" t="s">
        <v>10814</v>
      </c>
      <c r="G4120" s="6" t="s">
        <v>10815</v>
      </c>
    </row>
    <row r="4121">
      <c r="A4121" s="2" t="s">
        <v>7</v>
      </c>
      <c r="B4121" s="5">
        <v>4671.0</v>
      </c>
      <c r="C4121" s="5" t="s">
        <v>10816</v>
      </c>
      <c r="D4121" s="5" t="s">
        <v>468</v>
      </c>
      <c r="E4121" s="4">
        <v>896.0</v>
      </c>
      <c r="F4121" s="5" t="s">
        <v>10817</v>
      </c>
      <c r="G4121" s="6" t="s">
        <v>10818</v>
      </c>
    </row>
    <row r="4122">
      <c r="A4122" s="2" t="s">
        <v>7</v>
      </c>
      <c r="B4122" s="5">
        <v>4672.0</v>
      </c>
      <c r="C4122" s="5" t="s">
        <v>10819</v>
      </c>
      <c r="D4122" s="5" t="s">
        <v>468</v>
      </c>
      <c r="E4122" s="4">
        <v>896.0</v>
      </c>
      <c r="F4122" s="5" t="s">
        <v>10820</v>
      </c>
      <c r="G4122" s="6" t="s">
        <v>10821</v>
      </c>
    </row>
    <row r="4123">
      <c r="A4123" s="2" t="s">
        <v>7</v>
      </c>
      <c r="B4123" s="5">
        <v>4673.0</v>
      </c>
      <c r="C4123" s="5" t="s">
        <v>10822</v>
      </c>
      <c r="D4123" s="5" t="s">
        <v>468</v>
      </c>
      <c r="E4123" s="4">
        <v>896.0</v>
      </c>
      <c r="F4123" s="5" t="s">
        <v>10823</v>
      </c>
      <c r="G4123" s="6" t="s">
        <v>10824</v>
      </c>
    </row>
    <row r="4124">
      <c r="A4124" s="2" t="s">
        <v>7</v>
      </c>
      <c r="B4124" s="5">
        <v>4674.0</v>
      </c>
      <c r="C4124" s="5" t="s">
        <v>10825</v>
      </c>
      <c r="D4124" s="5" t="s">
        <v>468</v>
      </c>
      <c r="E4124" s="4">
        <v>896.0</v>
      </c>
      <c r="F4124" s="5" t="s">
        <v>10826</v>
      </c>
      <c r="G4124" s="6" t="s">
        <v>10827</v>
      </c>
    </row>
    <row r="4125">
      <c r="A4125" s="2" t="s">
        <v>7</v>
      </c>
      <c r="B4125" s="5">
        <v>4675.0</v>
      </c>
      <c r="C4125" s="5" t="s">
        <v>10828</v>
      </c>
      <c r="D4125" s="5" t="s">
        <v>468</v>
      </c>
      <c r="E4125" s="4">
        <v>896.0</v>
      </c>
      <c r="F4125" s="5" t="s">
        <v>10829</v>
      </c>
      <c r="G4125" s="6" t="s">
        <v>10830</v>
      </c>
    </row>
    <row r="4126">
      <c r="A4126" s="2" t="s">
        <v>7</v>
      </c>
      <c r="B4126" s="5">
        <v>4676.0</v>
      </c>
      <c r="C4126" s="5" t="s">
        <v>10831</v>
      </c>
      <c r="D4126" s="5" t="s">
        <v>468</v>
      </c>
      <c r="E4126" s="4">
        <v>896.0</v>
      </c>
      <c r="F4126" s="5" t="s">
        <v>10832</v>
      </c>
      <c r="G4126" s="6" t="s">
        <v>10833</v>
      </c>
    </row>
    <row r="4127">
      <c r="A4127" s="2" t="s">
        <v>7</v>
      </c>
      <c r="B4127" s="5">
        <v>4677.0</v>
      </c>
      <c r="C4127" s="5" t="s">
        <v>10834</v>
      </c>
      <c r="D4127" s="5" t="s">
        <v>468</v>
      </c>
      <c r="E4127" s="4">
        <v>896.0</v>
      </c>
      <c r="F4127" s="5" t="s">
        <v>10835</v>
      </c>
      <c r="G4127" s="6" t="s">
        <v>10836</v>
      </c>
    </row>
    <row r="4128">
      <c r="A4128" s="2" t="s">
        <v>7</v>
      </c>
      <c r="B4128" s="5">
        <v>4678.0</v>
      </c>
      <c r="C4128" s="5" t="s">
        <v>10837</v>
      </c>
      <c r="D4128" s="5" t="s">
        <v>468</v>
      </c>
      <c r="E4128" s="4">
        <v>896.0</v>
      </c>
      <c r="F4128" s="5" t="s">
        <v>10838</v>
      </c>
      <c r="G4128" s="6" t="s">
        <v>10839</v>
      </c>
    </row>
    <row r="4129">
      <c r="A4129" s="2" t="s">
        <v>7</v>
      </c>
      <c r="B4129" s="5">
        <v>4679.0</v>
      </c>
      <c r="C4129" s="5" t="s">
        <v>10840</v>
      </c>
      <c r="D4129" s="5" t="s">
        <v>468</v>
      </c>
      <c r="E4129" s="4">
        <v>896.0</v>
      </c>
      <c r="F4129" s="5" t="s">
        <v>10841</v>
      </c>
      <c r="G4129" s="6" t="s">
        <v>10842</v>
      </c>
    </row>
    <row r="4130">
      <c r="A4130" s="2" t="s">
        <v>7</v>
      </c>
      <c r="B4130" s="5">
        <v>4680.0</v>
      </c>
      <c r="C4130" s="5" t="s">
        <v>10843</v>
      </c>
      <c r="D4130" s="5" t="s">
        <v>548</v>
      </c>
      <c r="E4130" s="4">
        <v>896.0</v>
      </c>
      <c r="F4130" s="5" t="s">
        <v>10844</v>
      </c>
      <c r="G4130" s="6" t="s">
        <v>10845</v>
      </c>
    </row>
    <row r="4131">
      <c r="A4131" s="2" t="s">
        <v>7</v>
      </c>
      <c r="B4131" s="5">
        <v>4681.0</v>
      </c>
      <c r="C4131" s="5" t="s">
        <v>10846</v>
      </c>
      <c r="D4131" s="5" t="s">
        <v>468</v>
      </c>
      <c r="E4131" s="4">
        <v>896.0</v>
      </c>
      <c r="F4131" s="5" t="s">
        <v>10847</v>
      </c>
      <c r="G4131" s="6" t="s">
        <v>10848</v>
      </c>
    </row>
    <row r="4132">
      <c r="A4132" s="2" t="s">
        <v>7</v>
      </c>
      <c r="B4132" s="5">
        <v>4682.0</v>
      </c>
      <c r="C4132" s="5" t="s">
        <v>10849</v>
      </c>
      <c r="D4132" s="5" t="s">
        <v>468</v>
      </c>
      <c r="E4132" s="4">
        <v>897.0</v>
      </c>
      <c r="F4132" s="5" t="s">
        <v>10850</v>
      </c>
      <c r="G4132" s="6" t="s">
        <v>10851</v>
      </c>
    </row>
    <row r="4133">
      <c r="A4133" s="2" t="s">
        <v>7</v>
      </c>
      <c r="B4133" s="5">
        <v>4683.0</v>
      </c>
      <c r="C4133" s="5" t="s">
        <v>10852</v>
      </c>
      <c r="D4133" s="5" t="s">
        <v>468</v>
      </c>
      <c r="E4133" s="4">
        <v>897.0</v>
      </c>
      <c r="F4133" s="5" t="s">
        <v>10853</v>
      </c>
      <c r="G4133" s="6" t="s">
        <v>10854</v>
      </c>
    </row>
    <row r="4134">
      <c r="A4134" s="2" t="s">
        <v>7</v>
      </c>
      <c r="B4134" s="5">
        <v>4684.0</v>
      </c>
      <c r="C4134" s="5" t="s">
        <v>437</v>
      </c>
      <c r="D4134" s="5" t="s">
        <v>468</v>
      </c>
      <c r="E4134" s="4">
        <v>897.0</v>
      </c>
      <c r="F4134" s="5" t="s">
        <v>10855</v>
      </c>
      <c r="G4134" s="6" t="s">
        <v>10856</v>
      </c>
    </row>
    <row r="4135">
      <c r="A4135" s="2" t="s">
        <v>7</v>
      </c>
      <c r="B4135" s="5">
        <v>4685.0</v>
      </c>
      <c r="C4135" s="5" t="s">
        <v>10857</v>
      </c>
      <c r="D4135" s="5" t="s">
        <v>468</v>
      </c>
      <c r="E4135" s="4">
        <v>897.0</v>
      </c>
      <c r="F4135" s="5"/>
      <c r="G4135" s="6" t="s">
        <v>10858</v>
      </c>
    </row>
    <row r="4136">
      <c r="A4136" s="2" t="s">
        <v>7</v>
      </c>
      <c r="B4136" s="5">
        <v>4686.0</v>
      </c>
      <c r="C4136" s="5" t="s">
        <v>10859</v>
      </c>
      <c r="D4136" s="5" t="s">
        <v>468</v>
      </c>
      <c r="E4136" s="4">
        <v>898.0</v>
      </c>
      <c r="F4136" s="5" t="s">
        <v>10860</v>
      </c>
      <c r="G4136" s="6" t="s">
        <v>10861</v>
      </c>
    </row>
    <row r="4137">
      <c r="A4137" s="2" t="s">
        <v>7</v>
      </c>
      <c r="B4137" s="5">
        <v>4687.0</v>
      </c>
      <c r="C4137" s="5" t="s">
        <v>10862</v>
      </c>
      <c r="D4137" s="5" t="s">
        <v>468</v>
      </c>
      <c r="E4137" s="4">
        <v>898.0</v>
      </c>
      <c r="F4137" s="5" t="s">
        <v>10863</v>
      </c>
      <c r="G4137" s="6" t="s">
        <v>10864</v>
      </c>
    </row>
    <row r="4138">
      <c r="A4138" s="2" t="s">
        <v>7</v>
      </c>
      <c r="B4138" s="5">
        <v>4688.0</v>
      </c>
      <c r="C4138" s="5" t="s">
        <v>10865</v>
      </c>
      <c r="D4138" s="5" t="s">
        <v>468</v>
      </c>
      <c r="E4138" s="4">
        <v>898.0</v>
      </c>
      <c r="F4138" s="5" t="s">
        <v>10866</v>
      </c>
      <c r="G4138" s="6" t="s">
        <v>10867</v>
      </c>
    </row>
    <row r="4139">
      <c r="A4139" s="2" t="s">
        <v>7</v>
      </c>
      <c r="B4139" s="5">
        <v>4689.0</v>
      </c>
      <c r="C4139" s="5" t="s">
        <v>10868</v>
      </c>
      <c r="D4139" s="5" t="s">
        <v>468</v>
      </c>
      <c r="E4139" s="4">
        <v>898.0</v>
      </c>
      <c r="F4139" s="5" t="s">
        <v>10869</v>
      </c>
      <c r="G4139" s="6" t="s">
        <v>10870</v>
      </c>
    </row>
    <row r="4140">
      <c r="A4140" s="2" t="s">
        <v>7</v>
      </c>
      <c r="B4140" s="5">
        <v>4690.0</v>
      </c>
      <c r="C4140" s="5" t="s">
        <v>10871</v>
      </c>
      <c r="D4140" s="5" t="s">
        <v>468</v>
      </c>
      <c r="E4140" s="4">
        <v>898.0</v>
      </c>
      <c r="F4140" s="5" t="s">
        <v>10872</v>
      </c>
      <c r="G4140" s="6" t="s">
        <v>10873</v>
      </c>
    </row>
    <row r="4141">
      <c r="A4141" s="2" t="s">
        <v>7</v>
      </c>
      <c r="B4141" s="5">
        <v>4691.0</v>
      </c>
      <c r="C4141" s="5" t="s">
        <v>10874</v>
      </c>
      <c r="D4141" s="5" t="s">
        <v>548</v>
      </c>
      <c r="E4141" s="4">
        <v>898.0</v>
      </c>
      <c r="F4141" s="5" t="s">
        <v>10875</v>
      </c>
      <c r="G4141" s="6" t="s">
        <v>10876</v>
      </c>
    </row>
    <row r="4142">
      <c r="A4142" s="2" t="s">
        <v>7</v>
      </c>
      <c r="B4142" s="5">
        <v>4692.0</v>
      </c>
      <c r="C4142" s="5" t="s">
        <v>439</v>
      </c>
      <c r="D4142" s="5" t="s">
        <v>468</v>
      </c>
      <c r="E4142" s="4">
        <v>899.0</v>
      </c>
      <c r="F4142" s="5" t="s">
        <v>10877</v>
      </c>
      <c r="G4142" s="6" t="s">
        <v>10878</v>
      </c>
    </row>
    <row r="4143">
      <c r="A4143" s="2" t="s">
        <v>7</v>
      </c>
      <c r="B4143" s="5">
        <v>4693.0</v>
      </c>
      <c r="C4143" s="5" t="s">
        <v>10879</v>
      </c>
      <c r="D4143" s="5" t="s">
        <v>468</v>
      </c>
      <c r="E4143" s="4">
        <v>899.0</v>
      </c>
      <c r="F4143" s="5" t="s">
        <v>10880</v>
      </c>
      <c r="G4143" s="6" t="s">
        <v>10881</v>
      </c>
    </row>
    <row r="4144">
      <c r="A4144" s="2" t="s">
        <v>7</v>
      </c>
      <c r="B4144" s="5">
        <v>4694.0</v>
      </c>
      <c r="C4144" s="5" t="s">
        <v>10882</v>
      </c>
      <c r="D4144" s="5" t="s">
        <v>468</v>
      </c>
      <c r="E4144" s="4">
        <v>899.0</v>
      </c>
      <c r="F4144" s="5" t="s">
        <v>10883</v>
      </c>
      <c r="G4144" s="6" t="s">
        <v>10884</v>
      </c>
    </row>
    <row r="4145">
      <c r="A4145" s="2" t="s">
        <v>7</v>
      </c>
      <c r="B4145" s="5">
        <v>4695.0</v>
      </c>
      <c r="C4145" s="5" t="s">
        <v>10885</v>
      </c>
      <c r="D4145" s="5" t="s">
        <v>468</v>
      </c>
      <c r="E4145" s="4">
        <v>899.0</v>
      </c>
      <c r="F4145" s="5" t="s">
        <v>10886</v>
      </c>
      <c r="G4145" s="6" t="s">
        <v>10887</v>
      </c>
    </row>
    <row r="4146">
      <c r="A4146" s="2" t="s">
        <v>7</v>
      </c>
      <c r="B4146" s="5">
        <v>4696.0</v>
      </c>
      <c r="C4146" s="5" t="s">
        <v>10888</v>
      </c>
      <c r="D4146" s="5" t="s">
        <v>468</v>
      </c>
      <c r="E4146" s="4">
        <v>899.0</v>
      </c>
      <c r="F4146" s="5"/>
      <c r="G4146" s="6" t="s">
        <v>10889</v>
      </c>
    </row>
    <row r="4147">
      <c r="A4147" s="2" t="s">
        <v>7</v>
      </c>
      <c r="B4147" s="5">
        <v>4697.0</v>
      </c>
      <c r="C4147" s="5" t="s">
        <v>10890</v>
      </c>
      <c r="D4147" s="5" t="s">
        <v>468</v>
      </c>
      <c r="E4147" s="4">
        <v>899.0</v>
      </c>
      <c r="F4147" s="5" t="s">
        <v>10891</v>
      </c>
      <c r="G4147" s="6" t="s">
        <v>10892</v>
      </c>
    </row>
    <row r="4148">
      <c r="A4148" s="2" t="s">
        <v>7</v>
      </c>
      <c r="B4148" s="5">
        <v>4698.0</v>
      </c>
      <c r="C4148" s="5" t="s">
        <v>10893</v>
      </c>
      <c r="D4148" s="5" t="s">
        <v>468</v>
      </c>
      <c r="E4148" s="4">
        <v>899.0</v>
      </c>
      <c r="F4148" s="5" t="s">
        <v>10894</v>
      </c>
      <c r="G4148" s="6" t="s">
        <v>10895</v>
      </c>
    </row>
    <row r="4149">
      <c r="A4149" s="2" t="s">
        <v>7</v>
      </c>
      <c r="B4149" s="5">
        <v>4699.0</v>
      </c>
      <c r="C4149" s="5" t="s">
        <v>10896</v>
      </c>
      <c r="D4149" s="5" t="s">
        <v>468</v>
      </c>
      <c r="E4149" s="4">
        <v>899.0</v>
      </c>
      <c r="F4149" s="5" t="s">
        <v>10897</v>
      </c>
      <c r="G4149" s="6" t="s">
        <v>10898</v>
      </c>
    </row>
    <row r="4150">
      <c r="A4150" s="2" t="s">
        <v>7</v>
      </c>
      <c r="B4150" s="5">
        <v>4700.0</v>
      </c>
      <c r="C4150" s="5" t="s">
        <v>10899</v>
      </c>
      <c r="D4150" s="5" t="s">
        <v>468</v>
      </c>
      <c r="E4150" s="4">
        <v>899.0</v>
      </c>
      <c r="F4150" s="5" t="s">
        <v>10900</v>
      </c>
      <c r="G4150" s="6" t="s">
        <v>10901</v>
      </c>
    </row>
    <row r="4151">
      <c r="A4151" s="2" t="s">
        <v>7</v>
      </c>
      <c r="B4151" s="5">
        <v>4701.0</v>
      </c>
      <c r="C4151" s="5" t="s">
        <v>10902</v>
      </c>
      <c r="D4151" s="5" t="s">
        <v>548</v>
      </c>
      <c r="E4151" s="4">
        <v>899.0</v>
      </c>
      <c r="F4151" s="5" t="s">
        <v>10903</v>
      </c>
      <c r="G4151" s="6" t="s">
        <v>10904</v>
      </c>
    </row>
    <row r="4152">
      <c r="A4152" s="2" t="s">
        <v>7</v>
      </c>
      <c r="B4152" s="5">
        <v>4702.0</v>
      </c>
      <c r="C4152" s="5" t="s">
        <v>10905</v>
      </c>
      <c r="D4152" s="5" t="s">
        <v>468</v>
      </c>
      <c r="E4152" s="4">
        <v>899.0</v>
      </c>
      <c r="F4152" s="5" t="s">
        <v>10906</v>
      </c>
      <c r="G4152" s="6" t="s">
        <v>10907</v>
      </c>
    </row>
    <row r="4153">
      <c r="A4153" s="2" t="s">
        <v>7</v>
      </c>
      <c r="B4153" s="5">
        <v>4703.0</v>
      </c>
      <c r="C4153" s="5" t="s">
        <v>10908</v>
      </c>
      <c r="D4153" s="5" t="s">
        <v>468</v>
      </c>
      <c r="E4153" s="4">
        <v>899.0</v>
      </c>
      <c r="F4153" s="5" t="s">
        <v>5281</v>
      </c>
      <c r="G4153" s="6" t="s">
        <v>10909</v>
      </c>
    </row>
    <row r="4154">
      <c r="A4154" s="2" t="s">
        <v>7</v>
      </c>
      <c r="B4154" s="5">
        <v>4704.0</v>
      </c>
      <c r="C4154" s="5" t="s">
        <v>10910</v>
      </c>
      <c r="D4154" s="5" t="s">
        <v>468</v>
      </c>
      <c r="E4154" s="4">
        <v>899.0</v>
      </c>
      <c r="F4154" s="5" t="s">
        <v>10911</v>
      </c>
      <c r="G4154" s="6" t="s">
        <v>10912</v>
      </c>
    </row>
    <row r="4155">
      <c r="A4155" s="2" t="s">
        <v>7</v>
      </c>
      <c r="B4155" s="5">
        <v>4705.0</v>
      </c>
      <c r="C4155" s="5" t="s">
        <v>10913</v>
      </c>
      <c r="D4155" s="5" t="s">
        <v>468</v>
      </c>
      <c r="E4155" s="4">
        <v>899.0</v>
      </c>
      <c r="F4155" s="5" t="s">
        <v>10914</v>
      </c>
      <c r="G4155" s="6" t="s">
        <v>10915</v>
      </c>
    </row>
    <row r="4156">
      <c r="A4156" s="2" t="s">
        <v>7</v>
      </c>
      <c r="B4156" s="5">
        <v>4706.0</v>
      </c>
      <c r="C4156" s="5" t="s">
        <v>10916</v>
      </c>
      <c r="D4156" s="5" t="s">
        <v>468</v>
      </c>
      <c r="E4156" s="4">
        <v>899.0</v>
      </c>
      <c r="F4156" s="5" t="s">
        <v>10917</v>
      </c>
      <c r="G4156" s="6" t="s">
        <v>10918</v>
      </c>
    </row>
    <row r="4157">
      <c r="A4157" s="2" t="s">
        <v>7</v>
      </c>
      <c r="B4157" s="5">
        <v>4707.0</v>
      </c>
      <c r="C4157" s="5" t="s">
        <v>10919</v>
      </c>
      <c r="D4157" s="5" t="s">
        <v>468</v>
      </c>
      <c r="E4157" s="4">
        <v>899.0</v>
      </c>
      <c r="F4157" s="5" t="s">
        <v>10920</v>
      </c>
      <c r="G4157" s="6" t="s">
        <v>10921</v>
      </c>
    </row>
    <row r="4158">
      <c r="A4158" s="2" t="s">
        <v>7</v>
      </c>
      <c r="B4158" s="5">
        <v>4708.0</v>
      </c>
      <c r="C4158" s="5" t="s">
        <v>10922</v>
      </c>
      <c r="D4158" s="5" t="s">
        <v>468</v>
      </c>
      <c r="E4158" s="4">
        <v>899.0</v>
      </c>
      <c r="F4158" s="5" t="s">
        <v>10923</v>
      </c>
      <c r="G4158" s="6" t="s">
        <v>10924</v>
      </c>
    </row>
    <row r="4159">
      <c r="A4159" s="2" t="s">
        <v>7</v>
      </c>
      <c r="B4159" s="5">
        <v>4709.0</v>
      </c>
      <c r="C4159" s="5" t="s">
        <v>10925</v>
      </c>
      <c r="D4159" s="5" t="s">
        <v>468</v>
      </c>
      <c r="E4159" s="4">
        <v>899.0</v>
      </c>
      <c r="F4159" s="5" t="s">
        <v>10926</v>
      </c>
      <c r="G4159" s="6" t="s">
        <v>10927</v>
      </c>
    </row>
    <row r="4160">
      <c r="A4160" s="2" t="s">
        <v>7</v>
      </c>
      <c r="B4160" s="5">
        <v>4710.0</v>
      </c>
      <c r="C4160" s="5" t="s">
        <v>10928</v>
      </c>
      <c r="D4160" s="5" t="s">
        <v>468</v>
      </c>
      <c r="E4160" s="4">
        <v>899.0</v>
      </c>
      <c r="F4160" s="5"/>
      <c r="G4160" s="6" t="s">
        <v>10929</v>
      </c>
    </row>
    <row r="4161">
      <c r="A4161" s="2" t="s">
        <v>7</v>
      </c>
      <c r="B4161" s="5">
        <v>4711.0</v>
      </c>
      <c r="C4161" s="5" t="s">
        <v>10930</v>
      </c>
      <c r="D4161" s="5" t="s">
        <v>468</v>
      </c>
      <c r="E4161" s="4">
        <v>899.0</v>
      </c>
      <c r="F4161" s="5" t="s">
        <v>10931</v>
      </c>
      <c r="G4161" s="6" t="s">
        <v>10932</v>
      </c>
    </row>
    <row r="4162">
      <c r="A4162" s="2" t="s">
        <v>7</v>
      </c>
      <c r="B4162" s="5">
        <v>4712.0</v>
      </c>
      <c r="C4162" s="5" t="s">
        <v>10933</v>
      </c>
      <c r="D4162" s="5" t="s">
        <v>468</v>
      </c>
      <c r="E4162" s="4">
        <v>899.0</v>
      </c>
      <c r="F4162" s="5" t="s">
        <v>10934</v>
      </c>
      <c r="G4162" s="6" t="s">
        <v>10935</v>
      </c>
    </row>
    <row r="4163">
      <c r="A4163" s="2" t="s">
        <v>7</v>
      </c>
      <c r="B4163" s="5">
        <v>4713.0</v>
      </c>
      <c r="C4163" s="5" t="s">
        <v>10936</v>
      </c>
      <c r="D4163" s="5" t="s">
        <v>468</v>
      </c>
      <c r="E4163" s="4">
        <v>899.0</v>
      </c>
      <c r="F4163" s="5" t="s">
        <v>10937</v>
      </c>
      <c r="G4163" s="6" t="s">
        <v>10938</v>
      </c>
    </row>
    <row r="4164">
      <c r="A4164" s="2" t="s">
        <v>7</v>
      </c>
      <c r="B4164" s="5">
        <v>4714.0</v>
      </c>
      <c r="C4164" s="5" t="s">
        <v>10939</v>
      </c>
      <c r="D4164" s="5" t="s">
        <v>548</v>
      </c>
      <c r="E4164" s="4">
        <v>899.0</v>
      </c>
      <c r="F4164" s="5"/>
      <c r="G4164" s="6" t="s">
        <v>10940</v>
      </c>
    </row>
    <row r="4165">
      <c r="A4165" s="2" t="s">
        <v>7</v>
      </c>
      <c r="B4165" s="5">
        <v>4715.0</v>
      </c>
      <c r="C4165" s="5" t="s">
        <v>10941</v>
      </c>
      <c r="D4165" s="5" t="s">
        <v>468</v>
      </c>
      <c r="E4165" s="4">
        <v>900.0</v>
      </c>
      <c r="F4165" s="5" t="s">
        <v>10942</v>
      </c>
      <c r="G4165" s="6" t="s">
        <v>10943</v>
      </c>
    </row>
    <row r="4166">
      <c r="A4166" s="2" t="s">
        <v>7</v>
      </c>
      <c r="B4166" s="5">
        <v>4716.0</v>
      </c>
      <c r="C4166" s="5" t="s">
        <v>10944</v>
      </c>
      <c r="D4166" s="5" t="s">
        <v>468</v>
      </c>
      <c r="E4166" s="4">
        <v>900.0</v>
      </c>
      <c r="F4166" s="5" t="s">
        <v>10945</v>
      </c>
      <c r="G4166" s="6" t="s">
        <v>10946</v>
      </c>
    </row>
    <row r="4167">
      <c r="A4167" s="2" t="s">
        <v>7</v>
      </c>
      <c r="B4167" s="5">
        <v>4717.0</v>
      </c>
      <c r="C4167" s="5" t="s">
        <v>10947</v>
      </c>
      <c r="D4167" s="5" t="s">
        <v>548</v>
      </c>
      <c r="E4167" s="4">
        <v>900.0</v>
      </c>
      <c r="F4167" s="5" t="s">
        <v>10948</v>
      </c>
      <c r="G4167" s="6" t="s">
        <v>10949</v>
      </c>
    </row>
    <row r="4168">
      <c r="A4168" s="2" t="s">
        <v>7</v>
      </c>
      <c r="B4168" s="5">
        <v>4718.0</v>
      </c>
      <c r="C4168" s="5" t="s">
        <v>10950</v>
      </c>
      <c r="D4168" s="5" t="s">
        <v>468</v>
      </c>
      <c r="E4168" s="4">
        <v>900.0</v>
      </c>
      <c r="F4168" s="5" t="s">
        <v>10951</v>
      </c>
      <c r="G4168" s="6" t="s">
        <v>10952</v>
      </c>
    </row>
    <row r="4169">
      <c r="A4169" s="2" t="s">
        <v>7</v>
      </c>
      <c r="B4169" s="5">
        <v>4719.0</v>
      </c>
      <c r="C4169" s="5" t="s">
        <v>10953</v>
      </c>
      <c r="D4169" s="5" t="s">
        <v>468</v>
      </c>
      <c r="E4169" s="4">
        <v>900.0</v>
      </c>
      <c r="F4169" s="5" t="s">
        <v>10954</v>
      </c>
      <c r="G4169" s="6" t="s">
        <v>10955</v>
      </c>
    </row>
    <row r="4170">
      <c r="A4170" s="2" t="s">
        <v>7</v>
      </c>
      <c r="B4170" s="5">
        <v>4720.0</v>
      </c>
      <c r="C4170" s="5" t="s">
        <v>10956</v>
      </c>
      <c r="D4170" s="5" t="s">
        <v>468</v>
      </c>
      <c r="E4170" s="4">
        <v>900.0</v>
      </c>
      <c r="F4170" s="5" t="s">
        <v>10957</v>
      </c>
      <c r="G4170" s="6" t="s">
        <v>10958</v>
      </c>
    </row>
    <row r="4171">
      <c r="A4171" s="2" t="s">
        <v>7</v>
      </c>
      <c r="B4171" s="5">
        <v>4721.0</v>
      </c>
      <c r="C4171" s="5" t="s">
        <v>10959</v>
      </c>
      <c r="D4171" s="5" t="s">
        <v>468</v>
      </c>
      <c r="E4171" s="4">
        <v>900.0</v>
      </c>
      <c r="F4171" s="5" t="s">
        <v>10960</v>
      </c>
      <c r="G4171" s="6" t="s">
        <v>10961</v>
      </c>
    </row>
    <row r="4172">
      <c r="A4172" s="2" t="s">
        <v>7</v>
      </c>
      <c r="B4172" s="5">
        <v>4722.0</v>
      </c>
      <c r="C4172" s="5" t="s">
        <v>10962</v>
      </c>
      <c r="D4172" s="5" t="s">
        <v>468</v>
      </c>
      <c r="E4172" s="4">
        <v>900.0</v>
      </c>
      <c r="F4172" s="5" t="s">
        <v>10963</v>
      </c>
      <c r="G4172" s="6" t="s">
        <v>10964</v>
      </c>
    </row>
    <row r="4173">
      <c r="A4173" s="2" t="s">
        <v>7</v>
      </c>
      <c r="B4173" s="5">
        <v>4723.0</v>
      </c>
      <c r="C4173" s="5" t="s">
        <v>10965</v>
      </c>
      <c r="D4173" s="5" t="s">
        <v>468</v>
      </c>
      <c r="E4173" s="4">
        <v>900.0</v>
      </c>
      <c r="F4173" s="5" t="s">
        <v>10966</v>
      </c>
      <c r="G4173" s="6" t="s">
        <v>10967</v>
      </c>
    </row>
    <row r="4174">
      <c r="A4174" s="2" t="s">
        <v>7</v>
      </c>
      <c r="B4174" s="5">
        <v>4724.0</v>
      </c>
      <c r="C4174" s="5" t="s">
        <v>10968</v>
      </c>
      <c r="D4174" s="5" t="s">
        <v>468</v>
      </c>
      <c r="E4174" s="4">
        <v>900.0</v>
      </c>
      <c r="F4174" s="5" t="s">
        <v>751</v>
      </c>
      <c r="G4174" s="6" t="s">
        <v>10969</v>
      </c>
    </row>
    <row r="4175">
      <c r="A4175" s="2" t="s">
        <v>7</v>
      </c>
      <c r="B4175" s="5">
        <v>4725.0</v>
      </c>
      <c r="C4175" s="5" t="s">
        <v>10970</v>
      </c>
      <c r="D4175" s="5" t="s">
        <v>468</v>
      </c>
      <c r="E4175" s="4">
        <v>900.0</v>
      </c>
      <c r="F4175" s="5"/>
      <c r="G4175" s="6" t="s">
        <v>10971</v>
      </c>
    </row>
    <row r="4176">
      <c r="A4176" s="2" t="s">
        <v>7</v>
      </c>
      <c r="B4176" s="5">
        <v>4726.0</v>
      </c>
      <c r="C4176" s="5" t="s">
        <v>10972</v>
      </c>
      <c r="D4176" s="5" t="s">
        <v>468</v>
      </c>
      <c r="E4176" s="4">
        <v>900.0</v>
      </c>
      <c r="F4176" s="5"/>
      <c r="G4176" s="6" t="s">
        <v>10973</v>
      </c>
    </row>
    <row r="4177">
      <c r="A4177" s="2" t="s">
        <v>7</v>
      </c>
      <c r="B4177" s="5">
        <v>4727.0</v>
      </c>
      <c r="C4177" s="5" t="s">
        <v>10974</v>
      </c>
      <c r="D4177" s="5" t="s">
        <v>468</v>
      </c>
      <c r="E4177" s="4">
        <v>900.0</v>
      </c>
      <c r="F4177" s="5" t="s">
        <v>10975</v>
      </c>
      <c r="G4177" s="6" t="s">
        <v>10976</v>
      </c>
    </row>
    <row r="4178">
      <c r="A4178" s="2" t="s">
        <v>7</v>
      </c>
      <c r="B4178" s="5">
        <v>4728.0</v>
      </c>
      <c r="C4178" s="5" t="s">
        <v>10977</v>
      </c>
      <c r="D4178" s="5" t="s">
        <v>468</v>
      </c>
      <c r="E4178" s="4">
        <v>900.0</v>
      </c>
      <c r="F4178" s="5" t="s">
        <v>10978</v>
      </c>
      <c r="G4178" s="6" t="s">
        <v>10979</v>
      </c>
    </row>
    <row r="4179">
      <c r="A4179" s="2" t="s">
        <v>7</v>
      </c>
      <c r="B4179" s="5">
        <v>4729.0</v>
      </c>
      <c r="C4179" s="5" t="s">
        <v>10980</v>
      </c>
      <c r="D4179" s="5" t="s">
        <v>468</v>
      </c>
      <c r="E4179" s="4">
        <v>900.0</v>
      </c>
      <c r="F4179" s="5" t="s">
        <v>10981</v>
      </c>
      <c r="G4179" s="6" t="s">
        <v>10982</v>
      </c>
    </row>
    <row r="4180">
      <c r="A4180" s="2" t="s">
        <v>7</v>
      </c>
      <c r="B4180" s="5">
        <v>4730.0</v>
      </c>
      <c r="C4180" s="5" t="s">
        <v>10983</v>
      </c>
      <c r="D4180" s="5" t="s">
        <v>458</v>
      </c>
      <c r="E4180" s="4">
        <v>900.0</v>
      </c>
      <c r="F4180" s="5"/>
      <c r="G4180" s="6" t="s">
        <v>10984</v>
      </c>
    </row>
    <row r="4181">
      <c r="A4181" s="2" t="s">
        <v>7</v>
      </c>
      <c r="B4181" s="5">
        <v>4731.0</v>
      </c>
      <c r="C4181" s="5" t="s">
        <v>10985</v>
      </c>
      <c r="D4181" s="5" t="s">
        <v>468</v>
      </c>
      <c r="E4181" s="4">
        <v>900.0</v>
      </c>
      <c r="F4181" s="5"/>
      <c r="G4181" s="6" t="s">
        <v>10986</v>
      </c>
    </row>
    <row r="4182">
      <c r="A4182" s="2" t="s">
        <v>7</v>
      </c>
      <c r="B4182" s="5">
        <v>4732.0</v>
      </c>
      <c r="C4182" s="5" t="s">
        <v>10987</v>
      </c>
      <c r="D4182" s="5" t="s">
        <v>468</v>
      </c>
      <c r="E4182" s="4">
        <v>900.0</v>
      </c>
      <c r="F4182" s="5" t="s">
        <v>10988</v>
      </c>
      <c r="G4182" s="6" t="s">
        <v>10989</v>
      </c>
    </row>
    <row r="4183">
      <c r="A4183" s="2" t="s">
        <v>7</v>
      </c>
      <c r="B4183" s="5">
        <v>4733.0</v>
      </c>
      <c r="C4183" s="5" t="s">
        <v>10990</v>
      </c>
      <c r="D4183" s="5" t="s">
        <v>468</v>
      </c>
      <c r="E4183" s="4">
        <v>900.0</v>
      </c>
      <c r="F4183" s="5" t="s">
        <v>10991</v>
      </c>
      <c r="G4183" s="6" t="s">
        <v>10992</v>
      </c>
    </row>
    <row r="4184">
      <c r="A4184" s="2" t="s">
        <v>7</v>
      </c>
      <c r="B4184" s="5">
        <v>4734.0</v>
      </c>
      <c r="C4184" s="5" t="s">
        <v>10993</v>
      </c>
      <c r="D4184" s="5" t="s">
        <v>468</v>
      </c>
      <c r="E4184" s="4">
        <v>900.0</v>
      </c>
      <c r="F4184" s="5"/>
      <c r="G4184" s="6" t="s">
        <v>10994</v>
      </c>
    </row>
    <row r="4185">
      <c r="A4185" s="2" t="s">
        <v>7</v>
      </c>
      <c r="B4185" s="5">
        <v>4735.0</v>
      </c>
      <c r="C4185" s="5" t="s">
        <v>10995</v>
      </c>
      <c r="D4185" s="5" t="s">
        <v>468</v>
      </c>
      <c r="E4185" s="4">
        <v>900.0</v>
      </c>
      <c r="F4185" s="5" t="s">
        <v>10996</v>
      </c>
      <c r="G4185" s="6" t="s">
        <v>10997</v>
      </c>
    </row>
    <row r="4186">
      <c r="A4186" s="2" t="s">
        <v>7</v>
      </c>
      <c r="B4186" s="5">
        <v>4736.0</v>
      </c>
      <c r="C4186" s="5" t="s">
        <v>10998</v>
      </c>
      <c r="D4186" s="5" t="s">
        <v>468</v>
      </c>
      <c r="E4186" s="4">
        <v>900.0</v>
      </c>
      <c r="F4186" s="5" t="s">
        <v>10999</v>
      </c>
      <c r="G4186" s="6" t="s">
        <v>11000</v>
      </c>
    </row>
    <row r="4187">
      <c r="A4187" s="2" t="s">
        <v>7</v>
      </c>
      <c r="B4187" s="5">
        <v>4737.0</v>
      </c>
      <c r="C4187" s="5" t="s">
        <v>11001</v>
      </c>
      <c r="D4187" s="5" t="s">
        <v>468</v>
      </c>
      <c r="E4187" s="4">
        <v>900.0</v>
      </c>
      <c r="F4187" s="5"/>
      <c r="G4187" s="6" t="s">
        <v>11002</v>
      </c>
    </row>
    <row r="4188">
      <c r="A4188" s="2" t="s">
        <v>7</v>
      </c>
      <c r="B4188" s="5">
        <v>4738.0</v>
      </c>
      <c r="C4188" s="5" t="s">
        <v>11003</v>
      </c>
      <c r="D4188" s="5" t="s">
        <v>468</v>
      </c>
      <c r="E4188" s="4">
        <v>900.0</v>
      </c>
      <c r="F4188" s="5" t="s">
        <v>11004</v>
      </c>
      <c r="G4188" s="6" t="s">
        <v>11005</v>
      </c>
    </row>
    <row r="4189">
      <c r="A4189" s="2" t="s">
        <v>7</v>
      </c>
      <c r="B4189" s="5">
        <v>4739.0</v>
      </c>
      <c r="C4189" s="5" t="s">
        <v>11006</v>
      </c>
      <c r="D4189" s="5" t="s">
        <v>458</v>
      </c>
      <c r="E4189" s="4">
        <v>900.0</v>
      </c>
      <c r="F4189" s="5" t="s">
        <v>11007</v>
      </c>
      <c r="G4189" s="6" t="s">
        <v>11008</v>
      </c>
    </row>
    <row r="4190">
      <c r="A4190" s="2" t="s">
        <v>7</v>
      </c>
      <c r="B4190" s="5">
        <v>4740.0</v>
      </c>
      <c r="C4190" s="5" t="s">
        <v>11009</v>
      </c>
      <c r="D4190" s="5" t="s">
        <v>468</v>
      </c>
      <c r="E4190" s="4">
        <v>900.0</v>
      </c>
      <c r="F4190" s="5" t="s">
        <v>11010</v>
      </c>
      <c r="G4190" s="6" t="s">
        <v>11011</v>
      </c>
    </row>
    <row r="4191">
      <c r="A4191" s="2" t="s">
        <v>7</v>
      </c>
      <c r="B4191" s="5">
        <v>4741.0</v>
      </c>
      <c r="C4191" s="5" t="s">
        <v>11012</v>
      </c>
      <c r="D4191" s="5" t="s">
        <v>468</v>
      </c>
      <c r="E4191" s="4">
        <v>900.0</v>
      </c>
      <c r="F4191" s="5" t="s">
        <v>11013</v>
      </c>
      <c r="G4191" s="6" t="s">
        <v>11014</v>
      </c>
    </row>
    <row r="4192">
      <c r="A4192" s="2" t="s">
        <v>7</v>
      </c>
      <c r="B4192" s="5">
        <v>4742.0</v>
      </c>
      <c r="C4192" s="5" t="s">
        <v>11015</v>
      </c>
      <c r="D4192" s="5" t="s">
        <v>468</v>
      </c>
      <c r="E4192" s="4">
        <v>900.0</v>
      </c>
      <c r="F4192" s="5" t="s">
        <v>10981</v>
      </c>
      <c r="G4192" s="6" t="s">
        <v>11016</v>
      </c>
    </row>
    <row r="4193">
      <c r="A4193" s="2" t="s">
        <v>7</v>
      </c>
      <c r="B4193" s="5">
        <v>4743.0</v>
      </c>
      <c r="C4193" s="5" t="s">
        <v>11017</v>
      </c>
      <c r="D4193" s="5" t="s">
        <v>468</v>
      </c>
      <c r="E4193" s="4">
        <v>900.0</v>
      </c>
      <c r="F4193" s="5" t="s">
        <v>11018</v>
      </c>
      <c r="G4193" s="6" t="s">
        <v>11019</v>
      </c>
    </row>
    <row r="4194">
      <c r="A4194" s="2" t="s">
        <v>7</v>
      </c>
      <c r="B4194" s="5">
        <v>4744.0</v>
      </c>
      <c r="C4194" s="5" t="s">
        <v>11020</v>
      </c>
      <c r="D4194" s="5" t="s">
        <v>458</v>
      </c>
      <c r="E4194" s="4">
        <v>900.0</v>
      </c>
      <c r="F4194" s="5" t="s">
        <v>11021</v>
      </c>
      <c r="G4194" s="6" t="s">
        <v>11022</v>
      </c>
    </row>
    <row r="4195">
      <c r="A4195" s="2" t="s">
        <v>7</v>
      </c>
      <c r="B4195" s="5">
        <v>4745.0</v>
      </c>
      <c r="C4195" s="5" t="s">
        <v>11023</v>
      </c>
      <c r="D4195" s="5" t="s">
        <v>468</v>
      </c>
      <c r="E4195" s="4">
        <v>900.0</v>
      </c>
      <c r="F4195" s="5" t="s">
        <v>11024</v>
      </c>
      <c r="G4195" s="6" t="s">
        <v>11025</v>
      </c>
    </row>
    <row r="4196">
      <c r="A4196" s="2" t="s">
        <v>7</v>
      </c>
      <c r="B4196" s="5">
        <v>4746.0</v>
      </c>
      <c r="C4196" s="5" t="s">
        <v>11026</v>
      </c>
      <c r="D4196" s="5" t="s">
        <v>468</v>
      </c>
      <c r="E4196" s="4">
        <v>900.0</v>
      </c>
      <c r="F4196" s="5" t="s">
        <v>11027</v>
      </c>
      <c r="G4196" s="6" t="s">
        <v>11028</v>
      </c>
    </row>
    <row r="4197">
      <c r="A4197" s="2" t="s">
        <v>7</v>
      </c>
      <c r="B4197" s="5">
        <v>4747.0</v>
      </c>
      <c r="C4197" s="5" t="s">
        <v>11029</v>
      </c>
      <c r="D4197" s="5" t="s">
        <v>468</v>
      </c>
      <c r="E4197" s="4">
        <v>900.0</v>
      </c>
      <c r="F4197" s="5" t="s">
        <v>11030</v>
      </c>
      <c r="G4197" s="6" t="s">
        <v>11031</v>
      </c>
    </row>
    <row r="4198">
      <c r="A4198" s="2" t="s">
        <v>7</v>
      </c>
      <c r="B4198" s="5">
        <v>4748.0</v>
      </c>
      <c r="C4198" s="5" t="s">
        <v>11032</v>
      </c>
      <c r="D4198" s="5" t="s">
        <v>468</v>
      </c>
      <c r="E4198" s="4">
        <v>900.0</v>
      </c>
      <c r="F4198" s="5"/>
      <c r="G4198" s="6" t="s">
        <v>11033</v>
      </c>
    </row>
    <row r="4199">
      <c r="A4199" s="2" t="s">
        <v>7</v>
      </c>
      <c r="B4199" s="5">
        <v>4749.0</v>
      </c>
      <c r="C4199" s="5" t="s">
        <v>11034</v>
      </c>
      <c r="D4199" s="5" t="s">
        <v>468</v>
      </c>
      <c r="E4199" s="4">
        <v>900.0</v>
      </c>
      <c r="F4199" s="5" t="s">
        <v>11035</v>
      </c>
      <c r="G4199" s="6" t="s">
        <v>11036</v>
      </c>
    </row>
    <row r="4200">
      <c r="A4200" s="2" t="s">
        <v>7</v>
      </c>
      <c r="B4200" s="5">
        <v>4750.0</v>
      </c>
      <c r="C4200" s="5" t="s">
        <v>11037</v>
      </c>
      <c r="D4200" s="5" t="s">
        <v>468</v>
      </c>
      <c r="E4200" s="4">
        <v>900.0</v>
      </c>
      <c r="F4200" s="5" t="s">
        <v>11038</v>
      </c>
      <c r="G4200" s="6" t="s">
        <v>11039</v>
      </c>
    </row>
    <row r="4201">
      <c r="A4201" s="2" t="s">
        <v>7</v>
      </c>
      <c r="B4201" s="5">
        <v>4751.0</v>
      </c>
      <c r="C4201" s="5" t="s">
        <v>11040</v>
      </c>
      <c r="D4201" s="5" t="s">
        <v>468</v>
      </c>
      <c r="E4201" s="4">
        <v>900.0</v>
      </c>
      <c r="F4201" s="5" t="s">
        <v>11041</v>
      </c>
      <c r="G4201" s="6" t="s">
        <v>11042</v>
      </c>
    </row>
    <row r="4202">
      <c r="A4202" s="2" t="s">
        <v>7</v>
      </c>
      <c r="B4202" s="5">
        <v>4752.0</v>
      </c>
      <c r="C4202" s="5" t="s">
        <v>11043</v>
      </c>
      <c r="D4202" s="5" t="s">
        <v>468</v>
      </c>
      <c r="E4202" s="4">
        <v>900.0</v>
      </c>
      <c r="F4202" s="5" t="s">
        <v>11044</v>
      </c>
      <c r="G4202" s="6" t="s">
        <v>11045</v>
      </c>
    </row>
    <row r="4203">
      <c r="A4203" s="2" t="s">
        <v>7</v>
      </c>
      <c r="B4203" s="5">
        <v>4753.0</v>
      </c>
      <c r="C4203" s="5" t="s">
        <v>11046</v>
      </c>
      <c r="D4203" s="5" t="s">
        <v>468</v>
      </c>
      <c r="E4203" s="4">
        <v>901.0</v>
      </c>
      <c r="F4203" s="5" t="s">
        <v>11047</v>
      </c>
      <c r="G4203" s="6" t="s">
        <v>11048</v>
      </c>
    </row>
    <row r="4204">
      <c r="A4204" s="2" t="s">
        <v>7</v>
      </c>
      <c r="B4204" s="5">
        <v>4754.0</v>
      </c>
      <c r="C4204" s="5" t="s">
        <v>11049</v>
      </c>
      <c r="D4204" s="5" t="s">
        <v>468</v>
      </c>
      <c r="E4204" s="4">
        <v>901.0</v>
      </c>
      <c r="F4204" s="5" t="s">
        <v>11050</v>
      </c>
      <c r="G4204" s="6" t="s">
        <v>11051</v>
      </c>
    </row>
    <row r="4205">
      <c r="A4205" s="2" t="s">
        <v>7</v>
      </c>
      <c r="B4205" s="5">
        <v>4755.0</v>
      </c>
      <c r="C4205" s="5" t="s">
        <v>11052</v>
      </c>
      <c r="D4205" s="5" t="s">
        <v>548</v>
      </c>
      <c r="E4205" s="4">
        <v>901.0</v>
      </c>
      <c r="F4205" s="5"/>
      <c r="G4205" s="6" t="s">
        <v>11053</v>
      </c>
    </row>
    <row r="4206">
      <c r="A4206" s="2" t="s">
        <v>7</v>
      </c>
      <c r="B4206" s="5">
        <v>4756.0</v>
      </c>
      <c r="C4206" s="5" t="s">
        <v>11054</v>
      </c>
      <c r="D4206" s="5" t="s">
        <v>468</v>
      </c>
      <c r="E4206" s="4">
        <v>901.0</v>
      </c>
      <c r="F4206" s="5" t="s">
        <v>11055</v>
      </c>
      <c r="G4206" s="6" t="s">
        <v>11056</v>
      </c>
    </row>
    <row r="4207">
      <c r="A4207" s="2" t="s">
        <v>7</v>
      </c>
      <c r="B4207" s="5">
        <v>4757.0</v>
      </c>
      <c r="C4207" s="5" t="s">
        <v>11057</v>
      </c>
      <c r="D4207" s="5" t="s">
        <v>468</v>
      </c>
      <c r="E4207" s="4">
        <v>901.0</v>
      </c>
      <c r="F4207" s="5"/>
      <c r="G4207" s="6" t="s">
        <v>11058</v>
      </c>
    </row>
    <row r="4208">
      <c r="A4208" s="2" t="s">
        <v>7</v>
      </c>
      <c r="B4208" s="5">
        <v>4758.0</v>
      </c>
      <c r="C4208" s="5" t="s">
        <v>11059</v>
      </c>
      <c r="D4208" s="5" t="s">
        <v>468</v>
      </c>
      <c r="E4208" s="4">
        <v>901.0</v>
      </c>
      <c r="F4208" s="5" t="s">
        <v>2730</v>
      </c>
      <c r="G4208" s="6" t="s">
        <v>11060</v>
      </c>
    </row>
    <row r="4209">
      <c r="A4209" s="2" t="s">
        <v>7</v>
      </c>
      <c r="B4209" s="5">
        <v>4759.0</v>
      </c>
      <c r="C4209" s="5" t="s">
        <v>11061</v>
      </c>
      <c r="D4209" s="5" t="s">
        <v>468</v>
      </c>
      <c r="E4209" s="4">
        <v>901.0</v>
      </c>
      <c r="F4209" s="5" t="s">
        <v>11062</v>
      </c>
      <c r="G4209" s="6" t="s">
        <v>11063</v>
      </c>
    </row>
    <row r="4210">
      <c r="A4210" s="2" t="s">
        <v>7</v>
      </c>
      <c r="B4210" s="5">
        <v>4760.0</v>
      </c>
      <c r="C4210" s="5" t="s">
        <v>11064</v>
      </c>
      <c r="D4210" s="5" t="s">
        <v>468</v>
      </c>
      <c r="E4210" s="4">
        <v>902.0</v>
      </c>
      <c r="F4210" s="5" t="s">
        <v>11065</v>
      </c>
      <c r="G4210" s="6" t="s">
        <v>11066</v>
      </c>
    </row>
    <row r="4211">
      <c r="A4211" s="2" t="s">
        <v>7</v>
      </c>
      <c r="B4211" s="5">
        <v>4761.0</v>
      </c>
      <c r="C4211" s="5" t="s">
        <v>11067</v>
      </c>
      <c r="D4211" s="5" t="s">
        <v>468</v>
      </c>
      <c r="E4211" s="4">
        <v>902.0</v>
      </c>
      <c r="F4211" s="5" t="s">
        <v>11068</v>
      </c>
      <c r="G4211" s="6" t="s">
        <v>11069</v>
      </c>
    </row>
    <row r="4212">
      <c r="A4212" s="2" t="s">
        <v>7</v>
      </c>
      <c r="B4212" s="5">
        <v>4762.0</v>
      </c>
      <c r="C4212" s="5" t="s">
        <v>11070</v>
      </c>
      <c r="D4212" s="5" t="s">
        <v>468</v>
      </c>
      <c r="E4212" s="4">
        <v>902.0</v>
      </c>
      <c r="F4212" s="5"/>
      <c r="G4212" s="6" t="s">
        <v>11071</v>
      </c>
    </row>
    <row r="4213">
      <c r="A4213" s="2" t="s">
        <v>7</v>
      </c>
      <c r="B4213" s="5">
        <v>4763.0</v>
      </c>
      <c r="C4213" s="5" t="s">
        <v>11072</v>
      </c>
      <c r="D4213" s="5" t="s">
        <v>458</v>
      </c>
      <c r="E4213" s="4">
        <v>902.0</v>
      </c>
      <c r="F4213" s="5"/>
      <c r="G4213" s="6" t="s">
        <v>11073</v>
      </c>
    </row>
    <row r="4214">
      <c r="A4214" s="2" t="s">
        <v>7</v>
      </c>
      <c r="B4214" s="5">
        <v>4764.0</v>
      </c>
      <c r="C4214" s="5" t="s">
        <v>11074</v>
      </c>
      <c r="D4214" s="5" t="s">
        <v>468</v>
      </c>
      <c r="E4214" s="4">
        <v>903.0</v>
      </c>
      <c r="F4214" s="5" t="s">
        <v>11075</v>
      </c>
      <c r="G4214" s="6" t="s">
        <v>11076</v>
      </c>
    </row>
    <row r="4215">
      <c r="A4215" s="2" t="s">
        <v>7</v>
      </c>
      <c r="B4215" s="5">
        <v>4765.0</v>
      </c>
      <c r="C4215" s="5" t="s">
        <v>11077</v>
      </c>
      <c r="D4215" s="5" t="s">
        <v>468</v>
      </c>
      <c r="E4215" s="4">
        <v>904.0</v>
      </c>
      <c r="F4215" s="5" t="s">
        <v>11078</v>
      </c>
      <c r="G4215" s="6" t="s">
        <v>11079</v>
      </c>
    </row>
    <row r="4216">
      <c r="A4216" s="2" t="s">
        <v>7</v>
      </c>
      <c r="B4216" s="5">
        <v>4766.0</v>
      </c>
      <c r="C4216" s="5" t="s">
        <v>11080</v>
      </c>
      <c r="D4216" s="5" t="s">
        <v>468</v>
      </c>
      <c r="E4216" s="4">
        <v>904.0</v>
      </c>
      <c r="F4216" s="5" t="s">
        <v>11081</v>
      </c>
      <c r="G4216" s="6" t="s">
        <v>11082</v>
      </c>
    </row>
    <row r="4217">
      <c r="A4217" s="2" t="s">
        <v>7</v>
      </c>
      <c r="B4217" s="5">
        <v>4767.0</v>
      </c>
      <c r="C4217" s="5" t="s">
        <v>11083</v>
      </c>
      <c r="D4217" s="5" t="s">
        <v>468</v>
      </c>
      <c r="E4217" s="4">
        <v>904.0</v>
      </c>
      <c r="F4217" s="5" t="s">
        <v>11084</v>
      </c>
      <c r="G4217" s="6" t="s">
        <v>11085</v>
      </c>
    </row>
    <row r="4218">
      <c r="A4218" s="2" t="s">
        <v>7</v>
      </c>
      <c r="B4218" s="5">
        <v>4768.0</v>
      </c>
      <c r="C4218" s="5" t="s">
        <v>11086</v>
      </c>
      <c r="D4218" s="5" t="s">
        <v>468</v>
      </c>
      <c r="E4218" s="4">
        <v>904.0</v>
      </c>
      <c r="F4218" s="5" t="s">
        <v>11087</v>
      </c>
      <c r="G4218" s="6" t="s">
        <v>11088</v>
      </c>
    </row>
    <row r="4219">
      <c r="A4219" s="2" t="s">
        <v>7</v>
      </c>
      <c r="B4219" s="5">
        <v>4769.0</v>
      </c>
      <c r="C4219" s="5" t="s">
        <v>11089</v>
      </c>
      <c r="D4219" s="5" t="s">
        <v>468</v>
      </c>
      <c r="E4219" s="4">
        <v>904.0</v>
      </c>
      <c r="F4219" s="5" t="s">
        <v>11090</v>
      </c>
      <c r="G4219" s="6" t="s">
        <v>11091</v>
      </c>
    </row>
    <row r="4220">
      <c r="A4220" s="2" t="s">
        <v>7</v>
      </c>
      <c r="B4220" s="5">
        <v>4770.0</v>
      </c>
      <c r="C4220" s="5" t="s">
        <v>11092</v>
      </c>
      <c r="D4220" s="5" t="s">
        <v>468</v>
      </c>
      <c r="E4220" s="4">
        <v>905.0</v>
      </c>
      <c r="F4220" s="5" t="s">
        <v>11093</v>
      </c>
      <c r="G4220" s="6" t="s">
        <v>11094</v>
      </c>
    </row>
    <row r="4221">
      <c r="A4221" s="2" t="s">
        <v>7</v>
      </c>
      <c r="B4221" s="5">
        <v>4771.0</v>
      </c>
      <c r="C4221" s="5" t="s">
        <v>11095</v>
      </c>
      <c r="D4221" s="5" t="s">
        <v>468</v>
      </c>
      <c r="E4221" s="4">
        <v>905.0</v>
      </c>
      <c r="F4221" s="5" t="s">
        <v>11096</v>
      </c>
      <c r="G4221" s="6" t="s">
        <v>11097</v>
      </c>
    </row>
    <row r="4222">
      <c r="A4222" s="2" t="s">
        <v>7</v>
      </c>
      <c r="B4222" s="5">
        <v>4772.0</v>
      </c>
      <c r="C4222" s="5" t="s">
        <v>11098</v>
      </c>
      <c r="D4222" s="5" t="s">
        <v>468</v>
      </c>
      <c r="E4222" s="4">
        <v>905.0</v>
      </c>
      <c r="F4222" s="5" t="s">
        <v>11099</v>
      </c>
      <c r="G4222" s="6" t="s">
        <v>11100</v>
      </c>
    </row>
    <row r="4223">
      <c r="A4223" s="2" t="s">
        <v>7</v>
      </c>
      <c r="B4223" s="5">
        <v>4773.0</v>
      </c>
      <c r="C4223" s="5" t="s">
        <v>11101</v>
      </c>
      <c r="D4223" s="5" t="s">
        <v>468</v>
      </c>
      <c r="E4223" s="4">
        <v>905.0</v>
      </c>
      <c r="F4223" s="5" t="s">
        <v>11102</v>
      </c>
      <c r="G4223" s="6" t="s">
        <v>11103</v>
      </c>
    </row>
    <row r="4224">
      <c r="A4224" s="2" t="s">
        <v>7</v>
      </c>
      <c r="B4224" s="5">
        <v>4774.0</v>
      </c>
      <c r="C4224" s="5" t="s">
        <v>11104</v>
      </c>
      <c r="D4224" s="5" t="s">
        <v>468</v>
      </c>
      <c r="E4224" s="4">
        <v>905.0</v>
      </c>
      <c r="F4224" s="5" t="s">
        <v>11105</v>
      </c>
      <c r="G4224" s="6" t="s">
        <v>11106</v>
      </c>
    </row>
    <row r="4225">
      <c r="A4225" s="2" t="s">
        <v>7</v>
      </c>
      <c r="B4225" s="5">
        <v>4775.0</v>
      </c>
      <c r="C4225" s="5" t="s">
        <v>11107</v>
      </c>
      <c r="D4225" s="5" t="s">
        <v>458</v>
      </c>
      <c r="E4225" s="4">
        <v>906.0</v>
      </c>
      <c r="F4225" s="5" t="s">
        <v>11108</v>
      </c>
      <c r="G4225" s="6" t="s">
        <v>11109</v>
      </c>
    </row>
    <row r="4226">
      <c r="A4226" s="2" t="s">
        <v>7</v>
      </c>
      <c r="B4226" s="5">
        <v>4776.0</v>
      </c>
      <c r="C4226" s="5" t="s">
        <v>11110</v>
      </c>
      <c r="D4226" s="5" t="s">
        <v>468</v>
      </c>
      <c r="E4226" s="4">
        <v>907.0</v>
      </c>
      <c r="F4226" s="5" t="s">
        <v>11111</v>
      </c>
      <c r="G4226" s="6" t="s">
        <v>11112</v>
      </c>
    </row>
    <row r="4227">
      <c r="A4227" s="2" t="s">
        <v>7</v>
      </c>
      <c r="B4227" s="5">
        <v>4777.0</v>
      </c>
      <c r="C4227" s="5" t="s">
        <v>11113</v>
      </c>
      <c r="D4227" s="5" t="s">
        <v>468</v>
      </c>
      <c r="E4227" s="4">
        <v>908.0</v>
      </c>
      <c r="F4227" s="5"/>
      <c r="G4227" s="6" t="s">
        <v>11114</v>
      </c>
    </row>
    <row r="4228">
      <c r="A4228" s="2" t="s">
        <v>7</v>
      </c>
      <c r="B4228" s="5">
        <v>4778.0</v>
      </c>
      <c r="C4228" s="5" t="s">
        <v>11115</v>
      </c>
      <c r="D4228" s="5" t="s">
        <v>548</v>
      </c>
      <c r="E4228" s="4">
        <v>909.0</v>
      </c>
      <c r="F4228" s="5" t="s">
        <v>11116</v>
      </c>
      <c r="G4228" s="6" t="s">
        <v>11117</v>
      </c>
    </row>
    <row r="4229">
      <c r="A4229" s="2" t="s">
        <v>7</v>
      </c>
      <c r="B4229" s="5">
        <v>4779.0</v>
      </c>
      <c r="C4229" s="5" t="s">
        <v>11118</v>
      </c>
      <c r="D4229" s="5" t="s">
        <v>468</v>
      </c>
      <c r="E4229" s="4">
        <v>910.0</v>
      </c>
      <c r="F4229" s="5" t="s">
        <v>11119</v>
      </c>
      <c r="G4229" s="6" t="s">
        <v>11120</v>
      </c>
    </row>
    <row r="4230">
      <c r="A4230" s="2" t="s">
        <v>7</v>
      </c>
      <c r="B4230" s="5">
        <v>4780.0</v>
      </c>
      <c r="C4230" s="5" t="s">
        <v>11121</v>
      </c>
      <c r="D4230" s="5" t="s">
        <v>458</v>
      </c>
      <c r="E4230" s="4">
        <v>910.0</v>
      </c>
      <c r="F4230" s="5" t="s">
        <v>11122</v>
      </c>
      <c r="G4230" s="6" t="s">
        <v>11123</v>
      </c>
    </row>
    <row r="4231">
      <c r="A4231" s="2" t="s">
        <v>7</v>
      </c>
      <c r="B4231" s="5">
        <v>4781.0</v>
      </c>
      <c r="C4231" s="5" t="s">
        <v>11124</v>
      </c>
      <c r="D4231" s="5" t="s">
        <v>548</v>
      </c>
      <c r="E4231" s="4">
        <v>910.0</v>
      </c>
      <c r="F4231" s="5" t="s">
        <v>11125</v>
      </c>
      <c r="G4231" s="6" t="s">
        <v>11126</v>
      </c>
    </row>
    <row r="4232">
      <c r="A4232" s="2" t="s">
        <v>7</v>
      </c>
      <c r="B4232" s="5">
        <v>4782.0</v>
      </c>
      <c r="C4232" s="5" t="s">
        <v>11127</v>
      </c>
      <c r="D4232" s="5" t="s">
        <v>468</v>
      </c>
      <c r="E4232" s="4">
        <v>910.0</v>
      </c>
      <c r="F4232" s="5" t="s">
        <v>11128</v>
      </c>
      <c r="G4232" s="6" t="s">
        <v>11129</v>
      </c>
    </row>
    <row r="4233">
      <c r="A4233" s="2" t="s">
        <v>7</v>
      </c>
      <c r="B4233" s="5">
        <v>4783.0</v>
      </c>
      <c r="C4233" s="5" t="s">
        <v>11130</v>
      </c>
      <c r="D4233" s="5" t="s">
        <v>468</v>
      </c>
      <c r="E4233" s="4">
        <v>910.0</v>
      </c>
      <c r="F4233" s="5" t="s">
        <v>11131</v>
      </c>
      <c r="G4233" s="6" t="s">
        <v>11132</v>
      </c>
    </row>
    <row r="4234">
      <c r="A4234" s="2" t="s">
        <v>7</v>
      </c>
      <c r="B4234" s="5">
        <v>4784.0</v>
      </c>
      <c r="C4234" s="5" t="s">
        <v>11133</v>
      </c>
      <c r="D4234" s="5" t="s">
        <v>468</v>
      </c>
      <c r="E4234" s="4">
        <v>910.0</v>
      </c>
      <c r="F4234" s="5" t="s">
        <v>11134</v>
      </c>
      <c r="G4234" s="6" t="s">
        <v>11135</v>
      </c>
    </row>
    <row r="4235">
      <c r="A4235" s="2" t="s">
        <v>7</v>
      </c>
      <c r="B4235" s="5">
        <v>4785.0</v>
      </c>
      <c r="C4235" s="5" t="s">
        <v>11136</v>
      </c>
      <c r="D4235" s="5" t="s">
        <v>468</v>
      </c>
      <c r="E4235" s="4">
        <v>910.0</v>
      </c>
      <c r="F4235" s="5" t="s">
        <v>11137</v>
      </c>
      <c r="G4235" s="6" t="s">
        <v>11138</v>
      </c>
    </row>
    <row r="4236">
      <c r="A4236" s="2" t="s">
        <v>7</v>
      </c>
      <c r="B4236" s="5">
        <v>4786.0</v>
      </c>
      <c r="C4236" s="5" t="s">
        <v>11139</v>
      </c>
      <c r="D4236" s="5" t="s">
        <v>468</v>
      </c>
      <c r="E4236" s="4">
        <v>910.0</v>
      </c>
      <c r="F4236" s="5" t="s">
        <v>11140</v>
      </c>
      <c r="G4236" s="6" t="s">
        <v>11141</v>
      </c>
    </row>
    <row r="4237">
      <c r="A4237" s="2" t="s">
        <v>7</v>
      </c>
      <c r="B4237" s="5">
        <v>4787.0</v>
      </c>
      <c r="C4237" s="5" t="s">
        <v>11142</v>
      </c>
      <c r="D4237" s="5" t="s">
        <v>468</v>
      </c>
      <c r="E4237" s="4">
        <v>910.0</v>
      </c>
      <c r="F4237" s="5"/>
      <c r="G4237" s="6" t="s">
        <v>11143</v>
      </c>
    </row>
    <row r="4238">
      <c r="A4238" s="2" t="s">
        <v>7</v>
      </c>
      <c r="B4238" s="5">
        <v>4788.0</v>
      </c>
      <c r="C4238" s="5" t="s">
        <v>11144</v>
      </c>
      <c r="D4238" s="5" t="s">
        <v>468</v>
      </c>
      <c r="E4238" s="4">
        <v>911.0</v>
      </c>
      <c r="F4238" s="5" t="s">
        <v>11145</v>
      </c>
      <c r="G4238" s="6" t="s">
        <v>11146</v>
      </c>
    </row>
    <row r="4239">
      <c r="A4239" s="2" t="s">
        <v>7</v>
      </c>
      <c r="B4239" s="5">
        <v>4789.0</v>
      </c>
      <c r="C4239" s="5" t="s">
        <v>11147</v>
      </c>
      <c r="D4239" s="5" t="s">
        <v>468</v>
      </c>
      <c r="E4239" s="4">
        <v>911.0</v>
      </c>
      <c r="F4239" s="5" t="s">
        <v>11148</v>
      </c>
      <c r="G4239" s="6" t="s">
        <v>11149</v>
      </c>
    </row>
    <row r="4240">
      <c r="A4240" s="2" t="s">
        <v>7</v>
      </c>
      <c r="B4240" s="5">
        <v>4790.0</v>
      </c>
      <c r="C4240" s="5" t="s">
        <v>11150</v>
      </c>
      <c r="D4240" s="5" t="s">
        <v>548</v>
      </c>
      <c r="E4240" s="4">
        <v>911.0</v>
      </c>
      <c r="F4240" s="5"/>
      <c r="G4240" s="6" t="s">
        <v>11151</v>
      </c>
    </row>
    <row r="4241">
      <c r="A4241" s="2" t="s">
        <v>7</v>
      </c>
      <c r="B4241" s="5">
        <v>4791.0</v>
      </c>
      <c r="C4241" s="5" t="s">
        <v>11152</v>
      </c>
      <c r="D4241" s="5" t="s">
        <v>468</v>
      </c>
      <c r="E4241" s="4">
        <v>912.0</v>
      </c>
      <c r="F4241" s="5" t="s">
        <v>11153</v>
      </c>
      <c r="G4241" s="6" t="s">
        <v>11154</v>
      </c>
    </row>
    <row r="4242">
      <c r="A4242" s="2" t="s">
        <v>7</v>
      </c>
      <c r="B4242" s="5">
        <v>4792.0</v>
      </c>
      <c r="C4242" s="5" t="s">
        <v>453</v>
      </c>
      <c r="D4242" s="5" t="s">
        <v>468</v>
      </c>
      <c r="E4242" s="4">
        <v>913.0</v>
      </c>
      <c r="F4242" s="5" t="s">
        <v>11155</v>
      </c>
      <c r="G4242" s="6" t="s">
        <v>11156</v>
      </c>
    </row>
    <row r="4243">
      <c r="A4243" s="2" t="s">
        <v>7</v>
      </c>
      <c r="B4243" s="5">
        <v>4793.0</v>
      </c>
      <c r="C4243" s="5" t="s">
        <v>11157</v>
      </c>
      <c r="D4243" s="5" t="s">
        <v>468</v>
      </c>
      <c r="E4243" s="4">
        <v>913.0</v>
      </c>
      <c r="F4243" s="5" t="s">
        <v>11155</v>
      </c>
      <c r="G4243" s="6" t="s">
        <v>11158</v>
      </c>
    </row>
    <row r="4244">
      <c r="A4244" s="2" t="s">
        <v>7</v>
      </c>
      <c r="B4244" s="5">
        <v>4794.0</v>
      </c>
      <c r="C4244" s="5" t="s">
        <v>11159</v>
      </c>
      <c r="D4244" s="5" t="s">
        <v>468</v>
      </c>
      <c r="E4244" s="4">
        <v>913.0</v>
      </c>
      <c r="F4244" s="5" t="s">
        <v>11160</v>
      </c>
      <c r="G4244" s="6" t="s">
        <v>11161</v>
      </c>
    </row>
    <row r="4245">
      <c r="A4245" s="2" t="s">
        <v>7</v>
      </c>
      <c r="B4245" s="5">
        <v>4795.0</v>
      </c>
      <c r="C4245" s="5" t="s">
        <v>11162</v>
      </c>
      <c r="D4245" s="5" t="s">
        <v>468</v>
      </c>
      <c r="E4245" s="4">
        <v>913.0</v>
      </c>
      <c r="F4245" s="5" t="s">
        <v>11163</v>
      </c>
      <c r="G4245" s="6" t="s">
        <v>11164</v>
      </c>
    </row>
    <row r="4246">
      <c r="A4246" s="2" t="s">
        <v>7</v>
      </c>
      <c r="B4246" s="5">
        <v>4796.0</v>
      </c>
      <c r="C4246" s="5" t="s">
        <v>11165</v>
      </c>
      <c r="D4246" s="5" t="s">
        <v>468</v>
      </c>
      <c r="E4246" s="4">
        <v>913.0</v>
      </c>
      <c r="F4246" s="5" t="s">
        <v>11166</v>
      </c>
      <c r="G4246" s="6" t="s">
        <v>11167</v>
      </c>
    </row>
    <row r="4247">
      <c r="A4247" s="2" t="s">
        <v>7</v>
      </c>
      <c r="B4247" s="5">
        <v>4797.0</v>
      </c>
      <c r="C4247" s="5" t="s">
        <v>11168</v>
      </c>
      <c r="D4247" s="5" t="s">
        <v>468</v>
      </c>
      <c r="E4247" s="4">
        <v>913.0</v>
      </c>
      <c r="F4247" s="5" t="s">
        <v>11169</v>
      </c>
      <c r="G4247" s="6" t="s">
        <v>11170</v>
      </c>
    </row>
    <row r="4248">
      <c r="A4248" s="2" t="s">
        <v>7</v>
      </c>
      <c r="B4248" s="5">
        <v>4798.0</v>
      </c>
      <c r="C4248" s="5" t="s">
        <v>11171</v>
      </c>
      <c r="D4248" s="5" t="s">
        <v>468</v>
      </c>
      <c r="E4248" s="4">
        <v>913.0</v>
      </c>
      <c r="F4248" s="5" t="s">
        <v>11172</v>
      </c>
      <c r="G4248" s="6" t="s">
        <v>11173</v>
      </c>
    </row>
    <row r="4249">
      <c r="A4249" s="2" t="s">
        <v>7</v>
      </c>
      <c r="B4249" s="5">
        <v>4799.0</v>
      </c>
      <c r="C4249" s="5" t="s">
        <v>11174</v>
      </c>
      <c r="D4249" s="5" t="s">
        <v>468</v>
      </c>
      <c r="E4249" s="4">
        <v>914.0</v>
      </c>
      <c r="F4249" s="5" t="s">
        <v>11175</v>
      </c>
      <c r="G4249" s="6" t="s">
        <v>11176</v>
      </c>
    </row>
    <row r="4250">
      <c r="A4250" s="2" t="s">
        <v>7</v>
      </c>
      <c r="B4250" s="5">
        <v>4800.0</v>
      </c>
      <c r="C4250" s="5" t="s">
        <v>11177</v>
      </c>
      <c r="D4250" s="5" t="s">
        <v>468</v>
      </c>
      <c r="E4250" s="4">
        <v>915.0</v>
      </c>
      <c r="F4250" s="5" t="s">
        <v>11178</v>
      </c>
      <c r="G4250" s="6" t="s">
        <v>11179</v>
      </c>
    </row>
    <row r="4251">
      <c r="A4251" s="2" t="s">
        <v>7</v>
      </c>
      <c r="B4251" s="5">
        <v>4801.0</v>
      </c>
      <c r="C4251" s="5" t="s">
        <v>11180</v>
      </c>
      <c r="D4251" s="5" t="s">
        <v>468</v>
      </c>
      <c r="E4251" s="4">
        <v>915.0</v>
      </c>
      <c r="F4251" s="5" t="s">
        <v>11181</v>
      </c>
      <c r="G4251" s="6" t="s">
        <v>11182</v>
      </c>
    </row>
    <row r="4252">
      <c r="A4252" s="2" t="s">
        <v>7</v>
      </c>
      <c r="B4252" s="5">
        <v>4802.0</v>
      </c>
      <c r="C4252" s="5" t="s">
        <v>11183</v>
      </c>
      <c r="D4252" s="5" t="s">
        <v>468</v>
      </c>
      <c r="E4252" s="4">
        <v>915.0</v>
      </c>
      <c r="F4252" s="5" t="s">
        <v>11184</v>
      </c>
      <c r="G4252" s="6" t="s">
        <v>11185</v>
      </c>
    </row>
    <row r="4253">
      <c r="A4253" s="2" t="s">
        <v>7</v>
      </c>
      <c r="B4253" s="5">
        <v>4803.0</v>
      </c>
      <c r="C4253" s="5" t="s">
        <v>11186</v>
      </c>
      <c r="D4253" s="5" t="s">
        <v>468</v>
      </c>
      <c r="E4253" s="4">
        <v>915.0</v>
      </c>
      <c r="F4253" s="5" t="s">
        <v>11187</v>
      </c>
      <c r="G4253" s="6" t="s">
        <v>11188</v>
      </c>
    </row>
    <row r="4254">
      <c r="A4254" s="2" t="s">
        <v>7</v>
      </c>
      <c r="B4254" s="5">
        <v>4804.0</v>
      </c>
      <c r="C4254" s="5" t="s">
        <v>11189</v>
      </c>
      <c r="D4254" s="5" t="s">
        <v>468</v>
      </c>
      <c r="E4254" s="4">
        <v>915.0</v>
      </c>
      <c r="F4254" s="5" t="s">
        <v>1507</v>
      </c>
      <c r="G4254" s="6" t="s">
        <v>11190</v>
      </c>
    </row>
    <row r="4255">
      <c r="A4255" s="2" t="s">
        <v>7</v>
      </c>
      <c r="B4255" s="5">
        <v>4805.0</v>
      </c>
      <c r="C4255" s="5" t="s">
        <v>455</v>
      </c>
      <c r="D4255" s="5" t="s">
        <v>468</v>
      </c>
      <c r="E4255" s="4">
        <v>915.0</v>
      </c>
      <c r="F4255" s="5" t="s">
        <v>11178</v>
      </c>
      <c r="G4255" s="6" t="s">
        <v>11191</v>
      </c>
    </row>
    <row r="4256">
      <c r="A4256" s="2" t="s">
        <v>7</v>
      </c>
      <c r="B4256" s="5">
        <v>4806.0</v>
      </c>
      <c r="C4256" s="5" t="s">
        <v>11192</v>
      </c>
      <c r="D4256" s="5" t="s">
        <v>468</v>
      </c>
      <c r="E4256" s="4">
        <v>915.0</v>
      </c>
      <c r="F4256" s="5" t="s">
        <v>11193</v>
      </c>
      <c r="G4256" s="6" t="s">
        <v>11194</v>
      </c>
    </row>
    <row r="4257">
      <c r="A4257" s="2" t="s">
        <v>7</v>
      </c>
      <c r="B4257" s="5">
        <v>4807.0</v>
      </c>
      <c r="C4257" s="5" t="s">
        <v>11195</v>
      </c>
      <c r="D4257" s="5" t="s">
        <v>468</v>
      </c>
      <c r="E4257" s="4">
        <v>915.0</v>
      </c>
      <c r="F4257" s="5" t="s">
        <v>11178</v>
      </c>
      <c r="G4257" s="6" t="s">
        <v>11196</v>
      </c>
    </row>
    <row r="4258">
      <c r="A4258" s="2" t="s">
        <v>7</v>
      </c>
      <c r="B4258" s="5">
        <v>4808.0</v>
      </c>
      <c r="C4258" s="5" t="s">
        <v>11197</v>
      </c>
      <c r="D4258" s="5" t="s">
        <v>468</v>
      </c>
      <c r="E4258" s="4">
        <v>915.0</v>
      </c>
      <c r="F4258" s="5" t="s">
        <v>11198</v>
      </c>
      <c r="G4258" s="6" t="s">
        <v>11199</v>
      </c>
    </row>
    <row r="4259">
      <c r="A4259" s="2" t="s">
        <v>7</v>
      </c>
      <c r="B4259" s="5">
        <v>4809.0</v>
      </c>
      <c r="C4259" s="5" t="s">
        <v>11200</v>
      </c>
      <c r="D4259" s="5" t="s">
        <v>468</v>
      </c>
      <c r="E4259" s="4">
        <v>915.0</v>
      </c>
      <c r="F4259" s="5" t="s">
        <v>11201</v>
      </c>
      <c r="G4259" s="6" t="s">
        <v>11202</v>
      </c>
    </row>
    <row r="4260">
      <c r="A4260" s="2" t="s">
        <v>7</v>
      </c>
      <c r="B4260" s="5">
        <v>4810.0</v>
      </c>
      <c r="C4260" s="5" t="s">
        <v>11203</v>
      </c>
      <c r="D4260" s="5" t="s">
        <v>468</v>
      </c>
      <c r="E4260" s="4">
        <v>915.0</v>
      </c>
      <c r="F4260" s="5" t="s">
        <v>11145</v>
      </c>
      <c r="G4260" s="6" t="s">
        <v>11204</v>
      </c>
    </row>
    <row r="4261">
      <c r="A4261" s="2" t="s">
        <v>7</v>
      </c>
      <c r="B4261" s="5">
        <v>4811.0</v>
      </c>
      <c r="C4261" s="5" t="s">
        <v>11205</v>
      </c>
      <c r="D4261" s="5" t="s">
        <v>468</v>
      </c>
      <c r="E4261" s="4">
        <v>915.0</v>
      </c>
      <c r="F4261" s="5" t="s">
        <v>11206</v>
      </c>
      <c r="G4261" s="6" t="s">
        <v>11207</v>
      </c>
    </row>
    <row r="4262">
      <c r="A4262" s="2" t="s">
        <v>7</v>
      </c>
      <c r="B4262" s="5">
        <v>4812.0</v>
      </c>
      <c r="C4262" s="5" t="s">
        <v>11208</v>
      </c>
      <c r="D4262" s="5" t="s">
        <v>468</v>
      </c>
      <c r="E4262" s="4">
        <v>915.0</v>
      </c>
      <c r="F4262" s="5" t="s">
        <v>11209</v>
      </c>
      <c r="G4262" s="6" t="s">
        <v>11210</v>
      </c>
    </row>
    <row r="4263">
      <c r="A4263" s="2" t="s">
        <v>7</v>
      </c>
      <c r="B4263" s="5">
        <v>4813.0</v>
      </c>
      <c r="C4263" s="5" t="s">
        <v>11211</v>
      </c>
      <c r="D4263" s="5" t="s">
        <v>468</v>
      </c>
      <c r="E4263" s="4">
        <v>915.0</v>
      </c>
      <c r="F4263" s="5" t="s">
        <v>11178</v>
      </c>
      <c r="G4263" s="6" t="s">
        <v>11212</v>
      </c>
    </row>
    <row r="4264">
      <c r="A4264" s="2" t="s">
        <v>7</v>
      </c>
      <c r="B4264" s="5">
        <v>4814.0</v>
      </c>
      <c r="C4264" s="5" t="s">
        <v>11213</v>
      </c>
      <c r="D4264" s="5" t="s">
        <v>468</v>
      </c>
      <c r="E4264" s="4">
        <v>915.0</v>
      </c>
      <c r="F4264" s="5" t="s">
        <v>11214</v>
      </c>
      <c r="G4264" s="6" t="s">
        <v>11215</v>
      </c>
    </row>
    <row r="4265">
      <c r="A4265" s="2" t="s">
        <v>7</v>
      </c>
      <c r="B4265" s="5">
        <v>4815.0</v>
      </c>
      <c r="C4265" s="5" t="s">
        <v>11216</v>
      </c>
      <c r="D4265" s="5" t="s">
        <v>468</v>
      </c>
      <c r="E4265" s="4">
        <v>915.0</v>
      </c>
      <c r="F4265" s="5" t="s">
        <v>11217</v>
      </c>
      <c r="G4265" s="6" t="s">
        <v>11218</v>
      </c>
    </row>
    <row r="4266">
      <c r="A4266" s="2" t="s">
        <v>7</v>
      </c>
      <c r="B4266" s="5">
        <v>4816.0</v>
      </c>
      <c r="C4266" s="5" t="s">
        <v>11219</v>
      </c>
      <c r="D4266" s="5" t="s">
        <v>468</v>
      </c>
      <c r="E4266" s="4">
        <v>915.0</v>
      </c>
      <c r="F4266" s="5" t="s">
        <v>11220</v>
      </c>
      <c r="G4266" s="6" t="s">
        <v>11221</v>
      </c>
    </row>
    <row r="4267">
      <c r="A4267" s="2" t="s">
        <v>7</v>
      </c>
      <c r="B4267" s="5">
        <v>4817.0</v>
      </c>
      <c r="C4267" s="5" t="s">
        <v>11222</v>
      </c>
      <c r="D4267" s="5" t="s">
        <v>468</v>
      </c>
      <c r="E4267" s="4">
        <v>916.0</v>
      </c>
      <c r="F4267" s="5" t="s">
        <v>11223</v>
      </c>
      <c r="G4267" s="6" t="s">
        <v>11224</v>
      </c>
    </row>
    <row r="4268">
      <c r="A4268" s="2" t="s">
        <v>7</v>
      </c>
      <c r="B4268" s="5">
        <v>4818.0</v>
      </c>
      <c r="C4268" s="5" t="s">
        <v>11225</v>
      </c>
      <c r="D4268" s="5" t="s">
        <v>468</v>
      </c>
      <c r="E4268" s="4">
        <v>916.0</v>
      </c>
      <c r="F4268" s="5" t="s">
        <v>11226</v>
      </c>
      <c r="G4268" s="6" t="s">
        <v>11227</v>
      </c>
    </row>
    <row r="4269">
      <c r="A4269" s="2" t="s">
        <v>7</v>
      </c>
      <c r="B4269" s="5">
        <v>4819.0</v>
      </c>
      <c r="C4269" s="5" t="s">
        <v>11228</v>
      </c>
      <c r="D4269" s="5" t="s">
        <v>468</v>
      </c>
      <c r="E4269" s="4">
        <v>916.0</v>
      </c>
      <c r="F4269" s="5" t="s">
        <v>1450</v>
      </c>
      <c r="G4269" s="6" t="s">
        <v>11229</v>
      </c>
    </row>
    <row r="4270">
      <c r="A4270" s="2" t="s">
        <v>7</v>
      </c>
      <c r="B4270" s="5">
        <v>4820.0</v>
      </c>
      <c r="C4270" s="5" t="s">
        <v>11230</v>
      </c>
      <c r="D4270" s="5" t="s">
        <v>468</v>
      </c>
      <c r="E4270" s="4">
        <v>916.0</v>
      </c>
      <c r="F4270" s="5"/>
      <c r="G4270" s="6" t="s">
        <v>11231</v>
      </c>
    </row>
    <row r="4271">
      <c r="A4271" s="2" t="s">
        <v>7</v>
      </c>
      <c r="B4271" s="5">
        <v>4821.0</v>
      </c>
      <c r="C4271" s="5" t="s">
        <v>11232</v>
      </c>
      <c r="D4271" s="5" t="s">
        <v>468</v>
      </c>
      <c r="E4271" s="4">
        <v>916.0</v>
      </c>
      <c r="F4271" s="5" t="s">
        <v>11233</v>
      </c>
      <c r="G4271" s="6" t="s">
        <v>11234</v>
      </c>
    </row>
    <row r="4272">
      <c r="A4272" s="2" t="s">
        <v>7</v>
      </c>
      <c r="B4272" s="5">
        <v>4822.0</v>
      </c>
      <c r="C4272" s="5" t="s">
        <v>11235</v>
      </c>
      <c r="D4272" s="5" t="s">
        <v>548</v>
      </c>
      <c r="E4272" s="4">
        <v>916.0</v>
      </c>
      <c r="F4272" s="5" t="s">
        <v>11236</v>
      </c>
      <c r="G4272" s="6" t="s">
        <v>11237</v>
      </c>
    </row>
    <row r="4273">
      <c r="A4273" s="2" t="s">
        <v>7</v>
      </c>
      <c r="B4273" s="5">
        <v>4823.0</v>
      </c>
      <c r="C4273" s="5" t="s">
        <v>11238</v>
      </c>
      <c r="D4273" s="5" t="s">
        <v>548</v>
      </c>
      <c r="F4273" s="5" t="s">
        <v>11239</v>
      </c>
      <c r="G4273" s="6" t="s">
        <v>11240</v>
      </c>
    </row>
    <row r="4274">
      <c r="A4274" s="2" t="s">
        <v>7</v>
      </c>
      <c r="B4274" s="5">
        <v>4824.0</v>
      </c>
      <c r="C4274" s="5" t="s">
        <v>11241</v>
      </c>
      <c r="D4274" s="5" t="s">
        <v>4620</v>
      </c>
      <c r="F4274" s="5" t="s">
        <v>11242</v>
      </c>
      <c r="G4274" s="6" t="s">
        <v>11243</v>
      </c>
    </row>
    <row r="4275">
      <c r="A4275" s="2" t="s">
        <v>7</v>
      </c>
      <c r="B4275" s="5">
        <v>4825.0</v>
      </c>
      <c r="C4275" s="5" t="s">
        <v>11244</v>
      </c>
      <c r="D4275" s="5" t="s">
        <v>4620</v>
      </c>
      <c r="F4275" s="5" t="s">
        <v>11245</v>
      </c>
      <c r="G4275" s="6" t="s">
        <v>11246</v>
      </c>
    </row>
    <row r="4276">
      <c r="A4276" s="2" t="s">
        <v>7</v>
      </c>
      <c r="B4276" s="5">
        <v>4826.0</v>
      </c>
      <c r="C4276" s="5" t="s">
        <v>11247</v>
      </c>
      <c r="D4276" s="5" t="s">
        <v>4620</v>
      </c>
      <c r="F4276" s="5" t="s">
        <v>11248</v>
      </c>
      <c r="G4276" s="6" t="s">
        <v>11249</v>
      </c>
    </row>
    <row r="4277">
      <c r="A4277" s="2" t="s">
        <v>7</v>
      </c>
      <c r="B4277" s="5">
        <v>4827.0</v>
      </c>
      <c r="C4277" s="5" t="s">
        <v>11250</v>
      </c>
      <c r="D4277" s="5" t="s">
        <v>4620</v>
      </c>
      <c r="F4277" s="5" t="s">
        <v>11251</v>
      </c>
      <c r="G4277" s="6" t="s">
        <v>11252</v>
      </c>
    </row>
    <row r="4278">
      <c r="A4278" s="2" t="s">
        <v>7</v>
      </c>
      <c r="B4278" s="5">
        <v>4828.0</v>
      </c>
      <c r="C4278" s="5" t="s">
        <v>11253</v>
      </c>
      <c r="D4278" s="5" t="s">
        <v>4620</v>
      </c>
      <c r="F4278" s="5" t="s">
        <v>11254</v>
      </c>
      <c r="G4278" s="6" t="s">
        <v>11255</v>
      </c>
    </row>
    <row r="4279">
      <c r="A4279" s="2" t="s">
        <v>7</v>
      </c>
      <c r="B4279" s="5">
        <v>4829.0</v>
      </c>
      <c r="C4279" s="5" t="s">
        <v>11256</v>
      </c>
      <c r="D4279" s="5" t="s">
        <v>468</v>
      </c>
      <c r="F4279" s="5" t="s">
        <v>11251</v>
      </c>
      <c r="G4279" s="6" t="s">
        <v>11257</v>
      </c>
    </row>
    <row r="4280">
      <c r="A4280" s="2" t="s">
        <v>7</v>
      </c>
      <c r="B4280" s="5">
        <v>4830.0</v>
      </c>
      <c r="C4280" s="5" t="s">
        <v>11258</v>
      </c>
      <c r="D4280" s="5" t="s">
        <v>4620</v>
      </c>
      <c r="F4280" s="5"/>
      <c r="G4280" s="6" t="s">
        <v>11259</v>
      </c>
    </row>
    <row r="4281">
      <c r="A4281" s="2" t="s">
        <v>7</v>
      </c>
      <c r="B4281" s="5">
        <v>4831.0</v>
      </c>
      <c r="C4281" s="5" t="s">
        <v>11260</v>
      </c>
      <c r="D4281" s="5" t="s">
        <v>4620</v>
      </c>
      <c r="F4281" s="5" t="s">
        <v>11261</v>
      </c>
      <c r="G4281" s="6" t="s">
        <v>11262</v>
      </c>
    </row>
    <row r="4282">
      <c r="A4282" s="2" t="s">
        <v>7</v>
      </c>
      <c r="B4282" s="5">
        <v>4832.0</v>
      </c>
      <c r="C4282" s="5" t="s">
        <v>11263</v>
      </c>
      <c r="D4282" s="5" t="s">
        <v>4620</v>
      </c>
      <c r="F4282" s="5" t="s">
        <v>11264</v>
      </c>
      <c r="G4282" s="6" t="s">
        <v>11265</v>
      </c>
    </row>
    <row r="4283">
      <c r="A4283" s="2" t="s">
        <v>7</v>
      </c>
      <c r="B4283" s="5">
        <v>4833.0</v>
      </c>
      <c r="C4283" s="5" t="s">
        <v>11266</v>
      </c>
      <c r="D4283" s="5" t="s">
        <v>468</v>
      </c>
      <c r="F4283" s="5"/>
      <c r="G4283" s="6" t="s">
        <v>11267</v>
      </c>
    </row>
    <row r="4284">
      <c r="A4284" s="2" t="s">
        <v>7</v>
      </c>
      <c r="B4284" s="5">
        <v>4834.0</v>
      </c>
      <c r="C4284" s="5" t="s">
        <v>11268</v>
      </c>
      <c r="D4284" s="5" t="s">
        <v>548</v>
      </c>
      <c r="F4284" s="5" t="s">
        <v>11269</v>
      </c>
      <c r="G4284" s="6" t="s">
        <v>11270</v>
      </c>
    </row>
    <row r="4285">
      <c r="A4285" s="2" t="s">
        <v>7</v>
      </c>
      <c r="B4285" s="5">
        <v>4835.0</v>
      </c>
      <c r="C4285" s="5" t="s">
        <v>11271</v>
      </c>
      <c r="D4285" s="5" t="s">
        <v>4620</v>
      </c>
      <c r="F4285" s="5" t="s">
        <v>11272</v>
      </c>
      <c r="G4285" s="6" t="s">
        <v>11273</v>
      </c>
    </row>
    <row r="4286">
      <c r="A4286" s="2" t="s">
        <v>7</v>
      </c>
      <c r="B4286" s="5">
        <v>4836.0</v>
      </c>
      <c r="C4286" s="5" t="s">
        <v>11274</v>
      </c>
      <c r="D4286" s="5" t="s">
        <v>468</v>
      </c>
      <c r="F4286" s="5" t="s">
        <v>11275</v>
      </c>
      <c r="G4286" s="6" t="s">
        <v>11276</v>
      </c>
    </row>
    <row r="4287">
      <c r="A4287" s="2" t="s">
        <v>7</v>
      </c>
      <c r="B4287" s="5">
        <v>4837.0</v>
      </c>
      <c r="C4287" s="5" t="s">
        <v>11277</v>
      </c>
      <c r="D4287" s="5" t="s">
        <v>4620</v>
      </c>
      <c r="F4287" s="5" t="s">
        <v>11242</v>
      </c>
      <c r="G4287" s="6" t="s">
        <v>11278</v>
      </c>
    </row>
    <row r="4288">
      <c r="A4288" s="2" t="s">
        <v>7</v>
      </c>
      <c r="B4288" s="5">
        <v>4838.0</v>
      </c>
      <c r="C4288" s="5" t="s">
        <v>11279</v>
      </c>
      <c r="D4288" s="5" t="s">
        <v>4620</v>
      </c>
      <c r="F4288" s="5" t="s">
        <v>11280</v>
      </c>
      <c r="G4288" s="6" t="s">
        <v>11281</v>
      </c>
    </row>
    <row r="4289">
      <c r="A4289" s="2" t="s">
        <v>7</v>
      </c>
      <c r="B4289" s="5">
        <v>4839.0</v>
      </c>
      <c r="C4289" s="5" t="s">
        <v>11282</v>
      </c>
      <c r="D4289" s="5" t="s">
        <v>4620</v>
      </c>
      <c r="F4289" s="5" t="s">
        <v>11283</v>
      </c>
      <c r="G4289" s="6" t="s">
        <v>11284</v>
      </c>
    </row>
    <row r="4290">
      <c r="A4290" s="2" t="s">
        <v>7</v>
      </c>
      <c r="B4290" s="5">
        <v>4840.0</v>
      </c>
      <c r="C4290" s="5" t="s">
        <v>11285</v>
      </c>
      <c r="D4290" s="5" t="s">
        <v>468</v>
      </c>
      <c r="F4290" s="5" t="s">
        <v>11286</v>
      </c>
      <c r="G4290" s="6" t="s">
        <v>11287</v>
      </c>
    </row>
    <row r="4291">
      <c r="A4291" s="2" t="s">
        <v>7</v>
      </c>
      <c r="B4291" s="5">
        <v>4841.0</v>
      </c>
      <c r="C4291" s="5" t="s">
        <v>11288</v>
      </c>
      <c r="D4291" s="5" t="s">
        <v>458</v>
      </c>
      <c r="F4291" s="5"/>
      <c r="G4291" s="6" t="s">
        <v>11289</v>
      </c>
    </row>
    <row r="4292">
      <c r="A4292" s="2" t="s">
        <v>7</v>
      </c>
      <c r="B4292" s="5">
        <v>4842.0</v>
      </c>
      <c r="C4292" s="5" t="s">
        <v>11290</v>
      </c>
      <c r="D4292" s="5" t="s">
        <v>548</v>
      </c>
      <c r="F4292" s="5" t="s">
        <v>11291</v>
      </c>
      <c r="G4292" s="6" t="s">
        <v>11292</v>
      </c>
    </row>
    <row r="4293">
      <c r="A4293" s="2" t="s">
        <v>7</v>
      </c>
      <c r="B4293" s="5">
        <v>4843.0</v>
      </c>
      <c r="C4293" s="5" t="s">
        <v>11293</v>
      </c>
      <c r="D4293" s="5" t="s">
        <v>548</v>
      </c>
      <c r="F4293" s="5" t="s">
        <v>11294</v>
      </c>
      <c r="G4293" s="6" t="s">
        <v>11295</v>
      </c>
    </row>
    <row r="4294">
      <c r="A4294" s="2" t="s">
        <v>7</v>
      </c>
      <c r="B4294" s="5">
        <v>4844.0</v>
      </c>
      <c r="C4294" s="5" t="s">
        <v>11296</v>
      </c>
      <c r="D4294" s="5" t="s">
        <v>548</v>
      </c>
      <c r="F4294" s="5" t="s">
        <v>11297</v>
      </c>
      <c r="G4294" s="6" t="s">
        <v>11298</v>
      </c>
    </row>
    <row r="4295">
      <c r="A4295" s="2" t="s">
        <v>7</v>
      </c>
      <c r="B4295" s="5">
        <v>4845.0</v>
      </c>
      <c r="C4295" s="5" t="s">
        <v>11299</v>
      </c>
      <c r="D4295" s="5" t="s">
        <v>548</v>
      </c>
      <c r="F4295" s="5" t="s">
        <v>11300</v>
      </c>
      <c r="G4295" s="6" t="s">
        <v>11301</v>
      </c>
    </row>
    <row r="4296">
      <c r="A4296" s="2" t="s">
        <v>7</v>
      </c>
      <c r="B4296" s="5">
        <v>4846.0</v>
      </c>
      <c r="C4296" s="5" t="s">
        <v>11302</v>
      </c>
      <c r="D4296" s="5" t="s">
        <v>548</v>
      </c>
      <c r="F4296" s="5" t="s">
        <v>11303</v>
      </c>
      <c r="G4296" s="6" t="s">
        <v>11304</v>
      </c>
    </row>
    <row r="4297">
      <c r="A4297" s="2" t="s">
        <v>7</v>
      </c>
      <c r="B4297" s="5">
        <v>4847.0</v>
      </c>
      <c r="C4297" s="5" t="s">
        <v>11305</v>
      </c>
      <c r="D4297" s="5" t="s">
        <v>548</v>
      </c>
      <c r="F4297" s="5"/>
      <c r="G4297" s="6" t="s">
        <v>11306</v>
      </c>
    </row>
    <row r="4298">
      <c r="A4298" s="2" t="s">
        <v>7</v>
      </c>
      <c r="B4298" s="5">
        <v>4848.0</v>
      </c>
      <c r="C4298" s="5" t="s">
        <v>11307</v>
      </c>
      <c r="D4298" s="5" t="s">
        <v>548</v>
      </c>
      <c r="F4298" s="5" t="s">
        <v>11308</v>
      </c>
      <c r="G4298" s="6" t="s">
        <v>11309</v>
      </c>
    </row>
    <row r="4299">
      <c r="A4299" s="2" t="s">
        <v>7</v>
      </c>
      <c r="B4299" s="5">
        <v>4849.0</v>
      </c>
      <c r="C4299" s="5" t="s">
        <v>11310</v>
      </c>
      <c r="D4299" s="5" t="s">
        <v>548</v>
      </c>
      <c r="F4299" s="5" t="s">
        <v>11311</v>
      </c>
      <c r="G4299" s="6" t="s">
        <v>11312</v>
      </c>
    </row>
    <row r="4300">
      <c r="A4300" s="2" t="s">
        <v>7</v>
      </c>
      <c r="B4300" s="5">
        <v>4850.0</v>
      </c>
      <c r="C4300" s="5" t="s">
        <v>11313</v>
      </c>
      <c r="D4300" s="5" t="s">
        <v>540</v>
      </c>
      <c r="F4300" s="5" t="s">
        <v>11314</v>
      </c>
      <c r="G4300" s="6" t="s">
        <v>11315</v>
      </c>
    </row>
    <row r="4301">
      <c r="A4301" s="2" t="s">
        <v>7</v>
      </c>
      <c r="B4301" s="5">
        <v>4851.0</v>
      </c>
      <c r="C4301" s="5" t="s">
        <v>11316</v>
      </c>
      <c r="D4301" s="5" t="s">
        <v>548</v>
      </c>
      <c r="F4301" s="5" t="s">
        <v>11317</v>
      </c>
      <c r="G4301" s="6" t="s">
        <v>11318</v>
      </c>
    </row>
    <row r="4302">
      <c r="A4302" s="2" t="s">
        <v>7</v>
      </c>
      <c r="B4302" s="5">
        <v>4852.0</v>
      </c>
      <c r="C4302" s="5" t="s">
        <v>11319</v>
      </c>
      <c r="D4302" s="5" t="s">
        <v>548</v>
      </c>
      <c r="F4302" s="5"/>
      <c r="G4302" s="6" t="s">
        <v>11320</v>
      </c>
    </row>
    <row r="4303">
      <c r="A4303" s="2" t="s">
        <v>7</v>
      </c>
      <c r="B4303" s="5">
        <v>4853.0</v>
      </c>
      <c r="C4303" s="5" t="s">
        <v>11321</v>
      </c>
      <c r="D4303" s="5" t="s">
        <v>548</v>
      </c>
      <c r="F4303" s="5" t="s">
        <v>11322</v>
      </c>
      <c r="G4303" s="6" t="s">
        <v>11323</v>
      </c>
    </row>
    <row r="4304">
      <c r="A4304" s="2" t="s">
        <v>7</v>
      </c>
      <c r="B4304" s="5">
        <v>4854.0</v>
      </c>
      <c r="C4304" s="5" t="s">
        <v>11324</v>
      </c>
      <c r="D4304" s="5" t="s">
        <v>548</v>
      </c>
      <c r="F4304" s="5"/>
      <c r="G4304" s="6" t="s">
        <v>11325</v>
      </c>
    </row>
    <row r="4305">
      <c r="A4305" s="2" t="s">
        <v>7</v>
      </c>
      <c r="B4305" s="5">
        <v>4855.0</v>
      </c>
      <c r="C4305" s="5" t="s">
        <v>11326</v>
      </c>
      <c r="D4305" s="5" t="s">
        <v>548</v>
      </c>
      <c r="F4305" s="5"/>
      <c r="G4305" s="6" t="s">
        <v>11327</v>
      </c>
    </row>
    <row r="4306">
      <c r="A4306" s="2" t="s">
        <v>7</v>
      </c>
      <c r="B4306" s="5">
        <v>4856.0</v>
      </c>
      <c r="C4306" s="5" t="s">
        <v>11328</v>
      </c>
      <c r="D4306" s="5" t="s">
        <v>548</v>
      </c>
      <c r="F4306" s="5"/>
      <c r="G4306" s="6" t="s">
        <v>11329</v>
      </c>
    </row>
    <row r="4307">
      <c r="A4307" s="2" t="s">
        <v>7</v>
      </c>
      <c r="B4307" s="5">
        <v>4857.0</v>
      </c>
      <c r="C4307" s="5" t="s">
        <v>11330</v>
      </c>
      <c r="D4307" s="5" t="s">
        <v>548</v>
      </c>
      <c r="F4307" s="5"/>
      <c r="G4307" s="6" t="s">
        <v>11331</v>
      </c>
    </row>
    <row r="4308">
      <c r="A4308" s="2" t="s">
        <v>7</v>
      </c>
      <c r="B4308" s="5">
        <v>4858.0</v>
      </c>
      <c r="C4308" s="5" t="s">
        <v>11332</v>
      </c>
      <c r="D4308" s="5" t="s">
        <v>548</v>
      </c>
      <c r="F4308" s="5" t="s">
        <v>11333</v>
      </c>
      <c r="G4308" s="6" t="s">
        <v>11334</v>
      </c>
    </row>
    <row r="4309">
      <c r="A4309" s="2" t="s">
        <v>7</v>
      </c>
      <c r="B4309" s="5">
        <v>4859.0</v>
      </c>
      <c r="C4309" s="5" t="s">
        <v>11335</v>
      </c>
      <c r="D4309" s="5" t="s">
        <v>548</v>
      </c>
      <c r="F4309" s="5" t="s">
        <v>9269</v>
      </c>
      <c r="G4309" s="6" t="s">
        <v>11336</v>
      </c>
    </row>
    <row r="4310">
      <c r="A4310" s="2" t="s">
        <v>7</v>
      </c>
      <c r="B4310" s="5">
        <v>4860.0</v>
      </c>
      <c r="C4310" s="5" t="s">
        <v>11337</v>
      </c>
      <c r="D4310" s="5" t="s">
        <v>548</v>
      </c>
      <c r="F4310" s="5"/>
      <c r="G4310" s="6" t="s">
        <v>11338</v>
      </c>
    </row>
    <row r="4311">
      <c r="A4311" s="2" t="s">
        <v>7</v>
      </c>
      <c r="B4311" s="5">
        <v>4861.0</v>
      </c>
      <c r="C4311" s="5" t="s">
        <v>11339</v>
      </c>
      <c r="D4311" s="5" t="s">
        <v>548</v>
      </c>
      <c r="F4311" s="5" t="s">
        <v>11340</v>
      </c>
      <c r="G4311" s="6" t="s">
        <v>11341</v>
      </c>
    </row>
    <row r="4312">
      <c r="A4312" s="2" t="s">
        <v>7</v>
      </c>
      <c r="B4312" s="5">
        <v>4862.0</v>
      </c>
      <c r="C4312" s="5" t="s">
        <v>11342</v>
      </c>
      <c r="D4312" s="5" t="s">
        <v>548</v>
      </c>
      <c r="F4312" s="5" t="s">
        <v>11343</v>
      </c>
      <c r="G4312" s="6" t="s">
        <v>11344</v>
      </c>
    </row>
    <row r="4313">
      <c r="A4313" s="2" t="s">
        <v>7</v>
      </c>
      <c r="B4313" s="5">
        <v>4863.0</v>
      </c>
      <c r="C4313" s="5" t="s">
        <v>11345</v>
      </c>
      <c r="D4313" s="5" t="s">
        <v>548</v>
      </c>
      <c r="F4313" s="5" t="s">
        <v>11346</v>
      </c>
      <c r="G4313" s="6" t="s">
        <v>11347</v>
      </c>
    </row>
    <row r="4314">
      <c r="A4314" s="2" t="s">
        <v>7</v>
      </c>
      <c r="B4314" s="5">
        <v>4864.0</v>
      </c>
      <c r="C4314" s="5" t="s">
        <v>11348</v>
      </c>
      <c r="D4314" s="5" t="s">
        <v>548</v>
      </c>
      <c r="F4314" s="5" t="s">
        <v>11349</v>
      </c>
      <c r="G4314" s="6" t="s">
        <v>11350</v>
      </c>
    </row>
    <row r="4315">
      <c r="A4315" s="2" t="s">
        <v>7</v>
      </c>
      <c r="B4315" s="5">
        <v>4865.0</v>
      </c>
      <c r="C4315" s="5" t="s">
        <v>11351</v>
      </c>
      <c r="D4315" s="5" t="s">
        <v>468</v>
      </c>
      <c r="F4315" s="5" t="s">
        <v>11352</v>
      </c>
      <c r="G4315" s="6" t="s">
        <v>11353</v>
      </c>
    </row>
    <row r="4316">
      <c r="A4316" s="2" t="s">
        <v>7</v>
      </c>
      <c r="B4316" s="5">
        <v>4866.0</v>
      </c>
      <c r="C4316" s="5" t="s">
        <v>11354</v>
      </c>
      <c r="D4316" s="5" t="s">
        <v>548</v>
      </c>
      <c r="F4316" s="5" t="s">
        <v>11355</v>
      </c>
      <c r="G4316" s="6" t="s">
        <v>11356</v>
      </c>
    </row>
    <row r="4317">
      <c r="A4317" s="2" t="s">
        <v>7</v>
      </c>
      <c r="B4317" s="5">
        <v>4867.0</v>
      </c>
      <c r="C4317" s="5" t="s">
        <v>11357</v>
      </c>
      <c r="D4317" s="5" t="s">
        <v>548</v>
      </c>
      <c r="F4317" s="5" t="s">
        <v>11358</v>
      </c>
      <c r="G4317" s="6" t="s">
        <v>11359</v>
      </c>
    </row>
    <row r="4318">
      <c r="A4318" s="2" t="s">
        <v>7</v>
      </c>
      <c r="B4318" s="5">
        <v>4868.0</v>
      </c>
      <c r="C4318" s="5" t="s">
        <v>11360</v>
      </c>
      <c r="D4318" s="5" t="s">
        <v>548</v>
      </c>
      <c r="F4318" s="5" t="s">
        <v>11361</v>
      </c>
      <c r="G4318" s="6" t="s">
        <v>11362</v>
      </c>
    </row>
    <row r="4319">
      <c r="A4319" s="2" t="s">
        <v>7</v>
      </c>
      <c r="B4319" s="5">
        <v>4869.0</v>
      </c>
      <c r="C4319" s="5" t="s">
        <v>11363</v>
      </c>
      <c r="D4319" s="5" t="s">
        <v>548</v>
      </c>
      <c r="F4319" s="5" t="s">
        <v>11364</v>
      </c>
      <c r="G4319" s="6" t="s">
        <v>11365</v>
      </c>
    </row>
    <row r="4320">
      <c r="A4320" s="2" t="s">
        <v>7</v>
      </c>
      <c r="B4320" s="5">
        <v>4870.0</v>
      </c>
      <c r="C4320" s="5" t="s">
        <v>11366</v>
      </c>
      <c r="D4320" s="5" t="s">
        <v>548</v>
      </c>
      <c r="F4320" s="5" t="s">
        <v>11367</v>
      </c>
      <c r="G4320" s="6" t="s">
        <v>11368</v>
      </c>
    </row>
    <row r="4321">
      <c r="A4321" s="2" t="s">
        <v>7</v>
      </c>
      <c r="B4321" s="5">
        <v>4871.0</v>
      </c>
      <c r="C4321" s="5" t="s">
        <v>11369</v>
      </c>
      <c r="D4321" s="5" t="s">
        <v>548</v>
      </c>
      <c r="F4321" s="5" t="s">
        <v>11370</v>
      </c>
      <c r="G4321" s="6" t="s">
        <v>11371</v>
      </c>
    </row>
    <row r="4322">
      <c r="A4322" s="2" t="s">
        <v>7</v>
      </c>
      <c r="B4322" s="5">
        <v>4872.0</v>
      </c>
      <c r="C4322" s="5" t="s">
        <v>11372</v>
      </c>
      <c r="D4322" s="5" t="s">
        <v>548</v>
      </c>
      <c r="F4322" s="5" t="s">
        <v>11373</v>
      </c>
      <c r="G4322" s="6" t="s">
        <v>11374</v>
      </c>
    </row>
    <row r="4323">
      <c r="A4323" s="2" t="s">
        <v>7</v>
      </c>
      <c r="B4323" s="5">
        <v>4873.0</v>
      </c>
      <c r="C4323" s="5" t="s">
        <v>11375</v>
      </c>
      <c r="D4323" s="5" t="s">
        <v>548</v>
      </c>
      <c r="F4323" s="5" t="s">
        <v>11376</v>
      </c>
      <c r="G4323" s="6" t="s">
        <v>11377</v>
      </c>
    </row>
    <row r="4324">
      <c r="A4324" s="2" t="s">
        <v>7</v>
      </c>
      <c r="B4324" s="5">
        <v>4874.0</v>
      </c>
      <c r="C4324" s="5" t="s">
        <v>11378</v>
      </c>
      <c r="D4324" s="5" t="s">
        <v>548</v>
      </c>
      <c r="F4324" s="5" t="s">
        <v>7925</v>
      </c>
      <c r="G4324" s="6" t="s">
        <v>11379</v>
      </c>
    </row>
    <row r="4325">
      <c r="A4325" s="2" t="s">
        <v>7</v>
      </c>
      <c r="B4325" s="5">
        <v>4875.0</v>
      </c>
      <c r="C4325" s="5" t="s">
        <v>11380</v>
      </c>
      <c r="D4325" s="5" t="s">
        <v>548</v>
      </c>
      <c r="F4325" s="5" t="s">
        <v>11381</v>
      </c>
      <c r="G4325" s="6" t="s">
        <v>11382</v>
      </c>
    </row>
    <row r="4326">
      <c r="A4326" s="2" t="s">
        <v>7</v>
      </c>
      <c r="B4326" s="5">
        <v>4876.0</v>
      </c>
      <c r="C4326" s="5" t="s">
        <v>11383</v>
      </c>
      <c r="D4326" s="5" t="s">
        <v>4620</v>
      </c>
      <c r="F4326" s="5" t="s">
        <v>11384</v>
      </c>
      <c r="G4326" s="6" t="s">
        <v>11385</v>
      </c>
    </row>
    <row r="4327">
      <c r="A4327" s="2" t="s">
        <v>7</v>
      </c>
      <c r="B4327" s="5">
        <v>4877.0</v>
      </c>
      <c r="C4327" s="5" t="s">
        <v>11386</v>
      </c>
      <c r="D4327" s="5" t="s">
        <v>548</v>
      </c>
      <c r="F4327" s="5" t="s">
        <v>3874</v>
      </c>
      <c r="G4327" s="6" t="s">
        <v>11387</v>
      </c>
    </row>
    <row r="4328">
      <c r="A4328" s="2" t="s">
        <v>7</v>
      </c>
      <c r="B4328" s="5">
        <v>4878.0</v>
      </c>
      <c r="C4328" s="5" t="s">
        <v>11388</v>
      </c>
      <c r="D4328" s="5" t="s">
        <v>548</v>
      </c>
      <c r="F4328" s="5" t="s">
        <v>11389</v>
      </c>
      <c r="G4328" s="6" t="s">
        <v>11390</v>
      </c>
    </row>
    <row r="4329">
      <c r="A4329" s="2" t="s">
        <v>7</v>
      </c>
      <c r="B4329" s="5">
        <v>4879.0</v>
      </c>
      <c r="C4329" s="5" t="s">
        <v>11391</v>
      </c>
      <c r="D4329" s="5" t="s">
        <v>548</v>
      </c>
      <c r="F4329" s="5"/>
      <c r="G4329" s="6" t="s">
        <v>11392</v>
      </c>
    </row>
    <row r="4330">
      <c r="A4330" s="2" t="s">
        <v>7</v>
      </c>
      <c r="B4330" s="5">
        <v>4880.0</v>
      </c>
      <c r="C4330" s="5" t="s">
        <v>11393</v>
      </c>
      <c r="D4330" s="5" t="s">
        <v>548</v>
      </c>
      <c r="F4330" s="5" t="s">
        <v>11394</v>
      </c>
      <c r="G4330" s="6" t="s">
        <v>11395</v>
      </c>
    </row>
    <row r="4331">
      <c r="A4331" s="2" t="s">
        <v>7</v>
      </c>
      <c r="B4331" s="5">
        <v>4881.0</v>
      </c>
      <c r="C4331" s="5" t="s">
        <v>11396</v>
      </c>
      <c r="D4331" s="5" t="s">
        <v>548</v>
      </c>
      <c r="F4331" s="5"/>
      <c r="G4331" s="6" t="s">
        <v>11397</v>
      </c>
    </row>
    <row r="4332">
      <c r="A4332" s="2" t="s">
        <v>7</v>
      </c>
      <c r="B4332" s="5">
        <v>4882.0</v>
      </c>
      <c r="C4332" s="5" t="s">
        <v>11398</v>
      </c>
      <c r="D4332" s="5" t="s">
        <v>548</v>
      </c>
      <c r="F4332" s="5"/>
      <c r="G4332" s="6" t="s">
        <v>11399</v>
      </c>
    </row>
    <row r="4333">
      <c r="A4333" s="2" t="s">
        <v>7</v>
      </c>
      <c r="B4333" s="5">
        <v>4883.0</v>
      </c>
      <c r="C4333" s="5" t="s">
        <v>11400</v>
      </c>
      <c r="D4333" s="5" t="s">
        <v>548</v>
      </c>
      <c r="F4333" s="5"/>
      <c r="G4333" s="6" t="s">
        <v>11401</v>
      </c>
    </row>
    <row r="4334">
      <c r="A4334" s="2" t="s">
        <v>7</v>
      </c>
      <c r="B4334" s="5">
        <v>4884.0</v>
      </c>
      <c r="C4334" s="5" t="s">
        <v>11402</v>
      </c>
      <c r="D4334" s="5" t="s">
        <v>548</v>
      </c>
      <c r="F4334" s="5" t="s">
        <v>11403</v>
      </c>
      <c r="G4334" s="6" t="s">
        <v>11404</v>
      </c>
    </row>
    <row r="4335">
      <c r="A4335" s="2" t="s">
        <v>7</v>
      </c>
      <c r="B4335" s="5">
        <v>4885.0</v>
      </c>
      <c r="C4335" s="5" t="s">
        <v>11405</v>
      </c>
      <c r="D4335" s="5" t="s">
        <v>548</v>
      </c>
      <c r="F4335" s="5"/>
      <c r="G4335" s="6" t="s">
        <v>11406</v>
      </c>
    </row>
    <row r="4336">
      <c r="A4336" s="2" t="s">
        <v>7</v>
      </c>
      <c r="B4336" s="5">
        <v>4886.0</v>
      </c>
      <c r="C4336" s="5" t="s">
        <v>11407</v>
      </c>
      <c r="D4336" s="5" t="s">
        <v>548</v>
      </c>
      <c r="F4336" s="5" t="s">
        <v>11408</v>
      </c>
      <c r="G4336" s="6" t="s">
        <v>11409</v>
      </c>
    </row>
    <row r="4337">
      <c r="A4337" s="2" t="s">
        <v>7</v>
      </c>
      <c r="B4337" s="5">
        <v>4887.0</v>
      </c>
      <c r="C4337" s="5" t="s">
        <v>154</v>
      </c>
      <c r="D4337" s="5" t="s">
        <v>548</v>
      </c>
      <c r="F4337" s="5" t="s">
        <v>11410</v>
      </c>
      <c r="G4337" s="6" t="s">
        <v>11411</v>
      </c>
    </row>
    <row r="4338">
      <c r="A4338" s="2" t="s">
        <v>7</v>
      </c>
      <c r="B4338" s="5">
        <v>4888.0</v>
      </c>
      <c r="C4338" s="5" t="s">
        <v>11412</v>
      </c>
      <c r="D4338" s="5" t="s">
        <v>548</v>
      </c>
      <c r="F4338" s="5" t="s">
        <v>11413</v>
      </c>
      <c r="G4338" s="6" t="s">
        <v>11414</v>
      </c>
    </row>
    <row r="4339">
      <c r="A4339" s="2" t="s">
        <v>7</v>
      </c>
      <c r="B4339" s="5">
        <v>4889.0</v>
      </c>
      <c r="C4339" s="5" t="s">
        <v>11415</v>
      </c>
      <c r="D4339" s="5" t="s">
        <v>548</v>
      </c>
      <c r="F4339" s="5" t="s">
        <v>11416</v>
      </c>
      <c r="G4339" s="6" t="s">
        <v>11417</v>
      </c>
    </row>
    <row r="4340">
      <c r="A4340" s="2" t="s">
        <v>7</v>
      </c>
      <c r="B4340" s="5">
        <v>4890.0</v>
      </c>
      <c r="C4340" s="5" t="s">
        <v>11418</v>
      </c>
      <c r="D4340" s="5" t="s">
        <v>548</v>
      </c>
      <c r="F4340" s="5" t="s">
        <v>11419</v>
      </c>
      <c r="G4340" s="6" t="s">
        <v>11420</v>
      </c>
    </row>
    <row r="4341">
      <c r="A4341" s="2" t="s">
        <v>7</v>
      </c>
      <c r="B4341" s="5">
        <v>4891.0</v>
      </c>
      <c r="C4341" s="5" t="s">
        <v>11421</v>
      </c>
      <c r="D4341" s="5" t="s">
        <v>548</v>
      </c>
      <c r="F4341" s="5" t="s">
        <v>11422</v>
      </c>
      <c r="G4341" s="6" t="s">
        <v>11423</v>
      </c>
    </row>
    <row r="4342">
      <c r="A4342" s="2" t="s">
        <v>7</v>
      </c>
      <c r="B4342" s="5">
        <v>4892.0</v>
      </c>
      <c r="C4342" s="5" t="s">
        <v>11424</v>
      </c>
      <c r="D4342" s="5" t="s">
        <v>548</v>
      </c>
      <c r="F4342" s="5" t="s">
        <v>11425</v>
      </c>
      <c r="G4342" s="6" t="s">
        <v>11426</v>
      </c>
    </row>
    <row r="4343">
      <c r="A4343" s="2" t="s">
        <v>7</v>
      </c>
      <c r="B4343" s="5">
        <v>4893.0</v>
      </c>
      <c r="C4343" s="5" t="s">
        <v>11427</v>
      </c>
      <c r="D4343" s="5" t="s">
        <v>548</v>
      </c>
      <c r="F4343" s="5" t="s">
        <v>11428</v>
      </c>
      <c r="G4343" s="6" t="s">
        <v>11429</v>
      </c>
    </row>
    <row r="4344">
      <c r="A4344" s="2" t="s">
        <v>7</v>
      </c>
      <c r="B4344" s="5">
        <v>4894.0</v>
      </c>
      <c r="C4344" s="5" t="s">
        <v>11430</v>
      </c>
      <c r="D4344" s="5" t="s">
        <v>548</v>
      </c>
      <c r="F4344" s="5" t="s">
        <v>11431</v>
      </c>
      <c r="G4344" s="6" t="s">
        <v>11432</v>
      </c>
    </row>
    <row r="4345">
      <c r="A4345" s="2" t="s">
        <v>7</v>
      </c>
      <c r="B4345" s="5">
        <v>4895.0</v>
      </c>
      <c r="C4345" s="5" t="s">
        <v>11433</v>
      </c>
      <c r="D4345" s="5" t="s">
        <v>548</v>
      </c>
      <c r="F4345" s="5"/>
      <c r="G4345" s="6" t="s">
        <v>11434</v>
      </c>
    </row>
    <row r="4346">
      <c r="A4346" s="2" t="s">
        <v>7</v>
      </c>
      <c r="B4346" s="5">
        <v>4896.0</v>
      </c>
      <c r="C4346" s="5" t="s">
        <v>11435</v>
      </c>
      <c r="D4346" s="5" t="s">
        <v>468</v>
      </c>
      <c r="F4346" s="5" t="s">
        <v>11436</v>
      </c>
      <c r="G4346" s="6" t="s">
        <v>11437</v>
      </c>
    </row>
    <row r="4347">
      <c r="A4347" s="2" t="s">
        <v>7</v>
      </c>
      <c r="B4347" s="5">
        <v>4897.0</v>
      </c>
      <c r="C4347" s="5" t="s">
        <v>11438</v>
      </c>
      <c r="D4347" s="5" t="s">
        <v>548</v>
      </c>
      <c r="F4347" s="5" t="s">
        <v>11439</v>
      </c>
      <c r="G4347" s="6" t="s">
        <v>11440</v>
      </c>
    </row>
    <row r="4348">
      <c r="A4348" s="2" t="s">
        <v>7</v>
      </c>
      <c r="B4348" s="5">
        <v>4898.0</v>
      </c>
      <c r="C4348" s="5" t="s">
        <v>11441</v>
      </c>
      <c r="D4348" s="5" t="s">
        <v>540</v>
      </c>
      <c r="F4348" s="5" t="s">
        <v>11442</v>
      </c>
      <c r="G4348" s="6" t="s">
        <v>11443</v>
      </c>
    </row>
    <row r="4349">
      <c r="A4349" s="2" t="s">
        <v>7</v>
      </c>
      <c r="B4349" s="5">
        <v>4899.0</v>
      </c>
      <c r="C4349" s="5" t="s">
        <v>11444</v>
      </c>
      <c r="D4349" s="5" t="s">
        <v>548</v>
      </c>
      <c r="F4349" s="5" t="s">
        <v>11445</v>
      </c>
      <c r="G4349" s="6" t="s">
        <v>11446</v>
      </c>
    </row>
    <row r="4350">
      <c r="A4350" s="2" t="s">
        <v>7</v>
      </c>
      <c r="B4350" s="5">
        <v>4900.0</v>
      </c>
      <c r="C4350" s="5" t="s">
        <v>11447</v>
      </c>
      <c r="D4350" s="5" t="s">
        <v>548</v>
      </c>
      <c r="F4350" s="5" t="s">
        <v>11448</v>
      </c>
      <c r="G4350" s="6" t="s">
        <v>11449</v>
      </c>
    </row>
    <row r="4351">
      <c r="A4351" s="2" t="s">
        <v>7</v>
      </c>
      <c r="B4351" s="5">
        <v>4901.0</v>
      </c>
      <c r="C4351" s="5" t="s">
        <v>11450</v>
      </c>
      <c r="D4351" s="5" t="s">
        <v>548</v>
      </c>
      <c r="F4351" s="5" t="s">
        <v>11451</v>
      </c>
      <c r="G4351" s="6" t="s">
        <v>11452</v>
      </c>
    </row>
    <row r="4352">
      <c r="A4352" s="2" t="s">
        <v>7</v>
      </c>
      <c r="B4352" s="5">
        <v>4902.0</v>
      </c>
      <c r="C4352" s="5" t="s">
        <v>11453</v>
      </c>
      <c r="D4352" s="5" t="s">
        <v>468</v>
      </c>
      <c r="F4352" s="5" t="s">
        <v>11454</v>
      </c>
      <c r="G4352" s="6" t="s">
        <v>11455</v>
      </c>
    </row>
    <row r="4353">
      <c r="A4353" s="2" t="s">
        <v>7</v>
      </c>
      <c r="B4353" s="5">
        <v>4903.0</v>
      </c>
      <c r="C4353" s="5" t="s">
        <v>11456</v>
      </c>
      <c r="D4353" s="5" t="s">
        <v>468</v>
      </c>
      <c r="F4353" s="5" t="s">
        <v>11457</v>
      </c>
      <c r="G4353" s="6" t="s">
        <v>11458</v>
      </c>
    </row>
    <row r="4354">
      <c r="A4354" s="2" t="s">
        <v>7</v>
      </c>
      <c r="B4354" s="5">
        <v>4904.0</v>
      </c>
      <c r="C4354" s="5" t="s">
        <v>11459</v>
      </c>
      <c r="D4354" s="5" t="s">
        <v>468</v>
      </c>
      <c r="F4354" s="5" t="s">
        <v>11460</v>
      </c>
      <c r="G4354" s="6" t="s">
        <v>11461</v>
      </c>
    </row>
    <row r="4355">
      <c r="A4355" s="2" t="s">
        <v>7</v>
      </c>
      <c r="B4355" s="5">
        <v>4905.0</v>
      </c>
      <c r="C4355" s="5" t="s">
        <v>11462</v>
      </c>
      <c r="D4355" s="5" t="s">
        <v>468</v>
      </c>
      <c r="F4355" s="5"/>
      <c r="G4355" s="6" t="s">
        <v>11463</v>
      </c>
    </row>
    <row r="4356">
      <c r="A4356" s="2" t="s">
        <v>7</v>
      </c>
      <c r="B4356" s="5">
        <v>4906.0</v>
      </c>
      <c r="C4356" s="5" t="s">
        <v>11464</v>
      </c>
      <c r="D4356" s="5" t="s">
        <v>468</v>
      </c>
      <c r="F4356" s="5" t="s">
        <v>11465</v>
      </c>
      <c r="G4356" s="6" t="s">
        <v>11466</v>
      </c>
    </row>
    <row r="4357">
      <c r="A4357" s="2" t="s">
        <v>7</v>
      </c>
      <c r="B4357" s="5">
        <v>4907.0</v>
      </c>
      <c r="C4357" s="5" t="s">
        <v>11467</v>
      </c>
      <c r="D4357" s="5" t="s">
        <v>468</v>
      </c>
      <c r="F4357" s="5" t="s">
        <v>11468</v>
      </c>
      <c r="G4357" s="6" t="s">
        <v>11469</v>
      </c>
    </row>
    <row r="4358">
      <c r="A4358" s="2" t="s">
        <v>7</v>
      </c>
      <c r="B4358" s="5">
        <v>4908.0</v>
      </c>
      <c r="C4358" s="5" t="s">
        <v>11470</v>
      </c>
      <c r="D4358" s="5" t="s">
        <v>468</v>
      </c>
      <c r="F4358" s="5" t="s">
        <v>11471</v>
      </c>
      <c r="G4358" s="6" t="s">
        <v>11472</v>
      </c>
    </row>
    <row r="4359">
      <c r="A4359" s="2" t="s">
        <v>7</v>
      </c>
      <c r="B4359" s="5">
        <v>4909.0</v>
      </c>
      <c r="C4359" s="5" t="s">
        <v>11473</v>
      </c>
      <c r="D4359" s="5" t="s">
        <v>468</v>
      </c>
      <c r="F4359" s="5" t="s">
        <v>11474</v>
      </c>
      <c r="G4359" s="6" t="s">
        <v>11475</v>
      </c>
    </row>
    <row r="4360">
      <c r="A4360" s="2" t="s">
        <v>7</v>
      </c>
      <c r="B4360" s="5">
        <v>4910.0</v>
      </c>
      <c r="C4360" s="5" t="s">
        <v>11476</v>
      </c>
      <c r="D4360" s="5" t="s">
        <v>468</v>
      </c>
      <c r="F4360" s="5"/>
      <c r="G4360" s="6" t="s">
        <v>11477</v>
      </c>
    </row>
    <row r="4361">
      <c r="A4361" s="2" t="s">
        <v>7</v>
      </c>
      <c r="B4361" s="5">
        <v>4911.0</v>
      </c>
      <c r="C4361" s="5" t="s">
        <v>11478</v>
      </c>
      <c r="D4361" s="5" t="s">
        <v>468</v>
      </c>
      <c r="F4361" s="5" t="s">
        <v>11479</v>
      </c>
      <c r="G4361" s="6" t="s">
        <v>11480</v>
      </c>
    </row>
    <row r="4362">
      <c r="A4362" s="2" t="s">
        <v>7</v>
      </c>
      <c r="B4362" s="5">
        <v>4912.0</v>
      </c>
      <c r="C4362" s="5" t="s">
        <v>11481</v>
      </c>
      <c r="D4362" s="5" t="s">
        <v>468</v>
      </c>
      <c r="F4362" s="5" t="s">
        <v>11482</v>
      </c>
      <c r="G4362" s="6" t="s">
        <v>11483</v>
      </c>
    </row>
    <row r="4363">
      <c r="A4363" s="2" t="s">
        <v>7</v>
      </c>
      <c r="B4363" s="5">
        <v>4913.0</v>
      </c>
      <c r="C4363" s="5" t="s">
        <v>11484</v>
      </c>
      <c r="D4363" s="5" t="s">
        <v>468</v>
      </c>
      <c r="F4363" s="5" t="s">
        <v>10863</v>
      </c>
      <c r="G4363" s="6" t="s">
        <v>11485</v>
      </c>
    </row>
    <row r="4364">
      <c r="A4364" s="2" t="s">
        <v>7</v>
      </c>
      <c r="B4364" s="5">
        <v>4914.0</v>
      </c>
      <c r="C4364" s="5" t="s">
        <v>11486</v>
      </c>
      <c r="D4364" s="5" t="s">
        <v>468</v>
      </c>
      <c r="F4364" s="5" t="s">
        <v>11487</v>
      </c>
      <c r="G4364" s="6" t="s">
        <v>11488</v>
      </c>
    </row>
    <row r="4365">
      <c r="A4365" s="2" t="s">
        <v>7</v>
      </c>
      <c r="B4365" s="5">
        <v>4915.0</v>
      </c>
      <c r="C4365" s="5" t="s">
        <v>11489</v>
      </c>
      <c r="D4365" s="5" t="s">
        <v>468</v>
      </c>
      <c r="F4365" s="5" t="s">
        <v>11490</v>
      </c>
      <c r="G4365" s="6" t="s">
        <v>11491</v>
      </c>
    </row>
    <row r="4366">
      <c r="A4366" s="2" t="s">
        <v>7</v>
      </c>
      <c r="B4366" s="5">
        <v>4916.0</v>
      </c>
      <c r="C4366" s="5" t="s">
        <v>11492</v>
      </c>
      <c r="D4366" s="5" t="s">
        <v>468</v>
      </c>
      <c r="F4366" s="5" t="s">
        <v>11493</v>
      </c>
      <c r="G4366" s="6" t="s">
        <v>11494</v>
      </c>
    </row>
    <row r="4367">
      <c r="A4367" s="2" t="s">
        <v>7</v>
      </c>
      <c r="B4367" s="5">
        <v>4917.0</v>
      </c>
      <c r="C4367" s="5" t="s">
        <v>11495</v>
      </c>
      <c r="D4367" s="5" t="s">
        <v>468</v>
      </c>
      <c r="F4367" s="5" t="s">
        <v>11496</v>
      </c>
      <c r="G4367" s="6" t="s">
        <v>11497</v>
      </c>
    </row>
    <row r="4368">
      <c r="A4368" s="2" t="s">
        <v>7</v>
      </c>
      <c r="B4368" s="5">
        <v>4918.0</v>
      </c>
      <c r="C4368" s="5" t="s">
        <v>11498</v>
      </c>
      <c r="D4368" s="5" t="s">
        <v>468</v>
      </c>
      <c r="F4368" s="5" t="s">
        <v>11499</v>
      </c>
      <c r="G4368" s="6" t="s">
        <v>11500</v>
      </c>
    </row>
    <row r="4369">
      <c r="A4369" s="2" t="s">
        <v>7</v>
      </c>
      <c r="B4369" s="5">
        <v>4919.0</v>
      </c>
      <c r="C4369" s="5" t="s">
        <v>11501</v>
      </c>
      <c r="D4369" s="5" t="s">
        <v>468</v>
      </c>
      <c r="F4369" s="5" t="s">
        <v>11502</v>
      </c>
      <c r="G4369" s="6" t="s">
        <v>11503</v>
      </c>
    </row>
    <row r="4370">
      <c r="A4370" s="2" t="s">
        <v>7</v>
      </c>
      <c r="B4370" s="5">
        <v>4920.0</v>
      </c>
      <c r="C4370" s="5" t="s">
        <v>11504</v>
      </c>
      <c r="D4370" s="5" t="s">
        <v>468</v>
      </c>
      <c r="F4370" s="5"/>
      <c r="G4370" s="6" t="s">
        <v>11505</v>
      </c>
    </row>
    <row r="4371">
      <c r="A4371" s="2" t="s">
        <v>7</v>
      </c>
      <c r="B4371" s="5">
        <v>4921.0</v>
      </c>
      <c r="C4371" s="5" t="s">
        <v>11506</v>
      </c>
      <c r="D4371" s="5" t="s">
        <v>468</v>
      </c>
      <c r="F4371" s="5" t="s">
        <v>11507</v>
      </c>
      <c r="G4371" s="6" t="s">
        <v>11508</v>
      </c>
    </row>
    <row r="4372">
      <c r="A4372" s="2" t="s">
        <v>7</v>
      </c>
      <c r="B4372" s="5">
        <v>4922.0</v>
      </c>
      <c r="C4372" s="5" t="s">
        <v>11509</v>
      </c>
      <c r="D4372" s="5" t="s">
        <v>468</v>
      </c>
      <c r="F4372" s="5" t="s">
        <v>11510</v>
      </c>
      <c r="G4372" s="6" t="s">
        <v>11511</v>
      </c>
    </row>
    <row r="4373">
      <c r="A4373" s="2" t="s">
        <v>7</v>
      </c>
      <c r="B4373" s="5">
        <v>4923.0</v>
      </c>
      <c r="C4373" s="5" t="s">
        <v>11512</v>
      </c>
      <c r="D4373" s="5" t="s">
        <v>468</v>
      </c>
      <c r="F4373" s="5"/>
      <c r="G4373" s="6" t="s">
        <v>11513</v>
      </c>
    </row>
    <row r="4374">
      <c r="A4374" s="2" t="s">
        <v>7</v>
      </c>
      <c r="B4374" s="5">
        <v>4924.0</v>
      </c>
      <c r="C4374" s="5" t="s">
        <v>11514</v>
      </c>
      <c r="D4374" s="5" t="s">
        <v>468</v>
      </c>
      <c r="F4374" s="5"/>
      <c r="G4374" s="6" t="s">
        <v>11515</v>
      </c>
    </row>
    <row r="4375">
      <c r="A4375" s="2" t="s">
        <v>7</v>
      </c>
      <c r="B4375" s="5">
        <v>4925.0</v>
      </c>
      <c r="C4375" s="5" t="s">
        <v>11516</v>
      </c>
      <c r="D4375" s="5" t="s">
        <v>468</v>
      </c>
      <c r="F4375" s="5"/>
      <c r="G4375" s="6" t="s">
        <v>11517</v>
      </c>
    </row>
    <row r="4376">
      <c r="A4376" s="2" t="s">
        <v>7</v>
      </c>
      <c r="B4376" s="5">
        <v>4926.0</v>
      </c>
      <c r="C4376" s="5" t="s">
        <v>11518</v>
      </c>
      <c r="D4376" s="5" t="s">
        <v>468</v>
      </c>
      <c r="F4376" s="5" t="s">
        <v>11519</v>
      </c>
      <c r="G4376" s="6" t="s">
        <v>11520</v>
      </c>
    </row>
    <row r="4377">
      <c r="A4377" s="2" t="s">
        <v>7</v>
      </c>
      <c r="B4377" s="5">
        <v>4927.0</v>
      </c>
      <c r="C4377" s="5" t="s">
        <v>11521</v>
      </c>
      <c r="D4377" s="5" t="s">
        <v>468</v>
      </c>
      <c r="F4377" s="5" t="s">
        <v>11522</v>
      </c>
      <c r="G4377" s="6" t="s">
        <v>11523</v>
      </c>
    </row>
    <row r="4378">
      <c r="A4378" s="2" t="s">
        <v>7</v>
      </c>
      <c r="B4378" s="5">
        <v>4928.0</v>
      </c>
      <c r="C4378" s="5" t="s">
        <v>11524</v>
      </c>
      <c r="D4378" s="5" t="s">
        <v>468</v>
      </c>
      <c r="F4378" s="5" t="s">
        <v>11525</v>
      </c>
      <c r="G4378" s="6" t="s">
        <v>11526</v>
      </c>
    </row>
    <row r="4379">
      <c r="A4379" s="2" t="s">
        <v>7</v>
      </c>
      <c r="B4379" s="5">
        <v>4929.0</v>
      </c>
      <c r="C4379" s="5" t="s">
        <v>11527</v>
      </c>
      <c r="D4379" s="5" t="s">
        <v>468</v>
      </c>
      <c r="F4379" s="5" t="s">
        <v>11528</v>
      </c>
      <c r="G4379" s="6" t="s">
        <v>11529</v>
      </c>
    </row>
    <row r="4380">
      <c r="A4380" s="2" t="s">
        <v>7</v>
      </c>
      <c r="B4380" s="5">
        <v>4930.0</v>
      </c>
      <c r="C4380" s="5" t="s">
        <v>11530</v>
      </c>
      <c r="D4380" s="5" t="s">
        <v>468</v>
      </c>
      <c r="F4380" s="5" t="s">
        <v>11531</v>
      </c>
      <c r="G4380" s="6" t="s">
        <v>11532</v>
      </c>
    </row>
    <row r="4381">
      <c r="A4381" s="2" t="s">
        <v>7</v>
      </c>
      <c r="B4381" s="5">
        <v>4931.0</v>
      </c>
      <c r="C4381" s="5" t="s">
        <v>11533</v>
      </c>
      <c r="D4381" s="5" t="s">
        <v>468</v>
      </c>
      <c r="F4381" s="5" t="s">
        <v>11534</v>
      </c>
      <c r="G4381" s="6" t="s">
        <v>11535</v>
      </c>
    </row>
    <row r="4382">
      <c r="A4382" s="2" t="s">
        <v>7</v>
      </c>
      <c r="B4382" s="5">
        <v>4932.0</v>
      </c>
      <c r="C4382" s="5" t="s">
        <v>11536</v>
      </c>
      <c r="D4382" s="5" t="s">
        <v>468</v>
      </c>
      <c r="F4382" s="5" t="s">
        <v>11537</v>
      </c>
      <c r="G4382" s="6" t="s">
        <v>11538</v>
      </c>
    </row>
    <row r="4383">
      <c r="A4383" s="2" t="s">
        <v>7</v>
      </c>
      <c r="B4383" s="5">
        <v>4933.0</v>
      </c>
      <c r="C4383" s="5" t="s">
        <v>11539</v>
      </c>
      <c r="D4383" s="5" t="s">
        <v>468</v>
      </c>
      <c r="F4383" s="5" t="s">
        <v>11540</v>
      </c>
      <c r="G4383" s="6" t="s">
        <v>11541</v>
      </c>
    </row>
    <row r="4384">
      <c r="A4384" s="2" t="s">
        <v>7</v>
      </c>
      <c r="B4384" s="5">
        <v>4934.0</v>
      </c>
      <c r="C4384" s="5" t="s">
        <v>11542</v>
      </c>
      <c r="D4384" s="5" t="s">
        <v>468</v>
      </c>
      <c r="F4384" s="5" t="s">
        <v>11543</v>
      </c>
      <c r="G4384" s="6" t="s">
        <v>11544</v>
      </c>
    </row>
    <row r="4385">
      <c r="A4385" s="2" t="s">
        <v>7</v>
      </c>
      <c r="B4385" s="5">
        <v>4935.0</v>
      </c>
      <c r="C4385" s="5" t="s">
        <v>11545</v>
      </c>
      <c r="D4385" s="5" t="s">
        <v>468</v>
      </c>
      <c r="F4385" s="5" t="s">
        <v>8159</v>
      </c>
      <c r="G4385" s="6" t="s">
        <v>11546</v>
      </c>
    </row>
    <row r="4386">
      <c r="A4386" s="2" t="s">
        <v>7</v>
      </c>
      <c r="B4386" s="5">
        <v>4936.0</v>
      </c>
      <c r="C4386" s="5" t="s">
        <v>11547</v>
      </c>
      <c r="D4386" s="5" t="s">
        <v>468</v>
      </c>
      <c r="F4386" s="5" t="s">
        <v>11548</v>
      </c>
      <c r="G4386" s="6" t="s">
        <v>11549</v>
      </c>
    </row>
    <row r="4387">
      <c r="A4387" s="2" t="s">
        <v>7</v>
      </c>
      <c r="B4387" s="5">
        <v>4937.0</v>
      </c>
      <c r="C4387" s="5" t="s">
        <v>11550</v>
      </c>
      <c r="D4387" s="5" t="s">
        <v>468</v>
      </c>
      <c r="F4387" s="5" t="s">
        <v>11551</v>
      </c>
      <c r="G4387" s="6" t="s">
        <v>11552</v>
      </c>
    </row>
    <row r="4388">
      <c r="A4388" s="2" t="s">
        <v>7</v>
      </c>
      <c r="B4388" s="5">
        <v>4938.0</v>
      </c>
      <c r="C4388" s="5" t="s">
        <v>11553</v>
      </c>
      <c r="D4388" s="5" t="s">
        <v>468</v>
      </c>
      <c r="F4388" s="5"/>
      <c r="G4388" s="6" t="s">
        <v>11554</v>
      </c>
    </row>
    <row r="4389">
      <c r="A4389" s="2" t="s">
        <v>7</v>
      </c>
      <c r="B4389" s="5">
        <v>4939.0</v>
      </c>
      <c r="C4389" s="5" t="s">
        <v>11555</v>
      </c>
      <c r="D4389" s="5" t="s">
        <v>468</v>
      </c>
      <c r="F4389" s="5" t="s">
        <v>11556</v>
      </c>
      <c r="G4389" s="6" t="s">
        <v>11557</v>
      </c>
    </row>
    <row r="4390">
      <c r="A4390" s="2" t="s">
        <v>7</v>
      </c>
      <c r="B4390" s="5">
        <v>4940.0</v>
      </c>
      <c r="C4390" s="5" t="s">
        <v>11558</v>
      </c>
      <c r="D4390" s="5" t="s">
        <v>468</v>
      </c>
      <c r="F4390" s="5" t="s">
        <v>3393</v>
      </c>
      <c r="G4390" s="6" t="s">
        <v>11559</v>
      </c>
    </row>
    <row r="4391">
      <c r="A4391" s="2" t="s">
        <v>7</v>
      </c>
      <c r="B4391" s="5">
        <v>4941.0</v>
      </c>
      <c r="C4391" s="5" t="s">
        <v>11560</v>
      </c>
      <c r="D4391" s="5" t="s">
        <v>468</v>
      </c>
      <c r="F4391" s="5" t="s">
        <v>11561</v>
      </c>
      <c r="G4391" s="6" t="s">
        <v>11562</v>
      </c>
    </row>
    <row r="4392">
      <c r="A4392" s="2" t="s">
        <v>7</v>
      </c>
      <c r="B4392" s="5">
        <v>4942.0</v>
      </c>
      <c r="C4392" s="5" t="s">
        <v>11563</v>
      </c>
      <c r="D4392" s="5" t="s">
        <v>468</v>
      </c>
      <c r="F4392" s="5" t="s">
        <v>11564</v>
      </c>
      <c r="G4392" s="6" t="s">
        <v>11565</v>
      </c>
    </row>
    <row r="4393">
      <c r="A4393" s="2" t="s">
        <v>7</v>
      </c>
      <c r="B4393" s="5">
        <v>4943.0</v>
      </c>
      <c r="C4393" s="5" t="s">
        <v>11566</v>
      </c>
      <c r="D4393" s="5" t="s">
        <v>468</v>
      </c>
      <c r="F4393" s="5" t="s">
        <v>11567</v>
      </c>
      <c r="G4393" s="6" t="s">
        <v>11568</v>
      </c>
    </row>
    <row r="4394">
      <c r="A4394" s="2" t="s">
        <v>7</v>
      </c>
      <c r="B4394" s="5">
        <v>4944.0</v>
      </c>
      <c r="C4394" s="5" t="s">
        <v>11569</v>
      </c>
      <c r="D4394" s="5" t="s">
        <v>468</v>
      </c>
      <c r="F4394" s="5" t="s">
        <v>6640</v>
      </c>
      <c r="G4394" s="6" t="s">
        <v>11570</v>
      </c>
    </row>
    <row r="4395">
      <c r="A4395" s="2" t="s">
        <v>7</v>
      </c>
      <c r="B4395" s="5">
        <v>4945.0</v>
      </c>
      <c r="C4395" s="5" t="s">
        <v>11571</v>
      </c>
      <c r="D4395" s="5" t="s">
        <v>468</v>
      </c>
      <c r="F4395" s="5" t="s">
        <v>11572</v>
      </c>
      <c r="G4395" s="6" t="s">
        <v>11573</v>
      </c>
    </row>
    <row r="4396">
      <c r="A4396" s="2" t="s">
        <v>7</v>
      </c>
      <c r="B4396" s="5">
        <v>4946.0</v>
      </c>
      <c r="C4396" s="5" t="s">
        <v>11574</v>
      </c>
      <c r="D4396" s="5" t="s">
        <v>468</v>
      </c>
      <c r="F4396" s="5" t="s">
        <v>11575</v>
      </c>
      <c r="G4396" s="6" t="s">
        <v>11576</v>
      </c>
    </row>
    <row r="4397">
      <c r="A4397" s="2" t="s">
        <v>7</v>
      </c>
      <c r="B4397" s="5">
        <v>4947.0</v>
      </c>
      <c r="C4397" s="5" t="s">
        <v>11577</v>
      </c>
      <c r="D4397" s="5" t="s">
        <v>458</v>
      </c>
      <c r="F4397" s="5" t="s">
        <v>11578</v>
      </c>
      <c r="G4397" s="6" t="s">
        <v>11579</v>
      </c>
    </row>
    <row r="4398">
      <c r="A4398" s="2" t="s">
        <v>7</v>
      </c>
      <c r="B4398" s="5">
        <v>4948.0</v>
      </c>
      <c r="C4398" s="5" t="s">
        <v>11580</v>
      </c>
      <c r="D4398" s="5" t="s">
        <v>468</v>
      </c>
      <c r="F4398" s="5" t="s">
        <v>11581</v>
      </c>
      <c r="G4398" s="6" t="s">
        <v>11582</v>
      </c>
    </row>
    <row r="4399">
      <c r="A4399" s="2" t="s">
        <v>7</v>
      </c>
      <c r="B4399" s="5">
        <v>4949.0</v>
      </c>
      <c r="C4399" s="5" t="s">
        <v>11583</v>
      </c>
      <c r="D4399" s="5" t="s">
        <v>468</v>
      </c>
      <c r="F4399" s="5" t="s">
        <v>11584</v>
      </c>
      <c r="G4399" s="6" t="s">
        <v>11585</v>
      </c>
    </row>
    <row r="4400">
      <c r="A4400" s="2" t="s">
        <v>7</v>
      </c>
      <c r="B4400" s="5">
        <v>4950.0</v>
      </c>
      <c r="C4400" s="5" t="s">
        <v>11586</v>
      </c>
      <c r="D4400" s="5" t="s">
        <v>4620</v>
      </c>
      <c r="F4400" s="5" t="s">
        <v>11587</v>
      </c>
      <c r="G4400" s="6" t="s">
        <v>11588</v>
      </c>
    </row>
    <row r="4401">
      <c r="A4401" s="2" t="s">
        <v>7</v>
      </c>
      <c r="B4401" s="5">
        <v>4951.0</v>
      </c>
      <c r="C4401" s="5" t="s">
        <v>11589</v>
      </c>
      <c r="D4401" s="5" t="s">
        <v>468</v>
      </c>
      <c r="F4401" s="5" t="s">
        <v>11590</v>
      </c>
      <c r="G4401" s="6" t="s">
        <v>11591</v>
      </c>
    </row>
    <row r="4402">
      <c r="A4402" s="2" t="s">
        <v>7</v>
      </c>
      <c r="B4402" s="5">
        <v>4952.0</v>
      </c>
      <c r="C4402" s="5" t="s">
        <v>11592</v>
      </c>
      <c r="D4402" s="5" t="s">
        <v>468</v>
      </c>
      <c r="F4402" s="5"/>
      <c r="G4402" s="6" t="s">
        <v>11593</v>
      </c>
    </row>
    <row r="4403">
      <c r="A4403" s="2" t="s">
        <v>7</v>
      </c>
      <c r="B4403" s="5">
        <v>4953.0</v>
      </c>
      <c r="C4403" s="5" t="s">
        <v>11594</v>
      </c>
      <c r="D4403" s="5" t="s">
        <v>468</v>
      </c>
      <c r="F4403" s="5" t="s">
        <v>7660</v>
      </c>
      <c r="G4403" s="6" t="s">
        <v>11595</v>
      </c>
    </row>
    <row r="4404">
      <c r="A4404" s="2" t="s">
        <v>7</v>
      </c>
      <c r="B4404" s="5">
        <v>4954.0</v>
      </c>
      <c r="C4404" s="5" t="s">
        <v>11596</v>
      </c>
      <c r="D4404" s="5" t="s">
        <v>468</v>
      </c>
      <c r="F4404" s="5"/>
      <c r="G4404" s="6" t="s">
        <v>11597</v>
      </c>
    </row>
    <row r="4405">
      <c r="A4405" s="2" t="s">
        <v>7</v>
      </c>
      <c r="B4405" s="5">
        <v>4955.0</v>
      </c>
      <c r="C4405" s="5" t="s">
        <v>11598</v>
      </c>
      <c r="D4405" s="5" t="s">
        <v>468</v>
      </c>
      <c r="F4405" s="5"/>
      <c r="G4405" s="6" t="s">
        <v>11599</v>
      </c>
    </row>
    <row r="4406">
      <c r="A4406" s="2" t="s">
        <v>7</v>
      </c>
      <c r="B4406" s="5">
        <v>4956.0</v>
      </c>
      <c r="C4406" s="5" t="s">
        <v>11600</v>
      </c>
      <c r="D4406" s="5" t="s">
        <v>468</v>
      </c>
      <c r="F4406" s="5" t="s">
        <v>11601</v>
      </c>
      <c r="G4406" s="6" t="s">
        <v>11602</v>
      </c>
    </row>
    <row r="4407">
      <c r="A4407" s="2" t="s">
        <v>7</v>
      </c>
      <c r="B4407" s="5">
        <v>4957.0</v>
      </c>
      <c r="C4407" s="5" t="s">
        <v>11603</v>
      </c>
      <c r="D4407" s="5" t="s">
        <v>468</v>
      </c>
      <c r="F4407" s="5"/>
      <c r="G4407" s="6" t="s">
        <v>11604</v>
      </c>
    </row>
    <row r="4408">
      <c r="A4408" s="2" t="s">
        <v>7</v>
      </c>
      <c r="B4408" s="5">
        <v>4958.0</v>
      </c>
      <c r="C4408" s="5" t="s">
        <v>11605</v>
      </c>
      <c r="D4408" s="5" t="s">
        <v>468</v>
      </c>
      <c r="F4408" s="5" t="s">
        <v>11606</v>
      </c>
      <c r="G4408" s="6" t="s">
        <v>11607</v>
      </c>
    </row>
    <row r="4409">
      <c r="A4409" s="2" t="s">
        <v>7</v>
      </c>
      <c r="B4409" s="5">
        <v>4959.0</v>
      </c>
      <c r="C4409" s="5" t="s">
        <v>11608</v>
      </c>
      <c r="D4409" s="5" t="s">
        <v>468</v>
      </c>
      <c r="F4409" s="5"/>
      <c r="G4409" s="6" t="s">
        <v>11609</v>
      </c>
    </row>
    <row r="4410">
      <c r="A4410" s="2" t="s">
        <v>7</v>
      </c>
      <c r="B4410" s="5">
        <v>4960.0</v>
      </c>
      <c r="C4410" s="5" t="s">
        <v>11610</v>
      </c>
      <c r="D4410" s="5" t="s">
        <v>468</v>
      </c>
      <c r="F4410" s="5" t="s">
        <v>11611</v>
      </c>
      <c r="G4410" s="6" t="s">
        <v>11612</v>
      </c>
    </row>
    <row r="4411">
      <c r="A4411" s="2" t="s">
        <v>7</v>
      </c>
      <c r="B4411" s="5">
        <v>4961.0</v>
      </c>
      <c r="C4411" s="5" t="s">
        <v>11613</v>
      </c>
      <c r="D4411" s="5" t="s">
        <v>468</v>
      </c>
      <c r="F4411" s="5"/>
      <c r="G4411" s="6" t="s">
        <v>11614</v>
      </c>
    </row>
    <row r="4412">
      <c r="A4412" s="2" t="s">
        <v>7</v>
      </c>
      <c r="B4412" s="5">
        <v>4962.0</v>
      </c>
      <c r="C4412" s="5" t="s">
        <v>11615</v>
      </c>
      <c r="D4412" s="5" t="s">
        <v>468</v>
      </c>
      <c r="F4412" s="5" t="s">
        <v>11616</v>
      </c>
      <c r="G4412" s="6" t="s">
        <v>11617</v>
      </c>
    </row>
    <row r="4413">
      <c r="A4413" s="2" t="s">
        <v>7</v>
      </c>
      <c r="B4413" s="5">
        <v>4963.0</v>
      </c>
      <c r="C4413" s="5" t="s">
        <v>11618</v>
      </c>
      <c r="D4413" s="5" t="s">
        <v>468</v>
      </c>
      <c r="F4413" s="5" t="s">
        <v>11619</v>
      </c>
      <c r="G4413" s="6" t="s">
        <v>11620</v>
      </c>
    </row>
    <row r="4414">
      <c r="A4414" s="2" t="s">
        <v>7</v>
      </c>
      <c r="B4414" s="5">
        <v>4964.0</v>
      </c>
      <c r="C4414" s="5" t="s">
        <v>11621</v>
      </c>
      <c r="D4414" s="5" t="s">
        <v>468</v>
      </c>
      <c r="F4414" s="5"/>
      <c r="G4414" s="6" t="s">
        <v>11622</v>
      </c>
    </row>
    <row r="4415">
      <c r="A4415" s="2" t="s">
        <v>7</v>
      </c>
      <c r="B4415" s="5">
        <v>4965.0</v>
      </c>
      <c r="C4415" s="5" t="s">
        <v>11623</v>
      </c>
      <c r="D4415" s="5" t="s">
        <v>468</v>
      </c>
      <c r="F4415" s="5"/>
      <c r="G4415" s="6" t="s">
        <v>11624</v>
      </c>
    </row>
    <row r="4416">
      <c r="A4416" s="2" t="s">
        <v>7</v>
      </c>
      <c r="B4416" s="5">
        <v>4966.0</v>
      </c>
      <c r="C4416" s="5" t="s">
        <v>11625</v>
      </c>
      <c r="D4416" s="5" t="s">
        <v>468</v>
      </c>
      <c r="F4416" s="5" t="s">
        <v>11626</v>
      </c>
      <c r="G4416" s="6" t="s">
        <v>11627</v>
      </c>
    </row>
    <row r="4417">
      <c r="A4417" s="2" t="s">
        <v>7</v>
      </c>
      <c r="B4417" s="5">
        <v>4967.0</v>
      </c>
      <c r="C4417" s="5" t="s">
        <v>11628</v>
      </c>
      <c r="D4417" s="5" t="s">
        <v>468</v>
      </c>
      <c r="F4417" s="5" t="s">
        <v>7443</v>
      </c>
      <c r="G4417" s="6" t="s">
        <v>11629</v>
      </c>
    </row>
    <row r="4418">
      <c r="A4418" s="2" t="s">
        <v>7</v>
      </c>
      <c r="B4418" s="5">
        <v>4968.0</v>
      </c>
      <c r="C4418" s="5" t="s">
        <v>11630</v>
      </c>
      <c r="D4418" s="5" t="s">
        <v>468</v>
      </c>
      <c r="F4418" s="5" t="s">
        <v>11631</v>
      </c>
      <c r="G4418" s="6" t="s">
        <v>11632</v>
      </c>
    </row>
    <row r="4419">
      <c r="A4419" s="2" t="s">
        <v>7</v>
      </c>
      <c r="B4419" s="5">
        <v>4969.0</v>
      </c>
      <c r="C4419" s="5" t="s">
        <v>11633</v>
      </c>
      <c r="D4419" s="5" t="s">
        <v>468</v>
      </c>
      <c r="F4419" s="5" t="s">
        <v>11634</v>
      </c>
      <c r="G4419" s="6" t="s">
        <v>11635</v>
      </c>
    </row>
    <row r="4420">
      <c r="A4420" s="2" t="s">
        <v>7</v>
      </c>
      <c r="B4420" s="5">
        <v>4970.0</v>
      </c>
      <c r="C4420" s="5" t="s">
        <v>11636</v>
      </c>
      <c r="D4420" s="5" t="s">
        <v>468</v>
      </c>
      <c r="F4420" s="5"/>
      <c r="G4420" s="6" t="s">
        <v>11637</v>
      </c>
    </row>
    <row r="4421">
      <c r="A4421" s="2" t="s">
        <v>7</v>
      </c>
      <c r="B4421" s="5">
        <v>4971.0</v>
      </c>
      <c r="C4421" s="5" t="s">
        <v>11638</v>
      </c>
      <c r="D4421" s="5" t="s">
        <v>458</v>
      </c>
      <c r="F4421" s="5"/>
      <c r="G4421" s="6" t="s">
        <v>11639</v>
      </c>
    </row>
    <row r="4422">
      <c r="A4422" s="2" t="s">
        <v>7</v>
      </c>
      <c r="B4422" s="5">
        <v>4972.0</v>
      </c>
      <c r="C4422" s="5" t="s">
        <v>11640</v>
      </c>
      <c r="D4422" s="5" t="s">
        <v>468</v>
      </c>
      <c r="F4422" s="5"/>
      <c r="G4422" s="6" t="s">
        <v>11641</v>
      </c>
    </row>
    <row r="4423">
      <c r="A4423" s="2" t="s">
        <v>7</v>
      </c>
      <c r="B4423" s="5">
        <v>4973.0</v>
      </c>
      <c r="C4423" s="5" t="s">
        <v>11642</v>
      </c>
      <c r="D4423" s="5" t="s">
        <v>468</v>
      </c>
      <c r="F4423" s="5" t="s">
        <v>11643</v>
      </c>
      <c r="G4423" s="6" t="s">
        <v>11644</v>
      </c>
    </row>
    <row r="4424">
      <c r="A4424" s="2" t="s">
        <v>7</v>
      </c>
      <c r="B4424" s="5">
        <v>4974.0</v>
      </c>
      <c r="C4424" s="5" t="s">
        <v>11645</v>
      </c>
      <c r="D4424" s="5" t="s">
        <v>458</v>
      </c>
      <c r="F4424" s="5"/>
      <c r="G4424" s="6" t="s">
        <v>11646</v>
      </c>
    </row>
    <row r="4425">
      <c r="A4425" s="2" t="s">
        <v>7</v>
      </c>
      <c r="B4425" s="5">
        <v>4975.0</v>
      </c>
      <c r="C4425" s="5" t="s">
        <v>11647</v>
      </c>
      <c r="D4425" s="5" t="s">
        <v>468</v>
      </c>
      <c r="F4425" s="5" t="s">
        <v>11648</v>
      </c>
      <c r="G4425" s="6" t="s">
        <v>11649</v>
      </c>
    </row>
    <row r="4426">
      <c r="A4426" s="2" t="s">
        <v>7</v>
      </c>
      <c r="B4426" s="5">
        <v>4976.0</v>
      </c>
      <c r="C4426" s="5" t="s">
        <v>11650</v>
      </c>
      <c r="D4426" s="5" t="s">
        <v>468</v>
      </c>
      <c r="F4426" s="5" t="s">
        <v>11651</v>
      </c>
      <c r="G4426" s="6" t="s">
        <v>11652</v>
      </c>
    </row>
    <row r="4427">
      <c r="A4427" s="2" t="s">
        <v>7</v>
      </c>
      <c r="B4427" s="5">
        <v>4977.0</v>
      </c>
      <c r="C4427" s="5" t="s">
        <v>11653</v>
      </c>
      <c r="D4427" s="5" t="s">
        <v>468</v>
      </c>
      <c r="F4427" s="5" t="s">
        <v>860</v>
      </c>
      <c r="G4427" s="6" t="s">
        <v>11654</v>
      </c>
    </row>
    <row r="4428">
      <c r="A4428" s="2" t="s">
        <v>7</v>
      </c>
      <c r="B4428" s="5">
        <v>4978.0</v>
      </c>
      <c r="C4428" s="5" t="s">
        <v>11655</v>
      </c>
      <c r="D4428" s="5" t="s">
        <v>468</v>
      </c>
      <c r="F4428" s="5" t="s">
        <v>11656</v>
      </c>
      <c r="G4428" s="6" t="s">
        <v>11657</v>
      </c>
    </row>
    <row r="4429">
      <c r="A4429" s="2" t="s">
        <v>7</v>
      </c>
      <c r="B4429" s="5">
        <v>4979.0</v>
      </c>
      <c r="C4429" s="5" t="s">
        <v>11658</v>
      </c>
      <c r="D4429" s="5" t="s">
        <v>458</v>
      </c>
      <c r="F4429" s="5" t="s">
        <v>11659</v>
      </c>
      <c r="G4429" s="6" t="s">
        <v>11660</v>
      </c>
    </row>
    <row r="4430">
      <c r="A4430" s="2" t="s">
        <v>7</v>
      </c>
      <c r="B4430" s="5">
        <v>4980.0</v>
      </c>
      <c r="C4430" s="5" t="s">
        <v>11661</v>
      </c>
      <c r="D4430" s="5" t="s">
        <v>468</v>
      </c>
      <c r="F4430" s="5" t="s">
        <v>11662</v>
      </c>
      <c r="G4430" s="6" t="s">
        <v>11663</v>
      </c>
    </row>
    <row r="4431">
      <c r="A4431" s="2" t="s">
        <v>7</v>
      </c>
      <c r="B4431" s="5">
        <v>4981.0</v>
      </c>
      <c r="C4431" s="5" t="s">
        <v>11664</v>
      </c>
      <c r="D4431" s="5" t="s">
        <v>468</v>
      </c>
      <c r="F4431" s="5" t="s">
        <v>11665</v>
      </c>
      <c r="G4431" s="6" t="s">
        <v>11666</v>
      </c>
    </row>
    <row r="4432">
      <c r="A4432" s="2" t="s">
        <v>7</v>
      </c>
      <c r="B4432" s="5">
        <v>4982.0</v>
      </c>
      <c r="C4432" s="5" t="s">
        <v>11667</v>
      </c>
      <c r="D4432" s="5" t="s">
        <v>4620</v>
      </c>
      <c r="F4432" s="5"/>
      <c r="G4432" s="6" t="s">
        <v>11668</v>
      </c>
    </row>
    <row r="4433">
      <c r="A4433" s="2" t="s">
        <v>7</v>
      </c>
      <c r="B4433" s="5">
        <v>4983.0</v>
      </c>
      <c r="C4433" s="5" t="s">
        <v>451</v>
      </c>
      <c r="D4433" s="5" t="s">
        <v>468</v>
      </c>
      <c r="F4433" s="5" t="s">
        <v>11148</v>
      </c>
      <c r="G4433" s="6" t="s">
        <v>11669</v>
      </c>
    </row>
    <row r="4434">
      <c r="A4434" s="2" t="s">
        <v>7</v>
      </c>
      <c r="B4434" s="5">
        <v>4984.0</v>
      </c>
      <c r="C4434" s="5" t="s">
        <v>11670</v>
      </c>
      <c r="D4434" s="5" t="s">
        <v>468</v>
      </c>
      <c r="F4434" s="5" t="s">
        <v>11671</v>
      </c>
      <c r="G4434" s="6" t="s">
        <v>11672</v>
      </c>
    </row>
    <row r="4435">
      <c r="A4435" s="2" t="s">
        <v>7</v>
      </c>
      <c r="B4435" s="5">
        <v>4985.0</v>
      </c>
      <c r="C4435" s="5" t="s">
        <v>11673</v>
      </c>
      <c r="D4435" s="5" t="s">
        <v>468</v>
      </c>
      <c r="F4435" s="5" t="s">
        <v>11674</v>
      </c>
      <c r="G4435" s="6" t="s">
        <v>11675</v>
      </c>
    </row>
    <row r="4436">
      <c r="A4436" s="2" t="s">
        <v>7</v>
      </c>
      <c r="B4436" s="5">
        <v>4986.0</v>
      </c>
      <c r="C4436" s="5" t="s">
        <v>11676</v>
      </c>
      <c r="D4436" s="5" t="s">
        <v>468</v>
      </c>
      <c r="F4436" s="5" t="s">
        <v>11677</v>
      </c>
      <c r="G4436" s="6" t="s">
        <v>11678</v>
      </c>
    </row>
    <row r="4437">
      <c r="A4437" s="2" t="s">
        <v>7</v>
      </c>
      <c r="B4437" s="5">
        <v>4987.0</v>
      </c>
      <c r="C4437" s="5" t="s">
        <v>11679</v>
      </c>
      <c r="D4437" s="5" t="s">
        <v>468</v>
      </c>
      <c r="F4437" s="5" t="s">
        <v>11680</v>
      </c>
      <c r="G4437" s="6" t="s">
        <v>11681</v>
      </c>
    </row>
    <row r="4438">
      <c r="A4438" s="2" t="s">
        <v>7</v>
      </c>
      <c r="B4438" s="5">
        <v>4988.0</v>
      </c>
      <c r="C4438" s="5" t="s">
        <v>11682</v>
      </c>
      <c r="D4438" s="5" t="s">
        <v>468</v>
      </c>
      <c r="F4438" s="5" t="s">
        <v>11683</v>
      </c>
      <c r="G4438" s="6" t="s">
        <v>11684</v>
      </c>
    </row>
    <row r="4439">
      <c r="A4439" s="2" t="s">
        <v>7</v>
      </c>
      <c r="B4439" s="5">
        <v>4989.0</v>
      </c>
      <c r="C4439" s="5" t="s">
        <v>11685</v>
      </c>
      <c r="D4439" s="5" t="s">
        <v>468</v>
      </c>
      <c r="F4439" s="5" t="s">
        <v>11686</v>
      </c>
      <c r="G4439" s="6" t="s">
        <v>11687</v>
      </c>
    </row>
    <row r="4440">
      <c r="A4440" s="2" t="s">
        <v>7</v>
      </c>
      <c r="B4440" s="5">
        <v>4990.0</v>
      </c>
      <c r="C4440" s="5" t="s">
        <v>11688</v>
      </c>
      <c r="D4440" s="5" t="s">
        <v>468</v>
      </c>
      <c r="F4440" s="5"/>
      <c r="G4440" s="6" t="s">
        <v>11689</v>
      </c>
    </row>
    <row r="4441">
      <c r="A4441" s="2" t="s">
        <v>7</v>
      </c>
      <c r="B4441" s="5">
        <v>4991.0</v>
      </c>
      <c r="C4441" s="5" t="s">
        <v>11690</v>
      </c>
      <c r="D4441" s="5" t="s">
        <v>468</v>
      </c>
      <c r="F4441" s="5" t="s">
        <v>11691</v>
      </c>
      <c r="G4441" s="6" t="s">
        <v>11692</v>
      </c>
    </row>
    <row r="4442">
      <c r="A4442" s="2" t="s">
        <v>7</v>
      </c>
      <c r="B4442" s="5">
        <v>4992.0</v>
      </c>
      <c r="C4442" s="5" t="s">
        <v>11693</v>
      </c>
      <c r="D4442" s="5" t="s">
        <v>468</v>
      </c>
      <c r="F4442" s="5" t="s">
        <v>11694</v>
      </c>
      <c r="G4442" s="6" t="s">
        <v>11695</v>
      </c>
    </row>
    <row r="4443">
      <c r="A4443" s="2" t="s">
        <v>7</v>
      </c>
      <c r="B4443" s="5">
        <v>4993.0</v>
      </c>
      <c r="C4443" s="5" t="s">
        <v>11696</v>
      </c>
      <c r="D4443" s="5" t="s">
        <v>468</v>
      </c>
      <c r="F4443" s="5" t="s">
        <v>10957</v>
      </c>
      <c r="G4443" s="6" t="s">
        <v>11697</v>
      </c>
    </row>
    <row r="4444">
      <c r="A4444" s="2" t="s">
        <v>7</v>
      </c>
      <c r="B4444" s="5">
        <v>4994.0</v>
      </c>
      <c r="C4444" s="5" t="s">
        <v>11698</v>
      </c>
      <c r="D4444" s="5" t="s">
        <v>468</v>
      </c>
      <c r="F4444" s="5" t="s">
        <v>11699</v>
      </c>
      <c r="G4444" s="6" t="s">
        <v>11700</v>
      </c>
    </row>
    <row r="4445">
      <c r="A4445" s="2" t="s">
        <v>7</v>
      </c>
      <c r="B4445" s="5">
        <v>4995.0</v>
      </c>
      <c r="C4445" s="5" t="s">
        <v>11701</v>
      </c>
      <c r="D4445" s="5" t="s">
        <v>468</v>
      </c>
      <c r="F4445" s="5"/>
      <c r="G4445" s="6" t="s">
        <v>11702</v>
      </c>
    </row>
    <row r="4446">
      <c r="A4446" s="2" t="s">
        <v>7</v>
      </c>
      <c r="B4446" s="5">
        <v>4996.0</v>
      </c>
      <c r="C4446" s="5" t="s">
        <v>11703</v>
      </c>
      <c r="D4446" s="5" t="s">
        <v>468</v>
      </c>
      <c r="F4446" s="5" t="s">
        <v>11704</v>
      </c>
      <c r="G4446" s="6" t="s">
        <v>11705</v>
      </c>
    </row>
    <row r="4447">
      <c r="A4447" s="2" t="s">
        <v>7</v>
      </c>
      <c r="B4447" s="5">
        <v>4997.0</v>
      </c>
      <c r="C4447" s="5" t="s">
        <v>11706</v>
      </c>
      <c r="D4447" s="5" t="s">
        <v>468</v>
      </c>
      <c r="F4447" s="5" t="s">
        <v>11707</v>
      </c>
      <c r="G4447" s="6" t="s">
        <v>11708</v>
      </c>
    </row>
    <row r="4448">
      <c r="A4448" s="2" t="s">
        <v>7</v>
      </c>
      <c r="B4448" s="5">
        <v>4998.0</v>
      </c>
      <c r="C4448" s="5" t="s">
        <v>11709</v>
      </c>
      <c r="D4448" s="5" t="s">
        <v>468</v>
      </c>
      <c r="F4448" s="5" t="s">
        <v>11710</v>
      </c>
      <c r="G4448" s="6" t="s">
        <v>11711</v>
      </c>
    </row>
    <row r="4449">
      <c r="A4449" s="2" t="s">
        <v>7</v>
      </c>
      <c r="B4449" s="5">
        <v>4999.0</v>
      </c>
      <c r="C4449" s="5" t="s">
        <v>11712</v>
      </c>
      <c r="D4449" s="5" t="s">
        <v>468</v>
      </c>
      <c r="F4449" s="5" t="s">
        <v>9186</v>
      </c>
      <c r="G4449" s="6" t="s">
        <v>11713</v>
      </c>
    </row>
    <row r="4450">
      <c r="A4450" s="2" t="s">
        <v>7</v>
      </c>
      <c r="B4450" s="5">
        <v>5000.0</v>
      </c>
      <c r="C4450" s="5" t="s">
        <v>11714</v>
      </c>
      <c r="D4450" s="5" t="s">
        <v>468</v>
      </c>
      <c r="F4450" s="5" t="s">
        <v>11715</v>
      </c>
      <c r="G4450" s="6" t="s">
        <v>11716</v>
      </c>
    </row>
    <row r="4451">
      <c r="A4451" s="2" t="s">
        <v>7</v>
      </c>
      <c r="B4451" s="5">
        <v>5001.0</v>
      </c>
      <c r="C4451" s="5" t="s">
        <v>11717</v>
      </c>
      <c r="D4451" s="5" t="s">
        <v>468</v>
      </c>
      <c r="F4451" s="5" t="s">
        <v>11718</v>
      </c>
      <c r="G4451" s="6" t="s">
        <v>11719</v>
      </c>
    </row>
    <row r="4452">
      <c r="A4452" s="2" t="s">
        <v>7</v>
      </c>
      <c r="B4452" s="5">
        <v>5002.0</v>
      </c>
      <c r="C4452" s="5" t="s">
        <v>11720</v>
      </c>
      <c r="D4452" s="5" t="s">
        <v>468</v>
      </c>
      <c r="F4452" s="5" t="s">
        <v>11721</v>
      </c>
      <c r="G4452" s="6" t="s">
        <v>11722</v>
      </c>
    </row>
    <row r="4453">
      <c r="A4453" s="2" t="s">
        <v>7</v>
      </c>
      <c r="B4453" s="5">
        <v>5003.0</v>
      </c>
      <c r="C4453" s="5" t="s">
        <v>11723</v>
      </c>
      <c r="D4453" s="5" t="s">
        <v>468</v>
      </c>
      <c r="F4453" s="5"/>
      <c r="G4453" s="6" t="s">
        <v>11724</v>
      </c>
    </row>
    <row r="4454">
      <c r="A4454" s="2" t="s">
        <v>7</v>
      </c>
      <c r="B4454" s="5">
        <v>5004.0</v>
      </c>
      <c r="C4454" s="5" t="s">
        <v>11725</v>
      </c>
      <c r="D4454" s="5" t="s">
        <v>468</v>
      </c>
      <c r="F4454" s="5" t="s">
        <v>11726</v>
      </c>
      <c r="G4454" s="6" t="s">
        <v>11727</v>
      </c>
    </row>
    <row r="4455">
      <c r="A4455" s="2" t="s">
        <v>7</v>
      </c>
      <c r="B4455" s="5">
        <v>5005.0</v>
      </c>
      <c r="C4455" s="5" t="s">
        <v>11728</v>
      </c>
      <c r="D4455" s="5" t="s">
        <v>4620</v>
      </c>
      <c r="F4455" s="5" t="s">
        <v>11729</v>
      </c>
      <c r="G4455" s="6" t="s">
        <v>11730</v>
      </c>
    </row>
    <row r="4456">
      <c r="A4456" s="2" t="s">
        <v>7</v>
      </c>
      <c r="B4456" s="5">
        <v>5006.0</v>
      </c>
      <c r="C4456" s="5" t="s">
        <v>11731</v>
      </c>
      <c r="D4456" s="5" t="s">
        <v>468</v>
      </c>
      <c r="F4456" s="5" t="s">
        <v>11732</v>
      </c>
      <c r="G4456" s="6" t="s">
        <v>11733</v>
      </c>
    </row>
    <row r="4457">
      <c r="A4457" s="2" t="s">
        <v>7</v>
      </c>
      <c r="B4457" s="5">
        <v>5007.0</v>
      </c>
      <c r="C4457" s="5" t="s">
        <v>11734</v>
      </c>
      <c r="D4457" s="5" t="s">
        <v>468</v>
      </c>
      <c r="F4457" s="5" t="s">
        <v>11735</v>
      </c>
      <c r="G4457" s="6" t="s">
        <v>11736</v>
      </c>
    </row>
    <row r="4458">
      <c r="A4458" s="2" t="s">
        <v>7</v>
      </c>
      <c r="B4458" s="5">
        <v>5008.0</v>
      </c>
      <c r="C4458" s="5" t="s">
        <v>11737</v>
      </c>
      <c r="D4458" s="5" t="s">
        <v>468</v>
      </c>
      <c r="F4458" s="5" t="s">
        <v>11738</v>
      </c>
      <c r="G4458" s="6" t="s">
        <v>11739</v>
      </c>
    </row>
    <row r="4459">
      <c r="A4459" s="2" t="s">
        <v>7</v>
      </c>
      <c r="B4459" s="5">
        <v>5009.0</v>
      </c>
      <c r="C4459" s="5" t="s">
        <v>11740</v>
      </c>
      <c r="D4459" s="5" t="s">
        <v>468</v>
      </c>
      <c r="F4459" s="5" t="s">
        <v>8517</v>
      </c>
      <c r="G4459" s="6" t="s">
        <v>11741</v>
      </c>
    </row>
    <row r="4460">
      <c r="A4460" s="2" t="s">
        <v>7</v>
      </c>
      <c r="B4460" s="5">
        <v>5010.0</v>
      </c>
      <c r="C4460" s="5" t="s">
        <v>11742</v>
      </c>
      <c r="D4460" s="5" t="s">
        <v>468</v>
      </c>
      <c r="F4460" s="5" t="s">
        <v>11743</v>
      </c>
      <c r="G4460" s="6" t="s">
        <v>11744</v>
      </c>
    </row>
    <row r="4461">
      <c r="A4461" s="2" t="s">
        <v>7</v>
      </c>
      <c r="B4461" s="5">
        <v>5011.0</v>
      </c>
      <c r="C4461" s="5" t="s">
        <v>11745</v>
      </c>
      <c r="D4461" s="5" t="s">
        <v>4620</v>
      </c>
      <c r="F4461" s="5" t="s">
        <v>11746</v>
      </c>
      <c r="G4461" s="6" t="s">
        <v>11747</v>
      </c>
    </row>
    <row r="4462">
      <c r="A4462" s="2" t="s">
        <v>7</v>
      </c>
      <c r="B4462" s="5">
        <v>5012.0</v>
      </c>
      <c r="C4462" s="5" t="s">
        <v>11748</v>
      </c>
      <c r="D4462" s="5" t="s">
        <v>468</v>
      </c>
      <c r="F4462" s="5" t="s">
        <v>6640</v>
      </c>
      <c r="G4462" s="6" t="s">
        <v>11749</v>
      </c>
    </row>
    <row r="4463">
      <c r="A4463" s="2" t="s">
        <v>7</v>
      </c>
      <c r="B4463" s="5">
        <v>5013.0</v>
      </c>
      <c r="C4463" s="5" t="s">
        <v>11750</v>
      </c>
      <c r="D4463" s="5" t="s">
        <v>4620</v>
      </c>
      <c r="F4463" s="5"/>
      <c r="G4463" s="6" t="s">
        <v>11751</v>
      </c>
    </row>
    <row r="4464">
      <c r="A4464" s="2" t="s">
        <v>7</v>
      </c>
      <c r="B4464" s="5">
        <v>5014.0</v>
      </c>
      <c r="C4464" s="5" t="s">
        <v>11752</v>
      </c>
      <c r="D4464" s="5" t="s">
        <v>468</v>
      </c>
      <c r="F4464" s="5" t="s">
        <v>11753</v>
      </c>
      <c r="G4464" s="6" t="s">
        <v>11754</v>
      </c>
    </row>
    <row r="4465">
      <c r="A4465" s="2" t="s">
        <v>7</v>
      </c>
      <c r="B4465" s="5">
        <v>5015.0</v>
      </c>
      <c r="C4465" s="5" t="s">
        <v>11755</v>
      </c>
      <c r="D4465" s="5" t="s">
        <v>468</v>
      </c>
      <c r="F4465" s="5" t="s">
        <v>11756</v>
      </c>
      <c r="G4465" s="6" t="s">
        <v>11757</v>
      </c>
    </row>
    <row r="4466">
      <c r="A4466" s="2" t="s">
        <v>7</v>
      </c>
      <c r="B4466" s="5">
        <v>5016.0</v>
      </c>
      <c r="C4466" s="5" t="s">
        <v>11758</v>
      </c>
      <c r="D4466" s="5" t="s">
        <v>468</v>
      </c>
      <c r="F4466" s="5" t="s">
        <v>11759</v>
      </c>
      <c r="G4466" s="6" t="s">
        <v>11760</v>
      </c>
    </row>
    <row r="4467">
      <c r="A4467" s="2" t="s">
        <v>7</v>
      </c>
      <c r="B4467" s="5">
        <v>5017.0</v>
      </c>
      <c r="C4467" s="5" t="s">
        <v>11761</v>
      </c>
      <c r="D4467" s="5" t="s">
        <v>468</v>
      </c>
      <c r="F4467" s="5"/>
      <c r="G4467" s="6" t="s">
        <v>11762</v>
      </c>
    </row>
    <row r="4468">
      <c r="A4468" s="2" t="s">
        <v>7</v>
      </c>
      <c r="B4468" s="5">
        <v>5018.0</v>
      </c>
      <c r="C4468" s="5" t="s">
        <v>11763</v>
      </c>
      <c r="D4468" s="5" t="s">
        <v>468</v>
      </c>
      <c r="F4468" s="5"/>
      <c r="G4468" s="6" t="s">
        <v>11764</v>
      </c>
    </row>
    <row r="4469">
      <c r="A4469" s="2" t="s">
        <v>7</v>
      </c>
      <c r="B4469" s="5">
        <v>5019.0</v>
      </c>
      <c r="C4469" s="5" t="s">
        <v>11765</v>
      </c>
      <c r="D4469" s="5" t="s">
        <v>468</v>
      </c>
      <c r="F4469" s="5" t="s">
        <v>11766</v>
      </c>
      <c r="G4469" s="6" t="s">
        <v>11767</v>
      </c>
    </row>
    <row r="4470">
      <c r="A4470" s="2" t="s">
        <v>7</v>
      </c>
      <c r="B4470" s="5">
        <v>5020.0</v>
      </c>
      <c r="C4470" s="5" t="s">
        <v>11768</v>
      </c>
      <c r="D4470" s="5" t="s">
        <v>468</v>
      </c>
      <c r="F4470" s="5" t="s">
        <v>11769</v>
      </c>
      <c r="G4470" s="6" t="s">
        <v>11770</v>
      </c>
    </row>
    <row r="4471">
      <c r="A4471" s="2" t="s">
        <v>7</v>
      </c>
      <c r="B4471" s="5">
        <v>5021.0</v>
      </c>
      <c r="C4471" s="5" t="s">
        <v>11771</v>
      </c>
      <c r="D4471" s="5" t="s">
        <v>468</v>
      </c>
      <c r="F4471" s="5" t="s">
        <v>11772</v>
      </c>
      <c r="G4471" s="6" t="s">
        <v>11773</v>
      </c>
    </row>
    <row r="4472">
      <c r="A4472" s="2" t="s">
        <v>7</v>
      </c>
      <c r="B4472" s="5">
        <v>5022.0</v>
      </c>
      <c r="C4472" s="5" t="s">
        <v>11774</v>
      </c>
      <c r="D4472" s="5" t="s">
        <v>468</v>
      </c>
      <c r="F4472" s="5" t="s">
        <v>11775</v>
      </c>
      <c r="G4472" s="6" t="s">
        <v>11776</v>
      </c>
    </row>
    <row r="4473">
      <c r="A4473" s="2" t="s">
        <v>7</v>
      </c>
      <c r="B4473" s="5">
        <v>5023.0</v>
      </c>
      <c r="C4473" s="5" t="s">
        <v>11777</v>
      </c>
      <c r="D4473" s="5" t="s">
        <v>468</v>
      </c>
      <c r="F4473" s="5"/>
      <c r="G4473" s="6" t="s">
        <v>11778</v>
      </c>
    </row>
    <row r="4474">
      <c r="A4474" s="2" t="s">
        <v>7</v>
      </c>
      <c r="B4474" s="5">
        <v>5024.0</v>
      </c>
      <c r="C4474" s="5" t="s">
        <v>11779</v>
      </c>
      <c r="D4474" s="5" t="s">
        <v>468</v>
      </c>
      <c r="F4474" s="5"/>
      <c r="G4474" s="6" t="s">
        <v>11780</v>
      </c>
    </row>
    <row r="4475">
      <c r="A4475" s="2" t="s">
        <v>7</v>
      </c>
      <c r="B4475" s="5">
        <v>5025.0</v>
      </c>
      <c r="C4475" s="5" t="s">
        <v>11781</v>
      </c>
      <c r="D4475" s="5" t="s">
        <v>468</v>
      </c>
      <c r="F4475" s="5" t="s">
        <v>11782</v>
      </c>
      <c r="G4475" s="6" t="s">
        <v>11783</v>
      </c>
    </row>
    <row r="4476">
      <c r="A4476" s="2" t="s">
        <v>7</v>
      </c>
      <c r="B4476" s="5">
        <v>5026.0</v>
      </c>
      <c r="C4476" s="5" t="s">
        <v>11784</v>
      </c>
      <c r="D4476" s="5" t="s">
        <v>468</v>
      </c>
      <c r="F4476" s="5" t="s">
        <v>11785</v>
      </c>
      <c r="G4476" s="6" t="s">
        <v>11786</v>
      </c>
    </row>
    <row r="4477">
      <c r="A4477" s="2" t="s">
        <v>7</v>
      </c>
      <c r="B4477" s="5">
        <v>5027.0</v>
      </c>
      <c r="C4477" s="5" t="s">
        <v>11787</v>
      </c>
      <c r="D4477" s="5" t="s">
        <v>468</v>
      </c>
      <c r="F4477" s="5"/>
      <c r="G4477" s="6" t="s">
        <v>11788</v>
      </c>
    </row>
    <row r="4478">
      <c r="A4478" s="2" t="s">
        <v>7</v>
      </c>
      <c r="B4478" s="5">
        <v>5028.0</v>
      </c>
      <c r="C4478" s="5" t="s">
        <v>11789</v>
      </c>
      <c r="D4478" s="5" t="s">
        <v>468</v>
      </c>
      <c r="F4478" s="5" t="s">
        <v>11790</v>
      </c>
      <c r="G4478" s="6" t="s">
        <v>11791</v>
      </c>
    </row>
    <row r="4479">
      <c r="A4479" s="2" t="s">
        <v>7</v>
      </c>
      <c r="B4479" s="5">
        <v>5029.0</v>
      </c>
      <c r="C4479" s="5" t="s">
        <v>11792</v>
      </c>
      <c r="D4479" s="5" t="s">
        <v>468</v>
      </c>
      <c r="F4479" s="5" t="s">
        <v>11793</v>
      </c>
      <c r="G4479" s="6" t="s">
        <v>11794</v>
      </c>
    </row>
    <row r="4480">
      <c r="A4480" s="2" t="s">
        <v>7</v>
      </c>
      <c r="B4480" s="5">
        <v>5030.0</v>
      </c>
      <c r="C4480" s="5" t="s">
        <v>11795</v>
      </c>
      <c r="D4480" s="5" t="s">
        <v>468</v>
      </c>
      <c r="F4480" s="5" t="s">
        <v>11796</v>
      </c>
      <c r="G4480" s="6" t="s">
        <v>11797</v>
      </c>
    </row>
    <row r="4481">
      <c r="A4481" s="2" t="s">
        <v>7</v>
      </c>
      <c r="B4481" s="5">
        <v>5031.0</v>
      </c>
      <c r="C4481" s="5" t="s">
        <v>11798</v>
      </c>
      <c r="D4481" s="5" t="s">
        <v>468</v>
      </c>
      <c r="F4481" s="5" t="s">
        <v>11799</v>
      </c>
      <c r="G4481" s="6" t="s">
        <v>11800</v>
      </c>
    </row>
    <row r="4482">
      <c r="A4482" s="2" t="s">
        <v>7</v>
      </c>
      <c r="B4482" s="5">
        <v>5032.0</v>
      </c>
      <c r="C4482" s="5" t="s">
        <v>11801</v>
      </c>
      <c r="D4482" s="5" t="s">
        <v>4620</v>
      </c>
      <c r="F4482" s="5" t="s">
        <v>11802</v>
      </c>
      <c r="G4482" s="6" t="s">
        <v>11803</v>
      </c>
    </row>
    <row r="4483">
      <c r="A4483" s="2" t="s">
        <v>7</v>
      </c>
      <c r="B4483" s="5">
        <v>5033.0</v>
      </c>
      <c r="C4483" s="5" t="s">
        <v>11804</v>
      </c>
      <c r="D4483" s="5" t="s">
        <v>468</v>
      </c>
      <c r="F4483" s="5" t="s">
        <v>11108</v>
      </c>
      <c r="G4483" s="6" t="s">
        <v>11805</v>
      </c>
    </row>
    <row r="4484">
      <c r="A4484" s="2" t="s">
        <v>7</v>
      </c>
      <c r="B4484" s="5">
        <v>5034.0</v>
      </c>
      <c r="C4484" s="5" t="s">
        <v>11806</v>
      </c>
      <c r="D4484" s="5" t="s">
        <v>468</v>
      </c>
      <c r="F4484" s="5" t="s">
        <v>11807</v>
      </c>
      <c r="G4484" s="6" t="s">
        <v>11808</v>
      </c>
    </row>
    <row r="4485">
      <c r="A4485" s="2" t="s">
        <v>7</v>
      </c>
      <c r="B4485" s="5">
        <v>5035.0</v>
      </c>
      <c r="C4485" s="5" t="s">
        <v>11809</v>
      </c>
      <c r="D4485" s="5" t="s">
        <v>468</v>
      </c>
      <c r="F4485" s="5"/>
      <c r="G4485" s="6" t="s">
        <v>11810</v>
      </c>
    </row>
    <row r="4486">
      <c r="A4486" s="2" t="s">
        <v>7</v>
      </c>
      <c r="B4486" s="5">
        <v>5036.0</v>
      </c>
      <c r="C4486" s="5" t="s">
        <v>11811</v>
      </c>
      <c r="D4486" s="5" t="s">
        <v>468</v>
      </c>
      <c r="F4486" s="5"/>
      <c r="G4486" s="6" t="s">
        <v>11812</v>
      </c>
    </row>
    <row r="4487">
      <c r="A4487" s="2" t="s">
        <v>7</v>
      </c>
      <c r="B4487" s="5">
        <v>5037.0</v>
      </c>
      <c r="C4487" s="5" t="s">
        <v>11813</v>
      </c>
      <c r="D4487" s="5" t="s">
        <v>468</v>
      </c>
      <c r="F4487" s="5" t="s">
        <v>11814</v>
      </c>
      <c r="G4487" s="6" t="s">
        <v>11815</v>
      </c>
    </row>
    <row r="4488">
      <c r="A4488" s="2" t="s">
        <v>7</v>
      </c>
      <c r="B4488" s="5">
        <v>5038.0</v>
      </c>
      <c r="C4488" s="5" t="s">
        <v>11816</v>
      </c>
      <c r="D4488" s="5" t="s">
        <v>468</v>
      </c>
      <c r="F4488" s="5" t="s">
        <v>11817</v>
      </c>
      <c r="G4488" s="6" t="s">
        <v>11818</v>
      </c>
    </row>
    <row r="4489">
      <c r="A4489" s="2" t="s">
        <v>7</v>
      </c>
      <c r="B4489" s="5">
        <v>5039.0</v>
      </c>
      <c r="C4489" s="5" t="s">
        <v>11819</v>
      </c>
      <c r="D4489" s="5" t="s">
        <v>468</v>
      </c>
      <c r="F4489" s="5" t="s">
        <v>11820</v>
      </c>
      <c r="G4489" s="6" t="s">
        <v>11821</v>
      </c>
    </row>
    <row r="4490">
      <c r="A4490" s="2" t="s">
        <v>7</v>
      </c>
      <c r="B4490" s="5">
        <v>5040.0</v>
      </c>
      <c r="C4490" s="5" t="s">
        <v>11822</v>
      </c>
      <c r="D4490" s="5" t="s">
        <v>468</v>
      </c>
      <c r="F4490" s="5" t="s">
        <v>11823</v>
      </c>
      <c r="G4490" s="6" t="s">
        <v>11824</v>
      </c>
    </row>
    <row r="4491">
      <c r="A4491" s="2" t="s">
        <v>7</v>
      </c>
      <c r="B4491" s="5">
        <v>5041.0</v>
      </c>
      <c r="C4491" s="5" t="s">
        <v>11825</v>
      </c>
      <c r="D4491" s="5" t="s">
        <v>468</v>
      </c>
      <c r="F4491" s="5" t="s">
        <v>11826</v>
      </c>
      <c r="G4491" s="6" t="s">
        <v>11827</v>
      </c>
    </row>
    <row r="4492">
      <c r="A4492" s="2" t="s">
        <v>7</v>
      </c>
      <c r="B4492" s="5">
        <v>5042.0</v>
      </c>
      <c r="C4492" s="5" t="s">
        <v>11828</v>
      </c>
      <c r="D4492" s="5" t="s">
        <v>468</v>
      </c>
      <c r="F4492" s="5" t="s">
        <v>11829</v>
      </c>
      <c r="G4492" s="6" t="s">
        <v>11830</v>
      </c>
    </row>
    <row r="4493">
      <c r="A4493" s="2" t="s">
        <v>7</v>
      </c>
      <c r="B4493" s="5">
        <v>5043.0</v>
      </c>
      <c r="C4493" s="5" t="s">
        <v>11831</v>
      </c>
      <c r="D4493" s="5" t="s">
        <v>468</v>
      </c>
      <c r="F4493" s="5" t="s">
        <v>11832</v>
      </c>
      <c r="G4493" s="6" t="s">
        <v>11833</v>
      </c>
    </row>
    <row r="4494">
      <c r="A4494" s="2" t="s">
        <v>7</v>
      </c>
      <c r="B4494" s="5">
        <v>5044.0</v>
      </c>
      <c r="C4494" s="5" t="s">
        <v>11834</v>
      </c>
      <c r="D4494" s="5" t="s">
        <v>468</v>
      </c>
      <c r="F4494" s="5" t="s">
        <v>675</v>
      </c>
      <c r="G4494" s="6" t="s">
        <v>11835</v>
      </c>
    </row>
    <row r="4495">
      <c r="A4495" s="2" t="s">
        <v>7</v>
      </c>
      <c r="B4495" s="5">
        <v>5045.0</v>
      </c>
      <c r="C4495" s="5" t="s">
        <v>11836</v>
      </c>
      <c r="D4495" s="5" t="s">
        <v>468</v>
      </c>
      <c r="F4495" s="5" t="s">
        <v>6056</v>
      </c>
      <c r="G4495" s="6" t="s">
        <v>11837</v>
      </c>
    </row>
    <row r="4496">
      <c r="A4496" s="2" t="s">
        <v>7</v>
      </c>
      <c r="B4496" s="5">
        <v>5046.0</v>
      </c>
      <c r="C4496" s="5" t="s">
        <v>11838</v>
      </c>
      <c r="D4496" s="5" t="s">
        <v>468</v>
      </c>
      <c r="F4496" s="5" t="s">
        <v>11839</v>
      </c>
      <c r="G4496" s="6" t="s">
        <v>11840</v>
      </c>
    </row>
    <row r="4497">
      <c r="A4497" s="2" t="s">
        <v>7</v>
      </c>
      <c r="B4497" s="5">
        <v>5047.0</v>
      </c>
      <c r="C4497" s="5" t="s">
        <v>11841</v>
      </c>
      <c r="D4497" s="5" t="s">
        <v>468</v>
      </c>
      <c r="F4497" s="5" t="s">
        <v>11842</v>
      </c>
      <c r="G4497" s="6" t="s">
        <v>11843</v>
      </c>
    </row>
    <row r="4498">
      <c r="A4498" s="2" t="s">
        <v>7</v>
      </c>
      <c r="B4498" s="5">
        <v>5048.0</v>
      </c>
      <c r="C4498" s="5" t="s">
        <v>11844</v>
      </c>
      <c r="D4498" s="5" t="s">
        <v>468</v>
      </c>
      <c r="F4498" s="5" t="s">
        <v>11845</v>
      </c>
      <c r="G4498" s="6" t="s">
        <v>11846</v>
      </c>
    </row>
    <row r="4499">
      <c r="A4499" s="2" t="s">
        <v>7</v>
      </c>
      <c r="B4499" s="5">
        <v>5049.0</v>
      </c>
      <c r="C4499" s="5" t="s">
        <v>11847</v>
      </c>
      <c r="D4499" s="5" t="s">
        <v>468</v>
      </c>
      <c r="F4499" s="5"/>
      <c r="G4499" s="6" t="s">
        <v>11848</v>
      </c>
    </row>
    <row r="4500">
      <c r="A4500" s="2" t="s">
        <v>7</v>
      </c>
      <c r="B4500" s="5">
        <v>5050.0</v>
      </c>
      <c r="C4500" s="5" t="s">
        <v>11849</v>
      </c>
      <c r="D4500" s="5" t="s">
        <v>468</v>
      </c>
      <c r="F4500" s="5" t="s">
        <v>11850</v>
      </c>
      <c r="G4500" s="6" t="s">
        <v>11851</v>
      </c>
    </row>
    <row r="4501">
      <c r="A4501" s="2" t="s">
        <v>7</v>
      </c>
      <c r="B4501" s="5">
        <v>5051.0</v>
      </c>
      <c r="C4501" s="5" t="s">
        <v>11852</v>
      </c>
      <c r="D4501" s="5" t="s">
        <v>468</v>
      </c>
      <c r="F4501" s="5" t="s">
        <v>10319</v>
      </c>
      <c r="G4501" s="6" t="s">
        <v>11853</v>
      </c>
    </row>
    <row r="4502">
      <c r="A4502" s="2" t="s">
        <v>7</v>
      </c>
      <c r="B4502" s="5">
        <v>5052.0</v>
      </c>
      <c r="C4502" s="5" t="s">
        <v>11854</v>
      </c>
      <c r="D4502" s="5" t="s">
        <v>468</v>
      </c>
      <c r="F4502" s="5"/>
      <c r="G4502" s="6" t="s">
        <v>11855</v>
      </c>
    </row>
    <row r="4503">
      <c r="A4503" s="2" t="s">
        <v>7</v>
      </c>
      <c r="B4503" s="5">
        <v>5053.0</v>
      </c>
      <c r="C4503" s="5" t="s">
        <v>11856</v>
      </c>
      <c r="D4503" s="5" t="s">
        <v>468</v>
      </c>
      <c r="F4503" s="5" t="s">
        <v>11857</v>
      </c>
      <c r="G4503" s="6" t="s">
        <v>11858</v>
      </c>
    </row>
    <row r="4504">
      <c r="A4504" s="2" t="s">
        <v>7</v>
      </c>
      <c r="B4504" s="5">
        <v>5054.0</v>
      </c>
      <c r="C4504" s="5" t="s">
        <v>11859</v>
      </c>
      <c r="D4504" s="5" t="s">
        <v>468</v>
      </c>
      <c r="F4504" s="5" t="s">
        <v>11860</v>
      </c>
      <c r="G4504" s="6" t="s">
        <v>11861</v>
      </c>
    </row>
    <row r="4505">
      <c r="A4505" s="2" t="s">
        <v>7</v>
      </c>
      <c r="B4505" s="5">
        <v>5055.0</v>
      </c>
      <c r="C4505" s="5" t="s">
        <v>11862</v>
      </c>
      <c r="D4505" s="5" t="s">
        <v>468</v>
      </c>
      <c r="F4505" s="5" t="s">
        <v>11863</v>
      </c>
      <c r="G4505" s="6" t="s">
        <v>11864</v>
      </c>
    </row>
    <row r="4506">
      <c r="A4506" s="2" t="s">
        <v>7</v>
      </c>
      <c r="B4506" s="5">
        <v>5056.0</v>
      </c>
      <c r="C4506" s="5" t="s">
        <v>11865</v>
      </c>
      <c r="D4506" s="5" t="s">
        <v>468</v>
      </c>
      <c r="F4506" s="5" t="s">
        <v>5005</v>
      </c>
      <c r="G4506" s="6" t="s">
        <v>11866</v>
      </c>
    </row>
    <row r="4507">
      <c r="A4507" s="2" t="s">
        <v>7</v>
      </c>
      <c r="B4507" s="5">
        <v>5057.0</v>
      </c>
      <c r="C4507" s="5" t="s">
        <v>11867</v>
      </c>
      <c r="D4507" s="5" t="s">
        <v>468</v>
      </c>
      <c r="F4507" s="5" t="s">
        <v>11868</v>
      </c>
      <c r="G4507" s="6" t="s">
        <v>11869</v>
      </c>
    </row>
    <row r="4508">
      <c r="A4508" s="2" t="s">
        <v>7</v>
      </c>
      <c r="B4508" s="5">
        <v>5058.0</v>
      </c>
      <c r="C4508" s="5" t="s">
        <v>11870</v>
      </c>
      <c r="D4508" s="5" t="s">
        <v>468</v>
      </c>
      <c r="F4508" s="5" t="s">
        <v>11871</v>
      </c>
      <c r="G4508" s="6" t="s">
        <v>11872</v>
      </c>
    </row>
    <row r="4509">
      <c r="A4509" s="2" t="s">
        <v>7</v>
      </c>
      <c r="B4509" s="5">
        <v>5059.0</v>
      </c>
      <c r="C4509" s="5" t="s">
        <v>11873</v>
      </c>
      <c r="D4509" s="5" t="s">
        <v>468</v>
      </c>
      <c r="F4509" s="5" t="s">
        <v>11874</v>
      </c>
      <c r="G4509" s="6" t="s">
        <v>11875</v>
      </c>
    </row>
    <row r="4510">
      <c r="A4510" s="2" t="s">
        <v>7</v>
      </c>
      <c r="B4510" s="5">
        <v>5060.0</v>
      </c>
      <c r="C4510" s="5" t="s">
        <v>11876</v>
      </c>
      <c r="D4510" s="5" t="s">
        <v>468</v>
      </c>
      <c r="F4510" s="5" t="s">
        <v>798</v>
      </c>
      <c r="G4510" s="6" t="s">
        <v>11877</v>
      </c>
    </row>
    <row r="4511">
      <c r="A4511" s="2" t="s">
        <v>7</v>
      </c>
      <c r="B4511" s="5">
        <v>5061.0</v>
      </c>
      <c r="C4511" s="5" t="s">
        <v>11878</v>
      </c>
      <c r="D4511" s="5" t="s">
        <v>468</v>
      </c>
      <c r="F4511" s="5" t="s">
        <v>11879</v>
      </c>
      <c r="G4511" s="6" t="s">
        <v>11880</v>
      </c>
    </row>
    <row r="4512">
      <c r="A4512" s="2" t="s">
        <v>7</v>
      </c>
      <c r="B4512" s="5">
        <v>5062.0</v>
      </c>
      <c r="C4512" s="5" t="s">
        <v>11881</v>
      </c>
      <c r="D4512" s="5" t="s">
        <v>468</v>
      </c>
      <c r="F4512" s="5" t="s">
        <v>11882</v>
      </c>
      <c r="G4512" s="6" t="s">
        <v>11883</v>
      </c>
    </row>
    <row r="4513">
      <c r="A4513" s="2" t="s">
        <v>7</v>
      </c>
      <c r="B4513" s="5">
        <v>5063.0</v>
      </c>
      <c r="C4513" s="5" t="s">
        <v>11884</v>
      </c>
      <c r="D4513" s="5" t="s">
        <v>4620</v>
      </c>
      <c r="F4513" s="5" t="s">
        <v>11885</v>
      </c>
      <c r="G4513" s="6" t="s">
        <v>11886</v>
      </c>
    </row>
    <row r="4514">
      <c r="A4514" s="2" t="s">
        <v>7</v>
      </c>
      <c r="B4514" s="5">
        <v>5064.0</v>
      </c>
      <c r="C4514" s="5" t="s">
        <v>11887</v>
      </c>
      <c r="D4514" s="5" t="s">
        <v>468</v>
      </c>
      <c r="F4514" s="5" t="s">
        <v>11888</v>
      </c>
      <c r="G4514" s="6" t="s">
        <v>11889</v>
      </c>
    </row>
    <row r="4515">
      <c r="A4515" s="2" t="s">
        <v>7</v>
      </c>
      <c r="B4515" s="5">
        <v>5065.0</v>
      </c>
      <c r="C4515" s="5" t="s">
        <v>11890</v>
      </c>
      <c r="D4515" s="5" t="s">
        <v>468</v>
      </c>
      <c r="F4515" s="5"/>
      <c r="G4515" s="6" t="s">
        <v>11891</v>
      </c>
    </row>
    <row r="4516">
      <c r="A4516" s="2" t="s">
        <v>7</v>
      </c>
      <c r="B4516" s="5">
        <v>5066.0</v>
      </c>
      <c r="C4516" s="5" t="s">
        <v>11892</v>
      </c>
      <c r="D4516" s="5" t="s">
        <v>468</v>
      </c>
      <c r="F4516" s="5" t="s">
        <v>9442</v>
      </c>
      <c r="G4516" s="6" t="s">
        <v>11893</v>
      </c>
    </row>
    <row r="4517">
      <c r="A4517" s="2" t="s">
        <v>7</v>
      </c>
      <c r="B4517" s="5">
        <v>5067.0</v>
      </c>
      <c r="C4517" s="5" t="s">
        <v>11894</v>
      </c>
      <c r="D4517" s="5" t="s">
        <v>468</v>
      </c>
      <c r="F4517" s="5" t="s">
        <v>11895</v>
      </c>
      <c r="G4517" s="6" t="s">
        <v>11896</v>
      </c>
    </row>
    <row r="4518">
      <c r="A4518" s="2" t="s">
        <v>7</v>
      </c>
      <c r="B4518" s="5">
        <v>5068.0</v>
      </c>
      <c r="C4518" s="5" t="s">
        <v>11897</v>
      </c>
      <c r="D4518" s="5" t="s">
        <v>468</v>
      </c>
      <c r="F4518" s="5" t="s">
        <v>11898</v>
      </c>
      <c r="G4518" s="6" t="s">
        <v>11899</v>
      </c>
    </row>
    <row r="4519">
      <c r="A4519" s="2" t="s">
        <v>7</v>
      </c>
      <c r="B4519" s="5">
        <v>5069.0</v>
      </c>
      <c r="C4519" s="5" t="s">
        <v>11900</v>
      </c>
      <c r="D4519" s="5" t="s">
        <v>468</v>
      </c>
      <c r="F4519" s="5" t="s">
        <v>11901</v>
      </c>
      <c r="G4519" s="6" t="s">
        <v>11902</v>
      </c>
    </row>
    <row r="4520">
      <c r="A4520" s="2" t="s">
        <v>7</v>
      </c>
      <c r="B4520" s="5">
        <v>5070.0</v>
      </c>
      <c r="C4520" s="5" t="s">
        <v>11903</v>
      </c>
      <c r="D4520" s="5" t="s">
        <v>468</v>
      </c>
      <c r="F4520" s="5" t="s">
        <v>11904</v>
      </c>
      <c r="G4520" s="6" t="s">
        <v>11905</v>
      </c>
    </row>
    <row r="4521">
      <c r="A4521" s="2" t="s">
        <v>7</v>
      </c>
      <c r="B4521" s="5">
        <v>5071.0</v>
      </c>
      <c r="C4521" s="5" t="s">
        <v>11906</v>
      </c>
      <c r="D4521" s="5" t="s">
        <v>468</v>
      </c>
      <c r="F4521" s="5" t="s">
        <v>11907</v>
      </c>
      <c r="G4521" s="6" t="s">
        <v>11908</v>
      </c>
    </row>
    <row r="4522">
      <c r="A4522" s="2" t="s">
        <v>7</v>
      </c>
      <c r="B4522" s="5">
        <v>5072.0</v>
      </c>
      <c r="C4522" s="5" t="s">
        <v>11909</v>
      </c>
      <c r="D4522" s="5" t="s">
        <v>468</v>
      </c>
      <c r="F4522" s="5"/>
      <c r="G4522" s="6" t="s">
        <v>11910</v>
      </c>
    </row>
    <row r="4523">
      <c r="A4523" s="2" t="s">
        <v>7</v>
      </c>
      <c r="B4523" s="5">
        <v>5073.0</v>
      </c>
      <c r="C4523" s="5" t="s">
        <v>11911</v>
      </c>
      <c r="D4523" s="5" t="s">
        <v>458</v>
      </c>
      <c r="F4523" s="5"/>
      <c r="G4523" s="6" t="s">
        <v>11912</v>
      </c>
    </row>
    <row r="4524">
      <c r="A4524" s="2" t="s">
        <v>7</v>
      </c>
      <c r="B4524" s="5">
        <v>5074.0</v>
      </c>
      <c r="C4524" s="5" t="s">
        <v>11913</v>
      </c>
      <c r="D4524" s="5" t="s">
        <v>468</v>
      </c>
      <c r="F4524" s="5" t="s">
        <v>11914</v>
      </c>
      <c r="G4524" s="6" t="s">
        <v>11915</v>
      </c>
    </row>
    <row r="4525">
      <c r="A4525" s="2" t="s">
        <v>7</v>
      </c>
      <c r="B4525" s="5">
        <v>5075.0</v>
      </c>
      <c r="C4525" s="5" t="s">
        <v>11916</v>
      </c>
      <c r="D4525" s="5" t="s">
        <v>468</v>
      </c>
      <c r="F4525" s="5" t="s">
        <v>11917</v>
      </c>
      <c r="G4525" s="6" t="s">
        <v>11918</v>
      </c>
    </row>
    <row r="4526">
      <c r="A4526" s="2" t="s">
        <v>7</v>
      </c>
      <c r="B4526" s="5">
        <v>5076.0</v>
      </c>
      <c r="C4526" s="5" t="s">
        <v>11919</v>
      </c>
      <c r="D4526" s="5" t="s">
        <v>468</v>
      </c>
      <c r="F4526" s="5" t="s">
        <v>9590</v>
      </c>
      <c r="G4526" s="6" t="s">
        <v>11920</v>
      </c>
    </row>
    <row r="4527">
      <c r="A4527" s="2" t="s">
        <v>7</v>
      </c>
      <c r="B4527" s="5">
        <v>5077.0</v>
      </c>
      <c r="C4527" s="5" t="s">
        <v>11921</v>
      </c>
      <c r="D4527" s="5" t="s">
        <v>468</v>
      </c>
      <c r="F4527" s="5"/>
      <c r="G4527" s="6" t="s">
        <v>11922</v>
      </c>
    </row>
    <row r="4528">
      <c r="A4528" s="2" t="s">
        <v>7</v>
      </c>
      <c r="B4528" s="5">
        <v>5078.0</v>
      </c>
      <c r="C4528" s="5" t="s">
        <v>11923</v>
      </c>
      <c r="D4528" s="5" t="s">
        <v>468</v>
      </c>
      <c r="F4528" s="5"/>
      <c r="G4528" s="6" t="s">
        <v>11924</v>
      </c>
    </row>
    <row r="4529">
      <c r="A4529" s="2" t="s">
        <v>7</v>
      </c>
      <c r="B4529" s="5">
        <v>5079.0</v>
      </c>
      <c r="C4529" s="5" t="s">
        <v>11925</v>
      </c>
      <c r="D4529" s="5" t="s">
        <v>468</v>
      </c>
      <c r="F4529" s="5" t="s">
        <v>11926</v>
      </c>
      <c r="G4529" s="6" t="s">
        <v>11927</v>
      </c>
    </row>
    <row r="4530">
      <c r="A4530" s="2" t="s">
        <v>7</v>
      </c>
      <c r="B4530" s="5">
        <v>5080.0</v>
      </c>
      <c r="C4530" s="5" t="s">
        <v>11928</v>
      </c>
      <c r="D4530" s="5" t="s">
        <v>468</v>
      </c>
      <c r="F4530" s="5" t="s">
        <v>11929</v>
      </c>
      <c r="G4530" s="6" t="s">
        <v>11930</v>
      </c>
    </row>
    <row r="4531">
      <c r="A4531" s="2" t="s">
        <v>7</v>
      </c>
      <c r="B4531" s="5">
        <v>5081.0</v>
      </c>
      <c r="C4531" s="5" t="s">
        <v>11931</v>
      </c>
      <c r="D4531" s="5" t="s">
        <v>468</v>
      </c>
      <c r="F4531" s="5" t="s">
        <v>11932</v>
      </c>
      <c r="G4531" s="6" t="s">
        <v>11933</v>
      </c>
    </row>
    <row r="4532">
      <c r="A4532" s="2" t="s">
        <v>7</v>
      </c>
      <c r="B4532" s="5">
        <v>5082.0</v>
      </c>
      <c r="C4532" s="5" t="s">
        <v>11934</v>
      </c>
      <c r="D4532" s="5" t="s">
        <v>468</v>
      </c>
      <c r="F4532" s="5" t="s">
        <v>11935</v>
      </c>
      <c r="G4532" s="6" t="s">
        <v>11936</v>
      </c>
    </row>
    <row r="4533">
      <c r="A4533" s="2" t="s">
        <v>7</v>
      </c>
      <c r="B4533" s="5">
        <v>5083.0</v>
      </c>
      <c r="C4533" s="5" t="s">
        <v>11937</v>
      </c>
      <c r="D4533" s="5" t="s">
        <v>468</v>
      </c>
      <c r="F4533" s="5" t="s">
        <v>11938</v>
      </c>
      <c r="G4533" s="6" t="s">
        <v>11939</v>
      </c>
    </row>
    <row r="4534">
      <c r="A4534" s="2" t="s">
        <v>7</v>
      </c>
      <c r="B4534" s="5">
        <v>5084.0</v>
      </c>
      <c r="C4534" s="5" t="s">
        <v>11940</v>
      </c>
      <c r="D4534" s="5" t="s">
        <v>468</v>
      </c>
      <c r="F4534" s="5"/>
      <c r="G4534" s="6" t="s">
        <v>11941</v>
      </c>
    </row>
    <row r="4535">
      <c r="A4535" s="2" t="s">
        <v>7</v>
      </c>
      <c r="B4535" s="5">
        <v>5085.0</v>
      </c>
      <c r="C4535" s="5" t="s">
        <v>11942</v>
      </c>
      <c r="D4535" s="5" t="s">
        <v>468</v>
      </c>
      <c r="F4535" s="5" t="s">
        <v>11943</v>
      </c>
      <c r="G4535" s="6" t="s">
        <v>11944</v>
      </c>
    </row>
    <row r="4536">
      <c r="A4536" s="2" t="s">
        <v>7</v>
      </c>
      <c r="B4536" s="5">
        <v>5086.0</v>
      </c>
      <c r="C4536" s="5" t="s">
        <v>11945</v>
      </c>
      <c r="D4536" s="5" t="s">
        <v>468</v>
      </c>
      <c r="F4536" s="5" t="s">
        <v>11946</v>
      </c>
      <c r="G4536" s="6" t="s">
        <v>11947</v>
      </c>
    </row>
    <row r="4537">
      <c r="A4537" s="2" t="s">
        <v>7</v>
      </c>
      <c r="B4537" s="5">
        <v>5087.0</v>
      </c>
      <c r="C4537" s="5" t="s">
        <v>11948</v>
      </c>
      <c r="D4537" s="5" t="s">
        <v>468</v>
      </c>
      <c r="F4537" s="5" t="s">
        <v>11949</v>
      </c>
      <c r="G4537" s="6" t="s">
        <v>11950</v>
      </c>
    </row>
    <row r="4538">
      <c r="A4538" s="2" t="s">
        <v>7</v>
      </c>
      <c r="B4538" s="5">
        <v>5088.0</v>
      </c>
      <c r="C4538" s="5" t="s">
        <v>11951</v>
      </c>
      <c r="D4538" s="5" t="s">
        <v>468</v>
      </c>
      <c r="F4538" s="5" t="s">
        <v>11952</v>
      </c>
      <c r="G4538" s="6" t="s">
        <v>11953</v>
      </c>
    </row>
    <row r="4539">
      <c r="A4539" s="2" t="s">
        <v>7</v>
      </c>
      <c r="B4539" s="5">
        <v>5089.0</v>
      </c>
      <c r="C4539" s="5" t="s">
        <v>11954</v>
      </c>
      <c r="D4539" s="5" t="s">
        <v>468</v>
      </c>
      <c r="F4539" s="5"/>
      <c r="G4539" s="6" t="s">
        <v>11955</v>
      </c>
    </row>
    <row r="4540">
      <c r="A4540" s="2" t="s">
        <v>7</v>
      </c>
      <c r="B4540" s="5">
        <v>5090.0</v>
      </c>
      <c r="C4540" s="5" t="s">
        <v>11956</v>
      </c>
      <c r="D4540" s="5" t="s">
        <v>458</v>
      </c>
      <c r="F4540" s="5"/>
      <c r="G4540" s="6" t="s">
        <v>11957</v>
      </c>
    </row>
    <row r="4541">
      <c r="A4541" s="2" t="s">
        <v>7</v>
      </c>
      <c r="B4541" s="5">
        <v>5091.0</v>
      </c>
      <c r="C4541" s="5" t="s">
        <v>11958</v>
      </c>
      <c r="D4541" s="5" t="s">
        <v>468</v>
      </c>
      <c r="F4541" s="5" t="s">
        <v>11959</v>
      </c>
      <c r="G4541" s="6" t="s">
        <v>11960</v>
      </c>
    </row>
    <row r="4542">
      <c r="A4542" s="2" t="s">
        <v>7</v>
      </c>
      <c r="B4542" s="5">
        <v>5092.0</v>
      </c>
      <c r="C4542" s="5" t="s">
        <v>11961</v>
      </c>
      <c r="D4542" s="5" t="s">
        <v>468</v>
      </c>
      <c r="F4542" s="5"/>
      <c r="G4542" s="6" t="s">
        <v>11962</v>
      </c>
    </row>
    <row r="4543">
      <c r="A4543" s="2" t="s">
        <v>7</v>
      </c>
      <c r="B4543" s="5">
        <v>5093.0</v>
      </c>
      <c r="C4543" s="5" t="s">
        <v>11963</v>
      </c>
      <c r="D4543" s="5" t="s">
        <v>468</v>
      </c>
      <c r="F4543" s="5"/>
      <c r="G4543" s="6" t="s">
        <v>11964</v>
      </c>
    </row>
    <row r="4544">
      <c r="A4544" s="2" t="s">
        <v>7</v>
      </c>
      <c r="B4544" s="5">
        <v>5094.0</v>
      </c>
      <c r="C4544" s="5" t="s">
        <v>11965</v>
      </c>
      <c r="D4544" s="5" t="s">
        <v>468</v>
      </c>
      <c r="F4544" s="5" t="s">
        <v>11966</v>
      </c>
      <c r="G4544" s="6" t="s">
        <v>11967</v>
      </c>
    </row>
    <row r="4545">
      <c r="A4545" s="2" t="s">
        <v>7</v>
      </c>
      <c r="B4545" s="5">
        <v>5095.0</v>
      </c>
      <c r="C4545" s="5" t="s">
        <v>11968</v>
      </c>
      <c r="D4545" s="5" t="s">
        <v>468</v>
      </c>
      <c r="F4545" s="5" t="s">
        <v>11969</v>
      </c>
      <c r="G4545" s="6" t="s">
        <v>11970</v>
      </c>
    </row>
    <row r="4546">
      <c r="A4546" s="2" t="s">
        <v>7</v>
      </c>
      <c r="B4546" s="5">
        <v>5096.0</v>
      </c>
      <c r="C4546" s="5" t="s">
        <v>11971</v>
      </c>
      <c r="D4546" s="5" t="s">
        <v>468</v>
      </c>
      <c r="F4546" s="5" t="s">
        <v>9542</v>
      </c>
      <c r="G4546" s="6" t="s">
        <v>11972</v>
      </c>
    </row>
    <row r="4547">
      <c r="A4547" s="2" t="s">
        <v>7</v>
      </c>
      <c r="B4547" s="5">
        <v>5097.0</v>
      </c>
      <c r="C4547" s="5" t="s">
        <v>11973</v>
      </c>
      <c r="D4547" s="5" t="s">
        <v>468</v>
      </c>
      <c r="F4547" s="5" t="s">
        <v>11974</v>
      </c>
      <c r="G4547" s="6" t="s">
        <v>11975</v>
      </c>
    </row>
    <row r="4548">
      <c r="A4548" s="2" t="s">
        <v>7</v>
      </c>
      <c r="B4548" s="5">
        <v>5098.0</v>
      </c>
      <c r="C4548" s="5" t="s">
        <v>11976</v>
      </c>
      <c r="D4548" s="5" t="s">
        <v>468</v>
      </c>
      <c r="F4548" s="5" t="s">
        <v>11977</v>
      </c>
      <c r="G4548" s="6" t="s">
        <v>11978</v>
      </c>
    </row>
    <row r="4549">
      <c r="A4549" s="2" t="s">
        <v>7</v>
      </c>
      <c r="B4549" s="5">
        <v>5099.0</v>
      </c>
      <c r="C4549" s="5" t="s">
        <v>11979</v>
      </c>
      <c r="D4549" s="5" t="s">
        <v>468</v>
      </c>
      <c r="F4549" s="5" t="s">
        <v>11980</v>
      </c>
      <c r="G4549" s="6" t="s">
        <v>11981</v>
      </c>
    </row>
    <row r="4550">
      <c r="A4550" s="2" t="s">
        <v>7</v>
      </c>
      <c r="B4550" s="5">
        <v>5100.0</v>
      </c>
      <c r="C4550" s="5" t="s">
        <v>11982</v>
      </c>
      <c r="D4550" s="5" t="s">
        <v>468</v>
      </c>
      <c r="F4550" s="5" t="s">
        <v>11983</v>
      </c>
      <c r="G4550" s="6" t="s">
        <v>11984</v>
      </c>
    </row>
    <row r="4551">
      <c r="A4551" s="2" t="s">
        <v>7</v>
      </c>
      <c r="B4551" s="5">
        <v>5101.0</v>
      </c>
      <c r="C4551" s="5" t="s">
        <v>11985</v>
      </c>
      <c r="D4551" s="5" t="s">
        <v>468</v>
      </c>
      <c r="F4551" s="5" t="s">
        <v>6056</v>
      </c>
      <c r="G4551" s="6" t="s">
        <v>11986</v>
      </c>
    </row>
    <row r="4552">
      <c r="A4552" s="2" t="s">
        <v>7</v>
      </c>
      <c r="B4552" s="5">
        <v>5102.0</v>
      </c>
      <c r="C4552" s="5" t="s">
        <v>11987</v>
      </c>
      <c r="D4552" s="5" t="s">
        <v>468</v>
      </c>
      <c r="F4552" s="5" t="s">
        <v>11988</v>
      </c>
      <c r="G4552" s="6" t="s">
        <v>11989</v>
      </c>
    </row>
    <row r="4553">
      <c r="A4553" s="2" t="s">
        <v>7</v>
      </c>
      <c r="B4553" s="5">
        <v>5103.0</v>
      </c>
      <c r="C4553" s="5" t="s">
        <v>11990</v>
      </c>
      <c r="D4553" s="5" t="s">
        <v>468</v>
      </c>
      <c r="F4553" s="5"/>
      <c r="G4553" s="6" t="s">
        <v>11991</v>
      </c>
    </row>
    <row r="4554">
      <c r="A4554" s="2" t="s">
        <v>7</v>
      </c>
      <c r="B4554" s="5">
        <v>5104.0</v>
      </c>
      <c r="C4554" s="5" t="s">
        <v>11992</v>
      </c>
      <c r="D4554" s="5" t="s">
        <v>468</v>
      </c>
      <c r="F4554" s="5"/>
      <c r="G4554" s="6" t="s">
        <v>11993</v>
      </c>
    </row>
    <row r="4555">
      <c r="A4555" s="2" t="s">
        <v>7</v>
      </c>
      <c r="B4555" s="5">
        <v>5105.0</v>
      </c>
      <c r="C4555" s="5" t="s">
        <v>11994</v>
      </c>
      <c r="D4555" s="5" t="s">
        <v>468</v>
      </c>
      <c r="F4555" s="5" t="s">
        <v>11995</v>
      </c>
      <c r="G4555" s="6" t="s">
        <v>11996</v>
      </c>
    </row>
    <row r="4556">
      <c r="A4556" s="2" t="s">
        <v>7</v>
      </c>
      <c r="B4556" s="5">
        <v>5106.0</v>
      </c>
      <c r="C4556" s="5" t="s">
        <v>11997</v>
      </c>
      <c r="D4556" s="5" t="s">
        <v>468</v>
      </c>
      <c r="F4556" s="5" t="s">
        <v>11998</v>
      </c>
      <c r="G4556" s="6" t="s">
        <v>11999</v>
      </c>
    </row>
    <row r="4557">
      <c r="A4557" s="2" t="s">
        <v>7</v>
      </c>
      <c r="B4557" s="5">
        <v>5107.0</v>
      </c>
      <c r="C4557" s="5" t="s">
        <v>12000</v>
      </c>
      <c r="D4557" s="5" t="s">
        <v>468</v>
      </c>
      <c r="F4557" s="5" t="s">
        <v>12001</v>
      </c>
      <c r="G4557" s="6" t="s">
        <v>12002</v>
      </c>
    </row>
    <row r="4558">
      <c r="A4558" s="2" t="s">
        <v>7</v>
      </c>
      <c r="B4558" s="5">
        <v>5108.0</v>
      </c>
      <c r="C4558" s="5" t="s">
        <v>12003</v>
      </c>
      <c r="D4558" s="5" t="s">
        <v>458</v>
      </c>
      <c r="F4558" s="5"/>
      <c r="G4558" s="6" t="s">
        <v>12004</v>
      </c>
    </row>
    <row r="4559">
      <c r="A4559" s="2" t="s">
        <v>7</v>
      </c>
      <c r="B4559" s="5">
        <v>5109.0</v>
      </c>
      <c r="C4559" s="5" t="s">
        <v>12005</v>
      </c>
      <c r="D4559" s="5" t="s">
        <v>468</v>
      </c>
      <c r="F4559" s="5" t="s">
        <v>12006</v>
      </c>
      <c r="G4559" s="6" t="s">
        <v>12007</v>
      </c>
    </row>
    <row r="4560">
      <c r="A4560" s="2" t="s">
        <v>7</v>
      </c>
      <c r="B4560" s="5">
        <v>5110.0</v>
      </c>
      <c r="C4560" s="5" t="s">
        <v>12008</v>
      </c>
      <c r="D4560" s="5" t="s">
        <v>468</v>
      </c>
      <c r="F4560" s="5" t="s">
        <v>12009</v>
      </c>
      <c r="G4560" s="6" t="s">
        <v>12010</v>
      </c>
    </row>
    <row r="4561">
      <c r="A4561" s="2" t="s">
        <v>7</v>
      </c>
      <c r="B4561" s="5">
        <v>5111.0</v>
      </c>
      <c r="C4561" s="5" t="s">
        <v>12011</v>
      </c>
      <c r="D4561" s="5" t="s">
        <v>468</v>
      </c>
      <c r="F4561" s="5" t="s">
        <v>12012</v>
      </c>
      <c r="G4561" s="6" t="s">
        <v>12013</v>
      </c>
    </row>
    <row r="4562">
      <c r="A4562" s="2" t="s">
        <v>7</v>
      </c>
      <c r="B4562" s="5">
        <v>5112.0</v>
      </c>
      <c r="C4562" s="5" t="s">
        <v>12014</v>
      </c>
      <c r="D4562" s="5" t="s">
        <v>468</v>
      </c>
      <c r="F4562" s="5" t="s">
        <v>12015</v>
      </c>
      <c r="G4562" s="6" t="s">
        <v>12016</v>
      </c>
    </row>
    <row r="4563">
      <c r="A4563" s="2" t="s">
        <v>7</v>
      </c>
      <c r="B4563" s="5">
        <v>5113.0</v>
      </c>
      <c r="C4563" s="5" t="s">
        <v>12017</v>
      </c>
      <c r="D4563" s="5" t="s">
        <v>468</v>
      </c>
      <c r="F4563" s="5"/>
      <c r="G4563" s="6" t="s">
        <v>12018</v>
      </c>
    </row>
    <row r="4564">
      <c r="A4564" s="2" t="s">
        <v>7</v>
      </c>
      <c r="B4564" s="5">
        <v>5114.0</v>
      </c>
      <c r="C4564" s="5" t="s">
        <v>12019</v>
      </c>
      <c r="D4564" s="5" t="s">
        <v>468</v>
      </c>
      <c r="F4564" s="5" t="s">
        <v>12020</v>
      </c>
      <c r="G4564" s="6" t="s">
        <v>12021</v>
      </c>
    </row>
    <row r="4565">
      <c r="A4565" s="2" t="s">
        <v>7</v>
      </c>
      <c r="B4565" s="5">
        <v>5115.0</v>
      </c>
      <c r="C4565" s="5" t="s">
        <v>12022</v>
      </c>
      <c r="D4565" s="5" t="s">
        <v>468</v>
      </c>
      <c r="F4565" s="5"/>
      <c r="G4565" s="6" t="s">
        <v>12023</v>
      </c>
    </row>
    <row r="4566">
      <c r="A4566" s="2" t="s">
        <v>7</v>
      </c>
      <c r="B4566" s="5">
        <v>5116.0</v>
      </c>
      <c r="C4566" s="5" t="s">
        <v>12024</v>
      </c>
      <c r="D4566" s="5" t="s">
        <v>468</v>
      </c>
      <c r="F4566" s="5"/>
      <c r="G4566" s="6" t="s">
        <v>12025</v>
      </c>
    </row>
    <row r="4567">
      <c r="A4567" s="2" t="s">
        <v>7</v>
      </c>
      <c r="B4567" s="5">
        <v>5117.0</v>
      </c>
      <c r="C4567" s="5" t="s">
        <v>12026</v>
      </c>
      <c r="D4567" s="5" t="s">
        <v>468</v>
      </c>
      <c r="F4567" s="5"/>
      <c r="G4567" s="6" t="s">
        <v>12027</v>
      </c>
    </row>
    <row r="4568">
      <c r="A4568" s="2" t="s">
        <v>7</v>
      </c>
      <c r="B4568" s="5">
        <v>5118.0</v>
      </c>
      <c r="C4568" s="5" t="s">
        <v>12028</v>
      </c>
      <c r="D4568" s="5" t="s">
        <v>468</v>
      </c>
      <c r="F4568" s="5" t="s">
        <v>12029</v>
      </c>
      <c r="G4568" s="6" t="s">
        <v>12030</v>
      </c>
    </row>
    <row r="4569">
      <c r="A4569" s="2" t="s">
        <v>7</v>
      </c>
      <c r="B4569" s="5">
        <v>5119.0</v>
      </c>
      <c r="C4569" s="5" t="s">
        <v>12031</v>
      </c>
      <c r="D4569" s="5" t="s">
        <v>468</v>
      </c>
      <c r="F4569" s="5" t="s">
        <v>6056</v>
      </c>
      <c r="G4569" s="6" t="s">
        <v>12032</v>
      </c>
    </row>
    <row r="4570">
      <c r="A4570" s="2" t="s">
        <v>7</v>
      </c>
      <c r="B4570" s="5">
        <v>5120.0</v>
      </c>
      <c r="C4570" s="5" t="s">
        <v>12033</v>
      </c>
      <c r="D4570" s="5" t="s">
        <v>468</v>
      </c>
      <c r="F4570" s="5" t="s">
        <v>12034</v>
      </c>
      <c r="G4570" s="6" t="s">
        <v>12035</v>
      </c>
    </row>
    <row r="4571">
      <c r="A4571" s="2" t="s">
        <v>7</v>
      </c>
      <c r="B4571" s="5">
        <v>5121.0</v>
      </c>
      <c r="C4571" s="5" t="s">
        <v>12036</v>
      </c>
      <c r="D4571" s="5" t="s">
        <v>468</v>
      </c>
      <c r="F4571" s="5" t="s">
        <v>12037</v>
      </c>
      <c r="G4571" s="6" t="s">
        <v>12038</v>
      </c>
    </row>
    <row r="4572">
      <c r="A4572" s="2" t="s">
        <v>7</v>
      </c>
      <c r="B4572" s="5">
        <v>5122.0</v>
      </c>
      <c r="C4572" s="5" t="s">
        <v>12039</v>
      </c>
      <c r="D4572" s="5" t="s">
        <v>468</v>
      </c>
      <c r="F4572" s="5" t="s">
        <v>12040</v>
      </c>
      <c r="G4572" s="6" t="s">
        <v>12041</v>
      </c>
    </row>
    <row r="4573">
      <c r="A4573" s="2" t="s">
        <v>7</v>
      </c>
      <c r="B4573" s="5">
        <v>5123.0</v>
      </c>
      <c r="C4573" s="5" t="s">
        <v>12042</v>
      </c>
      <c r="D4573" s="5" t="s">
        <v>468</v>
      </c>
      <c r="F4573" s="5" t="s">
        <v>12043</v>
      </c>
      <c r="G4573" s="6" t="s">
        <v>12044</v>
      </c>
    </row>
    <row r="4574">
      <c r="A4574" s="2" t="s">
        <v>7</v>
      </c>
      <c r="B4574" s="5">
        <v>5124.0</v>
      </c>
      <c r="C4574" s="5" t="s">
        <v>12045</v>
      </c>
      <c r="D4574" s="5" t="s">
        <v>468</v>
      </c>
      <c r="F4574" s="5" t="s">
        <v>12046</v>
      </c>
      <c r="G4574" s="6" t="s">
        <v>12047</v>
      </c>
    </row>
    <row r="4575">
      <c r="A4575" s="2" t="s">
        <v>7</v>
      </c>
      <c r="B4575" s="5">
        <v>5125.0</v>
      </c>
      <c r="C4575" s="5" t="s">
        <v>12048</v>
      </c>
      <c r="D4575" s="5" t="s">
        <v>468</v>
      </c>
      <c r="F4575" s="5" t="s">
        <v>12049</v>
      </c>
      <c r="G4575" s="6" t="s">
        <v>12050</v>
      </c>
    </row>
    <row r="4576">
      <c r="A4576" s="2" t="s">
        <v>7</v>
      </c>
      <c r="B4576" s="5">
        <v>5126.0</v>
      </c>
      <c r="C4576" s="5" t="s">
        <v>12051</v>
      </c>
      <c r="D4576" s="5" t="s">
        <v>468</v>
      </c>
      <c r="F4576" s="5" t="s">
        <v>12052</v>
      </c>
      <c r="G4576" s="6" t="s">
        <v>12053</v>
      </c>
    </row>
    <row r="4577">
      <c r="A4577" s="2" t="s">
        <v>7</v>
      </c>
      <c r="B4577" s="5">
        <v>5127.0</v>
      </c>
      <c r="C4577" s="5" t="s">
        <v>12054</v>
      </c>
      <c r="D4577" s="5" t="s">
        <v>468</v>
      </c>
      <c r="F4577" s="5" t="s">
        <v>12055</v>
      </c>
      <c r="G4577" s="6" t="s">
        <v>12056</v>
      </c>
    </row>
    <row r="4578">
      <c r="A4578" s="2" t="s">
        <v>7</v>
      </c>
      <c r="B4578" s="5">
        <v>5128.0</v>
      </c>
      <c r="C4578" s="5" t="s">
        <v>12057</v>
      </c>
      <c r="D4578" s="5" t="s">
        <v>468</v>
      </c>
      <c r="F4578" s="5" t="s">
        <v>12058</v>
      </c>
      <c r="G4578" s="6" t="s">
        <v>12059</v>
      </c>
    </row>
    <row r="4579">
      <c r="A4579" s="2" t="s">
        <v>7</v>
      </c>
      <c r="B4579" s="5">
        <v>5129.0</v>
      </c>
      <c r="C4579" s="5" t="s">
        <v>12060</v>
      </c>
      <c r="D4579" s="5" t="s">
        <v>468</v>
      </c>
      <c r="F4579" s="5" t="s">
        <v>6241</v>
      </c>
      <c r="G4579" s="6" t="s">
        <v>12061</v>
      </c>
    </row>
    <row r="4580">
      <c r="A4580" s="2" t="s">
        <v>7</v>
      </c>
      <c r="B4580" s="5">
        <v>5130.0</v>
      </c>
      <c r="C4580" s="5" t="s">
        <v>12062</v>
      </c>
      <c r="D4580" s="5" t="s">
        <v>468</v>
      </c>
      <c r="F4580" s="5" t="s">
        <v>12063</v>
      </c>
      <c r="G4580" s="6" t="s">
        <v>12064</v>
      </c>
    </row>
    <row r="4581">
      <c r="A4581" s="2" t="s">
        <v>7</v>
      </c>
      <c r="B4581" s="5">
        <v>5131.0</v>
      </c>
      <c r="C4581" s="5" t="s">
        <v>12065</v>
      </c>
      <c r="D4581" s="5" t="s">
        <v>468</v>
      </c>
      <c r="F4581" s="5" t="s">
        <v>12066</v>
      </c>
      <c r="G4581" s="6" t="s">
        <v>12067</v>
      </c>
    </row>
    <row r="4582">
      <c r="A4582" s="2" t="s">
        <v>7</v>
      </c>
      <c r="B4582" s="5">
        <v>5132.0</v>
      </c>
      <c r="C4582" s="5" t="s">
        <v>12068</v>
      </c>
      <c r="D4582" s="5" t="s">
        <v>468</v>
      </c>
      <c r="F4582" s="5" t="s">
        <v>12069</v>
      </c>
      <c r="G4582" s="6" t="s">
        <v>12070</v>
      </c>
    </row>
    <row r="4583">
      <c r="A4583" s="2" t="s">
        <v>7</v>
      </c>
      <c r="B4583" s="5">
        <v>5133.0</v>
      </c>
      <c r="C4583" s="5" t="s">
        <v>12071</v>
      </c>
      <c r="D4583" s="5" t="s">
        <v>468</v>
      </c>
      <c r="F4583" s="5" t="s">
        <v>12072</v>
      </c>
      <c r="G4583" s="6" t="s">
        <v>12073</v>
      </c>
    </row>
    <row r="4584">
      <c r="A4584" s="2" t="s">
        <v>7</v>
      </c>
      <c r="B4584" s="5">
        <v>5134.0</v>
      </c>
      <c r="C4584" s="5" t="s">
        <v>12074</v>
      </c>
      <c r="D4584" s="5" t="s">
        <v>468</v>
      </c>
      <c r="F4584" s="5"/>
      <c r="G4584" s="6" t="s">
        <v>12075</v>
      </c>
    </row>
    <row r="4585">
      <c r="A4585" s="2" t="s">
        <v>7</v>
      </c>
      <c r="B4585" s="5">
        <v>5135.0</v>
      </c>
      <c r="C4585" s="5" t="s">
        <v>12076</v>
      </c>
      <c r="D4585" s="5" t="s">
        <v>468</v>
      </c>
      <c r="F4585" s="5" t="s">
        <v>11181</v>
      </c>
      <c r="G4585" s="6" t="s">
        <v>12077</v>
      </c>
    </row>
    <row r="4586">
      <c r="A4586" s="2" t="s">
        <v>7</v>
      </c>
      <c r="B4586" s="5">
        <v>5136.0</v>
      </c>
      <c r="C4586" s="5" t="s">
        <v>12078</v>
      </c>
      <c r="D4586" s="5" t="s">
        <v>468</v>
      </c>
      <c r="F4586" s="5" t="s">
        <v>12079</v>
      </c>
      <c r="G4586" s="6" t="s">
        <v>12080</v>
      </c>
    </row>
    <row r="4587">
      <c r="A4587" s="2" t="s">
        <v>7</v>
      </c>
      <c r="B4587" s="5">
        <v>5137.0</v>
      </c>
      <c r="C4587" s="5" t="s">
        <v>12081</v>
      </c>
      <c r="D4587" s="5" t="s">
        <v>468</v>
      </c>
      <c r="F4587" s="5"/>
      <c r="G4587" s="6" t="s">
        <v>12082</v>
      </c>
    </row>
    <row r="4588">
      <c r="A4588" s="2" t="s">
        <v>7</v>
      </c>
      <c r="B4588" s="5">
        <v>5138.0</v>
      </c>
      <c r="C4588" s="5" t="s">
        <v>12083</v>
      </c>
      <c r="D4588" s="5" t="s">
        <v>468</v>
      </c>
      <c r="F4588" s="5" t="s">
        <v>12084</v>
      </c>
      <c r="G4588" s="6" t="s">
        <v>12085</v>
      </c>
    </row>
    <row r="4589">
      <c r="A4589" s="2" t="s">
        <v>7</v>
      </c>
      <c r="B4589" s="5">
        <v>5139.0</v>
      </c>
      <c r="C4589" s="5" t="s">
        <v>12086</v>
      </c>
      <c r="D4589" s="5" t="s">
        <v>468</v>
      </c>
      <c r="F4589" s="5"/>
      <c r="G4589" s="6" t="s">
        <v>12087</v>
      </c>
    </row>
    <row r="4590">
      <c r="A4590" s="2" t="s">
        <v>7</v>
      </c>
      <c r="B4590" s="5">
        <v>5140.0</v>
      </c>
      <c r="C4590" s="5" t="s">
        <v>12088</v>
      </c>
      <c r="D4590" s="5" t="s">
        <v>468</v>
      </c>
      <c r="F4590" s="5" t="s">
        <v>12089</v>
      </c>
      <c r="G4590" s="6" t="s">
        <v>12090</v>
      </c>
    </row>
    <row r="4591">
      <c r="A4591" s="2" t="s">
        <v>7</v>
      </c>
      <c r="B4591" s="5">
        <v>5141.0</v>
      </c>
      <c r="C4591" s="5" t="s">
        <v>12091</v>
      </c>
      <c r="D4591" s="5" t="s">
        <v>468</v>
      </c>
      <c r="F4591" s="5" t="s">
        <v>12092</v>
      </c>
      <c r="G4591" s="6" t="s">
        <v>12093</v>
      </c>
    </row>
    <row r="4592">
      <c r="A4592" s="2" t="s">
        <v>7</v>
      </c>
      <c r="B4592" s="5">
        <v>5142.0</v>
      </c>
      <c r="C4592" s="5" t="s">
        <v>12094</v>
      </c>
      <c r="D4592" s="5" t="s">
        <v>468</v>
      </c>
      <c r="F4592" s="5" t="s">
        <v>12095</v>
      </c>
      <c r="G4592" s="6" t="s">
        <v>12096</v>
      </c>
    </row>
    <row r="4593">
      <c r="A4593" s="2" t="s">
        <v>7</v>
      </c>
      <c r="B4593" s="5">
        <v>5143.0</v>
      </c>
      <c r="C4593" s="5" t="s">
        <v>12097</v>
      </c>
      <c r="D4593" s="5" t="s">
        <v>4620</v>
      </c>
      <c r="F4593" s="5" t="s">
        <v>11729</v>
      </c>
      <c r="G4593" s="6" t="s">
        <v>12098</v>
      </c>
    </row>
    <row r="4594">
      <c r="A4594" s="2" t="s">
        <v>7</v>
      </c>
      <c r="B4594" s="5">
        <v>5144.0</v>
      </c>
      <c r="C4594" s="5" t="s">
        <v>12099</v>
      </c>
      <c r="D4594" s="5" t="s">
        <v>468</v>
      </c>
      <c r="F4594" s="5" t="s">
        <v>12100</v>
      </c>
      <c r="G4594" s="6" t="s">
        <v>12101</v>
      </c>
    </row>
    <row r="4595">
      <c r="A4595" s="2" t="s">
        <v>7</v>
      </c>
      <c r="B4595" s="5">
        <v>5145.0</v>
      </c>
      <c r="C4595" s="5" t="s">
        <v>12102</v>
      </c>
      <c r="D4595" s="5" t="s">
        <v>468</v>
      </c>
      <c r="F4595" s="5" t="s">
        <v>12103</v>
      </c>
      <c r="G4595" s="6" t="s">
        <v>12104</v>
      </c>
    </row>
    <row r="4596">
      <c r="A4596" s="2" t="s">
        <v>7</v>
      </c>
      <c r="B4596" s="5">
        <v>5146.0</v>
      </c>
      <c r="C4596" s="5" t="s">
        <v>12105</v>
      </c>
      <c r="D4596" s="5" t="s">
        <v>468</v>
      </c>
      <c r="F4596" s="5" t="s">
        <v>737</v>
      </c>
      <c r="G4596" s="6" t="s">
        <v>12106</v>
      </c>
    </row>
    <row r="4597">
      <c r="A4597" s="2" t="s">
        <v>7</v>
      </c>
      <c r="B4597" s="5">
        <v>5147.0</v>
      </c>
      <c r="C4597" s="5" t="s">
        <v>12107</v>
      </c>
      <c r="D4597" s="5" t="s">
        <v>468</v>
      </c>
      <c r="F4597" s="5"/>
      <c r="G4597" s="6" t="s">
        <v>12108</v>
      </c>
    </row>
    <row r="4598">
      <c r="A4598" s="2" t="s">
        <v>7</v>
      </c>
      <c r="B4598" s="5">
        <v>5148.0</v>
      </c>
      <c r="C4598" s="5" t="s">
        <v>12109</v>
      </c>
      <c r="D4598" s="5" t="s">
        <v>468</v>
      </c>
      <c r="F4598" s="5"/>
      <c r="G4598" s="6" t="s">
        <v>12110</v>
      </c>
    </row>
    <row r="4599">
      <c r="A4599" s="2" t="s">
        <v>7</v>
      </c>
      <c r="B4599" s="5">
        <v>5149.0</v>
      </c>
      <c r="C4599" s="5" t="s">
        <v>12111</v>
      </c>
      <c r="D4599" s="5" t="s">
        <v>468</v>
      </c>
      <c r="F4599" s="5"/>
      <c r="G4599" s="6" t="s">
        <v>12112</v>
      </c>
    </row>
    <row r="4600">
      <c r="A4600" s="2" t="s">
        <v>7</v>
      </c>
      <c r="B4600" s="5">
        <v>5150.0</v>
      </c>
      <c r="C4600" s="5" t="s">
        <v>12113</v>
      </c>
      <c r="D4600" s="5" t="s">
        <v>468</v>
      </c>
      <c r="F4600" s="5" t="s">
        <v>12114</v>
      </c>
      <c r="G4600" s="6" t="s">
        <v>12115</v>
      </c>
    </row>
    <row r="4601">
      <c r="A4601" s="2" t="s">
        <v>7</v>
      </c>
      <c r="B4601" s="5">
        <v>5151.0</v>
      </c>
      <c r="C4601" s="5" t="s">
        <v>12116</v>
      </c>
      <c r="D4601" s="5" t="s">
        <v>468</v>
      </c>
      <c r="F4601" s="5"/>
      <c r="G4601" s="6" t="s">
        <v>12117</v>
      </c>
    </row>
    <row r="4602">
      <c r="A4602" s="2" t="s">
        <v>7</v>
      </c>
      <c r="B4602" s="5">
        <v>5152.0</v>
      </c>
      <c r="C4602" s="5" t="s">
        <v>12118</v>
      </c>
      <c r="D4602" s="5" t="s">
        <v>468</v>
      </c>
      <c r="F4602" s="5" t="s">
        <v>12119</v>
      </c>
      <c r="G4602" s="6" t="s">
        <v>12120</v>
      </c>
    </row>
    <row r="4603">
      <c r="A4603" s="2" t="s">
        <v>7</v>
      </c>
      <c r="B4603" s="5">
        <v>5153.0</v>
      </c>
      <c r="C4603" s="5" t="s">
        <v>12121</v>
      </c>
      <c r="D4603" s="5" t="s">
        <v>468</v>
      </c>
      <c r="F4603" s="5"/>
      <c r="G4603" s="6" t="s">
        <v>12122</v>
      </c>
    </row>
    <row r="4604">
      <c r="A4604" s="2" t="s">
        <v>7</v>
      </c>
      <c r="B4604" s="5">
        <v>5154.0</v>
      </c>
      <c r="C4604" s="5" t="s">
        <v>12123</v>
      </c>
      <c r="D4604" s="5" t="s">
        <v>4620</v>
      </c>
      <c r="F4604" s="5" t="s">
        <v>12124</v>
      </c>
      <c r="G4604" s="6" t="s">
        <v>12125</v>
      </c>
    </row>
    <row r="4605">
      <c r="A4605" s="2" t="s">
        <v>7</v>
      </c>
      <c r="B4605" s="5">
        <v>5155.0</v>
      </c>
      <c r="C4605" s="5" t="s">
        <v>12126</v>
      </c>
      <c r="D4605" s="5" t="s">
        <v>468</v>
      </c>
      <c r="F4605" s="5" t="s">
        <v>12127</v>
      </c>
      <c r="G4605" s="6" t="s">
        <v>12128</v>
      </c>
    </row>
    <row r="4606">
      <c r="A4606" s="2" t="s">
        <v>7</v>
      </c>
      <c r="B4606" s="5">
        <v>5156.0</v>
      </c>
      <c r="C4606" s="5" t="s">
        <v>12129</v>
      </c>
      <c r="D4606" s="5" t="s">
        <v>468</v>
      </c>
      <c r="F4606" s="5" t="s">
        <v>11769</v>
      </c>
      <c r="G4606" s="6" t="s">
        <v>12130</v>
      </c>
    </row>
    <row r="4607">
      <c r="A4607" s="2" t="s">
        <v>7</v>
      </c>
      <c r="B4607" s="5">
        <v>5157.0</v>
      </c>
      <c r="C4607" s="5" t="s">
        <v>12131</v>
      </c>
      <c r="D4607" s="5" t="s">
        <v>468</v>
      </c>
      <c r="F4607" s="5" t="s">
        <v>12132</v>
      </c>
      <c r="G4607" s="6" t="s">
        <v>12133</v>
      </c>
    </row>
    <row r="4608">
      <c r="A4608" s="2" t="s">
        <v>7</v>
      </c>
      <c r="B4608" s="5">
        <v>5158.0</v>
      </c>
      <c r="C4608" s="5" t="s">
        <v>12134</v>
      </c>
      <c r="D4608" s="5" t="s">
        <v>468</v>
      </c>
      <c r="F4608" s="5" t="s">
        <v>12135</v>
      </c>
      <c r="G4608" s="6" t="s">
        <v>12136</v>
      </c>
    </row>
    <row r="4609">
      <c r="A4609" s="2" t="s">
        <v>7</v>
      </c>
      <c r="B4609" s="5">
        <v>5159.0</v>
      </c>
      <c r="C4609" s="5" t="s">
        <v>12137</v>
      </c>
      <c r="D4609" s="5" t="s">
        <v>468</v>
      </c>
      <c r="F4609" s="5" t="s">
        <v>12138</v>
      </c>
      <c r="G4609" s="6" t="s">
        <v>12139</v>
      </c>
    </row>
    <row r="4610">
      <c r="A4610" s="2" t="s">
        <v>7</v>
      </c>
      <c r="B4610" s="5">
        <v>5160.0</v>
      </c>
      <c r="C4610" s="5" t="s">
        <v>12140</v>
      </c>
      <c r="D4610" s="5" t="s">
        <v>468</v>
      </c>
      <c r="F4610" s="5" t="s">
        <v>12141</v>
      </c>
      <c r="G4610" s="6" t="s">
        <v>12142</v>
      </c>
    </row>
    <row r="4611">
      <c r="A4611" s="2" t="s">
        <v>7</v>
      </c>
      <c r="B4611" s="5">
        <v>5161.0</v>
      </c>
      <c r="C4611" s="5" t="s">
        <v>12143</v>
      </c>
      <c r="D4611" s="5" t="s">
        <v>468</v>
      </c>
      <c r="F4611" s="5" t="s">
        <v>12144</v>
      </c>
      <c r="G4611" s="6" t="s">
        <v>12145</v>
      </c>
    </row>
    <row r="4612">
      <c r="A4612" s="2" t="s">
        <v>7</v>
      </c>
      <c r="B4612" s="5">
        <v>5162.0</v>
      </c>
      <c r="C4612" s="5" t="s">
        <v>12146</v>
      </c>
      <c r="D4612" s="5" t="s">
        <v>468</v>
      </c>
      <c r="F4612" s="5" t="s">
        <v>12147</v>
      </c>
      <c r="G4612" s="6" t="s">
        <v>12148</v>
      </c>
    </row>
    <row r="4613">
      <c r="A4613" s="2" t="s">
        <v>7</v>
      </c>
      <c r="B4613" s="5">
        <v>5163.0</v>
      </c>
      <c r="C4613" s="5" t="s">
        <v>12149</v>
      </c>
      <c r="D4613" s="5" t="s">
        <v>4620</v>
      </c>
      <c r="F4613" s="5" t="s">
        <v>12150</v>
      </c>
      <c r="G4613" s="6" t="s">
        <v>12151</v>
      </c>
    </row>
    <row r="4614">
      <c r="A4614" s="2" t="s">
        <v>7</v>
      </c>
      <c r="B4614" s="5">
        <v>5164.0</v>
      </c>
      <c r="C4614" s="5" t="s">
        <v>12152</v>
      </c>
      <c r="D4614" s="5" t="s">
        <v>468</v>
      </c>
      <c r="F4614" s="5" t="s">
        <v>12153</v>
      </c>
      <c r="G4614" s="6" t="s">
        <v>12154</v>
      </c>
    </row>
    <row r="4615">
      <c r="A4615" s="2" t="s">
        <v>7</v>
      </c>
      <c r="B4615" s="5">
        <v>5165.0</v>
      </c>
      <c r="C4615" s="5" t="s">
        <v>12155</v>
      </c>
      <c r="D4615" s="5" t="s">
        <v>468</v>
      </c>
      <c r="F4615" s="5" t="s">
        <v>5757</v>
      </c>
      <c r="G4615" s="6" t="s">
        <v>12156</v>
      </c>
    </row>
    <row r="4616">
      <c r="A4616" s="2" t="s">
        <v>7</v>
      </c>
      <c r="B4616" s="5">
        <v>5166.0</v>
      </c>
      <c r="C4616" s="5" t="s">
        <v>12157</v>
      </c>
      <c r="D4616" s="5" t="s">
        <v>468</v>
      </c>
      <c r="F4616" s="5"/>
      <c r="G4616" s="6" t="s">
        <v>12158</v>
      </c>
    </row>
    <row r="4617">
      <c r="A4617" s="2" t="s">
        <v>7</v>
      </c>
      <c r="B4617" s="5">
        <v>5167.0</v>
      </c>
      <c r="C4617" s="5" t="s">
        <v>12159</v>
      </c>
      <c r="D4617" s="5" t="s">
        <v>468</v>
      </c>
      <c r="F4617" s="5" t="s">
        <v>12160</v>
      </c>
      <c r="G4617" s="6" t="s">
        <v>12161</v>
      </c>
    </row>
    <row r="4618">
      <c r="A4618" s="2" t="s">
        <v>7</v>
      </c>
      <c r="B4618" s="5">
        <v>5168.0</v>
      </c>
      <c r="C4618" s="5" t="s">
        <v>12162</v>
      </c>
      <c r="D4618" s="5" t="s">
        <v>468</v>
      </c>
      <c r="F4618" s="5"/>
      <c r="G4618" s="6" t="s">
        <v>12163</v>
      </c>
    </row>
    <row r="4619">
      <c r="A4619" s="2" t="s">
        <v>7</v>
      </c>
      <c r="B4619" s="5">
        <v>5169.0</v>
      </c>
      <c r="C4619" s="5" t="s">
        <v>12164</v>
      </c>
      <c r="D4619" s="5" t="s">
        <v>468</v>
      </c>
      <c r="F4619" s="5" t="s">
        <v>12165</v>
      </c>
      <c r="G4619" s="6" t="s">
        <v>12166</v>
      </c>
    </row>
    <row r="4620">
      <c r="A4620" s="2" t="s">
        <v>7</v>
      </c>
      <c r="B4620" s="5">
        <v>5170.0</v>
      </c>
      <c r="C4620" s="5" t="s">
        <v>12167</v>
      </c>
      <c r="D4620" s="5" t="s">
        <v>468</v>
      </c>
      <c r="F4620" s="5" t="s">
        <v>12168</v>
      </c>
      <c r="G4620" s="6" t="s">
        <v>12169</v>
      </c>
    </row>
    <row r="4621">
      <c r="A4621" s="2" t="s">
        <v>7</v>
      </c>
      <c r="B4621" s="5">
        <v>5171.0</v>
      </c>
      <c r="C4621" s="5" t="s">
        <v>12170</v>
      </c>
      <c r="D4621" s="5" t="s">
        <v>468</v>
      </c>
      <c r="F4621" s="5" t="s">
        <v>12171</v>
      </c>
      <c r="G4621" s="6" t="s">
        <v>12172</v>
      </c>
    </row>
    <row r="4622">
      <c r="A4622" s="2" t="s">
        <v>7</v>
      </c>
      <c r="B4622" s="5">
        <v>5172.0</v>
      </c>
      <c r="C4622" s="5" t="s">
        <v>365</v>
      </c>
      <c r="D4622" s="5" t="s">
        <v>468</v>
      </c>
      <c r="F4622" s="5"/>
      <c r="G4622" s="6" t="s">
        <v>12173</v>
      </c>
    </row>
    <row r="4623">
      <c r="A4623" s="2" t="s">
        <v>7</v>
      </c>
      <c r="B4623" s="5">
        <v>5173.0</v>
      </c>
      <c r="C4623" s="5" t="s">
        <v>12174</v>
      </c>
      <c r="D4623" s="5" t="s">
        <v>468</v>
      </c>
      <c r="F4623" s="5" t="s">
        <v>12175</v>
      </c>
      <c r="G4623" s="6" t="s">
        <v>12176</v>
      </c>
    </row>
    <row r="4624">
      <c r="A4624" s="2" t="s">
        <v>7</v>
      </c>
      <c r="B4624" s="5">
        <v>5174.0</v>
      </c>
      <c r="C4624" s="5" t="s">
        <v>12177</v>
      </c>
      <c r="D4624" s="5" t="s">
        <v>468</v>
      </c>
      <c r="F4624" s="5" t="s">
        <v>12178</v>
      </c>
      <c r="G4624" s="6" t="s">
        <v>12179</v>
      </c>
    </row>
    <row r="4625">
      <c r="A4625" s="2" t="s">
        <v>7</v>
      </c>
      <c r="B4625" s="5">
        <v>5175.0</v>
      </c>
      <c r="C4625" s="5" t="s">
        <v>12180</v>
      </c>
      <c r="D4625" s="5" t="s">
        <v>468</v>
      </c>
      <c r="F4625" s="5" t="s">
        <v>12181</v>
      </c>
      <c r="G4625" s="6" t="s">
        <v>12182</v>
      </c>
    </row>
    <row r="4626">
      <c r="A4626" s="2" t="s">
        <v>7</v>
      </c>
      <c r="B4626" s="5">
        <v>5176.0</v>
      </c>
      <c r="C4626" s="5" t="s">
        <v>12183</v>
      </c>
      <c r="D4626" s="5" t="s">
        <v>468</v>
      </c>
      <c r="F4626" s="5"/>
      <c r="G4626" s="6" t="s">
        <v>12184</v>
      </c>
    </row>
    <row r="4627">
      <c r="A4627" s="2" t="s">
        <v>7</v>
      </c>
      <c r="B4627" s="5">
        <v>5177.0</v>
      </c>
      <c r="C4627" s="5" t="s">
        <v>12185</v>
      </c>
      <c r="D4627" s="5" t="s">
        <v>468</v>
      </c>
      <c r="F4627" s="5"/>
      <c r="G4627" s="6" t="s">
        <v>12186</v>
      </c>
    </row>
    <row r="4628">
      <c r="A4628" s="2" t="s">
        <v>7</v>
      </c>
      <c r="B4628" s="5">
        <v>5178.0</v>
      </c>
      <c r="C4628" s="5" t="s">
        <v>12187</v>
      </c>
      <c r="D4628" s="5" t="s">
        <v>468</v>
      </c>
      <c r="F4628" s="5" t="s">
        <v>12188</v>
      </c>
      <c r="G4628" s="6" t="s">
        <v>12189</v>
      </c>
    </row>
    <row r="4629">
      <c r="A4629" s="2" t="s">
        <v>7</v>
      </c>
      <c r="B4629" s="5">
        <v>5179.0</v>
      </c>
      <c r="C4629" s="5" t="s">
        <v>12190</v>
      </c>
      <c r="D4629" s="5" t="s">
        <v>468</v>
      </c>
      <c r="F4629" s="5" t="s">
        <v>12191</v>
      </c>
      <c r="G4629" s="6" t="s">
        <v>12192</v>
      </c>
    </row>
    <row r="4630">
      <c r="A4630" s="2" t="s">
        <v>7</v>
      </c>
      <c r="B4630" s="5">
        <v>5180.0</v>
      </c>
      <c r="C4630" s="5" t="s">
        <v>12193</v>
      </c>
      <c r="D4630" s="5" t="s">
        <v>468</v>
      </c>
      <c r="F4630" s="5" t="s">
        <v>12194</v>
      </c>
      <c r="G4630" s="6" t="s">
        <v>12195</v>
      </c>
    </row>
    <row r="4631">
      <c r="A4631" s="2" t="s">
        <v>7</v>
      </c>
      <c r="B4631" s="5">
        <v>5181.0</v>
      </c>
      <c r="C4631" s="5" t="s">
        <v>12196</v>
      </c>
      <c r="D4631" s="5" t="s">
        <v>468</v>
      </c>
      <c r="F4631" s="5" t="s">
        <v>12197</v>
      </c>
      <c r="G4631" s="6" t="s">
        <v>12198</v>
      </c>
    </row>
    <row r="4632">
      <c r="A4632" s="2" t="s">
        <v>7</v>
      </c>
      <c r="B4632" s="5">
        <v>5182.0</v>
      </c>
      <c r="C4632" s="5" t="s">
        <v>12199</v>
      </c>
      <c r="D4632" s="5" t="s">
        <v>468</v>
      </c>
      <c r="F4632" s="5" t="s">
        <v>12200</v>
      </c>
      <c r="G4632" s="6" t="s">
        <v>12201</v>
      </c>
    </row>
    <row r="4633">
      <c r="A4633" s="2" t="s">
        <v>7</v>
      </c>
      <c r="B4633" s="5">
        <v>5183.0</v>
      </c>
      <c r="C4633" s="5" t="s">
        <v>12202</v>
      </c>
      <c r="D4633" s="5" t="s">
        <v>468</v>
      </c>
      <c r="F4633" s="5"/>
      <c r="G4633" s="6" t="s">
        <v>12203</v>
      </c>
    </row>
    <row r="4634">
      <c r="A4634" s="2" t="s">
        <v>7</v>
      </c>
      <c r="B4634" s="5">
        <v>5184.0</v>
      </c>
      <c r="C4634" s="5" t="s">
        <v>12204</v>
      </c>
      <c r="D4634" s="5" t="s">
        <v>468</v>
      </c>
      <c r="F4634" s="5"/>
      <c r="G4634" s="6" t="s">
        <v>12205</v>
      </c>
    </row>
    <row r="4635">
      <c r="A4635" s="2" t="s">
        <v>7</v>
      </c>
      <c r="B4635" s="5">
        <v>5185.0</v>
      </c>
      <c r="C4635" s="5" t="s">
        <v>12206</v>
      </c>
      <c r="D4635" s="5" t="s">
        <v>468</v>
      </c>
      <c r="F4635" s="5" t="s">
        <v>12207</v>
      </c>
      <c r="G4635" s="6" t="s">
        <v>12208</v>
      </c>
    </row>
    <row r="4636">
      <c r="A4636" s="2" t="s">
        <v>7</v>
      </c>
      <c r="B4636" s="5">
        <v>5186.0</v>
      </c>
      <c r="C4636" s="5" t="s">
        <v>12209</v>
      </c>
      <c r="D4636" s="5" t="s">
        <v>468</v>
      </c>
      <c r="F4636" s="5" t="s">
        <v>6923</v>
      </c>
      <c r="G4636" s="6" t="s">
        <v>12210</v>
      </c>
    </row>
    <row r="4637">
      <c r="A4637" s="2" t="s">
        <v>7</v>
      </c>
      <c r="B4637" s="5">
        <v>5187.0</v>
      </c>
      <c r="C4637" s="5" t="s">
        <v>12211</v>
      </c>
      <c r="D4637" s="5" t="s">
        <v>468</v>
      </c>
      <c r="F4637" s="5"/>
      <c r="G4637" s="6" t="s">
        <v>12212</v>
      </c>
    </row>
    <row r="4638">
      <c r="A4638" s="2" t="s">
        <v>7</v>
      </c>
      <c r="B4638" s="5">
        <v>5188.0</v>
      </c>
      <c r="C4638" s="5" t="s">
        <v>12213</v>
      </c>
      <c r="D4638" s="5" t="s">
        <v>468</v>
      </c>
      <c r="F4638" s="5" t="s">
        <v>12214</v>
      </c>
      <c r="G4638" s="6" t="s">
        <v>12215</v>
      </c>
    </row>
    <row r="4639">
      <c r="A4639" s="2" t="s">
        <v>7</v>
      </c>
      <c r="B4639" s="5">
        <v>5189.0</v>
      </c>
      <c r="C4639" s="5" t="s">
        <v>12216</v>
      </c>
      <c r="D4639" s="5" t="s">
        <v>468</v>
      </c>
      <c r="F4639" s="5" t="s">
        <v>12217</v>
      </c>
      <c r="G4639" s="6" t="s">
        <v>12218</v>
      </c>
    </row>
    <row r="4640">
      <c r="A4640" s="2" t="s">
        <v>7</v>
      </c>
      <c r="B4640" s="5">
        <v>5190.0</v>
      </c>
      <c r="C4640" s="5" t="s">
        <v>12219</v>
      </c>
      <c r="D4640" s="5" t="s">
        <v>458</v>
      </c>
      <c r="F4640" s="5" t="s">
        <v>12220</v>
      </c>
      <c r="G4640" s="6" t="s">
        <v>12221</v>
      </c>
    </row>
    <row r="4641">
      <c r="A4641" s="2" t="s">
        <v>7</v>
      </c>
      <c r="B4641" s="5">
        <v>5191.0</v>
      </c>
      <c r="C4641" s="5" t="s">
        <v>12222</v>
      </c>
      <c r="D4641" s="5" t="s">
        <v>468</v>
      </c>
      <c r="F4641" s="5" t="s">
        <v>12223</v>
      </c>
      <c r="G4641" s="6" t="s">
        <v>12224</v>
      </c>
    </row>
    <row r="4642">
      <c r="A4642" s="2" t="s">
        <v>7</v>
      </c>
      <c r="B4642" s="5">
        <v>5192.0</v>
      </c>
      <c r="C4642" s="5" t="s">
        <v>12225</v>
      </c>
      <c r="D4642" s="5" t="s">
        <v>468</v>
      </c>
      <c r="F4642" s="5" t="s">
        <v>12226</v>
      </c>
      <c r="G4642" s="6" t="s">
        <v>12227</v>
      </c>
    </row>
    <row r="4643">
      <c r="A4643" s="2" t="s">
        <v>7</v>
      </c>
      <c r="B4643" s="5">
        <v>5193.0</v>
      </c>
      <c r="C4643" s="5" t="s">
        <v>12228</v>
      </c>
      <c r="D4643" s="5" t="s">
        <v>468</v>
      </c>
      <c r="F4643" s="5" t="s">
        <v>12229</v>
      </c>
      <c r="G4643" s="6" t="s">
        <v>12230</v>
      </c>
    </row>
    <row r="4644">
      <c r="A4644" s="2" t="s">
        <v>7</v>
      </c>
      <c r="B4644" s="5">
        <v>5194.0</v>
      </c>
      <c r="C4644" s="5" t="s">
        <v>12231</v>
      </c>
      <c r="D4644" s="5" t="s">
        <v>468</v>
      </c>
      <c r="F4644" s="5" t="s">
        <v>12232</v>
      </c>
      <c r="G4644" s="6" t="s">
        <v>12233</v>
      </c>
    </row>
    <row r="4645">
      <c r="A4645" s="2" t="s">
        <v>7</v>
      </c>
      <c r="B4645" s="5">
        <v>5195.0</v>
      </c>
      <c r="C4645" s="5" t="s">
        <v>12234</v>
      </c>
      <c r="D4645" s="5" t="s">
        <v>468</v>
      </c>
      <c r="F4645" s="5"/>
      <c r="G4645" s="6" t="s">
        <v>12235</v>
      </c>
    </row>
    <row r="4646">
      <c r="A4646" s="2" t="s">
        <v>7</v>
      </c>
      <c r="B4646" s="5">
        <v>5196.0</v>
      </c>
      <c r="C4646" s="5" t="s">
        <v>12236</v>
      </c>
      <c r="D4646" s="5" t="s">
        <v>468</v>
      </c>
      <c r="F4646" s="5" t="s">
        <v>11352</v>
      </c>
      <c r="G4646" s="6" t="s">
        <v>12237</v>
      </c>
    </row>
    <row r="4647">
      <c r="A4647" s="2" t="s">
        <v>7</v>
      </c>
      <c r="B4647" s="5">
        <v>5197.0</v>
      </c>
      <c r="C4647" s="5" t="s">
        <v>12238</v>
      </c>
      <c r="D4647" s="5" t="s">
        <v>468</v>
      </c>
      <c r="F4647" s="5" t="s">
        <v>7985</v>
      </c>
      <c r="G4647" s="6" t="s">
        <v>12239</v>
      </c>
    </row>
    <row r="4648">
      <c r="A4648" s="2" t="s">
        <v>7</v>
      </c>
      <c r="B4648" s="5">
        <v>5198.0</v>
      </c>
      <c r="C4648" s="5" t="s">
        <v>12240</v>
      </c>
      <c r="D4648" s="5" t="s">
        <v>468</v>
      </c>
      <c r="F4648" s="5" t="s">
        <v>12241</v>
      </c>
      <c r="G4648" s="6" t="s">
        <v>12242</v>
      </c>
    </row>
    <row r="4649">
      <c r="A4649" s="2" t="s">
        <v>7</v>
      </c>
      <c r="B4649" s="5">
        <v>5199.0</v>
      </c>
      <c r="C4649" s="5" t="s">
        <v>12243</v>
      </c>
      <c r="D4649" s="5" t="s">
        <v>468</v>
      </c>
      <c r="F4649" s="5" t="s">
        <v>6241</v>
      </c>
      <c r="G4649" s="6" t="s">
        <v>12244</v>
      </c>
    </row>
    <row r="4650">
      <c r="A4650" s="2" t="s">
        <v>7</v>
      </c>
      <c r="B4650" s="5">
        <v>5200.0</v>
      </c>
      <c r="C4650" s="5" t="s">
        <v>12245</v>
      </c>
      <c r="D4650" s="5" t="s">
        <v>468</v>
      </c>
      <c r="F4650" s="5" t="s">
        <v>12246</v>
      </c>
      <c r="G4650" s="6" t="s">
        <v>12247</v>
      </c>
    </row>
    <row r="4651">
      <c r="A4651" s="2" t="s">
        <v>7</v>
      </c>
      <c r="B4651" s="5">
        <v>5201.0</v>
      </c>
      <c r="C4651" s="5" t="s">
        <v>12248</v>
      </c>
      <c r="D4651" s="5" t="s">
        <v>468</v>
      </c>
      <c r="F4651" s="5" t="s">
        <v>12249</v>
      </c>
      <c r="G4651" s="6" t="s">
        <v>12250</v>
      </c>
    </row>
    <row r="4652">
      <c r="A4652" s="2" t="s">
        <v>7</v>
      </c>
      <c r="B4652" s="5">
        <v>5202.0</v>
      </c>
      <c r="C4652" s="5" t="s">
        <v>12251</v>
      </c>
      <c r="D4652" s="5" t="s">
        <v>468</v>
      </c>
      <c r="F4652" s="5" t="s">
        <v>12252</v>
      </c>
      <c r="G4652" s="6" t="s">
        <v>12253</v>
      </c>
    </row>
    <row r="4653">
      <c r="A4653" s="2" t="s">
        <v>7</v>
      </c>
      <c r="B4653" s="5">
        <v>5203.0</v>
      </c>
      <c r="C4653" s="5" t="s">
        <v>12254</v>
      </c>
      <c r="D4653" s="5" t="s">
        <v>458</v>
      </c>
      <c r="F4653" s="5" t="s">
        <v>12255</v>
      </c>
      <c r="G4653" s="6" t="s">
        <v>12256</v>
      </c>
    </row>
    <row r="4654">
      <c r="A4654" s="2" t="s">
        <v>7</v>
      </c>
      <c r="B4654" s="5">
        <v>5204.0</v>
      </c>
      <c r="C4654" s="5" t="s">
        <v>227</v>
      </c>
      <c r="D4654" s="5" t="s">
        <v>468</v>
      </c>
      <c r="F4654" s="5" t="s">
        <v>12257</v>
      </c>
      <c r="G4654" s="6" t="s">
        <v>12258</v>
      </c>
    </row>
    <row r="4655">
      <c r="A4655" s="2" t="s">
        <v>7</v>
      </c>
      <c r="B4655" s="5">
        <v>5205.0</v>
      </c>
      <c r="C4655" s="5" t="s">
        <v>12259</v>
      </c>
      <c r="D4655" s="5" t="s">
        <v>468</v>
      </c>
      <c r="F4655" s="5" t="s">
        <v>12260</v>
      </c>
      <c r="G4655" s="6" t="s">
        <v>12261</v>
      </c>
    </row>
    <row r="4656">
      <c r="A4656" s="2" t="s">
        <v>7</v>
      </c>
      <c r="B4656" s="5">
        <v>5206.0</v>
      </c>
      <c r="C4656" s="5" t="s">
        <v>12262</v>
      </c>
      <c r="D4656" s="5" t="s">
        <v>468</v>
      </c>
      <c r="F4656" s="5" t="s">
        <v>12263</v>
      </c>
      <c r="G4656" s="6" t="s">
        <v>12264</v>
      </c>
    </row>
    <row r="4657">
      <c r="A4657" s="2" t="s">
        <v>7</v>
      </c>
      <c r="B4657" s="5">
        <v>5207.0</v>
      </c>
      <c r="C4657" s="5" t="s">
        <v>12265</v>
      </c>
      <c r="D4657" s="5" t="s">
        <v>468</v>
      </c>
      <c r="F4657" s="5" t="s">
        <v>12266</v>
      </c>
      <c r="G4657" s="6" t="s">
        <v>12267</v>
      </c>
    </row>
    <row r="4658">
      <c r="A4658" s="2" t="s">
        <v>7</v>
      </c>
      <c r="B4658" s="5">
        <v>5208.0</v>
      </c>
      <c r="C4658" s="5" t="s">
        <v>12268</v>
      </c>
      <c r="D4658" s="5" t="s">
        <v>468</v>
      </c>
      <c r="F4658" s="5"/>
      <c r="G4658" s="6" t="s">
        <v>12269</v>
      </c>
    </row>
    <row r="4659">
      <c r="A4659" s="2" t="s">
        <v>7</v>
      </c>
      <c r="B4659" s="5">
        <v>5209.0</v>
      </c>
      <c r="C4659" s="5" t="s">
        <v>12270</v>
      </c>
      <c r="D4659" s="5" t="s">
        <v>468</v>
      </c>
      <c r="F4659" s="5" t="s">
        <v>12271</v>
      </c>
      <c r="G4659" s="6" t="s">
        <v>12272</v>
      </c>
    </row>
    <row r="4660">
      <c r="A4660" s="2" t="s">
        <v>7</v>
      </c>
      <c r="B4660" s="5">
        <v>5210.0</v>
      </c>
      <c r="C4660" s="5" t="s">
        <v>12273</v>
      </c>
      <c r="D4660" s="5" t="s">
        <v>468</v>
      </c>
      <c r="F4660" s="5" t="s">
        <v>12274</v>
      </c>
      <c r="G4660" s="6" t="s">
        <v>12275</v>
      </c>
    </row>
    <row r="4661">
      <c r="A4661" s="2" t="s">
        <v>7</v>
      </c>
      <c r="B4661" s="5">
        <v>5211.0</v>
      </c>
      <c r="C4661" s="5" t="s">
        <v>410</v>
      </c>
      <c r="D4661" s="5" t="s">
        <v>468</v>
      </c>
      <c r="F4661" s="5" t="s">
        <v>10233</v>
      </c>
      <c r="G4661" s="6" t="s">
        <v>12276</v>
      </c>
    </row>
    <row r="4662">
      <c r="A4662" s="2" t="s">
        <v>7</v>
      </c>
      <c r="B4662" s="5">
        <v>5212.0</v>
      </c>
      <c r="C4662" s="5" t="s">
        <v>12277</v>
      </c>
      <c r="D4662" s="5" t="s">
        <v>468</v>
      </c>
      <c r="F4662" s="5" t="s">
        <v>12278</v>
      </c>
      <c r="G4662" s="6" t="s">
        <v>12279</v>
      </c>
    </row>
    <row r="4663">
      <c r="A4663" s="2" t="s">
        <v>7</v>
      </c>
      <c r="B4663" s="5">
        <v>5213.0</v>
      </c>
      <c r="C4663" s="5" t="s">
        <v>12280</v>
      </c>
      <c r="D4663" s="5" t="s">
        <v>458</v>
      </c>
      <c r="F4663" s="5"/>
      <c r="G4663" s="6" t="s">
        <v>12281</v>
      </c>
    </row>
    <row r="4664">
      <c r="A4664" s="2" t="s">
        <v>7</v>
      </c>
      <c r="B4664" s="5">
        <v>5214.0</v>
      </c>
      <c r="C4664" s="5" t="s">
        <v>12282</v>
      </c>
      <c r="D4664" s="5" t="s">
        <v>458</v>
      </c>
      <c r="F4664" s="5" t="s">
        <v>12283</v>
      </c>
      <c r="G4664" s="6" t="s">
        <v>12284</v>
      </c>
    </row>
    <row r="4665">
      <c r="A4665" s="2" t="s">
        <v>7</v>
      </c>
      <c r="B4665" s="5">
        <v>5215.0</v>
      </c>
      <c r="C4665" s="5" t="s">
        <v>12285</v>
      </c>
      <c r="D4665" s="5" t="s">
        <v>468</v>
      </c>
      <c r="F4665" s="5" t="s">
        <v>12286</v>
      </c>
      <c r="G4665" s="6" t="s">
        <v>12287</v>
      </c>
    </row>
    <row r="4666">
      <c r="A4666" s="2" t="s">
        <v>7</v>
      </c>
      <c r="B4666" s="5">
        <v>5216.0</v>
      </c>
      <c r="C4666" s="5" t="s">
        <v>12288</v>
      </c>
      <c r="D4666" s="5" t="s">
        <v>468</v>
      </c>
      <c r="F4666" s="5" t="s">
        <v>12289</v>
      </c>
      <c r="G4666" s="6" t="s">
        <v>12290</v>
      </c>
    </row>
    <row r="4667">
      <c r="A4667" s="2" t="s">
        <v>7</v>
      </c>
      <c r="B4667" s="5">
        <v>5217.0</v>
      </c>
      <c r="C4667" s="5" t="s">
        <v>12291</v>
      </c>
      <c r="D4667" s="5" t="s">
        <v>468</v>
      </c>
      <c r="F4667" s="5" t="s">
        <v>12292</v>
      </c>
      <c r="G4667" s="6" t="s">
        <v>12293</v>
      </c>
    </row>
    <row r="4668">
      <c r="A4668" s="2" t="s">
        <v>7</v>
      </c>
      <c r="B4668" s="5">
        <v>5218.0</v>
      </c>
      <c r="C4668" s="5" t="s">
        <v>12294</v>
      </c>
      <c r="D4668" s="5" t="s">
        <v>468</v>
      </c>
      <c r="F4668" s="5" t="s">
        <v>12295</v>
      </c>
      <c r="G4668" s="6" t="s">
        <v>12296</v>
      </c>
    </row>
    <row r="4669">
      <c r="A4669" s="2" t="s">
        <v>7</v>
      </c>
      <c r="B4669" s="5">
        <v>5219.0</v>
      </c>
      <c r="C4669" s="5" t="s">
        <v>12297</v>
      </c>
      <c r="D4669" s="5" t="s">
        <v>468</v>
      </c>
      <c r="F4669" s="5" t="s">
        <v>12298</v>
      </c>
      <c r="G4669" s="6" t="s">
        <v>12299</v>
      </c>
    </row>
    <row r="4670">
      <c r="A4670" s="2" t="s">
        <v>7</v>
      </c>
      <c r="B4670" s="5">
        <v>5220.0</v>
      </c>
      <c r="C4670" s="5" t="s">
        <v>12300</v>
      </c>
      <c r="D4670" s="5" t="s">
        <v>468</v>
      </c>
      <c r="F4670" s="5" t="s">
        <v>12301</v>
      </c>
      <c r="G4670" s="6" t="s">
        <v>12302</v>
      </c>
    </row>
    <row r="4671">
      <c r="A4671" s="2" t="s">
        <v>7</v>
      </c>
      <c r="B4671" s="5">
        <v>5221.0</v>
      </c>
      <c r="C4671" s="5" t="s">
        <v>12303</v>
      </c>
      <c r="D4671" s="5" t="s">
        <v>468</v>
      </c>
      <c r="F4671" s="5" t="s">
        <v>12304</v>
      </c>
      <c r="G4671" s="6" t="s">
        <v>12305</v>
      </c>
    </row>
    <row r="4672">
      <c r="A4672" s="2" t="s">
        <v>7</v>
      </c>
      <c r="B4672" s="5">
        <v>5222.0</v>
      </c>
      <c r="C4672" s="5" t="s">
        <v>12306</v>
      </c>
      <c r="D4672" s="5" t="s">
        <v>468</v>
      </c>
      <c r="F4672" s="5" t="s">
        <v>12307</v>
      </c>
      <c r="G4672" s="6" t="s">
        <v>12308</v>
      </c>
    </row>
    <row r="4673">
      <c r="A4673" s="2" t="s">
        <v>7</v>
      </c>
      <c r="B4673" s="5">
        <v>5223.0</v>
      </c>
      <c r="C4673" s="5" t="s">
        <v>12309</v>
      </c>
      <c r="D4673" s="5" t="s">
        <v>468</v>
      </c>
      <c r="F4673" s="5" t="s">
        <v>12310</v>
      </c>
      <c r="G4673" s="6" t="s">
        <v>12311</v>
      </c>
    </row>
    <row r="4674">
      <c r="A4674" s="2" t="s">
        <v>7</v>
      </c>
      <c r="B4674" s="5">
        <v>5224.0</v>
      </c>
      <c r="C4674" s="5" t="s">
        <v>12312</v>
      </c>
      <c r="D4674" s="5" t="s">
        <v>468</v>
      </c>
      <c r="F4674" s="5" t="s">
        <v>12313</v>
      </c>
      <c r="G4674" s="6" t="s">
        <v>12314</v>
      </c>
    </row>
    <row r="4675">
      <c r="A4675" s="2" t="s">
        <v>7</v>
      </c>
      <c r="B4675" s="5">
        <v>5225.0</v>
      </c>
      <c r="C4675" s="5" t="s">
        <v>12315</v>
      </c>
      <c r="D4675" s="5" t="s">
        <v>468</v>
      </c>
      <c r="F4675" s="5"/>
      <c r="G4675" s="6" t="s">
        <v>12316</v>
      </c>
    </row>
    <row r="4676">
      <c r="A4676" s="2" t="s">
        <v>7</v>
      </c>
      <c r="B4676" s="5">
        <v>5226.0</v>
      </c>
      <c r="C4676" s="5" t="s">
        <v>12317</v>
      </c>
      <c r="D4676" s="5" t="s">
        <v>468</v>
      </c>
      <c r="F4676" s="5" t="s">
        <v>12318</v>
      </c>
      <c r="G4676" s="6" t="s">
        <v>12319</v>
      </c>
    </row>
    <row r="4677">
      <c r="A4677" s="2" t="s">
        <v>7</v>
      </c>
      <c r="B4677" s="5">
        <v>5227.0</v>
      </c>
      <c r="C4677" s="5" t="s">
        <v>12320</v>
      </c>
      <c r="D4677" s="5" t="s">
        <v>468</v>
      </c>
      <c r="F4677" s="5" t="s">
        <v>12321</v>
      </c>
      <c r="G4677" s="6" t="s">
        <v>12322</v>
      </c>
    </row>
    <row r="4678">
      <c r="A4678" s="2" t="s">
        <v>7</v>
      </c>
      <c r="B4678" s="5">
        <v>5228.0</v>
      </c>
      <c r="C4678" s="5" t="s">
        <v>12323</v>
      </c>
      <c r="D4678" s="5" t="s">
        <v>468</v>
      </c>
      <c r="F4678" s="5"/>
      <c r="G4678" s="6" t="s">
        <v>12324</v>
      </c>
    </row>
    <row r="4679">
      <c r="A4679" s="2" t="s">
        <v>7</v>
      </c>
      <c r="B4679" s="5">
        <v>5229.0</v>
      </c>
      <c r="C4679" s="5" t="s">
        <v>12325</v>
      </c>
      <c r="D4679" s="5" t="s">
        <v>468</v>
      </c>
      <c r="F4679" s="5" t="s">
        <v>12326</v>
      </c>
      <c r="G4679" s="6" t="s">
        <v>12327</v>
      </c>
    </row>
    <row r="4680">
      <c r="A4680" s="2" t="s">
        <v>7</v>
      </c>
      <c r="B4680" s="5">
        <v>5230.0</v>
      </c>
      <c r="C4680" s="5" t="s">
        <v>12328</v>
      </c>
      <c r="D4680" s="5" t="s">
        <v>468</v>
      </c>
      <c r="F4680" s="5" t="s">
        <v>12329</v>
      </c>
      <c r="G4680" s="6" t="s">
        <v>12330</v>
      </c>
    </row>
    <row r="4681">
      <c r="A4681" s="2" t="s">
        <v>7</v>
      </c>
      <c r="B4681" s="5">
        <v>5231.0</v>
      </c>
      <c r="C4681" s="5" t="s">
        <v>12331</v>
      </c>
      <c r="D4681" s="5" t="s">
        <v>468</v>
      </c>
      <c r="F4681" s="5" t="s">
        <v>12332</v>
      </c>
      <c r="G4681" s="6" t="s">
        <v>12333</v>
      </c>
    </row>
    <row r="4682">
      <c r="A4682" s="2" t="s">
        <v>7</v>
      </c>
      <c r="B4682" s="5">
        <v>5232.0</v>
      </c>
      <c r="C4682" s="5" t="s">
        <v>12334</v>
      </c>
      <c r="D4682" s="5" t="s">
        <v>468</v>
      </c>
      <c r="F4682" s="5"/>
      <c r="G4682" s="6" t="s">
        <v>12335</v>
      </c>
    </row>
    <row r="4683">
      <c r="A4683" s="2" t="s">
        <v>7</v>
      </c>
      <c r="B4683" s="5">
        <v>5233.0</v>
      </c>
      <c r="C4683" s="5" t="s">
        <v>12336</v>
      </c>
      <c r="D4683" s="5" t="s">
        <v>468</v>
      </c>
      <c r="F4683" s="5" t="s">
        <v>12337</v>
      </c>
      <c r="G4683" s="6" t="s">
        <v>12338</v>
      </c>
    </row>
    <row r="4684">
      <c r="A4684" s="2" t="s">
        <v>7</v>
      </c>
      <c r="B4684" s="5">
        <v>5234.0</v>
      </c>
      <c r="C4684" s="5" t="s">
        <v>12339</v>
      </c>
      <c r="D4684" s="5" t="s">
        <v>468</v>
      </c>
      <c r="F4684" s="5" t="s">
        <v>12340</v>
      </c>
      <c r="G4684" s="6" t="s">
        <v>12341</v>
      </c>
    </row>
    <row r="4685">
      <c r="A4685" s="2" t="s">
        <v>7</v>
      </c>
      <c r="B4685" s="5">
        <v>5235.0</v>
      </c>
      <c r="C4685" s="5" t="s">
        <v>12342</v>
      </c>
      <c r="D4685" s="5" t="s">
        <v>468</v>
      </c>
      <c r="F4685" s="5" t="s">
        <v>12343</v>
      </c>
      <c r="G4685" s="6" t="s">
        <v>12344</v>
      </c>
    </row>
    <row r="4686">
      <c r="A4686" s="2" t="s">
        <v>7</v>
      </c>
      <c r="B4686" s="5">
        <v>5236.0</v>
      </c>
      <c r="C4686" s="5" t="s">
        <v>12345</v>
      </c>
      <c r="D4686" s="5" t="s">
        <v>468</v>
      </c>
      <c r="F4686" s="5" t="s">
        <v>12346</v>
      </c>
      <c r="G4686" s="6" t="s">
        <v>12347</v>
      </c>
    </row>
    <row r="4687">
      <c r="A4687" s="2" t="s">
        <v>7</v>
      </c>
      <c r="B4687" s="5">
        <v>5237.0</v>
      </c>
      <c r="C4687" s="5" t="s">
        <v>12348</v>
      </c>
      <c r="D4687" s="5" t="s">
        <v>468</v>
      </c>
      <c r="F4687" s="5" t="s">
        <v>6241</v>
      </c>
      <c r="G4687" s="6" t="s">
        <v>12349</v>
      </c>
    </row>
    <row r="4688">
      <c r="A4688" s="2" t="s">
        <v>7</v>
      </c>
      <c r="B4688" s="5">
        <v>5238.0</v>
      </c>
      <c r="C4688" s="5" t="s">
        <v>12350</v>
      </c>
      <c r="D4688" s="5" t="s">
        <v>468</v>
      </c>
      <c r="F4688" s="5" t="s">
        <v>12351</v>
      </c>
      <c r="G4688" s="6" t="s">
        <v>12352</v>
      </c>
    </row>
    <row r="4689">
      <c r="A4689" s="2" t="s">
        <v>7</v>
      </c>
      <c r="B4689" s="5">
        <v>5239.0</v>
      </c>
      <c r="C4689" s="5" t="s">
        <v>12353</v>
      </c>
      <c r="D4689" s="5" t="s">
        <v>468</v>
      </c>
      <c r="F4689" s="5" t="s">
        <v>9493</v>
      </c>
      <c r="G4689" s="6" t="s">
        <v>12354</v>
      </c>
    </row>
    <row r="4690">
      <c r="A4690" s="2" t="s">
        <v>7</v>
      </c>
      <c r="B4690" s="5">
        <v>5240.0</v>
      </c>
      <c r="C4690" s="5" t="s">
        <v>12355</v>
      </c>
      <c r="D4690" s="5" t="s">
        <v>468</v>
      </c>
      <c r="F4690" s="5" t="s">
        <v>12356</v>
      </c>
      <c r="G4690" s="6" t="s">
        <v>12357</v>
      </c>
    </row>
    <row r="4691">
      <c r="A4691" s="2" t="s">
        <v>7</v>
      </c>
      <c r="B4691" s="5">
        <v>5241.0</v>
      </c>
      <c r="C4691" s="5" t="s">
        <v>12358</v>
      </c>
      <c r="D4691" s="5" t="s">
        <v>468</v>
      </c>
      <c r="F4691" s="5" t="s">
        <v>12359</v>
      </c>
      <c r="G4691" s="6" t="s">
        <v>12360</v>
      </c>
    </row>
    <row r="4692">
      <c r="A4692" s="2" t="s">
        <v>7</v>
      </c>
      <c r="B4692" s="5">
        <v>5242.0</v>
      </c>
      <c r="C4692" s="5" t="s">
        <v>12361</v>
      </c>
      <c r="D4692" s="5" t="s">
        <v>468</v>
      </c>
      <c r="F4692" s="5" t="s">
        <v>12362</v>
      </c>
      <c r="G4692" s="6" t="s">
        <v>12363</v>
      </c>
    </row>
    <row r="4693">
      <c r="A4693" s="2" t="s">
        <v>7</v>
      </c>
      <c r="B4693" s="5">
        <v>5243.0</v>
      </c>
      <c r="C4693" s="5" t="s">
        <v>12364</v>
      </c>
      <c r="D4693" s="5" t="s">
        <v>468</v>
      </c>
      <c r="F4693" s="5" t="s">
        <v>12365</v>
      </c>
      <c r="G4693" s="6" t="s">
        <v>12366</v>
      </c>
    </row>
    <row r="4694">
      <c r="A4694" s="2" t="s">
        <v>7</v>
      </c>
      <c r="B4694" s="5">
        <v>5244.0</v>
      </c>
      <c r="C4694" s="5" t="s">
        <v>12367</v>
      </c>
      <c r="D4694" s="5" t="s">
        <v>468</v>
      </c>
      <c r="F4694" s="5" t="s">
        <v>12368</v>
      </c>
      <c r="G4694" s="6" t="s">
        <v>12369</v>
      </c>
    </row>
    <row r="4695">
      <c r="A4695" s="2" t="s">
        <v>7</v>
      </c>
      <c r="B4695" s="5">
        <v>5245.0</v>
      </c>
      <c r="C4695" s="5" t="s">
        <v>12370</v>
      </c>
      <c r="D4695" s="5" t="s">
        <v>468</v>
      </c>
      <c r="F4695" s="5" t="s">
        <v>12371</v>
      </c>
      <c r="G4695" s="6" t="s">
        <v>12372</v>
      </c>
    </row>
    <row r="4696">
      <c r="A4696" s="2" t="s">
        <v>7</v>
      </c>
      <c r="B4696" s="5">
        <v>5246.0</v>
      </c>
      <c r="C4696" s="5" t="s">
        <v>12373</v>
      </c>
      <c r="D4696" s="5" t="s">
        <v>468</v>
      </c>
      <c r="F4696" s="5"/>
      <c r="G4696" s="6" t="s">
        <v>12374</v>
      </c>
    </row>
    <row r="4697">
      <c r="A4697" s="2" t="s">
        <v>7</v>
      </c>
      <c r="B4697" s="5">
        <v>5247.0</v>
      </c>
      <c r="C4697" s="5" t="s">
        <v>380</v>
      </c>
      <c r="D4697" s="5" t="s">
        <v>468</v>
      </c>
      <c r="F4697" s="5" t="s">
        <v>12375</v>
      </c>
      <c r="G4697" s="6" t="s">
        <v>12376</v>
      </c>
    </row>
    <row r="4698">
      <c r="A4698" s="2" t="s">
        <v>7</v>
      </c>
      <c r="B4698" s="5">
        <v>5248.0</v>
      </c>
      <c r="C4698" s="5" t="s">
        <v>12377</v>
      </c>
      <c r="D4698" s="5" t="s">
        <v>468</v>
      </c>
      <c r="F4698" s="5" t="s">
        <v>12378</v>
      </c>
      <c r="G4698" s="6" t="s">
        <v>12379</v>
      </c>
    </row>
    <row r="4699">
      <c r="A4699" s="2" t="s">
        <v>7</v>
      </c>
      <c r="B4699" s="5">
        <v>5249.0</v>
      </c>
      <c r="C4699" s="5" t="s">
        <v>12380</v>
      </c>
      <c r="D4699" s="5" t="s">
        <v>468</v>
      </c>
      <c r="F4699" s="5" t="s">
        <v>12381</v>
      </c>
      <c r="G4699" s="6" t="s">
        <v>12382</v>
      </c>
    </row>
    <row r="4700">
      <c r="A4700" s="2" t="s">
        <v>7</v>
      </c>
      <c r="B4700" s="5">
        <v>5250.0</v>
      </c>
      <c r="C4700" s="5" t="s">
        <v>12383</v>
      </c>
      <c r="D4700" s="5" t="s">
        <v>468</v>
      </c>
      <c r="F4700" s="5" t="s">
        <v>12384</v>
      </c>
      <c r="G4700" s="6" t="s">
        <v>12385</v>
      </c>
    </row>
    <row r="4701">
      <c r="A4701" s="2" t="s">
        <v>7</v>
      </c>
      <c r="B4701" s="5">
        <v>5251.0</v>
      </c>
      <c r="C4701" s="5" t="s">
        <v>12386</v>
      </c>
      <c r="D4701" s="5" t="s">
        <v>468</v>
      </c>
      <c r="F4701" s="5" t="s">
        <v>12387</v>
      </c>
      <c r="G4701" s="6" t="s">
        <v>12388</v>
      </c>
    </row>
    <row r="4702">
      <c r="A4702" s="2" t="s">
        <v>7</v>
      </c>
      <c r="B4702" s="5">
        <v>5252.0</v>
      </c>
      <c r="C4702" s="5" t="s">
        <v>12389</v>
      </c>
      <c r="D4702" s="5" t="s">
        <v>468</v>
      </c>
      <c r="F4702" s="5"/>
      <c r="G4702" s="6" t="s">
        <v>12390</v>
      </c>
    </row>
    <row r="4703">
      <c r="A4703" s="2" t="s">
        <v>7</v>
      </c>
      <c r="B4703" s="5">
        <v>5253.0</v>
      </c>
      <c r="C4703" s="5" t="s">
        <v>12391</v>
      </c>
      <c r="D4703" s="5" t="s">
        <v>468</v>
      </c>
      <c r="F4703" s="5"/>
      <c r="G4703" s="6" t="s">
        <v>12392</v>
      </c>
    </row>
    <row r="4704">
      <c r="A4704" s="2" t="s">
        <v>7</v>
      </c>
      <c r="B4704" s="5">
        <v>5254.0</v>
      </c>
      <c r="C4704" s="5" t="s">
        <v>12393</v>
      </c>
      <c r="D4704" s="5" t="s">
        <v>468</v>
      </c>
      <c r="F4704" s="5" t="s">
        <v>12394</v>
      </c>
      <c r="G4704" s="6" t="s">
        <v>12395</v>
      </c>
    </row>
    <row r="4705">
      <c r="A4705" s="2" t="s">
        <v>7</v>
      </c>
      <c r="B4705" s="5">
        <v>5255.0</v>
      </c>
      <c r="C4705" s="5" t="s">
        <v>12396</v>
      </c>
      <c r="D4705" s="5" t="s">
        <v>468</v>
      </c>
      <c r="F4705" s="5" t="s">
        <v>12397</v>
      </c>
      <c r="G4705" s="6" t="s">
        <v>12398</v>
      </c>
    </row>
    <row r="4706">
      <c r="A4706" s="2" t="s">
        <v>7</v>
      </c>
      <c r="B4706" s="5">
        <v>5256.0</v>
      </c>
      <c r="C4706" s="5" t="s">
        <v>12399</v>
      </c>
      <c r="D4706" s="5" t="s">
        <v>468</v>
      </c>
      <c r="F4706" s="5" t="s">
        <v>12400</v>
      </c>
      <c r="G4706" s="6" t="s">
        <v>12401</v>
      </c>
    </row>
    <row r="4707">
      <c r="A4707" s="2" t="s">
        <v>7</v>
      </c>
      <c r="B4707" s="5">
        <v>5257.0</v>
      </c>
      <c r="C4707" s="5" t="s">
        <v>12402</v>
      </c>
      <c r="D4707" s="5" t="s">
        <v>468</v>
      </c>
      <c r="F4707" s="5" t="s">
        <v>12403</v>
      </c>
      <c r="G4707" s="6" t="s">
        <v>12404</v>
      </c>
    </row>
    <row r="4708">
      <c r="A4708" s="2" t="s">
        <v>7</v>
      </c>
      <c r="B4708" s="5">
        <v>5258.0</v>
      </c>
      <c r="C4708" s="5" t="s">
        <v>12405</v>
      </c>
      <c r="D4708" s="5" t="s">
        <v>468</v>
      </c>
      <c r="F4708" s="5"/>
      <c r="G4708" s="6" t="s">
        <v>12406</v>
      </c>
    </row>
    <row r="4709">
      <c r="A4709" s="2" t="s">
        <v>7</v>
      </c>
      <c r="B4709" s="5">
        <v>5259.0</v>
      </c>
      <c r="C4709" s="5" t="s">
        <v>12407</v>
      </c>
      <c r="D4709" s="5" t="s">
        <v>468</v>
      </c>
      <c r="F4709" s="5" t="s">
        <v>12408</v>
      </c>
      <c r="G4709" s="6" t="s">
        <v>12409</v>
      </c>
    </row>
    <row r="4710">
      <c r="A4710" s="2" t="s">
        <v>7</v>
      </c>
      <c r="B4710" s="5">
        <v>5260.0</v>
      </c>
      <c r="C4710" s="5" t="s">
        <v>12410</v>
      </c>
      <c r="D4710" s="5" t="s">
        <v>468</v>
      </c>
      <c r="F4710" s="5" t="s">
        <v>12411</v>
      </c>
      <c r="G4710" s="6" t="s">
        <v>12412</v>
      </c>
    </row>
    <row r="4711">
      <c r="A4711" s="2" t="s">
        <v>7</v>
      </c>
      <c r="B4711" s="5">
        <v>5261.0</v>
      </c>
      <c r="C4711" s="5" t="s">
        <v>12413</v>
      </c>
      <c r="D4711" s="5" t="s">
        <v>468</v>
      </c>
      <c r="F4711" s="5"/>
      <c r="G4711" s="6" t="s">
        <v>12414</v>
      </c>
    </row>
    <row r="4712">
      <c r="A4712" s="2" t="s">
        <v>7</v>
      </c>
      <c r="B4712" s="5">
        <v>5262.0</v>
      </c>
      <c r="C4712" s="5" t="s">
        <v>12415</v>
      </c>
      <c r="D4712" s="5" t="s">
        <v>468</v>
      </c>
      <c r="F4712" s="5" t="s">
        <v>12416</v>
      </c>
      <c r="G4712" s="6" t="s">
        <v>12417</v>
      </c>
    </row>
    <row r="4713">
      <c r="A4713" s="2" t="s">
        <v>7</v>
      </c>
      <c r="B4713" s="5">
        <v>5263.0</v>
      </c>
      <c r="C4713" s="5" t="s">
        <v>12418</v>
      </c>
      <c r="D4713" s="5" t="s">
        <v>458</v>
      </c>
      <c r="F4713" s="5"/>
      <c r="G4713" s="6" t="s">
        <v>12419</v>
      </c>
    </row>
    <row r="4714">
      <c r="A4714" s="2" t="s">
        <v>7</v>
      </c>
      <c r="B4714" s="5">
        <v>5264.0</v>
      </c>
      <c r="C4714" s="5" t="s">
        <v>12420</v>
      </c>
      <c r="D4714" s="5" t="s">
        <v>468</v>
      </c>
      <c r="F4714" s="5" t="s">
        <v>12421</v>
      </c>
      <c r="G4714" s="6" t="s">
        <v>12422</v>
      </c>
    </row>
    <row r="4715">
      <c r="A4715" s="2" t="s">
        <v>7</v>
      </c>
      <c r="B4715" s="5">
        <v>5265.0</v>
      </c>
      <c r="C4715" s="5" t="s">
        <v>12423</v>
      </c>
      <c r="D4715" s="5" t="s">
        <v>468</v>
      </c>
      <c r="F4715" s="5" t="s">
        <v>12424</v>
      </c>
      <c r="G4715" s="6" t="s">
        <v>12425</v>
      </c>
    </row>
    <row r="4716">
      <c r="A4716" s="2" t="s">
        <v>7</v>
      </c>
      <c r="B4716" s="5">
        <v>5266.0</v>
      </c>
      <c r="C4716" s="5" t="s">
        <v>12426</v>
      </c>
      <c r="D4716" s="5" t="s">
        <v>468</v>
      </c>
      <c r="F4716" s="5" t="s">
        <v>12427</v>
      </c>
      <c r="G4716" s="6" t="s">
        <v>12428</v>
      </c>
    </row>
    <row r="4717">
      <c r="A4717" s="2" t="s">
        <v>7</v>
      </c>
      <c r="B4717" s="5">
        <v>5267.0</v>
      </c>
      <c r="C4717" s="5" t="s">
        <v>12429</v>
      </c>
      <c r="D4717" s="5" t="s">
        <v>468</v>
      </c>
      <c r="F4717" s="5"/>
      <c r="G4717" s="6" t="s">
        <v>12430</v>
      </c>
    </row>
    <row r="4718">
      <c r="A4718" s="2" t="s">
        <v>7</v>
      </c>
      <c r="B4718" s="5">
        <v>5268.0</v>
      </c>
      <c r="C4718" s="5" t="s">
        <v>12431</v>
      </c>
      <c r="D4718" s="5" t="s">
        <v>468</v>
      </c>
      <c r="F4718" s="5" t="s">
        <v>12432</v>
      </c>
      <c r="G4718" s="6" t="s">
        <v>12433</v>
      </c>
    </row>
    <row r="4719">
      <c r="A4719" s="2" t="s">
        <v>7</v>
      </c>
      <c r="B4719" s="5">
        <v>5269.0</v>
      </c>
      <c r="C4719" s="5" t="s">
        <v>12434</v>
      </c>
      <c r="D4719" s="5" t="s">
        <v>468</v>
      </c>
      <c r="F4719" s="5" t="s">
        <v>12435</v>
      </c>
      <c r="G4719" s="6" t="s">
        <v>12436</v>
      </c>
    </row>
    <row r="4720">
      <c r="A4720" s="2" t="s">
        <v>7</v>
      </c>
      <c r="B4720" s="5">
        <v>5270.0</v>
      </c>
      <c r="C4720" s="5" t="s">
        <v>12437</v>
      </c>
      <c r="D4720" s="5" t="s">
        <v>468</v>
      </c>
      <c r="F4720" s="5" t="s">
        <v>12438</v>
      </c>
      <c r="G4720" s="6" t="s">
        <v>12439</v>
      </c>
    </row>
    <row r="4721">
      <c r="A4721" s="2" t="s">
        <v>7</v>
      </c>
      <c r="B4721" s="5">
        <v>5271.0</v>
      </c>
      <c r="C4721" s="5" t="s">
        <v>12440</v>
      </c>
      <c r="D4721" s="5" t="s">
        <v>4620</v>
      </c>
      <c r="F4721" s="5"/>
      <c r="G4721" s="6" t="s">
        <v>12441</v>
      </c>
    </row>
    <row r="4722">
      <c r="A4722" s="2" t="s">
        <v>7</v>
      </c>
      <c r="B4722" s="5">
        <v>5272.0</v>
      </c>
      <c r="C4722" s="5" t="s">
        <v>12442</v>
      </c>
      <c r="D4722" s="5" t="s">
        <v>468</v>
      </c>
      <c r="F4722" s="5" t="s">
        <v>12443</v>
      </c>
      <c r="G4722" s="6" t="s">
        <v>12444</v>
      </c>
    </row>
    <row r="4723">
      <c r="A4723" s="2" t="s">
        <v>7</v>
      </c>
      <c r="B4723" s="5">
        <v>5273.0</v>
      </c>
      <c r="C4723" s="5" t="s">
        <v>12445</v>
      </c>
      <c r="D4723" s="5" t="s">
        <v>468</v>
      </c>
      <c r="F4723" s="5" t="s">
        <v>12446</v>
      </c>
      <c r="G4723" s="6" t="s">
        <v>12447</v>
      </c>
    </row>
    <row r="4724">
      <c r="A4724" s="2" t="s">
        <v>7</v>
      </c>
      <c r="B4724" s="5">
        <v>5274.0</v>
      </c>
      <c r="C4724" s="5" t="s">
        <v>12448</v>
      </c>
      <c r="D4724" s="5" t="s">
        <v>468</v>
      </c>
      <c r="F4724" s="5" t="s">
        <v>12449</v>
      </c>
      <c r="G4724" s="6" t="s">
        <v>12450</v>
      </c>
    </row>
    <row r="4725">
      <c r="A4725" s="2" t="s">
        <v>7</v>
      </c>
      <c r="B4725" s="5">
        <v>5275.0</v>
      </c>
      <c r="C4725" s="5" t="s">
        <v>12451</v>
      </c>
      <c r="D4725" s="5" t="s">
        <v>468</v>
      </c>
      <c r="F4725" s="5"/>
      <c r="G4725" s="6" t="s">
        <v>12452</v>
      </c>
    </row>
    <row r="4726">
      <c r="A4726" s="2" t="s">
        <v>7</v>
      </c>
      <c r="B4726" s="5">
        <v>5276.0</v>
      </c>
      <c r="C4726" s="5" t="s">
        <v>12453</v>
      </c>
      <c r="D4726" s="5" t="s">
        <v>468</v>
      </c>
      <c r="F4726" s="5" t="s">
        <v>12454</v>
      </c>
      <c r="G4726" s="6" t="s">
        <v>12455</v>
      </c>
    </row>
    <row r="4727">
      <c r="A4727" s="2" t="s">
        <v>7</v>
      </c>
      <c r="B4727" s="5">
        <v>5277.0</v>
      </c>
      <c r="C4727" s="5" t="s">
        <v>12456</v>
      </c>
      <c r="D4727" s="5" t="s">
        <v>4620</v>
      </c>
      <c r="F4727" s="5" t="s">
        <v>12457</v>
      </c>
      <c r="G4727" s="6" t="s">
        <v>12458</v>
      </c>
    </row>
    <row r="4728">
      <c r="A4728" s="2" t="s">
        <v>7</v>
      </c>
      <c r="B4728" s="5">
        <v>5278.0</v>
      </c>
      <c r="C4728" s="5" t="s">
        <v>12459</v>
      </c>
      <c r="D4728" s="5" t="s">
        <v>468</v>
      </c>
      <c r="F4728" s="5" t="s">
        <v>12460</v>
      </c>
      <c r="G4728" s="6" t="s">
        <v>12461</v>
      </c>
    </row>
    <row r="4729">
      <c r="A4729" s="2" t="s">
        <v>7</v>
      </c>
      <c r="B4729" s="5">
        <v>5279.0</v>
      </c>
      <c r="C4729" s="5" t="s">
        <v>12462</v>
      </c>
      <c r="D4729" s="5" t="s">
        <v>468</v>
      </c>
      <c r="F4729" s="5"/>
      <c r="G4729" s="6" t="s">
        <v>12463</v>
      </c>
    </row>
    <row r="4730">
      <c r="A4730" s="2" t="s">
        <v>7</v>
      </c>
      <c r="B4730" s="5">
        <v>5280.0</v>
      </c>
      <c r="C4730" s="5" t="s">
        <v>12464</v>
      </c>
      <c r="D4730" s="5" t="s">
        <v>468</v>
      </c>
      <c r="F4730" s="5"/>
      <c r="G4730" s="6" t="s">
        <v>12465</v>
      </c>
    </row>
    <row r="4731">
      <c r="A4731" s="2" t="s">
        <v>7</v>
      </c>
      <c r="B4731" s="5">
        <v>5281.0</v>
      </c>
      <c r="C4731" s="5" t="s">
        <v>12466</v>
      </c>
      <c r="D4731" s="5" t="s">
        <v>468</v>
      </c>
      <c r="F4731" s="5" t="s">
        <v>12467</v>
      </c>
      <c r="G4731" s="6" t="s">
        <v>12468</v>
      </c>
    </row>
    <row r="4732">
      <c r="A4732" s="2" t="s">
        <v>7</v>
      </c>
      <c r="B4732" s="5">
        <v>5282.0</v>
      </c>
      <c r="C4732" s="5" t="s">
        <v>12469</v>
      </c>
      <c r="D4732" s="5" t="s">
        <v>468</v>
      </c>
      <c r="F4732" s="5" t="s">
        <v>12470</v>
      </c>
      <c r="G4732" s="6" t="s">
        <v>12471</v>
      </c>
    </row>
    <row r="4733">
      <c r="A4733" s="2" t="s">
        <v>7</v>
      </c>
      <c r="B4733" s="5">
        <v>5283.0</v>
      </c>
      <c r="C4733" s="5" t="s">
        <v>12472</v>
      </c>
      <c r="D4733" s="5" t="s">
        <v>468</v>
      </c>
      <c r="F4733" s="5" t="s">
        <v>12473</v>
      </c>
      <c r="G4733" s="6" t="s">
        <v>12474</v>
      </c>
    </row>
    <row r="4734">
      <c r="A4734" s="2" t="s">
        <v>7</v>
      </c>
      <c r="B4734" s="5">
        <v>5284.0</v>
      </c>
      <c r="C4734" s="5" t="s">
        <v>12475</v>
      </c>
      <c r="D4734" s="5" t="s">
        <v>468</v>
      </c>
      <c r="F4734" s="5" t="s">
        <v>12476</v>
      </c>
      <c r="G4734" s="6" t="s">
        <v>12477</v>
      </c>
    </row>
    <row r="4735">
      <c r="A4735" s="2" t="s">
        <v>7</v>
      </c>
      <c r="B4735" s="5">
        <v>5285.0</v>
      </c>
      <c r="C4735" s="5" t="s">
        <v>12478</v>
      </c>
      <c r="D4735" s="5" t="s">
        <v>468</v>
      </c>
      <c r="F4735" s="5" t="s">
        <v>12479</v>
      </c>
      <c r="G4735" s="6" t="s">
        <v>12480</v>
      </c>
    </row>
    <row r="4736">
      <c r="A4736" s="2" t="s">
        <v>7</v>
      </c>
      <c r="B4736" s="5">
        <v>5286.0</v>
      </c>
      <c r="C4736" s="5" t="s">
        <v>12481</v>
      </c>
      <c r="D4736" s="5" t="s">
        <v>468</v>
      </c>
      <c r="F4736" s="5" t="s">
        <v>12482</v>
      </c>
      <c r="G4736" s="6" t="s">
        <v>12483</v>
      </c>
    </row>
    <row r="4737">
      <c r="A4737" s="2" t="s">
        <v>7</v>
      </c>
      <c r="B4737" s="5">
        <v>5287.0</v>
      </c>
      <c r="C4737" s="5" t="s">
        <v>12484</v>
      </c>
      <c r="D4737" s="5" t="s">
        <v>468</v>
      </c>
      <c r="F4737" s="5" t="s">
        <v>12485</v>
      </c>
      <c r="G4737" s="6" t="s">
        <v>12486</v>
      </c>
    </row>
    <row r="4738">
      <c r="A4738" s="2" t="s">
        <v>7</v>
      </c>
      <c r="B4738" s="5">
        <v>5288.0</v>
      </c>
      <c r="C4738" s="5" t="s">
        <v>12487</v>
      </c>
      <c r="D4738" s="5" t="s">
        <v>468</v>
      </c>
      <c r="F4738" s="5" t="s">
        <v>12488</v>
      </c>
      <c r="G4738" s="6" t="s">
        <v>12489</v>
      </c>
    </row>
    <row r="4739">
      <c r="A4739" s="2" t="s">
        <v>7</v>
      </c>
      <c r="B4739" s="5">
        <v>5289.0</v>
      </c>
      <c r="C4739" s="5" t="s">
        <v>12490</v>
      </c>
      <c r="D4739" s="5" t="s">
        <v>468</v>
      </c>
      <c r="F4739" s="5" t="s">
        <v>12491</v>
      </c>
      <c r="G4739" s="6" t="s">
        <v>12492</v>
      </c>
    </row>
    <row r="4740">
      <c r="A4740" s="2" t="s">
        <v>7</v>
      </c>
      <c r="B4740" s="5">
        <v>5290.0</v>
      </c>
      <c r="C4740" s="5" t="s">
        <v>12493</v>
      </c>
      <c r="D4740" s="5" t="s">
        <v>468</v>
      </c>
      <c r="F4740" s="5" t="s">
        <v>6506</v>
      </c>
      <c r="G4740" s="6" t="s">
        <v>12494</v>
      </c>
    </row>
    <row r="4741">
      <c r="A4741" s="2" t="s">
        <v>7</v>
      </c>
      <c r="B4741" s="5">
        <v>5291.0</v>
      </c>
      <c r="C4741" s="5" t="s">
        <v>12495</v>
      </c>
      <c r="D4741" s="5" t="s">
        <v>468</v>
      </c>
      <c r="F4741" s="5" t="s">
        <v>12496</v>
      </c>
      <c r="G4741" s="6" t="s">
        <v>12497</v>
      </c>
    </row>
    <row r="4742">
      <c r="A4742" s="2" t="s">
        <v>7</v>
      </c>
      <c r="B4742" s="5">
        <v>5292.0</v>
      </c>
      <c r="C4742" s="5" t="s">
        <v>12498</v>
      </c>
      <c r="D4742" s="5" t="s">
        <v>468</v>
      </c>
      <c r="F4742" s="5" t="s">
        <v>12499</v>
      </c>
      <c r="G4742" s="6" t="s">
        <v>12500</v>
      </c>
    </row>
    <row r="4743">
      <c r="A4743" s="2" t="s">
        <v>7</v>
      </c>
      <c r="B4743" s="5">
        <v>5293.0</v>
      </c>
      <c r="C4743" s="5" t="s">
        <v>12501</v>
      </c>
      <c r="D4743" s="5" t="s">
        <v>468</v>
      </c>
      <c r="F4743" s="5"/>
      <c r="G4743" s="6" t="s">
        <v>12502</v>
      </c>
    </row>
    <row r="4744">
      <c r="A4744" s="2" t="s">
        <v>7</v>
      </c>
      <c r="B4744" s="5">
        <v>5294.0</v>
      </c>
      <c r="C4744" s="5" t="s">
        <v>12503</v>
      </c>
      <c r="D4744" s="5" t="s">
        <v>468</v>
      </c>
      <c r="F4744" s="5" t="s">
        <v>12504</v>
      </c>
      <c r="G4744" s="6" t="s">
        <v>12505</v>
      </c>
    </row>
    <row r="4745">
      <c r="A4745" s="2" t="s">
        <v>7</v>
      </c>
      <c r="B4745" s="5">
        <v>5295.0</v>
      </c>
      <c r="C4745" s="5" t="s">
        <v>12506</v>
      </c>
      <c r="D4745" s="5" t="s">
        <v>468</v>
      </c>
      <c r="F4745" s="5" t="s">
        <v>12507</v>
      </c>
      <c r="G4745" s="6" t="s">
        <v>12508</v>
      </c>
    </row>
    <row r="4746">
      <c r="A4746" s="2" t="s">
        <v>7</v>
      </c>
      <c r="B4746" s="5">
        <v>5296.0</v>
      </c>
      <c r="C4746" s="5" t="s">
        <v>12509</v>
      </c>
      <c r="D4746" s="5" t="s">
        <v>4620</v>
      </c>
      <c r="F4746" s="5" t="s">
        <v>12510</v>
      </c>
      <c r="G4746" s="6" t="s">
        <v>12511</v>
      </c>
    </row>
    <row r="4747">
      <c r="A4747" s="2" t="s">
        <v>7</v>
      </c>
      <c r="B4747" s="5">
        <v>5297.0</v>
      </c>
      <c r="C4747" s="5" t="s">
        <v>12512</v>
      </c>
      <c r="D4747" s="5" t="s">
        <v>468</v>
      </c>
      <c r="F4747" s="5"/>
      <c r="G4747" s="6" t="s">
        <v>12513</v>
      </c>
    </row>
    <row r="4748">
      <c r="A4748" s="2" t="s">
        <v>7</v>
      </c>
      <c r="B4748" s="5">
        <v>5298.0</v>
      </c>
      <c r="C4748" s="5" t="s">
        <v>12514</v>
      </c>
      <c r="D4748" s="5" t="s">
        <v>4620</v>
      </c>
      <c r="F4748" s="5"/>
      <c r="G4748" s="6" t="s">
        <v>12515</v>
      </c>
    </row>
    <row r="4749">
      <c r="A4749" s="2" t="s">
        <v>7</v>
      </c>
      <c r="B4749" s="5">
        <v>5299.0</v>
      </c>
      <c r="C4749" s="5" t="s">
        <v>12516</v>
      </c>
      <c r="D4749" s="5" t="s">
        <v>468</v>
      </c>
      <c r="F4749" s="5" t="s">
        <v>12517</v>
      </c>
      <c r="G4749" s="6" t="s">
        <v>12518</v>
      </c>
    </row>
    <row r="4750">
      <c r="A4750" s="2" t="s">
        <v>7</v>
      </c>
      <c r="B4750" s="5">
        <v>5300.0</v>
      </c>
      <c r="C4750" s="5" t="s">
        <v>12519</v>
      </c>
      <c r="D4750" s="5" t="s">
        <v>468</v>
      </c>
      <c r="F4750" s="5" t="s">
        <v>12520</v>
      </c>
      <c r="G4750" s="6" t="s">
        <v>12521</v>
      </c>
    </row>
    <row r="4751">
      <c r="A4751" s="2" t="s">
        <v>7</v>
      </c>
      <c r="B4751" s="5">
        <v>5301.0</v>
      </c>
      <c r="C4751" s="5" t="s">
        <v>12522</v>
      </c>
      <c r="D4751" s="5" t="s">
        <v>468</v>
      </c>
      <c r="F4751" s="5" t="s">
        <v>12523</v>
      </c>
      <c r="G4751" s="6" t="s">
        <v>12524</v>
      </c>
    </row>
    <row r="4752">
      <c r="A4752" s="2" t="s">
        <v>7</v>
      </c>
      <c r="B4752" s="5">
        <v>5302.0</v>
      </c>
      <c r="C4752" s="5" t="s">
        <v>12525</v>
      </c>
      <c r="D4752" s="5" t="s">
        <v>468</v>
      </c>
      <c r="F4752" s="5" t="s">
        <v>12526</v>
      </c>
      <c r="G4752" s="6" t="s">
        <v>12527</v>
      </c>
    </row>
    <row r="4753">
      <c r="A4753" s="2" t="s">
        <v>7</v>
      </c>
      <c r="B4753" s="5">
        <v>5303.0</v>
      </c>
      <c r="C4753" s="5" t="s">
        <v>12528</v>
      </c>
      <c r="D4753" s="5" t="s">
        <v>468</v>
      </c>
      <c r="F4753" s="5" t="s">
        <v>12529</v>
      </c>
      <c r="G4753" s="6" t="s">
        <v>12530</v>
      </c>
    </row>
    <row r="4754">
      <c r="A4754" s="2" t="s">
        <v>7</v>
      </c>
      <c r="B4754" s="5">
        <v>5304.0</v>
      </c>
      <c r="C4754" s="5" t="s">
        <v>12531</v>
      </c>
      <c r="D4754" s="5" t="s">
        <v>4620</v>
      </c>
      <c r="F4754" s="5"/>
      <c r="G4754" s="6" t="s">
        <v>12532</v>
      </c>
    </row>
    <row r="4755">
      <c r="A4755" s="2" t="s">
        <v>7</v>
      </c>
      <c r="B4755" s="5">
        <v>5305.0</v>
      </c>
      <c r="C4755" s="5" t="s">
        <v>12533</v>
      </c>
      <c r="D4755" s="5" t="s">
        <v>468</v>
      </c>
      <c r="F4755" s="5" t="s">
        <v>12534</v>
      </c>
      <c r="G4755" s="6" t="s">
        <v>12535</v>
      </c>
    </row>
    <row r="4756">
      <c r="A4756" s="2" t="s">
        <v>7</v>
      </c>
      <c r="B4756" s="5">
        <v>5306.0</v>
      </c>
      <c r="C4756" s="5" t="s">
        <v>12536</v>
      </c>
      <c r="D4756" s="5" t="s">
        <v>468</v>
      </c>
      <c r="F4756" s="5" t="s">
        <v>12537</v>
      </c>
      <c r="G4756" s="6" t="s">
        <v>12538</v>
      </c>
    </row>
    <row r="4757">
      <c r="A4757" s="2" t="s">
        <v>7</v>
      </c>
      <c r="B4757" s="5">
        <v>5307.0</v>
      </c>
      <c r="C4757" s="5" t="s">
        <v>12539</v>
      </c>
      <c r="D4757" s="5" t="s">
        <v>468</v>
      </c>
      <c r="F4757" s="5" t="s">
        <v>12540</v>
      </c>
      <c r="G4757" s="6" t="s">
        <v>12541</v>
      </c>
    </row>
    <row r="4758">
      <c r="A4758" s="2" t="s">
        <v>7</v>
      </c>
      <c r="B4758" s="5">
        <v>5308.0</v>
      </c>
      <c r="C4758" s="5" t="s">
        <v>12542</v>
      </c>
      <c r="D4758" s="5" t="s">
        <v>468</v>
      </c>
      <c r="F4758" s="5" t="s">
        <v>12543</v>
      </c>
      <c r="G4758" s="6" t="s">
        <v>12544</v>
      </c>
    </row>
    <row r="4759">
      <c r="A4759" s="2" t="s">
        <v>7</v>
      </c>
      <c r="B4759" s="5">
        <v>5309.0</v>
      </c>
      <c r="C4759" s="5" t="s">
        <v>12545</v>
      </c>
      <c r="D4759" s="5" t="s">
        <v>468</v>
      </c>
      <c r="F4759" s="5" t="s">
        <v>12546</v>
      </c>
      <c r="G4759" s="6" t="s">
        <v>12547</v>
      </c>
    </row>
    <row r="4760">
      <c r="A4760" s="2" t="s">
        <v>7</v>
      </c>
      <c r="B4760" s="5">
        <v>5310.0</v>
      </c>
      <c r="C4760" s="5" t="s">
        <v>12548</v>
      </c>
      <c r="D4760" s="5" t="s">
        <v>468</v>
      </c>
      <c r="F4760" s="5"/>
      <c r="G4760" s="6" t="s">
        <v>12549</v>
      </c>
    </row>
    <row r="4761">
      <c r="A4761" s="2" t="s">
        <v>7</v>
      </c>
      <c r="B4761" s="5">
        <v>5311.0</v>
      </c>
      <c r="C4761" s="5" t="s">
        <v>12550</v>
      </c>
      <c r="D4761" s="5" t="s">
        <v>468</v>
      </c>
      <c r="F4761" s="5" t="s">
        <v>12551</v>
      </c>
      <c r="G4761" s="6" t="s">
        <v>12552</v>
      </c>
    </row>
    <row r="4762">
      <c r="A4762" s="2" t="s">
        <v>7</v>
      </c>
      <c r="B4762" s="5">
        <v>5312.0</v>
      </c>
      <c r="C4762" s="5" t="s">
        <v>12553</v>
      </c>
      <c r="D4762" s="5" t="s">
        <v>468</v>
      </c>
      <c r="F4762" s="5" t="s">
        <v>12554</v>
      </c>
      <c r="G4762" s="6" t="s">
        <v>12555</v>
      </c>
    </row>
    <row r="4763">
      <c r="A4763" s="2" t="s">
        <v>7</v>
      </c>
      <c r="B4763" s="5">
        <v>5313.0</v>
      </c>
      <c r="C4763" s="5" t="s">
        <v>12556</v>
      </c>
      <c r="D4763" s="5" t="s">
        <v>468</v>
      </c>
      <c r="F4763" s="5" t="s">
        <v>12557</v>
      </c>
      <c r="G4763" s="6" t="s">
        <v>12558</v>
      </c>
    </row>
    <row r="4764">
      <c r="A4764" s="2" t="s">
        <v>7</v>
      </c>
      <c r="B4764" s="5">
        <v>5314.0</v>
      </c>
      <c r="C4764" s="5" t="s">
        <v>12559</v>
      </c>
      <c r="D4764" s="5" t="s">
        <v>468</v>
      </c>
      <c r="F4764" s="5"/>
      <c r="G4764" s="6" t="s">
        <v>12560</v>
      </c>
    </row>
    <row r="4765">
      <c r="A4765" s="2" t="s">
        <v>7</v>
      </c>
      <c r="B4765" s="5">
        <v>5315.0</v>
      </c>
      <c r="C4765" s="5" t="s">
        <v>12561</v>
      </c>
      <c r="D4765" s="5" t="s">
        <v>468</v>
      </c>
      <c r="F4765" s="5"/>
      <c r="G4765" s="6" t="s">
        <v>12562</v>
      </c>
    </row>
    <row r="4766">
      <c r="A4766" s="2" t="s">
        <v>7</v>
      </c>
      <c r="B4766" s="5">
        <v>5316.0</v>
      </c>
      <c r="C4766" s="5" t="s">
        <v>12563</v>
      </c>
      <c r="D4766" s="5" t="s">
        <v>468</v>
      </c>
      <c r="F4766" s="5" t="s">
        <v>12564</v>
      </c>
      <c r="G4766" s="6" t="s">
        <v>12565</v>
      </c>
    </row>
    <row r="4767">
      <c r="A4767" s="2" t="s">
        <v>7</v>
      </c>
      <c r="B4767" s="5">
        <v>5317.0</v>
      </c>
      <c r="C4767" s="5" t="s">
        <v>12566</v>
      </c>
      <c r="D4767" s="5" t="s">
        <v>458</v>
      </c>
      <c r="F4767" s="5" t="s">
        <v>12567</v>
      </c>
      <c r="G4767" s="6" t="s">
        <v>12568</v>
      </c>
    </row>
    <row r="4768">
      <c r="A4768" s="2" t="s">
        <v>7</v>
      </c>
      <c r="B4768" s="5">
        <v>5318.0</v>
      </c>
      <c r="C4768" s="5" t="s">
        <v>12569</v>
      </c>
      <c r="D4768" s="5" t="s">
        <v>468</v>
      </c>
      <c r="F4768" s="5"/>
      <c r="G4768" s="6" t="s">
        <v>12570</v>
      </c>
    </row>
    <row r="4769">
      <c r="A4769" s="2" t="s">
        <v>7</v>
      </c>
      <c r="B4769" s="5">
        <v>5319.0</v>
      </c>
      <c r="C4769" s="5" t="s">
        <v>12571</v>
      </c>
      <c r="D4769" s="5" t="s">
        <v>468</v>
      </c>
      <c r="F4769" s="5" t="s">
        <v>12572</v>
      </c>
      <c r="G4769" s="6" t="s">
        <v>12573</v>
      </c>
    </row>
    <row r="4770">
      <c r="A4770" s="2" t="s">
        <v>7</v>
      </c>
      <c r="B4770" s="5">
        <v>5320.0</v>
      </c>
      <c r="C4770" s="5" t="s">
        <v>12574</v>
      </c>
      <c r="D4770" s="5" t="s">
        <v>468</v>
      </c>
      <c r="F4770" s="5" t="s">
        <v>12575</v>
      </c>
      <c r="G4770" s="6" t="s">
        <v>12576</v>
      </c>
    </row>
    <row r="4771">
      <c r="A4771" s="2" t="s">
        <v>7</v>
      </c>
      <c r="B4771" s="5">
        <v>5321.0</v>
      </c>
      <c r="C4771" s="5" t="s">
        <v>12577</v>
      </c>
      <c r="D4771" s="5" t="s">
        <v>468</v>
      </c>
      <c r="F4771" s="5"/>
      <c r="G4771" s="6" t="s">
        <v>12578</v>
      </c>
    </row>
    <row r="4772">
      <c r="A4772" s="2" t="s">
        <v>7</v>
      </c>
      <c r="B4772" s="5">
        <v>5322.0</v>
      </c>
      <c r="C4772" s="5" t="s">
        <v>12579</v>
      </c>
      <c r="D4772" s="5" t="s">
        <v>468</v>
      </c>
      <c r="F4772" s="5" t="s">
        <v>12580</v>
      </c>
      <c r="G4772" s="6" t="s">
        <v>12581</v>
      </c>
    </row>
    <row r="4773">
      <c r="A4773" s="2" t="s">
        <v>7</v>
      </c>
      <c r="B4773" s="5">
        <v>5323.0</v>
      </c>
      <c r="C4773" s="5" t="s">
        <v>12582</v>
      </c>
      <c r="D4773" s="5" t="s">
        <v>468</v>
      </c>
      <c r="F4773" s="5" t="s">
        <v>12583</v>
      </c>
      <c r="G4773" s="6" t="s">
        <v>12584</v>
      </c>
    </row>
    <row r="4774">
      <c r="A4774" s="2" t="s">
        <v>7</v>
      </c>
      <c r="B4774" s="5">
        <v>5324.0</v>
      </c>
      <c r="C4774" s="5" t="s">
        <v>12585</v>
      </c>
      <c r="D4774" s="5" t="s">
        <v>4620</v>
      </c>
      <c r="F4774" s="5"/>
      <c r="G4774" s="6" t="s">
        <v>12586</v>
      </c>
    </row>
    <row r="4775">
      <c r="A4775" s="2" t="s">
        <v>7</v>
      </c>
      <c r="B4775" s="5">
        <v>5325.0</v>
      </c>
      <c r="C4775" s="5" t="s">
        <v>12587</v>
      </c>
      <c r="D4775" s="5" t="s">
        <v>468</v>
      </c>
      <c r="F4775" s="5" t="s">
        <v>12588</v>
      </c>
      <c r="G4775" s="6" t="s">
        <v>12589</v>
      </c>
    </row>
    <row r="4776">
      <c r="A4776" s="2" t="s">
        <v>7</v>
      </c>
      <c r="B4776" s="5">
        <v>5326.0</v>
      </c>
      <c r="C4776" s="5" t="s">
        <v>12590</v>
      </c>
      <c r="D4776" s="5" t="s">
        <v>468</v>
      </c>
      <c r="F4776" s="5" t="s">
        <v>12591</v>
      </c>
      <c r="G4776" s="6" t="s">
        <v>12592</v>
      </c>
    </row>
    <row r="4777">
      <c r="A4777" s="2" t="s">
        <v>7</v>
      </c>
      <c r="B4777" s="5">
        <v>5327.0</v>
      </c>
      <c r="C4777" s="5" t="s">
        <v>12593</v>
      </c>
      <c r="D4777" s="5" t="s">
        <v>468</v>
      </c>
      <c r="F4777" s="5" t="s">
        <v>12594</v>
      </c>
      <c r="G4777" s="6" t="s">
        <v>12595</v>
      </c>
    </row>
    <row r="4778">
      <c r="A4778" s="2" t="s">
        <v>7</v>
      </c>
      <c r="B4778" s="5">
        <v>5328.0</v>
      </c>
      <c r="C4778" s="5" t="s">
        <v>12596</v>
      </c>
      <c r="D4778" s="5" t="s">
        <v>468</v>
      </c>
      <c r="F4778" s="5" t="s">
        <v>12597</v>
      </c>
      <c r="G4778" s="6" t="s">
        <v>12598</v>
      </c>
    </row>
    <row r="4779">
      <c r="A4779" s="2" t="s">
        <v>7</v>
      </c>
      <c r="B4779" s="5">
        <v>5329.0</v>
      </c>
      <c r="C4779" s="5" t="s">
        <v>12599</v>
      </c>
      <c r="D4779" s="5" t="s">
        <v>468</v>
      </c>
      <c r="F4779" s="5"/>
      <c r="G4779" s="6" t="s">
        <v>12600</v>
      </c>
    </row>
    <row r="4780">
      <c r="A4780" s="2" t="s">
        <v>7</v>
      </c>
      <c r="B4780" s="5">
        <v>5330.0</v>
      </c>
      <c r="C4780" s="5" t="s">
        <v>12601</v>
      </c>
      <c r="D4780" s="5" t="s">
        <v>468</v>
      </c>
      <c r="F4780" s="5" t="s">
        <v>12602</v>
      </c>
      <c r="G4780" s="6" t="s">
        <v>12603</v>
      </c>
    </row>
    <row r="4781">
      <c r="A4781" s="2" t="s">
        <v>7</v>
      </c>
      <c r="B4781" s="5">
        <v>5331.0</v>
      </c>
      <c r="C4781" s="5" t="s">
        <v>12604</v>
      </c>
      <c r="D4781" s="5" t="s">
        <v>468</v>
      </c>
      <c r="F4781" s="5" t="s">
        <v>12605</v>
      </c>
      <c r="G4781" s="6" t="s">
        <v>12606</v>
      </c>
    </row>
    <row r="4782">
      <c r="A4782" s="2" t="s">
        <v>7</v>
      </c>
      <c r="B4782" s="5">
        <v>5332.0</v>
      </c>
      <c r="C4782" s="5" t="s">
        <v>12607</v>
      </c>
      <c r="D4782" s="5" t="s">
        <v>468</v>
      </c>
      <c r="F4782" s="5" t="s">
        <v>12608</v>
      </c>
      <c r="G4782" s="6" t="s">
        <v>12609</v>
      </c>
    </row>
    <row r="4783">
      <c r="A4783" s="2" t="s">
        <v>7</v>
      </c>
      <c r="B4783" s="5">
        <v>5333.0</v>
      </c>
      <c r="C4783" s="5" t="s">
        <v>12610</v>
      </c>
      <c r="D4783" s="5" t="s">
        <v>468</v>
      </c>
      <c r="F4783" s="5" t="s">
        <v>1460</v>
      </c>
      <c r="G4783" s="6" t="s">
        <v>12611</v>
      </c>
    </row>
    <row r="4784">
      <c r="A4784" s="2" t="s">
        <v>7</v>
      </c>
      <c r="B4784" s="5">
        <v>5334.0</v>
      </c>
      <c r="C4784" s="5" t="s">
        <v>12612</v>
      </c>
      <c r="D4784" s="5" t="s">
        <v>468</v>
      </c>
      <c r="F4784" s="5" t="s">
        <v>12613</v>
      </c>
      <c r="G4784" s="6" t="s">
        <v>12614</v>
      </c>
    </row>
    <row r="4785">
      <c r="A4785" s="2" t="s">
        <v>7</v>
      </c>
      <c r="B4785" s="5">
        <v>5335.0</v>
      </c>
      <c r="C4785" s="5" t="s">
        <v>12615</v>
      </c>
      <c r="D4785" s="5" t="s">
        <v>468</v>
      </c>
      <c r="F4785" s="5"/>
      <c r="G4785" s="6" t="s">
        <v>12616</v>
      </c>
    </row>
    <row r="4786">
      <c r="A4786" s="2" t="s">
        <v>7</v>
      </c>
      <c r="B4786" s="5">
        <v>5336.0</v>
      </c>
      <c r="C4786" s="5" t="s">
        <v>12617</v>
      </c>
      <c r="D4786" s="5" t="s">
        <v>468</v>
      </c>
      <c r="F4786" s="5" t="s">
        <v>12618</v>
      </c>
      <c r="G4786" s="6" t="s">
        <v>12619</v>
      </c>
    </row>
    <row r="4787">
      <c r="A4787" s="2" t="s">
        <v>7</v>
      </c>
      <c r="B4787" s="5">
        <v>5337.0</v>
      </c>
      <c r="C4787" s="5" t="s">
        <v>12620</v>
      </c>
      <c r="D4787" s="5" t="s">
        <v>468</v>
      </c>
      <c r="F4787" s="5"/>
      <c r="G4787" s="6" t="s">
        <v>12621</v>
      </c>
    </row>
    <row r="4788">
      <c r="A4788" s="2" t="s">
        <v>7</v>
      </c>
      <c r="B4788" s="5">
        <v>5338.0</v>
      </c>
      <c r="C4788" s="5" t="s">
        <v>12622</v>
      </c>
      <c r="D4788" s="5" t="s">
        <v>468</v>
      </c>
      <c r="F4788" s="5" t="s">
        <v>12623</v>
      </c>
      <c r="G4788" s="6" t="s">
        <v>12624</v>
      </c>
    </row>
    <row r="4789">
      <c r="A4789" s="2" t="s">
        <v>7</v>
      </c>
      <c r="B4789" s="5">
        <v>5339.0</v>
      </c>
      <c r="C4789" s="5" t="s">
        <v>197</v>
      </c>
      <c r="D4789" s="5" t="s">
        <v>468</v>
      </c>
      <c r="F4789" s="5" t="s">
        <v>12625</v>
      </c>
      <c r="G4789" s="6" t="s">
        <v>12626</v>
      </c>
    </row>
    <row r="4790">
      <c r="A4790" s="2" t="s">
        <v>7</v>
      </c>
      <c r="B4790" s="5">
        <v>5340.0</v>
      </c>
      <c r="C4790" s="5" t="s">
        <v>12627</v>
      </c>
      <c r="D4790" s="5" t="s">
        <v>468</v>
      </c>
      <c r="F4790" s="5" t="s">
        <v>12628</v>
      </c>
      <c r="G4790" s="6" t="s">
        <v>12629</v>
      </c>
    </row>
    <row r="4791">
      <c r="A4791" s="2" t="s">
        <v>7</v>
      </c>
      <c r="B4791" s="5">
        <v>5341.0</v>
      </c>
      <c r="C4791" s="5" t="s">
        <v>12630</v>
      </c>
      <c r="D4791" s="5" t="s">
        <v>468</v>
      </c>
      <c r="F4791" s="5" t="s">
        <v>12631</v>
      </c>
      <c r="G4791" s="6" t="s">
        <v>12632</v>
      </c>
    </row>
    <row r="4792">
      <c r="A4792" s="2" t="s">
        <v>7</v>
      </c>
      <c r="B4792" s="5">
        <v>5342.0</v>
      </c>
      <c r="C4792" s="5" t="s">
        <v>12633</v>
      </c>
      <c r="D4792" s="5" t="s">
        <v>468</v>
      </c>
      <c r="F4792" s="5" t="s">
        <v>12634</v>
      </c>
      <c r="G4792" s="6" t="s">
        <v>12635</v>
      </c>
    </row>
    <row r="4793">
      <c r="A4793" s="2" t="s">
        <v>7</v>
      </c>
      <c r="B4793" s="5">
        <v>5343.0</v>
      </c>
      <c r="C4793" s="5" t="s">
        <v>12636</v>
      </c>
      <c r="D4793" s="5" t="s">
        <v>468</v>
      </c>
      <c r="F4793" s="5" t="s">
        <v>12637</v>
      </c>
      <c r="G4793" s="6" t="s">
        <v>12638</v>
      </c>
    </row>
    <row r="4794">
      <c r="A4794" s="2" t="s">
        <v>7</v>
      </c>
      <c r="B4794" s="5">
        <v>5344.0</v>
      </c>
      <c r="C4794" s="5" t="s">
        <v>12639</v>
      </c>
      <c r="D4794" s="5" t="s">
        <v>468</v>
      </c>
      <c r="F4794" s="5" t="s">
        <v>12640</v>
      </c>
      <c r="G4794" s="6" t="s">
        <v>12641</v>
      </c>
    </row>
    <row r="4795">
      <c r="A4795" s="2" t="s">
        <v>7</v>
      </c>
      <c r="B4795" s="5">
        <v>5345.0</v>
      </c>
      <c r="C4795" s="5" t="s">
        <v>12642</v>
      </c>
      <c r="D4795" s="5" t="s">
        <v>468</v>
      </c>
      <c r="F4795" s="5"/>
      <c r="G4795" s="6" t="s">
        <v>12643</v>
      </c>
    </row>
    <row r="4796">
      <c r="A4796" s="2" t="s">
        <v>7</v>
      </c>
      <c r="B4796" s="5">
        <v>5346.0</v>
      </c>
      <c r="C4796" s="5" t="s">
        <v>12644</v>
      </c>
      <c r="D4796" s="5" t="s">
        <v>468</v>
      </c>
      <c r="F4796" s="5" t="s">
        <v>12645</v>
      </c>
      <c r="G4796" s="6" t="s">
        <v>12646</v>
      </c>
    </row>
    <row r="4797">
      <c r="A4797" s="2" t="s">
        <v>7</v>
      </c>
      <c r="B4797" s="5">
        <v>5347.0</v>
      </c>
      <c r="C4797" s="5" t="s">
        <v>12647</v>
      </c>
      <c r="D4797" s="5" t="s">
        <v>468</v>
      </c>
      <c r="F4797" s="5" t="s">
        <v>12648</v>
      </c>
      <c r="G4797" s="6" t="s">
        <v>12649</v>
      </c>
    </row>
    <row r="4798">
      <c r="A4798" s="2" t="s">
        <v>7</v>
      </c>
      <c r="B4798" s="5">
        <v>5348.0</v>
      </c>
      <c r="C4798" s="5" t="s">
        <v>12650</v>
      </c>
      <c r="D4798" s="5" t="s">
        <v>468</v>
      </c>
      <c r="F4798" s="5" t="s">
        <v>12651</v>
      </c>
      <c r="G4798" s="6" t="s">
        <v>12652</v>
      </c>
    </row>
    <row r="4799">
      <c r="A4799" s="2" t="s">
        <v>7</v>
      </c>
      <c r="B4799" s="5">
        <v>5349.0</v>
      </c>
      <c r="C4799" s="5" t="s">
        <v>12653</v>
      </c>
      <c r="D4799" s="5" t="s">
        <v>468</v>
      </c>
      <c r="F4799" s="5"/>
      <c r="G4799" s="6" t="s">
        <v>12654</v>
      </c>
    </row>
    <row r="4800">
      <c r="A4800" s="2" t="s">
        <v>7</v>
      </c>
      <c r="B4800" s="5">
        <v>5350.0</v>
      </c>
      <c r="C4800" s="5" t="s">
        <v>12655</v>
      </c>
      <c r="D4800" s="5" t="s">
        <v>468</v>
      </c>
      <c r="F4800" s="5" t="s">
        <v>7645</v>
      </c>
      <c r="G4800" s="6" t="s">
        <v>12656</v>
      </c>
    </row>
    <row r="4801">
      <c r="A4801" s="2" t="s">
        <v>7</v>
      </c>
      <c r="B4801" s="5">
        <v>5351.0</v>
      </c>
      <c r="C4801" s="5" t="s">
        <v>12657</v>
      </c>
      <c r="D4801" s="5" t="s">
        <v>468</v>
      </c>
      <c r="F4801" s="5" t="s">
        <v>12658</v>
      </c>
      <c r="G4801" s="6" t="s">
        <v>12659</v>
      </c>
    </row>
    <row r="4802">
      <c r="A4802" s="2" t="s">
        <v>7</v>
      </c>
      <c r="B4802" s="5">
        <v>5352.0</v>
      </c>
      <c r="C4802" s="5" t="s">
        <v>12660</v>
      </c>
      <c r="D4802" s="5" t="s">
        <v>468</v>
      </c>
      <c r="F4802" s="5" t="s">
        <v>12661</v>
      </c>
      <c r="G4802" s="6" t="s">
        <v>12662</v>
      </c>
    </row>
    <row r="4803">
      <c r="A4803" s="2" t="s">
        <v>7</v>
      </c>
      <c r="B4803" s="5">
        <v>5353.0</v>
      </c>
      <c r="C4803" s="5" t="s">
        <v>12663</v>
      </c>
      <c r="D4803" s="5" t="s">
        <v>468</v>
      </c>
      <c r="F4803" s="5" t="s">
        <v>12664</v>
      </c>
      <c r="G4803" s="6" t="s">
        <v>12665</v>
      </c>
    </row>
    <row r="4804">
      <c r="A4804" s="2" t="s">
        <v>7</v>
      </c>
      <c r="B4804" s="5">
        <v>5354.0</v>
      </c>
      <c r="C4804" s="5" t="s">
        <v>12666</v>
      </c>
      <c r="D4804" s="5" t="s">
        <v>4620</v>
      </c>
      <c r="F4804" s="5"/>
      <c r="G4804" s="6" t="s">
        <v>12667</v>
      </c>
    </row>
    <row r="4805">
      <c r="A4805" s="2" t="s">
        <v>7</v>
      </c>
      <c r="B4805" s="5">
        <v>5355.0</v>
      </c>
      <c r="C4805" s="5" t="s">
        <v>12668</v>
      </c>
      <c r="D4805" s="5" t="s">
        <v>468</v>
      </c>
      <c r="F4805" s="5" t="s">
        <v>3803</v>
      </c>
      <c r="G4805" s="6" t="s">
        <v>12669</v>
      </c>
    </row>
    <row r="4806">
      <c r="A4806" s="2" t="s">
        <v>7</v>
      </c>
      <c r="B4806" s="5">
        <v>5356.0</v>
      </c>
      <c r="C4806" s="5" t="s">
        <v>12670</v>
      </c>
      <c r="D4806" s="5" t="s">
        <v>468</v>
      </c>
      <c r="F4806" s="5" t="s">
        <v>12671</v>
      </c>
      <c r="G4806" s="6" t="s">
        <v>12672</v>
      </c>
    </row>
    <row r="4807">
      <c r="A4807" s="2" t="s">
        <v>7</v>
      </c>
      <c r="B4807" s="5">
        <v>5357.0</v>
      </c>
      <c r="C4807" s="5" t="s">
        <v>12673</v>
      </c>
      <c r="D4807" s="5" t="s">
        <v>468</v>
      </c>
      <c r="F4807" s="5"/>
      <c r="G4807" s="6" t="s">
        <v>12674</v>
      </c>
    </row>
    <row r="4808">
      <c r="A4808" s="2" t="s">
        <v>7</v>
      </c>
      <c r="B4808" s="5">
        <v>5358.0</v>
      </c>
      <c r="C4808" s="5" t="s">
        <v>12675</v>
      </c>
      <c r="D4808" s="5" t="s">
        <v>468</v>
      </c>
      <c r="F4808" s="5"/>
      <c r="G4808" s="6" t="s">
        <v>12676</v>
      </c>
    </row>
    <row r="4809">
      <c r="A4809" s="2" t="s">
        <v>7</v>
      </c>
      <c r="B4809" s="5">
        <v>5359.0</v>
      </c>
      <c r="C4809" s="5" t="s">
        <v>12677</v>
      </c>
      <c r="D4809" s="5" t="s">
        <v>468</v>
      </c>
      <c r="F4809" s="5" t="s">
        <v>3251</v>
      </c>
      <c r="G4809" s="6" t="s">
        <v>12678</v>
      </c>
    </row>
    <row r="4810">
      <c r="A4810" s="2" t="s">
        <v>7</v>
      </c>
      <c r="B4810" s="5">
        <v>5360.0</v>
      </c>
      <c r="C4810" s="5" t="s">
        <v>12679</v>
      </c>
      <c r="D4810" s="5" t="s">
        <v>468</v>
      </c>
      <c r="F4810" s="5" t="s">
        <v>12680</v>
      </c>
      <c r="G4810" s="6" t="s">
        <v>12681</v>
      </c>
    </row>
    <row r="4811">
      <c r="A4811" s="2" t="s">
        <v>7</v>
      </c>
      <c r="B4811" s="5">
        <v>5361.0</v>
      </c>
      <c r="C4811" s="5" t="s">
        <v>12682</v>
      </c>
      <c r="D4811" s="5" t="s">
        <v>468</v>
      </c>
      <c r="F4811" s="5" t="s">
        <v>12683</v>
      </c>
      <c r="G4811" s="6" t="s">
        <v>12684</v>
      </c>
    </row>
    <row r="4812">
      <c r="A4812" s="2" t="s">
        <v>7</v>
      </c>
      <c r="B4812" s="5">
        <v>5362.0</v>
      </c>
      <c r="C4812" s="5" t="s">
        <v>12685</v>
      </c>
      <c r="D4812" s="5" t="s">
        <v>468</v>
      </c>
      <c r="F4812" s="5" t="s">
        <v>12686</v>
      </c>
      <c r="G4812" s="6" t="s">
        <v>12687</v>
      </c>
    </row>
    <row r="4813">
      <c r="A4813" s="2" t="s">
        <v>7</v>
      </c>
      <c r="B4813" s="5">
        <v>5363.0</v>
      </c>
      <c r="C4813" s="5" t="s">
        <v>12688</v>
      </c>
      <c r="D4813" s="5" t="s">
        <v>468</v>
      </c>
      <c r="F4813" s="5" t="s">
        <v>12689</v>
      </c>
      <c r="G4813" s="6" t="s">
        <v>12690</v>
      </c>
    </row>
    <row r="4814">
      <c r="A4814" s="2" t="s">
        <v>7</v>
      </c>
      <c r="B4814" s="5">
        <v>5364.0</v>
      </c>
      <c r="C4814" s="5" t="s">
        <v>12691</v>
      </c>
      <c r="D4814" s="5" t="s">
        <v>468</v>
      </c>
      <c r="F4814" s="5" t="s">
        <v>12692</v>
      </c>
      <c r="G4814" s="6" t="s">
        <v>12693</v>
      </c>
    </row>
    <row r="4815">
      <c r="A4815" s="2" t="s">
        <v>7</v>
      </c>
      <c r="B4815" s="5">
        <v>5365.0</v>
      </c>
      <c r="C4815" s="5" t="s">
        <v>12694</v>
      </c>
      <c r="D4815" s="5" t="s">
        <v>468</v>
      </c>
      <c r="F4815" s="5" t="s">
        <v>12695</v>
      </c>
      <c r="G4815" s="6" t="s">
        <v>12696</v>
      </c>
    </row>
    <row r="4816">
      <c r="A4816" s="2" t="s">
        <v>7</v>
      </c>
      <c r="B4816" s="5">
        <v>5366.0</v>
      </c>
      <c r="C4816" s="5" t="s">
        <v>12697</v>
      </c>
      <c r="D4816" s="5" t="s">
        <v>468</v>
      </c>
      <c r="F4816" s="5" t="s">
        <v>12698</v>
      </c>
      <c r="G4816" s="6" t="s">
        <v>12699</v>
      </c>
    </row>
    <row r="4817">
      <c r="A4817" s="2" t="s">
        <v>7</v>
      </c>
      <c r="B4817" s="5">
        <v>5367.0</v>
      </c>
      <c r="C4817" s="5" t="s">
        <v>12700</v>
      </c>
      <c r="D4817" s="5" t="s">
        <v>468</v>
      </c>
      <c r="F4817" s="5" t="s">
        <v>12701</v>
      </c>
      <c r="G4817" s="6" t="s">
        <v>12702</v>
      </c>
    </row>
    <row r="4818">
      <c r="A4818" s="2" t="s">
        <v>7</v>
      </c>
      <c r="B4818" s="5">
        <v>5368.0</v>
      </c>
      <c r="C4818" s="5" t="s">
        <v>12703</v>
      </c>
      <c r="D4818" s="5" t="s">
        <v>468</v>
      </c>
      <c r="F4818" s="5" t="s">
        <v>11024</v>
      </c>
      <c r="G4818" s="6" t="s">
        <v>12704</v>
      </c>
    </row>
    <row r="4819">
      <c r="A4819" s="2" t="s">
        <v>7</v>
      </c>
      <c r="B4819" s="5">
        <v>5369.0</v>
      </c>
      <c r="C4819" s="5" t="s">
        <v>12705</v>
      </c>
      <c r="D4819" s="5" t="s">
        <v>468</v>
      </c>
      <c r="F4819" s="5"/>
      <c r="G4819" s="6" t="s">
        <v>12706</v>
      </c>
    </row>
    <row r="4820">
      <c r="A4820" s="2" t="s">
        <v>7</v>
      </c>
      <c r="B4820" s="5">
        <v>5370.0</v>
      </c>
      <c r="C4820" s="5" t="s">
        <v>12707</v>
      </c>
      <c r="D4820" s="5" t="s">
        <v>468</v>
      </c>
      <c r="F4820" s="5"/>
      <c r="G4820" s="6" t="s">
        <v>12708</v>
      </c>
    </row>
    <row r="4821">
      <c r="A4821" s="2" t="s">
        <v>7</v>
      </c>
      <c r="B4821" s="5">
        <v>5371.0</v>
      </c>
      <c r="C4821" s="5" t="s">
        <v>12709</v>
      </c>
      <c r="D4821" s="5" t="s">
        <v>468</v>
      </c>
      <c r="F4821" s="5" t="s">
        <v>12710</v>
      </c>
      <c r="G4821" s="6" t="s">
        <v>12711</v>
      </c>
    </row>
    <row r="4822">
      <c r="A4822" s="2" t="s">
        <v>7</v>
      </c>
      <c r="B4822" s="5">
        <v>5372.0</v>
      </c>
      <c r="C4822" s="5" t="s">
        <v>12712</v>
      </c>
      <c r="D4822" s="5" t="s">
        <v>468</v>
      </c>
      <c r="F4822" s="5" t="s">
        <v>12713</v>
      </c>
      <c r="G4822" s="6" t="s">
        <v>12714</v>
      </c>
    </row>
    <row r="4823">
      <c r="A4823" s="2" t="s">
        <v>7</v>
      </c>
      <c r="B4823" s="5">
        <v>5373.0</v>
      </c>
      <c r="C4823" s="5" t="s">
        <v>12715</v>
      </c>
      <c r="D4823" s="5" t="s">
        <v>468</v>
      </c>
      <c r="F4823" s="5"/>
      <c r="G4823" s="6" t="s">
        <v>12716</v>
      </c>
    </row>
    <row r="4824">
      <c r="A4824" s="2" t="s">
        <v>7</v>
      </c>
      <c r="B4824" s="5">
        <v>5374.0</v>
      </c>
      <c r="C4824" s="5" t="s">
        <v>12717</v>
      </c>
      <c r="D4824" s="5" t="s">
        <v>468</v>
      </c>
      <c r="F4824" s="5" t="s">
        <v>12718</v>
      </c>
      <c r="G4824" s="6" t="s">
        <v>12719</v>
      </c>
    </row>
    <row r="4825">
      <c r="A4825" s="2" t="s">
        <v>7</v>
      </c>
      <c r="B4825" s="5">
        <v>5375.0</v>
      </c>
      <c r="C4825" s="5" t="s">
        <v>12720</v>
      </c>
      <c r="D4825" s="5" t="s">
        <v>468</v>
      </c>
      <c r="F4825" s="5" t="s">
        <v>12721</v>
      </c>
      <c r="G4825" s="6" t="s">
        <v>12722</v>
      </c>
    </row>
    <row r="4826">
      <c r="A4826" s="2" t="s">
        <v>7</v>
      </c>
      <c r="B4826" s="5">
        <v>5376.0</v>
      </c>
      <c r="C4826" s="5" t="s">
        <v>12723</v>
      </c>
      <c r="D4826" s="5" t="s">
        <v>468</v>
      </c>
      <c r="F4826" s="5" t="s">
        <v>12724</v>
      </c>
      <c r="G4826" s="6" t="s">
        <v>12725</v>
      </c>
    </row>
    <row r="4827">
      <c r="A4827" s="2" t="s">
        <v>7</v>
      </c>
      <c r="B4827" s="5">
        <v>5377.0</v>
      </c>
      <c r="C4827" s="5" t="s">
        <v>12726</v>
      </c>
      <c r="D4827" s="5" t="s">
        <v>468</v>
      </c>
      <c r="F4827" s="5" t="s">
        <v>10492</v>
      </c>
      <c r="G4827" s="6" t="s">
        <v>12727</v>
      </c>
    </row>
    <row r="4828">
      <c r="A4828" s="2" t="s">
        <v>7</v>
      </c>
      <c r="B4828" s="5">
        <v>5378.0</v>
      </c>
      <c r="C4828" s="5" t="s">
        <v>12728</v>
      </c>
      <c r="D4828" s="5" t="s">
        <v>468</v>
      </c>
      <c r="F4828" s="5" t="s">
        <v>12729</v>
      </c>
      <c r="G4828" s="6" t="s">
        <v>12730</v>
      </c>
    </row>
    <row r="4829">
      <c r="A4829" s="2" t="s">
        <v>7</v>
      </c>
      <c r="B4829" s="5">
        <v>5379.0</v>
      </c>
      <c r="C4829" s="5" t="s">
        <v>12731</v>
      </c>
      <c r="D4829" s="5" t="s">
        <v>468</v>
      </c>
      <c r="F4829" s="5" t="s">
        <v>12732</v>
      </c>
      <c r="G4829" s="6" t="s">
        <v>12733</v>
      </c>
    </row>
    <row r="4830">
      <c r="A4830" s="2" t="s">
        <v>7</v>
      </c>
      <c r="B4830" s="5">
        <v>5380.0</v>
      </c>
      <c r="C4830" s="5" t="s">
        <v>12734</v>
      </c>
      <c r="D4830" s="5" t="s">
        <v>468</v>
      </c>
      <c r="F4830" s="5" t="s">
        <v>12735</v>
      </c>
      <c r="G4830" s="6" t="s">
        <v>12736</v>
      </c>
    </row>
    <row r="4831">
      <c r="A4831" s="2" t="s">
        <v>7</v>
      </c>
      <c r="B4831" s="5">
        <v>5381.0</v>
      </c>
      <c r="C4831" s="5" t="s">
        <v>12737</v>
      </c>
      <c r="D4831" s="5" t="s">
        <v>468</v>
      </c>
      <c r="F4831" s="5" t="s">
        <v>12738</v>
      </c>
      <c r="G4831" s="6" t="s">
        <v>12739</v>
      </c>
    </row>
    <row r="4832">
      <c r="A4832" s="2" t="s">
        <v>7</v>
      </c>
      <c r="B4832" s="5">
        <v>5382.0</v>
      </c>
      <c r="C4832" s="5" t="s">
        <v>12740</v>
      </c>
      <c r="D4832" s="5" t="s">
        <v>468</v>
      </c>
      <c r="F4832" s="5" t="s">
        <v>12741</v>
      </c>
      <c r="G4832" s="6" t="s">
        <v>12742</v>
      </c>
    </row>
    <row r="4833">
      <c r="A4833" s="2" t="s">
        <v>7</v>
      </c>
      <c r="B4833" s="5">
        <v>5383.0</v>
      </c>
      <c r="C4833" s="5" t="s">
        <v>12743</v>
      </c>
      <c r="D4833" s="5" t="s">
        <v>468</v>
      </c>
      <c r="F4833" s="5" t="s">
        <v>12744</v>
      </c>
      <c r="G4833" s="6" t="s">
        <v>12745</v>
      </c>
    </row>
    <row r="4834">
      <c r="A4834" s="2" t="s">
        <v>7</v>
      </c>
      <c r="B4834" s="5">
        <v>5384.0</v>
      </c>
      <c r="C4834" s="5" t="s">
        <v>12746</v>
      </c>
      <c r="D4834" s="5" t="s">
        <v>468</v>
      </c>
      <c r="F4834" s="5" t="s">
        <v>12307</v>
      </c>
      <c r="G4834" s="6" t="s">
        <v>12747</v>
      </c>
    </row>
    <row r="4835">
      <c r="A4835" s="2" t="s">
        <v>7</v>
      </c>
      <c r="B4835" s="5">
        <v>5385.0</v>
      </c>
      <c r="C4835" s="5" t="s">
        <v>12748</v>
      </c>
      <c r="D4835" s="5" t="s">
        <v>468</v>
      </c>
      <c r="F4835" s="5" t="s">
        <v>12749</v>
      </c>
      <c r="G4835" s="6" t="s">
        <v>12750</v>
      </c>
    </row>
    <row r="4836">
      <c r="A4836" s="2" t="s">
        <v>7</v>
      </c>
      <c r="B4836" s="5">
        <v>5386.0</v>
      </c>
      <c r="C4836" s="5" t="s">
        <v>12751</v>
      </c>
      <c r="D4836" s="5" t="s">
        <v>468</v>
      </c>
      <c r="F4836" s="5" t="s">
        <v>12752</v>
      </c>
      <c r="G4836" s="6" t="s">
        <v>12753</v>
      </c>
    </row>
    <row r="4837">
      <c r="A4837" s="2" t="s">
        <v>7</v>
      </c>
      <c r="B4837" s="5">
        <v>5387.0</v>
      </c>
      <c r="C4837" s="5" t="s">
        <v>12754</v>
      </c>
      <c r="D4837" s="5" t="s">
        <v>468</v>
      </c>
      <c r="F4837" s="5" t="s">
        <v>12755</v>
      </c>
      <c r="G4837" s="6" t="s">
        <v>12756</v>
      </c>
    </row>
    <row r="4838">
      <c r="A4838" s="2" t="s">
        <v>7</v>
      </c>
      <c r="B4838" s="5">
        <v>5388.0</v>
      </c>
      <c r="C4838" s="5" t="s">
        <v>12757</v>
      </c>
      <c r="D4838" s="5" t="s">
        <v>468</v>
      </c>
      <c r="F4838" s="5" t="s">
        <v>12758</v>
      </c>
      <c r="G4838" s="6" t="s">
        <v>12759</v>
      </c>
    </row>
    <row r="4839">
      <c r="A4839" s="2" t="s">
        <v>7</v>
      </c>
      <c r="B4839" s="5">
        <v>5389.0</v>
      </c>
      <c r="C4839" s="5" t="s">
        <v>12760</v>
      </c>
      <c r="D4839" s="5" t="s">
        <v>468</v>
      </c>
      <c r="F4839" s="5" t="s">
        <v>12761</v>
      </c>
      <c r="G4839" s="6" t="s">
        <v>12762</v>
      </c>
    </row>
    <row r="4840">
      <c r="A4840" s="2" t="s">
        <v>7</v>
      </c>
      <c r="B4840" s="5">
        <v>5390.0</v>
      </c>
      <c r="C4840" s="5" t="s">
        <v>12763</v>
      </c>
      <c r="D4840" s="5" t="s">
        <v>468</v>
      </c>
      <c r="F4840" s="5"/>
      <c r="G4840" s="6" t="s">
        <v>12764</v>
      </c>
    </row>
    <row r="4841">
      <c r="A4841" s="2" t="s">
        <v>7</v>
      </c>
      <c r="B4841" s="5">
        <v>5391.0</v>
      </c>
      <c r="C4841" s="5" t="s">
        <v>12765</v>
      </c>
      <c r="D4841" s="5" t="s">
        <v>468</v>
      </c>
      <c r="F4841" s="5" t="s">
        <v>12766</v>
      </c>
      <c r="G4841" s="6" t="s">
        <v>12767</v>
      </c>
    </row>
    <row r="4842">
      <c r="A4842" s="2" t="s">
        <v>7</v>
      </c>
      <c r="B4842" s="5">
        <v>5392.0</v>
      </c>
      <c r="C4842" s="5" t="s">
        <v>12768</v>
      </c>
      <c r="D4842" s="5" t="s">
        <v>468</v>
      </c>
      <c r="F4842" s="5" t="s">
        <v>12769</v>
      </c>
      <c r="G4842" s="6" t="s">
        <v>12770</v>
      </c>
    </row>
    <row r="4843">
      <c r="A4843" s="2" t="s">
        <v>7</v>
      </c>
      <c r="B4843" s="5">
        <v>5393.0</v>
      </c>
      <c r="C4843" s="5" t="s">
        <v>12771</v>
      </c>
      <c r="D4843" s="5" t="s">
        <v>468</v>
      </c>
      <c r="F4843" s="5" t="s">
        <v>12772</v>
      </c>
      <c r="G4843" s="6" t="s">
        <v>12773</v>
      </c>
    </row>
    <row r="4844">
      <c r="A4844" s="2" t="s">
        <v>7</v>
      </c>
      <c r="B4844" s="5">
        <v>5394.0</v>
      </c>
      <c r="C4844" s="5" t="s">
        <v>12774</v>
      </c>
      <c r="D4844" s="5" t="s">
        <v>468</v>
      </c>
      <c r="F4844" s="5"/>
      <c r="G4844" s="6" t="s">
        <v>12775</v>
      </c>
    </row>
    <row r="4845">
      <c r="A4845" s="2" t="s">
        <v>7</v>
      </c>
      <c r="B4845" s="5">
        <v>5395.0</v>
      </c>
      <c r="C4845" s="5" t="s">
        <v>12776</v>
      </c>
      <c r="D4845" s="5" t="s">
        <v>468</v>
      </c>
      <c r="F4845" s="5" t="s">
        <v>12777</v>
      </c>
      <c r="G4845" s="6" t="s">
        <v>12778</v>
      </c>
    </row>
    <row r="4846">
      <c r="A4846" s="2" t="s">
        <v>7</v>
      </c>
      <c r="B4846" s="5">
        <v>5396.0</v>
      </c>
      <c r="C4846" s="5" t="s">
        <v>12779</v>
      </c>
      <c r="D4846" s="5" t="s">
        <v>458</v>
      </c>
      <c r="F4846" s="5"/>
      <c r="G4846" s="6" t="s">
        <v>12780</v>
      </c>
    </row>
    <row r="4847">
      <c r="A4847" s="2" t="s">
        <v>7</v>
      </c>
      <c r="B4847" s="5">
        <v>5397.0</v>
      </c>
      <c r="C4847" s="5" t="s">
        <v>12781</v>
      </c>
      <c r="D4847" s="5" t="s">
        <v>468</v>
      </c>
      <c r="F4847" s="5" t="s">
        <v>12782</v>
      </c>
      <c r="G4847" s="6" t="s">
        <v>12783</v>
      </c>
    </row>
    <row r="4848">
      <c r="A4848" s="2" t="s">
        <v>7</v>
      </c>
      <c r="B4848" s="5">
        <v>5398.0</v>
      </c>
      <c r="C4848" s="5" t="s">
        <v>12784</v>
      </c>
      <c r="D4848" s="5" t="s">
        <v>468</v>
      </c>
      <c r="F4848" s="5"/>
      <c r="G4848" s="6" t="s">
        <v>12785</v>
      </c>
    </row>
    <row r="4849">
      <c r="A4849" s="2" t="s">
        <v>7</v>
      </c>
      <c r="B4849" s="5">
        <v>5399.0</v>
      </c>
      <c r="C4849" s="5" t="s">
        <v>12786</v>
      </c>
      <c r="D4849" s="5" t="s">
        <v>468</v>
      </c>
      <c r="F4849" s="5" t="s">
        <v>12787</v>
      </c>
      <c r="G4849" s="6" t="s">
        <v>12788</v>
      </c>
    </row>
    <row r="4850">
      <c r="A4850" s="2" t="s">
        <v>7</v>
      </c>
      <c r="B4850" s="5">
        <v>5400.0</v>
      </c>
      <c r="C4850" s="5" t="s">
        <v>12789</v>
      </c>
      <c r="D4850" s="5" t="s">
        <v>468</v>
      </c>
      <c r="F4850" s="5" t="s">
        <v>12790</v>
      </c>
      <c r="G4850" s="6" t="s">
        <v>12791</v>
      </c>
    </row>
    <row r="4851">
      <c r="A4851" s="2" t="s">
        <v>7</v>
      </c>
      <c r="B4851" s="5">
        <v>5401.0</v>
      </c>
      <c r="C4851" s="5" t="s">
        <v>12792</v>
      </c>
      <c r="D4851" s="5" t="s">
        <v>468</v>
      </c>
      <c r="F4851" s="5" t="s">
        <v>12793</v>
      </c>
      <c r="G4851" s="6" t="s">
        <v>12794</v>
      </c>
    </row>
    <row r="4852">
      <c r="A4852" s="2" t="s">
        <v>7</v>
      </c>
      <c r="B4852" s="5">
        <v>5402.0</v>
      </c>
      <c r="C4852" s="5" t="s">
        <v>12795</v>
      </c>
      <c r="D4852" s="5" t="s">
        <v>468</v>
      </c>
      <c r="F4852" s="5"/>
      <c r="G4852" s="6" t="s">
        <v>12796</v>
      </c>
    </row>
    <row r="4853">
      <c r="A4853" s="2" t="s">
        <v>7</v>
      </c>
      <c r="B4853" s="5">
        <v>5403.0</v>
      </c>
      <c r="C4853" s="5" t="s">
        <v>12797</v>
      </c>
      <c r="D4853" s="5" t="s">
        <v>468</v>
      </c>
      <c r="F4853" s="5" t="s">
        <v>12798</v>
      </c>
      <c r="G4853" s="6" t="s">
        <v>12799</v>
      </c>
    </row>
    <row r="4854">
      <c r="A4854" s="2" t="s">
        <v>7</v>
      </c>
      <c r="B4854" s="5">
        <v>5404.0</v>
      </c>
      <c r="C4854" s="5" t="s">
        <v>12800</v>
      </c>
      <c r="D4854" s="5" t="s">
        <v>468</v>
      </c>
      <c r="F4854" s="5" t="s">
        <v>12801</v>
      </c>
      <c r="G4854" s="6" t="s">
        <v>12802</v>
      </c>
    </row>
    <row r="4855">
      <c r="A4855" s="2" t="s">
        <v>7</v>
      </c>
      <c r="B4855" s="5">
        <v>5405.0</v>
      </c>
      <c r="C4855" s="5" t="s">
        <v>12803</v>
      </c>
      <c r="D4855" s="5" t="s">
        <v>468</v>
      </c>
      <c r="F4855" s="5" t="s">
        <v>12804</v>
      </c>
      <c r="G4855" s="6" t="s">
        <v>12805</v>
      </c>
    </row>
    <row r="4856">
      <c r="A4856" s="2" t="s">
        <v>7</v>
      </c>
      <c r="B4856" s="5">
        <v>5406.0</v>
      </c>
      <c r="C4856" s="5" t="s">
        <v>12806</v>
      </c>
      <c r="D4856" s="5" t="s">
        <v>468</v>
      </c>
      <c r="F4856" s="5" t="s">
        <v>7916</v>
      </c>
      <c r="G4856" s="6" t="s">
        <v>12807</v>
      </c>
    </row>
    <row r="4857">
      <c r="A4857" s="2" t="s">
        <v>7</v>
      </c>
      <c r="B4857" s="5">
        <v>5407.0</v>
      </c>
      <c r="C4857" s="5" t="s">
        <v>12808</v>
      </c>
      <c r="D4857" s="5" t="s">
        <v>468</v>
      </c>
      <c r="F4857" s="5" t="s">
        <v>12713</v>
      </c>
      <c r="G4857" s="6" t="s">
        <v>12809</v>
      </c>
    </row>
    <row r="4858">
      <c r="A4858" s="2" t="s">
        <v>7</v>
      </c>
      <c r="B4858" s="5">
        <v>5408.0</v>
      </c>
      <c r="C4858" s="5" t="s">
        <v>12810</v>
      </c>
      <c r="D4858" s="5" t="s">
        <v>468</v>
      </c>
      <c r="F4858" s="5" t="s">
        <v>12811</v>
      </c>
      <c r="G4858" s="6" t="s">
        <v>12812</v>
      </c>
    </row>
    <row r="4859">
      <c r="A4859" s="2" t="s">
        <v>7</v>
      </c>
      <c r="B4859" s="5">
        <v>5409.0</v>
      </c>
      <c r="C4859" s="5" t="s">
        <v>12813</v>
      </c>
      <c r="D4859" s="5" t="s">
        <v>4620</v>
      </c>
      <c r="F4859" s="5"/>
      <c r="G4859" s="6" t="s">
        <v>12814</v>
      </c>
    </row>
    <row r="4860">
      <c r="A4860" s="2" t="s">
        <v>7</v>
      </c>
      <c r="B4860" s="5">
        <v>5410.0</v>
      </c>
      <c r="C4860" s="5" t="s">
        <v>12815</v>
      </c>
      <c r="D4860" s="5" t="s">
        <v>468</v>
      </c>
      <c r="F4860" s="5" t="s">
        <v>2052</v>
      </c>
      <c r="G4860" s="6" t="s">
        <v>12816</v>
      </c>
    </row>
    <row r="4861">
      <c r="A4861" s="2" t="s">
        <v>7</v>
      </c>
      <c r="B4861" s="5">
        <v>5411.0</v>
      </c>
      <c r="C4861" s="5" t="s">
        <v>12817</v>
      </c>
      <c r="D4861" s="5" t="s">
        <v>468</v>
      </c>
      <c r="F4861" s="5" t="s">
        <v>12818</v>
      </c>
      <c r="G4861" s="6" t="s">
        <v>12819</v>
      </c>
    </row>
    <row r="4862">
      <c r="A4862" s="2" t="s">
        <v>7</v>
      </c>
      <c r="B4862" s="5">
        <v>5412.0</v>
      </c>
      <c r="C4862" s="5" t="s">
        <v>12820</v>
      </c>
      <c r="D4862" s="5" t="s">
        <v>468</v>
      </c>
      <c r="F4862" s="5" t="s">
        <v>12821</v>
      </c>
      <c r="G4862" s="6" t="s">
        <v>12822</v>
      </c>
    </row>
    <row r="4863">
      <c r="A4863" s="2" t="s">
        <v>7</v>
      </c>
      <c r="B4863" s="5">
        <v>5413.0</v>
      </c>
      <c r="C4863" s="5" t="s">
        <v>12823</v>
      </c>
      <c r="D4863" s="5" t="s">
        <v>468</v>
      </c>
      <c r="F4863" s="5"/>
      <c r="G4863" s="6" t="s">
        <v>12824</v>
      </c>
    </row>
    <row r="4864">
      <c r="A4864" s="2" t="s">
        <v>7</v>
      </c>
      <c r="B4864" s="5">
        <v>5414.0</v>
      </c>
      <c r="C4864" s="5" t="s">
        <v>12825</v>
      </c>
      <c r="D4864" s="5" t="s">
        <v>468</v>
      </c>
      <c r="F4864" s="5" t="s">
        <v>11187</v>
      </c>
      <c r="G4864" s="6" t="s">
        <v>12826</v>
      </c>
    </row>
    <row r="4865">
      <c r="A4865" s="2" t="s">
        <v>7</v>
      </c>
      <c r="B4865" s="5">
        <v>5415.0</v>
      </c>
      <c r="C4865" s="5" t="s">
        <v>12827</v>
      </c>
      <c r="D4865" s="5" t="s">
        <v>4620</v>
      </c>
      <c r="F4865" s="5"/>
      <c r="G4865" s="6" t="s">
        <v>12828</v>
      </c>
    </row>
    <row r="4866">
      <c r="A4866" s="2" t="s">
        <v>7</v>
      </c>
      <c r="B4866" s="5">
        <v>5416.0</v>
      </c>
      <c r="C4866" s="5" t="s">
        <v>12829</v>
      </c>
      <c r="D4866" s="5" t="s">
        <v>468</v>
      </c>
      <c r="F4866" s="5" t="s">
        <v>12830</v>
      </c>
      <c r="G4866" s="6" t="s">
        <v>12831</v>
      </c>
    </row>
    <row r="4867">
      <c r="A4867" s="2" t="s">
        <v>7</v>
      </c>
      <c r="B4867" s="5">
        <v>5417.0</v>
      </c>
      <c r="C4867" s="5" t="s">
        <v>12832</v>
      </c>
      <c r="D4867" s="5" t="s">
        <v>468</v>
      </c>
      <c r="F4867" s="5"/>
      <c r="G4867" s="6" t="s">
        <v>12833</v>
      </c>
    </row>
    <row r="4868">
      <c r="A4868" s="2" t="s">
        <v>7</v>
      </c>
      <c r="B4868" s="5">
        <v>5418.0</v>
      </c>
      <c r="C4868" s="5" t="s">
        <v>12834</v>
      </c>
      <c r="D4868" s="5" t="s">
        <v>468</v>
      </c>
      <c r="F4868" s="5" t="s">
        <v>12835</v>
      </c>
      <c r="G4868" s="6" t="s">
        <v>12836</v>
      </c>
    </row>
    <row r="4869">
      <c r="A4869" s="2" t="s">
        <v>7</v>
      </c>
      <c r="B4869" s="5">
        <v>5419.0</v>
      </c>
      <c r="C4869" s="5" t="s">
        <v>12837</v>
      </c>
      <c r="D4869" s="5" t="s">
        <v>468</v>
      </c>
      <c r="F4869" s="5" t="s">
        <v>12838</v>
      </c>
      <c r="G4869" s="6" t="s">
        <v>12839</v>
      </c>
    </row>
    <row r="4870">
      <c r="A4870" s="2" t="s">
        <v>7</v>
      </c>
      <c r="B4870" s="5">
        <v>5420.0</v>
      </c>
      <c r="C4870" s="5" t="s">
        <v>12840</v>
      </c>
      <c r="D4870" s="5" t="s">
        <v>468</v>
      </c>
      <c r="F4870" s="5"/>
      <c r="G4870" s="6" t="s">
        <v>12841</v>
      </c>
    </row>
    <row r="4871">
      <c r="A4871" s="2" t="s">
        <v>7</v>
      </c>
      <c r="B4871" s="5">
        <v>5421.0</v>
      </c>
      <c r="C4871" s="5" t="s">
        <v>12842</v>
      </c>
      <c r="D4871" s="5" t="s">
        <v>468</v>
      </c>
      <c r="F4871" s="5" t="s">
        <v>12843</v>
      </c>
      <c r="G4871" s="6" t="s">
        <v>12844</v>
      </c>
    </row>
    <row r="4872">
      <c r="A4872" s="2" t="s">
        <v>7</v>
      </c>
      <c r="B4872" s="5">
        <v>5422.0</v>
      </c>
      <c r="C4872" s="5" t="s">
        <v>12845</v>
      </c>
      <c r="D4872" s="5" t="s">
        <v>468</v>
      </c>
      <c r="F4872" s="5" t="s">
        <v>12846</v>
      </c>
      <c r="G4872" s="6" t="s">
        <v>12847</v>
      </c>
    </row>
    <row r="4873">
      <c r="A4873" s="2" t="s">
        <v>7</v>
      </c>
      <c r="B4873" s="5">
        <v>5423.0</v>
      </c>
      <c r="C4873" s="5" t="s">
        <v>12848</v>
      </c>
      <c r="D4873" s="5" t="s">
        <v>468</v>
      </c>
      <c r="F4873" s="5" t="s">
        <v>12849</v>
      </c>
      <c r="G4873" s="6" t="s">
        <v>12850</v>
      </c>
    </row>
    <row r="4874">
      <c r="A4874" s="2" t="s">
        <v>7</v>
      </c>
      <c r="B4874" s="5">
        <v>5424.0</v>
      </c>
      <c r="C4874" s="5" t="s">
        <v>12851</v>
      </c>
      <c r="D4874" s="5" t="s">
        <v>468</v>
      </c>
      <c r="F4874" s="5"/>
      <c r="G4874" s="6" t="s">
        <v>12852</v>
      </c>
    </row>
    <row r="4875">
      <c r="A4875" s="2" t="s">
        <v>7</v>
      </c>
      <c r="B4875" s="5">
        <v>5425.0</v>
      </c>
      <c r="C4875" s="5" t="s">
        <v>12853</v>
      </c>
      <c r="D4875" s="5" t="s">
        <v>468</v>
      </c>
      <c r="F4875" s="5" t="s">
        <v>751</v>
      </c>
      <c r="G4875" s="6" t="s">
        <v>12854</v>
      </c>
    </row>
    <row r="4876">
      <c r="A4876" s="2" t="s">
        <v>7</v>
      </c>
      <c r="B4876" s="5">
        <v>5426.0</v>
      </c>
      <c r="C4876" s="5" t="s">
        <v>12855</v>
      </c>
      <c r="D4876" s="5" t="s">
        <v>468</v>
      </c>
      <c r="F4876" s="5"/>
      <c r="G4876" s="6" t="s">
        <v>12856</v>
      </c>
    </row>
    <row r="4877">
      <c r="A4877" s="2" t="s">
        <v>7</v>
      </c>
      <c r="B4877" s="5">
        <v>5427.0</v>
      </c>
      <c r="C4877" s="5" t="s">
        <v>12857</v>
      </c>
      <c r="D4877" s="5" t="s">
        <v>458</v>
      </c>
      <c r="F4877" s="5" t="s">
        <v>12858</v>
      </c>
      <c r="G4877" s="6" t="s">
        <v>12859</v>
      </c>
    </row>
    <row r="4878">
      <c r="A4878" s="2" t="s">
        <v>7</v>
      </c>
      <c r="B4878" s="5">
        <v>5428.0</v>
      </c>
      <c r="C4878" s="5" t="s">
        <v>12860</v>
      </c>
      <c r="D4878" s="5" t="s">
        <v>4620</v>
      </c>
      <c r="F4878" s="5"/>
      <c r="G4878" s="6" t="s">
        <v>12861</v>
      </c>
    </row>
    <row r="4879">
      <c r="A4879" s="2" t="s">
        <v>7</v>
      </c>
      <c r="B4879" s="5">
        <v>5429.0</v>
      </c>
      <c r="C4879" s="5" t="s">
        <v>12862</v>
      </c>
      <c r="D4879" s="5" t="s">
        <v>468</v>
      </c>
      <c r="F4879" s="5" t="s">
        <v>12863</v>
      </c>
      <c r="G4879" s="6" t="s">
        <v>12864</v>
      </c>
    </row>
    <row r="4880">
      <c r="A4880" s="2" t="s">
        <v>7</v>
      </c>
      <c r="B4880" s="5">
        <v>5430.0</v>
      </c>
      <c r="C4880" s="5" t="s">
        <v>12865</v>
      </c>
      <c r="D4880" s="5" t="s">
        <v>468</v>
      </c>
      <c r="F4880" s="5" t="s">
        <v>12866</v>
      </c>
      <c r="G4880" s="6" t="s">
        <v>12867</v>
      </c>
    </row>
    <row r="4881">
      <c r="A4881" s="2" t="s">
        <v>7</v>
      </c>
      <c r="B4881" s="5">
        <v>5431.0</v>
      </c>
      <c r="C4881" s="5" t="s">
        <v>12868</v>
      </c>
      <c r="D4881" s="5" t="s">
        <v>468</v>
      </c>
      <c r="F4881" s="5"/>
      <c r="G4881" s="6" t="s">
        <v>12869</v>
      </c>
    </row>
    <row r="4882">
      <c r="A4882" s="2" t="s">
        <v>7</v>
      </c>
      <c r="B4882" s="5">
        <v>5432.0</v>
      </c>
      <c r="C4882" s="5" t="s">
        <v>12870</v>
      </c>
      <c r="D4882" s="5" t="s">
        <v>468</v>
      </c>
      <c r="F4882" s="5" t="s">
        <v>12871</v>
      </c>
      <c r="G4882" s="6" t="s">
        <v>12872</v>
      </c>
    </row>
    <row r="4883">
      <c r="A4883" s="2" t="s">
        <v>7</v>
      </c>
      <c r="B4883" s="5">
        <v>5433.0</v>
      </c>
      <c r="C4883" s="5" t="s">
        <v>12873</v>
      </c>
      <c r="D4883" s="5" t="s">
        <v>468</v>
      </c>
      <c r="F4883" s="5" t="s">
        <v>12874</v>
      </c>
      <c r="G4883" s="6" t="s">
        <v>12875</v>
      </c>
    </row>
    <row r="4884">
      <c r="A4884" s="2" t="s">
        <v>7</v>
      </c>
      <c r="B4884" s="5">
        <v>5434.0</v>
      </c>
      <c r="C4884" s="5" t="s">
        <v>12876</v>
      </c>
      <c r="D4884" s="5" t="s">
        <v>468</v>
      </c>
      <c r="F4884" s="5" t="s">
        <v>12877</v>
      </c>
      <c r="G4884" s="6" t="s">
        <v>12878</v>
      </c>
    </row>
    <row r="4885">
      <c r="A4885" s="2" t="s">
        <v>7</v>
      </c>
      <c r="B4885" s="5">
        <v>5435.0</v>
      </c>
      <c r="C4885" s="5" t="s">
        <v>12879</v>
      </c>
      <c r="D4885" s="5" t="s">
        <v>468</v>
      </c>
      <c r="F4885" s="5"/>
      <c r="G4885" s="6" t="s">
        <v>12880</v>
      </c>
    </row>
    <row r="4886">
      <c r="A4886" s="2" t="s">
        <v>7</v>
      </c>
      <c r="B4886" s="5">
        <v>5436.0</v>
      </c>
      <c r="C4886" s="5" t="s">
        <v>12881</v>
      </c>
      <c r="D4886" s="5" t="s">
        <v>468</v>
      </c>
      <c r="F4886" s="5" t="s">
        <v>12882</v>
      </c>
      <c r="G4886" s="6" t="s">
        <v>12883</v>
      </c>
    </row>
    <row r="4887">
      <c r="A4887" s="2" t="s">
        <v>7</v>
      </c>
      <c r="B4887" s="5">
        <v>5437.0</v>
      </c>
      <c r="C4887" s="5" t="s">
        <v>12884</v>
      </c>
      <c r="D4887" s="5" t="s">
        <v>468</v>
      </c>
      <c r="F4887" s="5" t="s">
        <v>12885</v>
      </c>
      <c r="G4887" s="6" t="s">
        <v>12886</v>
      </c>
    </row>
    <row r="4888">
      <c r="A4888" s="2" t="s">
        <v>7</v>
      </c>
      <c r="B4888" s="5">
        <v>5438.0</v>
      </c>
      <c r="C4888" s="5" t="s">
        <v>12887</v>
      </c>
      <c r="D4888" s="5" t="s">
        <v>468</v>
      </c>
      <c r="F4888" s="5" t="s">
        <v>12888</v>
      </c>
      <c r="G4888" s="6" t="s">
        <v>12889</v>
      </c>
    </row>
    <row r="4889">
      <c r="A4889" s="2" t="s">
        <v>7</v>
      </c>
      <c r="B4889" s="5">
        <v>5439.0</v>
      </c>
      <c r="C4889" s="5" t="s">
        <v>12890</v>
      </c>
      <c r="D4889" s="5" t="s">
        <v>468</v>
      </c>
      <c r="F4889" s="5" t="s">
        <v>12891</v>
      </c>
      <c r="G4889" s="6" t="s">
        <v>12892</v>
      </c>
    </row>
    <row r="4890">
      <c r="A4890" s="2" t="s">
        <v>7</v>
      </c>
      <c r="B4890" s="5">
        <v>5440.0</v>
      </c>
      <c r="C4890" s="5" t="s">
        <v>12893</v>
      </c>
      <c r="D4890" s="5" t="s">
        <v>468</v>
      </c>
      <c r="F4890" s="5" t="s">
        <v>12894</v>
      </c>
      <c r="G4890" s="6" t="s">
        <v>12895</v>
      </c>
    </row>
    <row r="4891">
      <c r="A4891" s="2" t="s">
        <v>7</v>
      </c>
      <c r="B4891" s="5">
        <v>5441.0</v>
      </c>
      <c r="C4891" s="5" t="s">
        <v>12896</v>
      </c>
      <c r="D4891" s="5" t="s">
        <v>468</v>
      </c>
      <c r="F4891" s="5" t="s">
        <v>1469</v>
      </c>
      <c r="G4891" s="6" t="s">
        <v>12897</v>
      </c>
    </row>
    <row r="4892">
      <c r="A4892" s="2" t="s">
        <v>7</v>
      </c>
      <c r="B4892" s="5">
        <v>5442.0</v>
      </c>
      <c r="C4892" s="5" t="s">
        <v>12898</v>
      </c>
      <c r="D4892" s="5" t="s">
        <v>468</v>
      </c>
      <c r="F4892" s="5" t="s">
        <v>12899</v>
      </c>
      <c r="G4892" s="6" t="s">
        <v>12900</v>
      </c>
    </row>
    <row r="4893">
      <c r="A4893" s="2" t="s">
        <v>7</v>
      </c>
      <c r="B4893" s="5">
        <v>5443.0</v>
      </c>
      <c r="C4893" s="5" t="s">
        <v>12901</v>
      </c>
      <c r="D4893" s="5" t="s">
        <v>468</v>
      </c>
      <c r="F4893" s="5" t="s">
        <v>12902</v>
      </c>
      <c r="G4893" s="6" t="s">
        <v>12903</v>
      </c>
    </row>
    <row r="4894">
      <c r="A4894" s="2" t="s">
        <v>7</v>
      </c>
      <c r="B4894" s="5">
        <v>5444.0</v>
      </c>
      <c r="C4894" s="5" t="s">
        <v>12904</v>
      </c>
      <c r="D4894" s="5" t="s">
        <v>468</v>
      </c>
      <c r="F4894" s="5"/>
      <c r="G4894" s="6" t="s">
        <v>12905</v>
      </c>
    </row>
    <row r="4895">
      <c r="A4895" s="2" t="s">
        <v>7</v>
      </c>
      <c r="B4895" s="5">
        <v>5445.0</v>
      </c>
      <c r="C4895" s="5" t="s">
        <v>12906</v>
      </c>
      <c r="D4895" s="5" t="s">
        <v>468</v>
      </c>
      <c r="F4895" s="5" t="s">
        <v>12907</v>
      </c>
      <c r="G4895" s="6" t="s">
        <v>12908</v>
      </c>
    </row>
    <row r="4896">
      <c r="A4896" s="2" t="s">
        <v>7</v>
      </c>
      <c r="B4896" s="5">
        <v>5446.0</v>
      </c>
      <c r="C4896" s="5" t="s">
        <v>12909</v>
      </c>
      <c r="D4896" s="5" t="s">
        <v>468</v>
      </c>
      <c r="F4896" s="5" t="s">
        <v>12910</v>
      </c>
      <c r="G4896" s="6" t="s">
        <v>12911</v>
      </c>
    </row>
    <row r="4897">
      <c r="A4897" s="2" t="s">
        <v>7</v>
      </c>
      <c r="B4897" s="5">
        <v>5447.0</v>
      </c>
      <c r="C4897" s="5" t="s">
        <v>12912</v>
      </c>
      <c r="D4897" s="5" t="s">
        <v>468</v>
      </c>
      <c r="F4897" s="5" t="s">
        <v>12913</v>
      </c>
      <c r="G4897" s="6" t="s">
        <v>12914</v>
      </c>
    </row>
    <row r="4898">
      <c r="A4898" s="2" t="s">
        <v>7</v>
      </c>
      <c r="B4898" s="5">
        <v>5448.0</v>
      </c>
      <c r="C4898" s="5" t="s">
        <v>12915</v>
      </c>
      <c r="D4898" s="5" t="s">
        <v>468</v>
      </c>
      <c r="F4898" s="5" t="s">
        <v>12916</v>
      </c>
      <c r="G4898" s="6" t="s">
        <v>12917</v>
      </c>
    </row>
    <row r="4899">
      <c r="A4899" s="2" t="s">
        <v>7</v>
      </c>
      <c r="B4899" s="5">
        <v>5449.0</v>
      </c>
      <c r="C4899" s="5" t="s">
        <v>12918</v>
      </c>
      <c r="D4899" s="5" t="s">
        <v>468</v>
      </c>
      <c r="F4899" s="5" t="s">
        <v>11128</v>
      </c>
      <c r="G4899" s="6" t="s">
        <v>12919</v>
      </c>
    </row>
    <row r="4900">
      <c r="A4900" s="2" t="s">
        <v>7</v>
      </c>
      <c r="B4900" s="5">
        <v>5450.0</v>
      </c>
      <c r="C4900" s="5" t="s">
        <v>12920</v>
      </c>
      <c r="D4900" s="5" t="s">
        <v>468</v>
      </c>
      <c r="F4900" s="5" t="s">
        <v>12921</v>
      </c>
      <c r="G4900" s="6" t="s">
        <v>12922</v>
      </c>
    </row>
    <row r="4901">
      <c r="A4901" s="2" t="s">
        <v>7</v>
      </c>
      <c r="B4901" s="5">
        <v>5451.0</v>
      </c>
      <c r="C4901" s="5" t="s">
        <v>12923</v>
      </c>
      <c r="D4901" s="5" t="s">
        <v>468</v>
      </c>
      <c r="F4901" s="5" t="s">
        <v>12924</v>
      </c>
      <c r="G4901" s="6" t="s">
        <v>12925</v>
      </c>
    </row>
    <row r="4902">
      <c r="A4902" s="2" t="s">
        <v>7</v>
      </c>
      <c r="B4902" s="5">
        <v>5452.0</v>
      </c>
      <c r="C4902" s="5" t="s">
        <v>12926</v>
      </c>
      <c r="D4902" s="5" t="s">
        <v>468</v>
      </c>
      <c r="F4902" s="5" t="s">
        <v>12927</v>
      </c>
      <c r="G4902" s="6" t="s">
        <v>12928</v>
      </c>
    </row>
    <row r="4903">
      <c r="A4903" s="2" t="s">
        <v>7</v>
      </c>
      <c r="B4903" s="5">
        <v>5453.0</v>
      </c>
      <c r="C4903" s="5" t="s">
        <v>12929</v>
      </c>
      <c r="D4903" s="5" t="s">
        <v>468</v>
      </c>
      <c r="F4903" s="5" t="s">
        <v>2327</v>
      </c>
      <c r="G4903" s="6" t="s">
        <v>12930</v>
      </c>
    </row>
    <row r="4904">
      <c r="A4904" s="2" t="s">
        <v>7</v>
      </c>
      <c r="B4904" s="5">
        <v>5454.0</v>
      </c>
      <c r="C4904" s="5" t="s">
        <v>12931</v>
      </c>
      <c r="D4904" s="5" t="s">
        <v>468</v>
      </c>
      <c r="F4904" s="5"/>
      <c r="G4904" s="6" t="s">
        <v>12932</v>
      </c>
    </row>
    <row r="4905">
      <c r="A4905" s="2" t="s">
        <v>7</v>
      </c>
      <c r="B4905" s="5">
        <v>5455.0</v>
      </c>
      <c r="C4905" s="5" t="s">
        <v>12933</v>
      </c>
      <c r="D4905" s="5" t="s">
        <v>468</v>
      </c>
      <c r="F4905" s="5"/>
      <c r="G4905" s="6" t="s">
        <v>12934</v>
      </c>
    </row>
    <row r="4906">
      <c r="A4906" s="2" t="s">
        <v>7</v>
      </c>
      <c r="B4906" s="5">
        <v>5456.0</v>
      </c>
      <c r="C4906" s="5" t="s">
        <v>12935</v>
      </c>
      <c r="D4906" s="5" t="s">
        <v>468</v>
      </c>
      <c r="F4906" s="5" t="s">
        <v>12936</v>
      </c>
      <c r="G4906" s="6" t="s">
        <v>12937</v>
      </c>
    </row>
    <row r="4907">
      <c r="A4907" s="2" t="s">
        <v>7</v>
      </c>
      <c r="B4907" s="5">
        <v>5457.0</v>
      </c>
      <c r="C4907" s="5" t="s">
        <v>12938</v>
      </c>
      <c r="D4907" s="5" t="s">
        <v>458</v>
      </c>
      <c r="F4907" s="5"/>
      <c r="G4907" s="6" t="s">
        <v>12939</v>
      </c>
    </row>
    <row r="4908">
      <c r="A4908" s="2" t="s">
        <v>7</v>
      </c>
      <c r="B4908" s="5">
        <v>5458.0</v>
      </c>
      <c r="C4908" s="5" t="s">
        <v>12940</v>
      </c>
      <c r="D4908" s="5" t="s">
        <v>468</v>
      </c>
      <c r="F4908" s="5" t="s">
        <v>12941</v>
      </c>
      <c r="G4908" s="6" t="s">
        <v>12942</v>
      </c>
    </row>
    <row r="4909">
      <c r="A4909" s="2" t="s">
        <v>7</v>
      </c>
      <c r="B4909" s="5">
        <v>5459.0</v>
      </c>
      <c r="C4909" s="5" t="s">
        <v>12943</v>
      </c>
      <c r="D4909" s="5" t="s">
        <v>468</v>
      </c>
      <c r="F4909" s="5" t="s">
        <v>12944</v>
      </c>
      <c r="G4909" s="6" t="s">
        <v>12945</v>
      </c>
    </row>
    <row r="4910">
      <c r="A4910" s="2" t="s">
        <v>7</v>
      </c>
      <c r="B4910" s="5">
        <v>5460.0</v>
      </c>
      <c r="C4910" s="5" t="s">
        <v>12946</v>
      </c>
      <c r="D4910" s="5" t="s">
        <v>468</v>
      </c>
      <c r="F4910" s="5" t="s">
        <v>12947</v>
      </c>
      <c r="G4910" s="6" t="s">
        <v>12948</v>
      </c>
    </row>
    <row r="4911">
      <c r="A4911" s="2" t="s">
        <v>7</v>
      </c>
      <c r="B4911" s="5">
        <v>5461.0</v>
      </c>
      <c r="C4911" s="5" t="s">
        <v>12949</v>
      </c>
      <c r="D4911" s="5" t="s">
        <v>468</v>
      </c>
      <c r="F4911" s="5" t="s">
        <v>12950</v>
      </c>
      <c r="G4911" s="6" t="s">
        <v>12951</v>
      </c>
    </row>
    <row r="4912">
      <c r="A4912" s="2" t="s">
        <v>7</v>
      </c>
      <c r="B4912" s="5">
        <v>5462.0</v>
      </c>
      <c r="C4912" s="5" t="s">
        <v>12952</v>
      </c>
      <c r="D4912" s="5" t="s">
        <v>468</v>
      </c>
      <c r="F4912" s="5" t="s">
        <v>12953</v>
      </c>
      <c r="G4912" s="6" t="s">
        <v>12954</v>
      </c>
    </row>
    <row r="4913">
      <c r="A4913" s="2" t="s">
        <v>7</v>
      </c>
      <c r="B4913" s="5">
        <v>5463.0</v>
      </c>
      <c r="C4913" s="5" t="s">
        <v>12955</v>
      </c>
      <c r="D4913" s="5" t="s">
        <v>468</v>
      </c>
      <c r="F4913" s="5"/>
      <c r="G4913" s="6" t="s">
        <v>12956</v>
      </c>
    </row>
    <row r="4914">
      <c r="A4914" s="2" t="s">
        <v>7</v>
      </c>
      <c r="B4914" s="5">
        <v>5464.0</v>
      </c>
      <c r="C4914" s="5" t="s">
        <v>12957</v>
      </c>
      <c r="D4914" s="5" t="s">
        <v>468</v>
      </c>
      <c r="F4914" s="5" t="s">
        <v>12958</v>
      </c>
      <c r="G4914" s="6" t="s">
        <v>12959</v>
      </c>
    </row>
    <row r="4915">
      <c r="A4915" s="2" t="s">
        <v>7</v>
      </c>
      <c r="B4915" s="5">
        <v>5465.0</v>
      </c>
      <c r="C4915" s="5" t="s">
        <v>12960</v>
      </c>
      <c r="D4915" s="5" t="s">
        <v>468</v>
      </c>
      <c r="F4915" s="5" t="s">
        <v>12961</v>
      </c>
      <c r="G4915" s="6" t="s">
        <v>12962</v>
      </c>
    </row>
    <row r="4916">
      <c r="A4916" s="2" t="s">
        <v>7</v>
      </c>
      <c r="B4916" s="5">
        <v>5466.0</v>
      </c>
      <c r="C4916" s="5" t="s">
        <v>12963</v>
      </c>
      <c r="D4916" s="5" t="s">
        <v>468</v>
      </c>
      <c r="F4916" s="5" t="s">
        <v>12964</v>
      </c>
      <c r="G4916" s="6" t="s">
        <v>12965</v>
      </c>
    </row>
    <row r="4917">
      <c r="A4917" s="2" t="s">
        <v>7</v>
      </c>
      <c r="B4917" s="5">
        <v>5467.0</v>
      </c>
      <c r="C4917" s="5" t="s">
        <v>12966</v>
      </c>
      <c r="D4917" s="5" t="s">
        <v>468</v>
      </c>
      <c r="F4917" s="5" t="s">
        <v>12967</v>
      </c>
      <c r="G4917" s="6" t="s">
        <v>12968</v>
      </c>
    </row>
    <row r="4918">
      <c r="A4918" s="2" t="s">
        <v>7</v>
      </c>
      <c r="B4918" s="5">
        <v>5468.0</v>
      </c>
      <c r="C4918" s="5" t="s">
        <v>12969</v>
      </c>
      <c r="D4918" s="5" t="s">
        <v>468</v>
      </c>
      <c r="F4918" s="5" t="s">
        <v>12970</v>
      </c>
      <c r="G4918" s="6" t="s">
        <v>12971</v>
      </c>
    </row>
    <row r="4919">
      <c r="A4919" s="2" t="s">
        <v>7</v>
      </c>
      <c r="B4919" s="5">
        <v>5469.0</v>
      </c>
      <c r="C4919" s="5" t="s">
        <v>12972</v>
      </c>
      <c r="D4919" s="5" t="s">
        <v>468</v>
      </c>
      <c r="F4919" s="5" t="s">
        <v>12973</v>
      </c>
      <c r="G4919" s="6" t="s">
        <v>12974</v>
      </c>
    </row>
    <row r="4920">
      <c r="A4920" s="2" t="s">
        <v>7</v>
      </c>
      <c r="B4920" s="5">
        <v>5470.0</v>
      </c>
      <c r="C4920" s="5" t="s">
        <v>268</v>
      </c>
      <c r="D4920" s="5" t="s">
        <v>468</v>
      </c>
      <c r="F4920" s="5" t="s">
        <v>12975</v>
      </c>
      <c r="G4920" s="6" t="s">
        <v>12976</v>
      </c>
    </row>
    <row r="4921">
      <c r="A4921" s="2" t="s">
        <v>7</v>
      </c>
      <c r="B4921" s="5">
        <v>5471.0</v>
      </c>
      <c r="C4921" s="5" t="s">
        <v>12977</v>
      </c>
      <c r="D4921" s="5" t="s">
        <v>468</v>
      </c>
      <c r="F4921" s="5" t="s">
        <v>12978</v>
      </c>
      <c r="G4921" s="6" t="s">
        <v>12979</v>
      </c>
    </row>
    <row r="4922">
      <c r="A4922" s="2" t="s">
        <v>7</v>
      </c>
      <c r="B4922" s="5">
        <v>5472.0</v>
      </c>
      <c r="C4922" s="5" t="s">
        <v>12980</v>
      </c>
      <c r="D4922" s="5" t="s">
        <v>468</v>
      </c>
      <c r="F4922" s="5"/>
      <c r="G4922" s="6" t="s">
        <v>12981</v>
      </c>
    </row>
    <row r="4923">
      <c r="A4923" s="2" t="s">
        <v>7</v>
      </c>
      <c r="B4923" s="5">
        <v>5473.0</v>
      </c>
      <c r="C4923" s="5" t="s">
        <v>12982</v>
      </c>
      <c r="D4923" s="5" t="s">
        <v>468</v>
      </c>
      <c r="F4923" s="5" t="s">
        <v>12983</v>
      </c>
      <c r="G4923" s="6" t="s">
        <v>12984</v>
      </c>
    </row>
    <row r="4924">
      <c r="A4924" s="2" t="s">
        <v>7</v>
      </c>
      <c r="B4924" s="5">
        <v>5474.0</v>
      </c>
      <c r="C4924" s="5" t="s">
        <v>12985</v>
      </c>
      <c r="D4924" s="5" t="s">
        <v>468</v>
      </c>
      <c r="F4924" s="5" t="s">
        <v>12986</v>
      </c>
      <c r="G4924" s="6" t="s">
        <v>12987</v>
      </c>
    </row>
    <row r="4925">
      <c r="A4925" s="2" t="s">
        <v>7</v>
      </c>
      <c r="B4925" s="5">
        <v>5475.0</v>
      </c>
      <c r="C4925" s="5" t="s">
        <v>12988</v>
      </c>
      <c r="D4925" s="5" t="s">
        <v>468</v>
      </c>
      <c r="F4925" s="5" t="s">
        <v>12989</v>
      </c>
      <c r="G4925" s="6" t="s">
        <v>12990</v>
      </c>
    </row>
    <row r="4926">
      <c r="A4926" s="2" t="s">
        <v>7</v>
      </c>
      <c r="B4926" s="5">
        <v>5476.0</v>
      </c>
      <c r="C4926" s="5" t="s">
        <v>12991</v>
      </c>
      <c r="D4926" s="5" t="s">
        <v>468</v>
      </c>
      <c r="F4926" s="5" t="s">
        <v>12992</v>
      </c>
      <c r="G4926" s="6" t="s">
        <v>12993</v>
      </c>
    </row>
    <row r="4927">
      <c r="A4927" s="2" t="s">
        <v>7</v>
      </c>
      <c r="B4927" s="5">
        <v>5477.0</v>
      </c>
      <c r="C4927" s="5" t="s">
        <v>12994</v>
      </c>
      <c r="D4927" s="5" t="s">
        <v>468</v>
      </c>
      <c r="F4927" s="5" t="s">
        <v>12995</v>
      </c>
      <c r="G4927" s="6" t="s">
        <v>12996</v>
      </c>
    </row>
    <row r="4928">
      <c r="A4928" s="2" t="s">
        <v>7</v>
      </c>
      <c r="B4928" s="5">
        <v>5478.0</v>
      </c>
      <c r="C4928" s="5" t="s">
        <v>12997</v>
      </c>
      <c r="D4928" s="5" t="s">
        <v>468</v>
      </c>
      <c r="F4928" s="5" t="s">
        <v>12998</v>
      </c>
      <c r="G4928" s="6" t="s">
        <v>12999</v>
      </c>
    </row>
    <row r="4929">
      <c r="A4929" s="2" t="s">
        <v>7</v>
      </c>
      <c r="B4929" s="5">
        <v>5479.0</v>
      </c>
      <c r="C4929" s="5" t="s">
        <v>13000</v>
      </c>
      <c r="D4929" s="5" t="s">
        <v>4620</v>
      </c>
      <c r="F4929" s="5" t="s">
        <v>13001</v>
      </c>
      <c r="G4929" s="6" t="s">
        <v>13002</v>
      </c>
    </row>
    <row r="4930">
      <c r="A4930" s="2" t="s">
        <v>7</v>
      </c>
      <c r="B4930" s="5">
        <v>5480.0</v>
      </c>
      <c r="C4930" s="5" t="s">
        <v>13003</v>
      </c>
      <c r="D4930" s="5" t="s">
        <v>468</v>
      </c>
      <c r="F4930" s="5" t="s">
        <v>13004</v>
      </c>
      <c r="G4930" s="6" t="s">
        <v>13005</v>
      </c>
    </row>
    <row r="4931">
      <c r="A4931" s="2" t="s">
        <v>7</v>
      </c>
      <c r="B4931" s="5">
        <v>5481.0</v>
      </c>
      <c r="C4931" s="5" t="s">
        <v>13006</v>
      </c>
      <c r="D4931" s="5" t="s">
        <v>468</v>
      </c>
      <c r="F4931" s="5"/>
      <c r="G4931" s="6" t="s">
        <v>13007</v>
      </c>
    </row>
    <row r="4932">
      <c r="A4932" s="2" t="s">
        <v>7</v>
      </c>
      <c r="B4932" s="5">
        <v>5482.0</v>
      </c>
      <c r="C4932" s="5" t="s">
        <v>13008</v>
      </c>
      <c r="D4932" s="5" t="s">
        <v>468</v>
      </c>
      <c r="F4932" s="5" t="s">
        <v>13009</v>
      </c>
      <c r="G4932" s="6" t="s">
        <v>13010</v>
      </c>
    </row>
    <row r="4933">
      <c r="A4933" s="2" t="s">
        <v>7</v>
      </c>
      <c r="B4933" s="5">
        <v>5483.0</v>
      </c>
      <c r="C4933" s="5" t="s">
        <v>13011</v>
      </c>
      <c r="D4933" s="5" t="s">
        <v>468</v>
      </c>
      <c r="F4933" s="5"/>
      <c r="G4933" s="6" t="s">
        <v>13012</v>
      </c>
    </row>
    <row r="4934">
      <c r="A4934" s="2" t="s">
        <v>7</v>
      </c>
      <c r="B4934" s="5">
        <v>5484.0</v>
      </c>
      <c r="C4934" s="5" t="s">
        <v>13013</v>
      </c>
      <c r="D4934" s="5" t="s">
        <v>548</v>
      </c>
      <c r="F4934" s="5"/>
      <c r="G4934" s="6" t="s">
        <v>13014</v>
      </c>
    </row>
    <row r="4935">
      <c r="A4935" s="2" t="s">
        <v>7</v>
      </c>
      <c r="B4935" s="5">
        <v>5485.0</v>
      </c>
      <c r="C4935" s="5" t="s">
        <v>13015</v>
      </c>
      <c r="D4935" s="5" t="s">
        <v>4620</v>
      </c>
      <c r="F4935" s="5" t="s">
        <v>13016</v>
      </c>
      <c r="G4935" s="6" t="s">
        <v>13017</v>
      </c>
    </row>
    <row r="4936">
      <c r="A4936" s="2" t="s">
        <v>7</v>
      </c>
      <c r="B4936" s="5">
        <v>5486.0</v>
      </c>
      <c r="C4936" s="5" t="s">
        <v>13018</v>
      </c>
      <c r="D4936" s="5" t="s">
        <v>468</v>
      </c>
      <c r="F4936" s="5" t="s">
        <v>13019</v>
      </c>
      <c r="G4936" s="6" t="s">
        <v>13020</v>
      </c>
    </row>
    <row r="4937">
      <c r="A4937" s="2" t="s">
        <v>7</v>
      </c>
      <c r="B4937" s="5">
        <v>5487.0</v>
      </c>
      <c r="C4937" s="5" t="s">
        <v>13021</v>
      </c>
      <c r="D4937" s="5" t="s">
        <v>4620</v>
      </c>
      <c r="F4937" s="5"/>
      <c r="G4937" s="6" t="s">
        <v>13022</v>
      </c>
    </row>
    <row r="4938">
      <c r="A4938" s="2" t="s">
        <v>7</v>
      </c>
      <c r="B4938" s="5">
        <v>5488.0</v>
      </c>
      <c r="C4938" s="5" t="s">
        <v>13023</v>
      </c>
      <c r="D4938" s="5" t="s">
        <v>468</v>
      </c>
      <c r="F4938" s="5" t="s">
        <v>13024</v>
      </c>
      <c r="G4938" s="6" t="s">
        <v>13025</v>
      </c>
    </row>
    <row r="4939">
      <c r="A4939" s="2" t="s">
        <v>7</v>
      </c>
      <c r="B4939" s="5">
        <v>5489.0</v>
      </c>
      <c r="C4939" s="5" t="s">
        <v>13026</v>
      </c>
      <c r="D4939" s="5" t="s">
        <v>4620</v>
      </c>
      <c r="F4939" s="5"/>
      <c r="G4939" s="6" t="s">
        <v>13027</v>
      </c>
    </row>
    <row r="4940">
      <c r="A4940" s="2" t="s">
        <v>7</v>
      </c>
      <c r="B4940" s="5">
        <v>5490.0</v>
      </c>
      <c r="C4940" s="5" t="s">
        <v>13028</v>
      </c>
      <c r="D4940" s="5" t="s">
        <v>468</v>
      </c>
      <c r="F4940" s="5"/>
      <c r="G4940" s="6" t="s">
        <v>13029</v>
      </c>
    </row>
    <row r="4941">
      <c r="A4941" s="2" t="s">
        <v>7</v>
      </c>
      <c r="B4941" s="5">
        <v>5491.0</v>
      </c>
      <c r="C4941" s="5" t="s">
        <v>13030</v>
      </c>
      <c r="D4941" s="5" t="s">
        <v>468</v>
      </c>
      <c r="F4941" s="5" t="s">
        <v>13031</v>
      </c>
      <c r="G4941" s="6" t="s">
        <v>13032</v>
      </c>
    </row>
    <row r="4942">
      <c r="A4942" s="2" t="s">
        <v>7</v>
      </c>
      <c r="B4942" s="5">
        <v>5492.0</v>
      </c>
      <c r="C4942" s="5" t="s">
        <v>13033</v>
      </c>
      <c r="D4942" s="5" t="s">
        <v>468</v>
      </c>
      <c r="F4942" s="5" t="s">
        <v>13034</v>
      </c>
      <c r="G4942" s="6" t="s">
        <v>13035</v>
      </c>
    </row>
    <row r="4943">
      <c r="A4943" s="2" t="s">
        <v>7</v>
      </c>
      <c r="B4943" s="5">
        <v>5493.0</v>
      </c>
      <c r="C4943" s="5" t="s">
        <v>13036</v>
      </c>
      <c r="D4943" s="5" t="s">
        <v>468</v>
      </c>
      <c r="F4943" s="5" t="s">
        <v>1267</v>
      </c>
      <c r="G4943" s="6" t="s">
        <v>13037</v>
      </c>
    </row>
    <row r="4944">
      <c r="A4944" s="2" t="s">
        <v>7</v>
      </c>
      <c r="B4944" s="5">
        <v>5494.0</v>
      </c>
      <c r="C4944" s="5" t="s">
        <v>13038</v>
      </c>
      <c r="D4944" s="5" t="s">
        <v>468</v>
      </c>
      <c r="F4944" s="5" t="s">
        <v>13039</v>
      </c>
      <c r="G4944" s="6" t="s">
        <v>13040</v>
      </c>
    </row>
    <row r="4945">
      <c r="A4945" s="2" t="s">
        <v>7</v>
      </c>
      <c r="B4945" s="5">
        <v>5495.0</v>
      </c>
      <c r="C4945" s="5" t="s">
        <v>13041</v>
      </c>
      <c r="D4945" s="5" t="s">
        <v>548</v>
      </c>
      <c r="F4945" s="5" t="s">
        <v>13042</v>
      </c>
      <c r="G4945" s="6" t="s">
        <v>13043</v>
      </c>
    </row>
    <row r="4946">
      <c r="A4946" s="2" t="s">
        <v>7</v>
      </c>
      <c r="B4946" s="5">
        <v>5496.0</v>
      </c>
      <c r="C4946" s="5" t="s">
        <v>13044</v>
      </c>
      <c r="D4946" s="5" t="s">
        <v>468</v>
      </c>
      <c r="F4946" s="5" t="s">
        <v>13045</v>
      </c>
      <c r="G4946" s="6" t="s">
        <v>13046</v>
      </c>
    </row>
    <row r="4947">
      <c r="A4947" s="2" t="s">
        <v>7</v>
      </c>
      <c r="B4947" s="5">
        <v>5497.0</v>
      </c>
      <c r="C4947" s="5" t="s">
        <v>13047</v>
      </c>
      <c r="D4947" s="5" t="s">
        <v>4620</v>
      </c>
      <c r="F4947" s="5"/>
      <c r="G4947" s="6" t="s">
        <v>13048</v>
      </c>
    </row>
    <row r="4948">
      <c r="A4948" s="2" t="s">
        <v>7</v>
      </c>
      <c r="B4948" s="5">
        <v>5498.0</v>
      </c>
      <c r="C4948" s="5" t="s">
        <v>13049</v>
      </c>
      <c r="D4948" s="5" t="s">
        <v>468</v>
      </c>
      <c r="F4948" s="5"/>
      <c r="G4948" s="6" t="s">
        <v>13050</v>
      </c>
    </row>
    <row r="4949">
      <c r="A4949" s="2" t="s">
        <v>7</v>
      </c>
      <c r="B4949" s="5">
        <v>5499.0</v>
      </c>
      <c r="C4949" s="5" t="s">
        <v>13051</v>
      </c>
      <c r="D4949" s="5" t="s">
        <v>468</v>
      </c>
      <c r="F4949" s="5" t="s">
        <v>13052</v>
      </c>
      <c r="G4949" s="6" t="s">
        <v>13053</v>
      </c>
    </row>
    <row r="4950">
      <c r="A4950" s="2" t="s">
        <v>7</v>
      </c>
      <c r="B4950" s="5">
        <v>5500.0</v>
      </c>
      <c r="C4950" s="5" t="s">
        <v>13054</v>
      </c>
      <c r="D4950" s="5" t="s">
        <v>468</v>
      </c>
      <c r="F4950" s="5" t="s">
        <v>13055</v>
      </c>
      <c r="G4950" s="6" t="s">
        <v>13056</v>
      </c>
    </row>
    <row r="4951">
      <c r="A4951" s="2" t="s">
        <v>7</v>
      </c>
      <c r="B4951" s="5">
        <v>5501.0</v>
      </c>
      <c r="C4951" s="5" t="s">
        <v>13057</v>
      </c>
      <c r="D4951" s="5" t="s">
        <v>468</v>
      </c>
      <c r="F4951" s="5" t="s">
        <v>13058</v>
      </c>
      <c r="G4951" s="6" t="s">
        <v>13059</v>
      </c>
    </row>
    <row r="4952">
      <c r="A4952" s="2" t="s">
        <v>7</v>
      </c>
      <c r="B4952" s="5">
        <v>5502.0</v>
      </c>
      <c r="C4952" s="5" t="s">
        <v>13060</v>
      </c>
      <c r="D4952" s="5" t="s">
        <v>468</v>
      </c>
      <c r="F4952" s="5" t="s">
        <v>13061</v>
      </c>
      <c r="G4952" s="6" t="s">
        <v>13062</v>
      </c>
    </row>
    <row r="4953">
      <c r="A4953" s="2" t="s">
        <v>7</v>
      </c>
      <c r="B4953" s="5">
        <v>5503.0</v>
      </c>
      <c r="C4953" s="5" t="s">
        <v>13063</v>
      </c>
      <c r="D4953" s="5" t="s">
        <v>468</v>
      </c>
      <c r="F4953" s="5" t="s">
        <v>13064</v>
      </c>
      <c r="G4953" s="6" t="s">
        <v>13065</v>
      </c>
    </row>
    <row r="4954">
      <c r="A4954" s="2" t="s">
        <v>7</v>
      </c>
      <c r="B4954" s="5">
        <v>5504.0</v>
      </c>
      <c r="C4954" s="5" t="s">
        <v>13066</v>
      </c>
      <c r="D4954" s="5" t="s">
        <v>468</v>
      </c>
      <c r="F4954" s="5" t="s">
        <v>13067</v>
      </c>
      <c r="G4954" s="6" t="s">
        <v>13068</v>
      </c>
    </row>
    <row r="4955">
      <c r="A4955" s="2" t="s">
        <v>7</v>
      </c>
      <c r="B4955" s="5">
        <v>5505.0</v>
      </c>
      <c r="C4955" s="5" t="s">
        <v>13069</v>
      </c>
      <c r="D4955" s="5" t="s">
        <v>548</v>
      </c>
      <c r="F4955" s="5" t="s">
        <v>13070</v>
      </c>
      <c r="G4955" s="6" t="s">
        <v>13071</v>
      </c>
    </row>
    <row r="4956">
      <c r="A4956" s="2" t="s">
        <v>7</v>
      </c>
      <c r="B4956" s="5">
        <v>5506.0</v>
      </c>
      <c r="C4956" s="5" t="s">
        <v>13072</v>
      </c>
      <c r="D4956" s="5" t="s">
        <v>548</v>
      </c>
      <c r="F4956" s="5" t="s">
        <v>13073</v>
      </c>
      <c r="G4956" s="6" t="s">
        <v>13074</v>
      </c>
    </row>
    <row r="4957">
      <c r="A4957" s="2" t="s">
        <v>7</v>
      </c>
      <c r="B4957" s="5">
        <v>5507.0</v>
      </c>
      <c r="C4957" s="5" t="s">
        <v>13075</v>
      </c>
      <c r="D4957" s="5" t="s">
        <v>548</v>
      </c>
      <c r="F4957" s="5" t="s">
        <v>13076</v>
      </c>
      <c r="G4957" s="6" t="s">
        <v>13077</v>
      </c>
    </row>
    <row r="4958">
      <c r="A4958" s="2" t="s">
        <v>7</v>
      </c>
      <c r="B4958" s="5">
        <v>5508.0</v>
      </c>
      <c r="C4958" s="5" t="s">
        <v>13078</v>
      </c>
      <c r="D4958" s="5" t="s">
        <v>548</v>
      </c>
      <c r="F4958" s="5" t="s">
        <v>13079</v>
      </c>
      <c r="G4958" s="6" t="s">
        <v>13080</v>
      </c>
    </row>
    <row r="4959">
      <c r="A4959" s="2" t="s">
        <v>7</v>
      </c>
      <c r="B4959" s="5">
        <v>5509.0</v>
      </c>
      <c r="C4959" s="5" t="s">
        <v>13081</v>
      </c>
      <c r="D4959" s="5" t="s">
        <v>548</v>
      </c>
      <c r="F4959" s="5" t="s">
        <v>13082</v>
      </c>
      <c r="G4959" s="6" t="s">
        <v>13083</v>
      </c>
    </row>
    <row r="4960">
      <c r="A4960" s="2" t="s">
        <v>7</v>
      </c>
      <c r="B4960" s="5">
        <v>5510.0</v>
      </c>
      <c r="C4960" s="5" t="s">
        <v>13084</v>
      </c>
      <c r="D4960" s="5" t="s">
        <v>548</v>
      </c>
      <c r="F4960" s="5" t="s">
        <v>13085</v>
      </c>
      <c r="G4960" s="6" t="s">
        <v>13086</v>
      </c>
    </row>
    <row r="4961">
      <c r="A4961" s="2" t="s">
        <v>7</v>
      </c>
      <c r="B4961" s="5">
        <v>5511.0</v>
      </c>
      <c r="C4961" s="5" t="s">
        <v>13087</v>
      </c>
      <c r="D4961" s="5" t="s">
        <v>548</v>
      </c>
      <c r="F4961" s="5" t="s">
        <v>13088</v>
      </c>
      <c r="G4961" s="6" t="s">
        <v>13089</v>
      </c>
    </row>
    <row r="4962">
      <c r="A4962" s="2" t="s">
        <v>7</v>
      </c>
      <c r="B4962" s="5">
        <v>5512.0</v>
      </c>
      <c r="C4962" s="5" t="s">
        <v>13090</v>
      </c>
      <c r="D4962" s="5" t="s">
        <v>548</v>
      </c>
      <c r="F4962" s="5"/>
      <c r="G4962" s="6" t="s">
        <v>13091</v>
      </c>
    </row>
    <row r="4963">
      <c r="A4963" s="2" t="s">
        <v>7</v>
      </c>
      <c r="B4963" s="5">
        <v>5513.0</v>
      </c>
      <c r="C4963" s="5" t="s">
        <v>13092</v>
      </c>
      <c r="D4963" s="5" t="s">
        <v>548</v>
      </c>
      <c r="F4963" s="5" t="s">
        <v>13093</v>
      </c>
      <c r="G4963" s="6" t="s">
        <v>13094</v>
      </c>
    </row>
    <row r="4964">
      <c r="A4964" s="2" t="s">
        <v>7</v>
      </c>
      <c r="B4964" s="5">
        <v>5514.0</v>
      </c>
      <c r="C4964" s="5" t="s">
        <v>13095</v>
      </c>
      <c r="D4964" s="5" t="s">
        <v>548</v>
      </c>
      <c r="F4964" s="5" t="s">
        <v>13096</v>
      </c>
      <c r="G4964" s="6" t="s">
        <v>13097</v>
      </c>
    </row>
    <row r="4965">
      <c r="A4965" s="2" t="s">
        <v>7</v>
      </c>
      <c r="B4965" s="5">
        <v>5515.0</v>
      </c>
      <c r="C4965" s="5" t="s">
        <v>13098</v>
      </c>
      <c r="D4965" s="5" t="s">
        <v>468</v>
      </c>
      <c r="F4965" s="5" t="s">
        <v>13099</v>
      </c>
      <c r="G4965" s="6" t="s">
        <v>13100</v>
      </c>
    </row>
    <row r="4966">
      <c r="A4966" s="2" t="s">
        <v>7</v>
      </c>
      <c r="B4966" s="5">
        <v>5516.0</v>
      </c>
      <c r="C4966" s="5" t="s">
        <v>13101</v>
      </c>
      <c r="D4966" s="5" t="s">
        <v>548</v>
      </c>
      <c r="F4966" s="5" t="s">
        <v>13102</v>
      </c>
      <c r="G4966" s="6" t="s">
        <v>13103</v>
      </c>
    </row>
    <row r="4967">
      <c r="A4967" s="2" t="s">
        <v>7</v>
      </c>
      <c r="B4967" s="5">
        <v>5517.0</v>
      </c>
      <c r="C4967" s="5" t="s">
        <v>13104</v>
      </c>
      <c r="D4967" s="5" t="s">
        <v>548</v>
      </c>
      <c r="F4967" s="5" t="s">
        <v>13105</v>
      </c>
      <c r="G4967" s="6" t="s">
        <v>13106</v>
      </c>
    </row>
    <row r="4968">
      <c r="A4968" s="2" t="s">
        <v>7</v>
      </c>
      <c r="B4968" s="5">
        <v>5518.0</v>
      </c>
      <c r="C4968" s="5" t="s">
        <v>13107</v>
      </c>
      <c r="D4968" s="5" t="s">
        <v>548</v>
      </c>
      <c r="F4968" s="5" t="s">
        <v>13108</v>
      </c>
      <c r="G4968" s="6" t="s">
        <v>13109</v>
      </c>
    </row>
    <row r="4969">
      <c r="A4969" s="2" t="s">
        <v>7</v>
      </c>
      <c r="B4969" s="5">
        <v>5519.0</v>
      </c>
      <c r="C4969" s="5" t="s">
        <v>13110</v>
      </c>
      <c r="D4969" s="5" t="s">
        <v>548</v>
      </c>
      <c r="F4969" s="5" t="s">
        <v>13111</v>
      </c>
      <c r="G4969" s="6" t="s">
        <v>13112</v>
      </c>
    </row>
    <row r="4970">
      <c r="A4970" s="2" t="s">
        <v>7</v>
      </c>
      <c r="B4970" s="5">
        <v>5520.0</v>
      </c>
      <c r="C4970" s="5" t="s">
        <v>13113</v>
      </c>
      <c r="D4970" s="5" t="s">
        <v>548</v>
      </c>
      <c r="F4970" s="5"/>
      <c r="G4970" s="6" t="s">
        <v>13114</v>
      </c>
    </row>
    <row r="4971">
      <c r="A4971" s="2" t="s">
        <v>7</v>
      </c>
      <c r="B4971" s="5">
        <v>5521.0</v>
      </c>
      <c r="C4971" s="5" t="s">
        <v>13115</v>
      </c>
      <c r="D4971" s="5" t="s">
        <v>548</v>
      </c>
      <c r="F4971" s="5"/>
      <c r="G4971" s="6" t="s">
        <v>13116</v>
      </c>
    </row>
    <row r="4972">
      <c r="A4972" s="2" t="s">
        <v>7</v>
      </c>
      <c r="B4972" s="5">
        <v>5522.0</v>
      </c>
      <c r="C4972" s="5" t="s">
        <v>13117</v>
      </c>
      <c r="D4972" s="5" t="s">
        <v>548</v>
      </c>
      <c r="F4972" s="5" t="s">
        <v>9496</v>
      </c>
      <c r="G4972" s="6" t="s">
        <v>13118</v>
      </c>
    </row>
    <row r="4973">
      <c r="A4973" s="2" t="s">
        <v>7</v>
      </c>
      <c r="B4973" s="5">
        <v>5523.0</v>
      </c>
      <c r="C4973" s="5" t="s">
        <v>13119</v>
      </c>
      <c r="D4973" s="5" t="s">
        <v>548</v>
      </c>
      <c r="F4973" s="5" t="s">
        <v>13120</v>
      </c>
      <c r="G4973" s="6" t="s">
        <v>13121</v>
      </c>
    </row>
    <row r="4974">
      <c r="A4974" s="2" t="s">
        <v>7</v>
      </c>
      <c r="B4974" s="5">
        <v>5524.0</v>
      </c>
      <c r="C4974" s="5" t="s">
        <v>13122</v>
      </c>
      <c r="D4974" s="5" t="s">
        <v>548</v>
      </c>
      <c r="F4974" s="5" t="s">
        <v>13123</v>
      </c>
      <c r="G4974" s="6" t="s">
        <v>13124</v>
      </c>
    </row>
    <row r="4975">
      <c r="A4975" s="2" t="s">
        <v>7</v>
      </c>
      <c r="B4975" s="5">
        <v>5525.0</v>
      </c>
      <c r="C4975" s="5" t="s">
        <v>13125</v>
      </c>
      <c r="D4975" s="5" t="s">
        <v>468</v>
      </c>
      <c r="F4975" s="5" t="s">
        <v>13126</v>
      </c>
      <c r="G4975" s="6" t="s">
        <v>13127</v>
      </c>
    </row>
    <row r="4976">
      <c r="A4976" s="2" t="s">
        <v>7</v>
      </c>
      <c r="B4976" s="5">
        <v>5526.0</v>
      </c>
      <c r="C4976" s="5" t="s">
        <v>13128</v>
      </c>
      <c r="D4976" s="5" t="s">
        <v>548</v>
      </c>
      <c r="F4976" s="5" t="s">
        <v>13129</v>
      </c>
      <c r="G4976" s="6" t="s">
        <v>13130</v>
      </c>
    </row>
    <row r="4977">
      <c r="A4977" s="2" t="s">
        <v>7</v>
      </c>
      <c r="B4977" s="5">
        <v>5527.0</v>
      </c>
      <c r="C4977" s="5" t="s">
        <v>13131</v>
      </c>
      <c r="D4977" s="5" t="s">
        <v>548</v>
      </c>
      <c r="F4977" s="5" t="s">
        <v>11845</v>
      </c>
      <c r="G4977" s="6" t="s">
        <v>13132</v>
      </c>
    </row>
    <row r="4978">
      <c r="A4978" s="2" t="s">
        <v>7</v>
      </c>
      <c r="B4978" s="5">
        <v>5528.0</v>
      </c>
      <c r="C4978" s="5" t="s">
        <v>13133</v>
      </c>
      <c r="D4978" s="5" t="s">
        <v>548</v>
      </c>
      <c r="F4978" s="5" t="s">
        <v>13134</v>
      </c>
      <c r="G4978" s="6" t="s">
        <v>13135</v>
      </c>
    </row>
    <row r="4979">
      <c r="A4979" s="2" t="s">
        <v>7</v>
      </c>
      <c r="B4979" s="5">
        <v>5529.0</v>
      </c>
      <c r="C4979" s="5" t="s">
        <v>13136</v>
      </c>
      <c r="D4979" s="5" t="s">
        <v>548</v>
      </c>
      <c r="F4979" s="5"/>
      <c r="G4979" s="6" t="s">
        <v>13137</v>
      </c>
    </row>
    <row r="4980">
      <c r="A4980" s="2" t="s">
        <v>7</v>
      </c>
      <c r="B4980" s="5">
        <v>5530.0</v>
      </c>
      <c r="C4980" s="5" t="s">
        <v>13138</v>
      </c>
      <c r="D4980" s="5" t="s">
        <v>548</v>
      </c>
      <c r="F4980" s="5" t="s">
        <v>13139</v>
      </c>
      <c r="G4980" s="6" t="s">
        <v>13140</v>
      </c>
    </row>
    <row r="4981">
      <c r="A4981" s="2" t="s">
        <v>7</v>
      </c>
      <c r="B4981" s="5">
        <v>5531.0</v>
      </c>
      <c r="C4981" s="5" t="s">
        <v>13141</v>
      </c>
      <c r="D4981" s="5" t="s">
        <v>548</v>
      </c>
      <c r="F4981" s="5" t="s">
        <v>13142</v>
      </c>
      <c r="G4981" s="6" t="s">
        <v>13143</v>
      </c>
    </row>
    <row r="4982">
      <c r="A4982" s="2" t="s">
        <v>7</v>
      </c>
      <c r="B4982" s="5">
        <v>5532.0</v>
      </c>
      <c r="C4982" s="5" t="s">
        <v>13144</v>
      </c>
      <c r="D4982" s="5" t="s">
        <v>548</v>
      </c>
      <c r="F4982" s="5"/>
      <c r="G4982" s="6" t="s">
        <v>13145</v>
      </c>
    </row>
    <row r="4983">
      <c r="A4983" s="2" t="s">
        <v>7</v>
      </c>
      <c r="B4983" s="5">
        <v>5533.0</v>
      </c>
      <c r="C4983" s="5" t="s">
        <v>13146</v>
      </c>
      <c r="D4983" s="5" t="s">
        <v>548</v>
      </c>
      <c r="F4983" s="5"/>
      <c r="G4983" s="6" t="s">
        <v>13147</v>
      </c>
    </row>
    <row r="4984">
      <c r="A4984" s="2" t="s">
        <v>7</v>
      </c>
      <c r="B4984" s="5">
        <v>5534.0</v>
      </c>
      <c r="C4984" s="5" t="s">
        <v>13148</v>
      </c>
      <c r="D4984" s="5" t="s">
        <v>548</v>
      </c>
      <c r="F4984" s="5" t="s">
        <v>13149</v>
      </c>
      <c r="G4984" s="6" t="s">
        <v>13150</v>
      </c>
    </row>
    <row r="4985">
      <c r="A4985" s="2" t="s">
        <v>7</v>
      </c>
      <c r="B4985" s="5">
        <v>5535.0</v>
      </c>
      <c r="C4985" s="5" t="s">
        <v>13151</v>
      </c>
      <c r="D4985" s="5" t="s">
        <v>548</v>
      </c>
      <c r="F4985" s="5"/>
      <c r="G4985" s="6" t="s">
        <v>13152</v>
      </c>
    </row>
    <row r="4986">
      <c r="A4986" s="2" t="s">
        <v>7</v>
      </c>
      <c r="B4986" s="5">
        <v>5536.0</v>
      </c>
      <c r="C4986" s="5" t="s">
        <v>13153</v>
      </c>
      <c r="D4986" s="5" t="s">
        <v>548</v>
      </c>
      <c r="F4986" s="5" t="s">
        <v>13154</v>
      </c>
      <c r="G4986" s="6" t="s">
        <v>13155</v>
      </c>
    </row>
    <row r="4987">
      <c r="A4987" s="2" t="s">
        <v>7</v>
      </c>
      <c r="B4987" s="5">
        <v>5537.0</v>
      </c>
      <c r="C4987" s="5" t="s">
        <v>13156</v>
      </c>
      <c r="D4987" s="5" t="s">
        <v>548</v>
      </c>
      <c r="F4987" s="5" t="s">
        <v>13157</v>
      </c>
      <c r="G4987" s="6" t="s">
        <v>13158</v>
      </c>
    </row>
    <row r="4988">
      <c r="A4988" s="2" t="s">
        <v>7</v>
      </c>
      <c r="B4988" s="5">
        <v>5538.0</v>
      </c>
      <c r="C4988" s="5" t="s">
        <v>13159</v>
      </c>
      <c r="D4988" s="5" t="s">
        <v>548</v>
      </c>
      <c r="F4988" s="5"/>
      <c r="G4988" s="6" t="s">
        <v>13160</v>
      </c>
    </row>
    <row r="4989">
      <c r="A4989" s="2" t="s">
        <v>7</v>
      </c>
      <c r="B4989" s="5">
        <v>5539.0</v>
      </c>
      <c r="C4989" s="5" t="s">
        <v>13161</v>
      </c>
      <c r="D4989" s="5" t="s">
        <v>548</v>
      </c>
      <c r="F4989" s="5" t="s">
        <v>13162</v>
      </c>
      <c r="G4989" s="6" t="s">
        <v>13163</v>
      </c>
    </row>
    <row r="4990">
      <c r="A4990" s="2" t="s">
        <v>7</v>
      </c>
      <c r="B4990" s="5">
        <v>5540.0</v>
      </c>
      <c r="C4990" s="5" t="s">
        <v>13164</v>
      </c>
      <c r="D4990" s="5" t="s">
        <v>548</v>
      </c>
      <c r="F4990" s="5"/>
      <c r="G4990" s="6" t="s">
        <v>13165</v>
      </c>
    </row>
    <row r="4991">
      <c r="A4991" s="2" t="s">
        <v>7</v>
      </c>
      <c r="B4991" s="5">
        <v>5541.0</v>
      </c>
      <c r="C4991" s="5" t="s">
        <v>13166</v>
      </c>
      <c r="D4991" s="5" t="s">
        <v>548</v>
      </c>
      <c r="F4991" s="5" t="s">
        <v>13167</v>
      </c>
      <c r="G4991" s="6" t="s">
        <v>13168</v>
      </c>
    </row>
    <row r="4992">
      <c r="A4992" s="2" t="s">
        <v>7</v>
      </c>
      <c r="B4992" s="5">
        <v>5542.0</v>
      </c>
      <c r="C4992" s="5" t="s">
        <v>13169</v>
      </c>
      <c r="D4992" s="5" t="s">
        <v>548</v>
      </c>
      <c r="F4992" s="5" t="s">
        <v>13170</v>
      </c>
      <c r="G4992" s="6" t="s">
        <v>13171</v>
      </c>
    </row>
    <row r="4993">
      <c r="A4993" s="2" t="s">
        <v>7</v>
      </c>
      <c r="B4993" s="5">
        <v>5543.0</v>
      </c>
      <c r="C4993" s="5" t="s">
        <v>13172</v>
      </c>
      <c r="D4993" s="5" t="s">
        <v>540</v>
      </c>
      <c r="F4993" s="5" t="s">
        <v>13173</v>
      </c>
      <c r="G4993" s="6" t="s">
        <v>13174</v>
      </c>
    </row>
    <row r="4994">
      <c r="A4994" s="2" t="s">
        <v>7</v>
      </c>
      <c r="B4994" s="5">
        <v>5544.0</v>
      </c>
      <c r="C4994" s="5" t="s">
        <v>13175</v>
      </c>
      <c r="D4994" s="5" t="s">
        <v>548</v>
      </c>
      <c r="F4994" s="5" t="s">
        <v>13176</v>
      </c>
      <c r="G4994" s="6" t="s">
        <v>13177</v>
      </c>
    </row>
    <row r="4995">
      <c r="A4995" s="2" t="s">
        <v>7</v>
      </c>
      <c r="B4995" s="5">
        <v>5545.0</v>
      </c>
      <c r="C4995" s="5" t="s">
        <v>13178</v>
      </c>
      <c r="D4995" s="5" t="s">
        <v>540</v>
      </c>
      <c r="F4995" s="5" t="s">
        <v>13179</v>
      </c>
      <c r="G4995" s="6" t="s">
        <v>13180</v>
      </c>
    </row>
    <row r="4996">
      <c r="A4996" s="2" t="s">
        <v>7</v>
      </c>
      <c r="B4996" s="5">
        <v>5546.0</v>
      </c>
      <c r="C4996" s="5" t="s">
        <v>13181</v>
      </c>
      <c r="D4996" s="5" t="s">
        <v>468</v>
      </c>
      <c r="F4996" s="5" t="s">
        <v>13182</v>
      </c>
      <c r="G4996" s="6" t="s">
        <v>13183</v>
      </c>
    </row>
    <row r="4997">
      <c r="A4997" s="2" t="s">
        <v>7</v>
      </c>
      <c r="B4997" s="5">
        <v>5547.0</v>
      </c>
      <c r="C4997" s="5" t="s">
        <v>13184</v>
      </c>
      <c r="D4997" s="5" t="s">
        <v>468</v>
      </c>
      <c r="F4997" s="5" t="s">
        <v>13185</v>
      </c>
      <c r="G4997" s="6" t="s">
        <v>13186</v>
      </c>
    </row>
    <row r="4998">
      <c r="A4998" s="2" t="s">
        <v>7</v>
      </c>
      <c r="B4998" s="5">
        <v>5548.0</v>
      </c>
      <c r="C4998" s="5" t="s">
        <v>13187</v>
      </c>
      <c r="D4998" s="5" t="s">
        <v>468</v>
      </c>
      <c r="F4998" s="5" t="s">
        <v>13188</v>
      </c>
      <c r="G4998" s="6" t="s">
        <v>13189</v>
      </c>
    </row>
    <row r="4999">
      <c r="A4999" s="2" t="s">
        <v>7</v>
      </c>
      <c r="B4999" s="5">
        <v>5549.0</v>
      </c>
      <c r="C4999" s="5" t="s">
        <v>13190</v>
      </c>
      <c r="D4999" s="5" t="s">
        <v>468</v>
      </c>
      <c r="F4999" s="5"/>
      <c r="G4999" s="6" t="s">
        <v>13191</v>
      </c>
    </row>
    <row r="5000">
      <c r="A5000" s="2" t="s">
        <v>7</v>
      </c>
      <c r="B5000" s="5">
        <v>5550.0</v>
      </c>
      <c r="C5000" s="5" t="s">
        <v>13192</v>
      </c>
      <c r="D5000" s="5" t="s">
        <v>468</v>
      </c>
      <c r="F5000" s="5" t="s">
        <v>13193</v>
      </c>
      <c r="G5000" s="6" t="s">
        <v>13194</v>
      </c>
    </row>
    <row r="5001">
      <c r="A5001" s="2" t="s">
        <v>7</v>
      </c>
      <c r="B5001" s="5">
        <v>5551.0</v>
      </c>
      <c r="C5001" s="5" t="s">
        <v>13195</v>
      </c>
      <c r="D5001" s="5" t="s">
        <v>468</v>
      </c>
      <c r="F5001" s="5" t="s">
        <v>13196</v>
      </c>
      <c r="G5001" s="6" t="s">
        <v>13197</v>
      </c>
    </row>
    <row r="5002">
      <c r="A5002" s="2" t="s">
        <v>7</v>
      </c>
      <c r="B5002" s="5">
        <v>5552.0</v>
      </c>
      <c r="C5002" s="5" t="s">
        <v>13198</v>
      </c>
      <c r="D5002" s="5" t="s">
        <v>468</v>
      </c>
      <c r="F5002" s="5" t="s">
        <v>13199</v>
      </c>
      <c r="G5002" s="6" t="s">
        <v>13200</v>
      </c>
    </row>
    <row r="5003">
      <c r="A5003" s="2" t="s">
        <v>7</v>
      </c>
      <c r="B5003" s="5">
        <v>5553.0</v>
      </c>
      <c r="C5003" s="5" t="s">
        <v>13201</v>
      </c>
      <c r="D5003" s="5" t="s">
        <v>468</v>
      </c>
      <c r="F5003" s="5"/>
      <c r="G5003" s="6" t="s">
        <v>13202</v>
      </c>
    </row>
    <row r="5004">
      <c r="A5004" s="2" t="s">
        <v>7</v>
      </c>
      <c r="B5004" s="5">
        <v>5554.0</v>
      </c>
      <c r="C5004" s="5" t="s">
        <v>13203</v>
      </c>
      <c r="D5004" s="5" t="s">
        <v>468</v>
      </c>
      <c r="F5004" s="5" t="s">
        <v>13204</v>
      </c>
      <c r="G5004" s="6" t="s">
        <v>13205</v>
      </c>
    </row>
    <row r="5005">
      <c r="A5005" s="2" t="s">
        <v>7</v>
      </c>
      <c r="B5005" s="5">
        <v>5555.0</v>
      </c>
      <c r="C5005" s="5" t="s">
        <v>13206</v>
      </c>
      <c r="D5005" s="5" t="s">
        <v>468</v>
      </c>
      <c r="F5005" s="5" t="s">
        <v>13207</v>
      </c>
      <c r="G5005" s="6" t="s">
        <v>13208</v>
      </c>
    </row>
    <row r="5006">
      <c r="A5006" s="2" t="s">
        <v>7</v>
      </c>
      <c r="B5006" s="5">
        <v>5556.0</v>
      </c>
      <c r="C5006" s="5" t="s">
        <v>13209</v>
      </c>
      <c r="D5006" s="5" t="s">
        <v>468</v>
      </c>
      <c r="F5006" s="5" t="s">
        <v>13210</v>
      </c>
      <c r="G5006" s="6" t="s">
        <v>13211</v>
      </c>
    </row>
    <row r="5007">
      <c r="A5007" s="2" t="s">
        <v>7</v>
      </c>
      <c r="B5007" s="5">
        <v>5557.0</v>
      </c>
      <c r="C5007" s="5" t="s">
        <v>13212</v>
      </c>
      <c r="D5007" s="5" t="s">
        <v>468</v>
      </c>
      <c r="F5007" s="5" t="s">
        <v>13213</v>
      </c>
      <c r="G5007" s="6" t="s">
        <v>13214</v>
      </c>
    </row>
    <row r="5008">
      <c r="A5008" s="2" t="s">
        <v>7</v>
      </c>
      <c r="B5008" s="5">
        <v>5558.0</v>
      </c>
      <c r="C5008" s="5" t="s">
        <v>13215</v>
      </c>
      <c r="D5008" s="5" t="s">
        <v>468</v>
      </c>
      <c r="F5008" s="5" t="s">
        <v>13216</v>
      </c>
      <c r="G5008" s="6" t="s">
        <v>13217</v>
      </c>
    </row>
    <row r="5009">
      <c r="A5009" s="2" t="s">
        <v>7</v>
      </c>
      <c r="B5009" s="5">
        <v>5559.0</v>
      </c>
      <c r="C5009" s="5" t="s">
        <v>13218</v>
      </c>
      <c r="D5009" s="5" t="s">
        <v>468</v>
      </c>
      <c r="F5009" s="5"/>
      <c r="G5009" s="6" t="s">
        <v>13219</v>
      </c>
    </row>
    <row r="5010">
      <c r="A5010" s="2" t="s">
        <v>7</v>
      </c>
      <c r="B5010" s="5">
        <v>5560.0</v>
      </c>
      <c r="C5010" s="5" t="s">
        <v>13220</v>
      </c>
      <c r="D5010" s="5" t="s">
        <v>468</v>
      </c>
      <c r="F5010" s="5" t="s">
        <v>13221</v>
      </c>
      <c r="G5010" s="6" t="s">
        <v>13222</v>
      </c>
    </row>
    <row r="5011">
      <c r="A5011" s="2" t="s">
        <v>7</v>
      </c>
      <c r="B5011" s="5">
        <v>5561.0</v>
      </c>
      <c r="C5011" s="5" t="s">
        <v>13223</v>
      </c>
      <c r="D5011" s="5" t="s">
        <v>468</v>
      </c>
      <c r="F5011" s="5" t="s">
        <v>13224</v>
      </c>
      <c r="G5011" s="6" t="s">
        <v>13225</v>
      </c>
    </row>
    <row r="5012">
      <c r="A5012" s="2" t="s">
        <v>7</v>
      </c>
      <c r="B5012" s="5">
        <v>5562.0</v>
      </c>
      <c r="C5012" s="5" t="s">
        <v>13226</v>
      </c>
      <c r="D5012" s="5" t="s">
        <v>468</v>
      </c>
      <c r="F5012" s="5" t="s">
        <v>13227</v>
      </c>
      <c r="G5012" s="6" t="s">
        <v>13228</v>
      </c>
    </row>
    <row r="5013">
      <c r="A5013" s="2" t="s">
        <v>7</v>
      </c>
      <c r="B5013" s="5">
        <v>5563.0</v>
      </c>
      <c r="C5013" s="5" t="s">
        <v>13229</v>
      </c>
      <c r="D5013" s="5" t="s">
        <v>468</v>
      </c>
      <c r="F5013" s="5" t="s">
        <v>13230</v>
      </c>
      <c r="G5013" s="6" t="s">
        <v>13231</v>
      </c>
    </row>
    <row r="5014">
      <c r="A5014" s="2" t="s">
        <v>7</v>
      </c>
      <c r="B5014" s="5">
        <v>5564.0</v>
      </c>
      <c r="C5014" s="5" t="s">
        <v>13232</v>
      </c>
      <c r="D5014" s="5" t="s">
        <v>468</v>
      </c>
      <c r="F5014" s="5" t="s">
        <v>13233</v>
      </c>
      <c r="G5014" s="6" t="s">
        <v>13234</v>
      </c>
    </row>
    <row r="5015">
      <c r="A5015" s="2" t="s">
        <v>7</v>
      </c>
      <c r="B5015" s="5">
        <v>5565.0</v>
      </c>
      <c r="C5015" s="5" t="s">
        <v>13235</v>
      </c>
      <c r="D5015" s="5" t="s">
        <v>468</v>
      </c>
      <c r="F5015" s="5" t="s">
        <v>13236</v>
      </c>
      <c r="G5015" s="6" t="s">
        <v>13237</v>
      </c>
    </row>
    <row r="5016">
      <c r="A5016" s="2" t="s">
        <v>7</v>
      </c>
      <c r="B5016" s="5">
        <v>5566.0</v>
      </c>
      <c r="C5016" s="5" t="s">
        <v>13238</v>
      </c>
      <c r="D5016" s="5" t="s">
        <v>4620</v>
      </c>
      <c r="F5016" s="5" t="s">
        <v>13239</v>
      </c>
      <c r="G5016" s="6" t="s">
        <v>13240</v>
      </c>
    </row>
    <row r="5017">
      <c r="A5017" s="2" t="s">
        <v>7</v>
      </c>
      <c r="B5017" s="5">
        <v>5567.0</v>
      </c>
      <c r="C5017" s="5" t="s">
        <v>13241</v>
      </c>
      <c r="D5017" s="5" t="s">
        <v>468</v>
      </c>
      <c r="F5017" s="5" t="s">
        <v>13242</v>
      </c>
      <c r="G5017" s="6" t="s">
        <v>13243</v>
      </c>
    </row>
    <row r="5018">
      <c r="A5018" s="2" t="s">
        <v>7</v>
      </c>
      <c r="B5018" s="5">
        <v>5568.0</v>
      </c>
      <c r="C5018" s="5" t="s">
        <v>13244</v>
      </c>
      <c r="D5018" s="5" t="s">
        <v>468</v>
      </c>
      <c r="F5018" s="5" t="s">
        <v>13245</v>
      </c>
      <c r="G5018" s="6" t="s">
        <v>13246</v>
      </c>
    </row>
    <row r="5019">
      <c r="A5019" s="2" t="s">
        <v>7</v>
      </c>
      <c r="B5019" s="5">
        <v>5569.0</v>
      </c>
      <c r="C5019" s="5" t="s">
        <v>13247</v>
      </c>
      <c r="D5019" s="5" t="s">
        <v>4620</v>
      </c>
      <c r="F5019" s="5"/>
      <c r="G5019" s="6" t="s">
        <v>13248</v>
      </c>
    </row>
    <row r="5020">
      <c r="A5020" s="2" t="s">
        <v>7</v>
      </c>
      <c r="B5020" s="5">
        <v>5570.0</v>
      </c>
      <c r="C5020" s="5" t="s">
        <v>13249</v>
      </c>
      <c r="D5020" s="5" t="s">
        <v>468</v>
      </c>
      <c r="F5020" s="5"/>
      <c r="G5020" s="6" t="s">
        <v>13250</v>
      </c>
    </row>
    <row r="5021">
      <c r="A5021" s="2" t="s">
        <v>7</v>
      </c>
      <c r="B5021" s="5">
        <v>5571.0</v>
      </c>
      <c r="C5021" s="5" t="s">
        <v>183</v>
      </c>
      <c r="D5021" s="5" t="s">
        <v>468</v>
      </c>
      <c r="F5021" s="5" t="s">
        <v>13251</v>
      </c>
      <c r="G5021" s="6" t="s">
        <v>13252</v>
      </c>
    </row>
    <row r="5022">
      <c r="A5022" s="2" t="s">
        <v>7</v>
      </c>
      <c r="B5022" s="5">
        <v>5572.0</v>
      </c>
      <c r="C5022" s="5" t="s">
        <v>13253</v>
      </c>
      <c r="D5022" s="5" t="s">
        <v>468</v>
      </c>
      <c r="F5022" s="5" t="s">
        <v>13254</v>
      </c>
      <c r="G5022" s="6" t="s">
        <v>13255</v>
      </c>
    </row>
    <row r="5023">
      <c r="A5023" s="2" t="s">
        <v>7</v>
      </c>
      <c r="B5023" s="5">
        <v>5573.0</v>
      </c>
      <c r="C5023" s="5" t="s">
        <v>13256</v>
      </c>
      <c r="D5023" s="5" t="s">
        <v>468</v>
      </c>
      <c r="F5023" s="5" t="s">
        <v>13257</v>
      </c>
      <c r="G5023" s="6" t="s">
        <v>13258</v>
      </c>
    </row>
    <row r="5024">
      <c r="A5024" s="2" t="s">
        <v>7</v>
      </c>
      <c r="B5024" s="5">
        <v>5574.0</v>
      </c>
      <c r="C5024" s="5" t="s">
        <v>13259</v>
      </c>
      <c r="D5024" s="5" t="s">
        <v>468</v>
      </c>
      <c r="F5024" s="5" t="s">
        <v>13260</v>
      </c>
      <c r="G5024" s="6" t="s">
        <v>13261</v>
      </c>
    </row>
    <row r="5025">
      <c r="A5025" s="2" t="s">
        <v>7</v>
      </c>
      <c r="B5025" s="5">
        <v>5575.0</v>
      </c>
      <c r="C5025" s="5" t="s">
        <v>13262</v>
      </c>
      <c r="D5025" s="5" t="s">
        <v>468</v>
      </c>
      <c r="F5025" s="5" t="s">
        <v>7660</v>
      </c>
      <c r="G5025" s="6" t="s">
        <v>13263</v>
      </c>
    </row>
    <row r="5026">
      <c r="A5026" s="2" t="s">
        <v>7</v>
      </c>
      <c r="B5026" s="5">
        <v>5576.0</v>
      </c>
      <c r="C5026" s="5" t="s">
        <v>13264</v>
      </c>
      <c r="D5026" s="5" t="s">
        <v>468</v>
      </c>
      <c r="F5026" s="5" t="s">
        <v>13265</v>
      </c>
      <c r="G5026" s="6" t="s">
        <v>13266</v>
      </c>
    </row>
    <row r="5027">
      <c r="A5027" s="2" t="s">
        <v>7</v>
      </c>
      <c r="B5027" s="5">
        <v>5577.0</v>
      </c>
      <c r="C5027" s="5" t="s">
        <v>13267</v>
      </c>
      <c r="D5027" s="5" t="s">
        <v>468</v>
      </c>
      <c r="F5027" s="5" t="s">
        <v>13268</v>
      </c>
      <c r="G5027" s="6" t="s">
        <v>13269</v>
      </c>
    </row>
    <row r="5028">
      <c r="A5028" s="2" t="s">
        <v>7</v>
      </c>
      <c r="B5028" s="5">
        <v>5578.0</v>
      </c>
      <c r="C5028" s="5" t="s">
        <v>13270</v>
      </c>
      <c r="D5028" s="5" t="s">
        <v>468</v>
      </c>
      <c r="F5028" s="5" t="s">
        <v>13271</v>
      </c>
      <c r="G5028" s="6" t="s">
        <v>13272</v>
      </c>
    </row>
    <row r="5029">
      <c r="A5029" s="2" t="s">
        <v>7</v>
      </c>
      <c r="B5029" s="5">
        <v>5579.0</v>
      </c>
      <c r="C5029" s="5" t="s">
        <v>13273</v>
      </c>
      <c r="D5029" s="5" t="s">
        <v>468</v>
      </c>
      <c r="F5029" s="5" t="s">
        <v>13274</v>
      </c>
      <c r="G5029" s="6" t="s">
        <v>13275</v>
      </c>
    </row>
    <row r="5030">
      <c r="A5030" s="2" t="s">
        <v>7</v>
      </c>
      <c r="B5030" s="5">
        <v>5580.0</v>
      </c>
      <c r="C5030" s="5" t="s">
        <v>13276</v>
      </c>
      <c r="D5030" s="5" t="s">
        <v>468</v>
      </c>
      <c r="F5030" s="5" t="s">
        <v>13277</v>
      </c>
      <c r="G5030" s="6" t="s">
        <v>13278</v>
      </c>
    </row>
    <row r="5031">
      <c r="A5031" s="2" t="s">
        <v>7</v>
      </c>
      <c r="B5031" s="5">
        <v>5581.0</v>
      </c>
      <c r="C5031" s="5" t="s">
        <v>13279</v>
      </c>
      <c r="D5031" s="5" t="s">
        <v>468</v>
      </c>
      <c r="F5031" s="5" t="s">
        <v>13280</v>
      </c>
      <c r="G5031" s="6" t="s">
        <v>13281</v>
      </c>
    </row>
    <row r="5032">
      <c r="A5032" s="2" t="s">
        <v>7</v>
      </c>
      <c r="B5032" s="5">
        <v>5582.0</v>
      </c>
      <c r="C5032" s="5" t="s">
        <v>13282</v>
      </c>
      <c r="D5032" s="5" t="s">
        <v>468</v>
      </c>
      <c r="F5032" s="5" t="s">
        <v>13283</v>
      </c>
      <c r="G5032" s="6" t="s">
        <v>13284</v>
      </c>
    </row>
    <row r="5033">
      <c r="A5033" s="2" t="s">
        <v>7</v>
      </c>
      <c r="B5033" s="5">
        <v>5583.0</v>
      </c>
      <c r="C5033" s="5" t="s">
        <v>13285</v>
      </c>
      <c r="D5033" s="5" t="s">
        <v>468</v>
      </c>
      <c r="F5033" s="5" t="s">
        <v>13286</v>
      </c>
      <c r="G5033" s="6" t="s">
        <v>13287</v>
      </c>
    </row>
    <row r="5034">
      <c r="A5034" s="2" t="s">
        <v>7</v>
      </c>
      <c r="B5034" s="5">
        <v>5584.0</v>
      </c>
      <c r="C5034" s="5" t="s">
        <v>13288</v>
      </c>
      <c r="D5034" s="5" t="s">
        <v>468</v>
      </c>
      <c r="F5034" s="5" t="s">
        <v>13289</v>
      </c>
      <c r="G5034" s="6" t="s">
        <v>13290</v>
      </c>
    </row>
    <row r="5035">
      <c r="A5035" s="2" t="s">
        <v>7</v>
      </c>
      <c r="B5035" s="5">
        <v>5585.0</v>
      </c>
      <c r="C5035" s="5" t="s">
        <v>13291</v>
      </c>
      <c r="D5035" s="5" t="s">
        <v>468</v>
      </c>
      <c r="F5035" s="5" t="s">
        <v>7660</v>
      </c>
      <c r="G5035" s="6" t="s">
        <v>13292</v>
      </c>
    </row>
    <row r="5036">
      <c r="A5036" s="2" t="s">
        <v>7</v>
      </c>
      <c r="B5036" s="5">
        <v>5586.0</v>
      </c>
      <c r="C5036" s="5" t="s">
        <v>13293</v>
      </c>
      <c r="D5036" s="5" t="s">
        <v>468</v>
      </c>
      <c r="F5036" s="5"/>
      <c r="G5036" s="6" t="s">
        <v>13294</v>
      </c>
    </row>
    <row r="5037">
      <c r="A5037" s="2" t="s">
        <v>7</v>
      </c>
      <c r="B5037" s="5">
        <v>5587.0</v>
      </c>
      <c r="C5037" s="5" t="s">
        <v>13295</v>
      </c>
      <c r="D5037" s="5" t="s">
        <v>468</v>
      </c>
      <c r="F5037" s="5" t="s">
        <v>13296</v>
      </c>
      <c r="G5037" s="6" t="s">
        <v>13297</v>
      </c>
    </row>
    <row r="5038">
      <c r="A5038" s="2" t="s">
        <v>7</v>
      </c>
      <c r="B5038" s="5">
        <v>5588.0</v>
      </c>
      <c r="C5038" s="5" t="s">
        <v>13298</v>
      </c>
      <c r="D5038" s="5" t="s">
        <v>468</v>
      </c>
      <c r="F5038" s="5" t="s">
        <v>13299</v>
      </c>
      <c r="G5038" s="6" t="s">
        <v>13300</v>
      </c>
    </row>
    <row r="5039">
      <c r="A5039" s="2" t="s">
        <v>7</v>
      </c>
      <c r="B5039" s="5">
        <v>5589.0</v>
      </c>
      <c r="C5039" s="5" t="s">
        <v>13301</v>
      </c>
      <c r="D5039" s="5" t="s">
        <v>468</v>
      </c>
      <c r="F5039" s="5" t="s">
        <v>13302</v>
      </c>
      <c r="G5039" s="6" t="s">
        <v>13303</v>
      </c>
    </row>
    <row r="5040">
      <c r="A5040" s="2" t="s">
        <v>7</v>
      </c>
      <c r="B5040" s="5">
        <v>5590.0</v>
      </c>
      <c r="C5040" s="5" t="s">
        <v>13304</v>
      </c>
      <c r="D5040" s="5" t="s">
        <v>468</v>
      </c>
      <c r="F5040" s="5" t="s">
        <v>13305</v>
      </c>
      <c r="G5040" s="6" t="s">
        <v>13306</v>
      </c>
    </row>
    <row r="5041">
      <c r="A5041" s="2" t="s">
        <v>7</v>
      </c>
      <c r="B5041" s="5">
        <v>5591.0</v>
      </c>
      <c r="C5041" s="5" t="s">
        <v>13307</v>
      </c>
      <c r="D5041" s="5" t="s">
        <v>468</v>
      </c>
      <c r="F5041" s="5" t="s">
        <v>13308</v>
      </c>
      <c r="G5041" s="6" t="s">
        <v>13309</v>
      </c>
    </row>
    <row r="5042">
      <c r="A5042" s="2" t="s">
        <v>7</v>
      </c>
      <c r="B5042" s="5">
        <v>5592.0</v>
      </c>
      <c r="C5042" s="5" t="s">
        <v>13310</v>
      </c>
      <c r="D5042" s="5" t="s">
        <v>468</v>
      </c>
      <c r="F5042" s="5" t="s">
        <v>13311</v>
      </c>
      <c r="G5042" s="6" t="s">
        <v>13312</v>
      </c>
    </row>
    <row r="5043">
      <c r="A5043" s="2" t="s">
        <v>7</v>
      </c>
      <c r="B5043" s="5">
        <v>5593.0</v>
      </c>
      <c r="C5043" s="5" t="s">
        <v>13313</v>
      </c>
      <c r="D5043" s="5" t="s">
        <v>468</v>
      </c>
      <c r="F5043" s="5" t="s">
        <v>13314</v>
      </c>
      <c r="G5043" s="6" t="s">
        <v>13315</v>
      </c>
    </row>
    <row r="5044">
      <c r="A5044" s="2" t="s">
        <v>7</v>
      </c>
      <c r="B5044" s="5">
        <v>5594.0</v>
      </c>
      <c r="C5044" s="5" t="s">
        <v>13316</v>
      </c>
      <c r="D5044" s="5" t="s">
        <v>468</v>
      </c>
      <c r="F5044" s="5" t="s">
        <v>13317</v>
      </c>
      <c r="G5044" s="6" t="s">
        <v>13318</v>
      </c>
    </row>
    <row r="5045">
      <c r="A5045" s="2" t="s">
        <v>7</v>
      </c>
      <c r="B5045" s="5">
        <v>5595.0</v>
      </c>
      <c r="C5045" s="5" t="s">
        <v>13319</v>
      </c>
      <c r="D5045" s="5" t="s">
        <v>468</v>
      </c>
      <c r="F5045" s="5" t="s">
        <v>13320</v>
      </c>
      <c r="G5045" s="6" t="s">
        <v>13321</v>
      </c>
    </row>
    <row r="5046">
      <c r="A5046" s="2" t="s">
        <v>7</v>
      </c>
      <c r="B5046" s="5">
        <v>5596.0</v>
      </c>
      <c r="C5046" s="5" t="s">
        <v>13322</v>
      </c>
      <c r="D5046" s="5" t="s">
        <v>468</v>
      </c>
      <c r="F5046" s="5" t="s">
        <v>13323</v>
      </c>
      <c r="G5046" s="6" t="s">
        <v>13324</v>
      </c>
    </row>
    <row r="5047">
      <c r="A5047" s="2" t="s">
        <v>7</v>
      </c>
      <c r="B5047" s="5">
        <v>5597.0</v>
      </c>
      <c r="C5047" s="5" t="s">
        <v>13325</v>
      </c>
      <c r="D5047" s="5" t="s">
        <v>468</v>
      </c>
      <c r="F5047" s="5" t="s">
        <v>13326</v>
      </c>
      <c r="G5047" s="6" t="s">
        <v>13327</v>
      </c>
    </row>
    <row r="5048">
      <c r="A5048" s="2" t="s">
        <v>7</v>
      </c>
      <c r="B5048" s="5">
        <v>5598.0</v>
      </c>
      <c r="C5048" s="5" t="s">
        <v>13328</v>
      </c>
      <c r="D5048" s="5" t="s">
        <v>468</v>
      </c>
      <c r="F5048" s="5" t="s">
        <v>3874</v>
      </c>
      <c r="G5048" s="6" t="s">
        <v>13329</v>
      </c>
    </row>
    <row r="5049">
      <c r="A5049" s="2" t="s">
        <v>7</v>
      </c>
      <c r="B5049" s="5">
        <v>5599.0</v>
      </c>
      <c r="C5049" s="5" t="s">
        <v>13330</v>
      </c>
      <c r="D5049" s="5" t="s">
        <v>468</v>
      </c>
      <c r="F5049" s="5" t="s">
        <v>13331</v>
      </c>
      <c r="G5049" s="6" t="s">
        <v>13332</v>
      </c>
    </row>
    <row r="5050">
      <c r="A5050" s="2" t="s">
        <v>7</v>
      </c>
      <c r="B5050" s="5">
        <v>5600.0</v>
      </c>
      <c r="C5050" s="5" t="s">
        <v>13333</v>
      </c>
      <c r="D5050" s="5" t="s">
        <v>468</v>
      </c>
      <c r="F5050" s="5" t="s">
        <v>13334</v>
      </c>
      <c r="G5050" s="6" t="s">
        <v>13335</v>
      </c>
    </row>
    <row r="5051">
      <c r="A5051" s="2" t="s">
        <v>7</v>
      </c>
      <c r="B5051" s="5">
        <v>5601.0</v>
      </c>
      <c r="C5051" s="5" t="s">
        <v>13336</v>
      </c>
      <c r="D5051" s="5" t="s">
        <v>468</v>
      </c>
      <c r="F5051" s="5" t="s">
        <v>13337</v>
      </c>
      <c r="G5051" s="6" t="s">
        <v>13338</v>
      </c>
    </row>
    <row r="5052">
      <c r="A5052" s="2" t="s">
        <v>7</v>
      </c>
      <c r="B5052" s="5">
        <v>5602.0</v>
      </c>
      <c r="C5052" s="5" t="s">
        <v>13339</v>
      </c>
      <c r="D5052" s="5" t="s">
        <v>468</v>
      </c>
      <c r="F5052" s="5" t="s">
        <v>13340</v>
      </c>
      <c r="G5052" s="6" t="s">
        <v>13341</v>
      </c>
    </row>
    <row r="5053">
      <c r="A5053" s="2" t="s">
        <v>7</v>
      </c>
      <c r="B5053" s="5">
        <v>5603.0</v>
      </c>
      <c r="C5053" s="5" t="s">
        <v>13342</v>
      </c>
      <c r="D5053" s="5" t="s">
        <v>468</v>
      </c>
      <c r="F5053" s="5"/>
      <c r="G5053" s="6" t="s">
        <v>13343</v>
      </c>
    </row>
    <row r="5054">
      <c r="A5054" s="2" t="s">
        <v>7</v>
      </c>
      <c r="B5054" s="5">
        <v>5604.0</v>
      </c>
      <c r="C5054" s="5" t="s">
        <v>13344</v>
      </c>
      <c r="D5054" s="5" t="s">
        <v>468</v>
      </c>
      <c r="F5054" s="5" t="s">
        <v>13345</v>
      </c>
      <c r="G5054" s="6" t="s">
        <v>13346</v>
      </c>
    </row>
    <row r="5055">
      <c r="A5055" s="2" t="s">
        <v>7</v>
      </c>
      <c r="B5055" s="5">
        <v>5605.0</v>
      </c>
      <c r="C5055" s="5" t="s">
        <v>13347</v>
      </c>
      <c r="D5055" s="5" t="s">
        <v>468</v>
      </c>
      <c r="F5055" s="5" t="s">
        <v>13348</v>
      </c>
      <c r="G5055" s="6" t="s">
        <v>13349</v>
      </c>
    </row>
    <row r="5056">
      <c r="A5056" s="2" t="s">
        <v>7</v>
      </c>
      <c r="B5056" s="5">
        <v>5606.0</v>
      </c>
      <c r="C5056" s="5" t="s">
        <v>13350</v>
      </c>
      <c r="D5056" s="5" t="s">
        <v>468</v>
      </c>
      <c r="F5056" s="5" t="s">
        <v>7263</v>
      </c>
      <c r="G5056" s="6" t="s">
        <v>13351</v>
      </c>
    </row>
    <row r="5057">
      <c r="A5057" s="2" t="s">
        <v>7</v>
      </c>
      <c r="B5057" s="5">
        <v>5607.0</v>
      </c>
      <c r="C5057" s="5" t="s">
        <v>13352</v>
      </c>
      <c r="D5057" s="5" t="s">
        <v>468</v>
      </c>
      <c r="F5057" s="5" t="s">
        <v>13353</v>
      </c>
      <c r="G5057" s="6" t="s">
        <v>13354</v>
      </c>
    </row>
    <row r="5058">
      <c r="A5058" s="2" t="s">
        <v>7</v>
      </c>
      <c r="B5058" s="5">
        <v>5608.0</v>
      </c>
      <c r="C5058" s="5" t="s">
        <v>13355</v>
      </c>
      <c r="D5058" s="5" t="s">
        <v>468</v>
      </c>
      <c r="F5058" s="5"/>
      <c r="G5058" s="6" t="s">
        <v>13356</v>
      </c>
    </row>
    <row r="5059">
      <c r="A5059" s="2" t="s">
        <v>7</v>
      </c>
      <c r="B5059" s="5">
        <v>5609.0</v>
      </c>
      <c r="C5059" s="5" t="s">
        <v>13357</v>
      </c>
      <c r="D5059" s="5" t="s">
        <v>468</v>
      </c>
      <c r="F5059" s="5" t="s">
        <v>13358</v>
      </c>
      <c r="G5059" s="6" t="s">
        <v>13359</v>
      </c>
    </row>
    <row r="5060">
      <c r="A5060" s="2" t="s">
        <v>7</v>
      </c>
      <c r="B5060" s="5">
        <v>5610.0</v>
      </c>
      <c r="C5060" s="5" t="s">
        <v>13360</v>
      </c>
      <c r="D5060" s="5" t="s">
        <v>468</v>
      </c>
      <c r="F5060" s="5"/>
      <c r="G5060" s="6" t="s">
        <v>13361</v>
      </c>
    </row>
    <row r="5061">
      <c r="A5061" s="2" t="s">
        <v>7</v>
      </c>
      <c r="B5061" s="5">
        <v>5611.0</v>
      </c>
      <c r="C5061" s="5" t="s">
        <v>13362</v>
      </c>
      <c r="D5061" s="5" t="s">
        <v>458</v>
      </c>
      <c r="F5061" s="5" t="s">
        <v>13363</v>
      </c>
      <c r="G5061" s="6" t="s">
        <v>13364</v>
      </c>
    </row>
    <row r="5062">
      <c r="A5062" s="2" t="s">
        <v>7</v>
      </c>
      <c r="B5062" s="5">
        <v>5612.0</v>
      </c>
      <c r="C5062" s="5" t="s">
        <v>13365</v>
      </c>
      <c r="D5062" s="5" t="s">
        <v>468</v>
      </c>
      <c r="F5062" s="5" t="s">
        <v>13366</v>
      </c>
      <c r="G5062" s="6" t="s">
        <v>13367</v>
      </c>
    </row>
    <row r="5063">
      <c r="A5063" s="2" t="s">
        <v>7</v>
      </c>
      <c r="B5063" s="5">
        <v>5613.0</v>
      </c>
      <c r="C5063" s="5" t="s">
        <v>13368</v>
      </c>
      <c r="D5063" s="5" t="s">
        <v>468</v>
      </c>
      <c r="F5063" s="5" t="s">
        <v>13369</v>
      </c>
      <c r="G5063" s="6" t="s">
        <v>13370</v>
      </c>
    </row>
    <row r="5064">
      <c r="A5064" s="2" t="s">
        <v>7</v>
      </c>
      <c r="B5064" s="5">
        <v>5614.0</v>
      </c>
      <c r="C5064" s="5" t="s">
        <v>13371</v>
      </c>
      <c r="D5064" s="5" t="s">
        <v>468</v>
      </c>
      <c r="F5064" s="5" t="s">
        <v>13372</v>
      </c>
      <c r="G5064" s="6" t="s">
        <v>13373</v>
      </c>
    </row>
    <row r="5065">
      <c r="A5065" s="2" t="s">
        <v>7</v>
      </c>
      <c r="B5065" s="5">
        <v>5615.0</v>
      </c>
      <c r="C5065" s="5" t="s">
        <v>13374</v>
      </c>
      <c r="D5065" s="5" t="s">
        <v>468</v>
      </c>
      <c r="F5065" s="5" t="s">
        <v>13375</v>
      </c>
      <c r="G5065" s="6" t="s">
        <v>13376</v>
      </c>
    </row>
    <row r="5066">
      <c r="A5066" s="2" t="s">
        <v>7</v>
      </c>
      <c r="B5066" s="5">
        <v>5616.0</v>
      </c>
      <c r="C5066" s="5" t="s">
        <v>13377</v>
      </c>
      <c r="D5066" s="5" t="s">
        <v>468</v>
      </c>
      <c r="F5066" s="5" t="s">
        <v>13378</v>
      </c>
      <c r="G5066" s="6" t="s">
        <v>13379</v>
      </c>
    </row>
    <row r="5067">
      <c r="A5067" s="2" t="s">
        <v>7</v>
      </c>
      <c r="B5067" s="5">
        <v>5617.0</v>
      </c>
      <c r="C5067" s="5" t="s">
        <v>13380</v>
      </c>
      <c r="D5067" s="5" t="s">
        <v>468</v>
      </c>
      <c r="F5067" s="5" t="s">
        <v>13381</v>
      </c>
      <c r="G5067" s="6" t="s">
        <v>13382</v>
      </c>
    </row>
    <row r="5068">
      <c r="A5068" s="2" t="s">
        <v>7</v>
      </c>
      <c r="B5068" s="5">
        <v>5618.0</v>
      </c>
      <c r="C5068" s="5" t="s">
        <v>13383</v>
      </c>
      <c r="D5068" s="5" t="s">
        <v>468</v>
      </c>
      <c r="F5068" s="5" t="s">
        <v>9689</v>
      </c>
      <c r="G5068" s="6" t="s">
        <v>13384</v>
      </c>
    </row>
    <row r="5069">
      <c r="A5069" s="2" t="s">
        <v>7</v>
      </c>
      <c r="B5069" s="5">
        <v>5619.0</v>
      </c>
      <c r="C5069" s="5" t="s">
        <v>13385</v>
      </c>
      <c r="D5069" s="5" t="s">
        <v>468</v>
      </c>
      <c r="F5069" s="5" t="s">
        <v>13386</v>
      </c>
      <c r="G5069" s="6" t="s">
        <v>13387</v>
      </c>
    </row>
    <row r="5070">
      <c r="A5070" s="2" t="s">
        <v>7</v>
      </c>
      <c r="B5070" s="5">
        <v>5620.0</v>
      </c>
      <c r="C5070" s="5" t="s">
        <v>13388</v>
      </c>
      <c r="D5070" s="5" t="s">
        <v>468</v>
      </c>
      <c r="F5070" s="5" t="s">
        <v>13389</v>
      </c>
      <c r="G5070" s="6" t="s">
        <v>13390</v>
      </c>
    </row>
    <row r="5071">
      <c r="A5071" s="2" t="s">
        <v>7</v>
      </c>
      <c r="B5071" s="5">
        <v>5621.0</v>
      </c>
      <c r="C5071" s="5" t="s">
        <v>13391</v>
      </c>
      <c r="D5071" s="5" t="s">
        <v>468</v>
      </c>
      <c r="F5071" s="5" t="s">
        <v>13392</v>
      </c>
      <c r="G5071" s="6" t="s">
        <v>13393</v>
      </c>
    </row>
    <row r="5072">
      <c r="A5072" s="2" t="s">
        <v>7</v>
      </c>
      <c r="B5072" s="5">
        <v>5622.0</v>
      </c>
      <c r="C5072" s="5" t="s">
        <v>13394</v>
      </c>
      <c r="D5072" s="5" t="s">
        <v>458</v>
      </c>
      <c r="F5072" s="5" t="s">
        <v>13395</v>
      </c>
      <c r="G5072" s="6" t="s">
        <v>13396</v>
      </c>
    </row>
    <row r="5073">
      <c r="A5073" s="2" t="s">
        <v>7</v>
      </c>
      <c r="B5073" s="5">
        <v>5623.0</v>
      </c>
      <c r="C5073" s="5" t="s">
        <v>13397</v>
      </c>
      <c r="D5073" s="5" t="s">
        <v>468</v>
      </c>
      <c r="F5073" s="5" t="s">
        <v>13398</v>
      </c>
      <c r="G5073" s="6" t="s">
        <v>13399</v>
      </c>
    </row>
    <row r="5074">
      <c r="A5074" s="2" t="s">
        <v>7</v>
      </c>
      <c r="B5074" s="5">
        <v>5624.0</v>
      </c>
      <c r="C5074" s="5" t="s">
        <v>13400</v>
      </c>
      <c r="D5074" s="5" t="s">
        <v>468</v>
      </c>
      <c r="F5074" s="5" t="s">
        <v>13401</v>
      </c>
      <c r="G5074" s="6" t="s">
        <v>13402</v>
      </c>
    </row>
    <row r="5075">
      <c r="A5075" s="2" t="s">
        <v>7</v>
      </c>
      <c r="B5075" s="5">
        <v>5625.0</v>
      </c>
      <c r="C5075" s="5" t="s">
        <v>13403</v>
      </c>
      <c r="D5075" s="5" t="s">
        <v>468</v>
      </c>
      <c r="F5075" s="5" t="s">
        <v>13404</v>
      </c>
      <c r="G5075" s="6" t="s">
        <v>13405</v>
      </c>
    </row>
    <row r="5076">
      <c r="A5076" s="2" t="s">
        <v>7</v>
      </c>
      <c r="B5076" s="5">
        <v>5626.0</v>
      </c>
      <c r="C5076" s="5" t="s">
        <v>13406</v>
      </c>
      <c r="D5076" s="5" t="s">
        <v>468</v>
      </c>
      <c r="F5076" s="5" t="s">
        <v>13407</v>
      </c>
      <c r="G5076" s="6" t="s">
        <v>13408</v>
      </c>
    </row>
    <row r="5077">
      <c r="A5077" s="2" t="s">
        <v>7</v>
      </c>
      <c r="B5077" s="5">
        <v>5627.0</v>
      </c>
      <c r="C5077" s="5" t="s">
        <v>13409</v>
      </c>
      <c r="D5077" s="5" t="s">
        <v>468</v>
      </c>
      <c r="F5077" s="5" t="s">
        <v>13410</v>
      </c>
      <c r="G5077" s="6" t="s">
        <v>13411</v>
      </c>
    </row>
    <row r="5078">
      <c r="A5078" s="2" t="s">
        <v>7</v>
      </c>
      <c r="B5078" s="5">
        <v>5628.0</v>
      </c>
      <c r="C5078" s="5" t="s">
        <v>13412</v>
      </c>
      <c r="D5078" s="5" t="s">
        <v>468</v>
      </c>
      <c r="F5078" s="5" t="s">
        <v>13413</v>
      </c>
      <c r="G5078" s="6" t="s">
        <v>13414</v>
      </c>
    </row>
    <row r="5079">
      <c r="A5079" s="2" t="s">
        <v>7</v>
      </c>
      <c r="B5079" s="5">
        <v>5629.0</v>
      </c>
      <c r="C5079" s="5" t="s">
        <v>13415</v>
      </c>
      <c r="D5079" s="5" t="s">
        <v>468</v>
      </c>
      <c r="F5079" s="5" t="s">
        <v>13416</v>
      </c>
      <c r="G5079" s="6" t="s">
        <v>13417</v>
      </c>
    </row>
    <row r="5080">
      <c r="A5080" s="2" t="s">
        <v>7</v>
      </c>
      <c r="B5080" s="5">
        <v>5630.0</v>
      </c>
      <c r="C5080" s="5" t="s">
        <v>13418</v>
      </c>
      <c r="D5080" s="5" t="s">
        <v>468</v>
      </c>
      <c r="F5080" s="5" t="s">
        <v>13419</v>
      </c>
      <c r="G5080" s="6" t="s">
        <v>13420</v>
      </c>
    </row>
    <row r="5081">
      <c r="A5081" s="2" t="s">
        <v>7</v>
      </c>
      <c r="B5081" s="5">
        <v>5631.0</v>
      </c>
      <c r="C5081" s="5" t="s">
        <v>13421</v>
      </c>
      <c r="D5081" s="5" t="s">
        <v>468</v>
      </c>
      <c r="F5081" s="5" t="s">
        <v>13422</v>
      </c>
      <c r="G5081" s="6" t="s">
        <v>13423</v>
      </c>
    </row>
    <row r="5082">
      <c r="A5082" s="2" t="s">
        <v>7</v>
      </c>
      <c r="B5082" s="5">
        <v>5632.0</v>
      </c>
      <c r="C5082" s="5" t="s">
        <v>13424</v>
      </c>
      <c r="D5082" s="5" t="s">
        <v>468</v>
      </c>
      <c r="F5082" s="5"/>
      <c r="G5082" s="6" t="s">
        <v>13425</v>
      </c>
    </row>
    <row r="5083">
      <c r="A5083" s="2" t="s">
        <v>7</v>
      </c>
      <c r="B5083" s="5">
        <v>5633.0</v>
      </c>
      <c r="C5083" s="5" t="s">
        <v>13426</v>
      </c>
      <c r="D5083" s="5" t="s">
        <v>468</v>
      </c>
      <c r="F5083" s="5" t="s">
        <v>13427</v>
      </c>
      <c r="G5083" s="6" t="s">
        <v>13428</v>
      </c>
    </row>
    <row r="5084">
      <c r="A5084" s="2" t="s">
        <v>7</v>
      </c>
      <c r="B5084" s="5">
        <v>5634.0</v>
      </c>
      <c r="C5084" s="5" t="s">
        <v>13429</v>
      </c>
      <c r="D5084" s="5" t="s">
        <v>468</v>
      </c>
      <c r="F5084" s="5" t="s">
        <v>13430</v>
      </c>
      <c r="G5084" s="6" t="s">
        <v>13431</v>
      </c>
    </row>
    <row r="5085">
      <c r="A5085" s="2" t="s">
        <v>7</v>
      </c>
      <c r="B5085" s="5">
        <v>5635.0</v>
      </c>
      <c r="C5085" s="5" t="s">
        <v>13432</v>
      </c>
      <c r="D5085" s="5" t="s">
        <v>468</v>
      </c>
      <c r="F5085" s="5" t="s">
        <v>13433</v>
      </c>
      <c r="G5085" s="6" t="s">
        <v>13434</v>
      </c>
    </row>
    <row r="5086">
      <c r="A5086" s="2" t="s">
        <v>7</v>
      </c>
      <c r="B5086" s="5">
        <v>5636.0</v>
      </c>
      <c r="C5086" s="5" t="s">
        <v>13435</v>
      </c>
      <c r="D5086" s="5" t="s">
        <v>468</v>
      </c>
      <c r="F5086" s="5" t="s">
        <v>13436</v>
      </c>
      <c r="G5086" s="6" t="s">
        <v>13437</v>
      </c>
    </row>
    <row r="5087">
      <c r="A5087" s="2" t="s">
        <v>7</v>
      </c>
      <c r="B5087" s="5">
        <v>5637.0</v>
      </c>
      <c r="C5087" s="5" t="s">
        <v>13438</v>
      </c>
      <c r="D5087" s="5" t="s">
        <v>468</v>
      </c>
      <c r="F5087" s="5" t="s">
        <v>6056</v>
      </c>
      <c r="G5087" s="6" t="s">
        <v>13439</v>
      </c>
    </row>
    <row r="5088">
      <c r="A5088" s="2" t="s">
        <v>7</v>
      </c>
      <c r="B5088" s="5">
        <v>5638.0</v>
      </c>
      <c r="C5088" s="5" t="s">
        <v>13440</v>
      </c>
      <c r="D5088" s="5" t="s">
        <v>468</v>
      </c>
      <c r="F5088" s="5" t="s">
        <v>13441</v>
      </c>
      <c r="G5088" s="6" t="s">
        <v>13442</v>
      </c>
    </row>
    <row r="5089">
      <c r="A5089" s="2" t="s">
        <v>7</v>
      </c>
      <c r="B5089" s="5">
        <v>5639.0</v>
      </c>
      <c r="C5089" s="5" t="s">
        <v>13443</v>
      </c>
      <c r="D5089" s="5" t="s">
        <v>468</v>
      </c>
      <c r="F5089" s="5" t="s">
        <v>13444</v>
      </c>
      <c r="G5089" s="6" t="s">
        <v>13445</v>
      </c>
    </row>
    <row r="5090">
      <c r="A5090" s="2" t="s">
        <v>7</v>
      </c>
      <c r="B5090" s="5">
        <v>5640.0</v>
      </c>
      <c r="C5090" s="5" t="s">
        <v>13446</v>
      </c>
      <c r="D5090" s="5" t="s">
        <v>468</v>
      </c>
      <c r="F5090" s="5" t="s">
        <v>13447</v>
      </c>
      <c r="G5090" s="6" t="s">
        <v>13448</v>
      </c>
    </row>
    <row r="5091">
      <c r="A5091" s="2" t="s">
        <v>7</v>
      </c>
      <c r="B5091" s="5">
        <v>5641.0</v>
      </c>
      <c r="C5091" s="5" t="s">
        <v>13449</v>
      </c>
      <c r="D5091" s="5" t="s">
        <v>468</v>
      </c>
      <c r="F5091" s="5" t="s">
        <v>13450</v>
      </c>
      <c r="G5091" s="6" t="s">
        <v>13451</v>
      </c>
    </row>
    <row r="5092">
      <c r="A5092" s="2" t="s">
        <v>7</v>
      </c>
      <c r="B5092" s="5">
        <v>5642.0</v>
      </c>
      <c r="C5092" s="5" t="s">
        <v>13452</v>
      </c>
      <c r="D5092" s="5" t="s">
        <v>468</v>
      </c>
      <c r="F5092" s="5"/>
      <c r="G5092" s="6" t="s">
        <v>13453</v>
      </c>
    </row>
    <row r="5093">
      <c r="A5093" s="2" t="s">
        <v>7</v>
      </c>
      <c r="B5093" s="5">
        <v>5643.0</v>
      </c>
      <c r="C5093" s="5" t="s">
        <v>13454</v>
      </c>
      <c r="D5093" s="5" t="s">
        <v>468</v>
      </c>
      <c r="F5093" s="5"/>
      <c r="G5093" s="6" t="s">
        <v>13455</v>
      </c>
    </row>
    <row r="5094">
      <c r="A5094" s="2" t="s">
        <v>7</v>
      </c>
      <c r="B5094" s="5">
        <v>5644.0</v>
      </c>
      <c r="C5094" s="5" t="s">
        <v>13456</v>
      </c>
      <c r="D5094" s="5" t="s">
        <v>458</v>
      </c>
      <c r="F5094" s="5" t="s">
        <v>13457</v>
      </c>
      <c r="G5094" s="6" t="s">
        <v>13458</v>
      </c>
    </row>
    <row r="5095">
      <c r="A5095" s="2" t="s">
        <v>7</v>
      </c>
      <c r="B5095" s="5">
        <v>5645.0</v>
      </c>
      <c r="C5095" s="5" t="s">
        <v>13459</v>
      </c>
      <c r="D5095" s="5" t="s">
        <v>468</v>
      </c>
      <c r="F5095" s="5" t="s">
        <v>13460</v>
      </c>
      <c r="G5095" s="6" t="s">
        <v>13461</v>
      </c>
    </row>
    <row r="5096">
      <c r="A5096" s="2" t="s">
        <v>7</v>
      </c>
      <c r="B5096" s="5">
        <v>5646.0</v>
      </c>
      <c r="C5096" s="5" t="s">
        <v>13462</v>
      </c>
      <c r="D5096" s="5" t="s">
        <v>468</v>
      </c>
      <c r="F5096" s="5" t="s">
        <v>13463</v>
      </c>
      <c r="G5096" s="6" t="s">
        <v>13464</v>
      </c>
    </row>
    <row r="5097">
      <c r="A5097" s="2" t="s">
        <v>7</v>
      </c>
      <c r="B5097" s="5">
        <v>5647.0</v>
      </c>
      <c r="C5097" s="5" t="s">
        <v>13465</v>
      </c>
      <c r="D5097" s="5" t="s">
        <v>468</v>
      </c>
      <c r="F5097" s="5"/>
      <c r="G5097" s="6" t="s">
        <v>13466</v>
      </c>
    </row>
    <row r="5098">
      <c r="A5098" s="2" t="s">
        <v>7</v>
      </c>
      <c r="B5098" s="5">
        <v>5648.0</v>
      </c>
      <c r="C5098" s="5" t="s">
        <v>13467</v>
      </c>
      <c r="D5098" s="5" t="s">
        <v>468</v>
      </c>
      <c r="F5098" s="5" t="s">
        <v>5113</v>
      </c>
      <c r="G5098" s="6" t="s">
        <v>13468</v>
      </c>
    </row>
    <row r="5099">
      <c r="A5099" s="2" t="s">
        <v>7</v>
      </c>
      <c r="B5099" s="5">
        <v>5649.0</v>
      </c>
      <c r="C5099" s="5" t="s">
        <v>13469</v>
      </c>
      <c r="D5099" s="5" t="s">
        <v>468</v>
      </c>
      <c r="F5099" s="5" t="s">
        <v>13470</v>
      </c>
      <c r="G5099" s="6" t="s">
        <v>13471</v>
      </c>
    </row>
    <row r="5100">
      <c r="A5100" s="2" t="s">
        <v>7</v>
      </c>
      <c r="B5100" s="5">
        <v>5650.0</v>
      </c>
      <c r="C5100" s="5" t="s">
        <v>13472</v>
      </c>
      <c r="D5100" s="5" t="s">
        <v>468</v>
      </c>
      <c r="F5100" s="5" t="s">
        <v>13473</v>
      </c>
      <c r="G5100" s="6" t="s">
        <v>13474</v>
      </c>
    </row>
    <row r="5101">
      <c r="A5101" s="2" t="s">
        <v>7</v>
      </c>
      <c r="B5101" s="5">
        <v>5651.0</v>
      </c>
      <c r="C5101" s="5" t="s">
        <v>13475</v>
      </c>
      <c r="D5101" s="5" t="s">
        <v>468</v>
      </c>
      <c r="F5101" s="5" t="s">
        <v>13476</v>
      </c>
      <c r="G5101" s="6" t="s">
        <v>13477</v>
      </c>
    </row>
    <row r="5102">
      <c r="A5102" s="2" t="s">
        <v>7</v>
      </c>
      <c r="B5102" s="5">
        <v>5652.0</v>
      </c>
      <c r="C5102" s="5" t="s">
        <v>13478</v>
      </c>
      <c r="D5102" s="5" t="s">
        <v>468</v>
      </c>
      <c r="F5102" s="5" t="s">
        <v>13479</v>
      </c>
      <c r="G5102" s="6" t="s">
        <v>13480</v>
      </c>
    </row>
    <row r="5103">
      <c r="A5103" s="2" t="s">
        <v>7</v>
      </c>
      <c r="B5103" s="5">
        <v>5653.0</v>
      </c>
      <c r="C5103" s="5" t="s">
        <v>13481</v>
      </c>
      <c r="D5103" s="5" t="s">
        <v>468</v>
      </c>
      <c r="F5103" s="5"/>
      <c r="G5103" s="6" t="s">
        <v>13482</v>
      </c>
    </row>
    <row r="5104">
      <c r="A5104" s="2" t="s">
        <v>7</v>
      </c>
      <c r="B5104" s="5">
        <v>5654.0</v>
      </c>
      <c r="C5104" s="5" t="s">
        <v>13483</v>
      </c>
      <c r="D5104" s="5" t="s">
        <v>468</v>
      </c>
      <c r="F5104" s="5" t="s">
        <v>12741</v>
      </c>
      <c r="G5104" s="6" t="s">
        <v>13484</v>
      </c>
    </row>
    <row r="5105">
      <c r="A5105" s="2" t="s">
        <v>7</v>
      </c>
      <c r="B5105" s="5">
        <v>5655.0</v>
      </c>
      <c r="C5105" s="5" t="s">
        <v>13485</v>
      </c>
      <c r="D5105" s="5" t="s">
        <v>468</v>
      </c>
      <c r="F5105" s="5" t="s">
        <v>13486</v>
      </c>
      <c r="G5105" s="6" t="s">
        <v>13487</v>
      </c>
    </row>
    <row r="5106">
      <c r="A5106" s="2" t="s">
        <v>7</v>
      </c>
      <c r="B5106" s="5">
        <v>5656.0</v>
      </c>
      <c r="C5106" s="5" t="s">
        <v>13488</v>
      </c>
      <c r="D5106" s="5" t="s">
        <v>468</v>
      </c>
      <c r="F5106" s="5" t="s">
        <v>13489</v>
      </c>
      <c r="G5106" s="6" t="s">
        <v>13490</v>
      </c>
    </row>
    <row r="5107">
      <c r="A5107" s="2" t="s">
        <v>7</v>
      </c>
      <c r="B5107" s="5">
        <v>5657.0</v>
      </c>
      <c r="C5107" s="5" t="s">
        <v>13491</v>
      </c>
      <c r="D5107" s="5" t="s">
        <v>468</v>
      </c>
      <c r="F5107" s="5" t="s">
        <v>13492</v>
      </c>
      <c r="G5107" s="6" t="s">
        <v>13493</v>
      </c>
    </row>
    <row r="5108">
      <c r="A5108" s="2" t="s">
        <v>7</v>
      </c>
      <c r="B5108" s="5">
        <v>5658.0</v>
      </c>
      <c r="C5108" s="5" t="s">
        <v>13494</v>
      </c>
      <c r="D5108" s="5" t="s">
        <v>468</v>
      </c>
      <c r="F5108" s="5" t="s">
        <v>13495</v>
      </c>
      <c r="G5108" s="6" t="s">
        <v>13496</v>
      </c>
    </row>
    <row r="5109">
      <c r="A5109" s="2" t="s">
        <v>7</v>
      </c>
      <c r="B5109" s="5">
        <v>5659.0</v>
      </c>
      <c r="C5109" s="5" t="s">
        <v>13497</v>
      </c>
      <c r="D5109" s="5" t="s">
        <v>468</v>
      </c>
      <c r="F5109" s="5" t="s">
        <v>13498</v>
      </c>
      <c r="G5109" s="6" t="s">
        <v>13499</v>
      </c>
    </row>
    <row r="5110">
      <c r="A5110" s="2" t="s">
        <v>7</v>
      </c>
      <c r="B5110" s="5">
        <v>5660.0</v>
      </c>
      <c r="C5110" s="5" t="s">
        <v>13500</v>
      </c>
      <c r="D5110" s="5" t="s">
        <v>468</v>
      </c>
      <c r="F5110" s="5" t="s">
        <v>10319</v>
      </c>
      <c r="G5110" s="6" t="s">
        <v>13501</v>
      </c>
    </row>
    <row r="5111">
      <c r="A5111" s="2" t="s">
        <v>7</v>
      </c>
      <c r="B5111" s="5">
        <v>5661.0</v>
      </c>
      <c r="C5111" s="5" t="s">
        <v>13502</v>
      </c>
      <c r="D5111" s="5" t="s">
        <v>468</v>
      </c>
      <c r="F5111" s="5"/>
      <c r="G5111" s="6" t="s">
        <v>13503</v>
      </c>
    </row>
    <row r="5112">
      <c r="A5112" s="2" t="s">
        <v>7</v>
      </c>
      <c r="B5112" s="5">
        <v>5662.0</v>
      </c>
      <c r="C5112" s="5" t="s">
        <v>13504</v>
      </c>
      <c r="D5112" s="5" t="s">
        <v>4620</v>
      </c>
      <c r="F5112" s="5"/>
      <c r="G5112" s="6" t="s">
        <v>13505</v>
      </c>
    </row>
    <row r="5113">
      <c r="A5113" s="2" t="s">
        <v>7</v>
      </c>
      <c r="B5113" s="5">
        <v>5663.0</v>
      </c>
      <c r="C5113" s="5" t="s">
        <v>13506</v>
      </c>
      <c r="D5113" s="5" t="s">
        <v>468</v>
      </c>
      <c r="F5113" s="5" t="s">
        <v>13507</v>
      </c>
      <c r="G5113" s="6" t="s">
        <v>13508</v>
      </c>
    </row>
    <row r="5114">
      <c r="A5114" s="2" t="s">
        <v>7</v>
      </c>
      <c r="B5114" s="5">
        <v>5664.0</v>
      </c>
      <c r="C5114" s="5" t="s">
        <v>13509</v>
      </c>
      <c r="D5114" s="5" t="s">
        <v>468</v>
      </c>
      <c r="F5114" s="5"/>
      <c r="G5114" s="6" t="s">
        <v>13510</v>
      </c>
    </row>
    <row r="5115">
      <c r="A5115" s="2" t="s">
        <v>7</v>
      </c>
      <c r="B5115" s="5">
        <v>5665.0</v>
      </c>
      <c r="C5115" s="5" t="s">
        <v>13511</v>
      </c>
      <c r="D5115" s="5" t="s">
        <v>468</v>
      </c>
      <c r="F5115" s="5" t="s">
        <v>13512</v>
      </c>
      <c r="G5115" s="6" t="s">
        <v>13513</v>
      </c>
    </row>
    <row r="5116">
      <c r="A5116" s="2" t="s">
        <v>7</v>
      </c>
      <c r="B5116" s="5">
        <v>5666.0</v>
      </c>
      <c r="C5116" s="5" t="s">
        <v>13514</v>
      </c>
      <c r="D5116" s="5" t="s">
        <v>468</v>
      </c>
      <c r="F5116" s="5" t="s">
        <v>13515</v>
      </c>
      <c r="G5116" s="6" t="s">
        <v>13516</v>
      </c>
    </row>
    <row r="5117">
      <c r="A5117" s="2" t="s">
        <v>7</v>
      </c>
      <c r="B5117" s="5">
        <v>5667.0</v>
      </c>
      <c r="C5117" s="5" t="s">
        <v>13517</v>
      </c>
      <c r="D5117" s="5" t="s">
        <v>468</v>
      </c>
      <c r="F5117" s="5"/>
      <c r="G5117" s="6" t="s">
        <v>13518</v>
      </c>
    </row>
    <row r="5118">
      <c r="A5118" s="2" t="s">
        <v>7</v>
      </c>
      <c r="B5118" s="5">
        <v>5668.0</v>
      </c>
      <c r="C5118" s="5" t="s">
        <v>13519</v>
      </c>
      <c r="D5118" s="5" t="s">
        <v>468</v>
      </c>
      <c r="F5118" s="5"/>
      <c r="G5118" s="6" t="s">
        <v>13520</v>
      </c>
    </row>
    <row r="5119">
      <c r="A5119" s="2" t="s">
        <v>7</v>
      </c>
      <c r="B5119" s="5">
        <v>5669.0</v>
      </c>
      <c r="C5119" s="5" t="s">
        <v>13521</v>
      </c>
      <c r="D5119" s="5" t="s">
        <v>468</v>
      </c>
      <c r="F5119" s="5" t="s">
        <v>13522</v>
      </c>
      <c r="G5119" s="6" t="s">
        <v>13523</v>
      </c>
    </row>
    <row r="5120">
      <c r="A5120" s="2" t="s">
        <v>7</v>
      </c>
      <c r="B5120" s="5">
        <v>5670.0</v>
      </c>
      <c r="C5120" s="5" t="s">
        <v>13524</v>
      </c>
      <c r="D5120" s="5" t="s">
        <v>468</v>
      </c>
      <c r="F5120" s="5" t="s">
        <v>8652</v>
      </c>
      <c r="G5120" s="6" t="s">
        <v>13525</v>
      </c>
    </row>
    <row r="5121">
      <c r="A5121" s="2" t="s">
        <v>7</v>
      </c>
      <c r="B5121" s="5">
        <v>5671.0</v>
      </c>
      <c r="C5121" s="5" t="s">
        <v>13526</v>
      </c>
      <c r="D5121" s="5" t="s">
        <v>468</v>
      </c>
      <c r="F5121" s="5"/>
      <c r="G5121" s="6" t="s">
        <v>13527</v>
      </c>
    </row>
    <row r="5122">
      <c r="A5122" s="2" t="s">
        <v>7</v>
      </c>
      <c r="B5122" s="5">
        <v>5672.0</v>
      </c>
      <c r="C5122" s="5" t="s">
        <v>13528</v>
      </c>
      <c r="D5122" s="5" t="s">
        <v>468</v>
      </c>
      <c r="F5122" s="5" t="s">
        <v>13529</v>
      </c>
      <c r="G5122" s="6" t="s">
        <v>13530</v>
      </c>
    </row>
    <row r="5123">
      <c r="A5123" s="2" t="s">
        <v>7</v>
      </c>
      <c r="B5123" s="5">
        <v>5673.0</v>
      </c>
      <c r="C5123" s="5" t="s">
        <v>13531</v>
      </c>
      <c r="D5123" s="5" t="s">
        <v>468</v>
      </c>
      <c r="F5123" s="5"/>
      <c r="G5123" s="6" t="s">
        <v>13532</v>
      </c>
    </row>
    <row r="5124">
      <c r="A5124" s="2" t="s">
        <v>7</v>
      </c>
      <c r="B5124" s="5">
        <v>5674.0</v>
      </c>
      <c r="C5124" s="5" t="s">
        <v>13533</v>
      </c>
      <c r="D5124" s="5" t="s">
        <v>468</v>
      </c>
      <c r="F5124" s="5" t="s">
        <v>13534</v>
      </c>
      <c r="G5124" s="6" t="s">
        <v>13535</v>
      </c>
    </row>
    <row r="5125">
      <c r="A5125" s="2" t="s">
        <v>7</v>
      </c>
      <c r="B5125" s="5">
        <v>5675.0</v>
      </c>
      <c r="C5125" s="5" t="s">
        <v>13536</v>
      </c>
      <c r="D5125" s="5" t="s">
        <v>468</v>
      </c>
      <c r="F5125" s="5" t="s">
        <v>13537</v>
      </c>
      <c r="G5125" s="6" t="s">
        <v>13538</v>
      </c>
    </row>
    <row r="5126">
      <c r="A5126" s="2" t="s">
        <v>7</v>
      </c>
      <c r="B5126" s="5">
        <v>5676.0</v>
      </c>
      <c r="C5126" s="5" t="s">
        <v>13539</v>
      </c>
      <c r="D5126" s="5" t="s">
        <v>468</v>
      </c>
      <c r="F5126" s="5" t="s">
        <v>13540</v>
      </c>
      <c r="G5126" s="6" t="s">
        <v>13541</v>
      </c>
    </row>
    <row r="5127">
      <c r="A5127" s="2" t="s">
        <v>7</v>
      </c>
      <c r="B5127" s="5">
        <v>5677.0</v>
      </c>
      <c r="C5127" s="5" t="s">
        <v>13542</v>
      </c>
      <c r="D5127" s="5" t="s">
        <v>468</v>
      </c>
      <c r="F5127" s="5" t="s">
        <v>10667</v>
      </c>
      <c r="G5127" s="6" t="s">
        <v>13543</v>
      </c>
    </row>
    <row r="5128">
      <c r="A5128" s="2" t="s">
        <v>7</v>
      </c>
      <c r="B5128" s="5">
        <v>5678.0</v>
      </c>
      <c r="C5128" s="5" t="s">
        <v>13544</v>
      </c>
      <c r="D5128" s="5" t="s">
        <v>468</v>
      </c>
      <c r="F5128" s="5" t="s">
        <v>13545</v>
      </c>
      <c r="G5128" s="6" t="s">
        <v>13546</v>
      </c>
    </row>
    <row r="5129">
      <c r="A5129" s="2" t="s">
        <v>7</v>
      </c>
      <c r="B5129" s="5">
        <v>5679.0</v>
      </c>
      <c r="C5129" s="5" t="s">
        <v>13547</v>
      </c>
      <c r="D5129" s="5" t="s">
        <v>468</v>
      </c>
      <c r="F5129" s="5" t="s">
        <v>13548</v>
      </c>
      <c r="G5129" s="6" t="s">
        <v>13549</v>
      </c>
    </row>
    <row r="5130">
      <c r="A5130" s="2" t="s">
        <v>7</v>
      </c>
      <c r="B5130" s="5">
        <v>5680.0</v>
      </c>
      <c r="C5130" s="5" t="s">
        <v>13550</v>
      </c>
      <c r="D5130" s="5" t="s">
        <v>468</v>
      </c>
      <c r="F5130" s="5" t="s">
        <v>13551</v>
      </c>
      <c r="G5130" s="6" t="s">
        <v>13552</v>
      </c>
    </row>
    <row r="5131">
      <c r="A5131" s="2" t="s">
        <v>7</v>
      </c>
      <c r="B5131" s="5">
        <v>5681.0</v>
      </c>
      <c r="C5131" s="5" t="s">
        <v>13553</v>
      </c>
      <c r="D5131" s="5" t="s">
        <v>468</v>
      </c>
      <c r="F5131" s="5" t="s">
        <v>675</v>
      </c>
      <c r="G5131" s="6" t="s">
        <v>13554</v>
      </c>
    </row>
    <row r="5132">
      <c r="A5132" s="2" t="s">
        <v>7</v>
      </c>
      <c r="B5132" s="5">
        <v>5682.0</v>
      </c>
      <c r="C5132" s="5" t="s">
        <v>13555</v>
      </c>
      <c r="D5132" s="5" t="s">
        <v>468</v>
      </c>
      <c r="F5132" s="5" t="s">
        <v>13556</v>
      </c>
      <c r="G5132" s="6" t="s">
        <v>13557</v>
      </c>
    </row>
    <row r="5133">
      <c r="A5133" s="2" t="s">
        <v>7</v>
      </c>
      <c r="B5133" s="5">
        <v>5683.0</v>
      </c>
      <c r="C5133" s="5" t="s">
        <v>13558</v>
      </c>
      <c r="D5133" s="5" t="s">
        <v>468</v>
      </c>
      <c r="F5133" s="5" t="s">
        <v>13559</v>
      </c>
      <c r="G5133" s="6" t="s">
        <v>13560</v>
      </c>
    </row>
    <row r="5134">
      <c r="A5134" s="2" t="s">
        <v>7</v>
      </c>
      <c r="B5134" s="5">
        <v>5684.0</v>
      </c>
      <c r="C5134" s="5" t="s">
        <v>13561</v>
      </c>
      <c r="D5134" s="5" t="s">
        <v>468</v>
      </c>
      <c r="F5134" s="5" t="s">
        <v>5552</v>
      </c>
      <c r="G5134" s="6" t="s">
        <v>13562</v>
      </c>
    </row>
    <row r="5135">
      <c r="A5135" s="2" t="s">
        <v>7</v>
      </c>
      <c r="B5135" s="5">
        <v>5685.0</v>
      </c>
      <c r="C5135" s="5" t="s">
        <v>13563</v>
      </c>
      <c r="D5135" s="5" t="s">
        <v>468</v>
      </c>
      <c r="F5135" s="5" t="s">
        <v>13564</v>
      </c>
      <c r="G5135" s="6" t="s">
        <v>13565</v>
      </c>
    </row>
    <row r="5136">
      <c r="A5136" s="2" t="s">
        <v>7</v>
      </c>
      <c r="B5136" s="5">
        <v>5686.0</v>
      </c>
      <c r="C5136" s="5" t="s">
        <v>13566</v>
      </c>
      <c r="D5136" s="5" t="s">
        <v>468</v>
      </c>
      <c r="F5136" s="5" t="s">
        <v>13567</v>
      </c>
      <c r="G5136" s="6" t="s">
        <v>13568</v>
      </c>
    </row>
    <row r="5137">
      <c r="A5137" s="2" t="s">
        <v>7</v>
      </c>
      <c r="B5137" s="5">
        <v>5687.0</v>
      </c>
      <c r="C5137" s="5" t="s">
        <v>13569</v>
      </c>
      <c r="D5137" s="5" t="s">
        <v>468</v>
      </c>
      <c r="F5137" s="5"/>
      <c r="G5137" s="6" t="s">
        <v>13570</v>
      </c>
    </row>
    <row r="5138">
      <c r="A5138" s="2" t="s">
        <v>7</v>
      </c>
      <c r="B5138" s="5">
        <v>5688.0</v>
      </c>
      <c r="C5138" s="5" t="s">
        <v>13571</v>
      </c>
      <c r="D5138" s="5" t="s">
        <v>468</v>
      </c>
      <c r="F5138" s="5" t="s">
        <v>13572</v>
      </c>
      <c r="G5138" s="6" t="s">
        <v>13573</v>
      </c>
    </row>
    <row r="5139">
      <c r="A5139" s="2" t="s">
        <v>7</v>
      </c>
      <c r="B5139" s="5">
        <v>5689.0</v>
      </c>
      <c r="C5139" s="5" t="s">
        <v>13574</v>
      </c>
      <c r="D5139" s="5" t="s">
        <v>468</v>
      </c>
      <c r="F5139" s="5" t="s">
        <v>13575</v>
      </c>
      <c r="G5139" s="6" t="s">
        <v>13576</v>
      </c>
    </row>
    <row r="5140">
      <c r="A5140" s="2" t="s">
        <v>7</v>
      </c>
      <c r="B5140" s="5">
        <v>5690.0</v>
      </c>
      <c r="C5140" s="5" t="s">
        <v>13577</v>
      </c>
      <c r="D5140" s="5" t="s">
        <v>468</v>
      </c>
      <c r="F5140" s="5" t="s">
        <v>13578</v>
      </c>
      <c r="G5140" s="6" t="s">
        <v>13579</v>
      </c>
    </row>
    <row r="5141">
      <c r="A5141" s="2" t="s">
        <v>7</v>
      </c>
      <c r="B5141" s="5">
        <v>5691.0</v>
      </c>
      <c r="C5141" s="5" t="s">
        <v>13580</v>
      </c>
      <c r="D5141" s="5" t="s">
        <v>468</v>
      </c>
      <c r="F5141" s="5" t="s">
        <v>13581</v>
      </c>
      <c r="G5141" s="6" t="s">
        <v>13582</v>
      </c>
    </row>
    <row r="5142">
      <c r="A5142" s="2" t="s">
        <v>7</v>
      </c>
      <c r="B5142" s="5">
        <v>5692.0</v>
      </c>
      <c r="C5142" s="5" t="s">
        <v>13583</v>
      </c>
      <c r="D5142" s="5" t="s">
        <v>468</v>
      </c>
      <c r="F5142" s="5"/>
      <c r="G5142" s="6" t="s">
        <v>13584</v>
      </c>
    </row>
    <row r="5143">
      <c r="A5143" s="2" t="s">
        <v>7</v>
      </c>
      <c r="B5143" s="5">
        <v>5693.0</v>
      </c>
      <c r="C5143" s="5" t="s">
        <v>13585</v>
      </c>
      <c r="D5143" s="5" t="s">
        <v>468</v>
      </c>
      <c r="F5143" s="5" t="s">
        <v>13586</v>
      </c>
      <c r="G5143" s="6" t="s">
        <v>13587</v>
      </c>
    </row>
    <row r="5144">
      <c r="A5144" s="2" t="s">
        <v>7</v>
      </c>
      <c r="B5144" s="5">
        <v>5694.0</v>
      </c>
      <c r="C5144" s="5" t="s">
        <v>13588</v>
      </c>
      <c r="D5144" s="5" t="s">
        <v>468</v>
      </c>
      <c r="F5144" s="5" t="s">
        <v>11148</v>
      </c>
      <c r="G5144" s="6" t="s">
        <v>13589</v>
      </c>
    </row>
    <row r="5145">
      <c r="A5145" s="2" t="s">
        <v>7</v>
      </c>
      <c r="B5145" s="5">
        <v>5695.0</v>
      </c>
      <c r="C5145" s="5" t="s">
        <v>13590</v>
      </c>
      <c r="D5145" s="5" t="s">
        <v>468</v>
      </c>
      <c r="F5145" s="5" t="s">
        <v>13591</v>
      </c>
      <c r="G5145" s="6" t="s">
        <v>13592</v>
      </c>
    </row>
    <row r="5146">
      <c r="A5146" s="2" t="s">
        <v>7</v>
      </c>
      <c r="B5146" s="5">
        <v>5696.0</v>
      </c>
      <c r="C5146" s="5" t="s">
        <v>13593</v>
      </c>
      <c r="D5146" s="5" t="s">
        <v>468</v>
      </c>
      <c r="F5146" s="5" t="s">
        <v>13594</v>
      </c>
      <c r="G5146" s="6" t="s">
        <v>13595</v>
      </c>
    </row>
    <row r="5147">
      <c r="A5147" s="2" t="s">
        <v>7</v>
      </c>
      <c r="B5147" s="5">
        <v>5697.0</v>
      </c>
      <c r="C5147" s="5" t="s">
        <v>13596</v>
      </c>
      <c r="D5147" s="5" t="s">
        <v>468</v>
      </c>
      <c r="F5147" s="5" t="s">
        <v>13597</v>
      </c>
      <c r="G5147" s="6" t="s">
        <v>13598</v>
      </c>
    </row>
    <row r="5148">
      <c r="A5148" s="2" t="s">
        <v>7</v>
      </c>
      <c r="B5148" s="5">
        <v>5698.0</v>
      </c>
      <c r="C5148" s="5" t="s">
        <v>13599</v>
      </c>
      <c r="D5148" s="5" t="s">
        <v>468</v>
      </c>
      <c r="F5148" s="5"/>
      <c r="G5148" s="6" t="s">
        <v>13600</v>
      </c>
    </row>
    <row r="5149">
      <c r="A5149" s="2" t="s">
        <v>7</v>
      </c>
      <c r="B5149" s="5">
        <v>5699.0</v>
      </c>
      <c r="C5149" s="5" t="s">
        <v>13601</v>
      </c>
      <c r="D5149" s="5" t="s">
        <v>468</v>
      </c>
      <c r="F5149" s="5"/>
      <c r="G5149" s="6" t="s">
        <v>13602</v>
      </c>
    </row>
    <row r="5150">
      <c r="A5150" s="2" t="s">
        <v>7</v>
      </c>
      <c r="B5150" s="5">
        <v>5700.0</v>
      </c>
      <c r="C5150" s="5" t="s">
        <v>13603</v>
      </c>
      <c r="D5150" s="5" t="s">
        <v>468</v>
      </c>
      <c r="F5150" s="5" t="s">
        <v>12092</v>
      </c>
      <c r="G5150" s="6" t="s">
        <v>13604</v>
      </c>
    </row>
    <row r="5151">
      <c r="A5151" s="2" t="s">
        <v>7</v>
      </c>
      <c r="B5151" s="5">
        <v>5701.0</v>
      </c>
      <c r="C5151" s="5" t="s">
        <v>13605</v>
      </c>
      <c r="D5151" s="5" t="s">
        <v>468</v>
      </c>
      <c r="F5151" s="5" t="s">
        <v>13606</v>
      </c>
      <c r="G5151" s="6" t="s">
        <v>13607</v>
      </c>
    </row>
    <row r="5152">
      <c r="A5152" s="2" t="s">
        <v>7</v>
      </c>
      <c r="B5152" s="5">
        <v>5702.0</v>
      </c>
      <c r="C5152" s="5" t="s">
        <v>13608</v>
      </c>
      <c r="D5152" s="5" t="s">
        <v>468</v>
      </c>
      <c r="F5152" s="5" t="s">
        <v>13609</v>
      </c>
      <c r="G5152" s="6" t="s">
        <v>13610</v>
      </c>
    </row>
    <row r="5153">
      <c r="A5153" s="2" t="s">
        <v>7</v>
      </c>
      <c r="B5153" s="5">
        <v>5703.0</v>
      </c>
      <c r="C5153" s="5" t="s">
        <v>13611</v>
      </c>
      <c r="D5153" s="5" t="s">
        <v>468</v>
      </c>
      <c r="F5153" s="5" t="s">
        <v>13612</v>
      </c>
      <c r="G5153" s="6" t="s">
        <v>13613</v>
      </c>
    </row>
    <row r="5154">
      <c r="A5154" s="2" t="s">
        <v>7</v>
      </c>
      <c r="B5154" s="5">
        <v>5704.0</v>
      </c>
      <c r="C5154" s="5" t="s">
        <v>13614</v>
      </c>
      <c r="D5154" s="5" t="s">
        <v>468</v>
      </c>
      <c r="F5154" s="5" t="s">
        <v>4046</v>
      </c>
      <c r="G5154" s="6" t="s">
        <v>13615</v>
      </c>
    </row>
    <row r="5155">
      <c r="A5155" s="2" t="s">
        <v>7</v>
      </c>
      <c r="B5155" s="5">
        <v>5705.0</v>
      </c>
      <c r="C5155" s="5" t="s">
        <v>13616</v>
      </c>
      <c r="D5155" s="5" t="s">
        <v>468</v>
      </c>
      <c r="F5155" s="5"/>
      <c r="G5155" s="6" t="s">
        <v>13617</v>
      </c>
    </row>
    <row r="5156">
      <c r="A5156" s="2" t="s">
        <v>7</v>
      </c>
      <c r="B5156" s="5">
        <v>5706.0</v>
      </c>
      <c r="C5156" s="5" t="s">
        <v>13618</v>
      </c>
      <c r="D5156" s="5" t="s">
        <v>468</v>
      </c>
      <c r="F5156" s="5" t="s">
        <v>4834</v>
      </c>
      <c r="G5156" s="6" t="s">
        <v>13619</v>
      </c>
    </row>
    <row r="5157">
      <c r="A5157" s="2" t="s">
        <v>7</v>
      </c>
      <c r="B5157" s="5">
        <v>5707.0</v>
      </c>
      <c r="C5157" s="5" t="s">
        <v>13620</v>
      </c>
      <c r="D5157" s="5" t="s">
        <v>468</v>
      </c>
      <c r="F5157" s="5" t="s">
        <v>13621</v>
      </c>
      <c r="G5157" s="6" t="s">
        <v>13622</v>
      </c>
    </row>
    <row r="5158">
      <c r="A5158" s="2" t="s">
        <v>7</v>
      </c>
      <c r="B5158" s="5">
        <v>5708.0</v>
      </c>
      <c r="C5158" s="5" t="s">
        <v>13623</v>
      </c>
      <c r="D5158" s="5" t="s">
        <v>468</v>
      </c>
      <c r="F5158" s="5"/>
      <c r="G5158" s="6" t="s">
        <v>13624</v>
      </c>
    </row>
    <row r="5159">
      <c r="A5159" s="2" t="s">
        <v>7</v>
      </c>
      <c r="B5159" s="5">
        <v>5709.0</v>
      </c>
      <c r="C5159" s="5" t="s">
        <v>212</v>
      </c>
      <c r="D5159" s="5" t="s">
        <v>468</v>
      </c>
      <c r="F5159" s="5" t="s">
        <v>13625</v>
      </c>
      <c r="G5159" s="6" t="s">
        <v>13626</v>
      </c>
    </row>
    <row r="5160">
      <c r="A5160" s="2" t="s">
        <v>7</v>
      </c>
      <c r="B5160" s="5">
        <v>5710.0</v>
      </c>
      <c r="C5160" s="5" t="s">
        <v>13627</v>
      </c>
      <c r="D5160" s="5" t="s">
        <v>468</v>
      </c>
      <c r="F5160" s="5" t="s">
        <v>13628</v>
      </c>
      <c r="G5160" s="6" t="s">
        <v>13629</v>
      </c>
    </row>
    <row r="5161">
      <c r="A5161" s="2" t="s">
        <v>7</v>
      </c>
      <c r="B5161" s="5">
        <v>5711.0</v>
      </c>
      <c r="C5161" s="5" t="s">
        <v>13630</v>
      </c>
      <c r="D5161" s="5" t="s">
        <v>468</v>
      </c>
      <c r="F5161" s="5" t="s">
        <v>13631</v>
      </c>
      <c r="G5161" s="6" t="s">
        <v>13632</v>
      </c>
    </row>
    <row r="5162">
      <c r="A5162" s="2" t="s">
        <v>7</v>
      </c>
      <c r="B5162" s="5">
        <v>5712.0</v>
      </c>
      <c r="C5162" s="5" t="s">
        <v>13633</v>
      </c>
      <c r="D5162" s="5" t="s">
        <v>468</v>
      </c>
      <c r="F5162" s="5" t="s">
        <v>13634</v>
      </c>
      <c r="G5162" s="6" t="s">
        <v>13635</v>
      </c>
    </row>
    <row r="5163">
      <c r="A5163" s="2" t="s">
        <v>7</v>
      </c>
      <c r="B5163" s="5">
        <v>5713.0</v>
      </c>
      <c r="C5163" s="5" t="s">
        <v>13636</v>
      </c>
      <c r="D5163" s="5" t="s">
        <v>4620</v>
      </c>
      <c r="F5163" s="5"/>
      <c r="G5163" s="6" t="s">
        <v>13637</v>
      </c>
    </row>
    <row r="5164">
      <c r="A5164" s="2" t="s">
        <v>7</v>
      </c>
      <c r="B5164" s="5">
        <v>5714.0</v>
      </c>
      <c r="C5164" s="5" t="s">
        <v>13638</v>
      </c>
      <c r="D5164" s="5" t="s">
        <v>468</v>
      </c>
      <c r="F5164" s="5" t="s">
        <v>13639</v>
      </c>
      <c r="G5164" s="6" t="s">
        <v>13640</v>
      </c>
    </row>
    <row r="5165">
      <c r="A5165" s="2" t="s">
        <v>7</v>
      </c>
      <c r="B5165" s="5">
        <v>5715.0</v>
      </c>
      <c r="C5165" s="5" t="s">
        <v>13641</v>
      </c>
      <c r="D5165" s="5" t="s">
        <v>468</v>
      </c>
      <c r="F5165" s="5" t="s">
        <v>13642</v>
      </c>
      <c r="G5165" s="6" t="s">
        <v>13643</v>
      </c>
    </row>
    <row r="5166">
      <c r="A5166" s="2" t="s">
        <v>7</v>
      </c>
      <c r="B5166" s="5">
        <v>5716.0</v>
      </c>
      <c r="C5166" s="5" t="s">
        <v>13644</v>
      </c>
      <c r="D5166" s="5" t="s">
        <v>468</v>
      </c>
      <c r="F5166" s="5"/>
      <c r="G5166" s="6" t="s">
        <v>13645</v>
      </c>
    </row>
    <row r="5167">
      <c r="A5167" s="2" t="s">
        <v>7</v>
      </c>
      <c r="B5167" s="5">
        <v>5717.0</v>
      </c>
      <c r="C5167" s="5" t="s">
        <v>13646</v>
      </c>
      <c r="D5167" s="5" t="s">
        <v>468</v>
      </c>
      <c r="F5167" s="5" t="s">
        <v>1650</v>
      </c>
      <c r="G5167" s="6" t="s">
        <v>13647</v>
      </c>
    </row>
    <row r="5168">
      <c r="A5168" s="2" t="s">
        <v>7</v>
      </c>
      <c r="B5168" s="5">
        <v>5718.0</v>
      </c>
      <c r="C5168" s="5" t="s">
        <v>13648</v>
      </c>
      <c r="D5168" s="5" t="s">
        <v>468</v>
      </c>
      <c r="F5168" s="5" t="s">
        <v>13649</v>
      </c>
      <c r="G5168" s="6" t="s">
        <v>13650</v>
      </c>
    </row>
    <row r="5169">
      <c r="A5169" s="2" t="s">
        <v>7</v>
      </c>
      <c r="B5169" s="5">
        <v>5719.0</v>
      </c>
      <c r="C5169" s="5" t="s">
        <v>13651</v>
      </c>
      <c r="D5169" s="5" t="s">
        <v>468</v>
      </c>
      <c r="F5169" s="5" t="s">
        <v>13652</v>
      </c>
      <c r="G5169" s="6" t="s">
        <v>13653</v>
      </c>
    </row>
    <row r="5170">
      <c r="A5170" s="2" t="s">
        <v>7</v>
      </c>
      <c r="B5170" s="5">
        <v>5720.0</v>
      </c>
      <c r="C5170" s="5" t="s">
        <v>13654</v>
      </c>
      <c r="D5170" s="5" t="s">
        <v>468</v>
      </c>
      <c r="F5170" s="5" t="s">
        <v>13655</v>
      </c>
      <c r="G5170" s="6" t="s">
        <v>13656</v>
      </c>
    </row>
    <row r="5171">
      <c r="A5171" s="2" t="s">
        <v>7</v>
      </c>
      <c r="B5171" s="5">
        <v>5721.0</v>
      </c>
      <c r="C5171" s="5" t="s">
        <v>13657</v>
      </c>
      <c r="D5171" s="5" t="s">
        <v>468</v>
      </c>
      <c r="F5171" s="5"/>
      <c r="G5171" s="6" t="s">
        <v>13658</v>
      </c>
    </row>
    <row r="5172">
      <c r="A5172" s="2" t="s">
        <v>7</v>
      </c>
      <c r="B5172" s="5">
        <v>5722.0</v>
      </c>
      <c r="C5172" s="5" t="s">
        <v>13659</v>
      </c>
      <c r="D5172" s="5" t="s">
        <v>468</v>
      </c>
      <c r="F5172" s="5"/>
      <c r="G5172" s="6" t="s">
        <v>13660</v>
      </c>
    </row>
    <row r="5173">
      <c r="A5173" s="2" t="s">
        <v>7</v>
      </c>
      <c r="B5173" s="5">
        <v>5723.0</v>
      </c>
      <c r="C5173" s="5" t="s">
        <v>66</v>
      </c>
      <c r="D5173" s="5" t="s">
        <v>468</v>
      </c>
      <c r="F5173" s="5" t="s">
        <v>13661</v>
      </c>
      <c r="G5173" s="6" t="s">
        <v>13662</v>
      </c>
    </row>
    <row r="5174">
      <c r="A5174" s="2" t="s">
        <v>7</v>
      </c>
      <c r="B5174" s="5">
        <v>5724.0</v>
      </c>
      <c r="C5174" s="5" t="s">
        <v>13663</v>
      </c>
      <c r="D5174" s="5" t="s">
        <v>468</v>
      </c>
      <c r="F5174" s="5" t="s">
        <v>13664</v>
      </c>
      <c r="G5174" s="6" t="s">
        <v>13665</v>
      </c>
    </row>
    <row r="5175">
      <c r="A5175" s="2" t="s">
        <v>7</v>
      </c>
      <c r="B5175" s="5">
        <v>5725.0</v>
      </c>
      <c r="C5175" s="5" t="s">
        <v>13666</v>
      </c>
      <c r="D5175" s="5" t="s">
        <v>468</v>
      </c>
      <c r="F5175" s="5" t="s">
        <v>13667</v>
      </c>
      <c r="G5175" s="6" t="s">
        <v>13668</v>
      </c>
    </row>
    <row r="5176">
      <c r="A5176" s="2" t="s">
        <v>7</v>
      </c>
      <c r="B5176" s="5">
        <v>5726.0</v>
      </c>
      <c r="C5176" s="5" t="s">
        <v>13669</v>
      </c>
      <c r="D5176" s="5" t="s">
        <v>468</v>
      </c>
      <c r="F5176" s="5" t="s">
        <v>13670</v>
      </c>
      <c r="G5176" s="6" t="s">
        <v>13671</v>
      </c>
    </row>
    <row r="5177">
      <c r="A5177" s="2" t="s">
        <v>7</v>
      </c>
      <c r="B5177" s="5">
        <v>5727.0</v>
      </c>
      <c r="C5177" s="5" t="s">
        <v>13672</v>
      </c>
      <c r="D5177" s="5" t="s">
        <v>468</v>
      </c>
      <c r="F5177" s="5" t="s">
        <v>13673</v>
      </c>
      <c r="G5177" s="6" t="s">
        <v>13674</v>
      </c>
    </row>
    <row r="5178">
      <c r="A5178" s="2" t="s">
        <v>7</v>
      </c>
      <c r="B5178" s="5">
        <v>5728.0</v>
      </c>
      <c r="C5178" s="5" t="s">
        <v>13675</v>
      </c>
      <c r="D5178" s="5" t="s">
        <v>4620</v>
      </c>
      <c r="F5178" s="5"/>
      <c r="G5178" s="6" t="s">
        <v>13676</v>
      </c>
    </row>
    <row r="5179">
      <c r="A5179" s="2" t="s">
        <v>7</v>
      </c>
      <c r="B5179" s="5">
        <v>5729.0</v>
      </c>
      <c r="C5179" s="5" t="s">
        <v>13677</v>
      </c>
      <c r="D5179" s="5" t="s">
        <v>468</v>
      </c>
      <c r="F5179" s="5" t="s">
        <v>13678</v>
      </c>
      <c r="G5179" s="6" t="s">
        <v>13679</v>
      </c>
    </row>
    <row r="5180">
      <c r="A5180" s="2" t="s">
        <v>7</v>
      </c>
      <c r="B5180" s="5">
        <v>5730.0</v>
      </c>
      <c r="C5180" s="5" t="s">
        <v>13680</v>
      </c>
      <c r="D5180" s="5" t="s">
        <v>468</v>
      </c>
      <c r="F5180" s="5" t="s">
        <v>13681</v>
      </c>
      <c r="G5180" s="6" t="s">
        <v>13682</v>
      </c>
    </row>
    <row r="5181">
      <c r="A5181" s="2" t="s">
        <v>7</v>
      </c>
      <c r="B5181" s="5">
        <v>5731.0</v>
      </c>
      <c r="C5181" s="5" t="s">
        <v>13683</v>
      </c>
      <c r="D5181" s="5" t="s">
        <v>468</v>
      </c>
      <c r="F5181" s="5" t="s">
        <v>13684</v>
      </c>
      <c r="G5181" s="6" t="s">
        <v>13685</v>
      </c>
    </row>
    <row r="5182">
      <c r="A5182" s="2" t="s">
        <v>7</v>
      </c>
      <c r="B5182" s="5">
        <v>5732.0</v>
      </c>
      <c r="C5182" s="5" t="s">
        <v>13686</v>
      </c>
      <c r="D5182" s="5" t="s">
        <v>468</v>
      </c>
      <c r="F5182" s="5" t="s">
        <v>13687</v>
      </c>
      <c r="G5182" s="6" t="s">
        <v>13688</v>
      </c>
    </row>
    <row r="5183">
      <c r="A5183" s="2" t="s">
        <v>7</v>
      </c>
      <c r="B5183" s="5">
        <v>5733.0</v>
      </c>
      <c r="C5183" s="5" t="s">
        <v>13689</v>
      </c>
      <c r="D5183" s="5" t="s">
        <v>468</v>
      </c>
      <c r="F5183" s="5" t="s">
        <v>13690</v>
      </c>
      <c r="G5183" s="6" t="s">
        <v>13691</v>
      </c>
    </row>
    <row r="5184">
      <c r="A5184" s="2" t="s">
        <v>7</v>
      </c>
      <c r="B5184" s="5">
        <v>5734.0</v>
      </c>
      <c r="C5184" s="5" t="s">
        <v>13692</v>
      </c>
      <c r="D5184" s="5" t="s">
        <v>468</v>
      </c>
      <c r="F5184" s="5" t="s">
        <v>13693</v>
      </c>
      <c r="G5184" s="6" t="s">
        <v>13694</v>
      </c>
    </row>
    <row r="5185">
      <c r="A5185" s="2" t="s">
        <v>7</v>
      </c>
      <c r="B5185" s="5">
        <v>5735.0</v>
      </c>
      <c r="C5185" s="5" t="s">
        <v>13695</v>
      </c>
      <c r="D5185" s="5" t="s">
        <v>468</v>
      </c>
      <c r="F5185" s="5" t="s">
        <v>13696</v>
      </c>
      <c r="G5185" s="6" t="s">
        <v>13697</v>
      </c>
    </row>
    <row r="5186">
      <c r="A5186" s="2" t="s">
        <v>7</v>
      </c>
      <c r="B5186" s="5">
        <v>5736.0</v>
      </c>
      <c r="C5186" s="5" t="s">
        <v>13698</v>
      </c>
      <c r="D5186" s="5" t="s">
        <v>468</v>
      </c>
      <c r="F5186" s="5" t="s">
        <v>13699</v>
      </c>
      <c r="G5186" s="6" t="s">
        <v>13700</v>
      </c>
    </row>
    <row r="5187">
      <c r="A5187" s="2" t="s">
        <v>7</v>
      </c>
      <c r="B5187" s="5">
        <v>5737.0</v>
      </c>
      <c r="C5187" s="5" t="s">
        <v>13701</v>
      </c>
      <c r="D5187" s="5" t="s">
        <v>468</v>
      </c>
      <c r="F5187" s="5" t="s">
        <v>13702</v>
      </c>
      <c r="G5187" s="6" t="s">
        <v>13703</v>
      </c>
    </row>
    <row r="5188">
      <c r="A5188" s="2" t="s">
        <v>7</v>
      </c>
      <c r="B5188" s="5">
        <v>5738.0</v>
      </c>
      <c r="C5188" s="5" t="s">
        <v>13704</v>
      </c>
      <c r="D5188" s="5" t="s">
        <v>468</v>
      </c>
      <c r="F5188" s="5" t="s">
        <v>13705</v>
      </c>
      <c r="G5188" s="6" t="s">
        <v>13706</v>
      </c>
    </row>
    <row r="5189">
      <c r="A5189" s="2" t="s">
        <v>7</v>
      </c>
      <c r="B5189" s="5">
        <v>5739.0</v>
      </c>
      <c r="C5189" s="5" t="s">
        <v>13707</v>
      </c>
      <c r="D5189" s="5" t="s">
        <v>468</v>
      </c>
      <c r="F5189" s="5" t="s">
        <v>13708</v>
      </c>
      <c r="G5189" s="6" t="s">
        <v>13709</v>
      </c>
    </row>
    <row r="5190">
      <c r="A5190" s="2" t="s">
        <v>7</v>
      </c>
      <c r="B5190" s="5">
        <v>5740.0</v>
      </c>
      <c r="C5190" s="5" t="s">
        <v>13710</v>
      </c>
      <c r="D5190" s="5" t="s">
        <v>468</v>
      </c>
      <c r="F5190" s="5" t="s">
        <v>13711</v>
      </c>
      <c r="G5190" s="6" t="s">
        <v>13712</v>
      </c>
    </row>
    <row r="5191">
      <c r="A5191" s="2" t="s">
        <v>7</v>
      </c>
      <c r="B5191" s="5">
        <v>5741.0</v>
      </c>
      <c r="C5191" s="5" t="s">
        <v>13713</v>
      </c>
      <c r="D5191" s="5" t="s">
        <v>468</v>
      </c>
      <c r="F5191" s="5" t="s">
        <v>7936</v>
      </c>
      <c r="G5191" s="6" t="s">
        <v>13714</v>
      </c>
    </row>
    <row r="5192">
      <c r="A5192" s="2" t="s">
        <v>7</v>
      </c>
      <c r="B5192" s="5">
        <v>5742.0</v>
      </c>
      <c r="C5192" s="5" t="s">
        <v>13715</v>
      </c>
      <c r="D5192" s="5" t="s">
        <v>468</v>
      </c>
      <c r="F5192" s="5"/>
      <c r="G5192" s="6" t="s">
        <v>13716</v>
      </c>
    </row>
    <row r="5193">
      <c r="A5193" s="2" t="s">
        <v>7</v>
      </c>
      <c r="B5193" s="5">
        <v>5743.0</v>
      </c>
      <c r="C5193" s="5" t="s">
        <v>13717</v>
      </c>
      <c r="D5193" s="5" t="s">
        <v>468</v>
      </c>
      <c r="F5193" s="5" t="s">
        <v>13718</v>
      </c>
      <c r="G5193" s="6" t="s">
        <v>13719</v>
      </c>
    </row>
    <row r="5194">
      <c r="A5194" s="2" t="s">
        <v>7</v>
      </c>
      <c r="B5194" s="5">
        <v>5744.0</v>
      </c>
      <c r="C5194" s="5" t="s">
        <v>13720</v>
      </c>
      <c r="D5194" s="5" t="s">
        <v>468</v>
      </c>
      <c r="F5194" s="5" t="s">
        <v>11148</v>
      </c>
      <c r="G5194" s="6" t="s">
        <v>13721</v>
      </c>
    </row>
    <row r="5195">
      <c r="A5195" s="2" t="s">
        <v>7</v>
      </c>
      <c r="B5195" s="5">
        <v>5745.0</v>
      </c>
      <c r="C5195" s="5" t="s">
        <v>13722</v>
      </c>
      <c r="D5195" s="5" t="s">
        <v>4620</v>
      </c>
      <c r="F5195" s="5" t="s">
        <v>5920</v>
      </c>
      <c r="G5195" s="6" t="s">
        <v>13723</v>
      </c>
    </row>
    <row r="5196">
      <c r="A5196" s="2" t="s">
        <v>7</v>
      </c>
      <c r="B5196" s="5">
        <v>5746.0</v>
      </c>
      <c r="C5196" s="5" t="s">
        <v>13724</v>
      </c>
      <c r="D5196" s="5" t="s">
        <v>468</v>
      </c>
      <c r="F5196" s="5" t="s">
        <v>13725</v>
      </c>
      <c r="G5196" s="6" t="s">
        <v>13726</v>
      </c>
    </row>
    <row r="5197">
      <c r="A5197" s="2" t="s">
        <v>7</v>
      </c>
      <c r="B5197" s="5">
        <v>5747.0</v>
      </c>
      <c r="C5197" s="5" t="s">
        <v>13727</v>
      </c>
      <c r="D5197" s="5" t="s">
        <v>468</v>
      </c>
      <c r="F5197" s="5" t="s">
        <v>13728</v>
      </c>
      <c r="G5197" s="6" t="s">
        <v>13729</v>
      </c>
    </row>
    <row r="5198">
      <c r="A5198" s="2" t="s">
        <v>7</v>
      </c>
      <c r="B5198" s="5">
        <v>5748.0</v>
      </c>
      <c r="C5198" s="5" t="s">
        <v>13730</v>
      </c>
      <c r="D5198" s="5" t="s">
        <v>468</v>
      </c>
      <c r="F5198" s="5" t="s">
        <v>13731</v>
      </c>
      <c r="G5198" s="6" t="s">
        <v>13732</v>
      </c>
    </row>
    <row r="5199">
      <c r="A5199" s="2" t="s">
        <v>7</v>
      </c>
      <c r="B5199" s="5">
        <v>5749.0</v>
      </c>
      <c r="C5199" s="5" t="s">
        <v>13733</v>
      </c>
      <c r="D5199" s="5" t="s">
        <v>468</v>
      </c>
      <c r="F5199" s="5" t="s">
        <v>2182</v>
      </c>
      <c r="G5199" s="6" t="s">
        <v>13734</v>
      </c>
    </row>
    <row r="5200">
      <c r="A5200" s="2" t="s">
        <v>7</v>
      </c>
      <c r="B5200" s="5">
        <v>5750.0</v>
      </c>
      <c r="C5200" s="5" t="s">
        <v>13735</v>
      </c>
      <c r="D5200" s="5" t="s">
        <v>468</v>
      </c>
      <c r="F5200" s="5"/>
      <c r="G5200" s="6" t="s">
        <v>13736</v>
      </c>
    </row>
    <row r="5201">
      <c r="A5201" s="2" t="s">
        <v>7</v>
      </c>
      <c r="B5201" s="5">
        <v>5751.0</v>
      </c>
      <c r="C5201" s="5" t="s">
        <v>13737</v>
      </c>
      <c r="D5201" s="5" t="s">
        <v>468</v>
      </c>
      <c r="F5201" s="5" t="s">
        <v>13738</v>
      </c>
      <c r="G5201" s="6" t="s">
        <v>13739</v>
      </c>
    </row>
    <row r="5202">
      <c r="A5202" s="2" t="s">
        <v>7</v>
      </c>
      <c r="B5202" s="5">
        <v>5752.0</v>
      </c>
      <c r="C5202" s="5" t="s">
        <v>13740</v>
      </c>
      <c r="D5202" s="5" t="s">
        <v>468</v>
      </c>
      <c r="F5202" s="5" t="s">
        <v>13741</v>
      </c>
      <c r="G5202" s="6" t="s">
        <v>13742</v>
      </c>
    </row>
    <row r="5203">
      <c r="A5203" s="2" t="s">
        <v>7</v>
      </c>
      <c r="B5203" s="5">
        <v>5753.0</v>
      </c>
      <c r="C5203" s="5" t="s">
        <v>13743</v>
      </c>
      <c r="D5203" s="5" t="s">
        <v>468</v>
      </c>
      <c r="F5203" s="5"/>
      <c r="G5203" s="6" t="s">
        <v>13744</v>
      </c>
    </row>
    <row r="5204">
      <c r="A5204" s="2" t="s">
        <v>7</v>
      </c>
      <c r="B5204" s="5">
        <v>5754.0</v>
      </c>
      <c r="C5204" s="5" t="s">
        <v>13745</v>
      </c>
      <c r="D5204" s="5" t="s">
        <v>468</v>
      </c>
      <c r="F5204" s="5" t="s">
        <v>13746</v>
      </c>
      <c r="G5204" s="6" t="s">
        <v>13747</v>
      </c>
    </row>
    <row r="5205">
      <c r="A5205" s="2" t="s">
        <v>7</v>
      </c>
      <c r="B5205" s="5">
        <v>5755.0</v>
      </c>
      <c r="C5205" s="5" t="s">
        <v>13748</v>
      </c>
      <c r="D5205" s="5" t="s">
        <v>468</v>
      </c>
      <c r="F5205" s="5" t="s">
        <v>13749</v>
      </c>
      <c r="G5205" s="6" t="s">
        <v>13750</v>
      </c>
    </row>
    <row r="5206">
      <c r="A5206" s="2" t="s">
        <v>7</v>
      </c>
      <c r="B5206" s="5">
        <v>5756.0</v>
      </c>
      <c r="C5206" s="5" t="s">
        <v>13751</v>
      </c>
      <c r="D5206" s="5" t="s">
        <v>468</v>
      </c>
      <c r="F5206" s="5" t="s">
        <v>13752</v>
      </c>
      <c r="G5206" s="6" t="s">
        <v>13753</v>
      </c>
    </row>
    <row r="5207">
      <c r="A5207" s="2" t="s">
        <v>7</v>
      </c>
      <c r="B5207" s="5">
        <v>5757.0</v>
      </c>
      <c r="C5207" s="5" t="s">
        <v>13754</v>
      </c>
      <c r="D5207" s="5" t="s">
        <v>468</v>
      </c>
      <c r="F5207" s="5" t="s">
        <v>13755</v>
      </c>
      <c r="G5207" s="6" t="s">
        <v>13756</v>
      </c>
    </row>
    <row r="5208">
      <c r="A5208" s="2" t="s">
        <v>7</v>
      </c>
      <c r="B5208" s="5">
        <v>5758.0</v>
      </c>
      <c r="C5208" s="5" t="s">
        <v>13757</v>
      </c>
      <c r="D5208" s="5" t="s">
        <v>468</v>
      </c>
      <c r="F5208" s="5" t="s">
        <v>13758</v>
      </c>
      <c r="G5208" s="6" t="s">
        <v>13759</v>
      </c>
    </row>
    <row r="5209">
      <c r="A5209" s="2" t="s">
        <v>7</v>
      </c>
      <c r="B5209" s="5">
        <v>5759.0</v>
      </c>
      <c r="C5209" s="5" t="s">
        <v>13760</v>
      </c>
      <c r="D5209" s="5" t="s">
        <v>468</v>
      </c>
      <c r="F5209" s="5" t="s">
        <v>10181</v>
      </c>
      <c r="G5209" s="6" t="s">
        <v>13761</v>
      </c>
    </row>
    <row r="5210">
      <c r="A5210" s="2" t="s">
        <v>7</v>
      </c>
      <c r="B5210" s="5">
        <v>5760.0</v>
      </c>
      <c r="C5210" s="5" t="s">
        <v>13762</v>
      </c>
      <c r="D5210" s="5" t="s">
        <v>468</v>
      </c>
      <c r="F5210" s="5" t="s">
        <v>13763</v>
      </c>
      <c r="G5210" s="6" t="s">
        <v>13764</v>
      </c>
    </row>
    <row r="5211">
      <c r="A5211" s="2" t="s">
        <v>7</v>
      </c>
      <c r="B5211" s="5">
        <v>5761.0</v>
      </c>
      <c r="C5211" s="5" t="s">
        <v>13765</v>
      </c>
      <c r="D5211" s="5" t="s">
        <v>468</v>
      </c>
      <c r="F5211" s="5" t="s">
        <v>13766</v>
      </c>
      <c r="G5211" s="6" t="s">
        <v>13767</v>
      </c>
    </row>
    <row r="5212">
      <c r="A5212" s="2" t="s">
        <v>7</v>
      </c>
      <c r="B5212" s="5">
        <v>5762.0</v>
      </c>
      <c r="C5212" s="5" t="s">
        <v>13768</v>
      </c>
      <c r="D5212" s="5" t="s">
        <v>468</v>
      </c>
      <c r="F5212" s="5" t="s">
        <v>13769</v>
      </c>
      <c r="G5212" s="6" t="s">
        <v>13770</v>
      </c>
    </row>
    <row r="5213">
      <c r="A5213" s="2" t="s">
        <v>7</v>
      </c>
      <c r="B5213" s="5">
        <v>5763.0</v>
      </c>
      <c r="C5213" s="5" t="s">
        <v>13771</v>
      </c>
      <c r="D5213" s="5" t="s">
        <v>468</v>
      </c>
      <c r="F5213" s="5" t="s">
        <v>13772</v>
      </c>
      <c r="G5213" s="6" t="s">
        <v>13773</v>
      </c>
    </row>
    <row r="5214">
      <c r="A5214" s="2" t="s">
        <v>7</v>
      </c>
      <c r="B5214" s="5">
        <v>5764.0</v>
      </c>
      <c r="C5214" s="5" t="s">
        <v>13774</v>
      </c>
      <c r="D5214" s="5" t="s">
        <v>468</v>
      </c>
      <c r="F5214" s="5" t="s">
        <v>13775</v>
      </c>
      <c r="G5214" s="6" t="s">
        <v>13776</v>
      </c>
    </row>
    <row r="5215">
      <c r="A5215" s="2" t="s">
        <v>7</v>
      </c>
      <c r="B5215" s="5">
        <v>5765.0</v>
      </c>
      <c r="C5215" s="5" t="s">
        <v>13777</v>
      </c>
      <c r="D5215" s="5" t="s">
        <v>468</v>
      </c>
      <c r="F5215" s="5" t="s">
        <v>13778</v>
      </c>
      <c r="G5215" s="6" t="s">
        <v>13779</v>
      </c>
    </row>
    <row r="5216">
      <c r="A5216" s="2" t="s">
        <v>7</v>
      </c>
      <c r="B5216" s="5">
        <v>5766.0</v>
      </c>
      <c r="C5216" s="5" t="s">
        <v>13780</v>
      </c>
      <c r="D5216" s="5" t="s">
        <v>468</v>
      </c>
      <c r="F5216" s="5" t="s">
        <v>13781</v>
      </c>
      <c r="G5216" s="6" t="s">
        <v>13782</v>
      </c>
    </row>
    <row r="5217">
      <c r="A5217" s="2" t="s">
        <v>7</v>
      </c>
      <c r="B5217" s="5">
        <v>5767.0</v>
      </c>
      <c r="C5217" s="5" t="s">
        <v>13783</v>
      </c>
      <c r="D5217" s="5" t="s">
        <v>458</v>
      </c>
      <c r="F5217" s="5"/>
      <c r="G5217" s="6" t="s">
        <v>13784</v>
      </c>
    </row>
    <row r="5218">
      <c r="A5218" s="2" t="s">
        <v>7</v>
      </c>
      <c r="B5218" s="5">
        <v>5768.0</v>
      </c>
      <c r="C5218" s="5" t="s">
        <v>13785</v>
      </c>
      <c r="D5218" s="5" t="s">
        <v>4620</v>
      </c>
      <c r="F5218" s="5"/>
      <c r="G5218" s="6" t="s">
        <v>13786</v>
      </c>
    </row>
    <row r="5219">
      <c r="A5219" s="2" t="s">
        <v>7</v>
      </c>
      <c r="B5219" s="5">
        <v>5769.0</v>
      </c>
      <c r="C5219" s="5" t="s">
        <v>13787</v>
      </c>
      <c r="D5219" s="5" t="s">
        <v>4620</v>
      </c>
      <c r="F5219" s="5"/>
      <c r="G5219" s="6" t="s">
        <v>13788</v>
      </c>
    </row>
    <row r="5220">
      <c r="A5220" s="2" t="s">
        <v>7</v>
      </c>
      <c r="B5220" s="5">
        <v>5770.0</v>
      </c>
      <c r="C5220" s="5" t="s">
        <v>13789</v>
      </c>
      <c r="D5220" s="5" t="s">
        <v>468</v>
      </c>
      <c r="F5220" s="5"/>
      <c r="G5220" s="6" t="s">
        <v>13790</v>
      </c>
    </row>
    <row r="5221">
      <c r="A5221" s="2" t="s">
        <v>7</v>
      </c>
      <c r="B5221" s="5">
        <v>5771.0</v>
      </c>
      <c r="C5221" s="5" t="s">
        <v>13791</v>
      </c>
      <c r="D5221" s="5" t="s">
        <v>468</v>
      </c>
      <c r="F5221" s="5" t="s">
        <v>13792</v>
      </c>
      <c r="G5221" s="6" t="s">
        <v>13793</v>
      </c>
    </row>
    <row r="5222">
      <c r="A5222" s="2" t="s">
        <v>7</v>
      </c>
      <c r="B5222" s="5">
        <v>5772.0</v>
      </c>
      <c r="C5222" s="5" t="s">
        <v>13794</v>
      </c>
      <c r="D5222" s="5" t="s">
        <v>468</v>
      </c>
      <c r="F5222" s="5"/>
      <c r="G5222" s="6" t="s">
        <v>13795</v>
      </c>
    </row>
    <row r="5223">
      <c r="A5223" s="2" t="s">
        <v>7</v>
      </c>
      <c r="B5223" s="5">
        <v>5773.0</v>
      </c>
      <c r="C5223" s="5" t="s">
        <v>13796</v>
      </c>
      <c r="D5223" s="5" t="s">
        <v>468</v>
      </c>
      <c r="F5223" s="5" t="s">
        <v>13797</v>
      </c>
      <c r="G5223" s="6" t="s">
        <v>13798</v>
      </c>
    </row>
    <row r="5224">
      <c r="A5224" s="2" t="s">
        <v>7</v>
      </c>
      <c r="B5224" s="5">
        <v>5774.0</v>
      </c>
      <c r="C5224" s="5" t="s">
        <v>13799</v>
      </c>
      <c r="D5224" s="5" t="s">
        <v>468</v>
      </c>
      <c r="F5224" s="5" t="s">
        <v>13800</v>
      </c>
      <c r="G5224" s="6" t="s">
        <v>13801</v>
      </c>
    </row>
    <row r="5225">
      <c r="A5225" s="2" t="s">
        <v>7</v>
      </c>
      <c r="B5225" s="5">
        <v>5775.0</v>
      </c>
      <c r="C5225" s="5" t="s">
        <v>13802</v>
      </c>
      <c r="D5225" s="5" t="s">
        <v>468</v>
      </c>
      <c r="F5225" s="5" t="s">
        <v>13803</v>
      </c>
      <c r="G5225" s="6" t="s">
        <v>13804</v>
      </c>
    </row>
    <row r="5226">
      <c r="A5226" s="2" t="s">
        <v>7</v>
      </c>
      <c r="B5226" s="5">
        <v>5776.0</v>
      </c>
      <c r="C5226" s="5" t="s">
        <v>13805</v>
      </c>
      <c r="D5226" s="5" t="s">
        <v>468</v>
      </c>
      <c r="F5226" s="5" t="s">
        <v>13806</v>
      </c>
      <c r="G5226" s="6" t="s">
        <v>13807</v>
      </c>
    </row>
    <row r="5227">
      <c r="A5227" s="2" t="s">
        <v>7</v>
      </c>
      <c r="B5227" s="5">
        <v>5777.0</v>
      </c>
      <c r="C5227" s="5" t="s">
        <v>13808</v>
      </c>
      <c r="D5227" s="5" t="s">
        <v>468</v>
      </c>
      <c r="F5227" s="5" t="s">
        <v>13809</v>
      </c>
      <c r="G5227" s="6" t="s">
        <v>13810</v>
      </c>
    </row>
    <row r="5228">
      <c r="A5228" s="2" t="s">
        <v>7</v>
      </c>
      <c r="B5228" s="5">
        <v>5778.0</v>
      </c>
      <c r="C5228" s="5" t="s">
        <v>13811</v>
      </c>
      <c r="D5228" s="5" t="s">
        <v>468</v>
      </c>
      <c r="F5228" s="5" t="s">
        <v>13812</v>
      </c>
      <c r="G5228" s="6" t="s">
        <v>13813</v>
      </c>
    </row>
    <row r="5229">
      <c r="A5229" s="2" t="s">
        <v>7</v>
      </c>
      <c r="B5229" s="5">
        <v>5779.0</v>
      </c>
      <c r="C5229" s="5" t="s">
        <v>13814</v>
      </c>
      <c r="D5229" s="5" t="s">
        <v>468</v>
      </c>
      <c r="F5229" s="5"/>
      <c r="G5229" s="6" t="s">
        <v>13815</v>
      </c>
    </row>
    <row r="5230">
      <c r="A5230" s="2" t="s">
        <v>7</v>
      </c>
      <c r="B5230" s="5">
        <v>5780.0</v>
      </c>
      <c r="C5230" s="5" t="s">
        <v>13816</v>
      </c>
      <c r="D5230" s="5" t="s">
        <v>468</v>
      </c>
      <c r="F5230" s="5" t="s">
        <v>13817</v>
      </c>
      <c r="G5230" s="6" t="s">
        <v>13818</v>
      </c>
    </row>
    <row r="5231">
      <c r="A5231" s="2" t="s">
        <v>7</v>
      </c>
      <c r="B5231" s="5">
        <v>5781.0</v>
      </c>
      <c r="C5231" s="5" t="s">
        <v>13819</v>
      </c>
      <c r="D5231" s="5" t="s">
        <v>468</v>
      </c>
      <c r="F5231" s="5" t="s">
        <v>13820</v>
      </c>
      <c r="G5231" s="6" t="s">
        <v>13821</v>
      </c>
    </row>
    <row r="5232">
      <c r="A5232" s="2" t="s">
        <v>7</v>
      </c>
      <c r="B5232" s="5">
        <v>5782.0</v>
      </c>
      <c r="C5232" s="5" t="s">
        <v>13822</v>
      </c>
      <c r="D5232" s="5" t="s">
        <v>468</v>
      </c>
      <c r="F5232" s="5"/>
      <c r="G5232" s="6" t="s">
        <v>13823</v>
      </c>
    </row>
    <row r="5233">
      <c r="A5233" s="2" t="s">
        <v>7</v>
      </c>
      <c r="B5233" s="5">
        <v>5783.0</v>
      </c>
      <c r="C5233" s="5" t="s">
        <v>13824</v>
      </c>
      <c r="D5233" s="5" t="s">
        <v>468</v>
      </c>
      <c r="F5233" s="5" t="s">
        <v>13825</v>
      </c>
      <c r="G5233" s="6" t="s">
        <v>13826</v>
      </c>
    </row>
    <row r="5234">
      <c r="A5234" s="2" t="s">
        <v>7</v>
      </c>
      <c r="B5234" s="5">
        <v>5784.0</v>
      </c>
      <c r="C5234" s="5" t="s">
        <v>13827</v>
      </c>
      <c r="D5234" s="5" t="s">
        <v>468</v>
      </c>
      <c r="F5234" s="5" t="s">
        <v>13828</v>
      </c>
      <c r="G5234" s="6" t="s">
        <v>13829</v>
      </c>
    </row>
    <row r="5235">
      <c r="A5235" s="2" t="s">
        <v>7</v>
      </c>
      <c r="B5235" s="5">
        <v>5785.0</v>
      </c>
      <c r="C5235" s="5" t="s">
        <v>13830</v>
      </c>
      <c r="D5235" s="5" t="s">
        <v>468</v>
      </c>
      <c r="F5235" s="5"/>
      <c r="G5235" s="6" t="s">
        <v>13831</v>
      </c>
    </row>
    <row r="5236">
      <c r="A5236" s="2" t="s">
        <v>7</v>
      </c>
      <c r="B5236" s="5">
        <v>5786.0</v>
      </c>
      <c r="C5236" s="5" t="s">
        <v>13832</v>
      </c>
      <c r="D5236" s="5" t="s">
        <v>468</v>
      </c>
      <c r="F5236" s="5" t="s">
        <v>13833</v>
      </c>
      <c r="G5236" s="6" t="s">
        <v>13834</v>
      </c>
    </row>
    <row r="5237">
      <c r="A5237" s="2" t="s">
        <v>7</v>
      </c>
      <c r="B5237" s="5">
        <v>5787.0</v>
      </c>
      <c r="C5237" s="5" t="s">
        <v>13835</v>
      </c>
      <c r="D5237" s="5" t="s">
        <v>468</v>
      </c>
      <c r="F5237" s="5" t="s">
        <v>5776</v>
      </c>
      <c r="G5237" s="6" t="s">
        <v>13836</v>
      </c>
    </row>
    <row r="5238">
      <c r="A5238" s="2" t="s">
        <v>7</v>
      </c>
      <c r="B5238" s="5">
        <v>5788.0</v>
      </c>
      <c r="C5238" s="5" t="s">
        <v>13837</v>
      </c>
      <c r="D5238" s="5" t="s">
        <v>468</v>
      </c>
      <c r="F5238" s="5" t="s">
        <v>13838</v>
      </c>
      <c r="G5238" s="6" t="s">
        <v>13839</v>
      </c>
    </row>
    <row r="5239">
      <c r="A5239" s="2" t="s">
        <v>7</v>
      </c>
      <c r="B5239" s="5">
        <v>5789.0</v>
      </c>
      <c r="C5239" s="5" t="s">
        <v>13840</v>
      </c>
      <c r="D5239" s="5" t="s">
        <v>468</v>
      </c>
      <c r="F5239" s="5" t="s">
        <v>13841</v>
      </c>
      <c r="G5239" s="6" t="s">
        <v>13842</v>
      </c>
    </row>
    <row r="5240">
      <c r="A5240" s="2" t="s">
        <v>7</v>
      </c>
      <c r="B5240" s="5">
        <v>5790.0</v>
      </c>
      <c r="C5240" s="5" t="s">
        <v>285</v>
      </c>
      <c r="D5240" s="5" t="s">
        <v>468</v>
      </c>
      <c r="F5240" s="5" t="s">
        <v>13843</v>
      </c>
      <c r="G5240" s="6" t="s">
        <v>13844</v>
      </c>
    </row>
    <row r="5241">
      <c r="A5241" s="2" t="s">
        <v>7</v>
      </c>
      <c r="B5241" s="5">
        <v>5791.0</v>
      </c>
      <c r="C5241" s="5" t="s">
        <v>13845</v>
      </c>
      <c r="D5241" s="5" t="s">
        <v>468</v>
      </c>
      <c r="F5241" s="5"/>
      <c r="G5241" s="6" t="s">
        <v>13846</v>
      </c>
    </row>
    <row r="5242">
      <c r="A5242" s="2" t="s">
        <v>7</v>
      </c>
      <c r="B5242" s="5">
        <v>5792.0</v>
      </c>
      <c r="C5242" s="5" t="s">
        <v>13847</v>
      </c>
      <c r="D5242" s="5" t="s">
        <v>468</v>
      </c>
      <c r="F5242" s="5"/>
      <c r="G5242" s="6" t="s">
        <v>13848</v>
      </c>
    </row>
    <row r="5243">
      <c r="A5243" s="2" t="s">
        <v>7</v>
      </c>
      <c r="B5243" s="5">
        <v>5793.0</v>
      </c>
      <c r="C5243" s="5" t="s">
        <v>13849</v>
      </c>
      <c r="D5243" s="5" t="s">
        <v>468</v>
      </c>
      <c r="F5243" s="5" t="s">
        <v>13850</v>
      </c>
      <c r="G5243" s="6" t="s">
        <v>13851</v>
      </c>
    </row>
    <row r="5244">
      <c r="A5244" s="2" t="s">
        <v>7</v>
      </c>
      <c r="B5244" s="5">
        <v>5794.0</v>
      </c>
      <c r="C5244" s="5" t="s">
        <v>13852</v>
      </c>
      <c r="D5244" s="5" t="s">
        <v>468</v>
      </c>
      <c r="F5244" s="5" t="s">
        <v>13853</v>
      </c>
      <c r="G5244" s="6" t="s">
        <v>13854</v>
      </c>
    </row>
    <row r="5245">
      <c r="A5245" s="2" t="s">
        <v>7</v>
      </c>
      <c r="B5245" s="5">
        <v>5795.0</v>
      </c>
      <c r="C5245" s="5" t="s">
        <v>13855</v>
      </c>
      <c r="D5245" s="5" t="s">
        <v>468</v>
      </c>
      <c r="F5245" s="5" t="s">
        <v>13856</v>
      </c>
      <c r="G5245" s="6" t="s">
        <v>13857</v>
      </c>
    </row>
    <row r="5246">
      <c r="A5246" s="2" t="s">
        <v>7</v>
      </c>
      <c r="B5246" s="5">
        <v>5796.0</v>
      </c>
      <c r="C5246" s="5" t="s">
        <v>13858</v>
      </c>
      <c r="D5246" s="5" t="s">
        <v>468</v>
      </c>
      <c r="F5246" s="5"/>
      <c r="G5246" s="6" t="s">
        <v>13859</v>
      </c>
    </row>
    <row r="5247">
      <c r="A5247" s="2" t="s">
        <v>7</v>
      </c>
      <c r="B5247" s="5">
        <v>5797.0</v>
      </c>
      <c r="C5247" s="5" t="s">
        <v>13860</v>
      </c>
      <c r="D5247" s="5" t="s">
        <v>468</v>
      </c>
      <c r="F5247" s="5" t="s">
        <v>13861</v>
      </c>
      <c r="G5247" s="6" t="s">
        <v>13862</v>
      </c>
    </row>
    <row r="5248">
      <c r="A5248" s="2" t="s">
        <v>7</v>
      </c>
      <c r="B5248" s="5">
        <v>5798.0</v>
      </c>
      <c r="C5248" s="5" t="s">
        <v>13863</v>
      </c>
      <c r="D5248" s="5" t="s">
        <v>468</v>
      </c>
      <c r="F5248" s="5" t="s">
        <v>13864</v>
      </c>
      <c r="G5248" s="6" t="s">
        <v>13865</v>
      </c>
    </row>
    <row r="5249">
      <c r="A5249" s="2" t="s">
        <v>7</v>
      </c>
      <c r="B5249" s="5">
        <v>5799.0</v>
      </c>
      <c r="C5249" s="5" t="s">
        <v>13866</v>
      </c>
      <c r="D5249" s="5" t="s">
        <v>468</v>
      </c>
      <c r="F5249" s="5" t="s">
        <v>13867</v>
      </c>
      <c r="G5249" s="6" t="s">
        <v>13868</v>
      </c>
    </row>
    <row r="5250">
      <c r="A5250" s="2" t="s">
        <v>7</v>
      </c>
      <c r="B5250" s="5">
        <v>5800.0</v>
      </c>
      <c r="C5250" s="5" t="s">
        <v>13869</v>
      </c>
      <c r="D5250" s="5" t="s">
        <v>468</v>
      </c>
      <c r="F5250" s="5" t="s">
        <v>13870</v>
      </c>
      <c r="G5250" s="6" t="s">
        <v>13871</v>
      </c>
    </row>
    <row r="5251">
      <c r="A5251" s="2" t="s">
        <v>7</v>
      </c>
      <c r="B5251" s="5">
        <v>5801.0</v>
      </c>
      <c r="C5251" s="5" t="s">
        <v>13872</v>
      </c>
      <c r="D5251" s="5" t="s">
        <v>468</v>
      </c>
      <c r="F5251" s="5"/>
      <c r="G5251" s="6" t="s">
        <v>13873</v>
      </c>
    </row>
    <row r="5252">
      <c r="A5252" s="2" t="s">
        <v>7</v>
      </c>
      <c r="B5252" s="5">
        <v>5802.0</v>
      </c>
      <c r="C5252" s="5" t="s">
        <v>13874</v>
      </c>
      <c r="D5252" s="5" t="s">
        <v>468</v>
      </c>
      <c r="F5252" s="5" t="s">
        <v>13875</v>
      </c>
      <c r="G5252" s="6" t="s">
        <v>13876</v>
      </c>
    </row>
    <row r="5253">
      <c r="A5253" s="2" t="s">
        <v>7</v>
      </c>
      <c r="B5253" s="5">
        <v>5803.0</v>
      </c>
      <c r="C5253" s="5" t="s">
        <v>45</v>
      </c>
      <c r="D5253" s="5" t="s">
        <v>468</v>
      </c>
      <c r="F5253" s="5" t="s">
        <v>13877</v>
      </c>
      <c r="G5253" s="6" t="s">
        <v>13878</v>
      </c>
    </row>
    <row r="5254">
      <c r="A5254" s="2" t="s">
        <v>7</v>
      </c>
      <c r="B5254" s="5">
        <v>5804.0</v>
      </c>
      <c r="C5254" s="5" t="s">
        <v>13879</v>
      </c>
      <c r="D5254" s="5" t="s">
        <v>468</v>
      </c>
      <c r="F5254" s="5"/>
      <c r="G5254" s="6" t="s">
        <v>13880</v>
      </c>
    </row>
    <row r="5255">
      <c r="A5255" s="2" t="s">
        <v>7</v>
      </c>
      <c r="B5255" s="5">
        <v>5805.0</v>
      </c>
      <c r="C5255" s="5" t="s">
        <v>13881</v>
      </c>
      <c r="D5255" s="5" t="s">
        <v>468</v>
      </c>
      <c r="F5255" s="5" t="s">
        <v>13882</v>
      </c>
      <c r="G5255" s="6" t="s">
        <v>13883</v>
      </c>
    </row>
    <row r="5256">
      <c r="A5256" s="2" t="s">
        <v>7</v>
      </c>
      <c r="B5256" s="5">
        <v>5806.0</v>
      </c>
      <c r="C5256" s="5" t="s">
        <v>13884</v>
      </c>
      <c r="D5256" s="5" t="s">
        <v>468</v>
      </c>
      <c r="F5256" s="5" t="s">
        <v>13885</v>
      </c>
      <c r="G5256" s="6" t="s">
        <v>13886</v>
      </c>
    </row>
    <row r="5257">
      <c r="A5257" s="2" t="s">
        <v>7</v>
      </c>
      <c r="B5257" s="5">
        <v>5807.0</v>
      </c>
      <c r="C5257" s="5" t="s">
        <v>13887</v>
      </c>
      <c r="D5257" s="5" t="s">
        <v>468</v>
      </c>
      <c r="F5257" s="5" t="s">
        <v>13888</v>
      </c>
      <c r="G5257" s="6" t="s">
        <v>13889</v>
      </c>
    </row>
    <row r="5258">
      <c r="A5258" s="2" t="s">
        <v>7</v>
      </c>
      <c r="B5258" s="5">
        <v>5808.0</v>
      </c>
      <c r="C5258" s="5" t="s">
        <v>13890</v>
      </c>
      <c r="D5258" s="5" t="s">
        <v>468</v>
      </c>
      <c r="F5258" s="5" t="s">
        <v>13891</v>
      </c>
      <c r="G5258" s="6" t="s">
        <v>13892</v>
      </c>
    </row>
    <row r="5259">
      <c r="A5259" s="2" t="s">
        <v>7</v>
      </c>
      <c r="B5259" s="5">
        <v>5809.0</v>
      </c>
      <c r="C5259" s="5" t="s">
        <v>13893</v>
      </c>
      <c r="D5259" s="5" t="s">
        <v>468</v>
      </c>
      <c r="F5259" s="5" t="s">
        <v>13894</v>
      </c>
      <c r="G5259" s="6" t="s">
        <v>13895</v>
      </c>
    </row>
    <row r="5260">
      <c r="A5260" s="2" t="s">
        <v>7</v>
      </c>
      <c r="B5260" s="5">
        <v>5810.0</v>
      </c>
      <c r="C5260" s="5" t="s">
        <v>13896</v>
      </c>
      <c r="D5260" s="5" t="s">
        <v>468</v>
      </c>
      <c r="F5260" s="5" t="s">
        <v>13897</v>
      </c>
      <c r="G5260" s="6" t="s">
        <v>13898</v>
      </c>
    </row>
    <row r="5261">
      <c r="A5261" s="2" t="s">
        <v>7</v>
      </c>
      <c r="B5261" s="5">
        <v>5811.0</v>
      </c>
      <c r="C5261" s="5" t="s">
        <v>13899</v>
      </c>
      <c r="D5261" s="5" t="s">
        <v>468</v>
      </c>
      <c r="F5261" s="5"/>
      <c r="G5261" s="6" t="s">
        <v>13900</v>
      </c>
    </row>
    <row r="5262">
      <c r="A5262" s="2" t="s">
        <v>7</v>
      </c>
      <c r="B5262" s="5">
        <v>5812.0</v>
      </c>
      <c r="C5262" s="5" t="s">
        <v>13901</v>
      </c>
      <c r="D5262" s="5" t="s">
        <v>468</v>
      </c>
      <c r="F5262" s="5"/>
      <c r="G5262" s="6" t="s">
        <v>13902</v>
      </c>
    </row>
    <row r="5263">
      <c r="A5263" s="2" t="s">
        <v>7</v>
      </c>
      <c r="B5263" s="5">
        <v>5813.0</v>
      </c>
      <c r="C5263" s="5" t="s">
        <v>13903</v>
      </c>
      <c r="D5263" s="5" t="s">
        <v>468</v>
      </c>
      <c r="F5263" s="5" t="s">
        <v>13904</v>
      </c>
      <c r="G5263" s="6" t="s">
        <v>13905</v>
      </c>
    </row>
    <row r="5264">
      <c r="A5264" s="2" t="s">
        <v>7</v>
      </c>
      <c r="B5264" s="5">
        <v>5814.0</v>
      </c>
      <c r="C5264" s="5" t="s">
        <v>13906</v>
      </c>
      <c r="D5264" s="5" t="s">
        <v>468</v>
      </c>
      <c r="F5264" s="5" t="s">
        <v>13907</v>
      </c>
      <c r="G5264" s="6" t="s">
        <v>13908</v>
      </c>
    </row>
    <row r="5265">
      <c r="A5265" s="2" t="s">
        <v>7</v>
      </c>
      <c r="B5265" s="5">
        <v>5815.0</v>
      </c>
      <c r="C5265" s="5" t="s">
        <v>13909</v>
      </c>
      <c r="D5265" s="5" t="s">
        <v>468</v>
      </c>
      <c r="F5265" s="5"/>
      <c r="G5265" s="6" t="s">
        <v>13910</v>
      </c>
    </row>
    <row r="5266">
      <c r="A5266" s="2" t="s">
        <v>7</v>
      </c>
      <c r="B5266" s="5">
        <v>5816.0</v>
      </c>
      <c r="C5266" s="5" t="s">
        <v>13911</v>
      </c>
      <c r="D5266" s="5" t="s">
        <v>468</v>
      </c>
      <c r="F5266" s="5" t="s">
        <v>13912</v>
      </c>
      <c r="G5266" s="6" t="s">
        <v>13913</v>
      </c>
    </row>
    <row r="5267">
      <c r="A5267" s="2" t="s">
        <v>7</v>
      </c>
      <c r="B5267" s="5">
        <v>5817.0</v>
      </c>
      <c r="C5267" s="5" t="s">
        <v>13914</v>
      </c>
      <c r="D5267" s="5" t="s">
        <v>468</v>
      </c>
      <c r="F5267" s="5" t="s">
        <v>13915</v>
      </c>
      <c r="G5267" s="6" t="s">
        <v>13916</v>
      </c>
    </row>
    <row r="5268">
      <c r="A5268" s="2" t="s">
        <v>7</v>
      </c>
      <c r="B5268" s="5">
        <v>5818.0</v>
      </c>
      <c r="C5268" s="5" t="s">
        <v>13917</v>
      </c>
      <c r="D5268" s="5" t="s">
        <v>468</v>
      </c>
      <c r="F5268" s="5" t="s">
        <v>13918</v>
      </c>
      <c r="G5268" s="6" t="s">
        <v>13919</v>
      </c>
    </row>
    <row r="5269">
      <c r="A5269" s="2" t="s">
        <v>7</v>
      </c>
      <c r="B5269" s="5">
        <v>5819.0</v>
      </c>
      <c r="C5269" s="5" t="s">
        <v>13920</v>
      </c>
      <c r="D5269" s="5" t="s">
        <v>468</v>
      </c>
      <c r="F5269" s="5" t="s">
        <v>13921</v>
      </c>
      <c r="G5269" s="6" t="s">
        <v>13922</v>
      </c>
    </row>
    <row r="5270">
      <c r="A5270" s="2" t="s">
        <v>7</v>
      </c>
      <c r="B5270" s="5">
        <v>5820.0</v>
      </c>
      <c r="C5270" s="5" t="s">
        <v>13923</v>
      </c>
      <c r="D5270" s="5" t="s">
        <v>468</v>
      </c>
      <c r="F5270" s="5" t="s">
        <v>13924</v>
      </c>
      <c r="G5270" s="6" t="s">
        <v>13925</v>
      </c>
    </row>
    <row r="5271">
      <c r="A5271" s="2" t="s">
        <v>7</v>
      </c>
      <c r="B5271" s="5">
        <v>5821.0</v>
      </c>
      <c r="C5271" s="5" t="s">
        <v>13926</v>
      </c>
      <c r="D5271" s="5" t="s">
        <v>468</v>
      </c>
      <c r="F5271" s="5" t="s">
        <v>13927</v>
      </c>
      <c r="G5271" s="6" t="s">
        <v>13928</v>
      </c>
    </row>
    <row r="5272">
      <c r="A5272" s="2" t="s">
        <v>7</v>
      </c>
      <c r="B5272" s="5">
        <v>5822.0</v>
      </c>
      <c r="C5272" s="5" t="s">
        <v>13929</v>
      </c>
      <c r="D5272" s="5" t="s">
        <v>468</v>
      </c>
      <c r="F5272" s="5" t="s">
        <v>13930</v>
      </c>
      <c r="G5272" s="6" t="s">
        <v>13931</v>
      </c>
    </row>
    <row r="5273">
      <c r="A5273" s="2" t="s">
        <v>7</v>
      </c>
      <c r="B5273" s="5">
        <v>5823.0</v>
      </c>
      <c r="C5273" s="5" t="s">
        <v>13932</v>
      </c>
      <c r="D5273" s="5" t="s">
        <v>468</v>
      </c>
      <c r="F5273" s="5" t="s">
        <v>13933</v>
      </c>
      <c r="G5273" s="6" t="s">
        <v>13934</v>
      </c>
    </row>
    <row r="5274">
      <c r="A5274" s="2" t="s">
        <v>7</v>
      </c>
      <c r="B5274" s="5">
        <v>5824.0</v>
      </c>
      <c r="C5274" s="5" t="s">
        <v>13935</v>
      </c>
      <c r="D5274" s="5" t="s">
        <v>468</v>
      </c>
      <c r="F5274" s="5" t="s">
        <v>13936</v>
      </c>
      <c r="G5274" s="6" t="s">
        <v>13937</v>
      </c>
    </row>
    <row r="5275">
      <c r="A5275" s="2" t="s">
        <v>7</v>
      </c>
      <c r="B5275" s="5">
        <v>5825.0</v>
      </c>
      <c r="C5275" s="5" t="s">
        <v>13938</v>
      </c>
      <c r="D5275" s="5" t="s">
        <v>468</v>
      </c>
      <c r="F5275" s="5"/>
      <c r="G5275" s="6" t="s">
        <v>13939</v>
      </c>
    </row>
    <row r="5276">
      <c r="A5276" s="2" t="s">
        <v>7</v>
      </c>
      <c r="B5276" s="5">
        <v>5826.0</v>
      </c>
      <c r="C5276" s="5" t="s">
        <v>13940</v>
      </c>
      <c r="D5276" s="5" t="s">
        <v>468</v>
      </c>
      <c r="F5276" s="5" t="s">
        <v>13941</v>
      </c>
      <c r="G5276" s="6" t="s">
        <v>13942</v>
      </c>
    </row>
    <row r="5277">
      <c r="A5277" s="2" t="s">
        <v>7</v>
      </c>
      <c r="B5277" s="5">
        <v>5827.0</v>
      </c>
      <c r="C5277" s="5" t="s">
        <v>13943</v>
      </c>
      <c r="D5277" s="5" t="s">
        <v>468</v>
      </c>
      <c r="F5277" s="5" t="s">
        <v>13944</v>
      </c>
      <c r="G5277" s="6" t="s">
        <v>13945</v>
      </c>
    </row>
    <row r="5278">
      <c r="A5278" s="2" t="s">
        <v>7</v>
      </c>
      <c r="B5278" s="5">
        <v>5828.0</v>
      </c>
      <c r="C5278" s="5" t="s">
        <v>13946</v>
      </c>
      <c r="D5278" s="5" t="s">
        <v>468</v>
      </c>
      <c r="F5278" s="5" t="s">
        <v>13947</v>
      </c>
      <c r="G5278" s="6" t="s">
        <v>13948</v>
      </c>
    </row>
    <row r="5279">
      <c r="A5279" s="2" t="s">
        <v>7</v>
      </c>
      <c r="B5279" s="5">
        <v>5829.0</v>
      </c>
      <c r="C5279" s="5" t="s">
        <v>185</v>
      </c>
      <c r="D5279" s="5" t="s">
        <v>468</v>
      </c>
      <c r="F5279" s="5" t="s">
        <v>4632</v>
      </c>
      <c r="G5279" s="6" t="s">
        <v>13949</v>
      </c>
    </row>
    <row r="5280">
      <c r="A5280" s="2" t="s">
        <v>7</v>
      </c>
      <c r="B5280" s="5">
        <v>5830.0</v>
      </c>
      <c r="C5280" s="5" t="s">
        <v>13950</v>
      </c>
      <c r="D5280" s="5" t="s">
        <v>468</v>
      </c>
      <c r="F5280" s="5" t="s">
        <v>13951</v>
      </c>
      <c r="G5280" s="6" t="s">
        <v>13952</v>
      </c>
    </row>
    <row r="5281">
      <c r="A5281" s="2" t="s">
        <v>7</v>
      </c>
      <c r="B5281" s="5">
        <v>5831.0</v>
      </c>
      <c r="C5281" s="5" t="s">
        <v>13953</v>
      </c>
      <c r="D5281" s="5" t="s">
        <v>468</v>
      </c>
      <c r="F5281" s="5" t="s">
        <v>13954</v>
      </c>
      <c r="G5281" s="6" t="s">
        <v>13955</v>
      </c>
    </row>
    <row r="5282">
      <c r="A5282" s="2" t="s">
        <v>7</v>
      </c>
      <c r="B5282" s="5">
        <v>5832.0</v>
      </c>
      <c r="C5282" s="5" t="s">
        <v>13956</v>
      </c>
      <c r="D5282" s="5" t="s">
        <v>468</v>
      </c>
      <c r="F5282" s="5"/>
      <c r="G5282" s="6" t="s">
        <v>13957</v>
      </c>
    </row>
    <row r="5283">
      <c r="A5283" s="2" t="s">
        <v>7</v>
      </c>
      <c r="B5283" s="5">
        <v>5833.0</v>
      </c>
      <c r="C5283" s="5" t="s">
        <v>13958</v>
      </c>
      <c r="D5283" s="5" t="s">
        <v>468</v>
      </c>
      <c r="F5283" s="5"/>
      <c r="G5283" s="6" t="s">
        <v>13959</v>
      </c>
    </row>
    <row r="5284">
      <c r="A5284" s="2" t="s">
        <v>7</v>
      </c>
      <c r="B5284" s="5">
        <v>5834.0</v>
      </c>
      <c r="C5284" s="5" t="s">
        <v>13960</v>
      </c>
      <c r="D5284" s="5" t="s">
        <v>468</v>
      </c>
      <c r="F5284" s="5" t="s">
        <v>13961</v>
      </c>
      <c r="G5284" s="6" t="s">
        <v>13962</v>
      </c>
    </row>
    <row r="5285">
      <c r="A5285" s="2" t="s">
        <v>7</v>
      </c>
      <c r="B5285" s="5">
        <v>5835.0</v>
      </c>
      <c r="C5285" s="5" t="s">
        <v>13963</v>
      </c>
      <c r="D5285" s="5" t="s">
        <v>4620</v>
      </c>
      <c r="F5285" s="5"/>
      <c r="G5285" s="6" t="s">
        <v>13964</v>
      </c>
    </row>
    <row r="5286">
      <c r="A5286" s="2" t="s">
        <v>7</v>
      </c>
      <c r="B5286" s="5">
        <v>5836.0</v>
      </c>
      <c r="C5286" s="5" t="s">
        <v>13965</v>
      </c>
      <c r="D5286" s="5" t="s">
        <v>4620</v>
      </c>
      <c r="F5286" s="5" t="s">
        <v>13966</v>
      </c>
      <c r="G5286" s="6" t="s">
        <v>13967</v>
      </c>
    </row>
    <row r="5287">
      <c r="A5287" s="2" t="s">
        <v>7</v>
      </c>
      <c r="B5287" s="5">
        <v>5837.0</v>
      </c>
      <c r="C5287" s="5" t="s">
        <v>13968</v>
      </c>
      <c r="D5287" s="5" t="s">
        <v>468</v>
      </c>
      <c r="F5287" s="5" t="s">
        <v>13969</v>
      </c>
      <c r="G5287" s="6" t="s">
        <v>13970</v>
      </c>
    </row>
    <row r="5288">
      <c r="A5288" s="2" t="s">
        <v>7</v>
      </c>
      <c r="B5288" s="5">
        <v>5838.0</v>
      </c>
      <c r="C5288" s="5" t="s">
        <v>13971</v>
      </c>
      <c r="D5288" s="5" t="s">
        <v>468</v>
      </c>
      <c r="F5288" s="5"/>
      <c r="G5288" s="6" t="s">
        <v>13972</v>
      </c>
    </row>
    <row r="5289">
      <c r="A5289" s="2" t="s">
        <v>7</v>
      </c>
      <c r="B5289" s="5">
        <v>5839.0</v>
      </c>
      <c r="C5289" s="5" t="s">
        <v>13973</v>
      </c>
      <c r="D5289" s="5" t="s">
        <v>468</v>
      </c>
      <c r="F5289" s="5" t="s">
        <v>13974</v>
      </c>
      <c r="G5289" s="6" t="s">
        <v>13975</v>
      </c>
    </row>
    <row r="5290">
      <c r="A5290" s="2" t="s">
        <v>7</v>
      </c>
      <c r="B5290" s="5">
        <v>5840.0</v>
      </c>
      <c r="C5290" s="5" t="s">
        <v>13976</v>
      </c>
      <c r="D5290" s="5" t="s">
        <v>4620</v>
      </c>
      <c r="F5290" s="5" t="s">
        <v>13977</v>
      </c>
      <c r="G5290" s="6" t="s">
        <v>13978</v>
      </c>
    </row>
    <row r="5291">
      <c r="A5291" s="2" t="s">
        <v>7</v>
      </c>
      <c r="B5291" s="5">
        <v>5841.0</v>
      </c>
      <c r="C5291" s="5" t="s">
        <v>13979</v>
      </c>
      <c r="D5291" s="5" t="s">
        <v>468</v>
      </c>
      <c r="F5291" s="5" t="s">
        <v>13980</v>
      </c>
      <c r="G5291" s="6" t="s">
        <v>13981</v>
      </c>
    </row>
    <row r="5292">
      <c r="A5292" s="2" t="s">
        <v>7</v>
      </c>
      <c r="B5292" s="5">
        <v>5842.0</v>
      </c>
      <c r="C5292" s="5" t="s">
        <v>13982</v>
      </c>
      <c r="D5292" s="5" t="s">
        <v>468</v>
      </c>
      <c r="F5292" s="5" t="s">
        <v>13983</v>
      </c>
      <c r="G5292" s="6" t="s">
        <v>13984</v>
      </c>
    </row>
    <row r="5293">
      <c r="A5293" s="2" t="s">
        <v>7</v>
      </c>
      <c r="B5293" s="5">
        <v>5843.0</v>
      </c>
      <c r="C5293" s="5" t="s">
        <v>13985</v>
      </c>
      <c r="D5293" s="5" t="s">
        <v>468</v>
      </c>
      <c r="F5293" s="5"/>
      <c r="G5293" s="6" t="s">
        <v>13986</v>
      </c>
    </row>
    <row r="5294">
      <c r="A5294" s="2" t="s">
        <v>7</v>
      </c>
      <c r="B5294" s="5">
        <v>5844.0</v>
      </c>
      <c r="C5294" s="5" t="s">
        <v>13987</v>
      </c>
      <c r="D5294" s="5" t="s">
        <v>468</v>
      </c>
      <c r="F5294" s="5" t="s">
        <v>13988</v>
      </c>
      <c r="G5294" s="6" t="s">
        <v>13989</v>
      </c>
    </row>
    <row r="5295">
      <c r="A5295" s="2" t="s">
        <v>7</v>
      </c>
      <c r="B5295" s="5">
        <v>5845.0</v>
      </c>
      <c r="C5295" s="5" t="s">
        <v>13990</v>
      </c>
      <c r="D5295" s="5" t="s">
        <v>468</v>
      </c>
      <c r="F5295" s="5"/>
      <c r="G5295" s="6" t="s">
        <v>13991</v>
      </c>
    </row>
    <row r="5296">
      <c r="A5296" s="2" t="s">
        <v>7</v>
      </c>
      <c r="B5296" s="5">
        <v>5846.0</v>
      </c>
      <c r="C5296" s="5" t="s">
        <v>13992</v>
      </c>
      <c r="D5296" s="5" t="s">
        <v>468</v>
      </c>
      <c r="F5296" s="5" t="s">
        <v>13993</v>
      </c>
      <c r="G5296" s="6" t="s">
        <v>13994</v>
      </c>
    </row>
    <row r="5297">
      <c r="A5297" s="2" t="s">
        <v>7</v>
      </c>
      <c r="B5297" s="5">
        <v>5847.0</v>
      </c>
      <c r="C5297" s="5" t="s">
        <v>13995</v>
      </c>
      <c r="D5297" s="5" t="s">
        <v>468</v>
      </c>
      <c r="F5297" s="5" t="s">
        <v>13996</v>
      </c>
      <c r="G5297" s="6" t="s">
        <v>13997</v>
      </c>
    </row>
    <row r="5298">
      <c r="A5298" s="2" t="s">
        <v>7</v>
      </c>
      <c r="B5298" s="5">
        <v>5848.0</v>
      </c>
      <c r="C5298" s="5" t="s">
        <v>13998</v>
      </c>
      <c r="D5298" s="5" t="s">
        <v>468</v>
      </c>
      <c r="F5298" s="5" t="s">
        <v>13999</v>
      </c>
      <c r="G5298" s="6" t="s">
        <v>14000</v>
      </c>
    </row>
    <row r="5299">
      <c r="A5299" s="2" t="s">
        <v>7</v>
      </c>
      <c r="B5299" s="5">
        <v>5849.0</v>
      </c>
      <c r="C5299" s="5" t="s">
        <v>14001</v>
      </c>
      <c r="D5299" s="5" t="s">
        <v>468</v>
      </c>
      <c r="F5299" s="5" t="s">
        <v>14002</v>
      </c>
      <c r="G5299" s="6" t="s">
        <v>14003</v>
      </c>
    </row>
    <row r="5300">
      <c r="A5300" s="2" t="s">
        <v>7</v>
      </c>
      <c r="B5300" s="5">
        <v>5850.0</v>
      </c>
      <c r="C5300" s="5" t="s">
        <v>14004</v>
      </c>
      <c r="D5300" s="5" t="s">
        <v>468</v>
      </c>
      <c r="F5300" s="5" t="s">
        <v>14005</v>
      </c>
      <c r="G5300" s="6" t="s">
        <v>14006</v>
      </c>
    </row>
    <row r="5301">
      <c r="A5301" s="2" t="s">
        <v>7</v>
      </c>
      <c r="B5301" s="5">
        <v>5851.0</v>
      </c>
      <c r="C5301" s="5" t="s">
        <v>14007</v>
      </c>
      <c r="D5301" s="5" t="s">
        <v>468</v>
      </c>
      <c r="F5301" s="5" t="s">
        <v>14008</v>
      </c>
      <c r="G5301" s="6" t="s">
        <v>14009</v>
      </c>
    </row>
    <row r="5302">
      <c r="A5302" s="2" t="s">
        <v>7</v>
      </c>
      <c r="B5302" s="5">
        <v>5852.0</v>
      </c>
      <c r="C5302" s="5" t="s">
        <v>14010</v>
      </c>
      <c r="D5302" s="5" t="s">
        <v>468</v>
      </c>
      <c r="F5302" s="5" t="s">
        <v>8652</v>
      </c>
      <c r="G5302" s="6" t="s">
        <v>14011</v>
      </c>
    </row>
    <row r="5303">
      <c r="A5303" s="2" t="s">
        <v>7</v>
      </c>
      <c r="B5303" s="5">
        <v>5853.0</v>
      </c>
      <c r="C5303" s="5" t="s">
        <v>14012</v>
      </c>
      <c r="D5303" s="5" t="s">
        <v>468</v>
      </c>
      <c r="F5303" s="5" t="s">
        <v>14013</v>
      </c>
      <c r="G5303" s="6" t="s">
        <v>14014</v>
      </c>
    </row>
    <row r="5304">
      <c r="A5304" s="2" t="s">
        <v>7</v>
      </c>
      <c r="B5304" s="5">
        <v>5854.0</v>
      </c>
      <c r="C5304" s="5" t="s">
        <v>14015</v>
      </c>
      <c r="D5304" s="5" t="s">
        <v>4620</v>
      </c>
      <c r="F5304" s="5"/>
      <c r="G5304" s="6" t="s">
        <v>14016</v>
      </c>
    </row>
    <row r="5305">
      <c r="A5305" s="2" t="s">
        <v>7</v>
      </c>
      <c r="B5305" s="5">
        <v>5855.0</v>
      </c>
      <c r="C5305" s="5" t="s">
        <v>14017</v>
      </c>
      <c r="D5305" s="5" t="s">
        <v>468</v>
      </c>
      <c r="F5305" s="5"/>
      <c r="G5305" s="6" t="s">
        <v>14018</v>
      </c>
    </row>
    <row r="5306">
      <c r="A5306" s="2" t="s">
        <v>7</v>
      </c>
      <c r="B5306" s="5">
        <v>5856.0</v>
      </c>
      <c r="C5306" s="5" t="s">
        <v>14019</v>
      </c>
      <c r="D5306" s="5" t="s">
        <v>468</v>
      </c>
      <c r="F5306" s="5" t="s">
        <v>14020</v>
      </c>
      <c r="G5306" s="6" t="s">
        <v>14021</v>
      </c>
    </row>
    <row r="5307">
      <c r="A5307" s="2" t="s">
        <v>7</v>
      </c>
      <c r="B5307" s="5">
        <v>5857.0</v>
      </c>
      <c r="C5307" s="5" t="s">
        <v>14022</v>
      </c>
      <c r="D5307" s="5" t="s">
        <v>4620</v>
      </c>
      <c r="F5307" s="5" t="s">
        <v>14023</v>
      </c>
      <c r="G5307" s="6" t="s">
        <v>14024</v>
      </c>
    </row>
    <row r="5308">
      <c r="A5308" s="2" t="s">
        <v>7</v>
      </c>
      <c r="B5308" s="5">
        <v>5858.0</v>
      </c>
      <c r="C5308" s="5" t="s">
        <v>14025</v>
      </c>
      <c r="D5308" s="5" t="s">
        <v>468</v>
      </c>
      <c r="F5308" s="5" t="s">
        <v>14026</v>
      </c>
      <c r="G5308" s="6" t="s">
        <v>14027</v>
      </c>
    </row>
    <row r="5309">
      <c r="A5309" s="2" t="s">
        <v>7</v>
      </c>
      <c r="B5309" s="5">
        <v>5859.0</v>
      </c>
      <c r="C5309" s="5" t="s">
        <v>14028</v>
      </c>
      <c r="D5309" s="5" t="s">
        <v>468</v>
      </c>
      <c r="F5309" s="5" t="s">
        <v>14029</v>
      </c>
      <c r="G5309" s="6" t="s">
        <v>14030</v>
      </c>
    </row>
    <row r="5310">
      <c r="A5310" s="2" t="s">
        <v>7</v>
      </c>
      <c r="B5310" s="5">
        <v>5860.0</v>
      </c>
      <c r="C5310" s="5" t="s">
        <v>14031</v>
      </c>
      <c r="D5310" s="5" t="s">
        <v>468</v>
      </c>
      <c r="F5310" s="5"/>
      <c r="G5310" s="6" t="s">
        <v>14032</v>
      </c>
    </row>
    <row r="5311">
      <c r="A5311" s="2" t="s">
        <v>7</v>
      </c>
      <c r="B5311" s="5">
        <v>5861.0</v>
      </c>
      <c r="C5311" s="5" t="s">
        <v>14033</v>
      </c>
      <c r="D5311" s="5" t="s">
        <v>468</v>
      </c>
      <c r="F5311" s="5" t="s">
        <v>14034</v>
      </c>
      <c r="G5311" s="6" t="s">
        <v>14035</v>
      </c>
    </row>
    <row r="5312">
      <c r="A5312" s="2" t="s">
        <v>7</v>
      </c>
      <c r="B5312" s="5">
        <v>5862.0</v>
      </c>
      <c r="C5312" s="5" t="s">
        <v>14036</v>
      </c>
      <c r="D5312" s="5" t="s">
        <v>468</v>
      </c>
      <c r="F5312" s="5" t="s">
        <v>14037</v>
      </c>
      <c r="G5312" s="6" t="s">
        <v>14038</v>
      </c>
    </row>
    <row r="5313">
      <c r="A5313" s="2" t="s">
        <v>7</v>
      </c>
      <c r="B5313" s="5">
        <v>5863.0</v>
      </c>
      <c r="C5313" s="5" t="s">
        <v>14039</v>
      </c>
      <c r="D5313" s="5" t="s">
        <v>468</v>
      </c>
      <c r="F5313" s="5" t="s">
        <v>14040</v>
      </c>
      <c r="G5313" s="6" t="s">
        <v>14041</v>
      </c>
    </row>
    <row r="5314">
      <c r="A5314" s="2" t="s">
        <v>7</v>
      </c>
      <c r="B5314" s="5">
        <v>5864.0</v>
      </c>
      <c r="C5314" s="5" t="s">
        <v>14042</v>
      </c>
      <c r="D5314" s="5" t="s">
        <v>468</v>
      </c>
      <c r="F5314" s="5" t="s">
        <v>14043</v>
      </c>
      <c r="G5314" s="6" t="s">
        <v>14044</v>
      </c>
    </row>
    <row r="5315">
      <c r="A5315" s="2" t="s">
        <v>7</v>
      </c>
      <c r="B5315" s="5">
        <v>5865.0</v>
      </c>
      <c r="C5315" s="5" t="s">
        <v>14045</v>
      </c>
      <c r="D5315" s="5" t="s">
        <v>4620</v>
      </c>
      <c r="F5315" s="5" t="s">
        <v>14046</v>
      </c>
      <c r="G5315" s="6" t="s">
        <v>14047</v>
      </c>
    </row>
    <row r="5316">
      <c r="A5316" s="2" t="s">
        <v>7</v>
      </c>
      <c r="B5316" s="5">
        <v>5866.0</v>
      </c>
      <c r="C5316" s="5" t="s">
        <v>14048</v>
      </c>
      <c r="D5316" s="5" t="s">
        <v>468</v>
      </c>
      <c r="F5316" s="5" t="s">
        <v>12732</v>
      </c>
      <c r="G5316" s="6" t="s">
        <v>14049</v>
      </c>
    </row>
    <row r="5317">
      <c r="A5317" s="2" t="s">
        <v>7</v>
      </c>
      <c r="B5317" s="5">
        <v>5867.0</v>
      </c>
      <c r="C5317" s="5" t="s">
        <v>14050</v>
      </c>
      <c r="D5317" s="5" t="s">
        <v>468</v>
      </c>
      <c r="F5317" s="5" t="s">
        <v>14051</v>
      </c>
      <c r="G5317" s="6" t="s">
        <v>14052</v>
      </c>
    </row>
    <row r="5318">
      <c r="A5318" s="2" t="s">
        <v>7</v>
      </c>
      <c r="B5318" s="5">
        <v>5868.0</v>
      </c>
      <c r="C5318" s="5" t="s">
        <v>14053</v>
      </c>
      <c r="D5318" s="5" t="s">
        <v>468</v>
      </c>
      <c r="F5318" s="5" t="s">
        <v>14054</v>
      </c>
      <c r="G5318" s="6" t="s">
        <v>14055</v>
      </c>
    </row>
    <row r="5319">
      <c r="A5319" s="2" t="s">
        <v>7</v>
      </c>
      <c r="B5319" s="5">
        <v>5869.0</v>
      </c>
      <c r="C5319" s="5" t="s">
        <v>14056</v>
      </c>
      <c r="D5319" s="5" t="s">
        <v>468</v>
      </c>
      <c r="F5319" s="5" t="s">
        <v>14057</v>
      </c>
      <c r="G5319" s="6" t="s">
        <v>14058</v>
      </c>
    </row>
    <row r="5320">
      <c r="A5320" s="2" t="s">
        <v>7</v>
      </c>
      <c r="B5320" s="5">
        <v>5870.0</v>
      </c>
      <c r="C5320" s="5" t="s">
        <v>14059</v>
      </c>
      <c r="D5320" s="5" t="s">
        <v>4620</v>
      </c>
      <c r="F5320" s="5"/>
      <c r="G5320" s="6" t="s">
        <v>14060</v>
      </c>
    </row>
    <row r="5321">
      <c r="A5321" s="2" t="s">
        <v>7</v>
      </c>
      <c r="B5321" s="5">
        <v>5871.0</v>
      </c>
      <c r="C5321" s="5" t="s">
        <v>14061</v>
      </c>
      <c r="D5321" s="5" t="s">
        <v>468</v>
      </c>
      <c r="F5321" s="5"/>
      <c r="G5321" s="6" t="s">
        <v>14062</v>
      </c>
    </row>
    <row r="5322">
      <c r="A5322" s="2" t="s">
        <v>7</v>
      </c>
      <c r="B5322" s="5">
        <v>5872.0</v>
      </c>
      <c r="C5322" s="5" t="s">
        <v>14063</v>
      </c>
      <c r="D5322" s="5" t="s">
        <v>468</v>
      </c>
      <c r="F5322" s="5" t="s">
        <v>14064</v>
      </c>
      <c r="G5322" s="6" t="s">
        <v>14065</v>
      </c>
    </row>
    <row r="5323">
      <c r="A5323" s="2" t="s">
        <v>7</v>
      </c>
      <c r="B5323" s="5">
        <v>5873.0</v>
      </c>
      <c r="C5323" s="5" t="s">
        <v>14066</v>
      </c>
      <c r="D5323" s="5" t="s">
        <v>468</v>
      </c>
      <c r="F5323" s="5" t="s">
        <v>14067</v>
      </c>
      <c r="G5323" s="6" t="s">
        <v>14068</v>
      </c>
    </row>
    <row r="5324">
      <c r="A5324" s="2" t="s">
        <v>7</v>
      </c>
      <c r="B5324" s="5">
        <v>5874.0</v>
      </c>
      <c r="C5324" s="5" t="s">
        <v>14069</v>
      </c>
      <c r="D5324" s="5" t="s">
        <v>468</v>
      </c>
      <c r="F5324" s="5" t="s">
        <v>14070</v>
      </c>
      <c r="G5324" s="6" t="s">
        <v>14071</v>
      </c>
    </row>
    <row r="5325">
      <c r="A5325" s="2" t="s">
        <v>7</v>
      </c>
      <c r="B5325" s="5">
        <v>5875.0</v>
      </c>
      <c r="C5325" s="5" t="s">
        <v>14072</v>
      </c>
      <c r="D5325" s="5" t="s">
        <v>468</v>
      </c>
      <c r="F5325" s="5" t="s">
        <v>14073</v>
      </c>
      <c r="G5325" s="6" t="s">
        <v>14074</v>
      </c>
    </row>
    <row r="5326">
      <c r="A5326" s="2" t="s">
        <v>7</v>
      </c>
      <c r="B5326" s="5">
        <v>5876.0</v>
      </c>
      <c r="C5326" s="5" t="s">
        <v>14075</v>
      </c>
      <c r="D5326" s="5" t="s">
        <v>468</v>
      </c>
      <c r="F5326" s="5" t="s">
        <v>14076</v>
      </c>
      <c r="G5326" s="6" t="s">
        <v>14077</v>
      </c>
    </row>
    <row r="5327">
      <c r="A5327" s="2" t="s">
        <v>7</v>
      </c>
      <c r="B5327" s="5">
        <v>5877.0</v>
      </c>
      <c r="C5327" s="5" t="s">
        <v>14078</v>
      </c>
      <c r="D5327" s="5" t="s">
        <v>468</v>
      </c>
      <c r="F5327" s="5" t="s">
        <v>14079</v>
      </c>
      <c r="G5327" s="6" t="s">
        <v>14080</v>
      </c>
    </row>
    <row r="5328">
      <c r="A5328" s="2" t="s">
        <v>7</v>
      </c>
      <c r="B5328" s="5">
        <v>5878.0</v>
      </c>
      <c r="C5328" s="5" t="s">
        <v>14081</v>
      </c>
      <c r="D5328" s="5" t="s">
        <v>468</v>
      </c>
      <c r="F5328" s="5" t="s">
        <v>6241</v>
      </c>
      <c r="G5328" s="6" t="s">
        <v>14082</v>
      </c>
    </row>
    <row r="5329">
      <c r="A5329" s="2" t="s">
        <v>7</v>
      </c>
      <c r="B5329" s="5">
        <v>5879.0</v>
      </c>
      <c r="C5329" s="5" t="s">
        <v>14083</v>
      </c>
      <c r="D5329" s="5" t="s">
        <v>468</v>
      </c>
      <c r="F5329" s="5" t="s">
        <v>14084</v>
      </c>
      <c r="G5329" s="6" t="s">
        <v>14085</v>
      </c>
    </row>
    <row r="5330">
      <c r="A5330" s="2" t="s">
        <v>7</v>
      </c>
      <c r="B5330" s="5">
        <v>5880.0</v>
      </c>
      <c r="C5330" s="5" t="s">
        <v>14086</v>
      </c>
      <c r="D5330" s="5" t="s">
        <v>468</v>
      </c>
      <c r="F5330" s="5"/>
      <c r="G5330" s="6" t="s">
        <v>14087</v>
      </c>
    </row>
    <row r="5331">
      <c r="A5331" s="2" t="s">
        <v>7</v>
      </c>
      <c r="B5331" s="5">
        <v>5881.0</v>
      </c>
      <c r="C5331" s="5" t="s">
        <v>14088</v>
      </c>
      <c r="D5331" s="5" t="s">
        <v>468</v>
      </c>
      <c r="F5331" s="5" t="s">
        <v>8652</v>
      </c>
      <c r="G5331" s="6" t="s">
        <v>14089</v>
      </c>
    </row>
    <row r="5332">
      <c r="A5332" s="2" t="s">
        <v>7</v>
      </c>
      <c r="B5332" s="5">
        <v>5882.0</v>
      </c>
      <c r="C5332" s="5" t="s">
        <v>14090</v>
      </c>
      <c r="D5332" s="5" t="s">
        <v>468</v>
      </c>
      <c r="F5332" s="5" t="s">
        <v>14091</v>
      </c>
      <c r="G5332" s="6" t="s">
        <v>14092</v>
      </c>
    </row>
    <row r="5333">
      <c r="A5333" s="2" t="s">
        <v>7</v>
      </c>
      <c r="B5333" s="5">
        <v>5883.0</v>
      </c>
      <c r="C5333" s="5" t="s">
        <v>14093</v>
      </c>
      <c r="D5333" s="5" t="s">
        <v>468</v>
      </c>
      <c r="F5333" s="5"/>
      <c r="G5333" s="6" t="s">
        <v>14094</v>
      </c>
    </row>
    <row r="5334">
      <c r="A5334" s="2" t="s">
        <v>7</v>
      </c>
      <c r="B5334" s="5">
        <v>5884.0</v>
      </c>
      <c r="C5334" s="5" t="s">
        <v>14095</v>
      </c>
      <c r="D5334" s="5" t="s">
        <v>4620</v>
      </c>
      <c r="F5334" s="5" t="s">
        <v>14096</v>
      </c>
      <c r="G5334" s="6" t="s">
        <v>14097</v>
      </c>
    </row>
    <row r="5335">
      <c r="A5335" s="2" t="s">
        <v>7</v>
      </c>
      <c r="B5335" s="5">
        <v>5885.0</v>
      </c>
      <c r="C5335" s="5" t="s">
        <v>14098</v>
      </c>
      <c r="D5335" s="5" t="s">
        <v>468</v>
      </c>
      <c r="F5335" s="5" t="s">
        <v>14099</v>
      </c>
      <c r="G5335" s="6" t="s">
        <v>14100</v>
      </c>
    </row>
    <row r="5336">
      <c r="A5336" s="2" t="s">
        <v>7</v>
      </c>
      <c r="B5336" s="5">
        <v>5886.0</v>
      </c>
      <c r="C5336" s="5" t="s">
        <v>14101</v>
      </c>
      <c r="D5336" s="5" t="s">
        <v>468</v>
      </c>
      <c r="F5336" s="5"/>
      <c r="G5336" s="6" t="s">
        <v>14102</v>
      </c>
    </row>
    <row r="5337">
      <c r="A5337" s="2" t="s">
        <v>7</v>
      </c>
      <c r="B5337" s="5">
        <v>5887.0</v>
      </c>
      <c r="C5337" s="5" t="s">
        <v>14103</v>
      </c>
      <c r="D5337" s="5" t="s">
        <v>468</v>
      </c>
      <c r="F5337" s="5"/>
      <c r="G5337" s="6" t="s">
        <v>14104</v>
      </c>
    </row>
    <row r="5338">
      <c r="A5338" s="2" t="s">
        <v>7</v>
      </c>
      <c r="B5338" s="5">
        <v>5888.0</v>
      </c>
      <c r="C5338" s="5" t="s">
        <v>14105</v>
      </c>
      <c r="D5338" s="5" t="s">
        <v>468</v>
      </c>
      <c r="F5338" s="5"/>
      <c r="G5338" s="6" t="s">
        <v>14106</v>
      </c>
    </row>
    <row r="5339">
      <c r="A5339" s="2" t="s">
        <v>7</v>
      </c>
      <c r="B5339" s="5">
        <v>5889.0</v>
      </c>
      <c r="C5339" s="5" t="s">
        <v>14107</v>
      </c>
      <c r="D5339" s="5" t="s">
        <v>468</v>
      </c>
      <c r="F5339" s="5" t="s">
        <v>14108</v>
      </c>
      <c r="G5339" s="6" t="s">
        <v>14109</v>
      </c>
    </row>
    <row r="5340">
      <c r="A5340" s="2" t="s">
        <v>7</v>
      </c>
      <c r="B5340" s="5">
        <v>5890.0</v>
      </c>
      <c r="C5340" s="5" t="s">
        <v>14110</v>
      </c>
      <c r="D5340" s="5" t="s">
        <v>468</v>
      </c>
      <c r="F5340" s="5" t="s">
        <v>14111</v>
      </c>
      <c r="G5340" s="6" t="s">
        <v>14112</v>
      </c>
    </row>
    <row r="5341">
      <c r="A5341" s="2" t="s">
        <v>7</v>
      </c>
      <c r="B5341" s="5">
        <v>5891.0</v>
      </c>
      <c r="C5341" s="5" t="s">
        <v>14113</v>
      </c>
      <c r="D5341" s="5" t="s">
        <v>468</v>
      </c>
      <c r="F5341" s="5" t="s">
        <v>14114</v>
      </c>
      <c r="G5341" s="6" t="s">
        <v>14115</v>
      </c>
    </row>
    <row r="5342">
      <c r="A5342" s="2" t="s">
        <v>7</v>
      </c>
      <c r="B5342" s="5">
        <v>5892.0</v>
      </c>
      <c r="C5342" s="5" t="s">
        <v>14116</v>
      </c>
      <c r="D5342" s="5" t="s">
        <v>468</v>
      </c>
      <c r="F5342" s="5"/>
      <c r="G5342" s="6" t="s">
        <v>14117</v>
      </c>
    </row>
    <row r="5343">
      <c r="A5343" s="2" t="s">
        <v>7</v>
      </c>
      <c r="B5343" s="5">
        <v>5893.0</v>
      </c>
      <c r="C5343" s="5" t="s">
        <v>14118</v>
      </c>
      <c r="D5343" s="5" t="s">
        <v>468</v>
      </c>
      <c r="F5343" s="5" t="s">
        <v>14119</v>
      </c>
      <c r="G5343" s="6" t="s">
        <v>14120</v>
      </c>
    </row>
    <row r="5344">
      <c r="A5344" s="2" t="s">
        <v>7</v>
      </c>
      <c r="B5344" s="5">
        <v>5894.0</v>
      </c>
      <c r="C5344" s="5" t="s">
        <v>14121</v>
      </c>
      <c r="D5344" s="5" t="s">
        <v>468</v>
      </c>
      <c r="F5344" s="5"/>
      <c r="G5344" s="6" t="s">
        <v>14122</v>
      </c>
    </row>
    <row r="5345">
      <c r="A5345" s="2" t="s">
        <v>7</v>
      </c>
      <c r="B5345" s="5">
        <v>5895.0</v>
      </c>
      <c r="C5345" s="5" t="s">
        <v>14123</v>
      </c>
      <c r="D5345" s="5" t="s">
        <v>468</v>
      </c>
      <c r="F5345" s="5" t="s">
        <v>14124</v>
      </c>
      <c r="G5345" s="6" t="s">
        <v>14125</v>
      </c>
    </row>
    <row r="5346">
      <c r="A5346" s="2" t="s">
        <v>7</v>
      </c>
      <c r="B5346" s="5">
        <v>5896.0</v>
      </c>
      <c r="C5346" s="5" t="s">
        <v>40</v>
      </c>
      <c r="D5346" s="5" t="s">
        <v>468</v>
      </c>
      <c r="F5346" s="5" t="s">
        <v>462</v>
      </c>
      <c r="G5346" s="6" t="s">
        <v>14126</v>
      </c>
    </row>
    <row r="5347">
      <c r="A5347" s="2" t="s">
        <v>7</v>
      </c>
      <c r="B5347" s="5">
        <v>5897.0</v>
      </c>
      <c r="C5347" s="5" t="s">
        <v>14127</v>
      </c>
      <c r="D5347" s="5" t="s">
        <v>468</v>
      </c>
      <c r="F5347" s="5"/>
      <c r="G5347" s="6" t="s">
        <v>14128</v>
      </c>
    </row>
    <row r="5348">
      <c r="A5348" s="2" t="s">
        <v>7</v>
      </c>
      <c r="B5348" s="5">
        <v>5898.0</v>
      </c>
      <c r="C5348" s="5" t="s">
        <v>14129</v>
      </c>
      <c r="D5348" s="5" t="s">
        <v>468</v>
      </c>
      <c r="F5348" s="5"/>
      <c r="G5348" s="6" t="s">
        <v>14130</v>
      </c>
    </row>
    <row r="5349">
      <c r="A5349" s="2" t="s">
        <v>7</v>
      </c>
      <c r="B5349" s="5">
        <v>5899.0</v>
      </c>
      <c r="C5349" s="5" t="s">
        <v>14131</v>
      </c>
      <c r="D5349" s="5" t="s">
        <v>468</v>
      </c>
      <c r="F5349" s="5" t="s">
        <v>14132</v>
      </c>
      <c r="G5349" s="6" t="s">
        <v>14133</v>
      </c>
    </row>
    <row r="5350">
      <c r="A5350" s="2" t="s">
        <v>7</v>
      </c>
      <c r="B5350" s="5">
        <v>5900.0</v>
      </c>
      <c r="C5350" s="5" t="s">
        <v>14134</v>
      </c>
      <c r="D5350" s="5" t="s">
        <v>468</v>
      </c>
      <c r="F5350" s="5" t="s">
        <v>14135</v>
      </c>
      <c r="G5350" s="6" t="s">
        <v>14136</v>
      </c>
    </row>
    <row r="5351">
      <c r="A5351" s="2" t="s">
        <v>7</v>
      </c>
      <c r="B5351" s="5">
        <v>5901.0</v>
      </c>
      <c r="C5351" s="5" t="s">
        <v>14137</v>
      </c>
      <c r="D5351" s="5" t="s">
        <v>468</v>
      </c>
      <c r="F5351" s="5" t="s">
        <v>14138</v>
      </c>
      <c r="G5351" s="6" t="s">
        <v>14139</v>
      </c>
    </row>
    <row r="5352">
      <c r="A5352" s="2" t="s">
        <v>7</v>
      </c>
      <c r="B5352" s="5">
        <v>5902.0</v>
      </c>
      <c r="C5352" s="5" t="s">
        <v>14140</v>
      </c>
      <c r="D5352" s="5" t="s">
        <v>468</v>
      </c>
      <c r="F5352" s="5" t="s">
        <v>12307</v>
      </c>
      <c r="G5352" s="6" t="s">
        <v>14141</v>
      </c>
    </row>
    <row r="5353">
      <c r="A5353" s="2" t="s">
        <v>7</v>
      </c>
      <c r="B5353" s="5">
        <v>5903.0</v>
      </c>
      <c r="C5353" s="5" t="s">
        <v>14142</v>
      </c>
      <c r="D5353" s="5" t="s">
        <v>468</v>
      </c>
      <c r="F5353" s="5"/>
      <c r="G5353" s="6" t="s">
        <v>14143</v>
      </c>
    </row>
    <row r="5354">
      <c r="A5354" s="2" t="s">
        <v>7</v>
      </c>
      <c r="B5354" s="5">
        <v>5904.0</v>
      </c>
      <c r="C5354" s="5" t="s">
        <v>14144</v>
      </c>
      <c r="D5354" s="5" t="s">
        <v>468</v>
      </c>
      <c r="F5354" s="5"/>
      <c r="G5354" s="6" t="s">
        <v>14145</v>
      </c>
    </row>
    <row r="5355">
      <c r="A5355" s="2" t="s">
        <v>7</v>
      </c>
      <c r="B5355" s="5">
        <v>5905.0</v>
      </c>
      <c r="C5355" s="5" t="s">
        <v>14146</v>
      </c>
      <c r="D5355" s="5" t="s">
        <v>468</v>
      </c>
      <c r="F5355" s="5" t="s">
        <v>14147</v>
      </c>
      <c r="G5355" s="6" t="s">
        <v>14148</v>
      </c>
    </row>
    <row r="5356">
      <c r="A5356" s="2" t="s">
        <v>7</v>
      </c>
      <c r="B5356" s="5">
        <v>5906.0</v>
      </c>
      <c r="C5356" s="5" t="s">
        <v>14149</v>
      </c>
      <c r="D5356" s="5" t="s">
        <v>468</v>
      </c>
      <c r="F5356" s="5" t="s">
        <v>14150</v>
      </c>
      <c r="G5356" s="6" t="s">
        <v>14151</v>
      </c>
    </row>
    <row r="5357">
      <c r="A5357" s="2" t="s">
        <v>7</v>
      </c>
      <c r="B5357" s="5">
        <v>5907.0</v>
      </c>
      <c r="C5357" s="5" t="s">
        <v>14152</v>
      </c>
      <c r="D5357" s="5" t="s">
        <v>468</v>
      </c>
      <c r="F5357" s="5" t="s">
        <v>14153</v>
      </c>
      <c r="G5357" s="6" t="s">
        <v>14154</v>
      </c>
    </row>
    <row r="5358">
      <c r="A5358" s="2" t="s">
        <v>7</v>
      </c>
      <c r="B5358" s="5">
        <v>5908.0</v>
      </c>
      <c r="C5358" s="5" t="s">
        <v>14155</v>
      </c>
      <c r="D5358" s="5" t="s">
        <v>468</v>
      </c>
      <c r="F5358" s="5" t="s">
        <v>14156</v>
      </c>
      <c r="G5358" s="6" t="s">
        <v>14157</v>
      </c>
    </row>
    <row r="5359">
      <c r="A5359" s="2" t="s">
        <v>7</v>
      </c>
      <c r="B5359" s="5">
        <v>5909.0</v>
      </c>
      <c r="C5359" s="5" t="s">
        <v>14158</v>
      </c>
      <c r="D5359" s="5" t="s">
        <v>468</v>
      </c>
      <c r="F5359" s="5" t="s">
        <v>14159</v>
      </c>
      <c r="G5359" s="6" t="s">
        <v>14160</v>
      </c>
    </row>
    <row r="5360">
      <c r="A5360" s="2" t="s">
        <v>7</v>
      </c>
      <c r="B5360" s="5">
        <v>5910.0</v>
      </c>
      <c r="C5360" s="5" t="s">
        <v>14161</v>
      </c>
      <c r="D5360" s="5" t="s">
        <v>468</v>
      </c>
      <c r="F5360" s="5" t="s">
        <v>14162</v>
      </c>
      <c r="G5360" s="6" t="s">
        <v>14163</v>
      </c>
    </row>
    <row r="5361">
      <c r="A5361" s="2" t="s">
        <v>7</v>
      </c>
      <c r="B5361" s="5">
        <v>5911.0</v>
      </c>
      <c r="C5361" s="5" t="s">
        <v>14164</v>
      </c>
      <c r="D5361" s="5" t="s">
        <v>468</v>
      </c>
      <c r="F5361" s="5" t="s">
        <v>14165</v>
      </c>
      <c r="G5361" s="6" t="s">
        <v>14166</v>
      </c>
    </row>
    <row r="5362">
      <c r="A5362" s="2" t="s">
        <v>7</v>
      </c>
      <c r="B5362" s="5">
        <v>5912.0</v>
      </c>
      <c r="C5362" s="5" t="s">
        <v>14167</v>
      </c>
      <c r="D5362" s="5" t="s">
        <v>468</v>
      </c>
      <c r="F5362" s="5" t="s">
        <v>14168</v>
      </c>
      <c r="G5362" s="6" t="s">
        <v>14169</v>
      </c>
    </row>
    <row r="5363">
      <c r="A5363" s="2" t="s">
        <v>7</v>
      </c>
      <c r="B5363" s="5">
        <v>5913.0</v>
      </c>
      <c r="C5363" s="5" t="s">
        <v>14170</v>
      </c>
      <c r="D5363" s="5" t="s">
        <v>468</v>
      </c>
      <c r="F5363" s="5" t="s">
        <v>14171</v>
      </c>
      <c r="G5363" s="6" t="s">
        <v>14172</v>
      </c>
    </row>
    <row r="5364">
      <c r="A5364" s="2" t="s">
        <v>7</v>
      </c>
      <c r="B5364" s="5">
        <v>5914.0</v>
      </c>
      <c r="C5364" s="5" t="s">
        <v>14173</v>
      </c>
      <c r="D5364" s="5" t="s">
        <v>468</v>
      </c>
      <c r="F5364" s="5" t="s">
        <v>14174</v>
      </c>
      <c r="G5364" s="6" t="s">
        <v>14175</v>
      </c>
    </row>
    <row r="5365">
      <c r="A5365" s="2" t="s">
        <v>7</v>
      </c>
      <c r="B5365" s="5">
        <v>5915.0</v>
      </c>
      <c r="C5365" s="5" t="s">
        <v>14176</v>
      </c>
      <c r="D5365" s="5" t="s">
        <v>468</v>
      </c>
      <c r="F5365" s="5" t="s">
        <v>14177</v>
      </c>
      <c r="G5365" s="6" t="s">
        <v>14178</v>
      </c>
    </row>
    <row r="5366">
      <c r="A5366" s="2" t="s">
        <v>7</v>
      </c>
      <c r="B5366" s="5">
        <v>5916.0</v>
      </c>
      <c r="C5366" s="5" t="s">
        <v>14179</v>
      </c>
      <c r="D5366" s="5" t="s">
        <v>468</v>
      </c>
      <c r="F5366" s="5" t="s">
        <v>9442</v>
      </c>
      <c r="G5366" s="6" t="s">
        <v>14180</v>
      </c>
    </row>
    <row r="5367">
      <c r="A5367" s="2" t="s">
        <v>7</v>
      </c>
      <c r="B5367" s="5">
        <v>5917.0</v>
      </c>
      <c r="C5367" s="5" t="s">
        <v>158</v>
      </c>
      <c r="D5367" s="5" t="s">
        <v>468</v>
      </c>
      <c r="F5367" s="5" t="s">
        <v>14181</v>
      </c>
      <c r="G5367" s="6" t="s">
        <v>14182</v>
      </c>
    </row>
    <row r="5368">
      <c r="A5368" s="2" t="s">
        <v>7</v>
      </c>
      <c r="B5368" s="5">
        <v>5918.0</v>
      </c>
      <c r="C5368" s="5" t="s">
        <v>14183</v>
      </c>
      <c r="D5368" s="5" t="s">
        <v>468</v>
      </c>
      <c r="F5368" s="5" t="s">
        <v>14184</v>
      </c>
      <c r="G5368" s="6" t="s">
        <v>14185</v>
      </c>
    </row>
    <row r="5369">
      <c r="A5369" s="2" t="s">
        <v>7</v>
      </c>
      <c r="B5369" s="5">
        <v>5919.0</v>
      </c>
      <c r="C5369" s="5" t="s">
        <v>14186</v>
      </c>
      <c r="D5369" s="5" t="s">
        <v>468</v>
      </c>
      <c r="F5369" s="5"/>
      <c r="G5369" s="6" t="s">
        <v>14187</v>
      </c>
    </row>
    <row r="5370">
      <c r="A5370" s="2" t="s">
        <v>7</v>
      </c>
      <c r="B5370" s="5">
        <v>5920.0</v>
      </c>
      <c r="C5370" s="5" t="s">
        <v>14188</v>
      </c>
      <c r="D5370" s="5" t="s">
        <v>468</v>
      </c>
      <c r="F5370" s="5" t="s">
        <v>8043</v>
      </c>
      <c r="G5370" s="6" t="s">
        <v>14189</v>
      </c>
    </row>
    <row r="5371">
      <c r="A5371" s="2" t="s">
        <v>7</v>
      </c>
      <c r="B5371" s="5">
        <v>5921.0</v>
      </c>
      <c r="C5371" s="5" t="s">
        <v>222</v>
      </c>
      <c r="D5371" s="5" t="s">
        <v>468</v>
      </c>
      <c r="F5371" s="5" t="s">
        <v>14190</v>
      </c>
      <c r="G5371" s="6" t="s">
        <v>14191</v>
      </c>
    </row>
    <row r="5372">
      <c r="A5372" s="2" t="s">
        <v>7</v>
      </c>
      <c r="B5372" s="5">
        <v>5922.0</v>
      </c>
      <c r="C5372" s="5" t="s">
        <v>14192</v>
      </c>
      <c r="D5372" s="5" t="s">
        <v>468</v>
      </c>
      <c r="F5372" s="5" t="s">
        <v>14193</v>
      </c>
      <c r="G5372" s="6" t="s">
        <v>14194</v>
      </c>
    </row>
    <row r="5373">
      <c r="A5373" s="2" t="s">
        <v>7</v>
      </c>
      <c r="B5373" s="5">
        <v>5923.0</v>
      </c>
      <c r="C5373" s="5" t="s">
        <v>14195</v>
      </c>
      <c r="D5373" s="5" t="s">
        <v>468</v>
      </c>
      <c r="F5373" s="5"/>
      <c r="G5373" s="6" t="s">
        <v>14196</v>
      </c>
    </row>
    <row r="5374">
      <c r="A5374" s="2" t="s">
        <v>7</v>
      </c>
      <c r="B5374" s="5">
        <v>5924.0</v>
      </c>
      <c r="C5374" s="5" t="s">
        <v>14197</v>
      </c>
      <c r="D5374" s="5" t="s">
        <v>468</v>
      </c>
      <c r="F5374" s="5" t="s">
        <v>10580</v>
      </c>
      <c r="G5374" s="6" t="s">
        <v>14198</v>
      </c>
    </row>
    <row r="5375">
      <c r="A5375" s="2" t="s">
        <v>7</v>
      </c>
      <c r="B5375" s="5">
        <v>5925.0</v>
      </c>
      <c r="C5375" s="5" t="s">
        <v>14199</v>
      </c>
      <c r="D5375" s="5" t="s">
        <v>468</v>
      </c>
      <c r="F5375" s="5" t="s">
        <v>14200</v>
      </c>
      <c r="G5375" s="6" t="s">
        <v>14201</v>
      </c>
    </row>
    <row r="5376">
      <c r="A5376" s="2" t="s">
        <v>7</v>
      </c>
      <c r="B5376" s="5">
        <v>5926.0</v>
      </c>
      <c r="C5376" s="5" t="s">
        <v>14202</v>
      </c>
      <c r="D5376" s="5" t="s">
        <v>468</v>
      </c>
      <c r="F5376" s="5" t="s">
        <v>14203</v>
      </c>
      <c r="G5376" s="6" t="s">
        <v>14204</v>
      </c>
    </row>
    <row r="5377">
      <c r="A5377" s="2" t="s">
        <v>7</v>
      </c>
      <c r="B5377" s="5">
        <v>5927.0</v>
      </c>
      <c r="C5377" s="5" t="s">
        <v>14205</v>
      </c>
      <c r="D5377" s="5" t="s">
        <v>468</v>
      </c>
      <c r="F5377" s="5" t="s">
        <v>14206</v>
      </c>
      <c r="G5377" s="6" t="s">
        <v>14207</v>
      </c>
    </row>
    <row r="5378">
      <c r="A5378" s="2" t="s">
        <v>7</v>
      </c>
      <c r="B5378" s="5">
        <v>5928.0</v>
      </c>
      <c r="C5378" s="5" t="s">
        <v>14208</v>
      </c>
      <c r="D5378" s="5" t="s">
        <v>468</v>
      </c>
      <c r="F5378" s="5"/>
      <c r="G5378" s="6" t="s">
        <v>14209</v>
      </c>
    </row>
    <row r="5379">
      <c r="A5379" s="2" t="s">
        <v>7</v>
      </c>
      <c r="B5379" s="5">
        <v>5929.0</v>
      </c>
      <c r="C5379" s="5" t="s">
        <v>14210</v>
      </c>
      <c r="D5379" s="5" t="s">
        <v>468</v>
      </c>
      <c r="F5379" s="5"/>
      <c r="G5379" s="6" t="s">
        <v>14211</v>
      </c>
    </row>
    <row r="5380">
      <c r="A5380" s="2" t="s">
        <v>7</v>
      </c>
      <c r="B5380" s="5">
        <v>5930.0</v>
      </c>
      <c r="C5380" s="5" t="s">
        <v>14212</v>
      </c>
      <c r="D5380" s="5" t="s">
        <v>468</v>
      </c>
      <c r="F5380" s="5" t="s">
        <v>14213</v>
      </c>
      <c r="G5380" s="6" t="s">
        <v>14214</v>
      </c>
    </row>
    <row r="5381">
      <c r="A5381" s="2" t="s">
        <v>7</v>
      </c>
      <c r="B5381" s="5">
        <v>5931.0</v>
      </c>
      <c r="C5381" s="5" t="s">
        <v>14215</v>
      </c>
      <c r="D5381" s="5" t="s">
        <v>468</v>
      </c>
      <c r="F5381" s="5" t="s">
        <v>14216</v>
      </c>
      <c r="G5381" s="6" t="s">
        <v>14217</v>
      </c>
    </row>
    <row r="5382">
      <c r="A5382" s="2" t="s">
        <v>7</v>
      </c>
      <c r="B5382" s="5">
        <v>5932.0</v>
      </c>
      <c r="C5382" s="5" t="s">
        <v>14218</v>
      </c>
      <c r="D5382" s="5" t="s">
        <v>468</v>
      </c>
      <c r="F5382" s="5" t="s">
        <v>14219</v>
      </c>
      <c r="G5382" s="6" t="s">
        <v>14220</v>
      </c>
    </row>
    <row r="5383">
      <c r="A5383" s="2" t="s">
        <v>7</v>
      </c>
      <c r="B5383" s="5">
        <v>5933.0</v>
      </c>
      <c r="C5383" s="5" t="s">
        <v>14221</v>
      </c>
      <c r="D5383" s="5" t="s">
        <v>468</v>
      </c>
      <c r="F5383" s="5"/>
      <c r="G5383" s="6" t="s">
        <v>14222</v>
      </c>
    </row>
    <row r="5384">
      <c r="A5384" s="2" t="s">
        <v>7</v>
      </c>
      <c r="B5384" s="5">
        <v>5934.0</v>
      </c>
      <c r="C5384" s="5" t="s">
        <v>14223</v>
      </c>
      <c r="D5384" s="5" t="s">
        <v>468</v>
      </c>
      <c r="F5384" s="5"/>
      <c r="G5384" s="6" t="s">
        <v>14224</v>
      </c>
    </row>
    <row r="5385">
      <c r="A5385" s="2" t="s">
        <v>7</v>
      </c>
      <c r="B5385" s="5">
        <v>5935.0</v>
      </c>
      <c r="C5385" s="5" t="s">
        <v>14225</v>
      </c>
      <c r="D5385" s="5" t="s">
        <v>468</v>
      </c>
      <c r="F5385" s="5" t="s">
        <v>14226</v>
      </c>
      <c r="G5385" s="6" t="s">
        <v>14227</v>
      </c>
    </row>
    <row r="5386">
      <c r="A5386" s="2" t="s">
        <v>7</v>
      </c>
      <c r="B5386" s="5">
        <v>5936.0</v>
      </c>
      <c r="C5386" s="5" t="s">
        <v>14228</v>
      </c>
      <c r="D5386" s="5" t="s">
        <v>468</v>
      </c>
      <c r="F5386" s="5" t="s">
        <v>14229</v>
      </c>
      <c r="G5386" s="6" t="s">
        <v>14230</v>
      </c>
    </row>
    <row r="5387">
      <c r="A5387" s="2" t="s">
        <v>7</v>
      </c>
      <c r="B5387" s="5">
        <v>5937.0</v>
      </c>
      <c r="C5387" s="5" t="s">
        <v>14231</v>
      </c>
      <c r="D5387" s="5" t="s">
        <v>468</v>
      </c>
      <c r="F5387" s="5" t="s">
        <v>14232</v>
      </c>
      <c r="G5387" s="6" t="s">
        <v>14233</v>
      </c>
    </row>
    <row r="5388">
      <c r="A5388" s="2" t="s">
        <v>7</v>
      </c>
      <c r="B5388" s="5">
        <v>5938.0</v>
      </c>
      <c r="C5388" s="5" t="s">
        <v>14234</v>
      </c>
      <c r="D5388" s="5" t="s">
        <v>468</v>
      </c>
      <c r="F5388" s="5"/>
      <c r="G5388" s="6" t="s">
        <v>14235</v>
      </c>
    </row>
    <row r="5389">
      <c r="A5389" s="2" t="s">
        <v>7</v>
      </c>
      <c r="B5389" s="5">
        <v>5939.0</v>
      </c>
      <c r="C5389" s="5" t="s">
        <v>14236</v>
      </c>
      <c r="D5389" s="5" t="s">
        <v>458</v>
      </c>
      <c r="F5389" s="5" t="s">
        <v>14237</v>
      </c>
      <c r="G5389" s="6" t="s">
        <v>14238</v>
      </c>
    </row>
    <row r="5390">
      <c r="A5390" s="2" t="s">
        <v>7</v>
      </c>
      <c r="B5390" s="5">
        <v>5940.0</v>
      </c>
      <c r="C5390" s="5" t="s">
        <v>14239</v>
      </c>
      <c r="D5390" s="5" t="s">
        <v>468</v>
      </c>
      <c r="F5390" s="5" t="s">
        <v>14240</v>
      </c>
      <c r="G5390" s="6" t="s">
        <v>14241</v>
      </c>
    </row>
    <row r="5391">
      <c r="A5391" s="2" t="s">
        <v>7</v>
      </c>
      <c r="B5391" s="5">
        <v>5941.0</v>
      </c>
      <c r="C5391" s="5" t="s">
        <v>14242</v>
      </c>
      <c r="D5391" s="5" t="s">
        <v>468</v>
      </c>
      <c r="F5391" s="5" t="s">
        <v>14243</v>
      </c>
      <c r="G5391" s="6" t="s">
        <v>14244</v>
      </c>
    </row>
    <row r="5392">
      <c r="A5392" s="2" t="s">
        <v>7</v>
      </c>
      <c r="B5392" s="5">
        <v>5942.0</v>
      </c>
      <c r="C5392" s="5" t="s">
        <v>14245</v>
      </c>
      <c r="D5392" s="5" t="s">
        <v>468</v>
      </c>
      <c r="F5392" s="5" t="s">
        <v>14246</v>
      </c>
      <c r="G5392" s="6" t="s">
        <v>14247</v>
      </c>
    </row>
    <row r="5393">
      <c r="A5393" s="2" t="s">
        <v>7</v>
      </c>
      <c r="B5393" s="5">
        <v>5943.0</v>
      </c>
      <c r="C5393" s="5" t="s">
        <v>14248</v>
      </c>
      <c r="D5393" s="5" t="s">
        <v>4620</v>
      </c>
      <c r="F5393" s="5"/>
      <c r="G5393" s="6" t="s">
        <v>14249</v>
      </c>
    </row>
    <row r="5394">
      <c r="A5394" s="2" t="s">
        <v>7</v>
      </c>
      <c r="B5394" s="5">
        <v>5944.0</v>
      </c>
      <c r="C5394" s="5" t="s">
        <v>14250</v>
      </c>
      <c r="D5394" s="5" t="s">
        <v>468</v>
      </c>
      <c r="F5394" s="5" t="s">
        <v>14251</v>
      </c>
      <c r="G5394" s="6" t="s">
        <v>14252</v>
      </c>
    </row>
    <row r="5395">
      <c r="A5395" s="2" t="s">
        <v>7</v>
      </c>
      <c r="B5395" s="5">
        <v>5945.0</v>
      </c>
      <c r="C5395" s="5" t="s">
        <v>14253</v>
      </c>
      <c r="D5395" s="5" t="s">
        <v>468</v>
      </c>
      <c r="F5395" s="5" t="s">
        <v>14254</v>
      </c>
      <c r="G5395" s="6" t="s">
        <v>14255</v>
      </c>
    </row>
    <row r="5396">
      <c r="A5396" s="2" t="s">
        <v>7</v>
      </c>
      <c r="B5396" s="5">
        <v>5946.0</v>
      </c>
      <c r="C5396" s="5" t="s">
        <v>14256</v>
      </c>
      <c r="D5396" s="5" t="s">
        <v>4620</v>
      </c>
      <c r="F5396" s="5"/>
      <c r="G5396" s="6" t="s">
        <v>14257</v>
      </c>
    </row>
    <row r="5397">
      <c r="A5397" s="2" t="s">
        <v>7</v>
      </c>
      <c r="B5397" s="5">
        <v>5947.0</v>
      </c>
      <c r="C5397" s="5" t="s">
        <v>14258</v>
      </c>
      <c r="D5397" s="5" t="s">
        <v>468</v>
      </c>
      <c r="F5397" s="5" t="s">
        <v>14135</v>
      </c>
      <c r="G5397" s="6" t="s">
        <v>14259</v>
      </c>
    </row>
    <row r="5398">
      <c r="A5398" s="2" t="s">
        <v>7</v>
      </c>
      <c r="B5398" s="5">
        <v>5948.0</v>
      </c>
      <c r="C5398" s="5" t="s">
        <v>14260</v>
      </c>
      <c r="D5398" s="5" t="s">
        <v>468</v>
      </c>
      <c r="F5398" s="5" t="s">
        <v>14261</v>
      </c>
      <c r="G5398" s="6" t="s">
        <v>14262</v>
      </c>
    </row>
    <row r="5399">
      <c r="A5399" s="2" t="s">
        <v>7</v>
      </c>
      <c r="B5399" s="5">
        <v>5949.0</v>
      </c>
      <c r="C5399" s="5" t="s">
        <v>14263</v>
      </c>
      <c r="D5399" s="5" t="s">
        <v>468</v>
      </c>
      <c r="F5399" s="5" t="s">
        <v>14264</v>
      </c>
      <c r="G5399" s="6" t="s">
        <v>14265</v>
      </c>
    </row>
    <row r="5400">
      <c r="A5400" s="2" t="s">
        <v>7</v>
      </c>
      <c r="B5400" s="5">
        <v>5950.0</v>
      </c>
      <c r="C5400" s="5" t="s">
        <v>14266</v>
      </c>
      <c r="D5400" s="5" t="s">
        <v>468</v>
      </c>
      <c r="F5400" s="5" t="s">
        <v>6923</v>
      </c>
      <c r="G5400" s="6" t="s">
        <v>14267</v>
      </c>
    </row>
    <row r="5401">
      <c r="A5401" s="2" t="s">
        <v>7</v>
      </c>
      <c r="B5401" s="5">
        <v>5951.0</v>
      </c>
      <c r="C5401" s="5" t="s">
        <v>14268</v>
      </c>
      <c r="D5401" s="5" t="s">
        <v>468</v>
      </c>
      <c r="F5401" s="5" t="s">
        <v>2793</v>
      </c>
      <c r="G5401" s="6" t="s">
        <v>14269</v>
      </c>
    </row>
    <row r="5402">
      <c r="A5402" s="2" t="s">
        <v>7</v>
      </c>
      <c r="B5402" s="5">
        <v>5952.0</v>
      </c>
      <c r="C5402" s="5" t="s">
        <v>14270</v>
      </c>
      <c r="D5402" s="5" t="s">
        <v>468</v>
      </c>
      <c r="F5402" s="5" t="s">
        <v>14271</v>
      </c>
      <c r="G5402" s="6" t="s">
        <v>14272</v>
      </c>
    </row>
    <row r="5403">
      <c r="A5403" s="2" t="s">
        <v>7</v>
      </c>
      <c r="B5403" s="5">
        <v>5953.0</v>
      </c>
      <c r="C5403" s="5" t="s">
        <v>14273</v>
      </c>
      <c r="D5403" s="5" t="s">
        <v>468</v>
      </c>
      <c r="F5403" s="5" t="s">
        <v>14274</v>
      </c>
      <c r="G5403" s="6" t="s">
        <v>14275</v>
      </c>
    </row>
    <row r="5404">
      <c r="A5404" s="2" t="s">
        <v>7</v>
      </c>
      <c r="B5404" s="5">
        <v>5954.0</v>
      </c>
      <c r="C5404" s="5" t="s">
        <v>14276</v>
      </c>
      <c r="D5404" s="5" t="s">
        <v>468</v>
      </c>
      <c r="F5404" s="5" t="s">
        <v>14277</v>
      </c>
      <c r="G5404" s="6" t="s">
        <v>14278</v>
      </c>
    </row>
    <row r="5405">
      <c r="A5405" s="2" t="s">
        <v>7</v>
      </c>
      <c r="B5405" s="5">
        <v>5955.0</v>
      </c>
      <c r="C5405" s="5" t="s">
        <v>14279</v>
      </c>
      <c r="D5405" s="5" t="s">
        <v>468</v>
      </c>
      <c r="F5405" s="5" t="s">
        <v>14280</v>
      </c>
      <c r="G5405" s="6" t="s">
        <v>14281</v>
      </c>
    </row>
    <row r="5406">
      <c r="A5406" s="2" t="s">
        <v>7</v>
      </c>
      <c r="B5406" s="5">
        <v>5956.0</v>
      </c>
      <c r="C5406" s="5" t="s">
        <v>14282</v>
      </c>
      <c r="D5406" s="5" t="s">
        <v>468</v>
      </c>
      <c r="F5406" s="5" t="s">
        <v>6241</v>
      </c>
      <c r="G5406" s="6" t="s">
        <v>14283</v>
      </c>
    </row>
    <row r="5407">
      <c r="A5407" s="2" t="s">
        <v>7</v>
      </c>
      <c r="B5407" s="5">
        <v>5957.0</v>
      </c>
      <c r="C5407" s="5" t="s">
        <v>14284</v>
      </c>
      <c r="D5407" s="5" t="s">
        <v>468</v>
      </c>
      <c r="F5407" s="5" t="s">
        <v>14285</v>
      </c>
      <c r="G5407" s="6" t="s">
        <v>14286</v>
      </c>
    </row>
    <row r="5408">
      <c r="A5408" s="2" t="s">
        <v>7</v>
      </c>
      <c r="B5408" s="5">
        <v>5958.0</v>
      </c>
      <c r="C5408" s="5" t="s">
        <v>14287</v>
      </c>
      <c r="D5408" s="5" t="s">
        <v>468</v>
      </c>
      <c r="F5408" s="5" t="s">
        <v>14288</v>
      </c>
      <c r="G5408" s="6" t="s">
        <v>14289</v>
      </c>
    </row>
    <row r="5409">
      <c r="A5409" s="2" t="s">
        <v>7</v>
      </c>
      <c r="B5409" s="5">
        <v>5959.0</v>
      </c>
      <c r="C5409" s="5" t="s">
        <v>14290</v>
      </c>
      <c r="D5409" s="5" t="s">
        <v>468</v>
      </c>
      <c r="F5409" s="5" t="s">
        <v>14165</v>
      </c>
      <c r="G5409" s="6" t="s">
        <v>14291</v>
      </c>
    </row>
    <row r="5410">
      <c r="A5410" s="2" t="s">
        <v>7</v>
      </c>
      <c r="B5410" s="5">
        <v>5960.0</v>
      </c>
      <c r="C5410" s="5" t="s">
        <v>14292</v>
      </c>
      <c r="D5410" s="5" t="s">
        <v>4620</v>
      </c>
      <c r="F5410" s="5"/>
      <c r="G5410" s="6" t="s">
        <v>14293</v>
      </c>
    </row>
    <row r="5411">
      <c r="A5411" s="2" t="s">
        <v>7</v>
      </c>
      <c r="B5411" s="5">
        <v>5961.0</v>
      </c>
      <c r="C5411" s="5" t="s">
        <v>14294</v>
      </c>
      <c r="D5411" s="5" t="s">
        <v>468</v>
      </c>
      <c r="F5411" s="5" t="s">
        <v>14295</v>
      </c>
      <c r="G5411" s="6" t="s">
        <v>14296</v>
      </c>
    </row>
    <row r="5412">
      <c r="A5412" s="2" t="s">
        <v>7</v>
      </c>
      <c r="B5412" s="5">
        <v>5962.0</v>
      </c>
      <c r="C5412" s="5" t="s">
        <v>14297</v>
      </c>
      <c r="D5412" s="5" t="s">
        <v>468</v>
      </c>
      <c r="F5412" s="5" t="s">
        <v>14298</v>
      </c>
      <c r="G5412" s="6" t="s">
        <v>14299</v>
      </c>
    </row>
    <row r="5413">
      <c r="A5413" s="2" t="s">
        <v>7</v>
      </c>
      <c r="B5413" s="5">
        <v>5963.0</v>
      </c>
      <c r="C5413" s="5" t="s">
        <v>14300</v>
      </c>
      <c r="D5413" s="5" t="s">
        <v>468</v>
      </c>
      <c r="F5413" s="5" t="s">
        <v>14301</v>
      </c>
      <c r="G5413" s="6" t="s">
        <v>14302</v>
      </c>
    </row>
    <row r="5414">
      <c r="A5414" s="2" t="s">
        <v>7</v>
      </c>
      <c r="B5414" s="5">
        <v>5964.0</v>
      </c>
      <c r="C5414" s="5" t="s">
        <v>14303</v>
      </c>
      <c r="D5414" s="5" t="s">
        <v>468</v>
      </c>
      <c r="F5414" s="5"/>
      <c r="G5414" s="6" t="s">
        <v>14304</v>
      </c>
    </row>
    <row r="5415">
      <c r="A5415" s="2" t="s">
        <v>7</v>
      </c>
      <c r="B5415" s="5">
        <v>5965.0</v>
      </c>
      <c r="C5415" s="5" t="s">
        <v>14305</v>
      </c>
      <c r="D5415" s="5" t="s">
        <v>468</v>
      </c>
      <c r="F5415" s="5" t="s">
        <v>14306</v>
      </c>
      <c r="G5415" s="6" t="s">
        <v>14307</v>
      </c>
    </row>
    <row r="5416">
      <c r="A5416" s="2" t="s">
        <v>7</v>
      </c>
      <c r="B5416" s="5">
        <v>5966.0</v>
      </c>
      <c r="C5416" s="5" t="s">
        <v>14308</v>
      </c>
      <c r="D5416" s="5" t="s">
        <v>468</v>
      </c>
      <c r="F5416" s="5" t="s">
        <v>14309</v>
      </c>
      <c r="G5416" s="6" t="s">
        <v>14310</v>
      </c>
    </row>
    <row r="5417">
      <c r="A5417" s="2" t="s">
        <v>7</v>
      </c>
      <c r="B5417" s="5">
        <v>5967.0</v>
      </c>
      <c r="C5417" s="5" t="s">
        <v>14311</v>
      </c>
      <c r="D5417" s="5" t="s">
        <v>468</v>
      </c>
      <c r="F5417" s="5" t="s">
        <v>14312</v>
      </c>
      <c r="G5417" s="6" t="s">
        <v>14313</v>
      </c>
    </row>
    <row r="5418">
      <c r="A5418" s="2" t="s">
        <v>7</v>
      </c>
      <c r="B5418" s="5">
        <v>5968.0</v>
      </c>
      <c r="C5418" s="5" t="s">
        <v>14314</v>
      </c>
      <c r="D5418" s="5" t="s">
        <v>468</v>
      </c>
      <c r="F5418" s="5" t="s">
        <v>6241</v>
      </c>
      <c r="G5418" s="6" t="s">
        <v>14315</v>
      </c>
    </row>
    <row r="5419">
      <c r="A5419" s="2" t="s">
        <v>7</v>
      </c>
      <c r="B5419" s="5">
        <v>5969.0</v>
      </c>
      <c r="C5419" s="5" t="s">
        <v>14316</v>
      </c>
      <c r="D5419" s="5" t="s">
        <v>468</v>
      </c>
      <c r="F5419" s="5"/>
      <c r="G5419" s="6" t="s">
        <v>14317</v>
      </c>
    </row>
    <row r="5420">
      <c r="A5420" s="2" t="s">
        <v>7</v>
      </c>
      <c r="B5420" s="5">
        <v>5970.0</v>
      </c>
      <c r="C5420" s="5" t="s">
        <v>14318</v>
      </c>
      <c r="D5420" s="5" t="s">
        <v>468</v>
      </c>
      <c r="F5420" s="5" t="s">
        <v>2740</v>
      </c>
      <c r="G5420" s="6" t="s">
        <v>14319</v>
      </c>
    </row>
    <row r="5421">
      <c r="A5421" s="2" t="s">
        <v>7</v>
      </c>
      <c r="B5421" s="5">
        <v>5971.0</v>
      </c>
      <c r="C5421" s="5" t="s">
        <v>14320</v>
      </c>
      <c r="D5421" s="5" t="s">
        <v>4620</v>
      </c>
      <c r="F5421" s="5"/>
      <c r="G5421" s="6" t="s">
        <v>14321</v>
      </c>
    </row>
    <row r="5422">
      <c r="A5422" s="2" t="s">
        <v>7</v>
      </c>
      <c r="B5422" s="5">
        <v>5972.0</v>
      </c>
      <c r="C5422" s="5" t="s">
        <v>14322</v>
      </c>
      <c r="D5422" s="5" t="s">
        <v>468</v>
      </c>
      <c r="F5422" s="5" t="s">
        <v>14323</v>
      </c>
      <c r="G5422" s="6" t="s">
        <v>14324</v>
      </c>
    </row>
    <row r="5423">
      <c r="A5423" s="2" t="s">
        <v>7</v>
      </c>
      <c r="B5423" s="5">
        <v>5973.0</v>
      </c>
      <c r="C5423" s="5" t="s">
        <v>14325</v>
      </c>
      <c r="D5423" s="5" t="s">
        <v>468</v>
      </c>
      <c r="F5423" s="5" t="s">
        <v>14326</v>
      </c>
      <c r="G5423" s="6" t="s">
        <v>14327</v>
      </c>
    </row>
    <row r="5424">
      <c r="A5424" s="2" t="s">
        <v>7</v>
      </c>
      <c r="B5424" s="5">
        <v>5974.0</v>
      </c>
      <c r="C5424" s="5" t="s">
        <v>14328</v>
      </c>
      <c r="D5424" s="5" t="s">
        <v>4620</v>
      </c>
      <c r="F5424" s="5" t="s">
        <v>13977</v>
      </c>
      <c r="G5424" s="6" t="s">
        <v>14329</v>
      </c>
    </row>
    <row r="5425">
      <c r="A5425" s="2" t="s">
        <v>7</v>
      </c>
      <c r="B5425" s="5">
        <v>5975.0</v>
      </c>
      <c r="C5425" s="5" t="s">
        <v>14330</v>
      </c>
      <c r="D5425" s="5" t="s">
        <v>468</v>
      </c>
      <c r="F5425" s="5"/>
      <c r="G5425" s="6" t="s">
        <v>14331</v>
      </c>
    </row>
    <row r="5426">
      <c r="A5426" s="2" t="s">
        <v>7</v>
      </c>
      <c r="B5426" s="5">
        <v>5976.0</v>
      </c>
      <c r="C5426" s="5" t="s">
        <v>14332</v>
      </c>
      <c r="D5426" s="5" t="s">
        <v>468</v>
      </c>
      <c r="F5426" s="5" t="s">
        <v>4885</v>
      </c>
      <c r="G5426" s="6" t="s">
        <v>14333</v>
      </c>
    </row>
    <row r="5427">
      <c r="A5427" s="2" t="s">
        <v>7</v>
      </c>
      <c r="B5427" s="5">
        <v>5977.0</v>
      </c>
      <c r="C5427" s="5" t="s">
        <v>14334</v>
      </c>
      <c r="D5427" s="5" t="s">
        <v>468</v>
      </c>
      <c r="F5427" s="5" t="s">
        <v>14335</v>
      </c>
      <c r="G5427" s="6" t="s">
        <v>14336</v>
      </c>
    </row>
    <row r="5428">
      <c r="A5428" s="2" t="s">
        <v>7</v>
      </c>
      <c r="B5428" s="5">
        <v>5978.0</v>
      </c>
      <c r="C5428" s="5" t="s">
        <v>14337</v>
      </c>
      <c r="D5428" s="5" t="s">
        <v>468</v>
      </c>
      <c r="F5428" s="5" t="s">
        <v>14338</v>
      </c>
      <c r="G5428" s="6" t="s">
        <v>14339</v>
      </c>
    </row>
    <row r="5429">
      <c r="A5429" s="2" t="s">
        <v>7</v>
      </c>
      <c r="B5429" s="5">
        <v>5979.0</v>
      </c>
      <c r="C5429" s="5" t="s">
        <v>14340</v>
      </c>
      <c r="D5429" s="5" t="s">
        <v>468</v>
      </c>
      <c r="F5429" s="5" t="s">
        <v>14341</v>
      </c>
      <c r="G5429" s="6" t="s">
        <v>14342</v>
      </c>
    </row>
    <row r="5430">
      <c r="A5430" s="2" t="s">
        <v>7</v>
      </c>
      <c r="B5430" s="5">
        <v>5980.0</v>
      </c>
      <c r="C5430" s="5" t="s">
        <v>14343</v>
      </c>
      <c r="D5430" s="5" t="s">
        <v>468</v>
      </c>
      <c r="F5430" s="5" t="s">
        <v>14344</v>
      </c>
      <c r="G5430" s="6" t="s">
        <v>14345</v>
      </c>
    </row>
    <row r="5431">
      <c r="A5431" s="2" t="s">
        <v>7</v>
      </c>
      <c r="B5431" s="5">
        <v>5981.0</v>
      </c>
      <c r="C5431" s="5" t="s">
        <v>14346</v>
      </c>
      <c r="D5431" s="5" t="s">
        <v>468</v>
      </c>
      <c r="F5431" s="5"/>
      <c r="G5431" s="6" t="s">
        <v>14347</v>
      </c>
    </row>
    <row r="5432">
      <c r="A5432" s="2" t="s">
        <v>7</v>
      </c>
      <c r="B5432" s="5">
        <v>5982.0</v>
      </c>
      <c r="C5432" s="5" t="s">
        <v>14348</v>
      </c>
      <c r="D5432" s="5" t="s">
        <v>468</v>
      </c>
      <c r="F5432" s="5"/>
      <c r="G5432" s="6" t="s">
        <v>14349</v>
      </c>
    </row>
    <row r="5433">
      <c r="A5433" s="2" t="s">
        <v>7</v>
      </c>
      <c r="B5433" s="5">
        <v>5983.0</v>
      </c>
      <c r="C5433" s="5" t="s">
        <v>14350</v>
      </c>
      <c r="D5433" s="5" t="s">
        <v>468</v>
      </c>
      <c r="F5433" s="5"/>
      <c r="G5433" s="6" t="s">
        <v>14351</v>
      </c>
    </row>
    <row r="5434">
      <c r="A5434" s="2" t="s">
        <v>7</v>
      </c>
      <c r="B5434" s="5">
        <v>5984.0</v>
      </c>
      <c r="C5434" s="5" t="s">
        <v>14352</v>
      </c>
      <c r="D5434" s="5" t="s">
        <v>468</v>
      </c>
      <c r="F5434" s="5" t="s">
        <v>14353</v>
      </c>
      <c r="G5434" s="6" t="s">
        <v>14354</v>
      </c>
    </row>
    <row r="5435">
      <c r="A5435" s="2" t="s">
        <v>7</v>
      </c>
      <c r="B5435" s="5">
        <v>5985.0</v>
      </c>
      <c r="C5435" s="5" t="s">
        <v>14355</v>
      </c>
      <c r="D5435" s="5" t="s">
        <v>468</v>
      </c>
      <c r="F5435" s="5" t="s">
        <v>14356</v>
      </c>
      <c r="G5435" s="6" t="s">
        <v>14357</v>
      </c>
    </row>
    <row r="5436">
      <c r="A5436" s="2" t="s">
        <v>7</v>
      </c>
      <c r="B5436" s="5">
        <v>5986.0</v>
      </c>
      <c r="C5436" s="5" t="s">
        <v>14358</v>
      </c>
      <c r="D5436" s="5" t="s">
        <v>468</v>
      </c>
      <c r="F5436" s="5" t="s">
        <v>14359</v>
      </c>
      <c r="G5436" s="6" t="s">
        <v>14360</v>
      </c>
    </row>
    <row r="5437">
      <c r="A5437" s="2" t="s">
        <v>7</v>
      </c>
      <c r="B5437" s="5">
        <v>5987.0</v>
      </c>
      <c r="C5437" s="5" t="s">
        <v>14361</v>
      </c>
      <c r="D5437" s="5" t="s">
        <v>468</v>
      </c>
      <c r="F5437" s="5"/>
      <c r="G5437" s="6" t="s">
        <v>14362</v>
      </c>
    </row>
    <row r="5438">
      <c r="A5438" s="2" t="s">
        <v>7</v>
      </c>
      <c r="B5438" s="5">
        <v>5988.0</v>
      </c>
      <c r="C5438" s="5" t="s">
        <v>14363</v>
      </c>
      <c r="D5438" s="5" t="s">
        <v>468</v>
      </c>
      <c r="F5438" s="5" t="s">
        <v>14364</v>
      </c>
      <c r="G5438" s="6" t="s">
        <v>14365</v>
      </c>
    </row>
    <row r="5439">
      <c r="A5439" s="2" t="s">
        <v>7</v>
      </c>
      <c r="B5439" s="5">
        <v>5989.0</v>
      </c>
      <c r="C5439" s="5" t="s">
        <v>14366</v>
      </c>
      <c r="D5439" s="5" t="s">
        <v>468</v>
      </c>
      <c r="F5439" s="5" t="s">
        <v>14367</v>
      </c>
      <c r="G5439" s="6" t="s">
        <v>14368</v>
      </c>
    </row>
    <row r="5440">
      <c r="A5440" s="2" t="s">
        <v>7</v>
      </c>
      <c r="B5440" s="5">
        <v>5990.0</v>
      </c>
      <c r="C5440" s="5" t="s">
        <v>14369</v>
      </c>
      <c r="D5440" s="5" t="s">
        <v>468</v>
      </c>
      <c r="F5440" s="5"/>
      <c r="G5440" s="6" t="s">
        <v>14370</v>
      </c>
    </row>
    <row r="5441">
      <c r="A5441" s="2" t="s">
        <v>7</v>
      </c>
      <c r="B5441" s="5">
        <v>5991.0</v>
      </c>
      <c r="C5441" s="5" t="s">
        <v>14371</v>
      </c>
      <c r="D5441" s="5" t="s">
        <v>468</v>
      </c>
      <c r="F5441" s="5"/>
      <c r="G5441" s="6" t="s">
        <v>14372</v>
      </c>
    </row>
    <row r="5442">
      <c r="A5442" s="2" t="s">
        <v>7</v>
      </c>
      <c r="B5442" s="5">
        <v>5992.0</v>
      </c>
      <c r="C5442" s="5" t="s">
        <v>409</v>
      </c>
      <c r="D5442" s="5" t="s">
        <v>468</v>
      </c>
      <c r="F5442" s="5" t="s">
        <v>14373</v>
      </c>
      <c r="G5442" s="6" t="s">
        <v>14374</v>
      </c>
    </row>
    <row r="5443">
      <c r="A5443" s="2" t="s">
        <v>7</v>
      </c>
      <c r="B5443" s="5">
        <v>5993.0</v>
      </c>
      <c r="C5443" s="5" t="s">
        <v>14375</v>
      </c>
      <c r="D5443" s="5" t="s">
        <v>468</v>
      </c>
      <c r="F5443" s="5" t="s">
        <v>2039</v>
      </c>
      <c r="G5443" s="6" t="s">
        <v>14376</v>
      </c>
    </row>
    <row r="5444">
      <c r="A5444" s="2" t="s">
        <v>7</v>
      </c>
      <c r="B5444" s="5">
        <v>5994.0</v>
      </c>
      <c r="C5444" s="5" t="s">
        <v>14377</v>
      </c>
      <c r="D5444" s="5" t="s">
        <v>468</v>
      </c>
      <c r="F5444" s="5"/>
      <c r="G5444" s="6" t="s">
        <v>14378</v>
      </c>
    </row>
    <row r="5445">
      <c r="A5445" s="2" t="s">
        <v>7</v>
      </c>
      <c r="B5445" s="5">
        <v>5995.0</v>
      </c>
      <c r="C5445" s="5" t="s">
        <v>14379</v>
      </c>
      <c r="D5445" s="5" t="s">
        <v>458</v>
      </c>
      <c r="F5445" s="5" t="s">
        <v>14380</v>
      </c>
      <c r="G5445" s="6" t="s">
        <v>14381</v>
      </c>
    </row>
    <row r="5446">
      <c r="A5446" s="2" t="s">
        <v>7</v>
      </c>
      <c r="B5446" s="5">
        <v>5996.0</v>
      </c>
      <c r="C5446" s="5" t="s">
        <v>14382</v>
      </c>
      <c r="D5446" s="5" t="s">
        <v>468</v>
      </c>
      <c r="F5446" s="5" t="s">
        <v>14383</v>
      </c>
      <c r="G5446" s="6" t="s">
        <v>14384</v>
      </c>
    </row>
    <row r="5447">
      <c r="A5447" s="2" t="s">
        <v>7</v>
      </c>
      <c r="B5447" s="5">
        <v>5997.0</v>
      </c>
      <c r="C5447" s="5" t="s">
        <v>14385</v>
      </c>
      <c r="D5447" s="5" t="s">
        <v>468</v>
      </c>
      <c r="F5447" s="5" t="s">
        <v>5987</v>
      </c>
      <c r="G5447" s="6" t="s">
        <v>14386</v>
      </c>
    </row>
    <row r="5448">
      <c r="A5448" s="2" t="s">
        <v>7</v>
      </c>
      <c r="B5448" s="5">
        <v>5998.0</v>
      </c>
      <c r="C5448" s="5" t="s">
        <v>14387</v>
      </c>
      <c r="D5448" s="5" t="s">
        <v>468</v>
      </c>
      <c r="F5448" s="5"/>
      <c r="G5448" s="6" t="s">
        <v>14388</v>
      </c>
    </row>
    <row r="5449">
      <c r="A5449" s="2" t="s">
        <v>7</v>
      </c>
      <c r="B5449" s="5">
        <v>5999.0</v>
      </c>
      <c r="C5449" s="5" t="s">
        <v>14389</v>
      </c>
      <c r="D5449" s="5" t="s">
        <v>468</v>
      </c>
      <c r="F5449" s="5" t="s">
        <v>14390</v>
      </c>
      <c r="G5449" s="6" t="s">
        <v>14391</v>
      </c>
    </row>
    <row r="5450">
      <c r="A5450" s="2" t="s">
        <v>7</v>
      </c>
      <c r="B5450" s="5">
        <v>6000.0</v>
      </c>
      <c r="C5450" s="5" t="s">
        <v>14392</v>
      </c>
      <c r="D5450" s="5" t="s">
        <v>468</v>
      </c>
      <c r="F5450" s="5" t="s">
        <v>14393</v>
      </c>
      <c r="G5450" s="6" t="s">
        <v>14394</v>
      </c>
    </row>
    <row r="5451">
      <c r="A5451" s="2" t="s">
        <v>7</v>
      </c>
      <c r="B5451" s="5">
        <v>6001.0</v>
      </c>
      <c r="C5451" s="5" t="s">
        <v>14395</v>
      </c>
      <c r="D5451" s="5" t="s">
        <v>468</v>
      </c>
      <c r="F5451" s="5" t="s">
        <v>14396</v>
      </c>
      <c r="G5451" s="6" t="s">
        <v>14397</v>
      </c>
    </row>
    <row r="5452">
      <c r="A5452" s="2" t="s">
        <v>7</v>
      </c>
      <c r="B5452" s="5">
        <v>6002.0</v>
      </c>
      <c r="C5452" s="5" t="s">
        <v>14398</v>
      </c>
      <c r="D5452" s="5" t="s">
        <v>468</v>
      </c>
      <c r="F5452" s="5" t="s">
        <v>6247</v>
      </c>
      <c r="G5452" s="6" t="s">
        <v>14399</v>
      </c>
    </row>
    <row r="5453">
      <c r="A5453" s="2" t="s">
        <v>7</v>
      </c>
      <c r="B5453" s="5">
        <v>6003.0</v>
      </c>
      <c r="C5453" s="5" t="s">
        <v>14400</v>
      </c>
      <c r="D5453" s="5" t="s">
        <v>4620</v>
      </c>
      <c r="F5453" s="5"/>
      <c r="G5453" s="6" t="s">
        <v>14401</v>
      </c>
    </row>
    <row r="5454">
      <c r="A5454" s="2" t="s">
        <v>7</v>
      </c>
      <c r="B5454" s="5">
        <v>6004.0</v>
      </c>
      <c r="C5454" s="5" t="s">
        <v>14402</v>
      </c>
      <c r="D5454" s="5" t="s">
        <v>468</v>
      </c>
      <c r="F5454" s="5" t="s">
        <v>14403</v>
      </c>
      <c r="G5454" s="6" t="s">
        <v>14404</v>
      </c>
    </row>
    <row r="5455">
      <c r="A5455" s="2" t="s">
        <v>7</v>
      </c>
      <c r="B5455" s="5">
        <v>6005.0</v>
      </c>
      <c r="C5455" s="5" t="s">
        <v>14405</v>
      </c>
      <c r="D5455" s="5" t="s">
        <v>468</v>
      </c>
      <c r="F5455" s="5"/>
      <c r="G5455" s="6" t="s">
        <v>14406</v>
      </c>
    </row>
    <row r="5456">
      <c r="A5456" s="2" t="s">
        <v>7</v>
      </c>
      <c r="B5456" s="5">
        <v>6006.0</v>
      </c>
      <c r="C5456" s="5" t="s">
        <v>14407</v>
      </c>
      <c r="D5456" s="5" t="s">
        <v>468</v>
      </c>
      <c r="F5456" s="5"/>
      <c r="G5456" s="6" t="s">
        <v>14408</v>
      </c>
    </row>
    <row r="5457">
      <c r="A5457" s="2" t="s">
        <v>7</v>
      </c>
      <c r="B5457" s="5">
        <v>6007.0</v>
      </c>
      <c r="C5457" s="5" t="s">
        <v>14409</v>
      </c>
      <c r="D5457" s="5" t="s">
        <v>468</v>
      </c>
      <c r="F5457" s="5" t="s">
        <v>14410</v>
      </c>
      <c r="G5457" s="6" t="s">
        <v>14411</v>
      </c>
    </row>
    <row r="5458">
      <c r="A5458" s="2" t="s">
        <v>7</v>
      </c>
      <c r="B5458" s="5">
        <v>6008.0</v>
      </c>
      <c r="C5458" s="5" t="s">
        <v>14412</v>
      </c>
      <c r="D5458" s="5" t="s">
        <v>468</v>
      </c>
      <c r="F5458" s="5" t="s">
        <v>14413</v>
      </c>
      <c r="G5458" s="6" t="s">
        <v>14414</v>
      </c>
    </row>
    <row r="5459">
      <c r="A5459" s="2" t="s">
        <v>7</v>
      </c>
      <c r="B5459" s="5">
        <v>6009.0</v>
      </c>
      <c r="C5459" s="5" t="s">
        <v>14415</v>
      </c>
      <c r="D5459" s="5" t="s">
        <v>468</v>
      </c>
      <c r="F5459" s="5" t="s">
        <v>14416</v>
      </c>
      <c r="G5459" s="6" t="s">
        <v>14417</v>
      </c>
    </row>
    <row r="5460">
      <c r="A5460" s="2" t="s">
        <v>7</v>
      </c>
      <c r="B5460" s="5">
        <v>6010.0</v>
      </c>
      <c r="C5460" s="5" t="s">
        <v>14418</v>
      </c>
      <c r="D5460" s="5" t="s">
        <v>468</v>
      </c>
      <c r="F5460" s="5" t="s">
        <v>14419</v>
      </c>
      <c r="G5460" s="6" t="s">
        <v>14420</v>
      </c>
    </row>
    <row r="5461">
      <c r="A5461" s="2" t="s">
        <v>7</v>
      </c>
      <c r="B5461" s="5">
        <v>6011.0</v>
      </c>
      <c r="C5461" s="5" t="s">
        <v>14421</v>
      </c>
      <c r="D5461" s="5" t="s">
        <v>468</v>
      </c>
      <c r="F5461" s="5"/>
      <c r="G5461" s="6" t="s">
        <v>14422</v>
      </c>
    </row>
    <row r="5462">
      <c r="A5462" s="2" t="s">
        <v>7</v>
      </c>
      <c r="B5462" s="5">
        <v>6012.0</v>
      </c>
      <c r="C5462" s="5" t="s">
        <v>14423</v>
      </c>
      <c r="D5462" s="5" t="s">
        <v>468</v>
      </c>
      <c r="F5462" s="5" t="s">
        <v>12307</v>
      </c>
      <c r="G5462" s="6" t="s">
        <v>14424</v>
      </c>
    </row>
    <row r="5463">
      <c r="A5463" s="2" t="s">
        <v>7</v>
      </c>
      <c r="B5463" s="5">
        <v>6013.0</v>
      </c>
      <c r="C5463" s="5" t="s">
        <v>14425</v>
      </c>
      <c r="D5463" s="5" t="s">
        <v>468</v>
      </c>
      <c r="F5463" s="5"/>
      <c r="G5463" s="6" t="s">
        <v>14426</v>
      </c>
    </row>
    <row r="5464">
      <c r="A5464" s="2" t="s">
        <v>7</v>
      </c>
      <c r="B5464" s="5">
        <v>6014.0</v>
      </c>
      <c r="C5464" s="5" t="s">
        <v>14427</v>
      </c>
      <c r="D5464" s="5" t="s">
        <v>468</v>
      </c>
      <c r="F5464" s="5"/>
      <c r="G5464" s="6" t="s">
        <v>14428</v>
      </c>
    </row>
    <row r="5465">
      <c r="A5465" s="2" t="s">
        <v>7</v>
      </c>
      <c r="B5465" s="5">
        <v>6015.0</v>
      </c>
      <c r="C5465" s="5" t="s">
        <v>14429</v>
      </c>
      <c r="D5465" s="5" t="s">
        <v>468</v>
      </c>
      <c r="F5465" s="5" t="s">
        <v>14430</v>
      </c>
      <c r="G5465" s="6" t="s">
        <v>14431</v>
      </c>
    </row>
    <row r="5466">
      <c r="A5466" s="2" t="s">
        <v>7</v>
      </c>
      <c r="B5466" s="5">
        <v>6016.0</v>
      </c>
      <c r="C5466" s="5" t="s">
        <v>14432</v>
      </c>
      <c r="D5466" s="5" t="s">
        <v>468</v>
      </c>
      <c r="F5466" s="5" t="s">
        <v>8544</v>
      </c>
      <c r="G5466" s="6" t="s">
        <v>14433</v>
      </c>
    </row>
    <row r="5467">
      <c r="A5467" s="2" t="s">
        <v>7</v>
      </c>
      <c r="B5467" s="5">
        <v>6017.0</v>
      </c>
      <c r="C5467" s="5" t="s">
        <v>14434</v>
      </c>
      <c r="D5467" s="5" t="s">
        <v>468</v>
      </c>
      <c r="F5467" s="5" t="s">
        <v>11775</v>
      </c>
      <c r="G5467" s="6" t="s">
        <v>14435</v>
      </c>
    </row>
    <row r="5468">
      <c r="A5468" s="2" t="s">
        <v>7</v>
      </c>
      <c r="B5468" s="5">
        <v>6018.0</v>
      </c>
      <c r="C5468" s="5" t="s">
        <v>14436</v>
      </c>
      <c r="D5468" s="5" t="s">
        <v>468</v>
      </c>
      <c r="F5468" s="5"/>
      <c r="G5468" s="6" t="s">
        <v>14437</v>
      </c>
    </row>
    <row r="5469">
      <c r="A5469" s="2" t="s">
        <v>7</v>
      </c>
      <c r="B5469" s="5">
        <v>6019.0</v>
      </c>
      <c r="C5469" s="5" t="s">
        <v>281</v>
      </c>
      <c r="D5469" s="5" t="s">
        <v>468</v>
      </c>
      <c r="F5469" s="5" t="s">
        <v>14438</v>
      </c>
      <c r="G5469" s="6" t="s">
        <v>14439</v>
      </c>
    </row>
    <row r="5470">
      <c r="A5470" s="2" t="s">
        <v>7</v>
      </c>
      <c r="B5470" s="5">
        <v>6020.0</v>
      </c>
      <c r="C5470" s="5" t="s">
        <v>14440</v>
      </c>
      <c r="D5470" s="5" t="s">
        <v>468</v>
      </c>
      <c r="F5470" s="5" t="s">
        <v>14441</v>
      </c>
      <c r="G5470" s="6" t="s">
        <v>14442</v>
      </c>
    </row>
    <row r="5471">
      <c r="A5471" s="2" t="s">
        <v>7</v>
      </c>
      <c r="B5471" s="5">
        <v>6021.0</v>
      </c>
      <c r="C5471" s="5" t="s">
        <v>14443</v>
      </c>
      <c r="D5471" s="5" t="s">
        <v>468</v>
      </c>
      <c r="F5471" s="5" t="s">
        <v>14444</v>
      </c>
      <c r="G5471" s="6" t="s">
        <v>14445</v>
      </c>
    </row>
    <row r="5472">
      <c r="A5472" s="2" t="s">
        <v>7</v>
      </c>
      <c r="B5472" s="5">
        <v>6022.0</v>
      </c>
      <c r="C5472" s="5" t="s">
        <v>14446</v>
      </c>
      <c r="D5472" s="5" t="s">
        <v>468</v>
      </c>
      <c r="F5472" s="5" t="s">
        <v>14447</v>
      </c>
      <c r="G5472" s="6" t="s">
        <v>14448</v>
      </c>
    </row>
    <row r="5473">
      <c r="A5473" s="2" t="s">
        <v>7</v>
      </c>
      <c r="B5473" s="5">
        <v>6023.0</v>
      </c>
      <c r="C5473" s="5" t="s">
        <v>14449</v>
      </c>
      <c r="D5473" s="5" t="s">
        <v>468</v>
      </c>
      <c r="F5473" s="5" t="s">
        <v>4299</v>
      </c>
      <c r="G5473" s="6" t="s">
        <v>14450</v>
      </c>
    </row>
    <row r="5474">
      <c r="A5474" s="2" t="s">
        <v>7</v>
      </c>
      <c r="B5474" s="5">
        <v>6024.0</v>
      </c>
      <c r="C5474" s="5" t="s">
        <v>14451</v>
      </c>
      <c r="D5474" s="5" t="s">
        <v>468</v>
      </c>
      <c r="F5474" s="5" t="s">
        <v>14452</v>
      </c>
      <c r="G5474" s="6" t="s">
        <v>14453</v>
      </c>
    </row>
    <row r="5475">
      <c r="A5475" s="2" t="s">
        <v>7</v>
      </c>
      <c r="B5475" s="5">
        <v>6025.0</v>
      </c>
      <c r="C5475" s="5" t="s">
        <v>14454</v>
      </c>
      <c r="D5475" s="5" t="s">
        <v>468</v>
      </c>
      <c r="F5475" s="5" t="s">
        <v>14455</v>
      </c>
      <c r="G5475" s="6" t="s">
        <v>14456</v>
      </c>
    </row>
    <row r="5476">
      <c r="A5476" s="2" t="s">
        <v>7</v>
      </c>
      <c r="B5476" s="5">
        <v>6026.0</v>
      </c>
      <c r="C5476" s="5" t="s">
        <v>14457</v>
      </c>
      <c r="D5476" s="5" t="s">
        <v>468</v>
      </c>
      <c r="F5476" s="5"/>
      <c r="G5476" s="6" t="s">
        <v>14458</v>
      </c>
    </row>
    <row r="5477">
      <c r="A5477" s="2" t="s">
        <v>7</v>
      </c>
      <c r="B5477" s="5">
        <v>6027.0</v>
      </c>
      <c r="C5477" s="5" t="s">
        <v>14459</v>
      </c>
      <c r="D5477" s="5" t="s">
        <v>468</v>
      </c>
      <c r="F5477" s="5"/>
      <c r="G5477" s="6" t="s">
        <v>14460</v>
      </c>
    </row>
    <row r="5478">
      <c r="A5478" s="2" t="s">
        <v>7</v>
      </c>
      <c r="B5478" s="5">
        <v>6028.0</v>
      </c>
      <c r="C5478" s="5" t="s">
        <v>14461</v>
      </c>
      <c r="D5478" s="5" t="s">
        <v>468</v>
      </c>
      <c r="F5478" s="5" t="s">
        <v>14462</v>
      </c>
      <c r="G5478" s="6" t="s">
        <v>14463</v>
      </c>
    </row>
    <row r="5479">
      <c r="A5479" s="2" t="s">
        <v>7</v>
      </c>
      <c r="B5479" s="5">
        <v>6029.0</v>
      </c>
      <c r="C5479" s="5" t="s">
        <v>14464</v>
      </c>
      <c r="D5479" s="5" t="s">
        <v>468</v>
      </c>
      <c r="F5479" s="5" t="s">
        <v>14465</v>
      </c>
      <c r="G5479" s="6" t="s">
        <v>14466</v>
      </c>
    </row>
    <row r="5480">
      <c r="A5480" s="2" t="s">
        <v>7</v>
      </c>
      <c r="B5480" s="5">
        <v>6030.0</v>
      </c>
      <c r="C5480" s="5" t="s">
        <v>14467</v>
      </c>
      <c r="D5480" s="5" t="s">
        <v>468</v>
      </c>
      <c r="F5480" s="5" t="s">
        <v>14468</v>
      </c>
      <c r="G5480" s="6" t="s">
        <v>14469</v>
      </c>
    </row>
    <row r="5481">
      <c r="A5481" s="2" t="s">
        <v>7</v>
      </c>
      <c r="B5481" s="5">
        <v>6031.0</v>
      </c>
      <c r="C5481" s="5" t="s">
        <v>14470</v>
      </c>
      <c r="D5481" s="5" t="s">
        <v>468</v>
      </c>
      <c r="F5481" s="5" t="s">
        <v>14471</v>
      </c>
      <c r="G5481" s="6" t="s">
        <v>14472</v>
      </c>
    </row>
    <row r="5482">
      <c r="A5482" s="2" t="s">
        <v>7</v>
      </c>
      <c r="B5482" s="5">
        <v>6032.0</v>
      </c>
      <c r="C5482" s="5" t="s">
        <v>14473</v>
      </c>
      <c r="D5482" s="5" t="s">
        <v>468</v>
      </c>
      <c r="F5482" s="5" t="s">
        <v>14474</v>
      </c>
      <c r="G5482" s="6" t="s">
        <v>14475</v>
      </c>
    </row>
    <row r="5483">
      <c r="A5483" s="2" t="s">
        <v>7</v>
      </c>
      <c r="B5483" s="5">
        <v>6033.0</v>
      </c>
      <c r="C5483" s="5" t="s">
        <v>14476</v>
      </c>
      <c r="D5483" s="5" t="s">
        <v>468</v>
      </c>
      <c r="F5483" s="5" t="s">
        <v>14477</v>
      </c>
      <c r="G5483" s="6" t="s">
        <v>14478</v>
      </c>
    </row>
    <row r="5484">
      <c r="A5484" s="2" t="s">
        <v>7</v>
      </c>
      <c r="B5484" s="5">
        <v>6034.0</v>
      </c>
      <c r="C5484" s="5" t="s">
        <v>14479</v>
      </c>
      <c r="D5484" s="5" t="s">
        <v>468</v>
      </c>
      <c r="F5484" s="5" t="s">
        <v>14480</v>
      </c>
      <c r="G5484" s="6" t="s">
        <v>14481</v>
      </c>
    </row>
    <row r="5485">
      <c r="A5485" s="2" t="s">
        <v>7</v>
      </c>
      <c r="B5485" s="5">
        <v>6035.0</v>
      </c>
      <c r="C5485" s="5" t="s">
        <v>14482</v>
      </c>
      <c r="D5485" s="5" t="s">
        <v>468</v>
      </c>
      <c r="F5485" s="5" t="s">
        <v>14483</v>
      </c>
      <c r="G5485" s="6" t="s">
        <v>14484</v>
      </c>
    </row>
    <row r="5486">
      <c r="A5486" s="2" t="s">
        <v>7</v>
      </c>
      <c r="B5486" s="5">
        <v>6036.0</v>
      </c>
      <c r="C5486" s="5" t="s">
        <v>14485</v>
      </c>
      <c r="D5486" s="5" t="s">
        <v>468</v>
      </c>
      <c r="F5486" s="5" t="s">
        <v>14486</v>
      </c>
      <c r="G5486" s="6" t="s">
        <v>14487</v>
      </c>
    </row>
    <row r="5487">
      <c r="A5487" s="2" t="s">
        <v>7</v>
      </c>
      <c r="B5487" s="5">
        <v>6037.0</v>
      </c>
      <c r="C5487" s="5" t="s">
        <v>14488</v>
      </c>
      <c r="D5487" s="5" t="s">
        <v>468</v>
      </c>
      <c r="F5487" s="5" t="s">
        <v>14489</v>
      </c>
      <c r="G5487" s="6" t="s">
        <v>14490</v>
      </c>
    </row>
    <row r="5488">
      <c r="A5488" s="2" t="s">
        <v>7</v>
      </c>
      <c r="B5488" s="5">
        <v>6038.0</v>
      </c>
      <c r="C5488" s="5" t="s">
        <v>14491</v>
      </c>
      <c r="D5488" s="5" t="s">
        <v>468</v>
      </c>
      <c r="F5488" s="5"/>
      <c r="G5488" s="6" t="s">
        <v>14492</v>
      </c>
    </row>
    <row r="5489">
      <c r="A5489" s="2" t="s">
        <v>7</v>
      </c>
      <c r="B5489" s="5">
        <v>6039.0</v>
      </c>
      <c r="C5489" s="5" t="s">
        <v>14493</v>
      </c>
      <c r="D5489" s="5" t="s">
        <v>468</v>
      </c>
      <c r="F5489" s="5" t="s">
        <v>3549</v>
      </c>
      <c r="G5489" s="6" t="s">
        <v>14494</v>
      </c>
    </row>
    <row r="5490">
      <c r="A5490" s="2" t="s">
        <v>7</v>
      </c>
      <c r="B5490" s="5">
        <v>6040.0</v>
      </c>
      <c r="C5490" s="5" t="s">
        <v>14495</v>
      </c>
      <c r="D5490" s="5" t="s">
        <v>468</v>
      </c>
      <c r="F5490" s="5"/>
      <c r="G5490" s="6" t="s">
        <v>14496</v>
      </c>
    </row>
    <row r="5491">
      <c r="A5491" s="2" t="s">
        <v>7</v>
      </c>
      <c r="B5491" s="5">
        <v>6041.0</v>
      </c>
      <c r="C5491" s="5" t="s">
        <v>14497</v>
      </c>
      <c r="D5491" s="5" t="s">
        <v>468</v>
      </c>
      <c r="F5491" s="5"/>
      <c r="G5491" s="6" t="s">
        <v>14498</v>
      </c>
    </row>
    <row r="5492">
      <c r="A5492" s="2" t="s">
        <v>7</v>
      </c>
      <c r="B5492" s="5">
        <v>6042.0</v>
      </c>
      <c r="C5492" s="5" t="s">
        <v>14499</v>
      </c>
      <c r="D5492" s="5" t="s">
        <v>468</v>
      </c>
      <c r="F5492" s="5" t="s">
        <v>6783</v>
      </c>
      <c r="G5492" s="6" t="s">
        <v>14500</v>
      </c>
    </row>
    <row r="5493">
      <c r="A5493" s="2" t="s">
        <v>7</v>
      </c>
      <c r="B5493" s="5">
        <v>6043.0</v>
      </c>
      <c r="C5493" s="5" t="s">
        <v>14501</v>
      </c>
      <c r="D5493" s="5" t="s">
        <v>468</v>
      </c>
      <c r="F5493" s="5" t="s">
        <v>14502</v>
      </c>
      <c r="G5493" s="6" t="s">
        <v>14503</v>
      </c>
    </row>
    <row r="5494">
      <c r="A5494" s="2" t="s">
        <v>7</v>
      </c>
      <c r="B5494" s="5">
        <v>6044.0</v>
      </c>
      <c r="C5494" s="5" t="s">
        <v>14504</v>
      </c>
      <c r="D5494" s="5" t="s">
        <v>468</v>
      </c>
      <c r="F5494" s="5" t="s">
        <v>14505</v>
      </c>
      <c r="G5494" s="6" t="s">
        <v>14506</v>
      </c>
    </row>
    <row r="5495">
      <c r="A5495" s="2" t="s">
        <v>7</v>
      </c>
      <c r="B5495" s="5">
        <v>6045.0</v>
      </c>
      <c r="C5495" s="5" t="s">
        <v>14507</v>
      </c>
      <c r="D5495" s="5" t="s">
        <v>468</v>
      </c>
      <c r="F5495" s="5"/>
      <c r="G5495" s="6" t="s">
        <v>14508</v>
      </c>
    </row>
    <row r="5496">
      <c r="A5496" s="2" t="s">
        <v>7</v>
      </c>
      <c r="B5496" s="5">
        <v>6046.0</v>
      </c>
      <c r="C5496" s="5" t="s">
        <v>14509</v>
      </c>
      <c r="D5496" s="5" t="s">
        <v>468</v>
      </c>
      <c r="F5496" s="5" t="s">
        <v>6905</v>
      </c>
      <c r="G5496" s="6" t="s">
        <v>14510</v>
      </c>
    </row>
    <row r="5497">
      <c r="A5497" s="2" t="s">
        <v>7</v>
      </c>
      <c r="B5497" s="5">
        <v>6047.0</v>
      </c>
      <c r="C5497" s="5" t="s">
        <v>14511</v>
      </c>
      <c r="D5497" s="5" t="s">
        <v>468</v>
      </c>
      <c r="F5497" s="5" t="s">
        <v>14512</v>
      </c>
      <c r="G5497" s="6" t="s">
        <v>14513</v>
      </c>
    </row>
    <row r="5498">
      <c r="A5498" s="2" t="s">
        <v>7</v>
      </c>
      <c r="B5498" s="5">
        <v>6048.0</v>
      </c>
      <c r="C5498" s="5" t="s">
        <v>14514</v>
      </c>
      <c r="D5498" s="5" t="s">
        <v>468</v>
      </c>
      <c r="F5498" s="5" t="s">
        <v>14515</v>
      </c>
      <c r="G5498" s="6" t="s">
        <v>14516</v>
      </c>
    </row>
    <row r="5499">
      <c r="A5499" s="2" t="s">
        <v>7</v>
      </c>
      <c r="B5499" s="5">
        <v>6049.0</v>
      </c>
      <c r="C5499" s="5" t="s">
        <v>14517</v>
      </c>
      <c r="D5499" s="5" t="s">
        <v>468</v>
      </c>
      <c r="F5499" s="5" t="s">
        <v>14518</v>
      </c>
      <c r="G5499" s="6" t="s">
        <v>14519</v>
      </c>
    </row>
    <row r="5500">
      <c r="A5500" s="2" t="s">
        <v>7</v>
      </c>
      <c r="B5500" s="5">
        <v>6050.0</v>
      </c>
      <c r="C5500" s="5" t="s">
        <v>14520</v>
      </c>
      <c r="D5500" s="5" t="s">
        <v>4620</v>
      </c>
      <c r="F5500" s="5"/>
      <c r="G5500" s="6" t="s">
        <v>14521</v>
      </c>
    </row>
    <row r="5501">
      <c r="A5501" s="2" t="s">
        <v>7</v>
      </c>
      <c r="B5501" s="5">
        <v>6051.0</v>
      </c>
      <c r="C5501" s="5" t="s">
        <v>14522</v>
      </c>
      <c r="D5501" s="5" t="s">
        <v>468</v>
      </c>
      <c r="F5501" s="5" t="s">
        <v>14523</v>
      </c>
      <c r="G5501" s="6" t="s">
        <v>14524</v>
      </c>
    </row>
    <row r="5502">
      <c r="A5502" s="2" t="s">
        <v>7</v>
      </c>
      <c r="B5502" s="5">
        <v>6052.0</v>
      </c>
      <c r="C5502" s="5" t="s">
        <v>14525</v>
      </c>
      <c r="D5502" s="5" t="s">
        <v>468</v>
      </c>
      <c r="F5502" s="5" t="s">
        <v>13372</v>
      </c>
      <c r="G5502" s="6" t="s">
        <v>14526</v>
      </c>
    </row>
    <row r="5503">
      <c r="A5503" s="2" t="s">
        <v>7</v>
      </c>
      <c r="B5503" s="5">
        <v>6053.0</v>
      </c>
      <c r="C5503" s="5" t="s">
        <v>14527</v>
      </c>
      <c r="D5503" s="5" t="s">
        <v>468</v>
      </c>
      <c r="F5503" s="5" t="s">
        <v>14528</v>
      </c>
      <c r="G5503" s="6" t="s">
        <v>14529</v>
      </c>
    </row>
    <row r="5504">
      <c r="A5504" s="2" t="s">
        <v>7</v>
      </c>
      <c r="B5504" s="5">
        <v>6054.0</v>
      </c>
      <c r="C5504" s="5" t="s">
        <v>14530</v>
      </c>
      <c r="D5504" s="5" t="s">
        <v>468</v>
      </c>
      <c r="F5504" s="5" t="s">
        <v>14531</v>
      </c>
      <c r="G5504" s="6" t="s">
        <v>14532</v>
      </c>
    </row>
    <row r="5505">
      <c r="A5505" s="2" t="s">
        <v>7</v>
      </c>
      <c r="B5505" s="5">
        <v>6055.0</v>
      </c>
      <c r="C5505" s="5" t="s">
        <v>14533</v>
      </c>
      <c r="D5505" s="5" t="s">
        <v>468</v>
      </c>
      <c r="F5505" s="5"/>
      <c r="G5505" s="6" t="s">
        <v>14534</v>
      </c>
    </row>
    <row r="5506">
      <c r="A5506" s="2" t="s">
        <v>7</v>
      </c>
      <c r="B5506" s="5">
        <v>6056.0</v>
      </c>
      <c r="C5506" s="5" t="s">
        <v>14535</v>
      </c>
      <c r="D5506" s="5" t="s">
        <v>468</v>
      </c>
      <c r="F5506" s="5" t="s">
        <v>14536</v>
      </c>
      <c r="G5506" s="6" t="s">
        <v>14537</v>
      </c>
    </row>
    <row r="5507">
      <c r="A5507" s="2" t="s">
        <v>7</v>
      </c>
      <c r="B5507" s="5">
        <v>6057.0</v>
      </c>
      <c r="C5507" s="5" t="s">
        <v>14538</v>
      </c>
      <c r="D5507" s="5" t="s">
        <v>468</v>
      </c>
      <c r="F5507" s="5" t="s">
        <v>14539</v>
      </c>
      <c r="G5507" s="6" t="s">
        <v>14540</v>
      </c>
    </row>
    <row r="5508">
      <c r="A5508" s="2" t="s">
        <v>7</v>
      </c>
      <c r="B5508" s="5">
        <v>6058.0</v>
      </c>
      <c r="C5508" s="5" t="s">
        <v>14541</v>
      </c>
      <c r="D5508" s="5" t="s">
        <v>4620</v>
      </c>
      <c r="F5508" s="5" t="s">
        <v>14542</v>
      </c>
      <c r="G5508" s="6" t="s">
        <v>14543</v>
      </c>
    </row>
    <row r="5509">
      <c r="A5509" s="2" t="s">
        <v>7</v>
      </c>
      <c r="B5509" s="5">
        <v>6059.0</v>
      </c>
      <c r="C5509" s="5" t="s">
        <v>14544</v>
      </c>
      <c r="D5509" s="5" t="s">
        <v>468</v>
      </c>
      <c r="F5509" s="5" t="s">
        <v>14545</v>
      </c>
      <c r="G5509" s="6" t="s">
        <v>14546</v>
      </c>
    </row>
    <row r="5510">
      <c r="A5510" s="2" t="s">
        <v>7</v>
      </c>
      <c r="B5510" s="5">
        <v>6060.0</v>
      </c>
      <c r="C5510" s="5" t="s">
        <v>14547</v>
      </c>
      <c r="D5510" s="5" t="s">
        <v>468</v>
      </c>
      <c r="F5510" s="5" t="s">
        <v>14548</v>
      </c>
      <c r="G5510" s="6" t="s">
        <v>14549</v>
      </c>
    </row>
    <row r="5511">
      <c r="A5511" s="2" t="s">
        <v>7</v>
      </c>
      <c r="B5511" s="5">
        <v>6061.0</v>
      </c>
      <c r="C5511" s="5" t="s">
        <v>14550</v>
      </c>
      <c r="D5511" s="5" t="s">
        <v>468</v>
      </c>
      <c r="F5511" s="5" t="s">
        <v>14551</v>
      </c>
      <c r="G5511" s="6" t="s">
        <v>14552</v>
      </c>
    </row>
    <row r="5512">
      <c r="A5512" s="2" t="s">
        <v>7</v>
      </c>
      <c r="B5512" s="5">
        <v>6062.0</v>
      </c>
      <c r="C5512" s="5" t="s">
        <v>14553</v>
      </c>
      <c r="D5512" s="5" t="s">
        <v>468</v>
      </c>
      <c r="F5512" s="5" t="s">
        <v>11236</v>
      </c>
      <c r="G5512" s="6" t="s">
        <v>14554</v>
      </c>
    </row>
    <row r="5513">
      <c r="A5513" s="2" t="s">
        <v>7</v>
      </c>
      <c r="B5513" s="5">
        <v>6063.0</v>
      </c>
      <c r="C5513" s="5" t="s">
        <v>14555</v>
      </c>
      <c r="D5513" s="5" t="s">
        <v>468</v>
      </c>
      <c r="F5513" s="5" t="s">
        <v>14556</v>
      </c>
      <c r="G5513" s="6" t="s">
        <v>14557</v>
      </c>
    </row>
    <row r="5514">
      <c r="A5514" s="2" t="s">
        <v>7</v>
      </c>
      <c r="B5514" s="5">
        <v>6064.0</v>
      </c>
      <c r="C5514" s="5" t="s">
        <v>14558</v>
      </c>
      <c r="D5514" s="5" t="s">
        <v>468</v>
      </c>
      <c r="F5514" s="5" t="s">
        <v>14559</v>
      </c>
      <c r="G5514" s="6" t="s">
        <v>14560</v>
      </c>
    </row>
    <row r="5515">
      <c r="A5515" s="2" t="s">
        <v>7</v>
      </c>
      <c r="B5515" s="5">
        <v>6065.0</v>
      </c>
      <c r="C5515" s="5" t="s">
        <v>14561</v>
      </c>
      <c r="D5515" s="5" t="s">
        <v>468</v>
      </c>
      <c r="F5515" s="5" t="s">
        <v>14562</v>
      </c>
      <c r="G5515" s="6" t="s">
        <v>14563</v>
      </c>
    </row>
    <row r="5516">
      <c r="A5516" s="2" t="s">
        <v>7</v>
      </c>
      <c r="B5516" s="5">
        <v>6066.0</v>
      </c>
      <c r="C5516" s="5" t="s">
        <v>14564</v>
      </c>
      <c r="D5516" s="5" t="s">
        <v>468</v>
      </c>
      <c r="F5516" s="5" t="s">
        <v>14565</v>
      </c>
      <c r="G5516" s="6" t="s">
        <v>14566</v>
      </c>
    </row>
    <row r="5517">
      <c r="A5517" s="2" t="s">
        <v>7</v>
      </c>
      <c r="B5517" s="5">
        <v>6067.0</v>
      </c>
      <c r="C5517" s="5" t="s">
        <v>14567</v>
      </c>
      <c r="D5517" s="5" t="s">
        <v>468</v>
      </c>
      <c r="F5517" s="5"/>
      <c r="G5517" s="6" t="s">
        <v>14568</v>
      </c>
    </row>
    <row r="5518">
      <c r="A5518" s="2" t="s">
        <v>7</v>
      </c>
      <c r="B5518" s="5">
        <v>6068.0</v>
      </c>
      <c r="C5518" s="5" t="s">
        <v>14569</v>
      </c>
      <c r="D5518" s="5" t="s">
        <v>468</v>
      </c>
      <c r="F5518" s="5" t="s">
        <v>14570</v>
      </c>
      <c r="G5518" s="6" t="s">
        <v>14571</v>
      </c>
    </row>
    <row r="5519">
      <c r="A5519" s="2" t="s">
        <v>7</v>
      </c>
      <c r="B5519" s="5">
        <v>6069.0</v>
      </c>
      <c r="C5519" s="5" t="s">
        <v>14572</v>
      </c>
      <c r="D5519" s="5" t="s">
        <v>468</v>
      </c>
      <c r="F5519" s="5" t="s">
        <v>14573</v>
      </c>
      <c r="G5519" s="6" t="s">
        <v>14574</v>
      </c>
    </row>
    <row r="5520">
      <c r="A5520" s="2" t="s">
        <v>7</v>
      </c>
      <c r="B5520" s="5">
        <v>6070.0</v>
      </c>
      <c r="C5520" s="5" t="s">
        <v>14575</v>
      </c>
      <c r="D5520" s="5" t="s">
        <v>468</v>
      </c>
      <c r="F5520" s="5" t="s">
        <v>14576</v>
      </c>
      <c r="G5520" s="6" t="s">
        <v>14577</v>
      </c>
    </row>
    <row r="5521">
      <c r="A5521" s="2" t="s">
        <v>7</v>
      </c>
      <c r="B5521" s="5">
        <v>6071.0</v>
      </c>
      <c r="C5521" s="5" t="s">
        <v>14578</v>
      </c>
      <c r="D5521" s="5" t="s">
        <v>468</v>
      </c>
      <c r="F5521" s="5" t="s">
        <v>14579</v>
      </c>
      <c r="G5521" s="6" t="s">
        <v>14580</v>
      </c>
    </row>
    <row r="5522">
      <c r="A5522" s="2" t="s">
        <v>7</v>
      </c>
      <c r="B5522" s="5">
        <v>6072.0</v>
      </c>
      <c r="C5522" s="5" t="s">
        <v>14581</v>
      </c>
      <c r="D5522" s="5" t="s">
        <v>468</v>
      </c>
      <c r="F5522" s="5" t="s">
        <v>14582</v>
      </c>
      <c r="G5522" s="6" t="s">
        <v>14583</v>
      </c>
    </row>
    <row r="5523">
      <c r="A5523" s="2" t="s">
        <v>7</v>
      </c>
      <c r="B5523" s="5">
        <v>6073.0</v>
      </c>
      <c r="C5523" s="5" t="s">
        <v>14584</v>
      </c>
      <c r="D5523" s="5" t="s">
        <v>468</v>
      </c>
      <c r="F5523" s="5" t="s">
        <v>14585</v>
      </c>
      <c r="G5523" s="6" t="s">
        <v>14586</v>
      </c>
    </row>
    <row r="5524">
      <c r="A5524" s="2" t="s">
        <v>7</v>
      </c>
      <c r="B5524" s="5">
        <v>6074.0</v>
      </c>
      <c r="C5524" s="5" t="s">
        <v>14587</v>
      </c>
      <c r="D5524" s="5" t="s">
        <v>468</v>
      </c>
      <c r="F5524" s="5"/>
      <c r="G5524" s="6" t="s">
        <v>14588</v>
      </c>
    </row>
    <row r="5525">
      <c r="A5525" s="2" t="s">
        <v>7</v>
      </c>
      <c r="B5525" s="5">
        <v>6075.0</v>
      </c>
      <c r="C5525" s="5" t="s">
        <v>14589</v>
      </c>
      <c r="D5525" s="5" t="s">
        <v>468</v>
      </c>
      <c r="F5525" s="5" t="s">
        <v>14590</v>
      </c>
      <c r="G5525" s="6" t="s">
        <v>14591</v>
      </c>
    </row>
    <row r="5526">
      <c r="A5526" s="2" t="s">
        <v>7</v>
      </c>
      <c r="B5526" s="5">
        <v>6076.0</v>
      </c>
      <c r="C5526" s="5" t="s">
        <v>14592</v>
      </c>
      <c r="D5526" s="5" t="s">
        <v>468</v>
      </c>
      <c r="F5526" s="5" t="s">
        <v>1287</v>
      </c>
      <c r="G5526" s="6" t="s">
        <v>14593</v>
      </c>
    </row>
    <row r="5527">
      <c r="A5527" s="2" t="s">
        <v>7</v>
      </c>
      <c r="B5527" s="5">
        <v>6077.0</v>
      </c>
      <c r="C5527" s="5" t="s">
        <v>14594</v>
      </c>
      <c r="D5527" s="5" t="s">
        <v>458</v>
      </c>
      <c r="F5527" s="5" t="s">
        <v>12523</v>
      </c>
      <c r="G5527" s="6" t="s">
        <v>14595</v>
      </c>
    </row>
    <row r="5528">
      <c r="A5528" s="2" t="s">
        <v>7</v>
      </c>
      <c r="B5528" s="5">
        <v>6078.0</v>
      </c>
      <c r="C5528" s="5" t="s">
        <v>14596</v>
      </c>
      <c r="D5528" s="5" t="s">
        <v>468</v>
      </c>
      <c r="F5528" s="5" t="s">
        <v>14597</v>
      </c>
      <c r="G5528" s="6" t="s">
        <v>14598</v>
      </c>
    </row>
    <row r="5529">
      <c r="A5529" s="2" t="s">
        <v>7</v>
      </c>
      <c r="B5529" s="5">
        <v>6079.0</v>
      </c>
      <c r="C5529" s="5" t="s">
        <v>14599</v>
      </c>
      <c r="D5529" s="5" t="s">
        <v>468</v>
      </c>
      <c r="F5529" s="5" t="s">
        <v>12181</v>
      </c>
      <c r="G5529" s="6" t="s">
        <v>14600</v>
      </c>
    </row>
    <row r="5530">
      <c r="A5530" s="2" t="s">
        <v>7</v>
      </c>
      <c r="B5530" s="5">
        <v>6080.0</v>
      </c>
      <c r="C5530" s="5" t="s">
        <v>14601</v>
      </c>
      <c r="D5530" s="5" t="s">
        <v>4620</v>
      </c>
      <c r="F5530" s="5"/>
      <c r="G5530" s="6" t="s">
        <v>14602</v>
      </c>
    </row>
    <row r="5531">
      <c r="A5531" s="2" t="s">
        <v>7</v>
      </c>
      <c r="B5531" s="5">
        <v>6081.0</v>
      </c>
      <c r="C5531" s="5" t="s">
        <v>14603</v>
      </c>
      <c r="D5531" s="5" t="s">
        <v>468</v>
      </c>
      <c r="F5531" s="5" t="s">
        <v>14604</v>
      </c>
      <c r="G5531" s="6" t="s">
        <v>14605</v>
      </c>
    </row>
    <row r="5532">
      <c r="A5532" s="2" t="s">
        <v>7</v>
      </c>
      <c r="B5532" s="5">
        <v>6082.0</v>
      </c>
      <c r="C5532" s="5" t="s">
        <v>14606</v>
      </c>
      <c r="D5532" s="5" t="s">
        <v>468</v>
      </c>
      <c r="F5532" s="5" t="s">
        <v>14607</v>
      </c>
      <c r="G5532" s="6" t="s">
        <v>14608</v>
      </c>
    </row>
    <row r="5533">
      <c r="A5533" s="2" t="s">
        <v>7</v>
      </c>
      <c r="B5533" s="5">
        <v>6083.0</v>
      </c>
      <c r="C5533" s="5" t="s">
        <v>14609</v>
      </c>
      <c r="D5533" s="5" t="s">
        <v>468</v>
      </c>
      <c r="F5533" s="5"/>
      <c r="G5533" s="6" t="s">
        <v>14610</v>
      </c>
    </row>
    <row r="5534">
      <c r="A5534" s="2" t="s">
        <v>7</v>
      </c>
      <c r="B5534" s="5">
        <v>6084.0</v>
      </c>
      <c r="C5534" s="5" t="s">
        <v>14611</v>
      </c>
      <c r="D5534" s="5" t="s">
        <v>468</v>
      </c>
      <c r="F5534" s="5" t="s">
        <v>14612</v>
      </c>
      <c r="G5534" s="6" t="s">
        <v>14613</v>
      </c>
    </row>
    <row r="5535">
      <c r="A5535" s="2" t="s">
        <v>7</v>
      </c>
      <c r="B5535" s="5">
        <v>6085.0</v>
      </c>
      <c r="C5535" s="5" t="s">
        <v>14614</v>
      </c>
      <c r="D5535" s="5" t="s">
        <v>468</v>
      </c>
      <c r="F5535" s="5"/>
      <c r="G5535" s="6" t="s">
        <v>14615</v>
      </c>
    </row>
    <row r="5536">
      <c r="A5536" s="2" t="s">
        <v>7</v>
      </c>
      <c r="B5536" s="5">
        <v>6086.0</v>
      </c>
      <c r="C5536" s="5" t="s">
        <v>14616</v>
      </c>
      <c r="D5536" s="5" t="s">
        <v>468</v>
      </c>
      <c r="F5536" s="5"/>
      <c r="G5536" s="6" t="s">
        <v>14617</v>
      </c>
    </row>
    <row r="5537">
      <c r="A5537" s="2" t="s">
        <v>7</v>
      </c>
      <c r="B5537" s="5">
        <v>6087.0</v>
      </c>
      <c r="C5537" s="5" t="s">
        <v>14618</v>
      </c>
      <c r="D5537" s="5" t="s">
        <v>468</v>
      </c>
      <c r="F5537" s="5" t="s">
        <v>14619</v>
      </c>
      <c r="G5537" s="6" t="s">
        <v>14620</v>
      </c>
    </row>
    <row r="5538">
      <c r="A5538" s="2" t="s">
        <v>7</v>
      </c>
      <c r="B5538" s="5">
        <v>6088.0</v>
      </c>
      <c r="C5538" s="5" t="s">
        <v>14621</v>
      </c>
      <c r="D5538" s="5" t="s">
        <v>468</v>
      </c>
      <c r="F5538" s="5"/>
      <c r="G5538" s="6" t="s">
        <v>14622</v>
      </c>
    </row>
    <row r="5539">
      <c r="A5539" s="2" t="s">
        <v>7</v>
      </c>
      <c r="B5539" s="5">
        <v>6089.0</v>
      </c>
      <c r="C5539" s="5" t="s">
        <v>14623</v>
      </c>
      <c r="D5539" s="5" t="s">
        <v>468</v>
      </c>
      <c r="F5539" s="5" t="s">
        <v>6241</v>
      </c>
      <c r="G5539" s="6" t="s">
        <v>14624</v>
      </c>
    </row>
    <row r="5540">
      <c r="A5540" s="2" t="s">
        <v>7</v>
      </c>
      <c r="B5540" s="5">
        <v>6090.0</v>
      </c>
      <c r="C5540" s="5" t="s">
        <v>14625</v>
      </c>
      <c r="D5540" s="5" t="s">
        <v>468</v>
      </c>
      <c r="F5540" s="5" t="s">
        <v>14626</v>
      </c>
      <c r="G5540" s="6" t="s">
        <v>14627</v>
      </c>
    </row>
    <row r="5541">
      <c r="A5541" s="2" t="s">
        <v>7</v>
      </c>
      <c r="B5541" s="5">
        <v>6091.0</v>
      </c>
      <c r="C5541" s="5" t="s">
        <v>14628</v>
      </c>
      <c r="D5541" s="5" t="s">
        <v>468</v>
      </c>
      <c r="F5541" s="5"/>
      <c r="G5541" s="6" t="s">
        <v>14629</v>
      </c>
    </row>
    <row r="5542">
      <c r="A5542" s="2" t="s">
        <v>7</v>
      </c>
      <c r="B5542" s="5">
        <v>6092.0</v>
      </c>
      <c r="C5542" s="5" t="s">
        <v>14630</v>
      </c>
      <c r="D5542" s="5" t="s">
        <v>468</v>
      </c>
      <c r="F5542" s="5"/>
      <c r="G5542" s="6" t="s">
        <v>14631</v>
      </c>
    </row>
    <row r="5543">
      <c r="A5543" s="2" t="s">
        <v>7</v>
      </c>
      <c r="B5543" s="5">
        <v>6093.0</v>
      </c>
      <c r="C5543" s="5" t="s">
        <v>14632</v>
      </c>
      <c r="D5543" s="5" t="s">
        <v>458</v>
      </c>
      <c r="F5543" s="5"/>
      <c r="G5543" s="6" t="s">
        <v>14633</v>
      </c>
    </row>
    <row r="5544">
      <c r="A5544" s="2" t="s">
        <v>7</v>
      </c>
      <c r="B5544" s="5">
        <v>6094.0</v>
      </c>
      <c r="C5544" s="5" t="s">
        <v>14634</v>
      </c>
      <c r="D5544" s="5" t="s">
        <v>468</v>
      </c>
      <c r="F5544" s="5" t="s">
        <v>14635</v>
      </c>
      <c r="G5544" s="6" t="s">
        <v>14636</v>
      </c>
    </row>
    <row r="5545">
      <c r="A5545" s="2" t="s">
        <v>7</v>
      </c>
      <c r="B5545" s="5">
        <v>6095.0</v>
      </c>
      <c r="C5545" s="5" t="s">
        <v>14637</v>
      </c>
      <c r="D5545" s="5" t="s">
        <v>468</v>
      </c>
      <c r="F5545" s="5" t="s">
        <v>2839</v>
      </c>
      <c r="G5545" s="6" t="s">
        <v>14638</v>
      </c>
    </row>
    <row r="5546">
      <c r="A5546" s="2" t="s">
        <v>7</v>
      </c>
      <c r="B5546" s="5">
        <v>6096.0</v>
      </c>
      <c r="C5546" s="5" t="s">
        <v>14639</v>
      </c>
      <c r="D5546" s="5" t="s">
        <v>4620</v>
      </c>
      <c r="F5546" s="5"/>
      <c r="G5546" s="6" t="s">
        <v>14640</v>
      </c>
    </row>
    <row r="5547">
      <c r="A5547" s="2" t="s">
        <v>7</v>
      </c>
      <c r="B5547" s="5">
        <v>6097.0</v>
      </c>
      <c r="C5547" s="5" t="s">
        <v>14641</v>
      </c>
      <c r="D5547" s="5" t="s">
        <v>468</v>
      </c>
      <c r="F5547" s="5" t="s">
        <v>14642</v>
      </c>
      <c r="G5547" s="6" t="s">
        <v>14643</v>
      </c>
    </row>
    <row r="5548">
      <c r="A5548" s="2" t="s">
        <v>7</v>
      </c>
      <c r="B5548" s="5">
        <v>6098.0</v>
      </c>
      <c r="C5548" s="5" t="s">
        <v>14644</v>
      </c>
      <c r="D5548" s="5" t="s">
        <v>458</v>
      </c>
      <c r="F5548" s="5"/>
      <c r="G5548" s="6" t="s">
        <v>14645</v>
      </c>
    </row>
    <row r="5549">
      <c r="A5549" s="2" t="s">
        <v>7</v>
      </c>
      <c r="B5549" s="5">
        <v>6099.0</v>
      </c>
      <c r="C5549" s="5" t="s">
        <v>14646</v>
      </c>
      <c r="D5549" s="5" t="s">
        <v>468</v>
      </c>
      <c r="F5549" s="5" t="s">
        <v>14647</v>
      </c>
      <c r="G5549" s="6" t="s">
        <v>14648</v>
      </c>
    </row>
    <row r="5550">
      <c r="A5550" s="2" t="s">
        <v>7</v>
      </c>
      <c r="B5550" s="5">
        <v>6100.0</v>
      </c>
      <c r="C5550" s="5" t="s">
        <v>14649</v>
      </c>
      <c r="D5550" s="5" t="s">
        <v>468</v>
      </c>
      <c r="F5550" s="5" t="s">
        <v>14650</v>
      </c>
      <c r="G5550" s="6" t="s">
        <v>14651</v>
      </c>
    </row>
    <row r="5551">
      <c r="A5551" s="2" t="s">
        <v>7</v>
      </c>
      <c r="B5551" s="5">
        <v>6101.0</v>
      </c>
      <c r="C5551" s="5" t="s">
        <v>14652</v>
      </c>
      <c r="D5551" s="5" t="s">
        <v>468</v>
      </c>
      <c r="F5551" s="5" t="s">
        <v>14653</v>
      </c>
      <c r="G5551" s="6" t="s">
        <v>14654</v>
      </c>
    </row>
    <row r="5552">
      <c r="A5552" s="2" t="s">
        <v>7</v>
      </c>
      <c r="B5552" s="5">
        <v>6102.0</v>
      </c>
      <c r="C5552" s="5" t="s">
        <v>14655</v>
      </c>
      <c r="D5552" s="5" t="s">
        <v>468</v>
      </c>
      <c r="F5552" s="5" t="s">
        <v>14656</v>
      </c>
      <c r="G5552" s="6" t="s">
        <v>14657</v>
      </c>
    </row>
    <row r="5553">
      <c r="A5553" s="2" t="s">
        <v>7</v>
      </c>
      <c r="B5553" s="5">
        <v>6103.0</v>
      </c>
      <c r="C5553" s="5" t="s">
        <v>14658</v>
      </c>
      <c r="D5553" s="5" t="s">
        <v>468</v>
      </c>
      <c r="F5553" s="5" t="s">
        <v>12340</v>
      </c>
      <c r="G5553" s="6" t="s">
        <v>14659</v>
      </c>
    </row>
    <row r="5554">
      <c r="A5554" s="2" t="s">
        <v>7</v>
      </c>
      <c r="B5554" s="5">
        <v>6104.0</v>
      </c>
      <c r="C5554" s="5" t="s">
        <v>14660</v>
      </c>
      <c r="D5554" s="5" t="s">
        <v>468</v>
      </c>
      <c r="F5554" s="5" t="s">
        <v>14661</v>
      </c>
      <c r="G5554" s="6" t="s">
        <v>14662</v>
      </c>
    </row>
    <row r="5555">
      <c r="A5555" s="2" t="s">
        <v>7</v>
      </c>
      <c r="B5555" s="5">
        <v>6105.0</v>
      </c>
      <c r="C5555" s="5" t="s">
        <v>14663</v>
      </c>
      <c r="D5555" s="5" t="s">
        <v>4620</v>
      </c>
      <c r="F5555" s="5"/>
      <c r="G5555" s="6" t="s">
        <v>14664</v>
      </c>
    </row>
    <row r="5556">
      <c r="A5556" s="2" t="s">
        <v>7</v>
      </c>
      <c r="B5556" s="5">
        <v>6106.0</v>
      </c>
      <c r="C5556" s="5" t="s">
        <v>14665</v>
      </c>
      <c r="D5556" s="5" t="s">
        <v>468</v>
      </c>
      <c r="F5556" s="5" t="s">
        <v>9627</v>
      </c>
      <c r="G5556" s="6" t="s">
        <v>14666</v>
      </c>
    </row>
    <row r="5557">
      <c r="A5557" s="2" t="s">
        <v>7</v>
      </c>
      <c r="B5557" s="5">
        <v>6107.0</v>
      </c>
      <c r="C5557" s="5" t="s">
        <v>14667</v>
      </c>
      <c r="D5557" s="5" t="s">
        <v>468</v>
      </c>
      <c r="F5557" s="5" t="s">
        <v>14668</v>
      </c>
      <c r="G5557" s="6" t="s">
        <v>14669</v>
      </c>
    </row>
    <row r="5558">
      <c r="A5558" s="2" t="s">
        <v>7</v>
      </c>
      <c r="B5558" s="5">
        <v>6108.0</v>
      </c>
      <c r="C5558" s="5" t="s">
        <v>14670</v>
      </c>
      <c r="D5558" s="5" t="s">
        <v>468</v>
      </c>
      <c r="F5558" s="5" t="s">
        <v>12936</v>
      </c>
      <c r="G5558" s="6" t="s">
        <v>14671</v>
      </c>
    </row>
    <row r="5559">
      <c r="A5559" s="2" t="s">
        <v>7</v>
      </c>
      <c r="B5559" s="5">
        <v>6109.0</v>
      </c>
      <c r="C5559" s="5" t="s">
        <v>14672</v>
      </c>
      <c r="D5559" s="5" t="s">
        <v>468</v>
      </c>
      <c r="F5559" s="5" t="s">
        <v>14673</v>
      </c>
      <c r="G5559" s="6" t="s">
        <v>14674</v>
      </c>
    </row>
    <row r="5560">
      <c r="A5560" s="2" t="s">
        <v>7</v>
      </c>
      <c r="B5560" s="5">
        <v>6110.0</v>
      </c>
      <c r="C5560" s="5" t="s">
        <v>14675</v>
      </c>
      <c r="D5560" s="5" t="s">
        <v>468</v>
      </c>
      <c r="F5560" s="5" t="s">
        <v>14676</v>
      </c>
      <c r="G5560" s="6" t="s">
        <v>14677</v>
      </c>
    </row>
    <row r="5561">
      <c r="A5561" s="2" t="s">
        <v>7</v>
      </c>
      <c r="B5561" s="5">
        <v>6111.0</v>
      </c>
      <c r="C5561" s="5" t="s">
        <v>14678</v>
      </c>
      <c r="D5561" s="5" t="s">
        <v>468</v>
      </c>
      <c r="F5561" s="5"/>
      <c r="G5561" s="6" t="s">
        <v>14679</v>
      </c>
    </row>
    <row r="5562">
      <c r="A5562" s="2" t="s">
        <v>7</v>
      </c>
      <c r="B5562" s="5">
        <v>6112.0</v>
      </c>
      <c r="C5562" s="5" t="s">
        <v>14680</v>
      </c>
      <c r="D5562" s="5" t="s">
        <v>468</v>
      </c>
      <c r="F5562" s="5" t="s">
        <v>14681</v>
      </c>
      <c r="G5562" s="6" t="s">
        <v>14682</v>
      </c>
    </row>
    <row r="5563">
      <c r="A5563" s="2" t="s">
        <v>7</v>
      </c>
      <c r="B5563" s="5">
        <v>6113.0</v>
      </c>
      <c r="C5563" s="5" t="s">
        <v>14683</v>
      </c>
      <c r="D5563" s="5" t="s">
        <v>468</v>
      </c>
      <c r="F5563" s="5" t="s">
        <v>14684</v>
      </c>
      <c r="G5563" s="6" t="s">
        <v>14685</v>
      </c>
    </row>
    <row r="5564">
      <c r="A5564" s="2" t="s">
        <v>7</v>
      </c>
      <c r="B5564" s="5">
        <v>6114.0</v>
      </c>
      <c r="C5564" s="5" t="s">
        <v>14686</v>
      </c>
      <c r="D5564" s="5" t="s">
        <v>468</v>
      </c>
      <c r="F5564" s="5"/>
      <c r="G5564" s="6" t="s">
        <v>14687</v>
      </c>
    </row>
    <row r="5565">
      <c r="A5565" s="2" t="s">
        <v>7</v>
      </c>
      <c r="B5565" s="5">
        <v>6115.0</v>
      </c>
      <c r="C5565" s="5" t="s">
        <v>14688</v>
      </c>
      <c r="D5565" s="5" t="s">
        <v>468</v>
      </c>
      <c r="F5565" s="5"/>
      <c r="G5565" s="6" t="s">
        <v>14689</v>
      </c>
    </row>
    <row r="5566">
      <c r="A5566" s="2" t="s">
        <v>7</v>
      </c>
      <c r="B5566" s="5">
        <v>6116.0</v>
      </c>
      <c r="C5566" s="5" t="s">
        <v>14690</v>
      </c>
      <c r="D5566" s="5" t="s">
        <v>458</v>
      </c>
      <c r="F5566" s="5" t="s">
        <v>14691</v>
      </c>
      <c r="G5566" s="6" t="s">
        <v>14692</v>
      </c>
    </row>
    <row r="5567">
      <c r="A5567" s="2" t="s">
        <v>7</v>
      </c>
      <c r="B5567" s="5">
        <v>6117.0</v>
      </c>
      <c r="C5567" s="5" t="s">
        <v>14693</v>
      </c>
      <c r="D5567" s="5" t="s">
        <v>468</v>
      </c>
      <c r="F5567" s="5" t="s">
        <v>14694</v>
      </c>
      <c r="G5567" s="6" t="s">
        <v>14695</v>
      </c>
    </row>
    <row r="5568">
      <c r="A5568" s="2" t="s">
        <v>7</v>
      </c>
      <c r="B5568" s="5">
        <v>6118.0</v>
      </c>
      <c r="C5568" s="5" t="s">
        <v>14696</v>
      </c>
      <c r="D5568" s="5" t="s">
        <v>468</v>
      </c>
      <c r="F5568" s="5"/>
      <c r="G5568" s="6" t="s">
        <v>14697</v>
      </c>
    </row>
    <row r="5569">
      <c r="A5569" s="2" t="s">
        <v>7</v>
      </c>
      <c r="B5569" s="5">
        <v>6119.0</v>
      </c>
      <c r="C5569" s="5" t="s">
        <v>14698</v>
      </c>
      <c r="D5569" s="5" t="s">
        <v>468</v>
      </c>
      <c r="F5569" s="5" t="s">
        <v>14699</v>
      </c>
      <c r="G5569" s="6" t="s">
        <v>14700</v>
      </c>
    </row>
    <row r="5570">
      <c r="A5570" s="2" t="s">
        <v>7</v>
      </c>
      <c r="B5570" s="5">
        <v>6120.0</v>
      </c>
      <c r="C5570" s="5" t="s">
        <v>14701</v>
      </c>
      <c r="D5570" s="5" t="s">
        <v>468</v>
      </c>
      <c r="F5570" s="5" t="s">
        <v>14702</v>
      </c>
      <c r="G5570" s="6" t="s">
        <v>14703</v>
      </c>
    </row>
    <row r="5571">
      <c r="A5571" s="2" t="s">
        <v>7</v>
      </c>
      <c r="B5571" s="5">
        <v>6121.0</v>
      </c>
      <c r="C5571" s="5" t="s">
        <v>14704</v>
      </c>
      <c r="D5571" s="5" t="s">
        <v>468</v>
      </c>
      <c r="F5571" s="5" t="s">
        <v>14705</v>
      </c>
      <c r="G5571" s="6" t="s">
        <v>14706</v>
      </c>
    </row>
    <row r="5572">
      <c r="A5572" s="2" t="s">
        <v>7</v>
      </c>
      <c r="B5572" s="5">
        <v>6122.0</v>
      </c>
      <c r="C5572" s="5" t="s">
        <v>14707</v>
      </c>
      <c r="D5572" s="5" t="s">
        <v>468</v>
      </c>
      <c r="F5572" s="5"/>
      <c r="G5572" s="6" t="s">
        <v>14708</v>
      </c>
    </row>
    <row r="5573">
      <c r="A5573" s="2" t="s">
        <v>7</v>
      </c>
      <c r="B5573" s="5">
        <v>6123.0</v>
      </c>
      <c r="C5573" s="5" t="s">
        <v>14709</v>
      </c>
      <c r="D5573" s="5" t="s">
        <v>468</v>
      </c>
      <c r="F5573" s="5"/>
      <c r="G5573" s="6" t="s">
        <v>14710</v>
      </c>
    </row>
    <row r="5574">
      <c r="A5574" s="2" t="s">
        <v>7</v>
      </c>
      <c r="B5574" s="5">
        <v>6124.0</v>
      </c>
      <c r="C5574" s="5" t="s">
        <v>14711</v>
      </c>
      <c r="D5574" s="5" t="s">
        <v>468</v>
      </c>
      <c r="F5574" s="5"/>
      <c r="G5574" s="6" t="s">
        <v>14712</v>
      </c>
    </row>
    <row r="5575">
      <c r="A5575" s="2" t="s">
        <v>7</v>
      </c>
      <c r="B5575" s="5">
        <v>6125.0</v>
      </c>
      <c r="C5575" s="5" t="s">
        <v>14713</v>
      </c>
      <c r="D5575" s="5" t="s">
        <v>468</v>
      </c>
      <c r="F5575" s="5" t="s">
        <v>14714</v>
      </c>
      <c r="G5575" s="6" t="s">
        <v>14715</v>
      </c>
    </row>
    <row r="5576">
      <c r="A5576" s="2" t="s">
        <v>7</v>
      </c>
      <c r="B5576" s="5">
        <v>6126.0</v>
      </c>
      <c r="C5576" s="5" t="s">
        <v>14716</v>
      </c>
      <c r="D5576" s="5" t="s">
        <v>468</v>
      </c>
      <c r="F5576" s="5" t="s">
        <v>8271</v>
      </c>
      <c r="G5576" s="6" t="s">
        <v>14717</v>
      </c>
    </row>
    <row r="5577">
      <c r="A5577" s="2" t="s">
        <v>7</v>
      </c>
      <c r="B5577" s="5">
        <v>6127.0</v>
      </c>
      <c r="C5577" s="5" t="s">
        <v>14718</v>
      </c>
      <c r="D5577" s="5" t="s">
        <v>468</v>
      </c>
      <c r="F5577" s="5" t="s">
        <v>14719</v>
      </c>
      <c r="G5577" s="6" t="s">
        <v>14720</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 r:id="rId126" ref="A127"/>
    <hyperlink r:id="rId127" ref="A128"/>
    <hyperlink r:id="rId128" ref="A129"/>
    <hyperlink r:id="rId129" ref="A130"/>
    <hyperlink r:id="rId130" ref="A131"/>
    <hyperlink r:id="rId131" ref="A132"/>
    <hyperlink r:id="rId132" ref="A133"/>
    <hyperlink r:id="rId133" ref="A134"/>
    <hyperlink r:id="rId134" ref="A135"/>
    <hyperlink r:id="rId135" ref="A136"/>
    <hyperlink r:id="rId136" ref="A137"/>
    <hyperlink r:id="rId137" ref="A138"/>
    <hyperlink r:id="rId138" ref="A139"/>
    <hyperlink r:id="rId139" ref="A140"/>
    <hyperlink r:id="rId140" ref="A141"/>
    <hyperlink r:id="rId141" ref="A142"/>
    <hyperlink r:id="rId142" ref="A143"/>
    <hyperlink r:id="rId143" ref="A144"/>
    <hyperlink r:id="rId144" ref="A145"/>
    <hyperlink r:id="rId145" ref="A146"/>
    <hyperlink r:id="rId146" ref="A147"/>
    <hyperlink r:id="rId147" ref="A148"/>
    <hyperlink r:id="rId148" ref="A149"/>
    <hyperlink r:id="rId149" ref="A150"/>
    <hyperlink r:id="rId150" ref="A151"/>
    <hyperlink r:id="rId151" ref="A152"/>
    <hyperlink r:id="rId152" ref="A153"/>
    <hyperlink r:id="rId153" ref="A154"/>
    <hyperlink r:id="rId154" ref="A155"/>
    <hyperlink r:id="rId155" ref="A156"/>
    <hyperlink r:id="rId156" ref="A157"/>
    <hyperlink r:id="rId157" ref="A158"/>
    <hyperlink r:id="rId158" ref="A159"/>
    <hyperlink r:id="rId159" ref="A160"/>
    <hyperlink r:id="rId160" ref="A161"/>
    <hyperlink r:id="rId161" ref="A162"/>
    <hyperlink r:id="rId162" ref="A163"/>
    <hyperlink r:id="rId163" ref="A164"/>
    <hyperlink r:id="rId164" ref="A165"/>
    <hyperlink r:id="rId165" ref="A166"/>
    <hyperlink r:id="rId166" ref="A167"/>
    <hyperlink r:id="rId167" ref="A168"/>
    <hyperlink r:id="rId168" ref="A169"/>
    <hyperlink r:id="rId169" ref="A170"/>
    <hyperlink r:id="rId170" ref="A171"/>
    <hyperlink r:id="rId171" ref="A172"/>
    <hyperlink r:id="rId172" ref="A173"/>
    <hyperlink r:id="rId173" ref="A174"/>
    <hyperlink r:id="rId174" ref="A175"/>
    <hyperlink r:id="rId175" ref="A176"/>
    <hyperlink r:id="rId176" ref="A177"/>
    <hyperlink r:id="rId177" ref="A178"/>
    <hyperlink r:id="rId178" ref="A179"/>
    <hyperlink r:id="rId179" ref="A180"/>
    <hyperlink r:id="rId180" ref="A181"/>
    <hyperlink r:id="rId181" ref="A182"/>
    <hyperlink r:id="rId182" ref="A183"/>
    <hyperlink r:id="rId183" ref="A184"/>
    <hyperlink r:id="rId184" ref="A185"/>
    <hyperlink r:id="rId185" ref="A186"/>
    <hyperlink r:id="rId186" ref="A187"/>
    <hyperlink r:id="rId187" ref="A188"/>
    <hyperlink r:id="rId188" ref="A189"/>
    <hyperlink r:id="rId189" ref="A190"/>
    <hyperlink r:id="rId190" ref="A191"/>
    <hyperlink r:id="rId191" ref="A192"/>
    <hyperlink r:id="rId192" ref="A193"/>
    <hyperlink r:id="rId193" ref="A194"/>
    <hyperlink r:id="rId194" ref="A195"/>
    <hyperlink r:id="rId195" ref="A196"/>
    <hyperlink r:id="rId196" ref="A197"/>
    <hyperlink r:id="rId197" ref="A198"/>
    <hyperlink r:id="rId198" ref="A199"/>
    <hyperlink r:id="rId199" ref="A200"/>
    <hyperlink r:id="rId200" ref="A201"/>
    <hyperlink r:id="rId201" ref="A202"/>
    <hyperlink r:id="rId202" ref="A203"/>
    <hyperlink r:id="rId203" ref="A204"/>
    <hyperlink r:id="rId204" ref="A205"/>
    <hyperlink r:id="rId205" ref="A206"/>
    <hyperlink r:id="rId206" ref="A207"/>
    <hyperlink r:id="rId207" ref="A208"/>
    <hyperlink r:id="rId208" ref="A209"/>
    <hyperlink r:id="rId209" ref="A210"/>
    <hyperlink r:id="rId210" ref="A211"/>
    <hyperlink r:id="rId211" ref="A212"/>
    <hyperlink r:id="rId212" ref="A213"/>
    <hyperlink r:id="rId213" ref="A214"/>
    <hyperlink r:id="rId214" ref="A215"/>
    <hyperlink r:id="rId215" ref="A216"/>
    <hyperlink r:id="rId216" ref="A217"/>
    <hyperlink r:id="rId217" ref="A218"/>
    <hyperlink r:id="rId218" ref="A219"/>
    <hyperlink r:id="rId219" ref="A220"/>
    <hyperlink r:id="rId220" ref="A221"/>
    <hyperlink r:id="rId221" ref="A222"/>
    <hyperlink r:id="rId222" ref="A223"/>
    <hyperlink r:id="rId223" ref="A224"/>
    <hyperlink r:id="rId224" ref="A225"/>
    <hyperlink r:id="rId225" ref="A226"/>
    <hyperlink r:id="rId226" ref="A227"/>
    <hyperlink r:id="rId227" ref="A228"/>
    <hyperlink r:id="rId228" ref="A229"/>
    <hyperlink r:id="rId229" ref="A230"/>
    <hyperlink r:id="rId230" ref="A231"/>
    <hyperlink r:id="rId231" ref="A232"/>
    <hyperlink r:id="rId232" ref="A233"/>
    <hyperlink r:id="rId233" ref="A234"/>
    <hyperlink r:id="rId234" ref="A235"/>
    <hyperlink r:id="rId235" ref="A236"/>
    <hyperlink r:id="rId236" ref="A237"/>
    <hyperlink r:id="rId237" ref="A238"/>
    <hyperlink r:id="rId238" ref="A239"/>
    <hyperlink r:id="rId239" ref="A240"/>
    <hyperlink r:id="rId240" ref="A241"/>
    <hyperlink r:id="rId241" ref="A242"/>
    <hyperlink r:id="rId242" ref="A243"/>
    <hyperlink r:id="rId243" ref="A244"/>
    <hyperlink r:id="rId244" ref="A245"/>
    <hyperlink r:id="rId245" ref="A246"/>
    <hyperlink r:id="rId246" ref="A247"/>
    <hyperlink r:id="rId247" ref="A248"/>
    <hyperlink r:id="rId248" ref="A249"/>
    <hyperlink r:id="rId249" ref="A250"/>
    <hyperlink r:id="rId250" ref="A251"/>
    <hyperlink r:id="rId251" ref="A252"/>
    <hyperlink r:id="rId252" ref="A253"/>
    <hyperlink r:id="rId253" ref="A254"/>
    <hyperlink r:id="rId254" ref="A255"/>
    <hyperlink r:id="rId255" ref="A256"/>
    <hyperlink r:id="rId256" ref="A257"/>
    <hyperlink r:id="rId257" ref="A258"/>
    <hyperlink r:id="rId258" ref="A259"/>
    <hyperlink r:id="rId259" ref="A260"/>
    <hyperlink r:id="rId260" ref="A261"/>
    <hyperlink r:id="rId261" ref="A262"/>
    <hyperlink r:id="rId262" ref="A263"/>
    <hyperlink r:id="rId263" ref="A264"/>
    <hyperlink r:id="rId264" ref="A265"/>
    <hyperlink r:id="rId265" ref="A266"/>
    <hyperlink r:id="rId266" ref="A267"/>
    <hyperlink r:id="rId267" ref="A268"/>
    <hyperlink r:id="rId268" ref="A269"/>
    <hyperlink r:id="rId269" ref="A270"/>
    <hyperlink r:id="rId270" ref="A271"/>
    <hyperlink r:id="rId271" ref="A272"/>
    <hyperlink r:id="rId272" ref="A273"/>
    <hyperlink r:id="rId273" ref="A274"/>
    <hyperlink r:id="rId274" ref="A275"/>
    <hyperlink r:id="rId275" ref="A276"/>
    <hyperlink r:id="rId276" ref="A277"/>
    <hyperlink r:id="rId277" ref="A278"/>
    <hyperlink r:id="rId278" ref="A279"/>
    <hyperlink r:id="rId279" ref="A280"/>
    <hyperlink r:id="rId280" ref="A281"/>
    <hyperlink r:id="rId281" ref="A282"/>
    <hyperlink r:id="rId282" ref="A283"/>
    <hyperlink r:id="rId283" ref="A284"/>
    <hyperlink r:id="rId284" ref="A285"/>
    <hyperlink r:id="rId285" ref="A286"/>
    <hyperlink r:id="rId286" ref="A287"/>
    <hyperlink r:id="rId287" ref="A288"/>
    <hyperlink r:id="rId288" ref="A289"/>
    <hyperlink r:id="rId289" ref="A290"/>
    <hyperlink r:id="rId290" ref="A291"/>
    <hyperlink r:id="rId291" ref="A292"/>
    <hyperlink r:id="rId292" ref="A293"/>
    <hyperlink r:id="rId293" ref="A294"/>
    <hyperlink r:id="rId294" ref="A295"/>
    <hyperlink r:id="rId295" ref="A296"/>
    <hyperlink r:id="rId296" ref="A297"/>
    <hyperlink r:id="rId297" ref="A298"/>
    <hyperlink r:id="rId298" ref="A299"/>
    <hyperlink r:id="rId299" ref="A300"/>
    <hyperlink r:id="rId300" ref="A301"/>
    <hyperlink r:id="rId301" ref="A302"/>
    <hyperlink r:id="rId302" ref="A303"/>
    <hyperlink r:id="rId303" ref="A304"/>
    <hyperlink r:id="rId304" ref="A305"/>
    <hyperlink r:id="rId305" ref="A306"/>
    <hyperlink r:id="rId306" ref="A307"/>
    <hyperlink r:id="rId307" ref="A308"/>
    <hyperlink r:id="rId308" ref="A309"/>
    <hyperlink r:id="rId309" ref="A310"/>
    <hyperlink r:id="rId310" ref="A311"/>
    <hyperlink r:id="rId311" ref="A312"/>
    <hyperlink r:id="rId312" ref="A313"/>
    <hyperlink r:id="rId313" ref="A314"/>
    <hyperlink r:id="rId314" ref="A315"/>
    <hyperlink r:id="rId315" ref="A316"/>
    <hyperlink r:id="rId316" ref="A317"/>
    <hyperlink r:id="rId317" ref="A318"/>
    <hyperlink r:id="rId318" ref="A319"/>
    <hyperlink r:id="rId319" ref="A320"/>
    <hyperlink r:id="rId320" ref="A321"/>
    <hyperlink r:id="rId321" ref="A322"/>
    <hyperlink r:id="rId322" ref="A323"/>
    <hyperlink r:id="rId323" ref="A324"/>
    <hyperlink r:id="rId324" ref="A325"/>
    <hyperlink r:id="rId325" ref="A326"/>
    <hyperlink r:id="rId326" ref="A327"/>
    <hyperlink r:id="rId327" ref="A328"/>
    <hyperlink r:id="rId328" ref="A329"/>
    <hyperlink r:id="rId329" ref="A330"/>
    <hyperlink r:id="rId330" ref="A331"/>
    <hyperlink r:id="rId331" ref="A332"/>
    <hyperlink r:id="rId332" ref="A333"/>
    <hyperlink r:id="rId333" ref="A334"/>
    <hyperlink r:id="rId334" ref="A335"/>
    <hyperlink r:id="rId335" ref="A336"/>
    <hyperlink r:id="rId336" ref="A337"/>
    <hyperlink r:id="rId337" ref="A338"/>
    <hyperlink r:id="rId338" ref="A339"/>
    <hyperlink r:id="rId339" ref="A340"/>
    <hyperlink r:id="rId340" ref="A341"/>
    <hyperlink r:id="rId341" ref="A342"/>
    <hyperlink r:id="rId342" ref="A343"/>
    <hyperlink r:id="rId343" ref="A344"/>
    <hyperlink r:id="rId344" ref="A345"/>
    <hyperlink r:id="rId345" ref="A346"/>
    <hyperlink r:id="rId346" ref="A347"/>
    <hyperlink r:id="rId347" ref="A348"/>
    <hyperlink r:id="rId348" ref="A349"/>
    <hyperlink r:id="rId349" ref="A350"/>
    <hyperlink r:id="rId350" ref="A351"/>
    <hyperlink r:id="rId351" ref="A352"/>
    <hyperlink r:id="rId352" ref="A353"/>
    <hyperlink r:id="rId353" ref="A354"/>
    <hyperlink r:id="rId354" ref="A355"/>
    <hyperlink r:id="rId355" ref="A356"/>
    <hyperlink r:id="rId356" ref="A357"/>
    <hyperlink r:id="rId357" ref="A358"/>
    <hyperlink r:id="rId358" ref="A359"/>
    <hyperlink r:id="rId359" ref="A360"/>
    <hyperlink r:id="rId360" ref="A361"/>
    <hyperlink r:id="rId361" ref="A362"/>
    <hyperlink r:id="rId362" ref="A363"/>
    <hyperlink r:id="rId363" ref="A364"/>
    <hyperlink r:id="rId364" ref="A365"/>
    <hyperlink r:id="rId365" ref="A366"/>
    <hyperlink r:id="rId366" ref="A367"/>
    <hyperlink r:id="rId367" ref="A368"/>
    <hyperlink r:id="rId368" ref="A369"/>
    <hyperlink r:id="rId369" ref="A370"/>
    <hyperlink r:id="rId370" ref="A371"/>
    <hyperlink r:id="rId371" ref="A372"/>
    <hyperlink r:id="rId372" ref="A373"/>
    <hyperlink r:id="rId373" ref="A374"/>
    <hyperlink r:id="rId374" ref="A375"/>
    <hyperlink r:id="rId375" ref="A376"/>
    <hyperlink r:id="rId376" ref="A377"/>
    <hyperlink r:id="rId377" ref="A378"/>
    <hyperlink r:id="rId378" ref="A379"/>
    <hyperlink r:id="rId379" ref="A380"/>
    <hyperlink r:id="rId380" ref="A381"/>
    <hyperlink r:id="rId381" ref="A382"/>
    <hyperlink r:id="rId382" ref="A383"/>
    <hyperlink r:id="rId383" ref="A384"/>
    <hyperlink r:id="rId384" ref="A385"/>
    <hyperlink r:id="rId385" ref="A386"/>
    <hyperlink r:id="rId386" ref="A387"/>
    <hyperlink r:id="rId387" ref="A388"/>
    <hyperlink r:id="rId388" ref="A389"/>
    <hyperlink r:id="rId389" ref="A390"/>
    <hyperlink r:id="rId390" ref="A391"/>
    <hyperlink r:id="rId391" ref="A392"/>
    <hyperlink r:id="rId392" ref="A393"/>
    <hyperlink r:id="rId393" ref="A394"/>
    <hyperlink r:id="rId394" ref="A395"/>
    <hyperlink r:id="rId395" ref="A396"/>
    <hyperlink r:id="rId396" ref="A397"/>
    <hyperlink r:id="rId397" ref="A398"/>
    <hyperlink r:id="rId398" ref="A399"/>
    <hyperlink r:id="rId399" ref="A400"/>
    <hyperlink r:id="rId400" ref="A401"/>
    <hyperlink r:id="rId401" ref="A402"/>
    <hyperlink r:id="rId402" ref="A403"/>
    <hyperlink r:id="rId403" ref="A404"/>
    <hyperlink r:id="rId404" ref="A405"/>
    <hyperlink r:id="rId405" ref="A406"/>
    <hyperlink r:id="rId406" ref="A407"/>
    <hyperlink r:id="rId407" ref="A408"/>
    <hyperlink r:id="rId408" ref="A409"/>
    <hyperlink r:id="rId409" ref="A410"/>
    <hyperlink r:id="rId410" ref="A411"/>
    <hyperlink r:id="rId411" ref="A412"/>
    <hyperlink r:id="rId412" ref="A413"/>
    <hyperlink r:id="rId413" ref="A414"/>
    <hyperlink r:id="rId414" ref="A415"/>
    <hyperlink r:id="rId415" ref="A416"/>
    <hyperlink r:id="rId416" ref="A417"/>
    <hyperlink r:id="rId417" ref="A418"/>
    <hyperlink r:id="rId418" ref="A419"/>
    <hyperlink r:id="rId419" ref="A420"/>
    <hyperlink r:id="rId420" ref="A421"/>
    <hyperlink r:id="rId421" ref="A422"/>
    <hyperlink r:id="rId422" ref="A423"/>
    <hyperlink r:id="rId423" ref="A424"/>
    <hyperlink r:id="rId424" ref="A425"/>
    <hyperlink r:id="rId425" ref="A426"/>
    <hyperlink r:id="rId426" ref="A427"/>
    <hyperlink r:id="rId427" ref="A428"/>
    <hyperlink r:id="rId428" ref="A429"/>
    <hyperlink r:id="rId429" ref="A430"/>
    <hyperlink r:id="rId430" ref="A431"/>
    <hyperlink r:id="rId431" ref="A432"/>
    <hyperlink r:id="rId432" ref="A433"/>
    <hyperlink r:id="rId433" ref="A434"/>
    <hyperlink r:id="rId434" ref="A435"/>
    <hyperlink r:id="rId435" ref="A436"/>
    <hyperlink r:id="rId436" ref="A437"/>
    <hyperlink r:id="rId437" ref="A438"/>
    <hyperlink r:id="rId438" ref="A439"/>
    <hyperlink r:id="rId439" ref="A440"/>
    <hyperlink r:id="rId440" ref="A441"/>
    <hyperlink r:id="rId441" ref="A442"/>
    <hyperlink r:id="rId442" ref="A443"/>
    <hyperlink r:id="rId443" ref="A444"/>
    <hyperlink r:id="rId444" ref="A445"/>
    <hyperlink r:id="rId445" ref="A446"/>
    <hyperlink r:id="rId446" ref="A447"/>
    <hyperlink r:id="rId447" ref="A448"/>
    <hyperlink r:id="rId448" ref="A449"/>
    <hyperlink r:id="rId449" ref="A450"/>
    <hyperlink r:id="rId450" ref="A451"/>
    <hyperlink r:id="rId451" ref="G451"/>
    <hyperlink r:id="rId452" ref="A452"/>
    <hyperlink r:id="rId453" ref="G452"/>
    <hyperlink r:id="rId454" ref="A453"/>
    <hyperlink r:id="rId455" ref="G453"/>
    <hyperlink r:id="rId456" ref="A454"/>
    <hyperlink r:id="rId457" ref="G454"/>
    <hyperlink r:id="rId458" ref="A455"/>
    <hyperlink r:id="rId459" ref="G455"/>
    <hyperlink r:id="rId460" ref="A456"/>
    <hyperlink r:id="rId461" ref="G456"/>
    <hyperlink r:id="rId462" ref="A457"/>
    <hyperlink r:id="rId463" ref="G457"/>
    <hyperlink r:id="rId464" ref="A458"/>
    <hyperlink r:id="rId465" ref="G458"/>
    <hyperlink r:id="rId466" ref="A459"/>
    <hyperlink r:id="rId467" ref="G459"/>
    <hyperlink r:id="rId468" ref="A460"/>
    <hyperlink r:id="rId469" ref="G460"/>
    <hyperlink r:id="rId470" ref="A461"/>
    <hyperlink r:id="rId471" ref="G461"/>
    <hyperlink r:id="rId472" ref="A462"/>
    <hyperlink r:id="rId473" ref="G462"/>
    <hyperlink r:id="rId474" ref="A463"/>
    <hyperlink r:id="rId475" ref="G463"/>
    <hyperlink r:id="rId476" ref="A464"/>
    <hyperlink r:id="rId477" ref="G464"/>
    <hyperlink r:id="rId478" ref="A465"/>
    <hyperlink r:id="rId479" ref="G465"/>
    <hyperlink r:id="rId480" ref="A466"/>
    <hyperlink r:id="rId481" ref="G466"/>
    <hyperlink r:id="rId482" ref="A467"/>
    <hyperlink r:id="rId483" ref="G467"/>
    <hyperlink r:id="rId484" ref="A468"/>
    <hyperlink r:id="rId485" ref="G468"/>
    <hyperlink r:id="rId486" ref="A469"/>
    <hyperlink r:id="rId487" ref="G469"/>
    <hyperlink r:id="rId488" ref="A470"/>
    <hyperlink r:id="rId489" ref="G470"/>
    <hyperlink r:id="rId490" ref="A471"/>
    <hyperlink r:id="rId491" ref="G471"/>
    <hyperlink r:id="rId492" ref="A472"/>
    <hyperlink r:id="rId493" ref="G472"/>
    <hyperlink r:id="rId494" ref="A473"/>
    <hyperlink r:id="rId495" ref="G473"/>
    <hyperlink r:id="rId496" ref="A474"/>
    <hyperlink r:id="rId497" ref="G474"/>
    <hyperlink r:id="rId498" ref="A475"/>
    <hyperlink r:id="rId499" ref="G475"/>
    <hyperlink r:id="rId500" ref="A476"/>
    <hyperlink r:id="rId501" ref="G476"/>
    <hyperlink r:id="rId502" ref="A477"/>
    <hyperlink r:id="rId503" ref="G477"/>
    <hyperlink r:id="rId504" ref="A478"/>
    <hyperlink r:id="rId505" ref="G478"/>
    <hyperlink r:id="rId506" ref="A479"/>
    <hyperlink r:id="rId507" ref="G479"/>
    <hyperlink r:id="rId508" ref="A480"/>
    <hyperlink r:id="rId509" ref="G480"/>
    <hyperlink r:id="rId510" ref="A481"/>
    <hyperlink r:id="rId511" ref="G481"/>
    <hyperlink r:id="rId512" ref="A482"/>
    <hyperlink r:id="rId513" ref="G482"/>
    <hyperlink r:id="rId514" ref="A483"/>
    <hyperlink r:id="rId515" ref="G483"/>
    <hyperlink r:id="rId516" ref="A484"/>
    <hyperlink r:id="rId517" ref="G484"/>
    <hyperlink r:id="rId518" ref="A485"/>
    <hyperlink r:id="rId519" ref="G485"/>
    <hyperlink r:id="rId520" ref="A486"/>
    <hyperlink r:id="rId521" ref="G486"/>
    <hyperlink r:id="rId522" ref="A487"/>
    <hyperlink r:id="rId523" ref="G487"/>
    <hyperlink r:id="rId524" ref="A488"/>
    <hyperlink r:id="rId525" ref="G488"/>
    <hyperlink r:id="rId526" ref="A489"/>
    <hyperlink r:id="rId527" ref="G489"/>
    <hyperlink r:id="rId528" ref="A490"/>
    <hyperlink r:id="rId529" ref="G490"/>
    <hyperlink r:id="rId530" ref="A491"/>
    <hyperlink r:id="rId531" ref="G491"/>
    <hyperlink r:id="rId532" ref="A492"/>
    <hyperlink r:id="rId533" ref="G492"/>
    <hyperlink r:id="rId534" ref="A493"/>
    <hyperlink r:id="rId535" ref="G493"/>
    <hyperlink r:id="rId536" ref="A494"/>
    <hyperlink r:id="rId537" ref="G494"/>
    <hyperlink r:id="rId538" ref="A495"/>
    <hyperlink r:id="rId539" ref="G495"/>
    <hyperlink r:id="rId540" ref="A496"/>
    <hyperlink r:id="rId541" ref="G496"/>
    <hyperlink r:id="rId542" ref="A497"/>
    <hyperlink r:id="rId543" ref="G497"/>
    <hyperlink r:id="rId544" ref="A498"/>
    <hyperlink r:id="rId545" ref="G498"/>
    <hyperlink r:id="rId546" ref="A499"/>
    <hyperlink r:id="rId547" ref="G499"/>
    <hyperlink r:id="rId548" ref="A500"/>
    <hyperlink r:id="rId549" ref="G500"/>
    <hyperlink r:id="rId550" ref="A501"/>
    <hyperlink r:id="rId551" ref="G501"/>
    <hyperlink r:id="rId552" ref="A502"/>
    <hyperlink r:id="rId553" ref="G502"/>
    <hyperlink r:id="rId554" ref="A503"/>
    <hyperlink r:id="rId555" ref="G503"/>
    <hyperlink r:id="rId556" ref="A504"/>
    <hyperlink r:id="rId557" ref="G504"/>
    <hyperlink r:id="rId558" ref="A505"/>
    <hyperlink r:id="rId559" ref="G505"/>
    <hyperlink r:id="rId560" ref="A506"/>
    <hyperlink r:id="rId561" ref="G506"/>
    <hyperlink r:id="rId562" ref="A507"/>
    <hyperlink r:id="rId563" ref="G507"/>
    <hyperlink r:id="rId564" ref="A508"/>
    <hyperlink r:id="rId565" ref="G508"/>
    <hyperlink r:id="rId566" ref="A509"/>
    <hyperlink r:id="rId567" ref="G509"/>
    <hyperlink r:id="rId568" ref="A510"/>
    <hyperlink r:id="rId569" ref="G510"/>
    <hyperlink r:id="rId570" ref="A511"/>
    <hyperlink r:id="rId571" ref="G511"/>
    <hyperlink r:id="rId572" ref="A512"/>
    <hyperlink r:id="rId573" ref="G512"/>
    <hyperlink r:id="rId574" ref="A513"/>
    <hyperlink r:id="rId575" ref="G513"/>
    <hyperlink r:id="rId576" ref="A514"/>
    <hyperlink r:id="rId577" ref="G514"/>
    <hyperlink r:id="rId578" ref="A515"/>
    <hyperlink r:id="rId579" ref="G515"/>
    <hyperlink r:id="rId580" ref="A516"/>
    <hyperlink r:id="rId581" ref="G516"/>
    <hyperlink r:id="rId582" ref="A517"/>
    <hyperlink r:id="rId583" ref="G517"/>
    <hyperlink r:id="rId584" ref="A518"/>
    <hyperlink r:id="rId585" ref="G518"/>
    <hyperlink r:id="rId586" ref="A519"/>
    <hyperlink r:id="rId587" ref="G519"/>
    <hyperlink r:id="rId588" ref="A520"/>
    <hyperlink r:id="rId589" ref="G520"/>
    <hyperlink r:id="rId590" ref="A521"/>
    <hyperlink r:id="rId591" ref="G521"/>
    <hyperlink r:id="rId592" ref="A522"/>
    <hyperlink r:id="rId593" ref="G522"/>
    <hyperlink r:id="rId594" ref="A523"/>
    <hyperlink r:id="rId595" ref="G523"/>
    <hyperlink r:id="rId596" ref="A524"/>
    <hyperlink r:id="rId597" ref="G524"/>
    <hyperlink r:id="rId598" ref="A525"/>
    <hyperlink r:id="rId599" ref="G525"/>
    <hyperlink r:id="rId600" ref="A526"/>
    <hyperlink r:id="rId601" ref="G526"/>
    <hyperlink r:id="rId602" ref="A527"/>
    <hyperlink r:id="rId603" ref="G527"/>
    <hyperlink r:id="rId604" ref="A528"/>
    <hyperlink r:id="rId605" ref="G528"/>
    <hyperlink r:id="rId606" ref="A529"/>
    <hyperlink r:id="rId607" ref="G529"/>
    <hyperlink r:id="rId608" ref="A530"/>
    <hyperlink r:id="rId609" ref="G530"/>
    <hyperlink r:id="rId610" ref="A531"/>
    <hyperlink r:id="rId611" ref="G531"/>
    <hyperlink r:id="rId612" ref="A532"/>
    <hyperlink r:id="rId613" ref="G532"/>
    <hyperlink r:id="rId614" ref="A533"/>
    <hyperlink r:id="rId615" ref="G533"/>
    <hyperlink r:id="rId616" ref="A534"/>
    <hyperlink r:id="rId617" ref="G534"/>
    <hyperlink r:id="rId618" ref="A535"/>
    <hyperlink r:id="rId619" ref="G535"/>
    <hyperlink r:id="rId620" ref="A536"/>
    <hyperlink r:id="rId621" ref="G536"/>
    <hyperlink r:id="rId622" ref="A537"/>
    <hyperlink r:id="rId623" ref="G537"/>
    <hyperlink r:id="rId624" ref="A538"/>
    <hyperlink r:id="rId625" ref="G538"/>
    <hyperlink r:id="rId626" ref="A539"/>
    <hyperlink r:id="rId627" ref="G539"/>
    <hyperlink r:id="rId628" ref="A540"/>
    <hyperlink r:id="rId629" ref="G540"/>
    <hyperlink r:id="rId630" ref="A541"/>
    <hyperlink r:id="rId631" ref="G541"/>
    <hyperlink r:id="rId632" ref="A542"/>
    <hyperlink r:id="rId633" ref="G542"/>
    <hyperlink r:id="rId634" ref="A543"/>
    <hyperlink r:id="rId635" ref="G543"/>
    <hyperlink r:id="rId636" ref="A544"/>
    <hyperlink r:id="rId637" ref="G544"/>
    <hyperlink r:id="rId638" ref="A545"/>
    <hyperlink r:id="rId639" ref="G545"/>
    <hyperlink r:id="rId640" ref="A546"/>
    <hyperlink r:id="rId641" ref="G546"/>
    <hyperlink r:id="rId642" ref="A547"/>
    <hyperlink r:id="rId643" ref="G547"/>
    <hyperlink r:id="rId644" ref="A548"/>
    <hyperlink r:id="rId645" ref="G548"/>
    <hyperlink r:id="rId646" ref="A549"/>
    <hyperlink r:id="rId647" ref="G549"/>
    <hyperlink r:id="rId648" ref="A550"/>
    <hyperlink r:id="rId649" ref="G550"/>
    <hyperlink r:id="rId650" ref="A551"/>
    <hyperlink r:id="rId651" ref="G551"/>
    <hyperlink r:id="rId652" ref="A552"/>
    <hyperlink r:id="rId653" ref="G552"/>
    <hyperlink r:id="rId654" ref="A553"/>
    <hyperlink r:id="rId655" ref="G553"/>
    <hyperlink r:id="rId656" ref="A554"/>
    <hyperlink r:id="rId657" ref="G554"/>
    <hyperlink r:id="rId658" ref="A555"/>
    <hyperlink r:id="rId659" ref="G555"/>
    <hyperlink r:id="rId660" ref="A556"/>
    <hyperlink r:id="rId661" ref="G556"/>
    <hyperlink r:id="rId662" ref="A557"/>
    <hyperlink r:id="rId663" ref="G557"/>
    <hyperlink r:id="rId664" ref="A558"/>
    <hyperlink r:id="rId665" ref="G558"/>
    <hyperlink r:id="rId666" ref="A559"/>
    <hyperlink r:id="rId667" ref="G559"/>
    <hyperlink r:id="rId668" ref="A560"/>
    <hyperlink r:id="rId669" ref="G560"/>
    <hyperlink r:id="rId670" ref="A561"/>
    <hyperlink r:id="rId671" ref="G561"/>
    <hyperlink r:id="rId672" ref="A562"/>
    <hyperlink r:id="rId673" ref="G562"/>
    <hyperlink r:id="rId674" ref="A563"/>
    <hyperlink r:id="rId675" ref="G563"/>
    <hyperlink r:id="rId676" ref="A564"/>
    <hyperlink r:id="rId677" ref="G564"/>
    <hyperlink r:id="rId678" ref="A565"/>
    <hyperlink r:id="rId679" ref="G565"/>
    <hyperlink r:id="rId680" ref="A566"/>
    <hyperlink r:id="rId681" ref="G566"/>
    <hyperlink r:id="rId682" ref="A567"/>
    <hyperlink r:id="rId683" ref="G567"/>
    <hyperlink r:id="rId684" ref="A568"/>
    <hyperlink r:id="rId685" ref="G568"/>
    <hyperlink r:id="rId686" ref="A569"/>
    <hyperlink r:id="rId687" ref="G569"/>
    <hyperlink r:id="rId688" ref="A570"/>
    <hyperlink r:id="rId689" ref="G570"/>
    <hyperlink r:id="rId690" ref="A571"/>
    <hyperlink r:id="rId691" ref="G571"/>
    <hyperlink r:id="rId692" ref="A572"/>
    <hyperlink r:id="rId693" ref="G572"/>
    <hyperlink r:id="rId694" ref="A573"/>
    <hyperlink r:id="rId695" ref="G573"/>
    <hyperlink r:id="rId696" ref="A574"/>
    <hyperlink r:id="rId697" ref="G574"/>
    <hyperlink r:id="rId698" ref="A575"/>
    <hyperlink r:id="rId699" ref="G575"/>
    <hyperlink r:id="rId700" ref="A576"/>
    <hyperlink r:id="rId701" ref="G576"/>
    <hyperlink r:id="rId702" ref="A577"/>
    <hyperlink r:id="rId703" ref="G577"/>
    <hyperlink r:id="rId704" ref="A578"/>
    <hyperlink r:id="rId705" ref="G578"/>
    <hyperlink r:id="rId706" ref="A579"/>
    <hyperlink r:id="rId707" ref="G579"/>
    <hyperlink r:id="rId708" ref="A580"/>
    <hyperlink r:id="rId709" ref="G580"/>
    <hyperlink r:id="rId710" ref="A581"/>
    <hyperlink r:id="rId711" ref="G581"/>
    <hyperlink r:id="rId712" ref="A582"/>
    <hyperlink r:id="rId713" ref="G582"/>
    <hyperlink r:id="rId714" ref="A583"/>
    <hyperlink r:id="rId715" ref="G583"/>
    <hyperlink r:id="rId716" ref="A584"/>
    <hyperlink r:id="rId717" ref="G584"/>
    <hyperlink r:id="rId718" ref="A585"/>
    <hyperlink r:id="rId719" ref="G585"/>
    <hyperlink r:id="rId720" ref="A586"/>
    <hyperlink r:id="rId721" ref="G586"/>
    <hyperlink r:id="rId722" ref="A587"/>
    <hyperlink r:id="rId723" ref="G587"/>
    <hyperlink r:id="rId724" ref="A588"/>
    <hyperlink r:id="rId725" ref="G588"/>
    <hyperlink r:id="rId726" ref="A589"/>
    <hyperlink r:id="rId727" ref="G589"/>
    <hyperlink r:id="rId728" ref="A590"/>
    <hyperlink r:id="rId729" ref="G590"/>
    <hyperlink r:id="rId730" ref="A591"/>
    <hyperlink r:id="rId731" ref="G591"/>
    <hyperlink r:id="rId732" ref="A592"/>
    <hyperlink r:id="rId733" ref="G592"/>
    <hyperlink r:id="rId734" ref="A593"/>
    <hyperlink r:id="rId735" ref="G593"/>
    <hyperlink r:id="rId736" ref="A594"/>
    <hyperlink r:id="rId737" ref="G594"/>
    <hyperlink r:id="rId738" ref="A595"/>
    <hyperlink r:id="rId739" ref="G595"/>
    <hyperlink r:id="rId740" ref="A596"/>
    <hyperlink r:id="rId741" ref="G596"/>
    <hyperlink r:id="rId742" ref="A597"/>
    <hyperlink r:id="rId743" ref="G597"/>
    <hyperlink r:id="rId744" ref="A598"/>
    <hyperlink r:id="rId745" ref="G598"/>
    <hyperlink r:id="rId746" ref="A599"/>
    <hyperlink r:id="rId747" ref="G599"/>
    <hyperlink r:id="rId748" ref="A600"/>
    <hyperlink r:id="rId749" ref="G600"/>
    <hyperlink r:id="rId750" ref="A601"/>
    <hyperlink r:id="rId751" ref="G601"/>
    <hyperlink r:id="rId752" ref="A602"/>
    <hyperlink r:id="rId753" ref="G602"/>
    <hyperlink r:id="rId754" ref="A603"/>
    <hyperlink r:id="rId755" ref="G603"/>
    <hyperlink r:id="rId756" ref="A604"/>
    <hyperlink r:id="rId757" ref="G604"/>
    <hyperlink r:id="rId758" ref="A605"/>
    <hyperlink r:id="rId759" ref="G605"/>
    <hyperlink r:id="rId760" ref="A606"/>
    <hyperlink r:id="rId761" ref="G606"/>
    <hyperlink r:id="rId762" ref="A607"/>
    <hyperlink r:id="rId763" ref="G607"/>
    <hyperlink r:id="rId764" ref="A608"/>
    <hyperlink r:id="rId765" ref="G608"/>
    <hyperlink r:id="rId766" ref="A609"/>
    <hyperlink r:id="rId767" ref="G609"/>
    <hyperlink r:id="rId768" ref="A610"/>
    <hyperlink r:id="rId769" ref="G610"/>
    <hyperlink r:id="rId770" ref="A611"/>
    <hyperlink r:id="rId771" ref="G611"/>
    <hyperlink r:id="rId772" ref="A612"/>
    <hyperlink r:id="rId773" ref="G612"/>
    <hyperlink r:id="rId774" ref="A613"/>
    <hyperlink r:id="rId775" ref="G613"/>
    <hyperlink r:id="rId776" ref="A614"/>
    <hyperlink r:id="rId777" ref="G614"/>
    <hyperlink r:id="rId778" ref="A615"/>
    <hyperlink r:id="rId779" ref="G615"/>
    <hyperlink r:id="rId780" ref="A616"/>
    <hyperlink r:id="rId781" ref="G616"/>
    <hyperlink r:id="rId782" ref="A617"/>
    <hyperlink r:id="rId783" ref="G617"/>
    <hyperlink r:id="rId784" ref="A618"/>
    <hyperlink r:id="rId785" ref="G618"/>
    <hyperlink r:id="rId786" ref="A619"/>
    <hyperlink r:id="rId787" ref="G619"/>
    <hyperlink r:id="rId788" ref="A620"/>
    <hyperlink r:id="rId789" ref="G620"/>
    <hyperlink r:id="rId790" ref="A621"/>
    <hyperlink r:id="rId791" ref="G621"/>
    <hyperlink r:id="rId792" ref="A622"/>
    <hyperlink r:id="rId793" ref="G622"/>
    <hyperlink r:id="rId794" ref="A623"/>
    <hyperlink r:id="rId795" ref="G623"/>
    <hyperlink r:id="rId796" ref="A624"/>
    <hyperlink r:id="rId797" ref="G624"/>
    <hyperlink r:id="rId798" ref="A625"/>
    <hyperlink r:id="rId799" ref="G625"/>
    <hyperlink r:id="rId800" ref="A626"/>
    <hyperlink r:id="rId801" ref="G626"/>
    <hyperlink r:id="rId802" ref="A627"/>
    <hyperlink r:id="rId803" ref="G627"/>
    <hyperlink r:id="rId804" ref="A628"/>
    <hyperlink r:id="rId805" ref="G628"/>
    <hyperlink r:id="rId806" ref="A629"/>
    <hyperlink r:id="rId807" ref="G629"/>
    <hyperlink r:id="rId808" ref="A630"/>
    <hyperlink r:id="rId809" ref="G630"/>
    <hyperlink r:id="rId810" ref="A631"/>
    <hyperlink r:id="rId811" ref="G631"/>
    <hyperlink r:id="rId812" ref="A632"/>
    <hyperlink r:id="rId813" ref="G632"/>
    <hyperlink r:id="rId814" ref="A633"/>
    <hyperlink r:id="rId815" ref="G633"/>
    <hyperlink r:id="rId816" ref="A634"/>
    <hyperlink r:id="rId817" ref="G634"/>
    <hyperlink r:id="rId818" ref="A635"/>
    <hyperlink r:id="rId819" ref="G635"/>
    <hyperlink r:id="rId820" ref="A636"/>
    <hyperlink r:id="rId821" ref="G636"/>
    <hyperlink r:id="rId822" ref="A637"/>
    <hyperlink r:id="rId823" ref="G637"/>
    <hyperlink r:id="rId824" ref="A638"/>
    <hyperlink r:id="rId825" ref="G638"/>
    <hyperlink r:id="rId826" ref="A639"/>
    <hyperlink r:id="rId827" ref="G639"/>
    <hyperlink r:id="rId828" ref="A640"/>
    <hyperlink r:id="rId829" ref="G640"/>
    <hyperlink r:id="rId830" ref="A641"/>
    <hyperlink r:id="rId831" ref="G641"/>
    <hyperlink r:id="rId832" ref="A642"/>
    <hyperlink r:id="rId833" ref="G642"/>
    <hyperlink r:id="rId834" ref="A643"/>
    <hyperlink r:id="rId835" ref="G643"/>
    <hyperlink r:id="rId836" ref="A644"/>
    <hyperlink r:id="rId837" ref="G644"/>
    <hyperlink r:id="rId838" ref="A645"/>
    <hyperlink r:id="rId839" ref="G645"/>
    <hyperlink r:id="rId840" ref="A646"/>
    <hyperlink r:id="rId841" ref="G646"/>
    <hyperlink r:id="rId842" ref="A647"/>
    <hyperlink r:id="rId843" ref="G647"/>
    <hyperlink r:id="rId844" ref="A648"/>
    <hyperlink r:id="rId845" ref="G648"/>
    <hyperlink r:id="rId846" ref="A649"/>
    <hyperlink r:id="rId847" ref="G649"/>
    <hyperlink r:id="rId848" ref="A650"/>
    <hyperlink r:id="rId849" ref="G650"/>
    <hyperlink r:id="rId850" ref="A651"/>
    <hyperlink r:id="rId851" ref="G651"/>
    <hyperlink r:id="rId852" ref="A652"/>
    <hyperlink r:id="rId853" ref="G652"/>
    <hyperlink r:id="rId854" ref="A653"/>
    <hyperlink r:id="rId855" ref="G653"/>
    <hyperlink r:id="rId856" ref="A654"/>
    <hyperlink r:id="rId857" ref="G654"/>
    <hyperlink r:id="rId858" ref="A655"/>
    <hyperlink r:id="rId859" ref="G655"/>
    <hyperlink r:id="rId860" ref="A656"/>
    <hyperlink r:id="rId861" ref="G656"/>
    <hyperlink r:id="rId862" ref="A657"/>
    <hyperlink r:id="rId863" ref="G657"/>
    <hyperlink r:id="rId864" ref="A658"/>
    <hyperlink r:id="rId865" ref="G658"/>
    <hyperlink r:id="rId866" ref="A659"/>
    <hyperlink r:id="rId867" ref="G659"/>
    <hyperlink r:id="rId868" ref="A660"/>
    <hyperlink r:id="rId869" ref="G660"/>
    <hyperlink r:id="rId870" ref="A661"/>
    <hyperlink r:id="rId871" ref="G661"/>
    <hyperlink r:id="rId872" ref="A662"/>
    <hyperlink r:id="rId873" ref="G662"/>
    <hyperlink r:id="rId874" ref="A663"/>
    <hyperlink r:id="rId875" ref="G663"/>
    <hyperlink r:id="rId876" ref="A664"/>
    <hyperlink r:id="rId877" ref="G664"/>
    <hyperlink r:id="rId878" ref="A665"/>
    <hyperlink r:id="rId879" ref="G665"/>
    <hyperlink r:id="rId880" ref="A666"/>
    <hyperlink r:id="rId881" ref="G666"/>
    <hyperlink r:id="rId882" ref="A667"/>
    <hyperlink r:id="rId883" ref="G667"/>
    <hyperlink r:id="rId884" ref="A668"/>
    <hyperlink r:id="rId885" ref="G668"/>
    <hyperlink r:id="rId886" ref="A669"/>
    <hyperlink r:id="rId887" ref="G669"/>
    <hyperlink r:id="rId888" ref="A670"/>
    <hyperlink r:id="rId889" ref="G670"/>
    <hyperlink r:id="rId890" ref="A671"/>
    <hyperlink r:id="rId891" ref="G671"/>
    <hyperlink r:id="rId892" ref="A672"/>
    <hyperlink r:id="rId893" ref="G672"/>
    <hyperlink r:id="rId894" ref="A673"/>
    <hyperlink r:id="rId895" ref="G673"/>
    <hyperlink r:id="rId896" ref="A674"/>
    <hyperlink r:id="rId897" ref="G674"/>
    <hyperlink r:id="rId898" ref="A675"/>
    <hyperlink r:id="rId899" ref="G675"/>
    <hyperlink r:id="rId900" ref="A676"/>
    <hyperlink r:id="rId901" ref="G676"/>
    <hyperlink r:id="rId902" ref="A677"/>
    <hyperlink r:id="rId903" ref="G677"/>
    <hyperlink r:id="rId904" ref="A678"/>
    <hyperlink r:id="rId905" ref="G678"/>
    <hyperlink r:id="rId906" ref="A679"/>
    <hyperlink r:id="rId907" ref="G679"/>
    <hyperlink r:id="rId908" ref="A680"/>
    <hyperlink r:id="rId909" ref="G680"/>
    <hyperlink r:id="rId910" ref="A681"/>
    <hyperlink r:id="rId911" ref="G681"/>
    <hyperlink r:id="rId912" ref="A682"/>
    <hyperlink r:id="rId913" ref="G682"/>
    <hyperlink r:id="rId914" ref="A683"/>
    <hyperlink r:id="rId915" ref="G683"/>
    <hyperlink r:id="rId916" ref="A684"/>
    <hyperlink r:id="rId917" ref="G684"/>
    <hyperlink r:id="rId918" ref="A685"/>
    <hyperlink r:id="rId919" ref="G685"/>
    <hyperlink r:id="rId920" ref="A686"/>
    <hyperlink r:id="rId921" ref="G686"/>
    <hyperlink r:id="rId922" ref="A687"/>
    <hyperlink r:id="rId923" ref="G687"/>
    <hyperlink r:id="rId924" ref="A688"/>
    <hyperlink r:id="rId925" ref="G688"/>
    <hyperlink r:id="rId926" ref="A689"/>
    <hyperlink r:id="rId927" ref="G689"/>
    <hyperlink r:id="rId928" ref="A690"/>
    <hyperlink r:id="rId929" ref="G690"/>
    <hyperlink r:id="rId930" ref="A691"/>
    <hyperlink r:id="rId931" ref="G691"/>
    <hyperlink r:id="rId932" ref="A692"/>
    <hyperlink r:id="rId933" ref="G692"/>
    <hyperlink r:id="rId934" ref="A693"/>
    <hyperlink r:id="rId935" ref="G693"/>
    <hyperlink r:id="rId936" ref="A694"/>
    <hyperlink r:id="rId937" ref="G694"/>
    <hyperlink r:id="rId938" ref="A695"/>
    <hyperlink r:id="rId939" ref="G695"/>
    <hyperlink r:id="rId940" ref="A696"/>
    <hyperlink r:id="rId941" ref="G696"/>
    <hyperlink r:id="rId942" ref="A697"/>
    <hyperlink r:id="rId943" ref="G697"/>
    <hyperlink r:id="rId944" ref="A698"/>
    <hyperlink r:id="rId945" ref="G698"/>
    <hyperlink r:id="rId946" ref="A699"/>
    <hyperlink r:id="rId947" ref="G699"/>
    <hyperlink r:id="rId948" ref="A700"/>
    <hyperlink r:id="rId949" ref="G700"/>
    <hyperlink r:id="rId950" ref="A701"/>
    <hyperlink r:id="rId951" ref="G701"/>
    <hyperlink r:id="rId952" ref="A702"/>
    <hyperlink r:id="rId953" ref="G702"/>
    <hyperlink r:id="rId954" ref="A703"/>
    <hyperlink r:id="rId955" ref="G703"/>
    <hyperlink r:id="rId956" ref="A704"/>
    <hyperlink r:id="rId957" ref="G704"/>
    <hyperlink r:id="rId958" ref="A705"/>
    <hyperlink r:id="rId959" ref="G705"/>
    <hyperlink r:id="rId960" ref="A706"/>
    <hyperlink r:id="rId961" ref="G706"/>
    <hyperlink r:id="rId962" ref="A707"/>
    <hyperlink r:id="rId963" ref="G707"/>
    <hyperlink r:id="rId964" ref="A708"/>
    <hyperlink r:id="rId965" ref="G708"/>
    <hyperlink r:id="rId966" ref="A709"/>
    <hyperlink r:id="rId967" ref="G709"/>
    <hyperlink r:id="rId968" ref="A710"/>
    <hyperlink r:id="rId969" ref="G710"/>
    <hyperlink r:id="rId970" ref="A711"/>
    <hyperlink r:id="rId971" ref="G711"/>
    <hyperlink r:id="rId972" ref="A712"/>
    <hyperlink r:id="rId973" ref="G712"/>
    <hyperlink r:id="rId974" ref="A713"/>
    <hyperlink r:id="rId975" ref="G713"/>
    <hyperlink r:id="rId976" ref="A714"/>
    <hyperlink r:id="rId977" ref="G714"/>
    <hyperlink r:id="rId978" ref="A715"/>
    <hyperlink r:id="rId979" ref="G715"/>
    <hyperlink r:id="rId980" ref="A716"/>
    <hyperlink r:id="rId981" ref="G716"/>
    <hyperlink r:id="rId982" ref="A717"/>
    <hyperlink r:id="rId983" ref="G717"/>
    <hyperlink r:id="rId984" ref="A718"/>
    <hyperlink r:id="rId985" ref="G718"/>
    <hyperlink r:id="rId986" ref="A719"/>
    <hyperlink r:id="rId987" ref="G719"/>
    <hyperlink r:id="rId988" ref="A720"/>
    <hyperlink r:id="rId989" ref="G720"/>
    <hyperlink r:id="rId990" ref="A721"/>
    <hyperlink r:id="rId991" ref="G721"/>
    <hyperlink r:id="rId992" ref="A722"/>
    <hyperlink r:id="rId993" ref="G722"/>
    <hyperlink r:id="rId994" ref="A723"/>
    <hyperlink r:id="rId995" ref="G723"/>
    <hyperlink r:id="rId996" ref="A724"/>
    <hyperlink r:id="rId997" ref="G724"/>
    <hyperlink r:id="rId998" ref="A725"/>
    <hyperlink r:id="rId999" ref="G725"/>
    <hyperlink r:id="rId1000" ref="A726"/>
    <hyperlink r:id="rId1001" ref="G726"/>
    <hyperlink r:id="rId1002" ref="A727"/>
    <hyperlink r:id="rId1003" ref="G727"/>
    <hyperlink r:id="rId1004" ref="A728"/>
    <hyperlink r:id="rId1005" ref="G728"/>
    <hyperlink r:id="rId1006" ref="A729"/>
    <hyperlink r:id="rId1007" ref="G729"/>
    <hyperlink r:id="rId1008" ref="A730"/>
    <hyperlink r:id="rId1009" ref="G730"/>
    <hyperlink r:id="rId1010" ref="A731"/>
    <hyperlink r:id="rId1011" ref="G731"/>
    <hyperlink r:id="rId1012" ref="A732"/>
    <hyperlink r:id="rId1013" ref="G732"/>
    <hyperlink r:id="rId1014" ref="A733"/>
    <hyperlink r:id="rId1015" ref="G733"/>
    <hyperlink r:id="rId1016" ref="A734"/>
    <hyperlink r:id="rId1017" ref="G734"/>
    <hyperlink r:id="rId1018" ref="A735"/>
    <hyperlink r:id="rId1019" ref="G735"/>
    <hyperlink r:id="rId1020" ref="A736"/>
    <hyperlink r:id="rId1021" ref="G736"/>
    <hyperlink r:id="rId1022" ref="A737"/>
    <hyperlink r:id="rId1023" ref="G737"/>
    <hyperlink r:id="rId1024" ref="A738"/>
    <hyperlink r:id="rId1025" ref="G738"/>
    <hyperlink r:id="rId1026" ref="A739"/>
    <hyperlink r:id="rId1027" ref="G739"/>
    <hyperlink r:id="rId1028" ref="A740"/>
    <hyperlink r:id="rId1029" ref="G740"/>
    <hyperlink r:id="rId1030" ref="A741"/>
    <hyperlink r:id="rId1031" ref="G741"/>
    <hyperlink r:id="rId1032" ref="A742"/>
    <hyperlink r:id="rId1033" ref="G742"/>
    <hyperlink r:id="rId1034" ref="A743"/>
    <hyperlink r:id="rId1035" ref="G743"/>
    <hyperlink r:id="rId1036" ref="A744"/>
    <hyperlink r:id="rId1037" ref="G744"/>
    <hyperlink r:id="rId1038" ref="A745"/>
    <hyperlink r:id="rId1039" ref="G745"/>
    <hyperlink r:id="rId1040" ref="A746"/>
    <hyperlink r:id="rId1041" ref="G746"/>
    <hyperlink r:id="rId1042" ref="A747"/>
    <hyperlink r:id="rId1043" ref="G747"/>
    <hyperlink r:id="rId1044" ref="A748"/>
    <hyperlink r:id="rId1045" ref="G748"/>
    <hyperlink r:id="rId1046" ref="A749"/>
    <hyperlink r:id="rId1047" ref="G749"/>
    <hyperlink r:id="rId1048" ref="A750"/>
    <hyperlink r:id="rId1049" ref="G750"/>
    <hyperlink r:id="rId1050" ref="A751"/>
    <hyperlink r:id="rId1051" ref="G751"/>
    <hyperlink r:id="rId1052" ref="A752"/>
    <hyperlink r:id="rId1053" ref="G752"/>
    <hyperlink r:id="rId1054" ref="A753"/>
    <hyperlink r:id="rId1055" ref="G753"/>
    <hyperlink r:id="rId1056" ref="A754"/>
    <hyperlink r:id="rId1057" ref="G754"/>
    <hyperlink r:id="rId1058" ref="A755"/>
    <hyperlink r:id="rId1059" ref="G755"/>
    <hyperlink r:id="rId1060" ref="A756"/>
    <hyperlink r:id="rId1061" ref="G756"/>
    <hyperlink r:id="rId1062" ref="A757"/>
    <hyperlink r:id="rId1063" ref="G757"/>
    <hyperlink r:id="rId1064" ref="A758"/>
    <hyperlink r:id="rId1065" ref="G758"/>
    <hyperlink r:id="rId1066" ref="A759"/>
    <hyperlink r:id="rId1067" ref="G759"/>
    <hyperlink r:id="rId1068" ref="A760"/>
    <hyperlink r:id="rId1069" ref="G760"/>
    <hyperlink r:id="rId1070" ref="A761"/>
    <hyperlink r:id="rId1071" ref="G761"/>
    <hyperlink r:id="rId1072" ref="A762"/>
    <hyperlink r:id="rId1073" ref="G762"/>
    <hyperlink r:id="rId1074" ref="A763"/>
    <hyperlink r:id="rId1075" ref="G763"/>
    <hyperlink r:id="rId1076" ref="A764"/>
    <hyperlink r:id="rId1077" ref="G764"/>
    <hyperlink r:id="rId1078" ref="A765"/>
    <hyperlink r:id="rId1079" ref="G765"/>
    <hyperlink r:id="rId1080" ref="A766"/>
    <hyperlink r:id="rId1081" ref="G766"/>
    <hyperlink r:id="rId1082" ref="A767"/>
    <hyperlink r:id="rId1083" ref="G767"/>
    <hyperlink r:id="rId1084" ref="A768"/>
    <hyperlink r:id="rId1085" ref="G768"/>
    <hyperlink r:id="rId1086" ref="A769"/>
    <hyperlink r:id="rId1087" ref="G769"/>
    <hyperlink r:id="rId1088" ref="A770"/>
    <hyperlink r:id="rId1089" ref="G770"/>
    <hyperlink r:id="rId1090" ref="A771"/>
    <hyperlink r:id="rId1091" ref="G771"/>
    <hyperlink r:id="rId1092" ref="A772"/>
    <hyperlink r:id="rId1093" ref="G772"/>
    <hyperlink r:id="rId1094" ref="A773"/>
    <hyperlink r:id="rId1095" ref="G773"/>
    <hyperlink r:id="rId1096" ref="A774"/>
    <hyperlink r:id="rId1097" ref="G774"/>
    <hyperlink r:id="rId1098" ref="A775"/>
    <hyperlink r:id="rId1099" ref="G775"/>
    <hyperlink r:id="rId1100" ref="A776"/>
    <hyperlink r:id="rId1101" ref="G776"/>
    <hyperlink r:id="rId1102" ref="A777"/>
    <hyperlink r:id="rId1103" ref="G777"/>
    <hyperlink r:id="rId1104" ref="A778"/>
    <hyperlink r:id="rId1105" ref="G778"/>
    <hyperlink r:id="rId1106" ref="A779"/>
    <hyperlink r:id="rId1107" ref="G779"/>
    <hyperlink r:id="rId1108" ref="A780"/>
    <hyperlink r:id="rId1109" ref="G780"/>
    <hyperlink r:id="rId1110" ref="A781"/>
    <hyperlink r:id="rId1111" ref="G781"/>
    <hyperlink r:id="rId1112" ref="A782"/>
    <hyperlink r:id="rId1113" ref="G782"/>
    <hyperlink r:id="rId1114" ref="A783"/>
    <hyperlink r:id="rId1115" ref="G783"/>
    <hyperlink r:id="rId1116" ref="A784"/>
    <hyperlink r:id="rId1117" ref="G784"/>
    <hyperlink r:id="rId1118" ref="A785"/>
    <hyperlink r:id="rId1119" ref="G785"/>
    <hyperlink r:id="rId1120" ref="A786"/>
    <hyperlink r:id="rId1121" ref="G786"/>
    <hyperlink r:id="rId1122" ref="A787"/>
    <hyperlink r:id="rId1123" ref="G787"/>
    <hyperlink r:id="rId1124" ref="A788"/>
    <hyperlink r:id="rId1125" ref="G788"/>
    <hyperlink r:id="rId1126" ref="A789"/>
    <hyperlink r:id="rId1127" ref="G789"/>
    <hyperlink r:id="rId1128" ref="A790"/>
    <hyperlink r:id="rId1129" ref="G790"/>
    <hyperlink r:id="rId1130" ref="A791"/>
    <hyperlink r:id="rId1131" ref="G791"/>
    <hyperlink r:id="rId1132" ref="A792"/>
    <hyperlink r:id="rId1133" ref="G792"/>
    <hyperlink r:id="rId1134" ref="A793"/>
    <hyperlink r:id="rId1135" ref="G793"/>
    <hyperlink r:id="rId1136" ref="A794"/>
    <hyperlink r:id="rId1137" ref="G794"/>
    <hyperlink r:id="rId1138" ref="A795"/>
    <hyperlink r:id="rId1139" ref="G795"/>
    <hyperlink r:id="rId1140" ref="A796"/>
    <hyperlink r:id="rId1141" ref="G796"/>
    <hyperlink r:id="rId1142" ref="A797"/>
    <hyperlink r:id="rId1143" ref="G797"/>
    <hyperlink r:id="rId1144" ref="A798"/>
    <hyperlink r:id="rId1145" ref="G798"/>
    <hyperlink r:id="rId1146" ref="A799"/>
    <hyperlink r:id="rId1147" ref="G799"/>
    <hyperlink r:id="rId1148" ref="A800"/>
    <hyperlink r:id="rId1149" ref="G800"/>
    <hyperlink r:id="rId1150" ref="A801"/>
    <hyperlink r:id="rId1151" ref="G801"/>
    <hyperlink r:id="rId1152" ref="A802"/>
    <hyperlink r:id="rId1153" ref="G802"/>
    <hyperlink r:id="rId1154" ref="A803"/>
    <hyperlink r:id="rId1155" ref="G803"/>
    <hyperlink r:id="rId1156" ref="A804"/>
    <hyperlink r:id="rId1157" ref="G804"/>
    <hyperlink r:id="rId1158" ref="A805"/>
    <hyperlink r:id="rId1159" ref="G805"/>
    <hyperlink r:id="rId1160" ref="A806"/>
    <hyperlink r:id="rId1161" ref="G806"/>
    <hyperlink r:id="rId1162" ref="A807"/>
    <hyperlink r:id="rId1163" ref="G807"/>
    <hyperlink r:id="rId1164" ref="A808"/>
    <hyperlink r:id="rId1165" ref="G808"/>
    <hyperlink r:id="rId1166" ref="A809"/>
    <hyperlink r:id="rId1167" ref="G809"/>
    <hyperlink r:id="rId1168" ref="A810"/>
    <hyperlink r:id="rId1169" ref="G810"/>
    <hyperlink r:id="rId1170" ref="A811"/>
    <hyperlink r:id="rId1171" ref="G811"/>
    <hyperlink r:id="rId1172" ref="A812"/>
    <hyperlink r:id="rId1173" ref="G812"/>
    <hyperlink r:id="rId1174" ref="A813"/>
    <hyperlink r:id="rId1175" ref="G813"/>
    <hyperlink r:id="rId1176" ref="A814"/>
    <hyperlink r:id="rId1177" ref="G814"/>
    <hyperlink r:id="rId1178" ref="A815"/>
    <hyperlink r:id="rId1179" ref="G815"/>
    <hyperlink r:id="rId1180" ref="A816"/>
    <hyperlink r:id="rId1181" ref="G816"/>
    <hyperlink r:id="rId1182" ref="A817"/>
    <hyperlink r:id="rId1183" ref="G817"/>
    <hyperlink r:id="rId1184" ref="A818"/>
    <hyperlink r:id="rId1185" ref="G818"/>
    <hyperlink r:id="rId1186" ref="A819"/>
    <hyperlink r:id="rId1187" ref="G819"/>
    <hyperlink r:id="rId1188" ref="A820"/>
    <hyperlink r:id="rId1189" ref="G820"/>
    <hyperlink r:id="rId1190" ref="A821"/>
    <hyperlink r:id="rId1191" ref="G821"/>
    <hyperlink r:id="rId1192" ref="A822"/>
    <hyperlink r:id="rId1193" ref="G822"/>
    <hyperlink r:id="rId1194" ref="A823"/>
    <hyperlink r:id="rId1195" ref="G823"/>
    <hyperlink r:id="rId1196" ref="A824"/>
    <hyperlink r:id="rId1197" ref="G824"/>
    <hyperlink r:id="rId1198" ref="A825"/>
    <hyperlink r:id="rId1199" ref="G825"/>
    <hyperlink r:id="rId1200" ref="A826"/>
    <hyperlink r:id="rId1201" ref="G826"/>
    <hyperlink r:id="rId1202" ref="A827"/>
    <hyperlink r:id="rId1203" ref="G827"/>
    <hyperlink r:id="rId1204" ref="A828"/>
    <hyperlink r:id="rId1205" ref="G828"/>
    <hyperlink r:id="rId1206" ref="A829"/>
    <hyperlink r:id="rId1207" ref="G829"/>
    <hyperlink r:id="rId1208" ref="A830"/>
    <hyperlink r:id="rId1209" ref="G830"/>
    <hyperlink r:id="rId1210" ref="A831"/>
    <hyperlink r:id="rId1211" ref="G831"/>
    <hyperlink r:id="rId1212" ref="A832"/>
    <hyperlink r:id="rId1213" ref="G832"/>
    <hyperlink r:id="rId1214" ref="A833"/>
    <hyperlink r:id="rId1215" ref="G833"/>
    <hyperlink r:id="rId1216" ref="A834"/>
    <hyperlink r:id="rId1217" ref="G834"/>
    <hyperlink r:id="rId1218" ref="A835"/>
    <hyperlink r:id="rId1219" ref="G835"/>
    <hyperlink r:id="rId1220" ref="A836"/>
    <hyperlink r:id="rId1221" ref="G836"/>
    <hyperlink r:id="rId1222" ref="A837"/>
    <hyperlink r:id="rId1223" ref="G837"/>
    <hyperlink r:id="rId1224" ref="A838"/>
    <hyperlink r:id="rId1225" ref="G838"/>
    <hyperlink r:id="rId1226" ref="A839"/>
    <hyperlink r:id="rId1227" ref="G839"/>
    <hyperlink r:id="rId1228" ref="A840"/>
    <hyperlink r:id="rId1229" ref="G840"/>
    <hyperlink r:id="rId1230" ref="A841"/>
    <hyperlink r:id="rId1231" ref="G841"/>
    <hyperlink r:id="rId1232" ref="A842"/>
    <hyperlink r:id="rId1233" ref="G842"/>
    <hyperlink r:id="rId1234" ref="A843"/>
    <hyperlink r:id="rId1235" ref="G843"/>
    <hyperlink r:id="rId1236" ref="A844"/>
    <hyperlink r:id="rId1237" ref="G844"/>
    <hyperlink r:id="rId1238" ref="A845"/>
    <hyperlink r:id="rId1239" ref="G845"/>
    <hyperlink r:id="rId1240" ref="A846"/>
    <hyperlink r:id="rId1241" ref="G846"/>
    <hyperlink r:id="rId1242" ref="A847"/>
    <hyperlink r:id="rId1243" ref="G847"/>
    <hyperlink r:id="rId1244" ref="A848"/>
    <hyperlink r:id="rId1245" ref="G848"/>
    <hyperlink r:id="rId1246" ref="A849"/>
    <hyperlink r:id="rId1247" ref="G849"/>
    <hyperlink r:id="rId1248" ref="A850"/>
    <hyperlink r:id="rId1249" ref="G850"/>
    <hyperlink r:id="rId1250" ref="A851"/>
    <hyperlink r:id="rId1251" ref="G851"/>
    <hyperlink r:id="rId1252" ref="A852"/>
    <hyperlink r:id="rId1253" ref="G852"/>
    <hyperlink r:id="rId1254" ref="A853"/>
    <hyperlink r:id="rId1255" ref="G853"/>
    <hyperlink r:id="rId1256" ref="A854"/>
    <hyperlink r:id="rId1257" ref="G854"/>
    <hyperlink r:id="rId1258" ref="A855"/>
    <hyperlink r:id="rId1259" ref="G855"/>
    <hyperlink r:id="rId1260" ref="A856"/>
    <hyperlink r:id="rId1261" ref="G856"/>
    <hyperlink r:id="rId1262" ref="A857"/>
    <hyperlink r:id="rId1263" ref="G857"/>
    <hyperlink r:id="rId1264" ref="A858"/>
    <hyperlink r:id="rId1265" ref="G858"/>
    <hyperlink r:id="rId1266" ref="A859"/>
    <hyperlink r:id="rId1267" ref="G859"/>
    <hyperlink r:id="rId1268" ref="A860"/>
    <hyperlink r:id="rId1269" ref="G860"/>
    <hyperlink r:id="rId1270" ref="A861"/>
    <hyperlink r:id="rId1271" ref="G861"/>
    <hyperlink r:id="rId1272" ref="A862"/>
    <hyperlink r:id="rId1273" ref="G862"/>
    <hyperlink r:id="rId1274" ref="A863"/>
    <hyperlink r:id="rId1275" ref="G863"/>
    <hyperlink r:id="rId1276" ref="A864"/>
    <hyperlink r:id="rId1277" ref="G864"/>
    <hyperlink r:id="rId1278" ref="A865"/>
    <hyperlink r:id="rId1279" ref="G865"/>
    <hyperlink r:id="rId1280" ref="A866"/>
    <hyperlink r:id="rId1281" ref="G866"/>
    <hyperlink r:id="rId1282" ref="A867"/>
    <hyperlink r:id="rId1283" ref="G867"/>
    <hyperlink r:id="rId1284" ref="A868"/>
    <hyperlink r:id="rId1285" ref="G868"/>
    <hyperlink r:id="rId1286" ref="A869"/>
    <hyperlink r:id="rId1287" ref="G869"/>
    <hyperlink r:id="rId1288" ref="A870"/>
    <hyperlink r:id="rId1289" ref="G870"/>
    <hyperlink r:id="rId1290" ref="A871"/>
    <hyperlink r:id="rId1291" ref="G871"/>
    <hyperlink r:id="rId1292" ref="A872"/>
    <hyperlink r:id="rId1293" ref="G872"/>
    <hyperlink r:id="rId1294" ref="A873"/>
    <hyperlink r:id="rId1295" ref="G873"/>
    <hyperlink r:id="rId1296" ref="A874"/>
    <hyperlink r:id="rId1297" ref="G874"/>
    <hyperlink r:id="rId1298" ref="A875"/>
    <hyperlink r:id="rId1299" ref="G875"/>
    <hyperlink r:id="rId1300" ref="A876"/>
    <hyperlink r:id="rId1301" ref="G876"/>
    <hyperlink r:id="rId1302" ref="A877"/>
    <hyperlink r:id="rId1303" ref="G877"/>
    <hyperlink r:id="rId1304" ref="A878"/>
    <hyperlink r:id="rId1305" ref="G878"/>
    <hyperlink r:id="rId1306" ref="A879"/>
    <hyperlink r:id="rId1307" ref="G879"/>
    <hyperlink r:id="rId1308" ref="A880"/>
    <hyperlink r:id="rId1309" ref="G880"/>
    <hyperlink r:id="rId1310" ref="A881"/>
    <hyperlink r:id="rId1311" ref="G881"/>
    <hyperlink r:id="rId1312" ref="A882"/>
    <hyperlink r:id="rId1313" ref="G882"/>
    <hyperlink r:id="rId1314" ref="A883"/>
    <hyperlink r:id="rId1315" ref="G883"/>
    <hyperlink r:id="rId1316" ref="A884"/>
    <hyperlink r:id="rId1317" ref="G884"/>
    <hyperlink r:id="rId1318" ref="A885"/>
    <hyperlink r:id="rId1319" ref="G885"/>
    <hyperlink r:id="rId1320" ref="A886"/>
    <hyperlink r:id="rId1321" ref="G886"/>
    <hyperlink r:id="rId1322" ref="A887"/>
    <hyperlink r:id="rId1323" ref="G887"/>
    <hyperlink r:id="rId1324" ref="A888"/>
    <hyperlink r:id="rId1325" ref="G888"/>
    <hyperlink r:id="rId1326" ref="A889"/>
    <hyperlink r:id="rId1327" ref="G889"/>
    <hyperlink r:id="rId1328" ref="A890"/>
    <hyperlink r:id="rId1329" ref="G890"/>
    <hyperlink r:id="rId1330" ref="A891"/>
    <hyperlink r:id="rId1331" ref="G891"/>
    <hyperlink r:id="rId1332" ref="A892"/>
    <hyperlink r:id="rId1333" ref="G892"/>
    <hyperlink r:id="rId1334" ref="A893"/>
    <hyperlink r:id="rId1335" ref="G893"/>
    <hyperlink r:id="rId1336" ref="A894"/>
    <hyperlink r:id="rId1337" ref="G894"/>
    <hyperlink r:id="rId1338" ref="A895"/>
    <hyperlink r:id="rId1339" ref="G895"/>
    <hyperlink r:id="rId1340" ref="A896"/>
    <hyperlink r:id="rId1341" ref="G896"/>
    <hyperlink r:id="rId1342" ref="A897"/>
    <hyperlink r:id="rId1343" ref="G897"/>
    <hyperlink r:id="rId1344" ref="A898"/>
    <hyperlink r:id="rId1345" ref="G898"/>
    <hyperlink r:id="rId1346" ref="A899"/>
    <hyperlink r:id="rId1347" ref="G899"/>
    <hyperlink r:id="rId1348" ref="A900"/>
    <hyperlink r:id="rId1349" ref="G900"/>
    <hyperlink r:id="rId1350" ref="A901"/>
    <hyperlink r:id="rId1351" ref="G901"/>
    <hyperlink r:id="rId1352" ref="A902"/>
    <hyperlink r:id="rId1353" ref="G902"/>
    <hyperlink r:id="rId1354" ref="A903"/>
    <hyperlink r:id="rId1355" ref="G903"/>
    <hyperlink r:id="rId1356" ref="A904"/>
    <hyperlink r:id="rId1357" ref="G904"/>
    <hyperlink r:id="rId1358" ref="A905"/>
    <hyperlink r:id="rId1359" ref="G905"/>
    <hyperlink r:id="rId1360" ref="A906"/>
    <hyperlink r:id="rId1361" ref="G906"/>
    <hyperlink r:id="rId1362" ref="A907"/>
    <hyperlink r:id="rId1363" ref="G907"/>
    <hyperlink r:id="rId1364" ref="A908"/>
    <hyperlink r:id="rId1365" ref="G908"/>
    <hyperlink r:id="rId1366" ref="A909"/>
    <hyperlink r:id="rId1367" ref="G909"/>
    <hyperlink r:id="rId1368" ref="A910"/>
    <hyperlink r:id="rId1369" ref="G910"/>
    <hyperlink r:id="rId1370" ref="A911"/>
    <hyperlink r:id="rId1371" ref="G911"/>
    <hyperlink r:id="rId1372" ref="A912"/>
    <hyperlink r:id="rId1373" ref="G912"/>
    <hyperlink r:id="rId1374" ref="A913"/>
    <hyperlink r:id="rId1375" ref="G913"/>
    <hyperlink r:id="rId1376" ref="A914"/>
    <hyperlink r:id="rId1377" ref="G914"/>
    <hyperlink r:id="rId1378" ref="A915"/>
    <hyperlink r:id="rId1379" ref="G915"/>
    <hyperlink r:id="rId1380" ref="A916"/>
    <hyperlink r:id="rId1381" ref="G916"/>
    <hyperlink r:id="rId1382" ref="A917"/>
    <hyperlink r:id="rId1383" ref="G917"/>
    <hyperlink r:id="rId1384" ref="A918"/>
    <hyperlink r:id="rId1385" ref="G918"/>
    <hyperlink r:id="rId1386" ref="A919"/>
    <hyperlink r:id="rId1387" ref="G919"/>
    <hyperlink r:id="rId1388" ref="A920"/>
    <hyperlink r:id="rId1389" ref="G920"/>
    <hyperlink r:id="rId1390" ref="A921"/>
    <hyperlink r:id="rId1391" ref="G921"/>
    <hyperlink r:id="rId1392" ref="A922"/>
    <hyperlink r:id="rId1393" ref="G922"/>
    <hyperlink r:id="rId1394" ref="A923"/>
    <hyperlink r:id="rId1395" ref="G923"/>
    <hyperlink r:id="rId1396" ref="A924"/>
    <hyperlink r:id="rId1397" ref="G924"/>
    <hyperlink r:id="rId1398" ref="A925"/>
    <hyperlink r:id="rId1399" ref="G925"/>
    <hyperlink r:id="rId1400" ref="A926"/>
    <hyperlink r:id="rId1401" ref="G926"/>
    <hyperlink r:id="rId1402" ref="A927"/>
    <hyperlink r:id="rId1403" ref="G927"/>
    <hyperlink r:id="rId1404" ref="A928"/>
    <hyperlink r:id="rId1405" ref="G928"/>
    <hyperlink r:id="rId1406" ref="A929"/>
    <hyperlink r:id="rId1407" ref="G929"/>
    <hyperlink r:id="rId1408" ref="A930"/>
    <hyperlink r:id="rId1409" ref="G930"/>
    <hyperlink r:id="rId1410" ref="A931"/>
    <hyperlink r:id="rId1411" ref="G931"/>
    <hyperlink r:id="rId1412" ref="A932"/>
    <hyperlink r:id="rId1413" ref="G932"/>
    <hyperlink r:id="rId1414" ref="A933"/>
    <hyperlink r:id="rId1415" ref="G933"/>
    <hyperlink r:id="rId1416" ref="A934"/>
    <hyperlink r:id="rId1417" ref="G934"/>
    <hyperlink r:id="rId1418" ref="A935"/>
    <hyperlink r:id="rId1419" ref="G935"/>
    <hyperlink r:id="rId1420" ref="A936"/>
    <hyperlink r:id="rId1421" ref="G936"/>
    <hyperlink r:id="rId1422" ref="A937"/>
    <hyperlink r:id="rId1423" ref="G937"/>
    <hyperlink r:id="rId1424" ref="A938"/>
    <hyperlink r:id="rId1425" ref="G938"/>
    <hyperlink r:id="rId1426" ref="A939"/>
    <hyperlink r:id="rId1427" ref="G939"/>
    <hyperlink r:id="rId1428" ref="A940"/>
    <hyperlink r:id="rId1429" ref="G940"/>
    <hyperlink r:id="rId1430" ref="A941"/>
    <hyperlink r:id="rId1431" ref="G941"/>
    <hyperlink r:id="rId1432" ref="A942"/>
    <hyperlink r:id="rId1433" ref="G942"/>
    <hyperlink r:id="rId1434" ref="A943"/>
    <hyperlink r:id="rId1435" ref="G943"/>
    <hyperlink r:id="rId1436" ref="A944"/>
    <hyperlink r:id="rId1437" ref="G944"/>
    <hyperlink r:id="rId1438" ref="A945"/>
    <hyperlink r:id="rId1439" ref="G945"/>
    <hyperlink r:id="rId1440" ref="A946"/>
    <hyperlink r:id="rId1441" ref="G946"/>
    <hyperlink r:id="rId1442" ref="A947"/>
    <hyperlink r:id="rId1443" ref="G947"/>
    <hyperlink r:id="rId1444" ref="A948"/>
    <hyperlink r:id="rId1445" ref="G948"/>
    <hyperlink r:id="rId1446" ref="A949"/>
    <hyperlink r:id="rId1447" ref="G949"/>
    <hyperlink r:id="rId1448" ref="A950"/>
    <hyperlink r:id="rId1449" ref="G950"/>
    <hyperlink r:id="rId1450" ref="A951"/>
    <hyperlink r:id="rId1451" ref="G951"/>
    <hyperlink r:id="rId1452" ref="A952"/>
    <hyperlink r:id="rId1453" ref="G952"/>
    <hyperlink r:id="rId1454" ref="A953"/>
    <hyperlink r:id="rId1455" ref="G953"/>
    <hyperlink r:id="rId1456" ref="A954"/>
    <hyperlink r:id="rId1457" ref="G954"/>
    <hyperlink r:id="rId1458" ref="A955"/>
    <hyperlink r:id="rId1459" ref="G955"/>
    <hyperlink r:id="rId1460" ref="A956"/>
    <hyperlink r:id="rId1461" ref="G956"/>
    <hyperlink r:id="rId1462" ref="A957"/>
    <hyperlink r:id="rId1463" ref="G957"/>
    <hyperlink r:id="rId1464" ref="A958"/>
    <hyperlink r:id="rId1465" ref="G958"/>
    <hyperlink r:id="rId1466" ref="A959"/>
    <hyperlink r:id="rId1467" ref="G959"/>
    <hyperlink r:id="rId1468" ref="A960"/>
    <hyperlink r:id="rId1469" ref="G960"/>
    <hyperlink r:id="rId1470" ref="A961"/>
    <hyperlink r:id="rId1471" ref="G961"/>
    <hyperlink r:id="rId1472" ref="A962"/>
    <hyperlink r:id="rId1473" ref="G962"/>
    <hyperlink r:id="rId1474" ref="A963"/>
    <hyperlink r:id="rId1475" ref="G963"/>
    <hyperlink r:id="rId1476" ref="A964"/>
    <hyperlink r:id="rId1477" ref="G964"/>
    <hyperlink r:id="rId1478" ref="A965"/>
    <hyperlink r:id="rId1479" ref="G965"/>
    <hyperlink r:id="rId1480" ref="A966"/>
    <hyperlink r:id="rId1481" ref="G966"/>
    <hyperlink r:id="rId1482" ref="A967"/>
    <hyperlink r:id="rId1483" ref="G967"/>
    <hyperlink r:id="rId1484" ref="A968"/>
    <hyperlink r:id="rId1485" ref="G968"/>
    <hyperlink r:id="rId1486" ref="A969"/>
    <hyperlink r:id="rId1487" ref="G969"/>
    <hyperlink r:id="rId1488" ref="A970"/>
    <hyperlink r:id="rId1489" ref="G970"/>
    <hyperlink r:id="rId1490" ref="A971"/>
    <hyperlink r:id="rId1491" ref="G971"/>
    <hyperlink r:id="rId1492" ref="A972"/>
    <hyperlink r:id="rId1493" ref="G972"/>
    <hyperlink r:id="rId1494" ref="A973"/>
    <hyperlink r:id="rId1495" ref="G973"/>
    <hyperlink r:id="rId1496" ref="A974"/>
    <hyperlink r:id="rId1497" ref="G974"/>
    <hyperlink r:id="rId1498" ref="A975"/>
    <hyperlink r:id="rId1499" ref="G975"/>
    <hyperlink r:id="rId1500" ref="A976"/>
    <hyperlink r:id="rId1501" ref="G976"/>
    <hyperlink r:id="rId1502" ref="A977"/>
    <hyperlink r:id="rId1503" ref="G977"/>
    <hyperlink r:id="rId1504" ref="A978"/>
    <hyperlink r:id="rId1505" ref="G978"/>
    <hyperlink r:id="rId1506" ref="A979"/>
    <hyperlink r:id="rId1507" ref="G979"/>
    <hyperlink r:id="rId1508" ref="A980"/>
    <hyperlink r:id="rId1509" ref="G980"/>
    <hyperlink r:id="rId1510" ref="A981"/>
    <hyperlink r:id="rId1511" ref="G981"/>
    <hyperlink r:id="rId1512" ref="A982"/>
    <hyperlink r:id="rId1513" ref="G982"/>
    <hyperlink r:id="rId1514" ref="A983"/>
    <hyperlink r:id="rId1515" ref="G983"/>
    <hyperlink r:id="rId1516" ref="A984"/>
    <hyperlink r:id="rId1517" ref="G984"/>
    <hyperlink r:id="rId1518" ref="A985"/>
    <hyperlink r:id="rId1519" ref="G985"/>
    <hyperlink r:id="rId1520" ref="A986"/>
    <hyperlink r:id="rId1521" ref="G986"/>
    <hyperlink r:id="rId1522" ref="A987"/>
    <hyperlink r:id="rId1523" ref="G987"/>
    <hyperlink r:id="rId1524" ref="A988"/>
    <hyperlink r:id="rId1525" ref="G988"/>
    <hyperlink r:id="rId1526" ref="A989"/>
    <hyperlink r:id="rId1527" ref="G989"/>
    <hyperlink r:id="rId1528" ref="A990"/>
    <hyperlink r:id="rId1529" ref="G990"/>
    <hyperlink r:id="rId1530" ref="A991"/>
    <hyperlink r:id="rId1531" ref="G991"/>
    <hyperlink r:id="rId1532" ref="A992"/>
    <hyperlink r:id="rId1533" ref="G992"/>
    <hyperlink r:id="rId1534" ref="A993"/>
    <hyperlink r:id="rId1535" ref="G993"/>
    <hyperlink r:id="rId1536" ref="A994"/>
    <hyperlink r:id="rId1537" ref="G994"/>
    <hyperlink r:id="rId1538" ref="A995"/>
    <hyperlink r:id="rId1539" ref="G995"/>
    <hyperlink r:id="rId1540" ref="A996"/>
    <hyperlink r:id="rId1541" ref="G996"/>
    <hyperlink r:id="rId1542" ref="A997"/>
    <hyperlink r:id="rId1543" ref="G997"/>
    <hyperlink r:id="rId1544" ref="A998"/>
    <hyperlink r:id="rId1545" ref="G998"/>
    <hyperlink r:id="rId1546" ref="A999"/>
    <hyperlink r:id="rId1547" ref="G999"/>
    <hyperlink r:id="rId1548" ref="A1000"/>
    <hyperlink r:id="rId1549" ref="G1000"/>
    <hyperlink r:id="rId1550" ref="A1001"/>
    <hyperlink r:id="rId1551" ref="G1001"/>
    <hyperlink r:id="rId1552" ref="A1002"/>
    <hyperlink r:id="rId1553" ref="G1002"/>
    <hyperlink r:id="rId1554" ref="A1003"/>
    <hyperlink r:id="rId1555" ref="G1003"/>
    <hyperlink r:id="rId1556" ref="A1004"/>
    <hyperlink r:id="rId1557" ref="G1004"/>
    <hyperlink r:id="rId1558" ref="A1005"/>
    <hyperlink r:id="rId1559" ref="G1005"/>
    <hyperlink r:id="rId1560" ref="A1006"/>
    <hyperlink r:id="rId1561" ref="G1006"/>
    <hyperlink r:id="rId1562" ref="A1007"/>
    <hyperlink r:id="rId1563" ref="G1007"/>
    <hyperlink r:id="rId1564" ref="A1008"/>
    <hyperlink r:id="rId1565" ref="G1008"/>
    <hyperlink r:id="rId1566" ref="A1009"/>
    <hyperlink r:id="rId1567" ref="G1009"/>
    <hyperlink r:id="rId1568" ref="A1010"/>
    <hyperlink r:id="rId1569" ref="G1010"/>
    <hyperlink r:id="rId1570" ref="A1011"/>
    <hyperlink r:id="rId1571" ref="G1011"/>
    <hyperlink r:id="rId1572" ref="A1012"/>
    <hyperlink r:id="rId1573" ref="G1012"/>
    <hyperlink r:id="rId1574" ref="A1013"/>
    <hyperlink r:id="rId1575" ref="G1013"/>
    <hyperlink r:id="rId1576" ref="A1014"/>
    <hyperlink r:id="rId1577" ref="G1014"/>
    <hyperlink r:id="rId1578" ref="A1015"/>
    <hyperlink r:id="rId1579" ref="G1015"/>
    <hyperlink r:id="rId1580" ref="A1016"/>
    <hyperlink r:id="rId1581" ref="G1016"/>
    <hyperlink r:id="rId1582" ref="A1017"/>
    <hyperlink r:id="rId1583" ref="G1017"/>
    <hyperlink r:id="rId1584" ref="A1018"/>
    <hyperlink r:id="rId1585" ref="G1018"/>
    <hyperlink r:id="rId1586" ref="A1019"/>
    <hyperlink r:id="rId1587" ref="G1019"/>
    <hyperlink r:id="rId1588" ref="A1020"/>
    <hyperlink r:id="rId1589" ref="G1020"/>
    <hyperlink r:id="rId1590" ref="A1021"/>
    <hyperlink r:id="rId1591" ref="G1021"/>
    <hyperlink r:id="rId1592" ref="A1022"/>
    <hyperlink r:id="rId1593" ref="G1022"/>
    <hyperlink r:id="rId1594" ref="A1023"/>
    <hyperlink r:id="rId1595" ref="G1023"/>
    <hyperlink r:id="rId1596" ref="A1024"/>
    <hyperlink r:id="rId1597" ref="G1024"/>
    <hyperlink r:id="rId1598" ref="A1025"/>
    <hyperlink r:id="rId1599" ref="G1025"/>
    <hyperlink r:id="rId1600" ref="A1026"/>
    <hyperlink r:id="rId1601" ref="G1026"/>
    <hyperlink r:id="rId1602" ref="A1027"/>
    <hyperlink r:id="rId1603" ref="G1027"/>
    <hyperlink r:id="rId1604" ref="A1028"/>
    <hyperlink r:id="rId1605" ref="G1028"/>
    <hyperlink r:id="rId1606" ref="A1029"/>
    <hyperlink r:id="rId1607" ref="G1029"/>
    <hyperlink r:id="rId1608" ref="A1030"/>
    <hyperlink r:id="rId1609" ref="G1030"/>
    <hyperlink r:id="rId1610" ref="A1031"/>
    <hyperlink r:id="rId1611" ref="G1031"/>
    <hyperlink r:id="rId1612" ref="A1032"/>
    <hyperlink r:id="rId1613" ref="G1032"/>
    <hyperlink r:id="rId1614" ref="A1033"/>
    <hyperlink r:id="rId1615" ref="G1033"/>
    <hyperlink r:id="rId1616" ref="A1034"/>
    <hyperlink r:id="rId1617" ref="G1034"/>
    <hyperlink r:id="rId1618" ref="A1035"/>
    <hyperlink r:id="rId1619" ref="G1035"/>
    <hyperlink r:id="rId1620" ref="A1036"/>
    <hyperlink r:id="rId1621" ref="G1036"/>
    <hyperlink r:id="rId1622" ref="A1037"/>
    <hyperlink r:id="rId1623" ref="G1037"/>
    <hyperlink r:id="rId1624" ref="A1038"/>
    <hyperlink r:id="rId1625" ref="G1038"/>
    <hyperlink r:id="rId1626" ref="A1039"/>
    <hyperlink r:id="rId1627" ref="G1039"/>
    <hyperlink r:id="rId1628" ref="A1040"/>
    <hyperlink r:id="rId1629" ref="G1040"/>
    <hyperlink r:id="rId1630" ref="A1041"/>
    <hyperlink r:id="rId1631" ref="G1041"/>
    <hyperlink r:id="rId1632" ref="A1042"/>
    <hyperlink r:id="rId1633" ref="G1042"/>
    <hyperlink r:id="rId1634" ref="A1043"/>
    <hyperlink r:id="rId1635" ref="G1043"/>
    <hyperlink r:id="rId1636" ref="A1044"/>
    <hyperlink r:id="rId1637" ref="G1044"/>
    <hyperlink r:id="rId1638" ref="A1045"/>
    <hyperlink r:id="rId1639" ref="G1045"/>
    <hyperlink r:id="rId1640" ref="A1046"/>
    <hyperlink r:id="rId1641" ref="G1046"/>
    <hyperlink r:id="rId1642" ref="A1047"/>
    <hyperlink r:id="rId1643" ref="G1047"/>
    <hyperlink r:id="rId1644" ref="A1048"/>
    <hyperlink r:id="rId1645" ref="G1048"/>
    <hyperlink r:id="rId1646" ref="A1049"/>
    <hyperlink r:id="rId1647" ref="G1049"/>
    <hyperlink r:id="rId1648" ref="A1050"/>
    <hyperlink r:id="rId1649" ref="G1050"/>
    <hyperlink r:id="rId1650" ref="A1051"/>
    <hyperlink r:id="rId1651" ref="G1051"/>
    <hyperlink r:id="rId1652" ref="A1052"/>
    <hyperlink r:id="rId1653" ref="G1052"/>
    <hyperlink r:id="rId1654" ref="A1053"/>
    <hyperlink r:id="rId1655" ref="G1053"/>
    <hyperlink r:id="rId1656" ref="A1054"/>
    <hyperlink r:id="rId1657" ref="G1054"/>
    <hyperlink r:id="rId1658" ref="A1055"/>
    <hyperlink r:id="rId1659" ref="G1055"/>
    <hyperlink r:id="rId1660" ref="A1056"/>
    <hyperlink r:id="rId1661" ref="G1056"/>
    <hyperlink r:id="rId1662" ref="A1057"/>
    <hyperlink r:id="rId1663" ref="G1057"/>
    <hyperlink r:id="rId1664" ref="A1058"/>
    <hyperlink r:id="rId1665" ref="G1058"/>
    <hyperlink r:id="rId1666" ref="A1059"/>
    <hyperlink r:id="rId1667" ref="G1059"/>
    <hyperlink r:id="rId1668" ref="A1060"/>
    <hyperlink r:id="rId1669" ref="G1060"/>
    <hyperlink r:id="rId1670" ref="A1061"/>
    <hyperlink r:id="rId1671" ref="G1061"/>
    <hyperlink r:id="rId1672" ref="A1062"/>
    <hyperlink r:id="rId1673" ref="G1062"/>
    <hyperlink r:id="rId1674" ref="A1063"/>
    <hyperlink r:id="rId1675" ref="G1063"/>
    <hyperlink r:id="rId1676" ref="A1064"/>
    <hyperlink r:id="rId1677" ref="G1064"/>
    <hyperlink r:id="rId1678" ref="A1065"/>
    <hyperlink r:id="rId1679" ref="G1065"/>
    <hyperlink r:id="rId1680" ref="A1066"/>
    <hyperlink r:id="rId1681" ref="G1066"/>
    <hyperlink r:id="rId1682" ref="A1067"/>
    <hyperlink r:id="rId1683" ref="G1067"/>
    <hyperlink r:id="rId1684" ref="A1068"/>
    <hyperlink r:id="rId1685" ref="G1068"/>
    <hyperlink r:id="rId1686" ref="A1069"/>
    <hyperlink r:id="rId1687" ref="G1069"/>
    <hyperlink r:id="rId1688" ref="A1070"/>
    <hyperlink r:id="rId1689" ref="G1070"/>
    <hyperlink r:id="rId1690" ref="A1071"/>
    <hyperlink r:id="rId1691" ref="G1071"/>
    <hyperlink r:id="rId1692" ref="A1072"/>
    <hyperlink r:id="rId1693" ref="G1072"/>
    <hyperlink r:id="rId1694" ref="A1073"/>
    <hyperlink r:id="rId1695" ref="G1073"/>
    <hyperlink r:id="rId1696" ref="A1074"/>
    <hyperlink r:id="rId1697" ref="G1074"/>
    <hyperlink r:id="rId1698" ref="A1075"/>
    <hyperlink r:id="rId1699" ref="G1075"/>
    <hyperlink r:id="rId1700" ref="A1076"/>
    <hyperlink r:id="rId1701" ref="G1076"/>
    <hyperlink r:id="rId1702" ref="A1077"/>
    <hyperlink r:id="rId1703" ref="G1077"/>
    <hyperlink r:id="rId1704" ref="A1078"/>
    <hyperlink r:id="rId1705" ref="G1078"/>
    <hyperlink r:id="rId1706" ref="A1079"/>
    <hyperlink r:id="rId1707" ref="G1079"/>
    <hyperlink r:id="rId1708" ref="A1080"/>
    <hyperlink r:id="rId1709" ref="G1080"/>
    <hyperlink r:id="rId1710" ref="A1081"/>
    <hyperlink r:id="rId1711" ref="G1081"/>
    <hyperlink r:id="rId1712" ref="A1082"/>
    <hyperlink r:id="rId1713" ref="G1082"/>
    <hyperlink r:id="rId1714" ref="A1083"/>
    <hyperlink r:id="rId1715" ref="G1083"/>
    <hyperlink r:id="rId1716" ref="A1084"/>
    <hyperlink r:id="rId1717" ref="G1084"/>
    <hyperlink r:id="rId1718" ref="A1085"/>
    <hyperlink r:id="rId1719" ref="G1085"/>
    <hyperlink r:id="rId1720" ref="A1086"/>
    <hyperlink r:id="rId1721" ref="G1086"/>
    <hyperlink r:id="rId1722" ref="A1087"/>
    <hyperlink r:id="rId1723" ref="G1087"/>
    <hyperlink r:id="rId1724" ref="A1088"/>
    <hyperlink r:id="rId1725" ref="G1088"/>
    <hyperlink r:id="rId1726" ref="A1089"/>
    <hyperlink r:id="rId1727" ref="G1089"/>
    <hyperlink r:id="rId1728" ref="A1090"/>
    <hyperlink r:id="rId1729" ref="G1090"/>
    <hyperlink r:id="rId1730" ref="A1091"/>
    <hyperlink r:id="rId1731" ref="G1091"/>
    <hyperlink r:id="rId1732" ref="A1092"/>
    <hyperlink r:id="rId1733" ref="G1092"/>
    <hyperlink r:id="rId1734" ref="A1093"/>
    <hyperlink r:id="rId1735" ref="G1093"/>
    <hyperlink r:id="rId1736" ref="A1094"/>
    <hyperlink r:id="rId1737" ref="G1094"/>
    <hyperlink r:id="rId1738" ref="A1095"/>
    <hyperlink r:id="rId1739" ref="G1095"/>
    <hyperlink r:id="rId1740" ref="A1096"/>
    <hyperlink r:id="rId1741" ref="G1096"/>
    <hyperlink r:id="rId1742" ref="A1097"/>
    <hyperlink r:id="rId1743" ref="G1097"/>
    <hyperlink r:id="rId1744" ref="A1098"/>
    <hyperlink r:id="rId1745" ref="G1098"/>
    <hyperlink r:id="rId1746" ref="A1099"/>
    <hyperlink r:id="rId1747" ref="G1099"/>
    <hyperlink r:id="rId1748" ref="A1100"/>
    <hyperlink r:id="rId1749" ref="G1100"/>
    <hyperlink r:id="rId1750" ref="A1101"/>
    <hyperlink r:id="rId1751" ref="G1101"/>
    <hyperlink r:id="rId1752" ref="A1102"/>
    <hyperlink r:id="rId1753" ref="G1102"/>
    <hyperlink r:id="rId1754" ref="A1103"/>
    <hyperlink r:id="rId1755" ref="G1103"/>
    <hyperlink r:id="rId1756" ref="A1104"/>
    <hyperlink r:id="rId1757" ref="G1104"/>
    <hyperlink r:id="rId1758" ref="A1105"/>
    <hyperlink r:id="rId1759" ref="G1105"/>
    <hyperlink r:id="rId1760" ref="A1106"/>
    <hyperlink r:id="rId1761" ref="G1106"/>
    <hyperlink r:id="rId1762" ref="A1107"/>
    <hyperlink r:id="rId1763" ref="G1107"/>
    <hyperlink r:id="rId1764" ref="A1108"/>
    <hyperlink r:id="rId1765" ref="G1108"/>
    <hyperlink r:id="rId1766" ref="A1109"/>
    <hyperlink r:id="rId1767" ref="G1109"/>
    <hyperlink r:id="rId1768" ref="A1110"/>
    <hyperlink r:id="rId1769" ref="G1110"/>
    <hyperlink r:id="rId1770" ref="A1111"/>
    <hyperlink r:id="rId1771" ref="G1111"/>
    <hyperlink r:id="rId1772" ref="A1112"/>
    <hyperlink r:id="rId1773" ref="G1112"/>
    <hyperlink r:id="rId1774" ref="A1113"/>
    <hyperlink r:id="rId1775" ref="G1113"/>
    <hyperlink r:id="rId1776" ref="A1114"/>
    <hyperlink r:id="rId1777" ref="G1114"/>
    <hyperlink r:id="rId1778" ref="A1115"/>
    <hyperlink r:id="rId1779" ref="G1115"/>
    <hyperlink r:id="rId1780" ref="A1116"/>
    <hyperlink r:id="rId1781" ref="G1116"/>
    <hyperlink r:id="rId1782" ref="A1117"/>
    <hyperlink r:id="rId1783" ref="G1117"/>
    <hyperlink r:id="rId1784" ref="A1118"/>
    <hyperlink r:id="rId1785" ref="G1118"/>
    <hyperlink r:id="rId1786" ref="A1119"/>
    <hyperlink r:id="rId1787" ref="G1119"/>
    <hyperlink r:id="rId1788" ref="A1120"/>
    <hyperlink r:id="rId1789" ref="G1120"/>
    <hyperlink r:id="rId1790" ref="A1121"/>
    <hyperlink r:id="rId1791" ref="G1121"/>
    <hyperlink r:id="rId1792" ref="A1122"/>
    <hyperlink r:id="rId1793" ref="G1122"/>
    <hyperlink r:id="rId1794" ref="A1123"/>
    <hyperlink r:id="rId1795" ref="G1123"/>
    <hyperlink r:id="rId1796" ref="A1124"/>
    <hyperlink r:id="rId1797" ref="G1124"/>
    <hyperlink r:id="rId1798" ref="A1125"/>
    <hyperlink r:id="rId1799" ref="G1125"/>
    <hyperlink r:id="rId1800" ref="A1126"/>
    <hyperlink r:id="rId1801" ref="G1126"/>
    <hyperlink r:id="rId1802" ref="A1127"/>
    <hyperlink r:id="rId1803" ref="G1127"/>
    <hyperlink r:id="rId1804" ref="A1128"/>
    <hyperlink r:id="rId1805" ref="G1128"/>
    <hyperlink r:id="rId1806" ref="A1129"/>
    <hyperlink r:id="rId1807" ref="G1129"/>
    <hyperlink r:id="rId1808" ref="A1130"/>
    <hyperlink r:id="rId1809" ref="G1130"/>
    <hyperlink r:id="rId1810" ref="A1131"/>
    <hyperlink r:id="rId1811" ref="G1131"/>
    <hyperlink r:id="rId1812" ref="A1132"/>
    <hyperlink r:id="rId1813" ref="G1132"/>
    <hyperlink r:id="rId1814" ref="A1133"/>
    <hyperlink r:id="rId1815" ref="G1133"/>
    <hyperlink r:id="rId1816" ref="A1134"/>
    <hyperlink r:id="rId1817" ref="G1134"/>
    <hyperlink r:id="rId1818" ref="A1135"/>
    <hyperlink r:id="rId1819" ref="G1135"/>
    <hyperlink r:id="rId1820" ref="A1136"/>
    <hyperlink r:id="rId1821" ref="G1136"/>
    <hyperlink r:id="rId1822" ref="A1137"/>
    <hyperlink r:id="rId1823" ref="G1137"/>
    <hyperlink r:id="rId1824" ref="A1138"/>
    <hyperlink r:id="rId1825" ref="G1138"/>
    <hyperlink r:id="rId1826" ref="A1139"/>
    <hyperlink r:id="rId1827" ref="G1139"/>
    <hyperlink r:id="rId1828" ref="A1140"/>
    <hyperlink r:id="rId1829" ref="G1140"/>
    <hyperlink r:id="rId1830" ref="A1141"/>
    <hyperlink r:id="rId1831" ref="G1141"/>
    <hyperlink r:id="rId1832" ref="A1142"/>
    <hyperlink r:id="rId1833" ref="G1142"/>
    <hyperlink r:id="rId1834" ref="A1143"/>
    <hyperlink r:id="rId1835" ref="G1143"/>
    <hyperlink r:id="rId1836" ref="A1144"/>
    <hyperlink r:id="rId1837" ref="G1144"/>
    <hyperlink r:id="rId1838" ref="A1145"/>
    <hyperlink r:id="rId1839" ref="G1145"/>
    <hyperlink r:id="rId1840" ref="A1146"/>
    <hyperlink r:id="rId1841" ref="G1146"/>
    <hyperlink r:id="rId1842" ref="A1147"/>
    <hyperlink r:id="rId1843" ref="G1147"/>
    <hyperlink r:id="rId1844" ref="A1148"/>
    <hyperlink r:id="rId1845" ref="G1148"/>
    <hyperlink r:id="rId1846" ref="A1149"/>
    <hyperlink r:id="rId1847" ref="G1149"/>
    <hyperlink r:id="rId1848" ref="A1150"/>
    <hyperlink r:id="rId1849" ref="G1150"/>
    <hyperlink r:id="rId1850" ref="A1151"/>
    <hyperlink r:id="rId1851" ref="G1151"/>
    <hyperlink r:id="rId1852" ref="A1152"/>
    <hyperlink r:id="rId1853" ref="G1152"/>
    <hyperlink r:id="rId1854" ref="A1153"/>
    <hyperlink r:id="rId1855" ref="G1153"/>
    <hyperlink r:id="rId1856" ref="A1154"/>
    <hyperlink r:id="rId1857" ref="G1154"/>
    <hyperlink r:id="rId1858" ref="A1155"/>
    <hyperlink r:id="rId1859" ref="G1155"/>
    <hyperlink r:id="rId1860" ref="A1156"/>
    <hyperlink r:id="rId1861" ref="G1156"/>
    <hyperlink r:id="rId1862" ref="A1157"/>
    <hyperlink r:id="rId1863" ref="G1157"/>
    <hyperlink r:id="rId1864" ref="A1158"/>
    <hyperlink r:id="rId1865" ref="G1158"/>
    <hyperlink r:id="rId1866" ref="A1159"/>
    <hyperlink r:id="rId1867" ref="G1159"/>
    <hyperlink r:id="rId1868" ref="A1160"/>
    <hyperlink r:id="rId1869" ref="G1160"/>
    <hyperlink r:id="rId1870" ref="A1161"/>
    <hyperlink r:id="rId1871" ref="G1161"/>
    <hyperlink r:id="rId1872" ref="A1162"/>
    <hyperlink r:id="rId1873" ref="G1162"/>
    <hyperlink r:id="rId1874" ref="A1163"/>
    <hyperlink r:id="rId1875" ref="G1163"/>
    <hyperlink r:id="rId1876" ref="A1164"/>
    <hyperlink r:id="rId1877" ref="G1164"/>
    <hyperlink r:id="rId1878" ref="A1165"/>
    <hyperlink r:id="rId1879" ref="G1165"/>
    <hyperlink r:id="rId1880" ref="A1166"/>
    <hyperlink r:id="rId1881" ref="G1166"/>
    <hyperlink r:id="rId1882" ref="A1167"/>
    <hyperlink r:id="rId1883" ref="G1167"/>
    <hyperlink r:id="rId1884" ref="A1168"/>
    <hyperlink r:id="rId1885" ref="G1168"/>
    <hyperlink r:id="rId1886" ref="A1169"/>
    <hyperlink r:id="rId1887" ref="G1169"/>
    <hyperlink r:id="rId1888" ref="A1170"/>
    <hyperlink r:id="rId1889" ref="G1170"/>
    <hyperlink r:id="rId1890" ref="A1171"/>
    <hyperlink r:id="rId1891" ref="G1171"/>
    <hyperlink r:id="rId1892" ref="A1172"/>
    <hyperlink r:id="rId1893" ref="G1172"/>
    <hyperlink r:id="rId1894" ref="A1173"/>
    <hyperlink r:id="rId1895" ref="G1173"/>
    <hyperlink r:id="rId1896" ref="A1174"/>
    <hyperlink r:id="rId1897" ref="G1174"/>
    <hyperlink r:id="rId1898" ref="A1175"/>
    <hyperlink r:id="rId1899" ref="G1175"/>
    <hyperlink r:id="rId1900" ref="A1176"/>
    <hyperlink r:id="rId1901" ref="G1176"/>
    <hyperlink r:id="rId1902" ref="A1177"/>
    <hyperlink r:id="rId1903" ref="G1177"/>
    <hyperlink r:id="rId1904" ref="A1178"/>
    <hyperlink r:id="rId1905" ref="G1178"/>
    <hyperlink r:id="rId1906" ref="A1179"/>
    <hyperlink r:id="rId1907" ref="G1179"/>
    <hyperlink r:id="rId1908" ref="A1180"/>
    <hyperlink r:id="rId1909" ref="G1180"/>
    <hyperlink r:id="rId1910" ref="A1181"/>
    <hyperlink r:id="rId1911" ref="G1181"/>
    <hyperlink r:id="rId1912" ref="A1182"/>
    <hyperlink r:id="rId1913" ref="G1182"/>
    <hyperlink r:id="rId1914" ref="A1183"/>
    <hyperlink r:id="rId1915" ref="G1183"/>
    <hyperlink r:id="rId1916" ref="A1184"/>
    <hyperlink r:id="rId1917" ref="G1184"/>
    <hyperlink r:id="rId1918" ref="A1185"/>
    <hyperlink r:id="rId1919" ref="G1185"/>
    <hyperlink r:id="rId1920" ref="A1186"/>
    <hyperlink r:id="rId1921" ref="G1186"/>
    <hyperlink r:id="rId1922" ref="A1187"/>
    <hyperlink r:id="rId1923" ref="G1187"/>
    <hyperlink r:id="rId1924" ref="A1188"/>
    <hyperlink r:id="rId1925" ref="G1188"/>
    <hyperlink r:id="rId1926" ref="A1189"/>
    <hyperlink r:id="rId1927" ref="G1189"/>
    <hyperlink r:id="rId1928" ref="A1190"/>
    <hyperlink r:id="rId1929" ref="G1190"/>
    <hyperlink r:id="rId1930" ref="A1191"/>
    <hyperlink r:id="rId1931" ref="G1191"/>
    <hyperlink r:id="rId1932" ref="A1192"/>
    <hyperlink r:id="rId1933" ref="G1192"/>
    <hyperlink r:id="rId1934" ref="A1193"/>
    <hyperlink r:id="rId1935" ref="G1193"/>
    <hyperlink r:id="rId1936" ref="A1194"/>
    <hyperlink r:id="rId1937" ref="G1194"/>
    <hyperlink r:id="rId1938" ref="A1195"/>
    <hyperlink r:id="rId1939" ref="G1195"/>
    <hyperlink r:id="rId1940" ref="A1196"/>
    <hyperlink r:id="rId1941" ref="G1196"/>
    <hyperlink r:id="rId1942" ref="A1197"/>
    <hyperlink r:id="rId1943" ref="G1197"/>
    <hyperlink r:id="rId1944" ref="A1198"/>
    <hyperlink r:id="rId1945" ref="G1198"/>
    <hyperlink r:id="rId1946" ref="A1199"/>
    <hyperlink r:id="rId1947" ref="G1199"/>
    <hyperlink r:id="rId1948" ref="A1200"/>
    <hyperlink r:id="rId1949" ref="G1200"/>
    <hyperlink r:id="rId1950" ref="A1201"/>
    <hyperlink r:id="rId1951" ref="G1201"/>
    <hyperlink r:id="rId1952" ref="A1202"/>
    <hyperlink r:id="rId1953" ref="G1202"/>
    <hyperlink r:id="rId1954" ref="A1203"/>
    <hyperlink r:id="rId1955" ref="G1203"/>
    <hyperlink r:id="rId1956" ref="A1204"/>
    <hyperlink r:id="rId1957" ref="G1204"/>
    <hyperlink r:id="rId1958" ref="A1205"/>
    <hyperlink r:id="rId1959" ref="G1205"/>
    <hyperlink r:id="rId1960" ref="A1206"/>
    <hyperlink r:id="rId1961" ref="G1206"/>
    <hyperlink r:id="rId1962" ref="A1207"/>
    <hyperlink r:id="rId1963" ref="G1207"/>
    <hyperlink r:id="rId1964" ref="A1208"/>
    <hyperlink r:id="rId1965" ref="G1208"/>
    <hyperlink r:id="rId1966" ref="A1209"/>
    <hyperlink r:id="rId1967" ref="G1209"/>
    <hyperlink r:id="rId1968" ref="A1210"/>
    <hyperlink r:id="rId1969" ref="G1210"/>
    <hyperlink r:id="rId1970" ref="A1211"/>
    <hyperlink r:id="rId1971" ref="G1211"/>
    <hyperlink r:id="rId1972" ref="A1212"/>
    <hyperlink r:id="rId1973" ref="G1212"/>
    <hyperlink r:id="rId1974" ref="A1213"/>
    <hyperlink r:id="rId1975" ref="G1213"/>
    <hyperlink r:id="rId1976" ref="A1214"/>
    <hyperlink r:id="rId1977" ref="G1214"/>
    <hyperlink r:id="rId1978" ref="A1215"/>
    <hyperlink r:id="rId1979" ref="G1215"/>
    <hyperlink r:id="rId1980" ref="A1216"/>
    <hyperlink r:id="rId1981" ref="G1216"/>
    <hyperlink r:id="rId1982" ref="A1217"/>
    <hyperlink r:id="rId1983" ref="G1217"/>
    <hyperlink r:id="rId1984" ref="A1218"/>
    <hyperlink r:id="rId1985" ref="G1218"/>
    <hyperlink r:id="rId1986" ref="A1219"/>
    <hyperlink r:id="rId1987" ref="G1219"/>
    <hyperlink r:id="rId1988" ref="A1220"/>
    <hyperlink r:id="rId1989" ref="G1220"/>
    <hyperlink r:id="rId1990" ref="A1221"/>
    <hyperlink r:id="rId1991" ref="G1221"/>
    <hyperlink r:id="rId1992" ref="A1222"/>
    <hyperlink r:id="rId1993" ref="G1222"/>
    <hyperlink r:id="rId1994" ref="A1223"/>
    <hyperlink r:id="rId1995" ref="G1223"/>
    <hyperlink r:id="rId1996" ref="A1224"/>
    <hyperlink r:id="rId1997" ref="G1224"/>
    <hyperlink r:id="rId1998" ref="A1225"/>
    <hyperlink r:id="rId1999" ref="G1225"/>
    <hyperlink r:id="rId2000" ref="A1226"/>
    <hyperlink r:id="rId2001" ref="G1226"/>
    <hyperlink r:id="rId2002" ref="A1227"/>
    <hyperlink r:id="rId2003" ref="G1227"/>
    <hyperlink r:id="rId2004" ref="A1228"/>
    <hyperlink r:id="rId2005" ref="G1228"/>
    <hyperlink r:id="rId2006" ref="A1229"/>
    <hyperlink r:id="rId2007" ref="G1229"/>
    <hyperlink r:id="rId2008" ref="A1230"/>
    <hyperlink r:id="rId2009" ref="G1230"/>
    <hyperlink r:id="rId2010" ref="A1231"/>
    <hyperlink r:id="rId2011" ref="G1231"/>
    <hyperlink r:id="rId2012" ref="A1232"/>
    <hyperlink r:id="rId2013" ref="G1232"/>
    <hyperlink r:id="rId2014" ref="A1233"/>
    <hyperlink r:id="rId2015" ref="G1233"/>
    <hyperlink r:id="rId2016" ref="A1234"/>
    <hyperlink r:id="rId2017" ref="G1234"/>
    <hyperlink r:id="rId2018" ref="A1235"/>
    <hyperlink r:id="rId2019" ref="G1235"/>
    <hyperlink r:id="rId2020" ref="A1236"/>
    <hyperlink r:id="rId2021" ref="G1236"/>
    <hyperlink r:id="rId2022" ref="A1237"/>
    <hyperlink r:id="rId2023" ref="G1237"/>
    <hyperlink r:id="rId2024" ref="A1238"/>
    <hyperlink r:id="rId2025" ref="G1238"/>
    <hyperlink r:id="rId2026" ref="A1239"/>
    <hyperlink r:id="rId2027" ref="G1239"/>
    <hyperlink r:id="rId2028" ref="A1240"/>
    <hyperlink r:id="rId2029" ref="G1240"/>
    <hyperlink r:id="rId2030" ref="A1241"/>
    <hyperlink r:id="rId2031" ref="G1241"/>
    <hyperlink r:id="rId2032" ref="A1242"/>
    <hyperlink r:id="rId2033" ref="G1242"/>
    <hyperlink r:id="rId2034" ref="A1243"/>
    <hyperlink r:id="rId2035" ref="G1243"/>
    <hyperlink r:id="rId2036" ref="A1244"/>
    <hyperlink r:id="rId2037" ref="G1244"/>
    <hyperlink r:id="rId2038" ref="A1245"/>
    <hyperlink r:id="rId2039" ref="G1245"/>
    <hyperlink r:id="rId2040" ref="A1246"/>
    <hyperlink r:id="rId2041" ref="G1246"/>
    <hyperlink r:id="rId2042" ref="A1247"/>
    <hyperlink r:id="rId2043" ref="G1247"/>
    <hyperlink r:id="rId2044" ref="A1248"/>
    <hyperlink r:id="rId2045" ref="G1248"/>
    <hyperlink r:id="rId2046" ref="A1249"/>
    <hyperlink r:id="rId2047" ref="G1249"/>
    <hyperlink r:id="rId2048" ref="A1250"/>
    <hyperlink r:id="rId2049" ref="G1250"/>
    <hyperlink r:id="rId2050" ref="A1251"/>
    <hyperlink r:id="rId2051" ref="G1251"/>
    <hyperlink r:id="rId2052" ref="A1252"/>
    <hyperlink r:id="rId2053" ref="G1252"/>
    <hyperlink r:id="rId2054" ref="A1253"/>
    <hyperlink r:id="rId2055" ref="G1253"/>
    <hyperlink r:id="rId2056" ref="A1254"/>
    <hyperlink r:id="rId2057" ref="G1254"/>
    <hyperlink r:id="rId2058" ref="A1255"/>
    <hyperlink r:id="rId2059" ref="G1255"/>
    <hyperlink r:id="rId2060" ref="A1256"/>
    <hyperlink r:id="rId2061" ref="G1256"/>
    <hyperlink r:id="rId2062" ref="A1257"/>
    <hyperlink r:id="rId2063" ref="G1257"/>
    <hyperlink r:id="rId2064" ref="A1258"/>
    <hyperlink r:id="rId2065" ref="G1258"/>
    <hyperlink r:id="rId2066" ref="A1259"/>
    <hyperlink r:id="rId2067" ref="G1259"/>
    <hyperlink r:id="rId2068" ref="A1260"/>
    <hyperlink r:id="rId2069" ref="G1260"/>
    <hyperlink r:id="rId2070" ref="A1261"/>
    <hyperlink r:id="rId2071" ref="G1261"/>
    <hyperlink r:id="rId2072" ref="A1262"/>
    <hyperlink r:id="rId2073" ref="G1262"/>
    <hyperlink r:id="rId2074" ref="A1263"/>
    <hyperlink r:id="rId2075" ref="G1263"/>
    <hyperlink r:id="rId2076" ref="A1264"/>
    <hyperlink r:id="rId2077" ref="G1264"/>
    <hyperlink r:id="rId2078" ref="A1265"/>
    <hyperlink r:id="rId2079" ref="G1265"/>
    <hyperlink r:id="rId2080" ref="A1266"/>
    <hyperlink r:id="rId2081" ref="G1266"/>
    <hyperlink r:id="rId2082" ref="A1267"/>
    <hyperlink r:id="rId2083" ref="G1267"/>
    <hyperlink r:id="rId2084" ref="A1268"/>
    <hyperlink r:id="rId2085" ref="G1268"/>
    <hyperlink r:id="rId2086" ref="A1269"/>
    <hyperlink r:id="rId2087" ref="G1269"/>
    <hyperlink r:id="rId2088" ref="A1270"/>
    <hyperlink r:id="rId2089" ref="G1270"/>
    <hyperlink r:id="rId2090" ref="A1271"/>
    <hyperlink r:id="rId2091" ref="G1271"/>
    <hyperlink r:id="rId2092" ref="A1272"/>
    <hyperlink r:id="rId2093" ref="G1272"/>
    <hyperlink r:id="rId2094" ref="A1273"/>
    <hyperlink r:id="rId2095" ref="G1273"/>
    <hyperlink r:id="rId2096" ref="A1274"/>
    <hyperlink r:id="rId2097" ref="G1274"/>
    <hyperlink r:id="rId2098" ref="A1275"/>
    <hyperlink r:id="rId2099" ref="G1275"/>
    <hyperlink r:id="rId2100" ref="A1276"/>
    <hyperlink r:id="rId2101" ref="G1276"/>
    <hyperlink r:id="rId2102" ref="A1277"/>
    <hyperlink r:id="rId2103" ref="G1277"/>
    <hyperlink r:id="rId2104" ref="A1278"/>
    <hyperlink r:id="rId2105" ref="G1278"/>
    <hyperlink r:id="rId2106" ref="A1279"/>
    <hyperlink r:id="rId2107" ref="G1279"/>
    <hyperlink r:id="rId2108" ref="A1280"/>
    <hyperlink r:id="rId2109" ref="G1280"/>
    <hyperlink r:id="rId2110" ref="A1281"/>
    <hyperlink r:id="rId2111" ref="G1281"/>
    <hyperlink r:id="rId2112" ref="A1282"/>
    <hyperlink r:id="rId2113" ref="G1282"/>
    <hyperlink r:id="rId2114" ref="A1283"/>
    <hyperlink r:id="rId2115" ref="G1283"/>
    <hyperlink r:id="rId2116" ref="A1284"/>
    <hyperlink r:id="rId2117" ref="G1284"/>
    <hyperlink r:id="rId2118" ref="A1285"/>
    <hyperlink r:id="rId2119" ref="G1285"/>
    <hyperlink r:id="rId2120" ref="A1286"/>
    <hyperlink r:id="rId2121" ref="G1286"/>
    <hyperlink r:id="rId2122" ref="A1287"/>
    <hyperlink r:id="rId2123" ref="G1287"/>
    <hyperlink r:id="rId2124" ref="A1288"/>
    <hyperlink r:id="rId2125" ref="G1288"/>
    <hyperlink r:id="rId2126" ref="A1289"/>
    <hyperlink r:id="rId2127" ref="G1289"/>
    <hyperlink r:id="rId2128" ref="A1290"/>
    <hyperlink r:id="rId2129" ref="G1290"/>
    <hyperlink r:id="rId2130" ref="A1291"/>
    <hyperlink r:id="rId2131" ref="G1291"/>
    <hyperlink r:id="rId2132" ref="A1292"/>
    <hyperlink r:id="rId2133" ref="G1292"/>
    <hyperlink r:id="rId2134" ref="A1293"/>
    <hyperlink r:id="rId2135" ref="G1293"/>
    <hyperlink r:id="rId2136" ref="A1294"/>
    <hyperlink r:id="rId2137" ref="G1294"/>
    <hyperlink r:id="rId2138" ref="A1295"/>
    <hyperlink r:id="rId2139" ref="G1295"/>
    <hyperlink r:id="rId2140" ref="A1296"/>
    <hyperlink r:id="rId2141" ref="G1296"/>
    <hyperlink r:id="rId2142" ref="A1297"/>
    <hyperlink r:id="rId2143" ref="G1297"/>
    <hyperlink r:id="rId2144" ref="A1298"/>
    <hyperlink r:id="rId2145" ref="G1298"/>
    <hyperlink r:id="rId2146" ref="A1299"/>
    <hyperlink r:id="rId2147" ref="G1299"/>
    <hyperlink r:id="rId2148" ref="A1300"/>
    <hyperlink r:id="rId2149" ref="G1300"/>
    <hyperlink r:id="rId2150" ref="A1301"/>
    <hyperlink r:id="rId2151" ref="G1301"/>
    <hyperlink r:id="rId2152" ref="A1302"/>
    <hyperlink r:id="rId2153" ref="G1302"/>
    <hyperlink r:id="rId2154" ref="A1303"/>
    <hyperlink r:id="rId2155" ref="G1303"/>
    <hyperlink r:id="rId2156" ref="A1304"/>
    <hyperlink r:id="rId2157" ref="G1304"/>
    <hyperlink r:id="rId2158" ref="A1305"/>
    <hyperlink r:id="rId2159" ref="G1305"/>
    <hyperlink r:id="rId2160" ref="A1306"/>
    <hyperlink r:id="rId2161" ref="G1306"/>
    <hyperlink r:id="rId2162" ref="A1307"/>
    <hyperlink r:id="rId2163" ref="G1307"/>
    <hyperlink r:id="rId2164" ref="A1308"/>
    <hyperlink r:id="rId2165" ref="G1308"/>
    <hyperlink r:id="rId2166" ref="A1309"/>
    <hyperlink r:id="rId2167" ref="G1309"/>
    <hyperlink r:id="rId2168" ref="A1310"/>
    <hyperlink r:id="rId2169" ref="G1310"/>
    <hyperlink r:id="rId2170" ref="A1311"/>
    <hyperlink r:id="rId2171" ref="G1311"/>
    <hyperlink r:id="rId2172" ref="A1312"/>
    <hyperlink r:id="rId2173" ref="G1312"/>
    <hyperlink r:id="rId2174" ref="A1313"/>
    <hyperlink r:id="rId2175" ref="G1313"/>
    <hyperlink r:id="rId2176" ref="A1314"/>
    <hyperlink r:id="rId2177" ref="G1314"/>
    <hyperlink r:id="rId2178" ref="A1315"/>
    <hyperlink r:id="rId2179" ref="G1315"/>
    <hyperlink r:id="rId2180" ref="A1316"/>
    <hyperlink r:id="rId2181" ref="G1316"/>
    <hyperlink r:id="rId2182" ref="A1317"/>
    <hyperlink r:id="rId2183" ref="G1317"/>
    <hyperlink r:id="rId2184" ref="A1318"/>
    <hyperlink r:id="rId2185" ref="G1318"/>
    <hyperlink r:id="rId2186" ref="A1319"/>
    <hyperlink r:id="rId2187" ref="G1319"/>
    <hyperlink r:id="rId2188" ref="A1320"/>
    <hyperlink r:id="rId2189" ref="G1320"/>
    <hyperlink r:id="rId2190" ref="A1321"/>
    <hyperlink r:id="rId2191" ref="G1321"/>
    <hyperlink r:id="rId2192" ref="A1322"/>
    <hyperlink r:id="rId2193" ref="G1322"/>
    <hyperlink r:id="rId2194" ref="A1323"/>
    <hyperlink r:id="rId2195" ref="G1323"/>
    <hyperlink r:id="rId2196" ref="A1324"/>
    <hyperlink r:id="rId2197" ref="G1324"/>
    <hyperlink r:id="rId2198" ref="A1325"/>
    <hyperlink r:id="rId2199" ref="G1325"/>
    <hyperlink r:id="rId2200" ref="A1326"/>
    <hyperlink r:id="rId2201" ref="G1326"/>
    <hyperlink r:id="rId2202" ref="A1327"/>
    <hyperlink r:id="rId2203" ref="G1327"/>
    <hyperlink r:id="rId2204" ref="A1328"/>
    <hyperlink r:id="rId2205" ref="G1328"/>
    <hyperlink r:id="rId2206" ref="A1329"/>
    <hyperlink r:id="rId2207" ref="G1329"/>
    <hyperlink r:id="rId2208" ref="A1330"/>
    <hyperlink r:id="rId2209" ref="G1330"/>
    <hyperlink r:id="rId2210" ref="A1331"/>
    <hyperlink r:id="rId2211" ref="G1331"/>
    <hyperlink r:id="rId2212" ref="A1332"/>
    <hyperlink r:id="rId2213" ref="G1332"/>
    <hyperlink r:id="rId2214" ref="A1333"/>
    <hyperlink r:id="rId2215" ref="G1333"/>
    <hyperlink r:id="rId2216" ref="A1334"/>
    <hyperlink r:id="rId2217" ref="G1334"/>
    <hyperlink r:id="rId2218" ref="A1335"/>
    <hyperlink r:id="rId2219" ref="G1335"/>
    <hyperlink r:id="rId2220" ref="A1336"/>
    <hyperlink r:id="rId2221" ref="G1336"/>
    <hyperlink r:id="rId2222" ref="A1337"/>
    <hyperlink r:id="rId2223" ref="G1337"/>
    <hyperlink r:id="rId2224" ref="A1338"/>
    <hyperlink r:id="rId2225" ref="G1338"/>
    <hyperlink r:id="rId2226" ref="A1339"/>
    <hyperlink r:id="rId2227" ref="G1339"/>
    <hyperlink r:id="rId2228" ref="A1340"/>
    <hyperlink r:id="rId2229" ref="G1340"/>
    <hyperlink r:id="rId2230" ref="A1341"/>
    <hyperlink r:id="rId2231" ref="G1341"/>
    <hyperlink r:id="rId2232" ref="A1342"/>
    <hyperlink r:id="rId2233" ref="G1342"/>
    <hyperlink r:id="rId2234" ref="A1343"/>
    <hyperlink r:id="rId2235" ref="G1343"/>
    <hyperlink r:id="rId2236" ref="A1344"/>
    <hyperlink r:id="rId2237" ref="G1344"/>
    <hyperlink r:id="rId2238" ref="A1345"/>
    <hyperlink r:id="rId2239" ref="G1345"/>
    <hyperlink r:id="rId2240" ref="A1346"/>
    <hyperlink r:id="rId2241" ref="G1346"/>
    <hyperlink r:id="rId2242" ref="A1347"/>
    <hyperlink r:id="rId2243" ref="G1347"/>
    <hyperlink r:id="rId2244" ref="A1348"/>
    <hyperlink r:id="rId2245" ref="G1348"/>
    <hyperlink r:id="rId2246" ref="A1349"/>
    <hyperlink r:id="rId2247" ref="G1349"/>
    <hyperlink r:id="rId2248" ref="A1350"/>
    <hyperlink r:id="rId2249" ref="G1350"/>
    <hyperlink r:id="rId2250" ref="A1351"/>
    <hyperlink r:id="rId2251" ref="G1351"/>
    <hyperlink r:id="rId2252" ref="A1352"/>
    <hyperlink r:id="rId2253" ref="G1352"/>
    <hyperlink r:id="rId2254" ref="A1353"/>
    <hyperlink r:id="rId2255" ref="G1353"/>
    <hyperlink r:id="rId2256" ref="A1354"/>
    <hyperlink r:id="rId2257" ref="G1354"/>
    <hyperlink r:id="rId2258" ref="A1355"/>
    <hyperlink r:id="rId2259" ref="G1355"/>
    <hyperlink r:id="rId2260" ref="A1356"/>
    <hyperlink r:id="rId2261" ref="G1356"/>
    <hyperlink r:id="rId2262" ref="A1357"/>
    <hyperlink r:id="rId2263" ref="G1357"/>
    <hyperlink r:id="rId2264" ref="A1358"/>
    <hyperlink r:id="rId2265" ref="G1358"/>
    <hyperlink r:id="rId2266" ref="A1359"/>
    <hyperlink r:id="rId2267" ref="G1359"/>
    <hyperlink r:id="rId2268" ref="A1360"/>
    <hyperlink r:id="rId2269" ref="G1360"/>
    <hyperlink r:id="rId2270" ref="A1361"/>
    <hyperlink r:id="rId2271" ref="G1361"/>
    <hyperlink r:id="rId2272" ref="A1362"/>
    <hyperlink r:id="rId2273" ref="G1362"/>
    <hyperlink r:id="rId2274" ref="A1363"/>
    <hyperlink r:id="rId2275" ref="G1363"/>
    <hyperlink r:id="rId2276" ref="A1364"/>
    <hyperlink r:id="rId2277" ref="G1364"/>
    <hyperlink r:id="rId2278" ref="A1365"/>
    <hyperlink r:id="rId2279" ref="G1365"/>
    <hyperlink r:id="rId2280" ref="A1366"/>
    <hyperlink r:id="rId2281" ref="G1366"/>
    <hyperlink r:id="rId2282" ref="A1367"/>
    <hyperlink r:id="rId2283" ref="G1367"/>
    <hyperlink r:id="rId2284" ref="A1368"/>
    <hyperlink r:id="rId2285" ref="G1368"/>
    <hyperlink r:id="rId2286" ref="A1369"/>
    <hyperlink r:id="rId2287" ref="G1369"/>
    <hyperlink r:id="rId2288" ref="A1370"/>
    <hyperlink r:id="rId2289" ref="G1370"/>
    <hyperlink r:id="rId2290" ref="A1371"/>
    <hyperlink r:id="rId2291" ref="G1371"/>
    <hyperlink r:id="rId2292" ref="A1372"/>
    <hyperlink r:id="rId2293" ref="G1372"/>
    <hyperlink r:id="rId2294" ref="A1373"/>
    <hyperlink r:id="rId2295" ref="G1373"/>
    <hyperlink r:id="rId2296" ref="A1374"/>
    <hyperlink r:id="rId2297" ref="G1374"/>
    <hyperlink r:id="rId2298" ref="A1375"/>
    <hyperlink r:id="rId2299" ref="G1375"/>
    <hyperlink r:id="rId2300" ref="A1376"/>
    <hyperlink r:id="rId2301" ref="G1376"/>
    <hyperlink r:id="rId2302" ref="A1377"/>
    <hyperlink r:id="rId2303" ref="G1377"/>
    <hyperlink r:id="rId2304" ref="A1378"/>
    <hyperlink r:id="rId2305" ref="G1378"/>
    <hyperlink r:id="rId2306" ref="A1379"/>
    <hyperlink r:id="rId2307" ref="G1379"/>
    <hyperlink r:id="rId2308" ref="A1380"/>
    <hyperlink r:id="rId2309" ref="G1380"/>
    <hyperlink r:id="rId2310" ref="A1381"/>
    <hyperlink r:id="rId2311" ref="G1381"/>
    <hyperlink r:id="rId2312" ref="A1382"/>
    <hyperlink r:id="rId2313" ref="G1382"/>
    <hyperlink r:id="rId2314" ref="A1383"/>
    <hyperlink r:id="rId2315" ref="G1383"/>
    <hyperlink r:id="rId2316" ref="A1384"/>
    <hyperlink r:id="rId2317" ref="G1384"/>
    <hyperlink r:id="rId2318" ref="A1385"/>
    <hyperlink r:id="rId2319" ref="G1385"/>
    <hyperlink r:id="rId2320" ref="A1386"/>
    <hyperlink r:id="rId2321" ref="G1386"/>
    <hyperlink r:id="rId2322" ref="A1387"/>
    <hyperlink r:id="rId2323" ref="G1387"/>
    <hyperlink r:id="rId2324" ref="A1388"/>
    <hyperlink r:id="rId2325" ref="G1388"/>
    <hyperlink r:id="rId2326" ref="A1389"/>
    <hyperlink r:id="rId2327" ref="G1389"/>
    <hyperlink r:id="rId2328" ref="A1390"/>
    <hyperlink r:id="rId2329" ref="G1390"/>
    <hyperlink r:id="rId2330" ref="A1391"/>
    <hyperlink r:id="rId2331" ref="G1391"/>
    <hyperlink r:id="rId2332" ref="A1392"/>
    <hyperlink r:id="rId2333" ref="G1392"/>
    <hyperlink r:id="rId2334" ref="A1393"/>
    <hyperlink r:id="rId2335" ref="G1393"/>
    <hyperlink r:id="rId2336" ref="A1394"/>
    <hyperlink r:id="rId2337" ref="G1394"/>
    <hyperlink r:id="rId2338" ref="A1395"/>
    <hyperlink r:id="rId2339" ref="G1395"/>
    <hyperlink r:id="rId2340" ref="A1396"/>
    <hyperlink r:id="rId2341" ref="G1396"/>
    <hyperlink r:id="rId2342" ref="A1397"/>
    <hyperlink r:id="rId2343" ref="G1397"/>
    <hyperlink r:id="rId2344" ref="A1398"/>
    <hyperlink r:id="rId2345" ref="G1398"/>
    <hyperlink r:id="rId2346" ref="A1399"/>
    <hyperlink r:id="rId2347" ref="G1399"/>
    <hyperlink r:id="rId2348" ref="A1400"/>
    <hyperlink r:id="rId2349" ref="G1400"/>
    <hyperlink r:id="rId2350" ref="A1401"/>
    <hyperlink r:id="rId2351" ref="G1401"/>
    <hyperlink r:id="rId2352" ref="A1402"/>
    <hyperlink r:id="rId2353" ref="G1402"/>
    <hyperlink r:id="rId2354" ref="A1403"/>
    <hyperlink r:id="rId2355" ref="G1403"/>
    <hyperlink r:id="rId2356" ref="A1404"/>
    <hyperlink r:id="rId2357" ref="G1404"/>
    <hyperlink r:id="rId2358" ref="A1405"/>
    <hyperlink r:id="rId2359" ref="G1405"/>
    <hyperlink r:id="rId2360" ref="A1406"/>
    <hyperlink r:id="rId2361" ref="G1406"/>
    <hyperlink r:id="rId2362" ref="A1407"/>
    <hyperlink r:id="rId2363" ref="G1407"/>
    <hyperlink r:id="rId2364" ref="A1408"/>
    <hyperlink r:id="rId2365" ref="G1408"/>
    <hyperlink r:id="rId2366" ref="A1409"/>
    <hyperlink r:id="rId2367" ref="G1409"/>
    <hyperlink r:id="rId2368" ref="A1410"/>
    <hyperlink r:id="rId2369" ref="G1410"/>
    <hyperlink r:id="rId2370" ref="A1411"/>
    <hyperlink r:id="rId2371" ref="G1411"/>
    <hyperlink r:id="rId2372" ref="A1412"/>
    <hyperlink r:id="rId2373" ref="G1412"/>
    <hyperlink r:id="rId2374" ref="A1413"/>
    <hyperlink r:id="rId2375" ref="G1413"/>
    <hyperlink r:id="rId2376" ref="A1414"/>
    <hyperlink r:id="rId2377" ref="G1414"/>
    <hyperlink r:id="rId2378" ref="A1415"/>
    <hyperlink r:id="rId2379" ref="G1415"/>
    <hyperlink r:id="rId2380" ref="A1416"/>
    <hyperlink r:id="rId2381" ref="G1416"/>
    <hyperlink r:id="rId2382" ref="A1417"/>
    <hyperlink r:id="rId2383" ref="G1417"/>
    <hyperlink r:id="rId2384" ref="A1418"/>
    <hyperlink r:id="rId2385" ref="G1418"/>
    <hyperlink r:id="rId2386" ref="A1419"/>
    <hyperlink r:id="rId2387" ref="G1419"/>
    <hyperlink r:id="rId2388" ref="A1420"/>
    <hyperlink r:id="rId2389" ref="G1420"/>
    <hyperlink r:id="rId2390" ref="A1421"/>
    <hyperlink r:id="rId2391" ref="G1421"/>
    <hyperlink r:id="rId2392" ref="A1422"/>
    <hyperlink r:id="rId2393" ref="G1422"/>
    <hyperlink r:id="rId2394" ref="A1423"/>
    <hyperlink r:id="rId2395" ref="G1423"/>
    <hyperlink r:id="rId2396" ref="A1424"/>
    <hyperlink r:id="rId2397" ref="G1424"/>
    <hyperlink r:id="rId2398" ref="A1425"/>
    <hyperlink r:id="rId2399" ref="G1425"/>
    <hyperlink r:id="rId2400" ref="A1426"/>
    <hyperlink r:id="rId2401" ref="G1426"/>
    <hyperlink r:id="rId2402" ref="A1427"/>
    <hyperlink r:id="rId2403" ref="G1427"/>
    <hyperlink r:id="rId2404" ref="A1428"/>
    <hyperlink r:id="rId2405" ref="G1428"/>
    <hyperlink r:id="rId2406" ref="A1429"/>
    <hyperlink r:id="rId2407" ref="G1429"/>
    <hyperlink r:id="rId2408" ref="A1430"/>
    <hyperlink r:id="rId2409" ref="G1430"/>
    <hyperlink r:id="rId2410" ref="A1431"/>
    <hyperlink r:id="rId2411" ref="G1431"/>
    <hyperlink r:id="rId2412" ref="A1432"/>
    <hyperlink r:id="rId2413" ref="G1432"/>
    <hyperlink r:id="rId2414" ref="A1433"/>
    <hyperlink r:id="rId2415" ref="G1433"/>
    <hyperlink r:id="rId2416" ref="A1434"/>
    <hyperlink r:id="rId2417" ref="G1434"/>
    <hyperlink r:id="rId2418" ref="A1435"/>
    <hyperlink r:id="rId2419" ref="G1435"/>
    <hyperlink r:id="rId2420" ref="A1436"/>
    <hyperlink r:id="rId2421" ref="G1436"/>
    <hyperlink r:id="rId2422" ref="A1437"/>
    <hyperlink r:id="rId2423" ref="G1437"/>
    <hyperlink r:id="rId2424" ref="A1438"/>
    <hyperlink r:id="rId2425" ref="G1438"/>
    <hyperlink r:id="rId2426" ref="A1439"/>
    <hyperlink r:id="rId2427" ref="G1439"/>
    <hyperlink r:id="rId2428" ref="A1440"/>
    <hyperlink r:id="rId2429" ref="G1440"/>
    <hyperlink r:id="rId2430" ref="A1441"/>
    <hyperlink r:id="rId2431" ref="G1441"/>
    <hyperlink r:id="rId2432" ref="A1442"/>
    <hyperlink r:id="rId2433" ref="G1442"/>
    <hyperlink r:id="rId2434" ref="A1443"/>
    <hyperlink r:id="rId2435" ref="G1443"/>
    <hyperlink r:id="rId2436" ref="A1444"/>
    <hyperlink r:id="rId2437" ref="G1444"/>
    <hyperlink r:id="rId2438" ref="A1445"/>
    <hyperlink r:id="rId2439" ref="G1445"/>
    <hyperlink r:id="rId2440" ref="A1446"/>
    <hyperlink r:id="rId2441" ref="G1446"/>
    <hyperlink r:id="rId2442" ref="A1447"/>
    <hyperlink r:id="rId2443" ref="G1447"/>
    <hyperlink r:id="rId2444" ref="A1448"/>
    <hyperlink r:id="rId2445" ref="G1448"/>
    <hyperlink r:id="rId2446" ref="A1449"/>
    <hyperlink r:id="rId2447" ref="G1449"/>
    <hyperlink r:id="rId2448" ref="A1450"/>
    <hyperlink r:id="rId2449" ref="G1450"/>
    <hyperlink r:id="rId2450" ref="A1451"/>
    <hyperlink r:id="rId2451" ref="G1451"/>
    <hyperlink r:id="rId2452" ref="A1452"/>
    <hyperlink r:id="rId2453" ref="G1452"/>
    <hyperlink r:id="rId2454" ref="A1453"/>
    <hyperlink r:id="rId2455" ref="G1453"/>
    <hyperlink r:id="rId2456" ref="A1454"/>
    <hyperlink r:id="rId2457" ref="G1454"/>
    <hyperlink r:id="rId2458" ref="A1455"/>
    <hyperlink r:id="rId2459" ref="G1455"/>
    <hyperlink r:id="rId2460" ref="A1456"/>
    <hyperlink r:id="rId2461" ref="G1456"/>
    <hyperlink r:id="rId2462" ref="A1457"/>
    <hyperlink r:id="rId2463" ref="G1457"/>
    <hyperlink r:id="rId2464" ref="A1458"/>
    <hyperlink r:id="rId2465" ref="G1458"/>
    <hyperlink r:id="rId2466" ref="A1459"/>
    <hyperlink r:id="rId2467" ref="G1459"/>
    <hyperlink r:id="rId2468" ref="A1460"/>
    <hyperlink r:id="rId2469" ref="G1460"/>
    <hyperlink r:id="rId2470" ref="A1461"/>
    <hyperlink r:id="rId2471" ref="G1461"/>
    <hyperlink r:id="rId2472" ref="A1462"/>
    <hyperlink r:id="rId2473" ref="G1462"/>
    <hyperlink r:id="rId2474" ref="A1463"/>
    <hyperlink r:id="rId2475" ref="G1463"/>
    <hyperlink r:id="rId2476" ref="A1464"/>
    <hyperlink r:id="rId2477" ref="G1464"/>
    <hyperlink r:id="rId2478" ref="A1465"/>
    <hyperlink r:id="rId2479" ref="G1465"/>
    <hyperlink r:id="rId2480" ref="A1466"/>
    <hyperlink r:id="rId2481" ref="G1466"/>
    <hyperlink r:id="rId2482" ref="A1467"/>
    <hyperlink r:id="rId2483" ref="G1467"/>
    <hyperlink r:id="rId2484" ref="A1468"/>
    <hyperlink r:id="rId2485" ref="G1468"/>
    <hyperlink r:id="rId2486" ref="A1469"/>
    <hyperlink r:id="rId2487" ref="G1469"/>
    <hyperlink r:id="rId2488" ref="A1470"/>
    <hyperlink r:id="rId2489" ref="G1470"/>
    <hyperlink r:id="rId2490" ref="A1471"/>
    <hyperlink r:id="rId2491" ref="G1471"/>
    <hyperlink r:id="rId2492" ref="A1472"/>
    <hyperlink r:id="rId2493" ref="G1472"/>
    <hyperlink r:id="rId2494" ref="A1473"/>
    <hyperlink r:id="rId2495" ref="G1473"/>
    <hyperlink r:id="rId2496" ref="A1474"/>
    <hyperlink r:id="rId2497" ref="G1474"/>
    <hyperlink r:id="rId2498" ref="A1475"/>
    <hyperlink r:id="rId2499" ref="G1475"/>
    <hyperlink r:id="rId2500" ref="A1476"/>
    <hyperlink r:id="rId2501" ref="G1476"/>
    <hyperlink r:id="rId2502" ref="A1477"/>
    <hyperlink r:id="rId2503" ref="G1477"/>
    <hyperlink r:id="rId2504" ref="A1478"/>
    <hyperlink r:id="rId2505" ref="G1478"/>
    <hyperlink r:id="rId2506" ref="A1479"/>
    <hyperlink r:id="rId2507" ref="G1479"/>
    <hyperlink r:id="rId2508" ref="A1480"/>
    <hyperlink r:id="rId2509" ref="G1480"/>
    <hyperlink r:id="rId2510" ref="A1481"/>
    <hyperlink r:id="rId2511" ref="G1481"/>
    <hyperlink r:id="rId2512" ref="A1482"/>
    <hyperlink r:id="rId2513" ref="G1482"/>
    <hyperlink r:id="rId2514" ref="A1483"/>
    <hyperlink r:id="rId2515" ref="G1483"/>
    <hyperlink r:id="rId2516" ref="A1484"/>
    <hyperlink r:id="rId2517" ref="G1484"/>
    <hyperlink r:id="rId2518" ref="A1485"/>
    <hyperlink r:id="rId2519" ref="G1485"/>
    <hyperlink r:id="rId2520" ref="A1486"/>
    <hyperlink r:id="rId2521" ref="G1486"/>
    <hyperlink r:id="rId2522" ref="A1487"/>
    <hyperlink r:id="rId2523" ref="G1487"/>
    <hyperlink r:id="rId2524" ref="A1488"/>
    <hyperlink r:id="rId2525" ref="G1488"/>
    <hyperlink r:id="rId2526" ref="A1489"/>
    <hyperlink r:id="rId2527" ref="G1489"/>
    <hyperlink r:id="rId2528" ref="A1490"/>
    <hyperlink r:id="rId2529" ref="G1490"/>
    <hyperlink r:id="rId2530" ref="A1491"/>
    <hyperlink r:id="rId2531" ref="G1491"/>
    <hyperlink r:id="rId2532" ref="A1492"/>
    <hyperlink r:id="rId2533" ref="G1492"/>
    <hyperlink r:id="rId2534" ref="A1493"/>
    <hyperlink r:id="rId2535" ref="G1493"/>
    <hyperlink r:id="rId2536" ref="A1494"/>
    <hyperlink r:id="rId2537" ref="G1494"/>
    <hyperlink r:id="rId2538" ref="A1495"/>
    <hyperlink r:id="rId2539" ref="G1495"/>
    <hyperlink r:id="rId2540" ref="A1496"/>
    <hyperlink r:id="rId2541" ref="G1496"/>
    <hyperlink r:id="rId2542" ref="A1497"/>
    <hyperlink r:id="rId2543" ref="G1497"/>
    <hyperlink r:id="rId2544" ref="A1498"/>
    <hyperlink r:id="rId2545" ref="G1498"/>
    <hyperlink r:id="rId2546" ref="A1499"/>
    <hyperlink r:id="rId2547" ref="G1499"/>
    <hyperlink r:id="rId2548" ref="A1500"/>
    <hyperlink r:id="rId2549" ref="G1500"/>
    <hyperlink r:id="rId2550" ref="A1501"/>
    <hyperlink r:id="rId2551" ref="G1501"/>
    <hyperlink r:id="rId2552" ref="A1502"/>
    <hyperlink r:id="rId2553" ref="G1502"/>
    <hyperlink r:id="rId2554" ref="A1503"/>
    <hyperlink r:id="rId2555" ref="G1503"/>
    <hyperlink r:id="rId2556" ref="A1504"/>
    <hyperlink r:id="rId2557" ref="G1504"/>
    <hyperlink r:id="rId2558" ref="A1505"/>
    <hyperlink r:id="rId2559" ref="G1505"/>
    <hyperlink r:id="rId2560" ref="A1506"/>
    <hyperlink r:id="rId2561" ref="G1506"/>
    <hyperlink r:id="rId2562" ref="A1507"/>
    <hyperlink r:id="rId2563" ref="G1507"/>
    <hyperlink r:id="rId2564" ref="A1508"/>
    <hyperlink r:id="rId2565" ref="G1508"/>
    <hyperlink r:id="rId2566" ref="A1509"/>
    <hyperlink r:id="rId2567" ref="G1509"/>
    <hyperlink r:id="rId2568" ref="A1510"/>
    <hyperlink r:id="rId2569" ref="G1510"/>
    <hyperlink r:id="rId2570" ref="A1511"/>
    <hyperlink r:id="rId2571" ref="G1511"/>
    <hyperlink r:id="rId2572" ref="A1512"/>
    <hyperlink r:id="rId2573" ref="G1512"/>
    <hyperlink r:id="rId2574" ref="A1513"/>
    <hyperlink r:id="rId2575" ref="G1513"/>
    <hyperlink r:id="rId2576" ref="A1514"/>
    <hyperlink r:id="rId2577" ref="G1514"/>
    <hyperlink r:id="rId2578" ref="A1515"/>
    <hyperlink r:id="rId2579" ref="G1515"/>
    <hyperlink r:id="rId2580" ref="A1516"/>
    <hyperlink r:id="rId2581" ref="G1516"/>
    <hyperlink r:id="rId2582" ref="A1517"/>
    <hyperlink r:id="rId2583" ref="G1517"/>
    <hyperlink r:id="rId2584" ref="A1518"/>
    <hyperlink r:id="rId2585" ref="G1518"/>
    <hyperlink r:id="rId2586" ref="A1519"/>
    <hyperlink r:id="rId2587" ref="G1519"/>
    <hyperlink r:id="rId2588" ref="A1520"/>
    <hyperlink r:id="rId2589" ref="G1520"/>
    <hyperlink r:id="rId2590" ref="A1521"/>
    <hyperlink r:id="rId2591" ref="G1521"/>
    <hyperlink r:id="rId2592" ref="A1522"/>
    <hyperlink r:id="rId2593" ref="G1522"/>
    <hyperlink r:id="rId2594" ref="A1523"/>
    <hyperlink r:id="rId2595" ref="G1523"/>
    <hyperlink r:id="rId2596" ref="A1524"/>
    <hyperlink r:id="rId2597" ref="G1524"/>
    <hyperlink r:id="rId2598" ref="A1525"/>
    <hyperlink r:id="rId2599" ref="G1525"/>
    <hyperlink r:id="rId2600" ref="A1526"/>
    <hyperlink r:id="rId2601" ref="G1526"/>
    <hyperlink r:id="rId2602" ref="A1527"/>
    <hyperlink r:id="rId2603" ref="G1527"/>
    <hyperlink r:id="rId2604" ref="A1528"/>
    <hyperlink r:id="rId2605" ref="G1528"/>
    <hyperlink r:id="rId2606" ref="A1529"/>
    <hyperlink r:id="rId2607" ref="G1529"/>
    <hyperlink r:id="rId2608" ref="A1530"/>
    <hyperlink r:id="rId2609" ref="G1530"/>
    <hyperlink r:id="rId2610" ref="A1531"/>
    <hyperlink r:id="rId2611" ref="G1531"/>
    <hyperlink r:id="rId2612" ref="A1532"/>
    <hyperlink r:id="rId2613" ref="G1532"/>
    <hyperlink r:id="rId2614" ref="A1533"/>
    <hyperlink r:id="rId2615" ref="G1533"/>
    <hyperlink r:id="rId2616" ref="A1534"/>
    <hyperlink r:id="rId2617" ref="G1534"/>
    <hyperlink r:id="rId2618" ref="A1535"/>
    <hyperlink r:id="rId2619" ref="G1535"/>
    <hyperlink r:id="rId2620" ref="A1536"/>
    <hyperlink r:id="rId2621" ref="G1536"/>
    <hyperlink r:id="rId2622" ref="A1537"/>
    <hyperlink r:id="rId2623" ref="G1537"/>
    <hyperlink r:id="rId2624" ref="A1538"/>
    <hyperlink r:id="rId2625" ref="G1538"/>
    <hyperlink r:id="rId2626" ref="A1539"/>
    <hyperlink r:id="rId2627" ref="G1539"/>
    <hyperlink r:id="rId2628" ref="A1540"/>
    <hyperlink r:id="rId2629" ref="G1540"/>
    <hyperlink r:id="rId2630" ref="A1541"/>
    <hyperlink r:id="rId2631" ref="G1541"/>
    <hyperlink r:id="rId2632" ref="A1542"/>
    <hyperlink r:id="rId2633" ref="G1542"/>
    <hyperlink r:id="rId2634" ref="A1543"/>
    <hyperlink r:id="rId2635" ref="G1543"/>
    <hyperlink r:id="rId2636" ref="A1544"/>
    <hyperlink r:id="rId2637" ref="G1544"/>
    <hyperlink r:id="rId2638" ref="A1545"/>
    <hyperlink r:id="rId2639" ref="G1545"/>
    <hyperlink r:id="rId2640" ref="A1546"/>
    <hyperlink r:id="rId2641" ref="G1546"/>
    <hyperlink r:id="rId2642" ref="A1547"/>
    <hyperlink r:id="rId2643" ref="G1547"/>
    <hyperlink r:id="rId2644" ref="A1548"/>
    <hyperlink r:id="rId2645" ref="G1548"/>
    <hyperlink r:id="rId2646" ref="A1549"/>
    <hyperlink r:id="rId2647" ref="G1549"/>
    <hyperlink r:id="rId2648" ref="A1550"/>
    <hyperlink r:id="rId2649" ref="G1550"/>
    <hyperlink r:id="rId2650" ref="A1551"/>
    <hyperlink r:id="rId2651" ref="G1551"/>
    <hyperlink r:id="rId2652" ref="A1552"/>
    <hyperlink r:id="rId2653" ref="G1552"/>
    <hyperlink r:id="rId2654" ref="A1553"/>
    <hyperlink r:id="rId2655" ref="G1553"/>
    <hyperlink r:id="rId2656" ref="A1554"/>
    <hyperlink r:id="rId2657" ref="G1554"/>
    <hyperlink r:id="rId2658" ref="A1555"/>
    <hyperlink r:id="rId2659" ref="G1555"/>
    <hyperlink r:id="rId2660" ref="A1556"/>
    <hyperlink r:id="rId2661" ref="G1556"/>
    <hyperlink r:id="rId2662" ref="A1557"/>
    <hyperlink r:id="rId2663" ref="G1557"/>
    <hyperlink r:id="rId2664" ref="A1558"/>
    <hyperlink r:id="rId2665" ref="G1558"/>
    <hyperlink r:id="rId2666" ref="A1559"/>
    <hyperlink r:id="rId2667" ref="G1559"/>
    <hyperlink r:id="rId2668" ref="A1560"/>
    <hyperlink r:id="rId2669" ref="G1560"/>
    <hyperlink r:id="rId2670" ref="A1561"/>
    <hyperlink r:id="rId2671" ref="G1561"/>
    <hyperlink r:id="rId2672" ref="A1562"/>
    <hyperlink r:id="rId2673" ref="G1562"/>
    <hyperlink r:id="rId2674" ref="A1563"/>
    <hyperlink r:id="rId2675" ref="G1563"/>
    <hyperlink r:id="rId2676" ref="A1564"/>
    <hyperlink r:id="rId2677" ref="G1564"/>
    <hyperlink r:id="rId2678" ref="A1565"/>
    <hyperlink r:id="rId2679" ref="G1565"/>
    <hyperlink r:id="rId2680" ref="A1566"/>
    <hyperlink r:id="rId2681" ref="G1566"/>
    <hyperlink r:id="rId2682" ref="A1567"/>
    <hyperlink r:id="rId2683" ref="G1567"/>
    <hyperlink r:id="rId2684" ref="A1568"/>
    <hyperlink r:id="rId2685" ref="G1568"/>
    <hyperlink r:id="rId2686" ref="A1569"/>
    <hyperlink r:id="rId2687" ref="G1569"/>
    <hyperlink r:id="rId2688" ref="A1570"/>
    <hyperlink r:id="rId2689" ref="G1570"/>
    <hyperlink r:id="rId2690" ref="A1571"/>
    <hyperlink r:id="rId2691" ref="G1571"/>
    <hyperlink r:id="rId2692" ref="A1572"/>
    <hyperlink r:id="rId2693" ref="G1572"/>
    <hyperlink r:id="rId2694" ref="A1573"/>
    <hyperlink r:id="rId2695" ref="G1573"/>
    <hyperlink r:id="rId2696" ref="A1574"/>
    <hyperlink r:id="rId2697" ref="G1574"/>
    <hyperlink r:id="rId2698" ref="A1575"/>
    <hyperlink r:id="rId2699" ref="G1575"/>
    <hyperlink r:id="rId2700" ref="A1576"/>
    <hyperlink r:id="rId2701" ref="G1576"/>
    <hyperlink r:id="rId2702" ref="A1577"/>
    <hyperlink r:id="rId2703" ref="G1577"/>
    <hyperlink r:id="rId2704" ref="A1578"/>
    <hyperlink r:id="rId2705" ref="G1578"/>
    <hyperlink r:id="rId2706" ref="A1579"/>
    <hyperlink r:id="rId2707" ref="G1579"/>
    <hyperlink r:id="rId2708" ref="A1580"/>
    <hyperlink r:id="rId2709" ref="G1580"/>
    <hyperlink r:id="rId2710" ref="A1581"/>
    <hyperlink r:id="rId2711" ref="G1581"/>
    <hyperlink r:id="rId2712" ref="A1582"/>
    <hyperlink r:id="rId2713" ref="G1582"/>
    <hyperlink r:id="rId2714" ref="A1583"/>
    <hyperlink r:id="rId2715" ref="G1583"/>
    <hyperlink r:id="rId2716" ref="A1584"/>
    <hyperlink r:id="rId2717" ref="G1584"/>
    <hyperlink r:id="rId2718" ref="A1585"/>
    <hyperlink r:id="rId2719" ref="G1585"/>
    <hyperlink r:id="rId2720" ref="A1586"/>
    <hyperlink r:id="rId2721" ref="G1586"/>
    <hyperlink r:id="rId2722" ref="A1587"/>
    <hyperlink r:id="rId2723" ref="G1587"/>
    <hyperlink r:id="rId2724" ref="A1588"/>
    <hyperlink r:id="rId2725" ref="G1588"/>
    <hyperlink r:id="rId2726" ref="A1589"/>
    <hyperlink r:id="rId2727" ref="G1589"/>
    <hyperlink r:id="rId2728" ref="A1590"/>
    <hyperlink r:id="rId2729" ref="G1590"/>
    <hyperlink r:id="rId2730" ref="A1591"/>
    <hyperlink r:id="rId2731" ref="G1591"/>
    <hyperlink r:id="rId2732" ref="A1592"/>
    <hyperlink r:id="rId2733" ref="G1592"/>
    <hyperlink r:id="rId2734" ref="A1593"/>
    <hyperlink r:id="rId2735" ref="G1593"/>
    <hyperlink r:id="rId2736" ref="A1594"/>
    <hyperlink r:id="rId2737" ref="G1594"/>
    <hyperlink r:id="rId2738" ref="A1595"/>
    <hyperlink r:id="rId2739" ref="G1595"/>
    <hyperlink r:id="rId2740" ref="A1596"/>
    <hyperlink r:id="rId2741" ref="G1596"/>
    <hyperlink r:id="rId2742" ref="A1597"/>
    <hyperlink r:id="rId2743" ref="G1597"/>
    <hyperlink r:id="rId2744" ref="A1598"/>
    <hyperlink r:id="rId2745" ref="G1598"/>
    <hyperlink r:id="rId2746" ref="A1599"/>
    <hyperlink r:id="rId2747" ref="G1599"/>
    <hyperlink r:id="rId2748" ref="A1600"/>
    <hyperlink r:id="rId2749" ref="G1600"/>
    <hyperlink r:id="rId2750" ref="A1601"/>
    <hyperlink r:id="rId2751" ref="G1601"/>
    <hyperlink r:id="rId2752" ref="A1602"/>
    <hyperlink r:id="rId2753" ref="G1602"/>
    <hyperlink r:id="rId2754" ref="A1603"/>
    <hyperlink r:id="rId2755" ref="G1603"/>
    <hyperlink r:id="rId2756" ref="A1604"/>
    <hyperlink r:id="rId2757" ref="G1604"/>
    <hyperlink r:id="rId2758" ref="A1605"/>
    <hyperlink r:id="rId2759" ref="G1605"/>
    <hyperlink r:id="rId2760" ref="A1606"/>
    <hyperlink r:id="rId2761" ref="G1606"/>
    <hyperlink r:id="rId2762" ref="A1607"/>
    <hyperlink r:id="rId2763" ref="G1607"/>
    <hyperlink r:id="rId2764" ref="A1608"/>
    <hyperlink r:id="rId2765" ref="G1608"/>
    <hyperlink r:id="rId2766" ref="A1609"/>
    <hyperlink r:id="rId2767" ref="G1609"/>
    <hyperlink r:id="rId2768" ref="A1610"/>
    <hyperlink r:id="rId2769" ref="G1610"/>
    <hyperlink r:id="rId2770" ref="A1611"/>
    <hyperlink r:id="rId2771" ref="G1611"/>
    <hyperlink r:id="rId2772" ref="A1612"/>
    <hyperlink r:id="rId2773" ref="G1612"/>
    <hyperlink r:id="rId2774" ref="A1613"/>
    <hyperlink r:id="rId2775" ref="G1613"/>
    <hyperlink r:id="rId2776" ref="A1614"/>
    <hyperlink r:id="rId2777" ref="G1614"/>
    <hyperlink r:id="rId2778" ref="A1615"/>
    <hyperlink r:id="rId2779" ref="G1615"/>
    <hyperlink r:id="rId2780" ref="A1616"/>
    <hyperlink r:id="rId2781" ref="G1616"/>
    <hyperlink r:id="rId2782" ref="A1617"/>
    <hyperlink r:id="rId2783" ref="G1617"/>
    <hyperlink r:id="rId2784" ref="A1618"/>
    <hyperlink r:id="rId2785" ref="G1618"/>
    <hyperlink r:id="rId2786" ref="A1619"/>
    <hyperlink r:id="rId2787" ref="G1619"/>
    <hyperlink r:id="rId2788" ref="A1620"/>
    <hyperlink r:id="rId2789" ref="G1620"/>
    <hyperlink r:id="rId2790" ref="A1621"/>
    <hyperlink r:id="rId2791" ref="G1621"/>
    <hyperlink r:id="rId2792" ref="A1622"/>
    <hyperlink r:id="rId2793" ref="G1622"/>
    <hyperlink r:id="rId2794" ref="A1623"/>
    <hyperlink r:id="rId2795" ref="G1623"/>
    <hyperlink r:id="rId2796" ref="A1624"/>
    <hyperlink r:id="rId2797" ref="G1624"/>
    <hyperlink r:id="rId2798" ref="A1625"/>
    <hyperlink r:id="rId2799" ref="G1625"/>
    <hyperlink r:id="rId2800" ref="A1626"/>
    <hyperlink r:id="rId2801" ref="G1626"/>
    <hyperlink r:id="rId2802" ref="A1627"/>
    <hyperlink r:id="rId2803" ref="G1627"/>
    <hyperlink r:id="rId2804" ref="A1628"/>
    <hyperlink r:id="rId2805" ref="G1628"/>
    <hyperlink r:id="rId2806" ref="A1629"/>
    <hyperlink r:id="rId2807" ref="G1629"/>
    <hyperlink r:id="rId2808" ref="A1630"/>
    <hyperlink r:id="rId2809" ref="G1630"/>
    <hyperlink r:id="rId2810" ref="A1631"/>
    <hyperlink r:id="rId2811" ref="G1631"/>
    <hyperlink r:id="rId2812" ref="A1632"/>
    <hyperlink r:id="rId2813" ref="G1632"/>
    <hyperlink r:id="rId2814" ref="A1633"/>
    <hyperlink r:id="rId2815" ref="G1633"/>
    <hyperlink r:id="rId2816" ref="A1634"/>
    <hyperlink r:id="rId2817" ref="G1634"/>
    <hyperlink r:id="rId2818" ref="A1635"/>
    <hyperlink r:id="rId2819" ref="G1635"/>
    <hyperlink r:id="rId2820" ref="A1636"/>
    <hyperlink r:id="rId2821" ref="G1636"/>
    <hyperlink r:id="rId2822" ref="A1637"/>
    <hyperlink r:id="rId2823" ref="G1637"/>
    <hyperlink r:id="rId2824" ref="A1638"/>
    <hyperlink r:id="rId2825" ref="G1638"/>
    <hyperlink r:id="rId2826" ref="A1639"/>
    <hyperlink r:id="rId2827" ref="G1639"/>
    <hyperlink r:id="rId2828" ref="A1640"/>
    <hyperlink r:id="rId2829" ref="G1640"/>
    <hyperlink r:id="rId2830" ref="A1641"/>
    <hyperlink r:id="rId2831" ref="G1641"/>
    <hyperlink r:id="rId2832" ref="A1642"/>
    <hyperlink r:id="rId2833" ref="G1642"/>
    <hyperlink r:id="rId2834" ref="A1643"/>
    <hyperlink r:id="rId2835" ref="G1643"/>
    <hyperlink r:id="rId2836" ref="A1644"/>
    <hyperlink r:id="rId2837" ref="G1644"/>
    <hyperlink r:id="rId2838" ref="A1645"/>
    <hyperlink r:id="rId2839" ref="G1645"/>
    <hyperlink r:id="rId2840" ref="A1646"/>
    <hyperlink r:id="rId2841" ref="G1646"/>
    <hyperlink r:id="rId2842" ref="A1647"/>
    <hyperlink r:id="rId2843" ref="G1647"/>
    <hyperlink r:id="rId2844" ref="A1648"/>
    <hyperlink r:id="rId2845" ref="G1648"/>
    <hyperlink r:id="rId2846" ref="A1649"/>
    <hyperlink r:id="rId2847" ref="G1649"/>
    <hyperlink r:id="rId2848" ref="A1650"/>
    <hyperlink r:id="rId2849" ref="G1650"/>
    <hyperlink r:id="rId2850" ref="A1651"/>
    <hyperlink r:id="rId2851" ref="G1651"/>
    <hyperlink r:id="rId2852" ref="A1652"/>
    <hyperlink r:id="rId2853" ref="G1652"/>
    <hyperlink r:id="rId2854" ref="A1653"/>
    <hyperlink r:id="rId2855" ref="G1653"/>
    <hyperlink r:id="rId2856" ref="A1654"/>
    <hyperlink r:id="rId2857" ref="G1654"/>
    <hyperlink r:id="rId2858" ref="A1655"/>
    <hyperlink r:id="rId2859" ref="G1655"/>
    <hyperlink r:id="rId2860" ref="A1656"/>
    <hyperlink r:id="rId2861" ref="G1656"/>
    <hyperlink r:id="rId2862" ref="A1657"/>
    <hyperlink r:id="rId2863" ref="G1657"/>
    <hyperlink r:id="rId2864" ref="A1658"/>
    <hyperlink r:id="rId2865" ref="G1658"/>
    <hyperlink r:id="rId2866" ref="A1659"/>
    <hyperlink r:id="rId2867" ref="G1659"/>
    <hyperlink r:id="rId2868" ref="A1660"/>
    <hyperlink r:id="rId2869" ref="G1660"/>
    <hyperlink r:id="rId2870" ref="A1661"/>
    <hyperlink r:id="rId2871" ref="G1661"/>
    <hyperlink r:id="rId2872" ref="A1662"/>
    <hyperlink r:id="rId2873" ref="G1662"/>
    <hyperlink r:id="rId2874" ref="A1663"/>
    <hyperlink r:id="rId2875" ref="G1663"/>
    <hyperlink r:id="rId2876" ref="A1664"/>
    <hyperlink r:id="rId2877" ref="G1664"/>
    <hyperlink r:id="rId2878" ref="A1665"/>
    <hyperlink r:id="rId2879" ref="G1665"/>
    <hyperlink r:id="rId2880" ref="A1666"/>
    <hyperlink r:id="rId2881" ref="G1666"/>
    <hyperlink r:id="rId2882" ref="A1667"/>
    <hyperlink r:id="rId2883" ref="G1667"/>
    <hyperlink r:id="rId2884" ref="A1668"/>
    <hyperlink r:id="rId2885" ref="G1668"/>
    <hyperlink r:id="rId2886" ref="A1669"/>
    <hyperlink r:id="rId2887" ref="G1669"/>
    <hyperlink r:id="rId2888" ref="A1670"/>
    <hyperlink r:id="rId2889" ref="G1670"/>
    <hyperlink r:id="rId2890" ref="A1671"/>
    <hyperlink r:id="rId2891" ref="G1671"/>
    <hyperlink r:id="rId2892" ref="A1672"/>
    <hyperlink r:id="rId2893" ref="G1672"/>
    <hyperlink r:id="rId2894" ref="A1673"/>
    <hyperlink r:id="rId2895" ref="G1673"/>
    <hyperlink r:id="rId2896" ref="A1674"/>
    <hyperlink r:id="rId2897" ref="G1674"/>
    <hyperlink r:id="rId2898" ref="A1675"/>
    <hyperlink r:id="rId2899" ref="G1675"/>
    <hyperlink r:id="rId2900" ref="A1676"/>
    <hyperlink r:id="rId2901" ref="G1676"/>
    <hyperlink r:id="rId2902" ref="A1677"/>
    <hyperlink r:id="rId2903" ref="G1677"/>
    <hyperlink r:id="rId2904" ref="A1678"/>
    <hyperlink r:id="rId2905" ref="G1678"/>
    <hyperlink r:id="rId2906" ref="A1679"/>
    <hyperlink r:id="rId2907" ref="G1679"/>
    <hyperlink r:id="rId2908" ref="A1680"/>
    <hyperlink r:id="rId2909" ref="G1680"/>
    <hyperlink r:id="rId2910" ref="A1681"/>
    <hyperlink r:id="rId2911" ref="G1681"/>
    <hyperlink r:id="rId2912" ref="A1682"/>
    <hyperlink r:id="rId2913" ref="G1682"/>
    <hyperlink r:id="rId2914" ref="A1683"/>
    <hyperlink r:id="rId2915" ref="G1683"/>
    <hyperlink r:id="rId2916" ref="A1684"/>
    <hyperlink r:id="rId2917" ref="G1684"/>
    <hyperlink r:id="rId2918" ref="A1685"/>
    <hyperlink r:id="rId2919" ref="G1685"/>
    <hyperlink r:id="rId2920" ref="A1686"/>
    <hyperlink r:id="rId2921" ref="G1686"/>
    <hyperlink r:id="rId2922" ref="A1687"/>
    <hyperlink r:id="rId2923" ref="G1687"/>
    <hyperlink r:id="rId2924" ref="A1688"/>
    <hyperlink r:id="rId2925" ref="G1688"/>
    <hyperlink r:id="rId2926" ref="A1689"/>
    <hyperlink r:id="rId2927" ref="G1689"/>
    <hyperlink r:id="rId2928" ref="A1690"/>
    <hyperlink r:id="rId2929" ref="G1690"/>
    <hyperlink r:id="rId2930" ref="A1691"/>
    <hyperlink r:id="rId2931" ref="G1691"/>
    <hyperlink r:id="rId2932" ref="A1692"/>
    <hyperlink r:id="rId2933" ref="G1692"/>
    <hyperlink r:id="rId2934" ref="A1693"/>
    <hyperlink r:id="rId2935" ref="G1693"/>
    <hyperlink r:id="rId2936" ref="A1694"/>
    <hyperlink r:id="rId2937" ref="G1694"/>
    <hyperlink r:id="rId2938" ref="A1695"/>
    <hyperlink r:id="rId2939" ref="G1695"/>
    <hyperlink r:id="rId2940" ref="A1696"/>
    <hyperlink r:id="rId2941" ref="G1696"/>
    <hyperlink r:id="rId2942" ref="A1697"/>
    <hyperlink r:id="rId2943" ref="G1697"/>
    <hyperlink r:id="rId2944" ref="A1698"/>
    <hyperlink r:id="rId2945" ref="G1698"/>
    <hyperlink r:id="rId2946" ref="A1699"/>
    <hyperlink r:id="rId2947" ref="G1699"/>
    <hyperlink r:id="rId2948" ref="A1700"/>
    <hyperlink r:id="rId2949" ref="G1700"/>
    <hyperlink r:id="rId2950" ref="A1701"/>
    <hyperlink r:id="rId2951" ref="G1701"/>
    <hyperlink r:id="rId2952" ref="A1702"/>
    <hyperlink r:id="rId2953" ref="G1702"/>
    <hyperlink r:id="rId2954" ref="A1703"/>
    <hyperlink r:id="rId2955" ref="G1703"/>
    <hyperlink r:id="rId2956" ref="A1704"/>
    <hyperlink r:id="rId2957" ref="G1704"/>
    <hyperlink r:id="rId2958" ref="A1705"/>
    <hyperlink r:id="rId2959" ref="G1705"/>
    <hyperlink r:id="rId2960" ref="A1706"/>
    <hyperlink r:id="rId2961" ref="G1706"/>
    <hyperlink r:id="rId2962" ref="A1707"/>
    <hyperlink r:id="rId2963" ref="G1707"/>
    <hyperlink r:id="rId2964" ref="A1708"/>
    <hyperlink r:id="rId2965" ref="G1708"/>
    <hyperlink r:id="rId2966" ref="A1709"/>
    <hyperlink r:id="rId2967" ref="G1709"/>
    <hyperlink r:id="rId2968" ref="A1710"/>
    <hyperlink r:id="rId2969" ref="G1710"/>
    <hyperlink r:id="rId2970" ref="A1711"/>
    <hyperlink r:id="rId2971" ref="G1711"/>
    <hyperlink r:id="rId2972" ref="A1712"/>
    <hyperlink r:id="rId2973" ref="G1712"/>
    <hyperlink r:id="rId2974" ref="A1713"/>
    <hyperlink r:id="rId2975" ref="G1713"/>
    <hyperlink r:id="rId2976" ref="A1714"/>
    <hyperlink r:id="rId2977" ref="G1714"/>
    <hyperlink r:id="rId2978" ref="A1715"/>
    <hyperlink r:id="rId2979" ref="G1715"/>
    <hyperlink r:id="rId2980" ref="A1716"/>
    <hyperlink r:id="rId2981" ref="G1716"/>
    <hyperlink r:id="rId2982" ref="A1717"/>
    <hyperlink r:id="rId2983" ref="G1717"/>
    <hyperlink r:id="rId2984" ref="A1718"/>
    <hyperlink r:id="rId2985" ref="G1718"/>
    <hyperlink r:id="rId2986" ref="A1719"/>
    <hyperlink r:id="rId2987" ref="G1719"/>
    <hyperlink r:id="rId2988" ref="A1720"/>
    <hyperlink r:id="rId2989" ref="G1720"/>
    <hyperlink r:id="rId2990" ref="A1721"/>
    <hyperlink r:id="rId2991" ref="G1721"/>
    <hyperlink r:id="rId2992" ref="A1722"/>
    <hyperlink r:id="rId2993" ref="G1722"/>
    <hyperlink r:id="rId2994" ref="A1723"/>
    <hyperlink r:id="rId2995" ref="G1723"/>
    <hyperlink r:id="rId2996" ref="A1724"/>
    <hyperlink r:id="rId2997" ref="G1724"/>
    <hyperlink r:id="rId2998" ref="A1725"/>
    <hyperlink r:id="rId2999" ref="G1725"/>
    <hyperlink r:id="rId3000" ref="A1726"/>
    <hyperlink r:id="rId3001" ref="G1726"/>
    <hyperlink r:id="rId3002" ref="A1727"/>
    <hyperlink r:id="rId3003" ref="G1727"/>
    <hyperlink r:id="rId3004" ref="A1728"/>
    <hyperlink r:id="rId3005" ref="G1728"/>
    <hyperlink r:id="rId3006" ref="A1729"/>
    <hyperlink r:id="rId3007" ref="G1729"/>
    <hyperlink r:id="rId3008" ref="A1730"/>
    <hyperlink r:id="rId3009" ref="G1730"/>
    <hyperlink r:id="rId3010" ref="A1731"/>
    <hyperlink r:id="rId3011" ref="G1731"/>
    <hyperlink r:id="rId3012" ref="A1732"/>
    <hyperlink r:id="rId3013" ref="G1732"/>
    <hyperlink r:id="rId3014" ref="A1733"/>
    <hyperlink r:id="rId3015" ref="G1733"/>
    <hyperlink r:id="rId3016" ref="A1734"/>
    <hyperlink r:id="rId3017" ref="G1734"/>
    <hyperlink r:id="rId3018" ref="A1735"/>
    <hyperlink r:id="rId3019" ref="G1735"/>
    <hyperlink r:id="rId3020" ref="A1736"/>
    <hyperlink r:id="rId3021" ref="G1736"/>
    <hyperlink r:id="rId3022" ref="A1737"/>
    <hyperlink r:id="rId3023" ref="G1737"/>
    <hyperlink r:id="rId3024" ref="A1738"/>
    <hyperlink r:id="rId3025" ref="G1738"/>
    <hyperlink r:id="rId3026" ref="A1739"/>
    <hyperlink r:id="rId3027" ref="G1739"/>
    <hyperlink r:id="rId3028" ref="A1740"/>
    <hyperlink r:id="rId3029" ref="G1740"/>
    <hyperlink r:id="rId3030" ref="A1741"/>
    <hyperlink r:id="rId3031" ref="G1741"/>
    <hyperlink r:id="rId3032" ref="A1742"/>
    <hyperlink r:id="rId3033" ref="G1742"/>
    <hyperlink r:id="rId3034" ref="A1743"/>
    <hyperlink r:id="rId3035" ref="G1743"/>
    <hyperlink r:id="rId3036" ref="A1744"/>
    <hyperlink r:id="rId3037" ref="G1744"/>
    <hyperlink r:id="rId3038" ref="A1745"/>
    <hyperlink r:id="rId3039" ref="G1745"/>
    <hyperlink r:id="rId3040" ref="A1746"/>
    <hyperlink r:id="rId3041" ref="G1746"/>
    <hyperlink r:id="rId3042" ref="A1747"/>
    <hyperlink r:id="rId3043" ref="G1747"/>
    <hyperlink r:id="rId3044" ref="A1748"/>
    <hyperlink r:id="rId3045" ref="G1748"/>
    <hyperlink r:id="rId3046" ref="A1749"/>
    <hyperlink r:id="rId3047" ref="G1749"/>
    <hyperlink r:id="rId3048" ref="A1750"/>
    <hyperlink r:id="rId3049" ref="G1750"/>
    <hyperlink r:id="rId3050" ref="A1751"/>
    <hyperlink r:id="rId3051" ref="G1751"/>
    <hyperlink r:id="rId3052" ref="A1752"/>
    <hyperlink r:id="rId3053" ref="G1752"/>
    <hyperlink r:id="rId3054" ref="A1753"/>
    <hyperlink r:id="rId3055" ref="G1753"/>
    <hyperlink r:id="rId3056" ref="A1754"/>
    <hyperlink r:id="rId3057" ref="G1754"/>
    <hyperlink r:id="rId3058" ref="A1755"/>
    <hyperlink r:id="rId3059" ref="G1755"/>
    <hyperlink r:id="rId3060" ref="A1756"/>
    <hyperlink r:id="rId3061" ref="G1756"/>
    <hyperlink r:id="rId3062" ref="A1757"/>
    <hyperlink r:id="rId3063" ref="G1757"/>
    <hyperlink r:id="rId3064" ref="A1758"/>
    <hyperlink r:id="rId3065" ref="G1758"/>
    <hyperlink r:id="rId3066" ref="A1759"/>
    <hyperlink r:id="rId3067" ref="G1759"/>
    <hyperlink r:id="rId3068" ref="A1760"/>
    <hyperlink r:id="rId3069" ref="G1760"/>
    <hyperlink r:id="rId3070" ref="A1761"/>
    <hyperlink r:id="rId3071" ref="G1761"/>
    <hyperlink r:id="rId3072" ref="A1762"/>
    <hyperlink r:id="rId3073" ref="G1762"/>
    <hyperlink r:id="rId3074" ref="A1763"/>
    <hyperlink r:id="rId3075" ref="G1763"/>
    <hyperlink r:id="rId3076" ref="A1764"/>
    <hyperlink r:id="rId3077" ref="G1764"/>
    <hyperlink r:id="rId3078" ref="A1765"/>
    <hyperlink r:id="rId3079" ref="G1765"/>
    <hyperlink r:id="rId3080" ref="A1766"/>
    <hyperlink r:id="rId3081" ref="G1766"/>
    <hyperlink r:id="rId3082" ref="A1767"/>
    <hyperlink r:id="rId3083" ref="G1767"/>
    <hyperlink r:id="rId3084" ref="A1768"/>
    <hyperlink r:id="rId3085" ref="G1768"/>
    <hyperlink r:id="rId3086" ref="A1769"/>
    <hyperlink r:id="rId3087" ref="G1769"/>
    <hyperlink r:id="rId3088" ref="A1770"/>
    <hyperlink r:id="rId3089" ref="G1770"/>
    <hyperlink r:id="rId3090" ref="A1771"/>
    <hyperlink r:id="rId3091" ref="G1771"/>
    <hyperlink r:id="rId3092" ref="A1772"/>
    <hyperlink r:id="rId3093" ref="G1772"/>
    <hyperlink r:id="rId3094" ref="A1773"/>
    <hyperlink r:id="rId3095" ref="G1773"/>
    <hyperlink r:id="rId3096" ref="A1774"/>
    <hyperlink r:id="rId3097" ref="G1774"/>
    <hyperlink r:id="rId3098" ref="A1775"/>
    <hyperlink r:id="rId3099" ref="G1775"/>
    <hyperlink r:id="rId3100" ref="A1776"/>
    <hyperlink r:id="rId3101" ref="G1776"/>
    <hyperlink r:id="rId3102" ref="A1777"/>
    <hyperlink r:id="rId3103" ref="G1777"/>
    <hyperlink r:id="rId3104" ref="A1778"/>
    <hyperlink r:id="rId3105" ref="G1778"/>
    <hyperlink r:id="rId3106" ref="A1779"/>
    <hyperlink r:id="rId3107" ref="G1779"/>
    <hyperlink r:id="rId3108" ref="A1780"/>
    <hyperlink r:id="rId3109" ref="G1780"/>
    <hyperlink r:id="rId3110" ref="A1781"/>
    <hyperlink r:id="rId3111" ref="G1781"/>
    <hyperlink r:id="rId3112" ref="A1782"/>
    <hyperlink r:id="rId3113" ref="G1782"/>
    <hyperlink r:id="rId3114" ref="A1783"/>
    <hyperlink r:id="rId3115" ref="G1783"/>
    <hyperlink r:id="rId3116" ref="A1784"/>
    <hyperlink r:id="rId3117" ref="G1784"/>
    <hyperlink r:id="rId3118" ref="A1785"/>
    <hyperlink r:id="rId3119" ref="G1785"/>
    <hyperlink r:id="rId3120" ref="A1786"/>
    <hyperlink r:id="rId3121" ref="G1786"/>
    <hyperlink r:id="rId3122" ref="A1787"/>
    <hyperlink r:id="rId3123" ref="G1787"/>
    <hyperlink r:id="rId3124" ref="A1788"/>
    <hyperlink r:id="rId3125" ref="G1788"/>
    <hyperlink r:id="rId3126" ref="A1789"/>
    <hyperlink r:id="rId3127" ref="G1789"/>
    <hyperlink r:id="rId3128" ref="A1790"/>
    <hyperlink r:id="rId3129" ref="G1790"/>
    <hyperlink r:id="rId3130" ref="A1791"/>
    <hyperlink r:id="rId3131" ref="G1791"/>
    <hyperlink r:id="rId3132" ref="A1792"/>
    <hyperlink r:id="rId3133" ref="G1792"/>
    <hyperlink r:id="rId3134" ref="A1793"/>
    <hyperlink r:id="rId3135" ref="G1793"/>
    <hyperlink r:id="rId3136" ref="A1794"/>
    <hyperlink r:id="rId3137" ref="G1794"/>
    <hyperlink r:id="rId3138" ref="A1795"/>
    <hyperlink r:id="rId3139" ref="G1795"/>
    <hyperlink r:id="rId3140" ref="A1796"/>
    <hyperlink r:id="rId3141" ref="G1796"/>
    <hyperlink r:id="rId3142" ref="A1797"/>
    <hyperlink r:id="rId3143" ref="G1797"/>
    <hyperlink r:id="rId3144" ref="A1798"/>
    <hyperlink r:id="rId3145" ref="G1798"/>
    <hyperlink r:id="rId3146" ref="A1799"/>
    <hyperlink r:id="rId3147" ref="G1799"/>
    <hyperlink r:id="rId3148" ref="A1800"/>
    <hyperlink r:id="rId3149" ref="G1800"/>
    <hyperlink r:id="rId3150" ref="A1801"/>
    <hyperlink r:id="rId3151" ref="G1801"/>
    <hyperlink r:id="rId3152" ref="A1802"/>
    <hyperlink r:id="rId3153" ref="G1802"/>
    <hyperlink r:id="rId3154" ref="A1803"/>
    <hyperlink r:id="rId3155" ref="G1803"/>
    <hyperlink r:id="rId3156" ref="A1804"/>
    <hyperlink r:id="rId3157" ref="G1804"/>
    <hyperlink r:id="rId3158" ref="A1805"/>
    <hyperlink r:id="rId3159" ref="G1805"/>
    <hyperlink r:id="rId3160" ref="A1806"/>
    <hyperlink r:id="rId3161" ref="G1806"/>
    <hyperlink r:id="rId3162" ref="A1807"/>
    <hyperlink r:id="rId3163" ref="G1807"/>
    <hyperlink r:id="rId3164" ref="A1808"/>
    <hyperlink r:id="rId3165" ref="G1808"/>
    <hyperlink r:id="rId3166" ref="A1809"/>
    <hyperlink r:id="rId3167" ref="G1809"/>
    <hyperlink r:id="rId3168" ref="A1810"/>
    <hyperlink r:id="rId3169" ref="G1810"/>
    <hyperlink r:id="rId3170" ref="A1811"/>
    <hyperlink r:id="rId3171" ref="G1811"/>
    <hyperlink r:id="rId3172" ref="A1812"/>
    <hyperlink r:id="rId3173" ref="G1812"/>
    <hyperlink r:id="rId3174" ref="A1813"/>
    <hyperlink r:id="rId3175" ref="G1813"/>
    <hyperlink r:id="rId3176" ref="A1814"/>
    <hyperlink r:id="rId3177" ref="G1814"/>
    <hyperlink r:id="rId3178" ref="A1815"/>
    <hyperlink r:id="rId3179" ref="G1815"/>
    <hyperlink r:id="rId3180" ref="A1816"/>
    <hyperlink r:id="rId3181" ref="G1816"/>
    <hyperlink r:id="rId3182" ref="A1817"/>
    <hyperlink r:id="rId3183" ref="G1817"/>
    <hyperlink r:id="rId3184" ref="A1818"/>
    <hyperlink r:id="rId3185" ref="G1818"/>
    <hyperlink r:id="rId3186" ref="A1819"/>
    <hyperlink r:id="rId3187" ref="G1819"/>
    <hyperlink r:id="rId3188" ref="A1820"/>
    <hyperlink r:id="rId3189" ref="G1820"/>
    <hyperlink r:id="rId3190" ref="A1821"/>
    <hyperlink r:id="rId3191" ref="G1821"/>
    <hyperlink r:id="rId3192" ref="A1822"/>
    <hyperlink r:id="rId3193" ref="G1822"/>
    <hyperlink r:id="rId3194" ref="A1823"/>
    <hyperlink r:id="rId3195" ref="G1823"/>
    <hyperlink r:id="rId3196" ref="A1824"/>
    <hyperlink r:id="rId3197" ref="G1824"/>
    <hyperlink r:id="rId3198" ref="A1825"/>
    <hyperlink r:id="rId3199" ref="G1825"/>
    <hyperlink r:id="rId3200" ref="A1826"/>
    <hyperlink r:id="rId3201" ref="G1826"/>
    <hyperlink r:id="rId3202" ref="A1827"/>
    <hyperlink r:id="rId3203" ref="G1827"/>
    <hyperlink r:id="rId3204" ref="A1828"/>
    <hyperlink r:id="rId3205" ref="G1828"/>
    <hyperlink r:id="rId3206" ref="A1829"/>
    <hyperlink r:id="rId3207" ref="G1829"/>
    <hyperlink r:id="rId3208" ref="A1830"/>
    <hyperlink r:id="rId3209" ref="G1830"/>
    <hyperlink r:id="rId3210" ref="A1831"/>
    <hyperlink r:id="rId3211" ref="G1831"/>
    <hyperlink r:id="rId3212" ref="A1832"/>
    <hyperlink r:id="rId3213" ref="G1832"/>
    <hyperlink r:id="rId3214" ref="A1833"/>
    <hyperlink r:id="rId3215" ref="G1833"/>
    <hyperlink r:id="rId3216" ref="A1834"/>
    <hyperlink r:id="rId3217" ref="G1834"/>
    <hyperlink r:id="rId3218" ref="A1835"/>
    <hyperlink r:id="rId3219" ref="G1835"/>
    <hyperlink r:id="rId3220" ref="A1836"/>
    <hyperlink r:id="rId3221" ref="G1836"/>
    <hyperlink r:id="rId3222" ref="A1837"/>
    <hyperlink r:id="rId3223" ref="G1837"/>
    <hyperlink r:id="rId3224" ref="A1838"/>
    <hyperlink r:id="rId3225" ref="G1838"/>
    <hyperlink r:id="rId3226" ref="A1839"/>
    <hyperlink r:id="rId3227" ref="G1839"/>
    <hyperlink r:id="rId3228" ref="A1840"/>
    <hyperlink r:id="rId3229" ref="G1840"/>
    <hyperlink r:id="rId3230" ref="A1841"/>
    <hyperlink r:id="rId3231" ref="G1841"/>
    <hyperlink r:id="rId3232" ref="A1842"/>
    <hyperlink r:id="rId3233" ref="G1842"/>
    <hyperlink r:id="rId3234" ref="A1843"/>
    <hyperlink r:id="rId3235" ref="G1843"/>
    <hyperlink r:id="rId3236" ref="A1844"/>
    <hyperlink r:id="rId3237" ref="G1844"/>
    <hyperlink r:id="rId3238" ref="A1845"/>
    <hyperlink r:id="rId3239" ref="G1845"/>
    <hyperlink r:id="rId3240" ref="A1846"/>
    <hyperlink r:id="rId3241" ref="G1846"/>
    <hyperlink r:id="rId3242" ref="A1847"/>
    <hyperlink r:id="rId3243" ref="G1847"/>
    <hyperlink r:id="rId3244" ref="A1848"/>
    <hyperlink r:id="rId3245" ref="G1848"/>
    <hyperlink r:id="rId3246" ref="A1849"/>
    <hyperlink r:id="rId3247" ref="G1849"/>
    <hyperlink r:id="rId3248" ref="A1850"/>
    <hyperlink r:id="rId3249" ref="G1850"/>
    <hyperlink r:id="rId3250" ref="A1851"/>
    <hyperlink r:id="rId3251" ref="G1851"/>
    <hyperlink r:id="rId3252" ref="A1852"/>
    <hyperlink r:id="rId3253" ref="G1852"/>
    <hyperlink r:id="rId3254" ref="A1853"/>
    <hyperlink r:id="rId3255" ref="G1853"/>
    <hyperlink r:id="rId3256" ref="A1854"/>
    <hyperlink r:id="rId3257" ref="G1854"/>
    <hyperlink r:id="rId3258" ref="A1855"/>
    <hyperlink r:id="rId3259" ref="G1855"/>
    <hyperlink r:id="rId3260" ref="A1856"/>
    <hyperlink r:id="rId3261" ref="G1856"/>
    <hyperlink r:id="rId3262" ref="A1857"/>
    <hyperlink r:id="rId3263" ref="G1857"/>
    <hyperlink r:id="rId3264" ref="A1858"/>
    <hyperlink r:id="rId3265" ref="G1858"/>
    <hyperlink r:id="rId3266" ref="A1859"/>
    <hyperlink r:id="rId3267" ref="G1859"/>
    <hyperlink r:id="rId3268" ref="A1860"/>
    <hyperlink r:id="rId3269" ref="G1860"/>
    <hyperlink r:id="rId3270" ref="A1861"/>
    <hyperlink r:id="rId3271" ref="G1861"/>
    <hyperlink r:id="rId3272" ref="A1862"/>
    <hyperlink r:id="rId3273" ref="G1862"/>
    <hyperlink r:id="rId3274" ref="A1863"/>
    <hyperlink r:id="rId3275" ref="G1863"/>
    <hyperlink r:id="rId3276" ref="A1864"/>
    <hyperlink r:id="rId3277" ref="G1864"/>
    <hyperlink r:id="rId3278" ref="A1865"/>
    <hyperlink r:id="rId3279" ref="G1865"/>
    <hyperlink r:id="rId3280" ref="A1866"/>
    <hyperlink r:id="rId3281" ref="G1866"/>
    <hyperlink r:id="rId3282" ref="A1867"/>
    <hyperlink r:id="rId3283" ref="G1867"/>
    <hyperlink r:id="rId3284" ref="A1868"/>
    <hyperlink r:id="rId3285" ref="G1868"/>
    <hyperlink r:id="rId3286" ref="A1869"/>
    <hyperlink r:id="rId3287" ref="G1869"/>
    <hyperlink r:id="rId3288" ref="A1870"/>
    <hyperlink r:id="rId3289" ref="G1870"/>
    <hyperlink r:id="rId3290" ref="A1871"/>
    <hyperlink r:id="rId3291" ref="G1871"/>
    <hyperlink r:id="rId3292" ref="A1872"/>
    <hyperlink r:id="rId3293" ref="G1872"/>
    <hyperlink r:id="rId3294" ref="A1873"/>
    <hyperlink r:id="rId3295" ref="G1873"/>
    <hyperlink r:id="rId3296" ref="A1874"/>
    <hyperlink r:id="rId3297" ref="G1874"/>
    <hyperlink r:id="rId3298" ref="A1875"/>
    <hyperlink r:id="rId3299" ref="G1875"/>
    <hyperlink r:id="rId3300" ref="A1876"/>
    <hyperlink r:id="rId3301" ref="G1876"/>
    <hyperlink r:id="rId3302" ref="A1877"/>
    <hyperlink r:id="rId3303" ref="G1877"/>
    <hyperlink r:id="rId3304" ref="A1878"/>
    <hyperlink r:id="rId3305" ref="G1878"/>
    <hyperlink r:id="rId3306" ref="A1879"/>
    <hyperlink r:id="rId3307" ref="G1879"/>
    <hyperlink r:id="rId3308" ref="A1880"/>
    <hyperlink r:id="rId3309" ref="G1880"/>
    <hyperlink r:id="rId3310" ref="A1881"/>
    <hyperlink r:id="rId3311" ref="G1881"/>
    <hyperlink r:id="rId3312" ref="A1882"/>
    <hyperlink r:id="rId3313" ref="G1882"/>
    <hyperlink r:id="rId3314" ref="A1883"/>
    <hyperlink r:id="rId3315" ref="G1883"/>
    <hyperlink r:id="rId3316" ref="A1884"/>
    <hyperlink r:id="rId3317" ref="G1884"/>
    <hyperlink r:id="rId3318" ref="A1885"/>
    <hyperlink r:id="rId3319" ref="G1885"/>
    <hyperlink r:id="rId3320" ref="A1886"/>
    <hyperlink r:id="rId3321" ref="G1886"/>
    <hyperlink r:id="rId3322" ref="A1887"/>
    <hyperlink r:id="rId3323" ref="G1887"/>
    <hyperlink r:id="rId3324" ref="A1888"/>
    <hyperlink r:id="rId3325" ref="G1888"/>
    <hyperlink r:id="rId3326" ref="A1889"/>
    <hyperlink r:id="rId3327" ref="G1889"/>
    <hyperlink r:id="rId3328" ref="A1890"/>
    <hyperlink r:id="rId3329" ref="G1890"/>
    <hyperlink r:id="rId3330" ref="A1891"/>
    <hyperlink r:id="rId3331" ref="G1891"/>
    <hyperlink r:id="rId3332" ref="A1892"/>
    <hyperlink r:id="rId3333" ref="G1892"/>
    <hyperlink r:id="rId3334" ref="A1893"/>
    <hyperlink r:id="rId3335" ref="G1893"/>
    <hyperlink r:id="rId3336" ref="A1894"/>
    <hyperlink r:id="rId3337" ref="G1894"/>
    <hyperlink r:id="rId3338" ref="A1895"/>
    <hyperlink r:id="rId3339" ref="G1895"/>
    <hyperlink r:id="rId3340" ref="A1896"/>
    <hyperlink r:id="rId3341" ref="G1896"/>
    <hyperlink r:id="rId3342" ref="A1897"/>
    <hyperlink r:id="rId3343" ref="G1897"/>
    <hyperlink r:id="rId3344" ref="A1898"/>
    <hyperlink r:id="rId3345" ref="G1898"/>
    <hyperlink r:id="rId3346" ref="A1899"/>
    <hyperlink r:id="rId3347" ref="G1899"/>
    <hyperlink r:id="rId3348" ref="A1900"/>
    <hyperlink r:id="rId3349" ref="G1900"/>
    <hyperlink r:id="rId3350" ref="A1901"/>
    <hyperlink r:id="rId3351" ref="G1901"/>
    <hyperlink r:id="rId3352" ref="A1902"/>
    <hyperlink r:id="rId3353" ref="G1902"/>
    <hyperlink r:id="rId3354" ref="A1903"/>
    <hyperlink r:id="rId3355" ref="G1903"/>
    <hyperlink r:id="rId3356" ref="A1904"/>
    <hyperlink r:id="rId3357" ref="G1904"/>
    <hyperlink r:id="rId3358" ref="A1905"/>
    <hyperlink r:id="rId3359" ref="G1905"/>
    <hyperlink r:id="rId3360" ref="A1906"/>
    <hyperlink r:id="rId3361" ref="G1906"/>
    <hyperlink r:id="rId3362" ref="A1907"/>
    <hyperlink r:id="rId3363" ref="G1907"/>
    <hyperlink r:id="rId3364" ref="A1908"/>
    <hyperlink r:id="rId3365" ref="G1908"/>
    <hyperlink r:id="rId3366" ref="A1909"/>
    <hyperlink r:id="rId3367" ref="G1909"/>
    <hyperlink r:id="rId3368" ref="A1910"/>
    <hyperlink r:id="rId3369" ref="G1910"/>
    <hyperlink r:id="rId3370" ref="A1911"/>
    <hyperlink r:id="rId3371" ref="G1911"/>
    <hyperlink r:id="rId3372" ref="A1912"/>
    <hyperlink r:id="rId3373" ref="G1912"/>
    <hyperlink r:id="rId3374" ref="A1913"/>
    <hyperlink r:id="rId3375" ref="G1913"/>
    <hyperlink r:id="rId3376" ref="A1914"/>
    <hyperlink r:id="rId3377" ref="G1914"/>
    <hyperlink r:id="rId3378" ref="A1915"/>
    <hyperlink r:id="rId3379" ref="G1915"/>
    <hyperlink r:id="rId3380" ref="A1916"/>
    <hyperlink r:id="rId3381" ref="G1916"/>
    <hyperlink r:id="rId3382" ref="A1917"/>
    <hyperlink r:id="rId3383" ref="G1917"/>
    <hyperlink r:id="rId3384" ref="A1918"/>
    <hyperlink r:id="rId3385" ref="G1918"/>
    <hyperlink r:id="rId3386" ref="A1919"/>
    <hyperlink r:id="rId3387" ref="G1919"/>
    <hyperlink r:id="rId3388" ref="A1920"/>
    <hyperlink r:id="rId3389" ref="G1920"/>
    <hyperlink r:id="rId3390" ref="A1921"/>
    <hyperlink r:id="rId3391" ref="G1921"/>
    <hyperlink r:id="rId3392" ref="A1922"/>
    <hyperlink r:id="rId3393" ref="G1922"/>
    <hyperlink r:id="rId3394" ref="A1923"/>
    <hyperlink r:id="rId3395" ref="G1923"/>
    <hyperlink r:id="rId3396" ref="A1924"/>
    <hyperlink r:id="rId3397" ref="G1924"/>
    <hyperlink r:id="rId3398" ref="A1925"/>
    <hyperlink r:id="rId3399" ref="G1925"/>
    <hyperlink r:id="rId3400" ref="A1926"/>
    <hyperlink r:id="rId3401" ref="G1926"/>
    <hyperlink r:id="rId3402" ref="A1927"/>
    <hyperlink r:id="rId3403" ref="G1927"/>
    <hyperlink r:id="rId3404" ref="A1928"/>
    <hyperlink r:id="rId3405" ref="G1928"/>
    <hyperlink r:id="rId3406" ref="A1929"/>
    <hyperlink r:id="rId3407" ref="G1929"/>
    <hyperlink r:id="rId3408" ref="A1930"/>
    <hyperlink r:id="rId3409" ref="G1930"/>
    <hyperlink r:id="rId3410" ref="A1931"/>
    <hyperlink r:id="rId3411" ref="G1931"/>
    <hyperlink r:id="rId3412" ref="A1932"/>
    <hyperlink r:id="rId3413" ref="G1932"/>
    <hyperlink r:id="rId3414" ref="A1933"/>
    <hyperlink r:id="rId3415" ref="G1933"/>
    <hyperlink r:id="rId3416" ref="A1934"/>
    <hyperlink r:id="rId3417" ref="G1934"/>
    <hyperlink r:id="rId3418" ref="A1935"/>
    <hyperlink r:id="rId3419" ref="G1935"/>
    <hyperlink r:id="rId3420" ref="A1936"/>
    <hyperlink r:id="rId3421" ref="G1936"/>
    <hyperlink r:id="rId3422" ref="A1937"/>
    <hyperlink r:id="rId3423" ref="G1937"/>
    <hyperlink r:id="rId3424" ref="A1938"/>
    <hyperlink r:id="rId3425" ref="G1938"/>
    <hyperlink r:id="rId3426" ref="A1939"/>
    <hyperlink r:id="rId3427" ref="G1939"/>
    <hyperlink r:id="rId3428" ref="A1940"/>
    <hyperlink r:id="rId3429" ref="G1940"/>
    <hyperlink r:id="rId3430" ref="A1941"/>
    <hyperlink r:id="rId3431" ref="G1941"/>
    <hyperlink r:id="rId3432" ref="A1942"/>
    <hyperlink r:id="rId3433" ref="G1942"/>
    <hyperlink r:id="rId3434" ref="A1943"/>
    <hyperlink r:id="rId3435" ref="G1943"/>
    <hyperlink r:id="rId3436" ref="A1944"/>
    <hyperlink r:id="rId3437" ref="G1944"/>
    <hyperlink r:id="rId3438" ref="A1945"/>
    <hyperlink r:id="rId3439" ref="G1945"/>
    <hyperlink r:id="rId3440" ref="A1946"/>
    <hyperlink r:id="rId3441" ref="G1946"/>
    <hyperlink r:id="rId3442" ref="A1947"/>
    <hyperlink r:id="rId3443" ref="G1947"/>
    <hyperlink r:id="rId3444" ref="A1948"/>
    <hyperlink r:id="rId3445" ref="G1948"/>
    <hyperlink r:id="rId3446" ref="A1949"/>
    <hyperlink r:id="rId3447" ref="G1949"/>
    <hyperlink r:id="rId3448" ref="A1950"/>
    <hyperlink r:id="rId3449" ref="G1950"/>
    <hyperlink r:id="rId3450" ref="A1951"/>
    <hyperlink r:id="rId3451" ref="G1951"/>
    <hyperlink r:id="rId3452" ref="A1952"/>
    <hyperlink r:id="rId3453" ref="G1952"/>
    <hyperlink r:id="rId3454" ref="A1953"/>
    <hyperlink r:id="rId3455" ref="G1953"/>
    <hyperlink r:id="rId3456" ref="A1954"/>
    <hyperlink r:id="rId3457" ref="G1954"/>
    <hyperlink r:id="rId3458" ref="A1955"/>
    <hyperlink r:id="rId3459" ref="G1955"/>
    <hyperlink r:id="rId3460" ref="A1956"/>
    <hyperlink r:id="rId3461" ref="G1956"/>
    <hyperlink r:id="rId3462" ref="A1957"/>
    <hyperlink r:id="rId3463" ref="G1957"/>
    <hyperlink r:id="rId3464" ref="A1958"/>
    <hyperlink r:id="rId3465" ref="G1958"/>
    <hyperlink r:id="rId3466" ref="A1959"/>
    <hyperlink r:id="rId3467" ref="G1959"/>
    <hyperlink r:id="rId3468" ref="A1960"/>
    <hyperlink r:id="rId3469" ref="G1960"/>
    <hyperlink r:id="rId3470" ref="A1961"/>
    <hyperlink r:id="rId3471" ref="G1961"/>
    <hyperlink r:id="rId3472" ref="A1962"/>
    <hyperlink r:id="rId3473" ref="G1962"/>
    <hyperlink r:id="rId3474" ref="A1963"/>
    <hyperlink r:id="rId3475" ref="G1963"/>
    <hyperlink r:id="rId3476" ref="A1964"/>
    <hyperlink r:id="rId3477" ref="G1964"/>
    <hyperlink r:id="rId3478" ref="A1965"/>
    <hyperlink r:id="rId3479" ref="G1965"/>
    <hyperlink r:id="rId3480" ref="A1966"/>
    <hyperlink r:id="rId3481" ref="G1966"/>
    <hyperlink r:id="rId3482" ref="A1967"/>
    <hyperlink r:id="rId3483" ref="G1967"/>
    <hyperlink r:id="rId3484" ref="A1968"/>
    <hyperlink r:id="rId3485" ref="G1968"/>
    <hyperlink r:id="rId3486" ref="A1969"/>
    <hyperlink r:id="rId3487" ref="G1969"/>
    <hyperlink r:id="rId3488" ref="A1970"/>
    <hyperlink r:id="rId3489" ref="G1970"/>
    <hyperlink r:id="rId3490" ref="A1971"/>
    <hyperlink r:id="rId3491" ref="G1971"/>
    <hyperlink r:id="rId3492" ref="A1972"/>
    <hyperlink r:id="rId3493" ref="G1972"/>
    <hyperlink r:id="rId3494" ref="A1973"/>
    <hyperlink r:id="rId3495" ref="G1973"/>
    <hyperlink r:id="rId3496" ref="A1974"/>
    <hyperlink r:id="rId3497" ref="G1974"/>
    <hyperlink r:id="rId3498" ref="A1975"/>
    <hyperlink r:id="rId3499" ref="G1975"/>
    <hyperlink r:id="rId3500" ref="A1976"/>
    <hyperlink r:id="rId3501" ref="G1976"/>
    <hyperlink r:id="rId3502" ref="A1977"/>
    <hyperlink r:id="rId3503" ref="G1977"/>
    <hyperlink r:id="rId3504" ref="A1978"/>
    <hyperlink r:id="rId3505" ref="G1978"/>
    <hyperlink r:id="rId3506" ref="A1979"/>
    <hyperlink r:id="rId3507" ref="G1979"/>
    <hyperlink r:id="rId3508" ref="A1980"/>
    <hyperlink r:id="rId3509" ref="G1980"/>
    <hyperlink r:id="rId3510" ref="A1981"/>
    <hyperlink r:id="rId3511" ref="G1981"/>
    <hyperlink r:id="rId3512" ref="A1982"/>
    <hyperlink r:id="rId3513" ref="G1982"/>
    <hyperlink r:id="rId3514" ref="A1983"/>
    <hyperlink r:id="rId3515" ref="G1983"/>
    <hyperlink r:id="rId3516" ref="A1984"/>
    <hyperlink r:id="rId3517" ref="G1984"/>
    <hyperlink r:id="rId3518" ref="A1985"/>
    <hyperlink r:id="rId3519" ref="G1985"/>
    <hyperlink r:id="rId3520" ref="A1986"/>
    <hyperlink r:id="rId3521" ref="G1986"/>
    <hyperlink r:id="rId3522" ref="A1987"/>
    <hyperlink r:id="rId3523" ref="G1987"/>
    <hyperlink r:id="rId3524" ref="A1988"/>
    <hyperlink r:id="rId3525" ref="G1988"/>
    <hyperlink r:id="rId3526" ref="A1989"/>
    <hyperlink r:id="rId3527" ref="G1989"/>
    <hyperlink r:id="rId3528" ref="A1990"/>
    <hyperlink r:id="rId3529" ref="G1990"/>
    <hyperlink r:id="rId3530" ref="A1991"/>
    <hyperlink r:id="rId3531" ref="G1991"/>
    <hyperlink r:id="rId3532" ref="A1992"/>
    <hyperlink r:id="rId3533" ref="G1992"/>
    <hyperlink r:id="rId3534" ref="A1993"/>
    <hyperlink r:id="rId3535" ref="G1993"/>
    <hyperlink r:id="rId3536" ref="A1994"/>
    <hyperlink r:id="rId3537" ref="G1994"/>
    <hyperlink r:id="rId3538" ref="A1995"/>
    <hyperlink r:id="rId3539" ref="G1995"/>
    <hyperlink r:id="rId3540" ref="A1996"/>
    <hyperlink r:id="rId3541" ref="G1996"/>
    <hyperlink r:id="rId3542" ref="A1997"/>
    <hyperlink r:id="rId3543" ref="G1997"/>
    <hyperlink r:id="rId3544" ref="A1998"/>
    <hyperlink r:id="rId3545" ref="G1998"/>
    <hyperlink r:id="rId3546" ref="A1999"/>
    <hyperlink r:id="rId3547" ref="G1999"/>
    <hyperlink r:id="rId3548" ref="A2000"/>
    <hyperlink r:id="rId3549" ref="G2000"/>
    <hyperlink r:id="rId3550" ref="A2001"/>
    <hyperlink r:id="rId3551" ref="G2001"/>
    <hyperlink r:id="rId3552" ref="A2002"/>
    <hyperlink r:id="rId3553" ref="G2002"/>
    <hyperlink r:id="rId3554" ref="A2003"/>
    <hyperlink r:id="rId3555" ref="G2003"/>
    <hyperlink r:id="rId3556" ref="A2004"/>
    <hyperlink r:id="rId3557" ref="G2004"/>
    <hyperlink r:id="rId3558" ref="A2005"/>
    <hyperlink r:id="rId3559" ref="G2005"/>
    <hyperlink r:id="rId3560" ref="A2006"/>
    <hyperlink r:id="rId3561" ref="G2006"/>
    <hyperlink r:id="rId3562" ref="A2007"/>
    <hyperlink r:id="rId3563" ref="G2007"/>
    <hyperlink r:id="rId3564" ref="A2008"/>
    <hyperlink r:id="rId3565" ref="G2008"/>
    <hyperlink r:id="rId3566" ref="A2009"/>
    <hyperlink r:id="rId3567" ref="G2009"/>
    <hyperlink r:id="rId3568" ref="A2010"/>
    <hyperlink r:id="rId3569" ref="G2010"/>
    <hyperlink r:id="rId3570" ref="A2011"/>
    <hyperlink r:id="rId3571" ref="G2011"/>
    <hyperlink r:id="rId3572" ref="A2012"/>
    <hyperlink r:id="rId3573" ref="G2012"/>
    <hyperlink r:id="rId3574" ref="A2013"/>
    <hyperlink r:id="rId3575" ref="G2013"/>
    <hyperlink r:id="rId3576" ref="A2014"/>
    <hyperlink r:id="rId3577" ref="G2014"/>
    <hyperlink r:id="rId3578" ref="A2015"/>
    <hyperlink r:id="rId3579" ref="G2015"/>
    <hyperlink r:id="rId3580" ref="A2016"/>
    <hyperlink r:id="rId3581" ref="G2016"/>
    <hyperlink r:id="rId3582" ref="A2017"/>
    <hyperlink r:id="rId3583" ref="G2017"/>
    <hyperlink r:id="rId3584" ref="A2018"/>
    <hyperlink r:id="rId3585" ref="G2018"/>
    <hyperlink r:id="rId3586" ref="A2019"/>
    <hyperlink r:id="rId3587" ref="G2019"/>
    <hyperlink r:id="rId3588" ref="A2020"/>
    <hyperlink r:id="rId3589" ref="G2020"/>
    <hyperlink r:id="rId3590" ref="A2021"/>
    <hyperlink r:id="rId3591" ref="G2021"/>
    <hyperlink r:id="rId3592" ref="A2022"/>
    <hyperlink r:id="rId3593" ref="G2022"/>
    <hyperlink r:id="rId3594" ref="A2023"/>
    <hyperlink r:id="rId3595" ref="G2023"/>
    <hyperlink r:id="rId3596" ref="A2024"/>
    <hyperlink r:id="rId3597" ref="G2024"/>
    <hyperlink r:id="rId3598" ref="A2025"/>
    <hyperlink r:id="rId3599" ref="G2025"/>
    <hyperlink r:id="rId3600" ref="A2026"/>
    <hyperlink r:id="rId3601" ref="G2026"/>
    <hyperlink r:id="rId3602" ref="A2027"/>
    <hyperlink r:id="rId3603" ref="G2027"/>
    <hyperlink r:id="rId3604" ref="A2028"/>
    <hyperlink r:id="rId3605" ref="G2028"/>
    <hyperlink r:id="rId3606" ref="A2029"/>
    <hyperlink r:id="rId3607" ref="G2029"/>
    <hyperlink r:id="rId3608" ref="A2030"/>
    <hyperlink r:id="rId3609" ref="G2030"/>
    <hyperlink r:id="rId3610" ref="A2031"/>
    <hyperlink r:id="rId3611" ref="G2031"/>
    <hyperlink r:id="rId3612" ref="A2032"/>
    <hyperlink r:id="rId3613" ref="G2032"/>
    <hyperlink r:id="rId3614" ref="A2033"/>
    <hyperlink r:id="rId3615" ref="G2033"/>
    <hyperlink r:id="rId3616" ref="A2034"/>
    <hyperlink r:id="rId3617" ref="G2034"/>
    <hyperlink r:id="rId3618" ref="A2035"/>
    <hyperlink r:id="rId3619" ref="G2035"/>
    <hyperlink r:id="rId3620" ref="A2036"/>
    <hyperlink r:id="rId3621" ref="G2036"/>
    <hyperlink r:id="rId3622" ref="A2037"/>
    <hyperlink r:id="rId3623" ref="G2037"/>
    <hyperlink r:id="rId3624" ref="A2038"/>
    <hyperlink r:id="rId3625" ref="G2038"/>
    <hyperlink r:id="rId3626" ref="A2039"/>
    <hyperlink r:id="rId3627" ref="G2039"/>
    <hyperlink r:id="rId3628" ref="A2040"/>
    <hyperlink r:id="rId3629" ref="G2040"/>
    <hyperlink r:id="rId3630" ref="A2041"/>
    <hyperlink r:id="rId3631" ref="G2041"/>
    <hyperlink r:id="rId3632" ref="A2042"/>
    <hyperlink r:id="rId3633" ref="G2042"/>
    <hyperlink r:id="rId3634" ref="A2043"/>
    <hyperlink r:id="rId3635" ref="G2043"/>
    <hyperlink r:id="rId3636" ref="A2044"/>
    <hyperlink r:id="rId3637" ref="G2044"/>
    <hyperlink r:id="rId3638" ref="A2045"/>
    <hyperlink r:id="rId3639" ref="G2045"/>
    <hyperlink r:id="rId3640" ref="A2046"/>
    <hyperlink r:id="rId3641" ref="G2046"/>
    <hyperlink r:id="rId3642" ref="A2047"/>
    <hyperlink r:id="rId3643" ref="G2047"/>
    <hyperlink r:id="rId3644" ref="A2048"/>
    <hyperlink r:id="rId3645" ref="G2048"/>
    <hyperlink r:id="rId3646" ref="A2049"/>
    <hyperlink r:id="rId3647" ref="G2049"/>
    <hyperlink r:id="rId3648" ref="A2050"/>
    <hyperlink r:id="rId3649" ref="G2050"/>
    <hyperlink r:id="rId3650" ref="A2051"/>
    <hyperlink r:id="rId3651" ref="G2051"/>
    <hyperlink r:id="rId3652" ref="A2052"/>
    <hyperlink r:id="rId3653" ref="G2052"/>
    <hyperlink r:id="rId3654" ref="A2053"/>
    <hyperlink r:id="rId3655" ref="G2053"/>
    <hyperlink r:id="rId3656" ref="A2054"/>
    <hyperlink r:id="rId3657" ref="G2054"/>
    <hyperlink r:id="rId3658" ref="A2055"/>
    <hyperlink r:id="rId3659" ref="G2055"/>
    <hyperlink r:id="rId3660" ref="A2056"/>
    <hyperlink r:id="rId3661" ref="G2056"/>
    <hyperlink r:id="rId3662" ref="A2057"/>
    <hyperlink r:id="rId3663" ref="G2057"/>
    <hyperlink r:id="rId3664" ref="A2058"/>
    <hyperlink r:id="rId3665" ref="G2058"/>
    <hyperlink r:id="rId3666" ref="A2059"/>
    <hyperlink r:id="rId3667" ref="G2059"/>
    <hyperlink r:id="rId3668" ref="A2060"/>
    <hyperlink r:id="rId3669" ref="G2060"/>
    <hyperlink r:id="rId3670" ref="A2061"/>
    <hyperlink r:id="rId3671" ref="G2061"/>
    <hyperlink r:id="rId3672" ref="A2062"/>
    <hyperlink r:id="rId3673" ref="G2062"/>
    <hyperlink r:id="rId3674" ref="A2063"/>
    <hyperlink r:id="rId3675" ref="G2063"/>
    <hyperlink r:id="rId3676" ref="A2064"/>
    <hyperlink r:id="rId3677" ref="G2064"/>
    <hyperlink r:id="rId3678" ref="A2065"/>
    <hyperlink r:id="rId3679" ref="G2065"/>
    <hyperlink r:id="rId3680" ref="A2066"/>
    <hyperlink r:id="rId3681" ref="G2066"/>
    <hyperlink r:id="rId3682" ref="A2067"/>
    <hyperlink r:id="rId3683" ref="G2067"/>
    <hyperlink r:id="rId3684" ref="A2068"/>
    <hyperlink r:id="rId3685" ref="G2068"/>
    <hyperlink r:id="rId3686" ref="A2069"/>
    <hyperlink r:id="rId3687" ref="G2069"/>
    <hyperlink r:id="rId3688" ref="A2070"/>
    <hyperlink r:id="rId3689" ref="G2070"/>
    <hyperlink r:id="rId3690" ref="A2071"/>
    <hyperlink r:id="rId3691" ref="G2071"/>
    <hyperlink r:id="rId3692" ref="A2072"/>
    <hyperlink r:id="rId3693" ref="G2072"/>
    <hyperlink r:id="rId3694" ref="A2073"/>
    <hyperlink r:id="rId3695" ref="G2073"/>
    <hyperlink r:id="rId3696" ref="A2074"/>
    <hyperlink r:id="rId3697" ref="G2074"/>
    <hyperlink r:id="rId3698" ref="A2075"/>
    <hyperlink r:id="rId3699" ref="G2075"/>
    <hyperlink r:id="rId3700" ref="A2076"/>
    <hyperlink r:id="rId3701" ref="G2076"/>
    <hyperlink r:id="rId3702" ref="A2077"/>
    <hyperlink r:id="rId3703" ref="G2077"/>
    <hyperlink r:id="rId3704" ref="A2078"/>
    <hyperlink r:id="rId3705" ref="G2078"/>
    <hyperlink r:id="rId3706" ref="A2079"/>
    <hyperlink r:id="rId3707" ref="G2079"/>
    <hyperlink r:id="rId3708" ref="A2080"/>
    <hyperlink r:id="rId3709" ref="G2080"/>
    <hyperlink r:id="rId3710" ref="A2081"/>
    <hyperlink r:id="rId3711" ref="G2081"/>
    <hyperlink r:id="rId3712" ref="A2082"/>
    <hyperlink r:id="rId3713" ref="G2082"/>
    <hyperlink r:id="rId3714" ref="A2083"/>
    <hyperlink r:id="rId3715" ref="G2083"/>
    <hyperlink r:id="rId3716" ref="A2084"/>
    <hyperlink r:id="rId3717" ref="G2084"/>
    <hyperlink r:id="rId3718" ref="A2085"/>
    <hyperlink r:id="rId3719" ref="G2085"/>
    <hyperlink r:id="rId3720" ref="A2086"/>
    <hyperlink r:id="rId3721" ref="G2086"/>
    <hyperlink r:id="rId3722" ref="A2087"/>
    <hyperlink r:id="rId3723" ref="G2087"/>
    <hyperlink r:id="rId3724" ref="A2088"/>
    <hyperlink r:id="rId3725" ref="G2088"/>
    <hyperlink r:id="rId3726" ref="A2089"/>
    <hyperlink r:id="rId3727" ref="G2089"/>
    <hyperlink r:id="rId3728" ref="A2090"/>
    <hyperlink r:id="rId3729" ref="G2090"/>
    <hyperlink r:id="rId3730" ref="A2091"/>
    <hyperlink r:id="rId3731" ref="G2091"/>
    <hyperlink r:id="rId3732" ref="A2092"/>
    <hyperlink r:id="rId3733" ref="G2092"/>
    <hyperlink r:id="rId3734" ref="A2093"/>
    <hyperlink r:id="rId3735" ref="G2093"/>
    <hyperlink r:id="rId3736" ref="A2094"/>
    <hyperlink r:id="rId3737" ref="G2094"/>
    <hyperlink r:id="rId3738" ref="A2095"/>
    <hyperlink r:id="rId3739" ref="G2095"/>
    <hyperlink r:id="rId3740" ref="A2096"/>
    <hyperlink r:id="rId3741" ref="G2096"/>
    <hyperlink r:id="rId3742" ref="A2097"/>
    <hyperlink r:id="rId3743" ref="G2097"/>
    <hyperlink r:id="rId3744" ref="A2098"/>
    <hyperlink r:id="rId3745" ref="G2098"/>
    <hyperlink r:id="rId3746" ref="A2099"/>
    <hyperlink r:id="rId3747" ref="G2099"/>
    <hyperlink r:id="rId3748" ref="A2100"/>
    <hyperlink r:id="rId3749" ref="G2100"/>
    <hyperlink r:id="rId3750" ref="A2101"/>
    <hyperlink r:id="rId3751" ref="G2101"/>
    <hyperlink r:id="rId3752" ref="A2102"/>
    <hyperlink r:id="rId3753" ref="G2102"/>
    <hyperlink r:id="rId3754" ref="A2103"/>
    <hyperlink r:id="rId3755" ref="G2103"/>
    <hyperlink r:id="rId3756" ref="A2104"/>
    <hyperlink r:id="rId3757" ref="G2104"/>
    <hyperlink r:id="rId3758" ref="A2105"/>
    <hyperlink r:id="rId3759" ref="G2105"/>
    <hyperlink r:id="rId3760" ref="A2106"/>
    <hyperlink r:id="rId3761" ref="G2106"/>
    <hyperlink r:id="rId3762" ref="A2107"/>
    <hyperlink r:id="rId3763" ref="G2107"/>
    <hyperlink r:id="rId3764" ref="A2108"/>
    <hyperlink r:id="rId3765" ref="G2108"/>
    <hyperlink r:id="rId3766" ref="A2109"/>
    <hyperlink r:id="rId3767" ref="G2109"/>
    <hyperlink r:id="rId3768" ref="A2110"/>
    <hyperlink r:id="rId3769" ref="G2110"/>
    <hyperlink r:id="rId3770" ref="A2111"/>
    <hyperlink r:id="rId3771" ref="G2111"/>
    <hyperlink r:id="rId3772" ref="A2112"/>
    <hyperlink r:id="rId3773" ref="G2112"/>
    <hyperlink r:id="rId3774" ref="A2113"/>
    <hyperlink r:id="rId3775" ref="G2113"/>
    <hyperlink r:id="rId3776" ref="A2114"/>
    <hyperlink r:id="rId3777" ref="G2114"/>
    <hyperlink r:id="rId3778" ref="A2115"/>
    <hyperlink r:id="rId3779" ref="G2115"/>
    <hyperlink r:id="rId3780" ref="A2116"/>
    <hyperlink r:id="rId3781" ref="G2116"/>
    <hyperlink r:id="rId3782" ref="A2117"/>
    <hyperlink r:id="rId3783" ref="G2117"/>
    <hyperlink r:id="rId3784" ref="A2118"/>
    <hyperlink r:id="rId3785" ref="G2118"/>
    <hyperlink r:id="rId3786" ref="A2119"/>
    <hyperlink r:id="rId3787" ref="G2119"/>
    <hyperlink r:id="rId3788" ref="A2120"/>
    <hyperlink r:id="rId3789" ref="G2120"/>
    <hyperlink r:id="rId3790" ref="A2121"/>
    <hyperlink r:id="rId3791" ref="G2121"/>
    <hyperlink r:id="rId3792" ref="A2122"/>
    <hyperlink r:id="rId3793" ref="G2122"/>
    <hyperlink r:id="rId3794" ref="A2123"/>
    <hyperlink r:id="rId3795" ref="G2123"/>
    <hyperlink r:id="rId3796" ref="A2124"/>
    <hyperlink r:id="rId3797" ref="G2124"/>
    <hyperlink r:id="rId3798" ref="A2125"/>
    <hyperlink r:id="rId3799" ref="G2125"/>
    <hyperlink r:id="rId3800" ref="A2126"/>
    <hyperlink r:id="rId3801" ref="G2126"/>
    <hyperlink r:id="rId3802" ref="A2127"/>
    <hyperlink r:id="rId3803" ref="G2127"/>
    <hyperlink r:id="rId3804" ref="A2128"/>
    <hyperlink r:id="rId3805" ref="G2128"/>
    <hyperlink r:id="rId3806" ref="A2129"/>
    <hyperlink r:id="rId3807" ref="G2129"/>
    <hyperlink r:id="rId3808" ref="A2130"/>
    <hyperlink r:id="rId3809" ref="G2130"/>
    <hyperlink r:id="rId3810" ref="A2131"/>
    <hyperlink r:id="rId3811" ref="G2131"/>
    <hyperlink r:id="rId3812" ref="A2132"/>
    <hyperlink r:id="rId3813" ref="G2132"/>
    <hyperlink r:id="rId3814" ref="A2133"/>
    <hyperlink r:id="rId3815" ref="G2133"/>
    <hyperlink r:id="rId3816" ref="A2134"/>
    <hyperlink r:id="rId3817" ref="G2134"/>
    <hyperlink r:id="rId3818" ref="A2135"/>
    <hyperlink r:id="rId3819" ref="G2135"/>
    <hyperlink r:id="rId3820" ref="A2136"/>
    <hyperlink r:id="rId3821" ref="G2136"/>
    <hyperlink r:id="rId3822" ref="A2137"/>
    <hyperlink r:id="rId3823" ref="G2137"/>
    <hyperlink r:id="rId3824" ref="A2138"/>
    <hyperlink r:id="rId3825" ref="G2138"/>
    <hyperlink r:id="rId3826" ref="A2139"/>
    <hyperlink r:id="rId3827" ref="G2139"/>
    <hyperlink r:id="rId3828" ref="A2140"/>
    <hyperlink r:id="rId3829" ref="G2140"/>
    <hyperlink r:id="rId3830" ref="A2141"/>
    <hyperlink r:id="rId3831" ref="G2141"/>
    <hyperlink r:id="rId3832" ref="A2142"/>
    <hyperlink r:id="rId3833" ref="G2142"/>
    <hyperlink r:id="rId3834" ref="A2143"/>
    <hyperlink r:id="rId3835" ref="G2143"/>
    <hyperlink r:id="rId3836" ref="A2144"/>
    <hyperlink r:id="rId3837" ref="G2144"/>
    <hyperlink r:id="rId3838" ref="A2145"/>
    <hyperlink r:id="rId3839" ref="G2145"/>
    <hyperlink r:id="rId3840" ref="A2146"/>
    <hyperlink r:id="rId3841" ref="G2146"/>
    <hyperlink r:id="rId3842" ref="A2147"/>
    <hyperlink r:id="rId3843" ref="G2147"/>
    <hyperlink r:id="rId3844" ref="A2148"/>
    <hyperlink r:id="rId3845" ref="G2148"/>
    <hyperlink r:id="rId3846" ref="A2149"/>
    <hyperlink r:id="rId3847" ref="G2149"/>
    <hyperlink r:id="rId3848" ref="A2150"/>
    <hyperlink r:id="rId3849" ref="G2150"/>
    <hyperlink r:id="rId3850" ref="A2151"/>
    <hyperlink r:id="rId3851" ref="G2151"/>
    <hyperlink r:id="rId3852" ref="A2152"/>
    <hyperlink r:id="rId3853" ref="G2152"/>
    <hyperlink r:id="rId3854" ref="A2153"/>
    <hyperlink r:id="rId3855" ref="G2153"/>
    <hyperlink r:id="rId3856" ref="A2154"/>
    <hyperlink r:id="rId3857" ref="G2154"/>
    <hyperlink r:id="rId3858" ref="A2155"/>
    <hyperlink r:id="rId3859" ref="G2155"/>
    <hyperlink r:id="rId3860" ref="A2156"/>
    <hyperlink r:id="rId3861" ref="G2156"/>
    <hyperlink r:id="rId3862" ref="A2157"/>
    <hyperlink r:id="rId3863" ref="G2157"/>
    <hyperlink r:id="rId3864" ref="A2158"/>
    <hyperlink r:id="rId3865" ref="G2158"/>
    <hyperlink r:id="rId3866" ref="A2159"/>
    <hyperlink r:id="rId3867" ref="G2159"/>
    <hyperlink r:id="rId3868" ref="A2160"/>
    <hyperlink r:id="rId3869" ref="G2160"/>
    <hyperlink r:id="rId3870" ref="A2161"/>
    <hyperlink r:id="rId3871" ref="G2161"/>
    <hyperlink r:id="rId3872" ref="A2162"/>
    <hyperlink r:id="rId3873" ref="G2162"/>
    <hyperlink r:id="rId3874" ref="A2163"/>
    <hyperlink r:id="rId3875" ref="G2163"/>
    <hyperlink r:id="rId3876" ref="A2164"/>
    <hyperlink r:id="rId3877" ref="G2164"/>
    <hyperlink r:id="rId3878" ref="A2165"/>
    <hyperlink r:id="rId3879" ref="G2165"/>
    <hyperlink r:id="rId3880" ref="A2166"/>
    <hyperlink r:id="rId3881" ref="G2166"/>
    <hyperlink r:id="rId3882" ref="A2167"/>
    <hyperlink r:id="rId3883" ref="G2167"/>
    <hyperlink r:id="rId3884" ref="A2168"/>
    <hyperlink r:id="rId3885" ref="G2168"/>
    <hyperlink r:id="rId3886" ref="A2169"/>
    <hyperlink r:id="rId3887" ref="G2169"/>
    <hyperlink r:id="rId3888" ref="A2170"/>
    <hyperlink r:id="rId3889" ref="G2170"/>
    <hyperlink r:id="rId3890" ref="A2171"/>
    <hyperlink r:id="rId3891" ref="G2171"/>
    <hyperlink r:id="rId3892" ref="A2172"/>
    <hyperlink r:id="rId3893" ref="G2172"/>
    <hyperlink r:id="rId3894" ref="A2173"/>
    <hyperlink r:id="rId3895" ref="G2173"/>
    <hyperlink r:id="rId3896" ref="A2174"/>
    <hyperlink r:id="rId3897" ref="G2174"/>
    <hyperlink r:id="rId3898" ref="A2175"/>
    <hyperlink r:id="rId3899" ref="G2175"/>
    <hyperlink r:id="rId3900" ref="A2176"/>
    <hyperlink r:id="rId3901" ref="G2176"/>
    <hyperlink r:id="rId3902" ref="A2177"/>
    <hyperlink r:id="rId3903" ref="G2177"/>
    <hyperlink r:id="rId3904" ref="A2178"/>
    <hyperlink r:id="rId3905" ref="G2178"/>
    <hyperlink r:id="rId3906" ref="A2179"/>
    <hyperlink r:id="rId3907" ref="G2179"/>
    <hyperlink r:id="rId3908" ref="A2180"/>
    <hyperlink r:id="rId3909" ref="G2180"/>
    <hyperlink r:id="rId3910" ref="A2181"/>
    <hyperlink r:id="rId3911" ref="G2181"/>
    <hyperlink r:id="rId3912" ref="A2182"/>
    <hyperlink r:id="rId3913" ref="G2182"/>
    <hyperlink r:id="rId3914" ref="A2183"/>
    <hyperlink r:id="rId3915" ref="G2183"/>
    <hyperlink r:id="rId3916" ref="A2184"/>
    <hyperlink r:id="rId3917" ref="G2184"/>
    <hyperlink r:id="rId3918" ref="A2185"/>
    <hyperlink r:id="rId3919" ref="G2185"/>
    <hyperlink r:id="rId3920" ref="A2186"/>
    <hyperlink r:id="rId3921" ref="G2186"/>
    <hyperlink r:id="rId3922" ref="A2187"/>
    <hyperlink r:id="rId3923" ref="G2187"/>
    <hyperlink r:id="rId3924" ref="A2188"/>
    <hyperlink r:id="rId3925" ref="G2188"/>
    <hyperlink r:id="rId3926" ref="A2189"/>
    <hyperlink r:id="rId3927" ref="G2189"/>
    <hyperlink r:id="rId3928" ref="A2190"/>
    <hyperlink r:id="rId3929" ref="G2190"/>
    <hyperlink r:id="rId3930" ref="A2191"/>
    <hyperlink r:id="rId3931" ref="G2191"/>
    <hyperlink r:id="rId3932" ref="A2192"/>
    <hyperlink r:id="rId3933" ref="G2192"/>
    <hyperlink r:id="rId3934" ref="A2193"/>
    <hyperlink r:id="rId3935" ref="G2193"/>
    <hyperlink r:id="rId3936" ref="A2194"/>
    <hyperlink r:id="rId3937" ref="G2194"/>
    <hyperlink r:id="rId3938" ref="A2195"/>
    <hyperlink r:id="rId3939" ref="G2195"/>
    <hyperlink r:id="rId3940" ref="A2196"/>
    <hyperlink r:id="rId3941" ref="G2196"/>
    <hyperlink r:id="rId3942" ref="A2197"/>
    <hyperlink r:id="rId3943" ref="G2197"/>
    <hyperlink r:id="rId3944" ref="A2198"/>
    <hyperlink r:id="rId3945" ref="G2198"/>
    <hyperlink r:id="rId3946" ref="A2199"/>
    <hyperlink r:id="rId3947" ref="G2199"/>
    <hyperlink r:id="rId3948" ref="A2200"/>
    <hyperlink r:id="rId3949" ref="G2200"/>
    <hyperlink r:id="rId3950" ref="A2201"/>
    <hyperlink r:id="rId3951" ref="G2201"/>
    <hyperlink r:id="rId3952" ref="A2202"/>
    <hyperlink r:id="rId3953" ref="G2202"/>
    <hyperlink r:id="rId3954" ref="A2203"/>
    <hyperlink r:id="rId3955" ref="G2203"/>
    <hyperlink r:id="rId3956" ref="A2204"/>
    <hyperlink r:id="rId3957" ref="G2204"/>
    <hyperlink r:id="rId3958" ref="A2205"/>
    <hyperlink r:id="rId3959" ref="G2205"/>
    <hyperlink r:id="rId3960" ref="A2206"/>
    <hyperlink r:id="rId3961" ref="G2206"/>
    <hyperlink r:id="rId3962" ref="A2207"/>
    <hyperlink r:id="rId3963" ref="G2207"/>
    <hyperlink r:id="rId3964" ref="A2208"/>
    <hyperlink r:id="rId3965" ref="G2208"/>
    <hyperlink r:id="rId3966" ref="A2209"/>
    <hyperlink r:id="rId3967" ref="G2209"/>
    <hyperlink r:id="rId3968" ref="A2210"/>
    <hyperlink r:id="rId3969" ref="G2210"/>
    <hyperlink r:id="rId3970" ref="A2211"/>
    <hyperlink r:id="rId3971" ref="G2211"/>
    <hyperlink r:id="rId3972" ref="A2212"/>
    <hyperlink r:id="rId3973" ref="G2212"/>
    <hyperlink r:id="rId3974" ref="A2213"/>
    <hyperlink r:id="rId3975" ref="G2213"/>
    <hyperlink r:id="rId3976" ref="A2214"/>
    <hyperlink r:id="rId3977" ref="G2214"/>
    <hyperlink r:id="rId3978" ref="A2215"/>
    <hyperlink r:id="rId3979" ref="G2215"/>
    <hyperlink r:id="rId3980" ref="A2216"/>
    <hyperlink r:id="rId3981" ref="G2216"/>
    <hyperlink r:id="rId3982" ref="A2217"/>
    <hyperlink r:id="rId3983" ref="G2217"/>
    <hyperlink r:id="rId3984" ref="A2218"/>
    <hyperlink r:id="rId3985" ref="G2218"/>
    <hyperlink r:id="rId3986" ref="A2219"/>
    <hyperlink r:id="rId3987" ref="G2219"/>
    <hyperlink r:id="rId3988" ref="A2220"/>
    <hyperlink r:id="rId3989" ref="G2220"/>
    <hyperlink r:id="rId3990" ref="A2221"/>
    <hyperlink r:id="rId3991" ref="G2221"/>
    <hyperlink r:id="rId3992" ref="A2222"/>
    <hyperlink r:id="rId3993" ref="G2222"/>
    <hyperlink r:id="rId3994" ref="A2223"/>
    <hyperlink r:id="rId3995" ref="G2223"/>
    <hyperlink r:id="rId3996" ref="A2224"/>
    <hyperlink r:id="rId3997" ref="G2224"/>
    <hyperlink r:id="rId3998" ref="A2225"/>
    <hyperlink r:id="rId3999" ref="G2225"/>
    <hyperlink r:id="rId4000" ref="A2226"/>
    <hyperlink r:id="rId4001" ref="G2226"/>
    <hyperlink r:id="rId4002" ref="A2227"/>
    <hyperlink r:id="rId4003" ref="G2227"/>
    <hyperlink r:id="rId4004" ref="A2228"/>
    <hyperlink r:id="rId4005" ref="G2228"/>
    <hyperlink r:id="rId4006" ref="A2229"/>
    <hyperlink r:id="rId4007" ref="G2229"/>
    <hyperlink r:id="rId4008" ref="A2230"/>
    <hyperlink r:id="rId4009" ref="G2230"/>
    <hyperlink r:id="rId4010" ref="A2231"/>
    <hyperlink r:id="rId4011" ref="G2231"/>
    <hyperlink r:id="rId4012" ref="A2232"/>
    <hyperlink r:id="rId4013" ref="G2232"/>
    <hyperlink r:id="rId4014" ref="A2233"/>
    <hyperlink r:id="rId4015" ref="G2233"/>
    <hyperlink r:id="rId4016" ref="A2234"/>
    <hyperlink r:id="rId4017" ref="G2234"/>
    <hyperlink r:id="rId4018" ref="A2235"/>
    <hyperlink r:id="rId4019" ref="G2235"/>
    <hyperlink r:id="rId4020" ref="A2236"/>
    <hyperlink r:id="rId4021" ref="G2236"/>
    <hyperlink r:id="rId4022" ref="A2237"/>
    <hyperlink r:id="rId4023" ref="G2237"/>
    <hyperlink r:id="rId4024" ref="A2238"/>
    <hyperlink r:id="rId4025" ref="G2238"/>
    <hyperlink r:id="rId4026" ref="A2239"/>
    <hyperlink r:id="rId4027" ref="G2239"/>
    <hyperlink r:id="rId4028" ref="A2240"/>
    <hyperlink r:id="rId4029" ref="G2240"/>
    <hyperlink r:id="rId4030" ref="A2241"/>
    <hyperlink r:id="rId4031" ref="G2241"/>
    <hyperlink r:id="rId4032" ref="A2242"/>
    <hyperlink r:id="rId4033" ref="G2242"/>
    <hyperlink r:id="rId4034" ref="A2243"/>
    <hyperlink r:id="rId4035" ref="G2243"/>
    <hyperlink r:id="rId4036" ref="A2244"/>
    <hyperlink r:id="rId4037" ref="G2244"/>
    <hyperlink r:id="rId4038" ref="A2245"/>
    <hyperlink r:id="rId4039" ref="G2245"/>
    <hyperlink r:id="rId4040" ref="A2246"/>
    <hyperlink r:id="rId4041" ref="G2246"/>
    <hyperlink r:id="rId4042" ref="A2247"/>
    <hyperlink r:id="rId4043" ref="G2247"/>
    <hyperlink r:id="rId4044" ref="A2248"/>
    <hyperlink r:id="rId4045" ref="G2248"/>
    <hyperlink r:id="rId4046" ref="A2249"/>
    <hyperlink r:id="rId4047" ref="G2249"/>
    <hyperlink r:id="rId4048" ref="A2250"/>
    <hyperlink r:id="rId4049" ref="G2250"/>
    <hyperlink r:id="rId4050" ref="A2251"/>
    <hyperlink r:id="rId4051" ref="G2251"/>
    <hyperlink r:id="rId4052" ref="A2252"/>
    <hyperlink r:id="rId4053" ref="G2252"/>
    <hyperlink r:id="rId4054" ref="A2253"/>
    <hyperlink r:id="rId4055" ref="G2253"/>
    <hyperlink r:id="rId4056" ref="A2254"/>
    <hyperlink r:id="rId4057" ref="G2254"/>
    <hyperlink r:id="rId4058" ref="A2255"/>
    <hyperlink r:id="rId4059" ref="G2255"/>
    <hyperlink r:id="rId4060" ref="A2256"/>
    <hyperlink r:id="rId4061" ref="G2256"/>
    <hyperlink r:id="rId4062" ref="A2257"/>
    <hyperlink r:id="rId4063" ref="G2257"/>
    <hyperlink r:id="rId4064" ref="A2258"/>
    <hyperlink r:id="rId4065" ref="G2258"/>
    <hyperlink r:id="rId4066" ref="A2259"/>
    <hyperlink r:id="rId4067" ref="G2259"/>
    <hyperlink r:id="rId4068" ref="A2260"/>
    <hyperlink r:id="rId4069" ref="G2260"/>
    <hyperlink r:id="rId4070" ref="A2261"/>
    <hyperlink r:id="rId4071" ref="G2261"/>
    <hyperlink r:id="rId4072" ref="A2262"/>
    <hyperlink r:id="rId4073" ref="G2262"/>
    <hyperlink r:id="rId4074" ref="A2263"/>
    <hyperlink r:id="rId4075" ref="G2263"/>
    <hyperlink r:id="rId4076" ref="A2264"/>
    <hyperlink r:id="rId4077" ref="G2264"/>
    <hyperlink r:id="rId4078" ref="A2265"/>
    <hyperlink r:id="rId4079" ref="G2265"/>
    <hyperlink r:id="rId4080" ref="A2266"/>
    <hyperlink r:id="rId4081" ref="G2266"/>
    <hyperlink r:id="rId4082" ref="A2267"/>
    <hyperlink r:id="rId4083" ref="G2267"/>
    <hyperlink r:id="rId4084" ref="A2268"/>
    <hyperlink r:id="rId4085" ref="G2268"/>
    <hyperlink r:id="rId4086" ref="A2269"/>
    <hyperlink r:id="rId4087" ref="G2269"/>
    <hyperlink r:id="rId4088" ref="A2270"/>
    <hyperlink r:id="rId4089" ref="G2270"/>
    <hyperlink r:id="rId4090" ref="A2271"/>
    <hyperlink r:id="rId4091" ref="G2271"/>
    <hyperlink r:id="rId4092" ref="A2272"/>
    <hyperlink r:id="rId4093" ref="G2272"/>
    <hyperlink r:id="rId4094" ref="A2273"/>
    <hyperlink r:id="rId4095" ref="G2273"/>
    <hyperlink r:id="rId4096" ref="A2274"/>
    <hyperlink r:id="rId4097" ref="G2274"/>
    <hyperlink r:id="rId4098" ref="A2275"/>
    <hyperlink r:id="rId4099" ref="G2275"/>
    <hyperlink r:id="rId4100" ref="A2276"/>
    <hyperlink r:id="rId4101" ref="G2276"/>
    <hyperlink r:id="rId4102" ref="A2277"/>
    <hyperlink r:id="rId4103" ref="G2277"/>
    <hyperlink r:id="rId4104" ref="A2278"/>
    <hyperlink r:id="rId4105" ref="G2278"/>
    <hyperlink r:id="rId4106" ref="A2279"/>
    <hyperlink r:id="rId4107" ref="G2279"/>
    <hyperlink r:id="rId4108" ref="A2280"/>
    <hyperlink r:id="rId4109" ref="G2280"/>
    <hyperlink r:id="rId4110" ref="A2281"/>
    <hyperlink r:id="rId4111" ref="G2281"/>
    <hyperlink r:id="rId4112" ref="A2282"/>
    <hyperlink r:id="rId4113" ref="G2282"/>
    <hyperlink r:id="rId4114" ref="A2283"/>
    <hyperlink r:id="rId4115" ref="G2283"/>
    <hyperlink r:id="rId4116" ref="A2284"/>
    <hyperlink r:id="rId4117" ref="G2284"/>
    <hyperlink r:id="rId4118" ref="A2285"/>
    <hyperlink r:id="rId4119" ref="G2285"/>
    <hyperlink r:id="rId4120" ref="A2286"/>
    <hyperlink r:id="rId4121" ref="G2286"/>
    <hyperlink r:id="rId4122" ref="A2287"/>
    <hyperlink r:id="rId4123" ref="G2287"/>
    <hyperlink r:id="rId4124" ref="A2288"/>
    <hyperlink r:id="rId4125" ref="G2288"/>
    <hyperlink r:id="rId4126" ref="A2289"/>
    <hyperlink r:id="rId4127" ref="G2289"/>
    <hyperlink r:id="rId4128" ref="A2290"/>
    <hyperlink r:id="rId4129" ref="G2290"/>
    <hyperlink r:id="rId4130" ref="A2291"/>
    <hyperlink r:id="rId4131" ref="G2291"/>
    <hyperlink r:id="rId4132" ref="A2292"/>
    <hyperlink r:id="rId4133" ref="G2292"/>
    <hyperlink r:id="rId4134" ref="A2293"/>
    <hyperlink r:id="rId4135" ref="G2293"/>
    <hyperlink r:id="rId4136" ref="A2294"/>
    <hyperlink r:id="rId4137" ref="G2294"/>
    <hyperlink r:id="rId4138" ref="A2295"/>
    <hyperlink r:id="rId4139" ref="G2295"/>
    <hyperlink r:id="rId4140" ref="A2296"/>
    <hyperlink r:id="rId4141" ref="G2296"/>
    <hyperlink r:id="rId4142" ref="A2297"/>
    <hyperlink r:id="rId4143" ref="G2297"/>
    <hyperlink r:id="rId4144" ref="A2298"/>
    <hyperlink r:id="rId4145" ref="G2298"/>
    <hyperlink r:id="rId4146" ref="A2299"/>
    <hyperlink r:id="rId4147" ref="G2299"/>
    <hyperlink r:id="rId4148" ref="A2300"/>
    <hyperlink r:id="rId4149" ref="G2300"/>
    <hyperlink r:id="rId4150" ref="A2301"/>
    <hyperlink r:id="rId4151" ref="G2301"/>
    <hyperlink r:id="rId4152" ref="A2302"/>
    <hyperlink r:id="rId4153" ref="G2302"/>
    <hyperlink r:id="rId4154" ref="A2303"/>
    <hyperlink r:id="rId4155" ref="G2303"/>
    <hyperlink r:id="rId4156" ref="A2304"/>
    <hyperlink r:id="rId4157" ref="G2304"/>
    <hyperlink r:id="rId4158" ref="A2305"/>
    <hyperlink r:id="rId4159" ref="G2305"/>
    <hyperlink r:id="rId4160" ref="A2306"/>
    <hyperlink r:id="rId4161" ref="G2306"/>
    <hyperlink r:id="rId4162" ref="A2307"/>
    <hyperlink r:id="rId4163" ref="G2307"/>
    <hyperlink r:id="rId4164" ref="A2308"/>
    <hyperlink r:id="rId4165" ref="G2308"/>
    <hyperlink r:id="rId4166" ref="A2309"/>
    <hyperlink r:id="rId4167" ref="G2309"/>
    <hyperlink r:id="rId4168" ref="A2310"/>
    <hyperlink r:id="rId4169" ref="G2310"/>
    <hyperlink r:id="rId4170" ref="A2311"/>
    <hyperlink r:id="rId4171" ref="G2311"/>
    <hyperlink r:id="rId4172" ref="A2312"/>
    <hyperlink r:id="rId4173" ref="G2312"/>
    <hyperlink r:id="rId4174" ref="A2313"/>
    <hyperlink r:id="rId4175" ref="G2313"/>
    <hyperlink r:id="rId4176" ref="A2314"/>
    <hyperlink r:id="rId4177" ref="G2314"/>
    <hyperlink r:id="rId4178" ref="A2315"/>
    <hyperlink r:id="rId4179" ref="G2315"/>
    <hyperlink r:id="rId4180" ref="A2316"/>
    <hyperlink r:id="rId4181" ref="G2316"/>
    <hyperlink r:id="rId4182" ref="A2317"/>
    <hyperlink r:id="rId4183" ref="G2317"/>
    <hyperlink r:id="rId4184" ref="A2318"/>
    <hyperlink r:id="rId4185" ref="G2318"/>
    <hyperlink r:id="rId4186" ref="A2319"/>
    <hyperlink r:id="rId4187" ref="G2319"/>
    <hyperlink r:id="rId4188" ref="A2320"/>
    <hyperlink r:id="rId4189" ref="G2320"/>
    <hyperlink r:id="rId4190" ref="A2321"/>
    <hyperlink r:id="rId4191" ref="G2321"/>
    <hyperlink r:id="rId4192" ref="A2322"/>
    <hyperlink r:id="rId4193" ref="G2322"/>
    <hyperlink r:id="rId4194" ref="A2323"/>
    <hyperlink r:id="rId4195" ref="G2323"/>
    <hyperlink r:id="rId4196" ref="A2324"/>
    <hyperlink r:id="rId4197" ref="G2324"/>
    <hyperlink r:id="rId4198" ref="A2325"/>
    <hyperlink r:id="rId4199" ref="G2325"/>
    <hyperlink r:id="rId4200" ref="A2326"/>
    <hyperlink r:id="rId4201" ref="G2326"/>
    <hyperlink r:id="rId4202" ref="A2327"/>
    <hyperlink r:id="rId4203" ref="G2327"/>
    <hyperlink r:id="rId4204" ref="A2328"/>
    <hyperlink r:id="rId4205" ref="G2328"/>
    <hyperlink r:id="rId4206" ref="A2329"/>
    <hyperlink r:id="rId4207" ref="G2329"/>
    <hyperlink r:id="rId4208" ref="A2330"/>
    <hyperlink r:id="rId4209" ref="G2330"/>
    <hyperlink r:id="rId4210" ref="A2331"/>
    <hyperlink r:id="rId4211" ref="G2331"/>
    <hyperlink r:id="rId4212" ref="A2332"/>
    <hyperlink r:id="rId4213" ref="G2332"/>
    <hyperlink r:id="rId4214" ref="A2333"/>
    <hyperlink r:id="rId4215" ref="G2333"/>
    <hyperlink r:id="rId4216" ref="A2334"/>
    <hyperlink r:id="rId4217" ref="G2334"/>
    <hyperlink r:id="rId4218" ref="A2335"/>
    <hyperlink r:id="rId4219" ref="G2335"/>
    <hyperlink r:id="rId4220" ref="A2336"/>
    <hyperlink r:id="rId4221" ref="G2336"/>
    <hyperlink r:id="rId4222" ref="A2337"/>
    <hyperlink r:id="rId4223" ref="G2337"/>
    <hyperlink r:id="rId4224" ref="A2338"/>
    <hyperlink r:id="rId4225" ref="G2338"/>
    <hyperlink r:id="rId4226" ref="A2339"/>
    <hyperlink r:id="rId4227" ref="G2339"/>
    <hyperlink r:id="rId4228" ref="A2340"/>
    <hyperlink r:id="rId4229" ref="G2340"/>
    <hyperlink r:id="rId4230" ref="A2341"/>
    <hyperlink r:id="rId4231" ref="G2341"/>
    <hyperlink r:id="rId4232" ref="A2342"/>
    <hyperlink r:id="rId4233" ref="G2342"/>
    <hyperlink r:id="rId4234" ref="A2343"/>
    <hyperlink r:id="rId4235" ref="G2343"/>
    <hyperlink r:id="rId4236" ref="A2344"/>
    <hyperlink r:id="rId4237" ref="G2344"/>
    <hyperlink r:id="rId4238" ref="A2345"/>
    <hyperlink r:id="rId4239" ref="G2345"/>
    <hyperlink r:id="rId4240" ref="A2346"/>
    <hyperlink r:id="rId4241" ref="G2346"/>
    <hyperlink r:id="rId4242" ref="A2347"/>
    <hyperlink r:id="rId4243" ref="G2347"/>
    <hyperlink r:id="rId4244" ref="A2348"/>
    <hyperlink r:id="rId4245" ref="G2348"/>
    <hyperlink r:id="rId4246" ref="A2349"/>
    <hyperlink r:id="rId4247" ref="G2349"/>
    <hyperlink r:id="rId4248" ref="A2350"/>
    <hyperlink r:id="rId4249" ref="G2350"/>
    <hyperlink r:id="rId4250" ref="A2351"/>
    <hyperlink r:id="rId4251" ref="G2351"/>
    <hyperlink r:id="rId4252" ref="A2352"/>
    <hyperlink r:id="rId4253" ref="G2352"/>
    <hyperlink r:id="rId4254" ref="A2353"/>
    <hyperlink r:id="rId4255" ref="G2353"/>
    <hyperlink r:id="rId4256" ref="A2354"/>
    <hyperlink r:id="rId4257" ref="G2354"/>
    <hyperlink r:id="rId4258" ref="A2355"/>
    <hyperlink r:id="rId4259" ref="G2355"/>
    <hyperlink r:id="rId4260" ref="A2356"/>
    <hyperlink r:id="rId4261" ref="G2356"/>
    <hyperlink r:id="rId4262" ref="A2357"/>
    <hyperlink r:id="rId4263" ref="G2357"/>
    <hyperlink r:id="rId4264" ref="A2358"/>
    <hyperlink r:id="rId4265" ref="G2358"/>
    <hyperlink r:id="rId4266" ref="A2359"/>
    <hyperlink r:id="rId4267" ref="G2359"/>
    <hyperlink r:id="rId4268" ref="A2360"/>
    <hyperlink r:id="rId4269" ref="G2360"/>
    <hyperlink r:id="rId4270" ref="A2361"/>
    <hyperlink r:id="rId4271" ref="G2361"/>
    <hyperlink r:id="rId4272" ref="A2362"/>
    <hyperlink r:id="rId4273" ref="G2362"/>
    <hyperlink r:id="rId4274" ref="A2363"/>
    <hyperlink r:id="rId4275" ref="G2363"/>
    <hyperlink r:id="rId4276" ref="A2364"/>
    <hyperlink r:id="rId4277" ref="G2364"/>
    <hyperlink r:id="rId4278" ref="A2365"/>
    <hyperlink r:id="rId4279" ref="G2365"/>
    <hyperlink r:id="rId4280" ref="A2366"/>
    <hyperlink r:id="rId4281" ref="G2366"/>
    <hyperlink r:id="rId4282" ref="A2367"/>
    <hyperlink r:id="rId4283" ref="G2367"/>
    <hyperlink r:id="rId4284" ref="A2368"/>
    <hyperlink r:id="rId4285" ref="G2368"/>
    <hyperlink r:id="rId4286" ref="A2369"/>
    <hyperlink r:id="rId4287" ref="G2369"/>
    <hyperlink r:id="rId4288" ref="A2370"/>
    <hyperlink r:id="rId4289" ref="G2370"/>
    <hyperlink r:id="rId4290" ref="A2371"/>
    <hyperlink r:id="rId4291" ref="G2371"/>
    <hyperlink r:id="rId4292" ref="A2372"/>
    <hyperlink r:id="rId4293" ref="G2372"/>
    <hyperlink r:id="rId4294" ref="A2373"/>
    <hyperlink r:id="rId4295" ref="G2373"/>
    <hyperlink r:id="rId4296" ref="A2374"/>
    <hyperlink r:id="rId4297" ref="G2374"/>
    <hyperlink r:id="rId4298" ref="A2375"/>
    <hyperlink r:id="rId4299" ref="G2375"/>
    <hyperlink r:id="rId4300" ref="A2376"/>
    <hyperlink r:id="rId4301" ref="G2376"/>
    <hyperlink r:id="rId4302" ref="A2377"/>
    <hyperlink r:id="rId4303" ref="G2377"/>
    <hyperlink r:id="rId4304" ref="A2378"/>
    <hyperlink r:id="rId4305" ref="G2378"/>
    <hyperlink r:id="rId4306" ref="A2379"/>
    <hyperlink r:id="rId4307" ref="G2379"/>
    <hyperlink r:id="rId4308" ref="A2380"/>
    <hyperlink r:id="rId4309" ref="G2380"/>
    <hyperlink r:id="rId4310" ref="A2381"/>
    <hyperlink r:id="rId4311" ref="G2381"/>
    <hyperlink r:id="rId4312" ref="A2382"/>
    <hyperlink r:id="rId4313" ref="G2382"/>
    <hyperlink r:id="rId4314" ref="A2383"/>
    <hyperlink r:id="rId4315" ref="G2383"/>
    <hyperlink r:id="rId4316" ref="A2384"/>
    <hyperlink r:id="rId4317" ref="G2384"/>
    <hyperlink r:id="rId4318" ref="A2385"/>
    <hyperlink r:id="rId4319" ref="G2385"/>
    <hyperlink r:id="rId4320" ref="A2386"/>
    <hyperlink r:id="rId4321" ref="G2386"/>
    <hyperlink r:id="rId4322" ref="A2387"/>
    <hyperlink r:id="rId4323" ref="G2387"/>
    <hyperlink r:id="rId4324" ref="A2388"/>
    <hyperlink r:id="rId4325" ref="G2388"/>
    <hyperlink r:id="rId4326" ref="A2389"/>
    <hyperlink r:id="rId4327" ref="G2389"/>
    <hyperlink r:id="rId4328" ref="A2390"/>
    <hyperlink r:id="rId4329" ref="G2390"/>
    <hyperlink r:id="rId4330" ref="A2391"/>
    <hyperlink r:id="rId4331" ref="G2391"/>
    <hyperlink r:id="rId4332" ref="A2392"/>
    <hyperlink r:id="rId4333" ref="G2392"/>
    <hyperlink r:id="rId4334" ref="A2393"/>
    <hyperlink r:id="rId4335" ref="G2393"/>
    <hyperlink r:id="rId4336" ref="A2394"/>
    <hyperlink r:id="rId4337" ref="G2394"/>
    <hyperlink r:id="rId4338" ref="A2395"/>
    <hyperlink r:id="rId4339" ref="G2395"/>
    <hyperlink r:id="rId4340" ref="A2396"/>
    <hyperlink r:id="rId4341" ref="G2396"/>
    <hyperlink r:id="rId4342" ref="A2397"/>
    <hyperlink r:id="rId4343" ref="G2397"/>
    <hyperlink r:id="rId4344" ref="A2398"/>
    <hyperlink r:id="rId4345" ref="G2398"/>
    <hyperlink r:id="rId4346" ref="A2399"/>
    <hyperlink r:id="rId4347" ref="G2399"/>
    <hyperlink r:id="rId4348" ref="A2400"/>
    <hyperlink r:id="rId4349" ref="G2400"/>
    <hyperlink r:id="rId4350" ref="A2401"/>
    <hyperlink r:id="rId4351" ref="G2401"/>
    <hyperlink r:id="rId4352" ref="A2402"/>
    <hyperlink r:id="rId4353" ref="G2402"/>
    <hyperlink r:id="rId4354" ref="A2403"/>
    <hyperlink r:id="rId4355" ref="G2403"/>
    <hyperlink r:id="rId4356" ref="A2404"/>
    <hyperlink r:id="rId4357" ref="G2404"/>
    <hyperlink r:id="rId4358" ref="A2405"/>
    <hyperlink r:id="rId4359" ref="G2405"/>
    <hyperlink r:id="rId4360" ref="A2406"/>
    <hyperlink r:id="rId4361" ref="G2406"/>
    <hyperlink r:id="rId4362" ref="A2407"/>
    <hyperlink r:id="rId4363" ref="G2407"/>
    <hyperlink r:id="rId4364" ref="A2408"/>
    <hyperlink r:id="rId4365" ref="G2408"/>
    <hyperlink r:id="rId4366" ref="A2409"/>
    <hyperlink r:id="rId4367" ref="G2409"/>
    <hyperlink r:id="rId4368" ref="A2410"/>
    <hyperlink r:id="rId4369" ref="G2410"/>
    <hyperlink r:id="rId4370" ref="A2411"/>
    <hyperlink r:id="rId4371" ref="G2411"/>
    <hyperlink r:id="rId4372" ref="A2412"/>
    <hyperlink r:id="rId4373" ref="G2412"/>
    <hyperlink r:id="rId4374" ref="A2413"/>
    <hyperlink r:id="rId4375" ref="G2413"/>
    <hyperlink r:id="rId4376" ref="A2414"/>
    <hyperlink r:id="rId4377" ref="G2414"/>
    <hyperlink r:id="rId4378" ref="A2415"/>
    <hyperlink r:id="rId4379" ref="G2415"/>
    <hyperlink r:id="rId4380" ref="A2416"/>
    <hyperlink r:id="rId4381" ref="G2416"/>
    <hyperlink r:id="rId4382" ref="A2417"/>
    <hyperlink r:id="rId4383" ref="G2417"/>
    <hyperlink r:id="rId4384" ref="A2418"/>
    <hyperlink r:id="rId4385" ref="G2418"/>
    <hyperlink r:id="rId4386" ref="A2419"/>
    <hyperlink r:id="rId4387" ref="G2419"/>
    <hyperlink r:id="rId4388" ref="A2420"/>
    <hyperlink r:id="rId4389" ref="G2420"/>
    <hyperlink r:id="rId4390" ref="A2421"/>
    <hyperlink r:id="rId4391" ref="G2421"/>
    <hyperlink r:id="rId4392" ref="A2422"/>
    <hyperlink r:id="rId4393" ref="G2422"/>
    <hyperlink r:id="rId4394" ref="A2423"/>
    <hyperlink r:id="rId4395" ref="G2423"/>
    <hyperlink r:id="rId4396" ref="A2424"/>
    <hyperlink r:id="rId4397" ref="G2424"/>
    <hyperlink r:id="rId4398" ref="A2425"/>
    <hyperlink r:id="rId4399" ref="G2425"/>
    <hyperlink r:id="rId4400" ref="A2426"/>
    <hyperlink r:id="rId4401" ref="G2426"/>
    <hyperlink r:id="rId4402" ref="A2427"/>
    <hyperlink r:id="rId4403" ref="G2427"/>
    <hyperlink r:id="rId4404" ref="A2428"/>
    <hyperlink r:id="rId4405" ref="G2428"/>
    <hyperlink r:id="rId4406" ref="A2429"/>
    <hyperlink r:id="rId4407" ref="G2429"/>
    <hyperlink r:id="rId4408" ref="A2430"/>
    <hyperlink r:id="rId4409" ref="G2430"/>
    <hyperlink r:id="rId4410" ref="A2431"/>
    <hyperlink r:id="rId4411" ref="G2431"/>
    <hyperlink r:id="rId4412" ref="A2432"/>
    <hyperlink r:id="rId4413" ref="G2432"/>
    <hyperlink r:id="rId4414" ref="A2433"/>
    <hyperlink r:id="rId4415" ref="G2433"/>
    <hyperlink r:id="rId4416" ref="A2434"/>
    <hyperlink r:id="rId4417" ref="G2434"/>
    <hyperlink r:id="rId4418" ref="A2435"/>
    <hyperlink r:id="rId4419" ref="G2435"/>
    <hyperlink r:id="rId4420" ref="A2436"/>
    <hyperlink r:id="rId4421" ref="G2436"/>
    <hyperlink r:id="rId4422" ref="A2437"/>
    <hyperlink r:id="rId4423" ref="G2437"/>
    <hyperlink r:id="rId4424" ref="A2438"/>
    <hyperlink r:id="rId4425" ref="G2438"/>
    <hyperlink r:id="rId4426" ref="A2439"/>
    <hyperlink r:id="rId4427" ref="G2439"/>
    <hyperlink r:id="rId4428" ref="A2440"/>
    <hyperlink r:id="rId4429" ref="G2440"/>
    <hyperlink r:id="rId4430" ref="A2441"/>
    <hyperlink r:id="rId4431" ref="G2441"/>
    <hyperlink r:id="rId4432" ref="A2442"/>
    <hyperlink r:id="rId4433" ref="G2442"/>
    <hyperlink r:id="rId4434" ref="A2443"/>
    <hyperlink r:id="rId4435" ref="G2443"/>
    <hyperlink r:id="rId4436" ref="A2444"/>
    <hyperlink r:id="rId4437" ref="G2444"/>
    <hyperlink r:id="rId4438" ref="A2445"/>
    <hyperlink r:id="rId4439" ref="G2445"/>
    <hyperlink r:id="rId4440" ref="A2446"/>
    <hyperlink r:id="rId4441" ref="G2446"/>
    <hyperlink r:id="rId4442" ref="A2447"/>
    <hyperlink r:id="rId4443" ref="G2447"/>
    <hyperlink r:id="rId4444" ref="A2448"/>
    <hyperlink r:id="rId4445" ref="G2448"/>
    <hyperlink r:id="rId4446" ref="A2449"/>
    <hyperlink r:id="rId4447" ref="G2449"/>
    <hyperlink r:id="rId4448" ref="A2450"/>
    <hyperlink r:id="rId4449" ref="G2450"/>
    <hyperlink r:id="rId4450" ref="A2451"/>
    <hyperlink r:id="rId4451" ref="G2451"/>
    <hyperlink r:id="rId4452" ref="A2452"/>
    <hyperlink r:id="rId4453" ref="G2452"/>
    <hyperlink r:id="rId4454" ref="A2453"/>
    <hyperlink r:id="rId4455" ref="G2453"/>
    <hyperlink r:id="rId4456" ref="A2454"/>
    <hyperlink r:id="rId4457" ref="G2454"/>
    <hyperlink r:id="rId4458" ref="A2455"/>
    <hyperlink r:id="rId4459" ref="G2455"/>
    <hyperlink r:id="rId4460" ref="A2456"/>
    <hyperlink r:id="rId4461" ref="G2456"/>
    <hyperlink r:id="rId4462" ref="A2457"/>
    <hyperlink r:id="rId4463" ref="G2457"/>
    <hyperlink r:id="rId4464" ref="A2458"/>
    <hyperlink r:id="rId4465" ref="G2458"/>
    <hyperlink r:id="rId4466" ref="A2459"/>
    <hyperlink r:id="rId4467" ref="G2459"/>
    <hyperlink r:id="rId4468" ref="A2460"/>
    <hyperlink r:id="rId4469" ref="G2460"/>
    <hyperlink r:id="rId4470" ref="A2461"/>
    <hyperlink r:id="rId4471" ref="G2461"/>
    <hyperlink r:id="rId4472" ref="A2462"/>
    <hyperlink r:id="rId4473" ref="G2462"/>
    <hyperlink r:id="rId4474" ref="A2463"/>
    <hyperlink r:id="rId4475" ref="G2463"/>
    <hyperlink r:id="rId4476" ref="A2464"/>
    <hyperlink r:id="rId4477" ref="G2464"/>
    <hyperlink r:id="rId4478" ref="A2465"/>
    <hyperlink r:id="rId4479" ref="G2465"/>
    <hyperlink r:id="rId4480" ref="A2466"/>
    <hyperlink r:id="rId4481" ref="G2466"/>
    <hyperlink r:id="rId4482" ref="A2467"/>
    <hyperlink r:id="rId4483" ref="G2467"/>
    <hyperlink r:id="rId4484" ref="A2468"/>
    <hyperlink r:id="rId4485" ref="G2468"/>
    <hyperlink r:id="rId4486" ref="A2469"/>
    <hyperlink r:id="rId4487" ref="G2469"/>
    <hyperlink r:id="rId4488" ref="A2470"/>
    <hyperlink r:id="rId4489" ref="G2470"/>
    <hyperlink r:id="rId4490" ref="A2471"/>
    <hyperlink r:id="rId4491" ref="G2471"/>
    <hyperlink r:id="rId4492" ref="A2472"/>
    <hyperlink r:id="rId4493" ref="G2472"/>
    <hyperlink r:id="rId4494" ref="A2473"/>
    <hyperlink r:id="rId4495" ref="G2473"/>
    <hyperlink r:id="rId4496" ref="A2474"/>
    <hyperlink r:id="rId4497" ref="G2474"/>
    <hyperlink r:id="rId4498" ref="A2475"/>
    <hyperlink r:id="rId4499" ref="G2475"/>
    <hyperlink r:id="rId4500" ref="A2476"/>
    <hyperlink r:id="rId4501" ref="G2476"/>
    <hyperlink r:id="rId4502" ref="A2477"/>
    <hyperlink r:id="rId4503" ref="G2477"/>
    <hyperlink r:id="rId4504" ref="A2478"/>
    <hyperlink r:id="rId4505" ref="G2478"/>
    <hyperlink r:id="rId4506" ref="A2479"/>
    <hyperlink r:id="rId4507" ref="G2479"/>
    <hyperlink r:id="rId4508" ref="A2480"/>
    <hyperlink r:id="rId4509" ref="G2480"/>
    <hyperlink r:id="rId4510" ref="A2481"/>
    <hyperlink r:id="rId4511" ref="G2481"/>
    <hyperlink r:id="rId4512" ref="A2482"/>
    <hyperlink r:id="rId4513" ref="G2482"/>
    <hyperlink r:id="rId4514" ref="A2483"/>
    <hyperlink r:id="rId4515" ref="G2483"/>
    <hyperlink r:id="rId4516" ref="A2484"/>
    <hyperlink r:id="rId4517" ref="G2484"/>
    <hyperlink r:id="rId4518" ref="A2485"/>
    <hyperlink r:id="rId4519" ref="G2485"/>
    <hyperlink r:id="rId4520" ref="A2486"/>
    <hyperlink r:id="rId4521" ref="G2486"/>
    <hyperlink r:id="rId4522" ref="A2487"/>
    <hyperlink r:id="rId4523" ref="G2487"/>
    <hyperlink r:id="rId4524" ref="A2488"/>
    <hyperlink r:id="rId4525" ref="G2488"/>
    <hyperlink r:id="rId4526" ref="A2489"/>
    <hyperlink r:id="rId4527" ref="G2489"/>
    <hyperlink r:id="rId4528" ref="A2490"/>
    <hyperlink r:id="rId4529" ref="G2490"/>
    <hyperlink r:id="rId4530" ref="A2491"/>
    <hyperlink r:id="rId4531" ref="G2491"/>
    <hyperlink r:id="rId4532" ref="A2492"/>
    <hyperlink r:id="rId4533" ref="G2492"/>
    <hyperlink r:id="rId4534" ref="A2493"/>
    <hyperlink r:id="rId4535" ref="G2493"/>
    <hyperlink r:id="rId4536" ref="A2494"/>
    <hyperlink r:id="rId4537" ref="G2494"/>
    <hyperlink r:id="rId4538" ref="A2495"/>
    <hyperlink r:id="rId4539" ref="G2495"/>
    <hyperlink r:id="rId4540" ref="A2496"/>
    <hyperlink r:id="rId4541" ref="G2496"/>
    <hyperlink r:id="rId4542" ref="A2497"/>
    <hyperlink r:id="rId4543" ref="G2497"/>
    <hyperlink r:id="rId4544" ref="A2498"/>
    <hyperlink r:id="rId4545" ref="G2498"/>
    <hyperlink r:id="rId4546" ref="A2499"/>
    <hyperlink r:id="rId4547" ref="G2499"/>
    <hyperlink r:id="rId4548" ref="A2500"/>
    <hyperlink r:id="rId4549" ref="G2500"/>
    <hyperlink r:id="rId4550" ref="A2501"/>
    <hyperlink r:id="rId4551" ref="G2501"/>
    <hyperlink r:id="rId4552" ref="A2502"/>
    <hyperlink r:id="rId4553" ref="G2502"/>
    <hyperlink r:id="rId4554" ref="A2503"/>
    <hyperlink r:id="rId4555" ref="G2503"/>
    <hyperlink r:id="rId4556" ref="A2504"/>
    <hyperlink r:id="rId4557" ref="G2504"/>
    <hyperlink r:id="rId4558" ref="A2505"/>
    <hyperlink r:id="rId4559" ref="G2505"/>
    <hyperlink r:id="rId4560" ref="A2506"/>
    <hyperlink r:id="rId4561" ref="G2506"/>
    <hyperlink r:id="rId4562" ref="A2507"/>
    <hyperlink r:id="rId4563" ref="G2507"/>
    <hyperlink r:id="rId4564" ref="A2508"/>
    <hyperlink r:id="rId4565" ref="G2508"/>
    <hyperlink r:id="rId4566" ref="A2509"/>
    <hyperlink r:id="rId4567" ref="G2509"/>
    <hyperlink r:id="rId4568" ref="A2510"/>
    <hyperlink r:id="rId4569" ref="G2510"/>
    <hyperlink r:id="rId4570" ref="A2511"/>
    <hyperlink r:id="rId4571" ref="G2511"/>
    <hyperlink r:id="rId4572" ref="A2512"/>
    <hyperlink r:id="rId4573" ref="G2512"/>
    <hyperlink r:id="rId4574" ref="A2513"/>
    <hyperlink r:id="rId4575" ref="G2513"/>
    <hyperlink r:id="rId4576" ref="A2514"/>
    <hyperlink r:id="rId4577" ref="G2514"/>
    <hyperlink r:id="rId4578" ref="A2515"/>
    <hyperlink r:id="rId4579" ref="G2515"/>
    <hyperlink r:id="rId4580" ref="A2516"/>
    <hyperlink r:id="rId4581" ref="G2516"/>
    <hyperlink r:id="rId4582" ref="A2517"/>
    <hyperlink r:id="rId4583" ref="G2517"/>
    <hyperlink r:id="rId4584" ref="A2518"/>
    <hyperlink r:id="rId4585" ref="G2518"/>
    <hyperlink r:id="rId4586" ref="A2519"/>
    <hyperlink r:id="rId4587" ref="G2519"/>
    <hyperlink r:id="rId4588" ref="A2520"/>
    <hyperlink r:id="rId4589" ref="G2520"/>
    <hyperlink r:id="rId4590" ref="A2521"/>
    <hyperlink r:id="rId4591" ref="G2521"/>
    <hyperlink r:id="rId4592" ref="A2522"/>
    <hyperlink r:id="rId4593" ref="G2522"/>
    <hyperlink r:id="rId4594" ref="A2523"/>
    <hyperlink r:id="rId4595" ref="G2523"/>
    <hyperlink r:id="rId4596" ref="A2524"/>
    <hyperlink r:id="rId4597" ref="G2524"/>
    <hyperlink r:id="rId4598" ref="A2525"/>
    <hyperlink r:id="rId4599" ref="G2525"/>
    <hyperlink r:id="rId4600" ref="A2526"/>
    <hyperlink r:id="rId4601" ref="G2526"/>
    <hyperlink r:id="rId4602" ref="A2527"/>
    <hyperlink r:id="rId4603" ref="G2527"/>
    <hyperlink r:id="rId4604" ref="A2528"/>
    <hyperlink r:id="rId4605" ref="G2528"/>
    <hyperlink r:id="rId4606" ref="A2529"/>
    <hyperlink r:id="rId4607" ref="G2529"/>
    <hyperlink r:id="rId4608" ref="A2530"/>
    <hyperlink r:id="rId4609" ref="G2530"/>
    <hyperlink r:id="rId4610" ref="A2531"/>
    <hyperlink r:id="rId4611" ref="G2531"/>
    <hyperlink r:id="rId4612" ref="A2532"/>
    <hyperlink r:id="rId4613" ref="G2532"/>
    <hyperlink r:id="rId4614" ref="A2533"/>
    <hyperlink r:id="rId4615" ref="G2533"/>
    <hyperlink r:id="rId4616" ref="A2534"/>
    <hyperlink r:id="rId4617" ref="G2534"/>
    <hyperlink r:id="rId4618" ref="A2535"/>
    <hyperlink r:id="rId4619" ref="G2535"/>
    <hyperlink r:id="rId4620" ref="A2536"/>
    <hyperlink r:id="rId4621" ref="G2536"/>
    <hyperlink r:id="rId4622" ref="A2537"/>
    <hyperlink r:id="rId4623" ref="G2537"/>
    <hyperlink r:id="rId4624" ref="A2538"/>
    <hyperlink r:id="rId4625" ref="G2538"/>
    <hyperlink r:id="rId4626" ref="A2539"/>
    <hyperlink r:id="rId4627" ref="G2539"/>
    <hyperlink r:id="rId4628" ref="A2540"/>
    <hyperlink r:id="rId4629" ref="G2540"/>
    <hyperlink r:id="rId4630" ref="A2541"/>
    <hyperlink r:id="rId4631" ref="G2541"/>
    <hyperlink r:id="rId4632" ref="A2542"/>
    <hyperlink r:id="rId4633" ref="G2542"/>
    <hyperlink r:id="rId4634" ref="A2543"/>
    <hyperlink r:id="rId4635" ref="G2543"/>
    <hyperlink r:id="rId4636" ref="A2544"/>
    <hyperlink r:id="rId4637" ref="G2544"/>
    <hyperlink r:id="rId4638" ref="A2545"/>
    <hyperlink r:id="rId4639" ref="G2545"/>
    <hyperlink r:id="rId4640" ref="A2546"/>
    <hyperlink r:id="rId4641" ref="G2546"/>
    <hyperlink r:id="rId4642" ref="A2547"/>
    <hyperlink r:id="rId4643" ref="G2547"/>
    <hyperlink r:id="rId4644" ref="A2548"/>
    <hyperlink r:id="rId4645" ref="G2548"/>
    <hyperlink r:id="rId4646" ref="A2549"/>
    <hyperlink r:id="rId4647" ref="G2549"/>
    <hyperlink r:id="rId4648" ref="A2550"/>
    <hyperlink r:id="rId4649" ref="G2550"/>
    <hyperlink r:id="rId4650" ref="A2551"/>
    <hyperlink r:id="rId4651" ref="G2551"/>
    <hyperlink r:id="rId4652" ref="A2552"/>
    <hyperlink r:id="rId4653" ref="G2552"/>
    <hyperlink r:id="rId4654" ref="A2553"/>
    <hyperlink r:id="rId4655" ref="G2553"/>
    <hyperlink r:id="rId4656" ref="A2554"/>
    <hyperlink r:id="rId4657" ref="G2554"/>
    <hyperlink r:id="rId4658" ref="A2555"/>
    <hyperlink r:id="rId4659" ref="G2555"/>
    <hyperlink r:id="rId4660" ref="A2556"/>
    <hyperlink r:id="rId4661" ref="G2556"/>
    <hyperlink r:id="rId4662" ref="A2557"/>
    <hyperlink r:id="rId4663" ref="G2557"/>
    <hyperlink r:id="rId4664" ref="A2558"/>
    <hyperlink r:id="rId4665" ref="G2558"/>
    <hyperlink r:id="rId4666" ref="A2559"/>
    <hyperlink r:id="rId4667" ref="G2559"/>
    <hyperlink r:id="rId4668" ref="A2560"/>
    <hyperlink r:id="rId4669" ref="G2560"/>
    <hyperlink r:id="rId4670" ref="A2561"/>
    <hyperlink r:id="rId4671" ref="G2561"/>
    <hyperlink r:id="rId4672" ref="A2562"/>
    <hyperlink r:id="rId4673" ref="G2562"/>
    <hyperlink r:id="rId4674" ref="A2563"/>
    <hyperlink r:id="rId4675" ref="G2563"/>
    <hyperlink r:id="rId4676" ref="A2564"/>
    <hyperlink r:id="rId4677" ref="G2564"/>
    <hyperlink r:id="rId4678" ref="A2565"/>
    <hyperlink r:id="rId4679" ref="G2565"/>
    <hyperlink r:id="rId4680" ref="A2566"/>
    <hyperlink r:id="rId4681" ref="G2566"/>
    <hyperlink r:id="rId4682" ref="A2567"/>
    <hyperlink r:id="rId4683" ref="G2567"/>
    <hyperlink r:id="rId4684" ref="A2568"/>
    <hyperlink r:id="rId4685" ref="G2568"/>
    <hyperlink r:id="rId4686" ref="A2569"/>
    <hyperlink r:id="rId4687" ref="G2569"/>
    <hyperlink r:id="rId4688" ref="A2570"/>
    <hyperlink r:id="rId4689" ref="G2570"/>
    <hyperlink r:id="rId4690" ref="A2571"/>
    <hyperlink r:id="rId4691" ref="G2571"/>
    <hyperlink r:id="rId4692" ref="A2572"/>
    <hyperlink r:id="rId4693" ref="G2572"/>
    <hyperlink r:id="rId4694" ref="A2573"/>
    <hyperlink r:id="rId4695" ref="G2573"/>
    <hyperlink r:id="rId4696" ref="A2574"/>
    <hyperlink r:id="rId4697" ref="G2574"/>
    <hyperlink r:id="rId4698" ref="A2575"/>
    <hyperlink r:id="rId4699" ref="G2575"/>
    <hyperlink r:id="rId4700" ref="A2576"/>
    <hyperlink r:id="rId4701" ref="G2576"/>
    <hyperlink r:id="rId4702" ref="A2577"/>
    <hyperlink r:id="rId4703" ref="G2577"/>
    <hyperlink r:id="rId4704" ref="A2578"/>
    <hyperlink r:id="rId4705" ref="G2578"/>
    <hyperlink r:id="rId4706" ref="A2579"/>
    <hyperlink r:id="rId4707" ref="G2579"/>
    <hyperlink r:id="rId4708" ref="A2580"/>
    <hyperlink r:id="rId4709" ref="G2580"/>
    <hyperlink r:id="rId4710" ref="A2581"/>
    <hyperlink r:id="rId4711" ref="G2581"/>
    <hyperlink r:id="rId4712" ref="A2582"/>
    <hyperlink r:id="rId4713" ref="G2582"/>
    <hyperlink r:id="rId4714" ref="A2583"/>
    <hyperlink r:id="rId4715" ref="G2583"/>
    <hyperlink r:id="rId4716" ref="A2584"/>
    <hyperlink r:id="rId4717" ref="G2584"/>
    <hyperlink r:id="rId4718" ref="A2585"/>
    <hyperlink r:id="rId4719" ref="G2585"/>
    <hyperlink r:id="rId4720" ref="A2586"/>
    <hyperlink r:id="rId4721" ref="G2586"/>
    <hyperlink r:id="rId4722" ref="A2587"/>
    <hyperlink r:id="rId4723" ref="G2587"/>
    <hyperlink r:id="rId4724" ref="A2588"/>
    <hyperlink r:id="rId4725" ref="G2588"/>
    <hyperlink r:id="rId4726" ref="A2589"/>
    <hyperlink r:id="rId4727" ref="G2589"/>
    <hyperlink r:id="rId4728" ref="A2590"/>
    <hyperlink r:id="rId4729" ref="G2590"/>
    <hyperlink r:id="rId4730" ref="A2591"/>
    <hyperlink r:id="rId4731" ref="G2591"/>
    <hyperlink r:id="rId4732" ref="A2592"/>
    <hyperlink r:id="rId4733" ref="G2592"/>
    <hyperlink r:id="rId4734" ref="A2593"/>
    <hyperlink r:id="rId4735" ref="G2593"/>
    <hyperlink r:id="rId4736" ref="A2594"/>
    <hyperlink r:id="rId4737" ref="G2594"/>
    <hyperlink r:id="rId4738" ref="A2595"/>
    <hyperlink r:id="rId4739" ref="G2595"/>
    <hyperlink r:id="rId4740" ref="A2596"/>
    <hyperlink r:id="rId4741" ref="G2596"/>
    <hyperlink r:id="rId4742" ref="A2597"/>
    <hyperlink r:id="rId4743" ref="G2597"/>
    <hyperlink r:id="rId4744" ref="A2598"/>
    <hyperlink r:id="rId4745" ref="G2598"/>
    <hyperlink r:id="rId4746" ref="A2599"/>
    <hyperlink r:id="rId4747" ref="G2599"/>
    <hyperlink r:id="rId4748" ref="A2600"/>
    <hyperlink r:id="rId4749" ref="G2600"/>
    <hyperlink r:id="rId4750" ref="A2601"/>
    <hyperlink r:id="rId4751" ref="G2601"/>
    <hyperlink r:id="rId4752" ref="A2602"/>
    <hyperlink r:id="rId4753" ref="G2602"/>
    <hyperlink r:id="rId4754" ref="A2603"/>
    <hyperlink r:id="rId4755" ref="G2603"/>
    <hyperlink r:id="rId4756" ref="A2604"/>
    <hyperlink r:id="rId4757" ref="G2604"/>
    <hyperlink r:id="rId4758" ref="A2605"/>
    <hyperlink r:id="rId4759" ref="G2605"/>
    <hyperlink r:id="rId4760" ref="A2606"/>
    <hyperlink r:id="rId4761" ref="G2606"/>
    <hyperlink r:id="rId4762" ref="A2607"/>
    <hyperlink r:id="rId4763" ref="G2607"/>
    <hyperlink r:id="rId4764" ref="A2608"/>
    <hyperlink r:id="rId4765" ref="G2608"/>
    <hyperlink r:id="rId4766" ref="A2609"/>
    <hyperlink r:id="rId4767" ref="G2609"/>
    <hyperlink r:id="rId4768" ref="A2610"/>
    <hyperlink r:id="rId4769" ref="G2610"/>
    <hyperlink r:id="rId4770" ref="A2611"/>
    <hyperlink r:id="rId4771" ref="G2611"/>
    <hyperlink r:id="rId4772" ref="A2612"/>
    <hyperlink r:id="rId4773" ref="G2612"/>
    <hyperlink r:id="rId4774" ref="A2613"/>
    <hyperlink r:id="rId4775" ref="G2613"/>
    <hyperlink r:id="rId4776" ref="A2614"/>
    <hyperlink r:id="rId4777" ref="G2614"/>
    <hyperlink r:id="rId4778" ref="A2615"/>
    <hyperlink r:id="rId4779" ref="G2615"/>
    <hyperlink r:id="rId4780" ref="A2616"/>
    <hyperlink r:id="rId4781" ref="G2616"/>
    <hyperlink r:id="rId4782" ref="A2617"/>
    <hyperlink r:id="rId4783" ref="G2617"/>
    <hyperlink r:id="rId4784" ref="A2618"/>
    <hyperlink r:id="rId4785" ref="G2618"/>
    <hyperlink r:id="rId4786" ref="A2619"/>
    <hyperlink r:id="rId4787" ref="G2619"/>
    <hyperlink r:id="rId4788" ref="A2620"/>
    <hyperlink r:id="rId4789" ref="G2620"/>
    <hyperlink r:id="rId4790" ref="A2621"/>
    <hyperlink r:id="rId4791" ref="G2621"/>
    <hyperlink r:id="rId4792" ref="A2622"/>
    <hyperlink r:id="rId4793" ref="G2622"/>
    <hyperlink r:id="rId4794" ref="A2623"/>
    <hyperlink r:id="rId4795" ref="G2623"/>
    <hyperlink r:id="rId4796" ref="A2624"/>
    <hyperlink r:id="rId4797" ref="G2624"/>
    <hyperlink r:id="rId4798" ref="A2625"/>
    <hyperlink r:id="rId4799" ref="G2625"/>
    <hyperlink r:id="rId4800" ref="A2626"/>
    <hyperlink r:id="rId4801" ref="G2626"/>
    <hyperlink r:id="rId4802" ref="A2627"/>
    <hyperlink r:id="rId4803" ref="G2627"/>
    <hyperlink r:id="rId4804" ref="A2628"/>
    <hyperlink r:id="rId4805" ref="G2628"/>
    <hyperlink r:id="rId4806" ref="A2629"/>
    <hyperlink r:id="rId4807" ref="G2629"/>
    <hyperlink r:id="rId4808" ref="A2630"/>
    <hyperlink r:id="rId4809" ref="G2630"/>
    <hyperlink r:id="rId4810" ref="A2631"/>
    <hyperlink r:id="rId4811" ref="G2631"/>
    <hyperlink r:id="rId4812" ref="A2632"/>
    <hyperlink r:id="rId4813" ref="G2632"/>
    <hyperlink r:id="rId4814" ref="A2633"/>
    <hyperlink r:id="rId4815" ref="G2633"/>
    <hyperlink r:id="rId4816" ref="A2634"/>
    <hyperlink r:id="rId4817" ref="G2634"/>
    <hyperlink r:id="rId4818" ref="A2635"/>
    <hyperlink r:id="rId4819" ref="G2635"/>
    <hyperlink r:id="rId4820" ref="A2636"/>
    <hyperlink r:id="rId4821" ref="G2636"/>
    <hyperlink r:id="rId4822" ref="A2637"/>
    <hyperlink r:id="rId4823" ref="G2637"/>
    <hyperlink r:id="rId4824" ref="A2638"/>
    <hyperlink r:id="rId4825" ref="G2638"/>
    <hyperlink r:id="rId4826" ref="A2639"/>
    <hyperlink r:id="rId4827" ref="G2639"/>
    <hyperlink r:id="rId4828" ref="A2640"/>
    <hyperlink r:id="rId4829" ref="G2640"/>
    <hyperlink r:id="rId4830" ref="A2641"/>
    <hyperlink r:id="rId4831" ref="G2641"/>
    <hyperlink r:id="rId4832" ref="A2642"/>
    <hyperlink r:id="rId4833" ref="G2642"/>
    <hyperlink r:id="rId4834" ref="A2643"/>
    <hyperlink r:id="rId4835" ref="G2643"/>
    <hyperlink r:id="rId4836" ref="A2644"/>
    <hyperlink r:id="rId4837" ref="G2644"/>
    <hyperlink r:id="rId4838" ref="A2645"/>
    <hyperlink r:id="rId4839" ref="G2645"/>
    <hyperlink r:id="rId4840" ref="A2646"/>
    <hyperlink r:id="rId4841" ref="G2646"/>
    <hyperlink r:id="rId4842" ref="A2647"/>
    <hyperlink r:id="rId4843" ref="G2647"/>
    <hyperlink r:id="rId4844" ref="A2648"/>
    <hyperlink r:id="rId4845" ref="G2648"/>
    <hyperlink r:id="rId4846" ref="A2649"/>
    <hyperlink r:id="rId4847" ref="G2649"/>
    <hyperlink r:id="rId4848" ref="A2650"/>
    <hyperlink r:id="rId4849" ref="G2650"/>
    <hyperlink r:id="rId4850" ref="A2651"/>
    <hyperlink r:id="rId4851" ref="G2651"/>
    <hyperlink r:id="rId4852" ref="A2652"/>
    <hyperlink r:id="rId4853" ref="G2652"/>
    <hyperlink r:id="rId4854" ref="A2653"/>
    <hyperlink r:id="rId4855" ref="G2653"/>
    <hyperlink r:id="rId4856" ref="A2654"/>
    <hyperlink r:id="rId4857" ref="G2654"/>
    <hyperlink r:id="rId4858" ref="A2655"/>
    <hyperlink r:id="rId4859" ref="G2655"/>
    <hyperlink r:id="rId4860" ref="A2656"/>
    <hyperlink r:id="rId4861" ref="G2656"/>
    <hyperlink r:id="rId4862" ref="A2657"/>
    <hyperlink r:id="rId4863" ref="G2657"/>
    <hyperlink r:id="rId4864" ref="A2658"/>
    <hyperlink r:id="rId4865" ref="G2658"/>
    <hyperlink r:id="rId4866" ref="A2659"/>
    <hyperlink r:id="rId4867" ref="G2659"/>
    <hyperlink r:id="rId4868" ref="A2660"/>
    <hyperlink r:id="rId4869" ref="G2660"/>
    <hyperlink r:id="rId4870" ref="A2661"/>
    <hyperlink r:id="rId4871" ref="G2661"/>
    <hyperlink r:id="rId4872" ref="A2662"/>
    <hyperlink r:id="rId4873" ref="G2662"/>
    <hyperlink r:id="rId4874" ref="A2663"/>
    <hyperlink r:id="rId4875" ref="G2663"/>
    <hyperlink r:id="rId4876" ref="A2664"/>
    <hyperlink r:id="rId4877" ref="G2664"/>
    <hyperlink r:id="rId4878" ref="A2665"/>
    <hyperlink r:id="rId4879" ref="G2665"/>
    <hyperlink r:id="rId4880" ref="A2666"/>
    <hyperlink r:id="rId4881" ref="G2666"/>
    <hyperlink r:id="rId4882" ref="A2667"/>
    <hyperlink r:id="rId4883" ref="G2667"/>
    <hyperlink r:id="rId4884" ref="A2668"/>
    <hyperlink r:id="rId4885" ref="G2668"/>
    <hyperlink r:id="rId4886" ref="A2669"/>
    <hyperlink r:id="rId4887" ref="G2669"/>
    <hyperlink r:id="rId4888" ref="A2670"/>
    <hyperlink r:id="rId4889" ref="G2670"/>
    <hyperlink r:id="rId4890" ref="A2671"/>
    <hyperlink r:id="rId4891" ref="G2671"/>
    <hyperlink r:id="rId4892" ref="A2672"/>
    <hyperlink r:id="rId4893" ref="G2672"/>
    <hyperlink r:id="rId4894" ref="A2673"/>
    <hyperlink r:id="rId4895" ref="G2673"/>
    <hyperlink r:id="rId4896" ref="A2674"/>
    <hyperlink r:id="rId4897" ref="G2674"/>
    <hyperlink r:id="rId4898" ref="A2675"/>
    <hyperlink r:id="rId4899" ref="G2675"/>
    <hyperlink r:id="rId4900" ref="A2676"/>
    <hyperlink r:id="rId4901" ref="G2676"/>
    <hyperlink r:id="rId4902" ref="A2677"/>
    <hyperlink r:id="rId4903" ref="G2677"/>
    <hyperlink r:id="rId4904" ref="A2678"/>
    <hyperlink r:id="rId4905" ref="G2678"/>
    <hyperlink r:id="rId4906" ref="A2679"/>
    <hyperlink r:id="rId4907" ref="G2679"/>
    <hyperlink r:id="rId4908" ref="A2680"/>
    <hyperlink r:id="rId4909" ref="G2680"/>
    <hyperlink r:id="rId4910" ref="A2681"/>
    <hyperlink r:id="rId4911" ref="G2681"/>
    <hyperlink r:id="rId4912" ref="A2682"/>
    <hyperlink r:id="rId4913" ref="G2682"/>
    <hyperlink r:id="rId4914" ref="A2683"/>
    <hyperlink r:id="rId4915" ref="G2683"/>
    <hyperlink r:id="rId4916" ref="A2684"/>
    <hyperlink r:id="rId4917" ref="G2684"/>
    <hyperlink r:id="rId4918" ref="A2685"/>
    <hyperlink r:id="rId4919" ref="G2685"/>
    <hyperlink r:id="rId4920" ref="A2686"/>
    <hyperlink r:id="rId4921" ref="G2686"/>
    <hyperlink r:id="rId4922" ref="A2687"/>
    <hyperlink r:id="rId4923" ref="G2687"/>
    <hyperlink r:id="rId4924" ref="A2688"/>
    <hyperlink r:id="rId4925" ref="G2688"/>
    <hyperlink r:id="rId4926" ref="A2689"/>
    <hyperlink r:id="rId4927" ref="G2689"/>
    <hyperlink r:id="rId4928" ref="A2690"/>
    <hyperlink r:id="rId4929" ref="G2690"/>
    <hyperlink r:id="rId4930" ref="A2691"/>
    <hyperlink r:id="rId4931" ref="G2691"/>
    <hyperlink r:id="rId4932" ref="A2692"/>
    <hyperlink r:id="rId4933" ref="G2692"/>
    <hyperlink r:id="rId4934" ref="A2693"/>
    <hyperlink r:id="rId4935" ref="G2693"/>
    <hyperlink r:id="rId4936" ref="A2694"/>
    <hyperlink r:id="rId4937" ref="G2694"/>
    <hyperlink r:id="rId4938" ref="A2695"/>
    <hyperlink r:id="rId4939" ref="G2695"/>
    <hyperlink r:id="rId4940" ref="A2696"/>
    <hyperlink r:id="rId4941" ref="G2696"/>
    <hyperlink r:id="rId4942" ref="A2697"/>
    <hyperlink r:id="rId4943" ref="G2697"/>
    <hyperlink r:id="rId4944" ref="A2698"/>
    <hyperlink r:id="rId4945" ref="G2698"/>
    <hyperlink r:id="rId4946" ref="A2699"/>
    <hyperlink r:id="rId4947" ref="G2699"/>
    <hyperlink r:id="rId4948" ref="A2700"/>
    <hyperlink r:id="rId4949" ref="G2700"/>
    <hyperlink r:id="rId4950" ref="A2701"/>
    <hyperlink r:id="rId4951" ref="G2701"/>
    <hyperlink r:id="rId4952" ref="A2702"/>
    <hyperlink r:id="rId4953" ref="G2702"/>
    <hyperlink r:id="rId4954" ref="A2703"/>
    <hyperlink r:id="rId4955" ref="G2703"/>
    <hyperlink r:id="rId4956" ref="A2704"/>
    <hyperlink r:id="rId4957" ref="G2704"/>
    <hyperlink r:id="rId4958" ref="A2705"/>
    <hyperlink r:id="rId4959" ref="G2705"/>
    <hyperlink r:id="rId4960" ref="A2706"/>
    <hyperlink r:id="rId4961" ref="G2706"/>
    <hyperlink r:id="rId4962" ref="A2707"/>
    <hyperlink r:id="rId4963" ref="G2707"/>
    <hyperlink r:id="rId4964" ref="A2708"/>
    <hyperlink r:id="rId4965" ref="G2708"/>
    <hyperlink r:id="rId4966" ref="A2709"/>
    <hyperlink r:id="rId4967" ref="G2709"/>
    <hyperlink r:id="rId4968" ref="A2710"/>
    <hyperlink r:id="rId4969" ref="G2710"/>
    <hyperlink r:id="rId4970" ref="A2711"/>
    <hyperlink r:id="rId4971" ref="G2711"/>
    <hyperlink r:id="rId4972" ref="A2712"/>
    <hyperlink r:id="rId4973" ref="G2712"/>
    <hyperlink r:id="rId4974" ref="A2713"/>
    <hyperlink r:id="rId4975" ref="G2713"/>
    <hyperlink r:id="rId4976" ref="A2714"/>
    <hyperlink r:id="rId4977" ref="G2714"/>
    <hyperlink r:id="rId4978" ref="A2715"/>
    <hyperlink r:id="rId4979" ref="G2715"/>
    <hyperlink r:id="rId4980" ref="A2716"/>
    <hyperlink r:id="rId4981" ref="G2716"/>
    <hyperlink r:id="rId4982" ref="A2717"/>
    <hyperlink r:id="rId4983" ref="G2717"/>
    <hyperlink r:id="rId4984" ref="A2718"/>
    <hyperlink r:id="rId4985" ref="G2718"/>
    <hyperlink r:id="rId4986" ref="A2719"/>
    <hyperlink r:id="rId4987" ref="G2719"/>
    <hyperlink r:id="rId4988" ref="A2720"/>
    <hyperlink r:id="rId4989" ref="G2720"/>
    <hyperlink r:id="rId4990" ref="A2721"/>
    <hyperlink r:id="rId4991" ref="G2721"/>
    <hyperlink r:id="rId4992" ref="A2722"/>
    <hyperlink r:id="rId4993" ref="G2722"/>
    <hyperlink r:id="rId4994" ref="A2723"/>
    <hyperlink r:id="rId4995" ref="G2723"/>
    <hyperlink r:id="rId4996" ref="A2724"/>
    <hyperlink r:id="rId4997" ref="G2724"/>
    <hyperlink r:id="rId4998" ref="A2725"/>
    <hyperlink r:id="rId4999" ref="G2725"/>
    <hyperlink r:id="rId5000" ref="A2726"/>
    <hyperlink r:id="rId5001" ref="G2726"/>
    <hyperlink r:id="rId5002" ref="A2727"/>
    <hyperlink r:id="rId5003" ref="G2727"/>
    <hyperlink r:id="rId5004" ref="A2728"/>
    <hyperlink r:id="rId5005" ref="G2728"/>
    <hyperlink r:id="rId5006" ref="A2729"/>
    <hyperlink r:id="rId5007" ref="G2729"/>
    <hyperlink r:id="rId5008" ref="A2730"/>
    <hyperlink r:id="rId5009" ref="G2730"/>
    <hyperlink r:id="rId5010" ref="A2731"/>
    <hyperlink r:id="rId5011" ref="G2731"/>
    <hyperlink r:id="rId5012" ref="A2732"/>
    <hyperlink r:id="rId5013" ref="G2732"/>
    <hyperlink r:id="rId5014" ref="A2733"/>
    <hyperlink r:id="rId5015" ref="G2733"/>
    <hyperlink r:id="rId5016" ref="A2734"/>
    <hyperlink r:id="rId5017" ref="G2734"/>
    <hyperlink r:id="rId5018" ref="A2735"/>
    <hyperlink r:id="rId5019" ref="G2735"/>
    <hyperlink r:id="rId5020" ref="A2736"/>
    <hyperlink r:id="rId5021" ref="G2736"/>
    <hyperlink r:id="rId5022" ref="A2737"/>
    <hyperlink r:id="rId5023" ref="G2737"/>
    <hyperlink r:id="rId5024" ref="A2738"/>
    <hyperlink r:id="rId5025" ref="G2738"/>
    <hyperlink r:id="rId5026" ref="A2739"/>
    <hyperlink r:id="rId5027" ref="G2739"/>
    <hyperlink r:id="rId5028" ref="A2740"/>
    <hyperlink r:id="rId5029" ref="G2740"/>
    <hyperlink r:id="rId5030" ref="A2741"/>
    <hyperlink r:id="rId5031" ref="G2741"/>
    <hyperlink r:id="rId5032" ref="A2742"/>
    <hyperlink r:id="rId5033" ref="G2742"/>
    <hyperlink r:id="rId5034" ref="A2743"/>
    <hyperlink r:id="rId5035" ref="G2743"/>
    <hyperlink r:id="rId5036" ref="A2744"/>
    <hyperlink r:id="rId5037" ref="G2744"/>
    <hyperlink r:id="rId5038" ref="A2745"/>
    <hyperlink r:id="rId5039" ref="G2745"/>
    <hyperlink r:id="rId5040" ref="A2746"/>
    <hyperlink r:id="rId5041" ref="G2746"/>
    <hyperlink r:id="rId5042" ref="A2747"/>
    <hyperlink r:id="rId5043" ref="G2747"/>
    <hyperlink r:id="rId5044" ref="A2748"/>
    <hyperlink r:id="rId5045" ref="G2748"/>
    <hyperlink r:id="rId5046" ref="A2749"/>
    <hyperlink r:id="rId5047" ref="G2749"/>
    <hyperlink r:id="rId5048" ref="A2750"/>
    <hyperlink r:id="rId5049" ref="G2750"/>
    <hyperlink r:id="rId5050" ref="A2751"/>
    <hyperlink r:id="rId5051" ref="G2751"/>
    <hyperlink r:id="rId5052" ref="A2752"/>
    <hyperlink r:id="rId5053" ref="G2752"/>
    <hyperlink r:id="rId5054" ref="A2753"/>
    <hyperlink r:id="rId5055" ref="G2753"/>
    <hyperlink r:id="rId5056" ref="A2754"/>
    <hyperlink r:id="rId5057" ref="G2754"/>
    <hyperlink r:id="rId5058" ref="A2755"/>
    <hyperlink r:id="rId5059" ref="G2755"/>
    <hyperlink r:id="rId5060" ref="A2756"/>
    <hyperlink r:id="rId5061" ref="G2756"/>
    <hyperlink r:id="rId5062" ref="A2757"/>
    <hyperlink r:id="rId5063" ref="G2757"/>
    <hyperlink r:id="rId5064" ref="A2758"/>
    <hyperlink r:id="rId5065" ref="G2758"/>
    <hyperlink r:id="rId5066" ref="A2759"/>
    <hyperlink r:id="rId5067" ref="G2759"/>
    <hyperlink r:id="rId5068" ref="A2760"/>
    <hyperlink r:id="rId5069" ref="G2760"/>
    <hyperlink r:id="rId5070" ref="A2761"/>
    <hyperlink r:id="rId5071" ref="G2761"/>
    <hyperlink r:id="rId5072" ref="A2762"/>
    <hyperlink r:id="rId5073" ref="G2762"/>
    <hyperlink r:id="rId5074" ref="A2763"/>
    <hyperlink r:id="rId5075" ref="G2763"/>
    <hyperlink r:id="rId5076" ref="A2764"/>
    <hyperlink r:id="rId5077" ref="G2764"/>
    <hyperlink r:id="rId5078" ref="A2765"/>
    <hyperlink r:id="rId5079" ref="G2765"/>
    <hyperlink r:id="rId5080" ref="A2766"/>
    <hyperlink r:id="rId5081" ref="G2766"/>
    <hyperlink r:id="rId5082" ref="A2767"/>
    <hyperlink r:id="rId5083" ref="G2767"/>
    <hyperlink r:id="rId5084" ref="A2768"/>
    <hyperlink r:id="rId5085" ref="G2768"/>
    <hyperlink r:id="rId5086" ref="A2769"/>
    <hyperlink r:id="rId5087" ref="G2769"/>
    <hyperlink r:id="rId5088" ref="A2770"/>
    <hyperlink r:id="rId5089" ref="G2770"/>
    <hyperlink r:id="rId5090" ref="A2771"/>
    <hyperlink r:id="rId5091" ref="G2771"/>
    <hyperlink r:id="rId5092" ref="A2772"/>
    <hyperlink r:id="rId5093" ref="G2772"/>
    <hyperlink r:id="rId5094" ref="A2773"/>
    <hyperlink r:id="rId5095" ref="G2773"/>
    <hyperlink r:id="rId5096" ref="A2774"/>
    <hyperlink r:id="rId5097" ref="G2774"/>
    <hyperlink r:id="rId5098" ref="A2775"/>
    <hyperlink r:id="rId5099" ref="G2775"/>
    <hyperlink r:id="rId5100" ref="A2776"/>
    <hyperlink r:id="rId5101" ref="G2776"/>
    <hyperlink r:id="rId5102" ref="A2777"/>
    <hyperlink r:id="rId5103" ref="G2777"/>
    <hyperlink r:id="rId5104" ref="A2778"/>
    <hyperlink r:id="rId5105" ref="G2778"/>
    <hyperlink r:id="rId5106" ref="A2779"/>
    <hyperlink r:id="rId5107" ref="G2779"/>
    <hyperlink r:id="rId5108" ref="A2780"/>
    <hyperlink r:id="rId5109" ref="G2780"/>
    <hyperlink r:id="rId5110" ref="A2781"/>
    <hyperlink r:id="rId5111" ref="G2781"/>
    <hyperlink r:id="rId5112" ref="A2782"/>
    <hyperlink r:id="rId5113" ref="G2782"/>
    <hyperlink r:id="rId5114" ref="A2783"/>
    <hyperlink r:id="rId5115" ref="G2783"/>
    <hyperlink r:id="rId5116" ref="A2784"/>
    <hyperlink r:id="rId5117" ref="G2784"/>
    <hyperlink r:id="rId5118" ref="A2785"/>
    <hyperlink r:id="rId5119" ref="G2785"/>
    <hyperlink r:id="rId5120" ref="A2786"/>
    <hyperlink r:id="rId5121" ref="G2786"/>
    <hyperlink r:id="rId5122" ref="A2787"/>
    <hyperlink r:id="rId5123" ref="G2787"/>
    <hyperlink r:id="rId5124" ref="A2788"/>
    <hyperlink r:id="rId5125" ref="G2788"/>
    <hyperlink r:id="rId5126" ref="A2789"/>
    <hyperlink r:id="rId5127" ref="G2789"/>
    <hyperlink r:id="rId5128" ref="A2790"/>
    <hyperlink r:id="rId5129" ref="G2790"/>
    <hyperlink r:id="rId5130" ref="A2791"/>
    <hyperlink r:id="rId5131" ref="G2791"/>
    <hyperlink r:id="rId5132" ref="A2792"/>
    <hyperlink r:id="rId5133" ref="G2792"/>
    <hyperlink r:id="rId5134" ref="A2793"/>
    <hyperlink r:id="rId5135" ref="G2793"/>
    <hyperlink r:id="rId5136" ref="A2794"/>
    <hyperlink r:id="rId5137" ref="G2794"/>
    <hyperlink r:id="rId5138" ref="A2795"/>
    <hyperlink r:id="rId5139" ref="G2795"/>
    <hyperlink r:id="rId5140" ref="A2796"/>
    <hyperlink r:id="rId5141" ref="G2796"/>
    <hyperlink r:id="rId5142" ref="A2797"/>
    <hyperlink r:id="rId5143" ref="G2797"/>
    <hyperlink r:id="rId5144" ref="A2798"/>
    <hyperlink r:id="rId5145" ref="G2798"/>
    <hyperlink r:id="rId5146" ref="A2799"/>
    <hyperlink r:id="rId5147" ref="G2799"/>
    <hyperlink r:id="rId5148" ref="A2800"/>
    <hyperlink r:id="rId5149" ref="G2800"/>
    <hyperlink r:id="rId5150" ref="A2801"/>
    <hyperlink r:id="rId5151" ref="G2801"/>
    <hyperlink r:id="rId5152" ref="A2802"/>
    <hyperlink r:id="rId5153" ref="G2802"/>
    <hyperlink r:id="rId5154" ref="A2803"/>
    <hyperlink r:id="rId5155" ref="G2803"/>
    <hyperlink r:id="rId5156" ref="A2804"/>
    <hyperlink r:id="rId5157" ref="G2804"/>
    <hyperlink r:id="rId5158" ref="A2805"/>
    <hyperlink r:id="rId5159" ref="G2805"/>
    <hyperlink r:id="rId5160" ref="A2806"/>
    <hyperlink r:id="rId5161" ref="G2806"/>
    <hyperlink r:id="rId5162" ref="A2807"/>
    <hyperlink r:id="rId5163" ref="G2807"/>
    <hyperlink r:id="rId5164" ref="A2808"/>
    <hyperlink r:id="rId5165" ref="G2808"/>
    <hyperlink r:id="rId5166" ref="A2809"/>
    <hyperlink r:id="rId5167" ref="G2809"/>
    <hyperlink r:id="rId5168" ref="A2810"/>
    <hyperlink r:id="rId5169" ref="G2810"/>
    <hyperlink r:id="rId5170" ref="A2811"/>
    <hyperlink r:id="rId5171" ref="G2811"/>
    <hyperlink r:id="rId5172" ref="A2812"/>
    <hyperlink r:id="rId5173" ref="G2812"/>
    <hyperlink r:id="rId5174" ref="A2813"/>
    <hyperlink r:id="rId5175" ref="G2813"/>
    <hyperlink r:id="rId5176" ref="A2814"/>
    <hyperlink r:id="rId5177" ref="G2814"/>
    <hyperlink r:id="rId5178" ref="A2815"/>
    <hyperlink r:id="rId5179" ref="G2815"/>
    <hyperlink r:id="rId5180" ref="A2816"/>
    <hyperlink r:id="rId5181" ref="G2816"/>
    <hyperlink r:id="rId5182" ref="A2817"/>
    <hyperlink r:id="rId5183" ref="G2817"/>
    <hyperlink r:id="rId5184" ref="A2818"/>
    <hyperlink r:id="rId5185" ref="G2818"/>
    <hyperlink r:id="rId5186" ref="A2819"/>
    <hyperlink r:id="rId5187" ref="G2819"/>
    <hyperlink r:id="rId5188" ref="A2820"/>
    <hyperlink r:id="rId5189" ref="G2820"/>
    <hyperlink r:id="rId5190" ref="A2821"/>
    <hyperlink r:id="rId5191" ref="G2821"/>
    <hyperlink r:id="rId5192" ref="A2822"/>
    <hyperlink r:id="rId5193" ref="G2822"/>
    <hyperlink r:id="rId5194" ref="A2823"/>
    <hyperlink r:id="rId5195" ref="G2823"/>
    <hyperlink r:id="rId5196" ref="A2824"/>
    <hyperlink r:id="rId5197" ref="G2824"/>
    <hyperlink r:id="rId5198" ref="A2825"/>
    <hyperlink r:id="rId5199" ref="G2825"/>
    <hyperlink r:id="rId5200" ref="A2826"/>
    <hyperlink r:id="rId5201" ref="G2826"/>
    <hyperlink r:id="rId5202" ref="A2827"/>
    <hyperlink r:id="rId5203" ref="G2827"/>
    <hyperlink r:id="rId5204" ref="A2828"/>
    <hyperlink r:id="rId5205" ref="G2828"/>
    <hyperlink r:id="rId5206" ref="A2829"/>
    <hyperlink r:id="rId5207" ref="G2829"/>
    <hyperlink r:id="rId5208" ref="A2830"/>
    <hyperlink r:id="rId5209" ref="G2830"/>
    <hyperlink r:id="rId5210" ref="A2831"/>
    <hyperlink r:id="rId5211" ref="G2831"/>
    <hyperlink r:id="rId5212" ref="A2832"/>
    <hyperlink r:id="rId5213" ref="G2832"/>
    <hyperlink r:id="rId5214" ref="A2833"/>
    <hyperlink r:id="rId5215" ref="G2833"/>
    <hyperlink r:id="rId5216" ref="A2834"/>
    <hyperlink r:id="rId5217" ref="G2834"/>
    <hyperlink r:id="rId5218" ref="A2835"/>
    <hyperlink r:id="rId5219" ref="G2835"/>
    <hyperlink r:id="rId5220" ref="A2836"/>
    <hyperlink r:id="rId5221" ref="G2836"/>
    <hyperlink r:id="rId5222" ref="A2837"/>
    <hyperlink r:id="rId5223" ref="G2837"/>
    <hyperlink r:id="rId5224" ref="A2838"/>
    <hyperlink r:id="rId5225" ref="G2838"/>
    <hyperlink r:id="rId5226" ref="A2839"/>
    <hyperlink r:id="rId5227" ref="G2839"/>
    <hyperlink r:id="rId5228" ref="A2840"/>
    <hyperlink r:id="rId5229" ref="G2840"/>
    <hyperlink r:id="rId5230" ref="A2841"/>
    <hyperlink r:id="rId5231" ref="G2841"/>
    <hyperlink r:id="rId5232" ref="A2842"/>
    <hyperlink r:id="rId5233" ref="G2842"/>
    <hyperlink r:id="rId5234" ref="A2843"/>
    <hyperlink r:id="rId5235" ref="G2843"/>
    <hyperlink r:id="rId5236" ref="A2844"/>
    <hyperlink r:id="rId5237" ref="G2844"/>
    <hyperlink r:id="rId5238" ref="A2845"/>
    <hyperlink r:id="rId5239" ref="G2845"/>
    <hyperlink r:id="rId5240" ref="A2846"/>
    <hyperlink r:id="rId5241" ref="G2846"/>
    <hyperlink r:id="rId5242" ref="A2847"/>
    <hyperlink r:id="rId5243" ref="G2847"/>
    <hyperlink r:id="rId5244" ref="A2848"/>
    <hyperlink r:id="rId5245" ref="G2848"/>
    <hyperlink r:id="rId5246" ref="A2849"/>
    <hyperlink r:id="rId5247" ref="G2849"/>
    <hyperlink r:id="rId5248" ref="A2850"/>
    <hyperlink r:id="rId5249" ref="G2850"/>
    <hyperlink r:id="rId5250" ref="A2851"/>
    <hyperlink r:id="rId5251" ref="G2851"/>
    <hyperlink r:id="rId5252" ref="A2852"/>
    <hyperlink r:id="rId5253" ref="G2852"/>
    <hyperlink r:id="rId5254" ref="A2853"/>
    <hyperlink r:id="rId5255" ref="G2853"/>
    <hyperlink r:id="rId5256" ref="A2854"/>
    <hyperlink r:id="rId5257" ref="G2854"/>
    <hyperlink r:id="rId5258" ref="A2855"/>
    <hyperlink r:id="rId5259" ref="G2855"/>
    <hyperlink r:id="rId5260" ref="A2856"/>
    <hyperlink r:id="rId5261" ref="G2856"/>
    <hyperlink r:id="rId5262" ref="A2857"/>
    <hyperlink r:id="rId5263" ref="G2857"/>
    <hyperlink r:id="rId5264" ref="A2858"/>
    <hyperlink r:id="rId5265" ref="G2858"/>
    <hyperlink r:id="rId5266" ref="A2859"/>
    <hyperlink r:id="rId5267" ref="G2859"/>
    <hyperlink r:id="rId5268" ref="A2860"/>
    <hyperlink r:id="rId5269" ref="G2860"/>
    <hyperlink r:id="rId5270" ref="A2861"/>
    <hyperlink r:id="rId5271" ref="G2861"/>
    <hyperlink r:id="rId5272" ref="A2862"/>
    <hyperlink r:id="rId5273" ref="G2862"/>
    <hyperlink r:id="rId5274" ref="A2863"/>
    <hyperlink r:id="rId5275" ref="G2863"/>
    <hyperlink r:id="rId5276" ref="A2864"/>
    <hyperlink r:id="rId5277" ref="G2864"/>
    <hyperlink r:id="rId5278" ref="A2865"/>
    <hyperlink r:id="rId5279" ref="G2865"/>
    <hyperlink r:id="rId5280" ref="A2866"/>
    <hyperlink r:id="rId5281" ref="G2866"/>
    <hyperlink r:id="rId5282" ref="A2867"/>
    <hyperlink r:id="rId5283" ref="G2867"/>
    <hyperlink r:id="rId5284" ref="A2868"/>
    <hyperlink r:id="rId5285" ref="G2868"/>
    <hyperlink r:id="rId5286" ref="A2869"/>
    <hyperlink r:id="rId5287" ref="G2869"/>
    <hyperlink r:id="rId5288" ref="A2870"/>
    <hyperlink r:id="rId5289" ref="G2870"/>
    <hyperlink r:id="rId5290" ref="A2871"/>
    <hyperlink r:id="rId5291" ref="G2871"/>
    <hyperlink r:id="rId5292" ref="A2872"/>
    <hyperlink r:id="rId5293" ref="G2872"/>
    <hyperlink r:id="rId5294" ref="A2873"/>
    <hyperlink r:id="rId5295" ref="G2873"/>
    <hyperlink r:id="rId5296" ref="A2874"/>
    <hyperlink r:id="rId5297" ref="G2874"/>
    <hyperlink r:id="rId5298" ref="A2875"/>
    <hyperlink r:id="rId5299" ref="G2875"/>
    <hyperlink r:id="rId5300" ref="A2876"/>
    <hyperlink r:id="rId5301" ref="G2876"/>
    <hyperlink r:id="rId5302" ref="A2877"/>
    <hyperlink r:id="rId5303" ref="G2877"/>
    <hyperlink r:id="rId5304" ref="A2878"/>
    <hyperlink r:id="rId5305" ref="G2878"/>
    <hyperlink r:id="rId5306" ref="A2879"/>
    <hyperlink r:id="rId5307" ref="G2879"/>
    <hyperlink r:id="rId5308" ref="A2880"/>
    <hyperlink r:id="rId5309" ref="G2880"/>
    <hyperlink r:id="rId5310" ref="A2881"/>
    <hyperlink r:id="rId5311" ref="G2881"/>
    <hyperlink r:id="rId5312" ref="A2882"/>
    <hyperlink r:id="rId5313" ref="G2882"/>
    <hyperlink r:id="rId5314" ref="A2883"/>
    <hyperlink r:id="rId5315" ref="G2883"/>
    <hyperlink r:id="rId5316" ref="A2884"/>
    <hyperlink r:id="rId5317" ref="G2884"/>
    <hyperlink r:id="rId5318" ref="A2885"/>
    <hyperlink r:id="rId5319" ref="G2885"/>
    <hyperlink r:id="rId5320" ref="A2886"/>
    <hyperlink r:id="rId5321" ref="G2886"/>
    <hyperlink r:id="rId5322" ref="A2887"/>
    <hyperlink r:id="rId5323" ref="G2887"/>
    <hyperlink r:id="rId5324" ref="A2888"/>
    <hyperlink r:id="rId5325" ref="G2888"/>
    <hyperlink r:id="rId5326" ref="A2889"/>
    <hyperlink r:id="rId5327" ref="G2889"/>
    <hyperlink r:id="rId5328" ref="A2890"/>
    <hyperlink r:id="rId5329" ref="G2890"/>
    <hyperlink r:id="rId5330" ref="A2891"/>
    <hyperlink r:id="rId5331" ref="G2891"/>
    <hyperlink r:id="rId5332" ref="A2892"/>
    <hyperlink r:id="rId5333" ref="G2892"/>
    <hyperlink r:id="rId5334" ref="A2893"/>
    <hyperlink r:id="rId5335" ref="G2893"/>
    <hyperlink r:id="rId5336" ref="A2894"/>
    <hyperlink r:id="rId5337" ref="G2894"/>
    <hyperlink r:id="rId5338" ref="A2895"/>
    <hyperlink r:id="rId5339" ref="G2895"/>
    <hyperlink r:id="rId5340" ref="A2896"/>
    <hyperlink r:id="rId5341" ref="G2896"/>
    <hyperlink r:id="rId5342" ref="A2897"/>
    <hyperlink r:id="rId5343" ref="G2897"/>
    <hyperlink r:id="rId5344" ref="A2898"/>
    <hyperlink r:id="rId5345" ref="G2898"/>
    <hyperlink r:id="rId5346" ref="A2899"/>
    <hyperlink r:id="rId5347" ref="G2899"/>
    <hyperlink r:id="rId5348" ref="A2900"/>
    <hyperlink r:id="rId5349" ref="G2900"/>
    <hyperlink r:id="rId5350" ref="A2901"/>
    <hyperlink r:id="rId5351" ref="G2901"/>
    <hyperlink r:id="rId5352" ref="A2902"/>
    <hyperlink r:id="rId5353" ref="G2902"/>
    <hyperlink r:id="rId5354" ref="A2903"/>
    <hyperlink r:id="rId5355" ref="G2903"/>
    <hyperlink r:id="rId5356" ref="A2904"/>
    <hyperlink r:id="rId5357" ref="G2904"/>
    <hyperlink r:id="rId5358" ref="A2905"/>
    <hyperlink r:id="rId5359" ref="G2905"/>
    <hyperlink r:id="rId5360" ref="A2906"/>
    <hyperlink r:id="rId5361" ref="G2906"/>
    <hyperlink r:id="rId5362" ref="A2907"/>
    <hyperlink r:id="rId5363" ref="G2907"/>
    <hyperlink r:id="rId5364" ref="A2908"/>
    <hyperlink r:id="rId5365" ref="G2908"/>
    <hyperlink r:id="rId5366" ref="A2909"/>
    <hyperlink r:id="rId5367" ref="G2909"/>
    <hyperlink r:id="rId5368" ref="A2910"/>
    <hyperlink r:id="rId5369" ref="G2910"/>
    <hyperlink r:id="rId5370" ref="A2911"/>
    <hyperlink r:id="rId5371" ref="G2911"/>
    <hyperlink r:id="rId5372" ref="A2912"/>
    <hyperlink r:id="rId5373" ref="G2912"/>
    <hyperlink r:id="rId5374" ref="A2913"/>
    <hyperlink r:id="rId5375" ref="G2913"/>
    <hyperlink r:id="rId5376" ref="A2914"/>
    <hyperlink r:id="rId5377" ref="G2914"/>
    <hyperlink r:id="rId5378" ref="A2915"/>
    <hyperlink r:id="rId5379" ref="G2915"/>
    <hyperlink r:id="rId5380" ref="A2916"/>
    <hyperlink r:id="rId5381" ref="G2916"/>
    <hyperlink r:id="rId5382" ref="A2917"/>
    <hyperlink r:id="rId5383" ref="G2917"/>
    <hyperlink r:id="rId5384" ref="A2918"/>
    <hyperlink r:id="rId5385" ref="G2918"/>
    <hyperlink r:id="rId5386" ref="A2919"/>
    <hyperlink r:id="rId5387" ref="G2919"/>
    <hyperlink r:id="rId5388" ref="A2920"/>
    <hyperlink r:id="rId5389" ref="G2920"/>
    <hyperlink r:id="rId5390" ref="A2921"/>
    <hyperlink r:id="rId5391" ref="G2921"/>
    <hyperlink r:id="rId5392" ref="A2922"/>
    <hyperlink r:id="rId5393" ref="G2922"/>
    <hyperlink r:id="rId5394" ref="A2923"/>
    <hyperlink r:id="rId5395" ref="G2923"/>
    <hyperlink r:id="rId5396" ref="A2924"/>
    <hyperlink r:id="rId5397" ref="G2924"/>
    <hyperlink r:id="rId5398" ref="A2925"/>
    <hyperlink r:id="rId5399" ref="G2925"/>
    <hyperlink r:id="rId5400" ref="A2926"/>
    <hyperlink r:id="rId5401" ref="G2926"/>
    <hyperlink r:id="rId5402" ref="A2927"/>
    <hyperlink r:id="rId5403" ref="G2927"/>
    <hyperlink r:id="rId5404" ref="A2928"/>
    <hyperlink r:id="rId5405" ref="G2928"/>
    <hyperlink r:id="rId5406" ref="A2929"/>
    <hyperlink r:id="rId5407" ref="G2929"/>
    <hyperlink r:id="rId5408" ref="A2930"/>
    <hyperlink r:id="rId5409" ref="G2930"/>
    <hyperlink r:id="rId5410" ref="A2931"/>
    <hyperlink r:id="rId5411" ref="G2931"/>
    <hyperlink r:id="rId5412" ref="A2932"/>
    <hyperlink r:id="rId5413" ref="G2932"/>
    <hyperlink r:id="rId5414" ref="A2933"/>
    <hyperlink r:id="rId5415" ref="G2933"/>
    <hyperlink r:id="rId5416" ref="A2934"/>
    <hyperlink r:id="rId5417" ref="G2934"/>
    <hyperlink r:id="rId5418" ref="A2935"/>
    <hyperlink r:id="rId5419" ref="G2935"/>
    <hyperlink r:id="rId5420" ref="A2936"/>
    <hyperlink r:id="rId5421" ref="G2936"/>
    <hyperlink r:id="rId5422" ref="A2937"/>
    <hyperlink r:id="rId5423" ref="G2937"/>
    <hyperlink r:id="rId5424" ref="A2938"/>
    <hyperlink r:id="rId5425" ref="G2938"/>
    <hyperlink r:id="rId5426" ref="A2939"/>
    <hyperlink r:id="rId5427" ref="G2939"/>
    <hyperlink r:id="rId5428" ref="A2940"/>
    <hyperlink r:id="rId5429" ref="G2940"/>
    <hyperlink r:id="rId5430" ref="A2941"/>
    <hyperlink r:id="rId5431" ref="G2941"/>
    <hyperlink r:id="rId5432" ref="A2942"/>
    <hyperlink r:id="rId5433" ref="G2942"/>
    <hyperlink r:id="rId5434" ref="A2943"/>
    <hyperlink r:id="rId5435" ref="G2943"/>
    <hyperlink r:id="rId5436" ref="A2944"/>
    <hyperlink r:id="rId5437" ref="G2944"/>
    <hyperlink r:id="rId5438" ref="A2945"/>
    <hyperlink r:id="rId5439" ref="G2945"/>
    <hyperlink r:id="rId5440" ref="A2946"/>
    <hyperlink r:id="rId5441" ref="G2946"/>
    <hyperlink r:id="rId5442" ref="A2947"/>
    <hyperlink r:id="rId5443" ref="G2947"/>
    <hyperlink r:id="rId5444" ref="A2948"/>
    <hyperlink r:id="rId5445" ref="G2948"/>
    <hyperlink r:id="rId5446" ref="A2949"/>
    <hyperlink r:id="rId5447" ref="G2949"/>
    <hyperlink r:id="rId5448" ref="A2950"/>
    <hyperlink r:id="rId5449" ref="G2950"/>
    <hyperlink r:id="rId5450" ref="A2951"/>
    <hyperlink r:id="rId5451" ref="G2951"/>
    <hyperlink r:id="rId5452" ref="A2952"/>
    <hyperlink r:id="rId5453" ref="G2952"/>
    <hyperlink r:id="rId5454" ref="A2953"/>
    <hyperlink r:id="rId5455" ref="G2953"/>
    <hyperlink r:id="rId5456" ref="A2954"/>
    <hyperlink r:id="rId5457" ref="G2954"/>
    <hyperlink r:id="rId5458" ref="A2955"/>
    <hyperlink r:id="rId5459" ref="G2955"/>
    <hyperlink r:id="rId5460" ref="A2956"/>
    <hyperlink r:id="rId5461" ref="G2956"/>
    <hyperlink r:id="rId5462" ref="A2957"/>
    <hyperlink r:id="rId5463" ref="G2957"/>
    <hyperlink r:id="rId5464" ref="A2958"/>
    <hyperlink r:id="rId5465" ref="G2958"/>
    <hyperlink r:id="rId5466" ref="A2959"/>
    <hyperlink r:id="rId5467" ref="G2959"/>
    <hyperlink r:id="rId5468" ref="A2960"/>
    <hyperlink r:id="rId5469" ref="G2960"/>
    <hyperlink r:id="rId5470" ref="A2961"/>
    <hyperlink r:id="rId5471" ref="G2961"/>
    <hyperlink r:id="rId5472" ref="A2962"/>
    <hyperlink r:id="rId5473" ref="G2962"/>
    <hyperlink r:id="rId5474" ref="A2963"/>
    <hyperlink r:id="rId5475" ref="G2963"/>
    <hyperlink r:id="rId5476" ref="A2964"/>
    <hyperlink r:id="rId5477" ref="G2964"/>
    <hyperlink r:id="rId5478" ref="A2965"/>
    <hyperlink r:id="rId5479" ref="G2965"/>
    <hyperlink r:id="rId5480" ref="A2966"/>
    <hyperlink r:id="rId5481" ref="G2966"/>
    <hyperlink r:id="rId5482" ref="A2967"/>
    <hyperlink r:id="rId5483" ref="G2967"/>
    <hyperlink r:id="rId5484" ref="A2968"/>
    <hyperlink r:id="rId5485" ref="G2968"/>
    <hyperlink r:id="rId5486" ref="A2969"/>
    <hyperlink r:id="rId5487" ref="G2969"/>
    <hyperlink r:id="rId5488" ref="A2970"/>
    <hyperlink r:id="rId5489" ref="G2970"/>
    <hyperlink r:id="rId5490" ref="A2971"/>
    <hyperlink r:id="rId5491" ref="G2971"/>
    <hyperlink r:id="rId5492" ref="A2972"/>
    <hyperlink r:id="rId5493" ref="G2972"/>
    <hyperlink r:id="rId5494" ref="A2973"/>
    <hyperlink r:id="rId5495" ref="G2973"/>
    <hyperlink r:id="rId5496" ref="A2974"/>
    <hyperlink r:id="rId5497" ref="G2974"/>
    <hyperlink r:id="rId5498" ref="A2975"/>
    <hyperlink r:id="rId5499" ref="G2975"/>
    <hyperlink r:id="rId5500" ref="A2976"/>
    <hyperlink r:id="rId5501" ref="G2976"/>
    <hyperlink r:id="rId5502" ref="A2977"/>
    <hyperlink r:id="rId5503" ref="G2977"/>
    <hyperlink r:id="rId5504" ref="A2978"/>
    <hyperlink r:id="rId5505" ref="G2978"/>
    <hyperlink r:id="rId5506" ref="A2979"/>
    <hyperlink r:id="rId5507" ref="G2979"/>
    <hyperlink r:id="rId5508" ref="A2980"/>
    <hyperlink r:id="rId5509" ref="G2980"/>
    <hyperlink r:id="rId5510" ref="A2981"/>
    <hyperlink r:id="rId5511" ref="G2981"/>
    <hyperlink r:id="rId5512" ref="A2982"/>
    <hyperlink r:id="rId5513" ref="G2982"/>
    <hyperlink r:id="rId5514" ref="A2983"/>
    <hyperlink r:id="rId5515" ref="G2983"/>
    <hyperlink r:id="rId5516" ref="A2984"/>
    <hyperlink r:id="rId5517" ref="G2984"/>
    <hyperlink r:id="rId5518" ref="A2985"/>
    <hyperlink r:id="rId5519" ref="G2985"/>
    <hyperlink r:id="rId5520" ref="A2986"/>
    <hyperlink r:id="rId5521" ref="G2986"/>
    <hyperlink r:id="rId5522" ref="A2987"/>
    <hyperlink r:id="rId5523" ref="G2987"/>
    <hyperlink r:id="rId5524" ref="A2988"/>
    <hyperlink r:id="rId5525" ref="G2988"/>
    <hyperlink r:id="rId5526" ref="A2989"/>
    <hyperlink r:id="rId5527" ref="G2989"/>
    <hyperlink r:id="rId5528" ref="A2990"/>
    <hyperlink r:id="rId5529" ref="G2990"/>
    <hyperlink r:id="rId5530" ref="A2991"/>
    <hyperlink r:id="rId5531" ref="G2991"/>
    <hyperlink r:id="rId5532" ref="A2992"/>
    <hyperlink r:id="rId5533" ref="G2992"/>
    <hyperlink r:id="rId5534" ref="A2993"/>
    <hyperlink r:id="rId5535" ref="G2993"/>
    <hyperlink r:id="rId5536" ref="A2994"/>
    <hyperlink r:id="rId5537" ref="G2994"/>
    <hyperlink r:id="rId5538" ref="A2995"/>
    <hyperlink r:id="rId5539" ref="G2995"/>
    <hyperlink r:id="rId5540" ref="A2996"/>
    <hyperlink r:id="rId5541" ref="G2996"/>
    <hyperlink r:id="rId5542" ref="A2997"/>
    <hyperlink r:id="rId5543" ref="G2997"/>
    <hyperlink r:id="rId5544" ref="A2998"/>
    <hyperlink r:id="rId5545" ref="G2998"/>
    <hyperlink r:id="rId5546" ref="A2999"/>
    <hyperlink r:id="rId5547" ref="G2999"/>
    <hyperlink r:id="rId5548" ref="A3000"/>
    <hyperlink r:id="rId5549" ref="G3000"/>
    <hyperlink r:id="rId5550" ref="A3001"/>
    <hyperlink r:id="rId5551" ref="G3001"/>
    <hyperlink r:id="rId5552" ref="A3002"/>
    <hyperlink r:id="rId5553" ref="G3002"/>
    <hyperlink r:id="rId5554" ref="A3003"/>
    <hyperlink r:id="rId5555" ref="G3003"/>
    <hyperlink r:id="rId5556" ref="A3004"/>
    <hyperlink r:id="rId5557" ref="G3004"/>
    <hyperlink r:id="rId5558" ref="A3005"/>
    <hyperlink r:id="rId5559" ref="G3005"/>
    <hyperlink r:id="rId5560" ref="A3006"/>
    <hyperlink r:id="rId5561" ref="G3006"/>
    <hyperlink r:id="rId5562" ref="A3007"/>
    <hyperlink r:id="rId5563" ref="G3007"/>
    <hyperlink r:id="rId5564" ref="A3008"/>
    <hyperlink r:id="rId5565" ref="G3008"/>
    <hyperlink r:id="rId5566" ref="A3009"/>
    <hyperlink r:id="rId5567" ref="G3009"/>
    <hyperlink r:id="rId5568" ref="A3010"/>
    <hyperlink r:id="rId5569" ref="G3010"/>
    <hyperlink r:id="rId5570" ref="A3011"/>
    <hyperlink r:id="rId5571" ref="G3011"/>
    <hyperlink r:id="rId5572" ref="A3012"/>
    <hyperlink r:id="rId5573" ref="G3012"/>
    <hyperlink r:id="rId5574" ref="A3013"/>
    <hyperlink r:id="rId5575" ref="G3013"/>
    <hyperlink r:id="rId5576" ref="A3014"/>
    <hyperlink r:id="rId5577" ref="G3014"/>
    <hyperlink r:id="rId5578" ref="A3015"/>
    <hyperlink r:id="rId5579" ref="G3015"/>
    <hyperlink r:id="rId5580" ref="A3016"/>
    <hyperlink r:id="rId5581" ref="G3016"/>
    <hyperlink r:id="rId5582" ref="A3017"/>
    <hyperlink r:id="rId5583" ref="G3017"/>
    <hyperlink r:id="rId5584" ref="A3018"/>
    <hyperlink r:id="rId5585" ref="G3018"/>
    <hyperlink r:id="rId5586" ref="A3019"/>
    <hyperlink r:id="rId5587" ref="G3019"/>
    <hyperlink r:id="rId5588" ref="A3020"/>
    <hyperlink r:id="rId5589" ref="G3020"/>
    <hyperlink r:id="rId5590" ref="A3021"/>
    <hyperlink r:id="rId5591" ref="G3021"/>
    <hyperlink r:id="rId5592" ref="A3022"/>
    <hyperlink r:id="rId5593" ref="G3022"/>
    <hyperlink r:id="rId5594" ref="A3023"/>
    <hyperlink r:id="rId5595" ref="G3023"/>
    <hyperlink r:id="rId5596" ref="A3024"/>
    <hyperlink r:id="rId5597" ref="G3024"/>
    <hyperlink r:id="rId5598" ref="A3025"/>
    <hyperlink r:id="rId5599" ref="G3025"/>
    <hyperlink r:id="rId5600" ref="A3026"/>
    <hyperlink r:id="rId5601" ref="G3026"/>
    <hyperlink r:id="rId5602" ref="A3027"/>
    <hyperlink r:id="rId5603" ref="G3027"/>
    <hyperlink r:id="rId5604" ref="A3028"/>
    <hyperlink r:id="rId5605" ref="G3028"/>
    <hyperlink r:id="rId5606" ref="A3029"/>
    <hyperlink r:id="rId5607" ref="G3029"/>
    <hyperlink r:id="rId5608" ref="A3030"/>
    <hyperlink r:id="rId5609" ref="G3030"/>
    <hyperlink r:id="rId5610" ref="A3031"/>
    <hyperlink r:id="rId5611" ref="G3031"/>
    <hyperlink r:id="rId5612" ref="A3032"/>
    <hyperlink r:id="rId5613" ref="G3032"/>
    <hyperlink r:id="rId5614" ref="A3033"/>
    <hyperlink r:id="rId5615" ref="G3033"/>
    <hyperlink r:id="rId5616" ref="A3034"/>
    <hyperlink r:id="rId5617" ref="G3034"/>
    <hyperlink r:id="rId5618" ref="A3035"/>
    <hyperlink r:id="rId5619" ref="G3035"/>
    <hyperlink r:id="rId5620" ref="A3036"/>
    <hyperlink r:id="rId5621" ref="G3036"/>
    <hyperlink r:id="rId5622" ref="A3037"/>
    <hyperlink r:id="rId5623" ref="G3037"/>
    <hyperlink r:id="rId5624" ref="A3038"/>
    <hyperlink r:id="rId5625" ref="G3038"/>
    <hyperlink r:id="rId5626" ref="A3039"/>
    <hyperlink r:id="rId5627" ref="G3039"/>
    <hyperlink r:id="rId5628" ref="A3040"/>
    <hyperlink r:id="rId5629" ref="G3040"/>
    <hyperlink r:id="rId5630" ref="A3041"/>
    <hyperlink r:id="rId5631" ref="G3041"/>
    <hyperlink r:id="rId5632" ref="A3042"/>
    <hyperlink r:id="rId5633" ref="G3042"/>
    <hyperlink r:id="rId5634" ref="A3043"/>
    <hyperlink r:id="rId5635" ref="G3043"/>
    <hyperlink r:id="rId5636" ref="A3044"/>
    <hyperlink r:id="rId5637" ref="G3044"/>
    <hyperlink r:id="rId5638" ref="A3045"/>
    <hyperlink r:id="rId5639" ref="G3045"/>
    <hyperlink r:id="rId5640" ref="A3046"/>
    <hyperlink r:id="rId5641" ref="G3046"/>
    <hyperlink r:id="rId5642" ref="A3047"/>
    <hyperlink r:id="rId5643" ref="G3047"/>
    <hyperlink r:id="rId5644" ref="A3048"/>
    <hyperlink r:id="rId5645" ref="G3048"/>
    <hyperlink r:id="rId5646" ref="A3049"/>
    <hyperlink r:id="rId5647" ref="G3049"/>
    <hyperlink r:id="rId5648" ref="A3050"/>
    <hyperlink r:id="rId5649" ref="G3050"/>
    <hyperlink r:id="rId5650" ref="A3051"/>
    <hyperlink r:id="rId5651" ref="G3051"/>
    <hyperlink r:id="rId5652" ref="A3052"/>
    <hyperlink r:id="rId5653" ref="G3052"/>
    <hyperlink r:id="rId5654" ref="A3053"/>
    <hyperlink r:id="rId5655" ref="G3053"/>
    <hyperlink r:id="rId5656" ref="A3054"/>
    <hyperlink r:id="rId5657" ref="G3054"/>
    <hyperlink r:id="rId5658" ref="A3055"/>
    <hyperlink r:id="rId5659" ref="G3055"/>
    <hyperlink r:id="rId5660" ref="A3056"/>
    <hyperlink r:id="rId5661" ref="G3056"/>
    <hyperlink r:id="rId5662" ref="A3057"/>
    <hyperlink r:id="rId5663" ref="G3057"/>
    <hyperlink r:id="rId5664" ref="A3058"/>
    <hyperlink r:id="rId5665" ref="G3058"/>
    <hyperlink r:id="rId5666" ref="A3059"/>
    <hyperlink r:id="rId5667" ref="G3059"/>
    <hyperlink r:id="rId5668" ref="A3060"/>
    <hyperlink r:id="rId5669" ref="G3060"/>
    <hyperlink r:id="rId5670" ref="A3061"/>
    <hyperlink r:id="rId5671" ref="G3061"/>
    <hyperlink r:id="rId5672" ref="A3062"/>
    <hyperlink r:id="rId5673" ref="G3062"/>
    <hyperlink r:id="rId5674" ref="A3063"/>
    <hyperlink r:id="rId5675" ref="G3063"/>
    <hyperlink r:id="rId5676" ref="A3064"/>
    <hyperlink r:id="rId5677" ref="G3064"/>
    <hyperlink r:id="rId5678" ref="A3065"/>
    <hyperlink r:id="rId5679" ref="G3065"/>
    <hyperlink r:id="rId5680" ref="A3066"/>
    <hyperlink r:id="rId5681" ref="G3066"/>
    <hyperlink r:id="rId5682" ref="A3067"/>
    <hyperlink r:id="rId5683" ref="G3067"/>
    <hyperlink r:id="rId5684" ref="A3068"/>
    <hyperlink r:id="rId5685" ref="G3068"/>
    <hyperlink r:id="rId5686" ref="A3069"/>
    <hyperlink r:id="rId5687" ref="G3069"/>
    <hyperlink r:id="rId5688" ref="A3070"/>
    <hyperlink r:id="rId5689" ref="G3070"/>
    <hyperlink r:id="rId5690" ref="A3071"/>
    <hyperlink r:id="rId5691" ref="G3071"/>
    <hyperlink r:id="rId5692" ref="A3072"/>
    <hyperlink r:id="rId5693" ref="G3072"/>
    <hyperlink r:id="rId5694" ref="A3073"/>
    <hyperlink r:id="rId5695" ref="G3073"/>
    <hyperlink r:id="rId5696" ref="A3074"/>
    <hyperlink r:id="rId5697" ref="G3074"/>
    <hyperlink r:id="rId5698" ref="A3075"/>
    <hyperlink r:id="rId5699" ref="G3075"/>
    <hyperlink r:id="rId5700" ref="A3076"/>
    <hyperlink r:id="rId5701" ref="G3076"/>
    <hyperlink r:id="rId5702" ref="A3077"/>
    <hyperlink r:id="rId5703" ref="G3077"/>
    <hyperlink r:id="rId5704" ref="A3078"/>
    <hyperlink r:id="rId5705" ref="G3078"/>
    <hyperlink r:id="rId5706" ref="A3079"/>
    <hyperlink r:id="rId5707" ref="G3079"/>
    <hyperlink r:id="rId5708" ref="A3080"/>
    <hyperlink r:id="rId5709" ref="G3080"/>
    <hyperlink r:id="rId5710" ref="A3081"/>
    <hyperlink r:id="rId5711" ref="G3081"/>
    <hyperlink r:id="rId5712" ref="A3082"/>
    <hyperlink r:id="rId5713" ref="G3082"/>
    <hyperlink r:id="rId5714" ref="A3083"/>
    <hyperlink r:id="rId5715" ref="G3083"/>
    <hyperlink r:id="rId5716" ref="A3084"/>
    <hyperlink r:id="rId5717" ref="G3084"/>
    <hyperlink r:id="rId5718" ref="A3085"/>
    <hyperlink r:id="rId5719" ref="G3085"/>
    <hyperlink r:id="rId5720" ref="A3086"/>
    <hyperlink r:id="rId5721" ref="G3086"/>
    <hyperlink r:id="rId5722" ref="A3087"/>
    <hyperlink r:id="rId5723" ref="G3087"/>
    <hyperlink r:id="rId5724" ref="A3088"/>
    <hyperlink r:id="rId5725" ref="G3088"/>
    <hyperlink r:id="rId5726" ref="A3089"/>
    <hyperlink r:id="rId5727" ref="G3089"/>
    <hyperlink r:id="rId5728" ref="A3090"/>
    <hyperlink r:id="rId5729" ref="G3090"/>
    <hyperlink r:id="rId5730" ref="A3091"/>
    <hyperlink r:id="rId5731" ref="G3091"/>
    <hyperlink r:id="rId5732" ref="A3092"/>
    <hyperlink r:id="rId5733" ref="G3092"/>
    <hyperlink r:id="rId5734" ref="A3093"/>
    <hyperlink r:id="rId5735" ref="G3093"/>
    <hyperlink r:id="rId5736" ref="A3094"/>
    <hyperlink r:id="rId5737" ref="G3094"/>
    <hyperlink r:id="rId5738" ref="A3095"/>
    <hyperlink r:id="rId5739" ref="G3095"/>
    <hyperlink r:id="rId5740" ref="A3096"/>
    <hyperlink r:id="rId5741" ref="G3096"/>
    <hyperlink r:id="rId5742" ref="A3097"/>
    <hyperlink r:id="rId5743" ref="G3097"/>
    <hyperlink r:id="rId5744" ref="A3098"/>
    <hyperlink r:id="rId5745" ref="G3098"/>
    <hyperlink r:id="rId5746" ref="A3099"/>
    <hyperlink r:id="rId5747" ref="G3099"/>
    <hyperlink r:id="rId5748" ref="A3100"/>
    <hyperlink r:id="rId5749" ref="G3100"/>
    <hyperlink r:id="rId5750" ref="A3101"/>
    <hyperlink r:id="rId5751" ref="G3101"/>
    <hyperlink r:id="rId5752" ref="A3102"/>
    <hyperlink r:id="rId5753" ref="G3102"/>
    <hyperlink r:id="rId5754" ref="A3103"/>
    <hyperlink r:id="rId5755" ref="G3103"/>
    <hyperlink r:id="rId5756" ref="A3104"/>
    <hyperlink r:id="rId5757" ref="G3104"/>
    <hyperlink r:id="rId5758" ref="A3105"/>
    <hyperlink r:id="rId5759" ref="G3105"/>
    <hyperlink r:id="rId5760" ref="A3106"/>
    <hyperlink r:id="rId5761" ref="G3106"/>
    <hyperlink r:id="rId5762" ref="A3107"/>
    <hyperlink r:id="rId5763" ref="G3107"/>
    <hyperlink r:id="rId5764" ref="A3108"/>
    <hyperlink r:id="rId5765" ref="G3108"/>
    <hyperlink r:id="rId5766" ref="A3109"/>
    <hyperlink r:id="rId5767" ref="G3109"/>
    <hyperlink r:id="rId5768" ref="A3110"/>
    <hyperlink r:id="rId5769" ref="G3110"/>
    <hyperlink r:id="rId5770" ref="A3111"/>
    <hyperlink r:id="rId5771" ref="G3111"/>
    <hyperlink r:id="rId5772" ref="A3112"/>
    <hyperlink r:id="rId5773" ref="G3112"/>
    <hyperlink r:id="rId5774" ref="A3113"/>
    <hyperlink r:id="rId5775" ref="G3113"/>
    <hyperlink r:id="rId5776" ref="A3114"/>
    <hyperlink r:id="rId5777" ref="G3114"/>
    <hyperlink r:id="rId5778" ref="A3115"/>
    <hyperlink r:id="rId5779" ref="G3115"/>
    <hyperlink r:id="rId5780" ref="A3116"/>
    <hyperlink r:id="rId5781" ref="G3116"/>
    <hyperlink r:id="rId5782" ref="A3117"/>
    <hyperlink r:id="rId5783" ref="G3117"/>
    <hyperlink r:id="rId5784" ref="A3118"/>
    <hyperlink r:id="rId5785" ref="G3118"/>
    <hyperlink r:id="rId5786" ref="A3119"/>
    <hyperlink r:id="rId5787" ref="G3119"/>
    <hyperlink r:id="rId5788" ref="A3120"/>
    <hyperlink r:id="rId5789" ref="G3120"/>
    <hyperlink r:id="rId5790" ref="A3121"/>
    <hyperlink r:id="rId5791" ref="G3121"/>
    <hyperlink r:id="rId5792" ref="A3122"/>
    <hyperlink r:id="rId5793" ref="G3122"/>
    <hyperlink r:id="rId5794" ref="A3123"/>
    <hyperlink r:id="rId5795" ref="G3123"/>
    <hyperlink r:id="rId5796" ref="A3124"/>
    <hyperlink r:id="rId5797" ref="G3124"/>
    <hyperlink r:id="rId5798" ref="A3125"/>
    <hyperlink r:id="rId5799" ref="G3125"/>
    <hyperlink r:id="rId5800" ref="A3126"/>
    <hyperlink r:id="rId5801" ref="G3126"/>
    <hyperlink r:id="rId5802" ref="A3127"/>
    <hyperlink r:id="rId5803" ref="G3127"/>
    <hyperlink r:id="rId5804" ref="A3128"/>
    <hyperlink r:id="rId5805" ref="G3128"/>
    <hyperlink r:id="rId5806" ref="A3129"/>
    <hyperlink r:id="rId5807" ref="G3129"/>
    <hyperlink r:id="rId5808" ref="A3130"/>
    <hyperlink r:id="rId5809" ref="G3130"/>
    <hyperlink r:id="rId5810" ref="A3131"/>
    <hyperlink r:id="rId5811" ref="G3131"/>
    <hyperlink r:id="rId5812" ref="A3132"/>
    <hyperlink r:id="rId5813" ref="G3132"/>
    <hyperlink r:id="rId5814" ref="A3133"/>
    <hyperlink r:id="rId5815" ref="G3133"/>
    <hyperlink r:id="rId5816" ref="A3134"/>
    <hyperlink r:id="rId5817" ref="G3134"/>
    <hyperlink r:id="rId5818" ref="A3135"/>
    <hyperlink r:id="rId5819" ref="G3135"/>
    <hyperlink r:id="rId5820" ref="A3136"/>
    <hyperlink r:id="rId5821" ref="G3136"/>
    <hyperlink r:id="rId5822" ref="A3137"/>
    <hyperlink r:id="rId5823" ref="G3137"/>
    <hyperlink r:id="rId5824" ref="A3138"/>
    <hyperlink r:id="rId5825" ref="G3138"/>
    <hyperlink r:id="rId5826" ref="A3139"/>
    <hyperlink r:id="rId5827" ref="G3139"/>
    <hyperlink r:id="rId5828" ref="A3140"/>
    <hyperlink r:id="rId5829" ref="G3140"/>
    <hyperlink r:id="rId5830" ref="A3141"/>
    <hyperlink r:id="rId5831" ref="G3141"/>
    <hyperlink r:id="rId5832" ref="A3142"/>
    <hyperlink r:id="rId5833" ref="G3142"/>
    <hyperlink r:id="rId5834" ref="A3143"/>
    <hyperlink r:id="rId5835" ref="G3143"/>
    <hyperlink r:id="rId5836" ref="A3144"/>
    <hyperlink r:id="rId5837" ref="G3144"/>
    <hyperlink r:id="rId5838" ref="A3145"/>
    <hyperlink r:id="rId5839" ref="G3145"/>
    <hyperlink r:id="rId5840" ref="A3146"/>
    <hyperlink r:id="rId5841" ref="G3146"/>
    <hyperlink r:id="rId5842" ref="A3147"/>
    <hyperlink r:id="rId5843" ref="G3147"/>
    <hyperlink r:id="rId5844" ref="A3148"/>
    <hyperlink r:id="rId5845" ref="G3148"/>
    <hyperlink r:id="rId5846" ref="A3149"/>
    <hyperlink r:id="rId5847" ref="G3149"/>
    <hyperlink r:id="rId5848" ref="A3150"/>
    <hyperlink r:id="rId5849" ref="G3150"/>
    <hyperlink r:id="rId5850" ref="A3151"/>
    <hyperlink r:id="rId5851" ref="G3151"/>
    <hyperlink r:id="rId5852" ref="A3152"/>
    <hyperlink r:id="rId5853" ref="G3152"/>
    <hyperlink r:id="rId5854" ref="A3153"/>
    <hyperlink r:id="rId5855" ref="G3153"/>
    <hyperlink r:id="rId5856" ref="A3154"/>
    <hyperlink r:id="rId5857" ref="G3154"/>
    <hyperlink r:id="rId5858" ref="A3155"/>
    <hyperlink r:id="rId5859" ref="G3155"/>
    <hyperlink r:id="rId5860" ref="A3156"/>
    <hyperlink r:id="rId5861" ref="G3156"/>
    <hyperlink r:id="rId5862" ref="A3157"/>
    <hyperlink r:id="rId5863" ref="G3157"/>
    <hyperlink r:id="rId5864" ref="A3158"/>
    <hyperlink r:id="rId5865" ref="G3158"/>
    <hyperlink r:id="rId5866" ref="A3159"/>
    <hyperlink r:id="rId5867" ref="G3159"/>
    <hyperlink r:id="rId5868" ref="A3160"/>
    <hyperlink r:id="rId5869" ref="G3160"/>
    <hyperlink r:id="rId5870" ref="A3161"/>
    <hyperlink r:id="rId5871" ref="G3161"/>
    <hyperlink r:id="rId5872" ref="A3162"/>
    <hyperlink r:id="rId5873" ref="G3162"/>
    <hyperlink r:id="rId5874" ref="A3163"/>
    <hyperlink r:id="rId5875" ref="G3163"/>
    <hyperlink r:id="rId5876" ref="A3164"/>
    <hyperlink r:id="rId5877" ref="G3164"/>
    <hyperlink r:id="rId5878" ref="A3165"/>
    <hyperlink r:id="rId5879" ref="G3165"/>
    <hyperlink r:id="rId5880" ref="A3166"/>
    <hyperlink r:id="rId5881" ref="G3166"/>
    <hyperlink r:id="rId5882" ref="A3167"/>
    <hyperlink r:id="rId5883" ref="G3167"/>
    <hyperlink r:id="rId5884" ref="A3168"/>
    <hyperlink r:id="rId5885" ref="G3168"/>
    <hyperlink r:id="rId5886" ref="A3169"/>
    <hyperlink r:id="rId5887" ref="G3169"/>
    <hyperlink r:id="rId5888" ref="A3170"/>
    <hyperlink r:id="rId5889" ref="G3170"/>
    <hyperlink r:id="rId5890" ref="A3171"/>
    <hyperlink r:id="rId5891" ref="G3171"/>
    <hyperlink r:id="rId5892" ref="A3172"/>
    <hyperlink r:id="rId5893" ref="G3172"/>
    <hyperlink r:id="rId5894" ref="A3173"/>
    <hyperlink r:id="rId5895" ref="G3173"/>
    <hyperlink r:id="rId5896" ref="A3174"/>
    <hyperlink r:id="rId5897" ref="G3174"/>
    <hyperlink r:id="rId5898" ref="A3175"/>
    <hyperlink r:id="rId5899" ref="G3175"/>
    <hyperlink r:id="rId5900" ref="A3176"/>
    <hyperlink r:id="rId5901" ref="G3176"/>
    <hyperlink r:id="rId5902" ref="A3177"/>
    <hyperlink r:id="rId5903" ref="G3177"/>
    <hyperlink r:id="rId5904" ref="A3178"/>
    <hyperlink r:id="rId5905" ref="G3178"/>
    <hyperlink r:id="rId5906" ref="A3179"/>
    <hyperlink r:id="rId5907" ref="G3179"/>
    <hyperlink r:id="rId5908" ref="A3180"/>
    <hyperlink r:id="rId5909" ref="G3180"/>
    <hyperlink r:id="rId5910" ref="A3181"/>
    <hyperlink r:id="rId5911" ref="G3181"/>
    <hyperlink r:id="rId5912" ref="A3182"/>
    <hyperlink r:id="rId5913" ref="G3182"/>
    <hyperlink r:id="rId5914" ref="A3183"/>
    <hyperlink r:id="rId5915" ref="G3183"/>
    <hyperlink r:id="rId5916" ref="A3184"/>
    <hyperlink r:id="rId5917" ref="G3184"/>
    <hyperlink r:id="rId5918" ref="A3185"/>
    <hyperlink r:id="rId5919" ref="G3185"/>
    <hyperlink r:id="rId5920" ref="A3186"/>
    <hyperlink r:id="rId5921" ref="G3186"/>
    <hyperlink r:id="rId5922" ref="A3187"/>
    <hyperlink r:id="rId5923" ref="G3187"/>
    <hyperlink r:id="rId5924" ref="A3188"/>
    <hyperlink r:id="rId5925" ref="G3188"/>
    <hyperlink r:id="rId5926" ref="A3189"/>
    <hyperlink r:id="rId5927" ref="G3189"/>
    <hyperlink r:id="rId5928" ref="A3190"/>
    <hyperlink r:id="rId5929" ref="G3190"/>
    <hyperlink r:id="rId5930" ref="A3191"/>
    <hyperlink r:id="rId5931" ref="G3191"/>
    <hyperlink r:id="rId5932" ref="A3192"/>
    <hyperlink r:id="rId5933" ref="G3192"/>
    <hyperlink r:id="rId5934" ref="A3193"/>
    <hyperlink r:id="rId5935" ref="G3193"/>
    <hyperlink r:id="rId5936" ref="A3194"/>
    <hyperlink r:id="rId5937" ref="G3194"/>
    <hyperlink r:id="rId5938" ref="A3195"/>
    <hyperlink r:id="rId5939" ref="G3195"/>
    <hyperlink r:id="rId5940" ref="A3196"/>
    <hyperlink r:id="rId5941" ref="G3196"/>
    <hyperlink r:id="rId5942" ref="A3197"/>
    <hyperlink r:id="rId5943" ref="G3197"/>
    <hyperlink r:id="rId5944" ref="A3198"/>
    <hyperlink r:id="rId5945" ref="G3198"/>
    <hyperlink r:id="rId5946" ref="A3199"/>
    <hyperlink r:id="rId5947" ref="G3199"/>
    <hyperlink r:id="rId5948" ref="A3200"/>
    <hyperlink r:id="rId5949" ref="G3200"/>
    <hyperlink r:id="rId5950" ref="A3201"/>
    <hyperlink r:id="rId5951" ref="G3201"/>
    <hyperlink r:id="rId5952" ref="A3202"/>
    <hyperlink r:id="rId5953" ref="G3202"/>
    <hyperlink r:id="rId5954" ref="A3203"/>
    <hyperlink r:id="rId5955" ref="G3203"/>
    <hyperlink r:id="rId5956" ref="A3204"/>
    <hyperlink r:id="rId5957" ref="G3204"/>
    <hyperlink r:id="rId5958" ref="A3205"/>
    <hyperlink r:id="rId5959" ref="G3205"/>
    <hyperlink r:id="rId5960" ref="A3206"/>
    <hyperlink r:id="rId5961" ref="G3206"/>
    <hyperlink r:id="rId5962" ref="A3207"/>
    <hyperlink r:id="rId5963" ref="G3207"/>
    <hyperlink r:id="rId5964" ref="A3208"/>
    <hyperlink r:id="rId5965" ref="G3208"/>
    <hyperlink r:id="rId5966" ref="A3209"/>
    <hyperlink r:id="rId5967" ref="G3209"/>
    <hyperlink r:id="rId5968" ref="A3210"/>
    <hyperlink r:id="rId5969" ref="G3210"/>
    <hyperlink r:id="rId5970" ref="A3211"/>
    <hyperlink r:id="rId5971" ref="G3211"/>
    <hyperlink r:id="rId5972" ref="A3212"/>
    <hyperlink r:id="rId5973" ref="G3212"/>
    <hyperlink r:id="rId5974" ref="A3213"/>
    <hyperlink r:id="rId5975" ref="G3213"/>
    <hyperlink r:id="rId5976" ref="A3214"/>
    <hyperlink r:id="rId5977" ref="G3214"/>
    <hyperlink r:id="rId5978" ref="A3215"/>
    <hyperlink r:id="rId5979" ref="G3215"/>
    <hyperlink r:id="rId5980" ref="A3216"/>
    <hyperlink r:id="rId5981" ref="G3216"/>
    <hyperlink r:id="rId5982" ref="A3217"/>
    <hyperlink r:id="rId5983" ref="G3217"/>
    <hyperlink r:id="rId5984" ref="A3218"/>
    <hyperlink r:id="rId5985" ref="G3218"/>
    <hyperlink r:id="rId5986" ref="A3219"/>
    <hyperlink r:id="rId5987" ref="G3219"/>
    <hyperlink r:id="rId5988" ref="A3220"/>
    <hyperlink r:id="rId5989" ref="G3220"/>
    <hyperlink r:id="rId5990" ref="A3221"/>
    <hyperlink r:id="rId5991" ref="G3221"/>
    <hyperlink r:id="rId5992" ref="A3222"/>
    <hyperlink r:id="rId5993" ref="G3222"/>
    <hyperlink r:id="rId5994" ref="A3223"/>
    <hyperlink r:id="rId5995" ref="G3223"/>
    <hyperlink r:id="rId5996" ref="A3224"/>
    <hyperlink r:id="rId5997" ref="G3224"/>
    <hyperlink r:id="rId5998" ref="A3225"/>
    <hyperlink r:id="rId5999" ref="G3225"/>
    <hyperlink r:id="rId6000" ref="A3226"/>
    <hyperlink r:id="rId6001" ref="G3226"/>
    <hyperlink r:id="rId6002" ref="A3227"/>
    <hyperlink r:id="rId6003" ref="G3227"/>
    <hyperlink r:id="rId6004" ref="A3228"/>
    <hyperlink r:id="rId6005" ref="G3228"/>
    <hyperlink r:id="rId6006" ref="A3229"/>
    <hyperlink r:id="rId6007" ref="G3229"/>
    <hyperlink r:id="rId6008" ref="A3230"/>
    <hyperlink r:id="rId6009" ref="G3230"/>
    <hyperlink r:id="rId6010" ref="A3231"/>
    <hyperlink r:id="rId6011" ref="G3231"/>
    <hyperlink r:id="rId6012" ref="A3232"/>
    <hyperlink r:id="rId6013" ref="G3232"/>
    <hyperlink r:id="rId6014" ref="A3233"/>
    <hyperlink r:id="rId6015" ref="G3233"/>
    <hyperlink r:id="rId6016" ref="A3234"/>
    <hyperlink r:id="rId6017" ref="G3234"/>
    <hyperlink r:id="rId6018" ref="A3235"/>
    <hyperlink r:id="rId6019" ref="G3235"/>
    <hyperlink r:id="rId6020" ref="A3236"/>
    <hyperlink r:id="rId6021" ref="G3236"/>
    <hyperlink r:id="rId6022" ref="A3237"/>
    <hyperlink r:id="rId6023" ref="G3237"/>
    <hyperlink r:id="rId6024" ref="A3238"/>
    <hyperlink r:id="rId6025" ref="G3238"/>
    <hyperlink r:id="rId6026" ref="A3239"/>
    <hyperlink r:id="rId6027" ref="G3239"/>
    <hyperlink r:id="rId6028" ref="A3240"/>
    <hyperlink r:id="rId6029" ref="G3240"/>
    <hyperlink r:id="rId6030" ref="A3241"/>
    <hyperlink r:id="rId6031" ref="G3241"/>
    <hyperlink r:id="rId6032" ref="A3242"/>
    <hyperlink r:id="rId6033" ref="G3242"/>
    <hyperlink r:id="rId6034" ref="A3243"/>
    <hyperlink r:id="rId6035" ref="G3243"/>
    <hyperlink r:id="rId6036" ref="A3244"/>
    <hyperlink r:id="rId6037" ref="G3244"/>
    <hyperlink r:id="rId6038" ref="A3245"/>
    <hyperlink r:id="rId6039" ref="G3245"/>
    <hyperlink r:id="rId6040" ref="A3246"/>
    <hyperlink r:id="rId6041" ref="G3246"/>
    <hyperlink r:id="rId6042" ref="A3247"/>
    <hyperlink r:id="rId6043" ref="G3247"/>
    <hyperlink r:id="rId6044" ref="A3248"/>
    <hyperlink r:id="rId6045" ref="G3248"/>
    <hyperlink r:id="rId6046" ref="A3249"/>
    <hyperlink r:id="rId6047" ref="G3249"/>
    <hyperlink r:id="rId6048" ref="A3250"/>
    <hyperlink r:id="rId6049" ref="G3250"/>
    <hyperlink r:id="rId6050" ref="A3251"/>
    <hyperlink r:id="rId6051" ref="G3251"/>
    <hyperlink r:id="rId6052" ref="A3252"/>
    <hyperlink r:id="rId6053" ref="G3252"/>
    <hyperlink r:id="rId6054" ref="A3253"/>
    <hyperlink r:id="rId6055" ref="G3253"/>
    <hyperlink r:id="rId6056" ref="A3254"/>
    <hyperlink r:id="rId6057" ref="G3254"/>
    <hyperlink r:id="rId6058" ref="A3255"/>
    <hyperlink r:id="rId6059" ref="G3255"/>
    <hyperlink r:id="rId6060" ref="A3256"/>
    <hyperlink r:id="rId6061" ref="G3256"/>
    <hyperlink r:id="rId6062" ref="A3257"/>
    <hyperlink r:id="rId6063" ref="G3257"/>
    <hyperlink r:id="rId6064" ref="A3258"/>
    <hyperlink r:id="rId6065" ref="G3258"/>
    <hyperlink r:id="rId6066" ref="A3259"/>
    <hyperlink r:id="rId6067" ref="G3259"/>
    <hyperlink r:id="rId6068" ref="A3260"/>
    <hyperlink r:id="rId6069" ref="G3260"/>
    <hyperlink r:id="rId6070" ref="A3261"/>
    <hyperlink r:id="rId6071" ref="G3261"/>
    <hyperlink r:id="rId6072" ref="A3262"/>
    <hyperlink r:id="rId6073" ref="G3262"/>
    <hyperlink r:id="rId6074" ref="A3263"/>
    <hyperlink r:id="rId6075" ref="G3263"/>
    <hyperlink r:id="rId6076" ref="A3264"/>
    <hyperlink r:id="rId6077" ref="G3264"/>
    <hyperlink r:id="rId6078" ref="A3265"/>
    <hyperlink r:id="rId6079" ref="G3265"/>
    <hyperlink r:id="rId6080" ref="A3266"/>
    <hyperlink r:id="rId6081" ref="G3266"/>
    <hyperlink r:id="rId6082" ref="A3267"/>
    <hyperlink r:id="rId6083" ref="G3267"/>
    <hyperlink r:id="rId6084" ref="A3268"/>
    <hyperlink r:id="rId6085" ref="G3268"/>
    <hyperlink r:id="rId6086" ref="A3269"/>
    <hyperlink r:id="rId6087" ref="G3269"/>
    <hyperlink r:id="rId6088" ref="A3270"/>
    <hyperlink r:id="rId6089" ref="G3270"/>
    <hyperlink r:id="rId6090" ref="A3271"/>
    <hyperlink r:id="rId6091" ref="G3271"/>
    <hyperlink r:id="rId6092" ref="A3272"/>
    <hyperlink r:id="rId6093" ref="G3272"/>
    <hyperlink r:id="rId6094" ref="A3273"/>
    <hyperlink r:id="rId6095" ref="G3273"/>
    <hyperlink r:id="rId6096" ref="A3274"/>
    <hyperlink r:id="rId6097" ref="G3274"/>
    <hyperlink r:id="rId6098" ref="A3275"/>
    <hyperlink r:id="rId6099" ref="G3275"/>
    <hyperlink r:id="rId6100" ref="A3276"/>
    <hyperlink r:id="rId6101" ref="G3276"/>
    <hyperlink r:id="rId6102" ref="A3277"/>
    <hyperlink r:id="rId6103" ref="G3277"/>
    <hyperlink r:id="rId6104" ref="A3278"/>
    <hyperlink r:id="rId6105" ref="G3278"/>
    <hyperlink r:id="rId6106" ref="A3279"/>
    <hyperlink r:id="rId6107" ref="G3279"/>
    <hyperlink r:id="rId6108" ref="A3280"/>
    <hyperlink r:id="rId6109" ref="G3280"/>
    <hyperlink r:id="rId6110" ref="A3281"/>
    <hyperlink r:id="rId6111" ref="G3281"/>
    <hyperlink r:id="rId6112" ref="A3282"/>
    <hyperlink r:id="rId6113" ref="G3282"/>
    <hyperlink r:id="rId6114" ref="A3283"/>
    <hyperlink r:id="rId6115" ref="G3283"/>
    <hyperlink r:id="rId6116" ref="A3284"/>
    <hyperlink r:id="rId6117" ref="G3284"/>
    <hyperlink r:id="rId6118" ref="A3285"/>
    <hyperlink r:id="rId6119" ref="G3285"/>
    <hyperlink r:id="rId6120" ref="A3286"/>
    <hyperlink r:id="rId6121" ref="G3286"/>
    <hyperlink r:id="rId6122" ref="A3287"/>
    <hyperlink r:id="rId6123" ref="G3287"/>
    <hyperlink r:id="rId6124" ref="A3288"/>
    <hyperlink r:id="rId6125" ref="G3288"/>
    <hyperlink r:id="rId6126" ref="A3289"/>
    <hyperlink r:id="rId6127" ref="G3289"/>
    <hyperlink r:id="rId6128" ref="A3290"/>
    <hyperlink r:id="rId6129" ref="G3290"/>
    <hyperlink r:id="rId6130" ref="A3291"/>
    <hyperlink r:id="rId6131" ref="G3291"/>
    <hyperlink r:id="rId6132" ref="A3292"/>
    <hyperlink r:id="rId6133" ref="G3292"/>
    <hyperlink r:id="rId6134" ref="A3293"/>
    <hyperlink r:id="rId6135" ref="G3293"/>
    <hyperlink r:id="rId6136" ref="A3294"/>
    <hyperlink r:id="rId6137" ref="G3294"/>
    <hyperlink r:id="rId6138" ref="A3295"/>
    <hyperlink r:id="rId6139" ref="G3295"/>
    <hyperlink r:id="rId6140" ref="A3296"/>
    <hyperlink r:id="rId6141" ref="G3296"/>
    <hyperlink r:id="rId6142" ref="A3297"/>
    <hyperlink r:id="rId6143" ref="G3297"/>
    <hyperlink r:id="rId6144" ref="A3298"/>
    <hyperlink r:id="rId6145" ref="G3298"/>
    <hyperlink r:id="rId6146" ref="A3299"/>
    <hyperlink r:id="rId6147" ref="G3299"/>
    <hyperlink r:id="rId6148" ref="A3300"/>
    <hyperlink r:id="rId6149" ref="G3300"/>
    <hyperlink r:id="rId6150" ref="A3301"/>
    <hyperlink r:id="rId6151" ref="G3301"/>
    <hyperlink r:id="rId6152" ref="A3302"/>
    <hyperlink r:id="rId6153" ref="G3302"/>
    <hyperlink r:id="rId6154" ref="A3303"/>
    <hyperlink r:id="rId6155" ref="G3303"/>
    <hyperlink r:id="rId6156" ref="A3304"/>
    <hyperlink r:id="rId6157" ref="G3304"/>
    <hyperlink r:id="rId6158" ref="A3305"/>
    <hyperlink r:id="rId6159" ref="G3305"/>
    <hyperlink r:id="rId6160" ref="A3306"/>
    <hyperlink r:id="rId6161" ref="G3306"/>
    <hyperlink r:id="rId6162" ref="A3307"/>
    <hyperlink r:id="rId6163" ref="G3307"/>
    <hyperlink r:id="rId6164" ref="A3308"/>
    <hyperlink r:id="rId6165" ref="G3308"/>
    <hyperlink r:id="rId6166" ref="A3309"/>
    <hyperlink r:id="rId6167" ref="G3309"/>
    <hyperlink r:id="rId6168" ref="A3310"/>
    <hyperlink r:id="rId6169" ref="G3310"/>
    <hyperlink r:id="rId6170" ref="A3311"/>
    <hyperlink r:id="rId6171" ref="G3311"/>
    <hyperlink r:id="rId6172" ref="A3312"/>
    <hyperlink r:id="rId6173" ref="G3312"/>
    <hyperlink r:id="rId6174" ref="A3313"/>
    <hyperlink r:id="rId6175" ref="G3313"/>
    <hyperlink r:id="rId6176" ref="A3314"/>
    <hyperlink r:id="rId6177" ref="G3314"/>
    <hyperlink r:id="rId6178" ref="A3315"/>
    <hyperlink r:id="rId6179" ref="G3315"/>
    <hyperlink r:id="rId6180" ref="A3316"/>
    <hyperlink r:id="rId6181" ref="G3316"/>
    <hyperlink r:id="rId6182" ref="A3317"/>
    <hyperlink r:id="rId6183" ref="C3317"/>
    <hyperlink r:id="rId6184" ref="G3317"/>
    <hyperlink r:id="rId6185" ref="A3318"/>
    <hyperlink r:id="rId6186" ref="G3318"/>
    <hyperlink r:id="rId6187" ref="A3319"/>
    <hyperlink r:id="rId6188" ref="G3319"/>
    <hyperlink r:id="rId6189" ref="A3320"/>
    <hyperlink r:id="rId6190" ref="G3320"/>
    <hyperlink r:id="rId6191" ref="A3321"/>
    <hyperlink r:id="rId6192" ref="G3321"/>
    <hyperlink r:id="rId6193" ref="A3322"/>
    <hyperlink r:id="rId6194" ref="G3322"/>
    <hyperlink r:id="rId6195" ref="A3323"/>
    <hyperlink r:id="rId6196" ref="G3323"/>
    <hyperlink r:id="rId6197" ref="A3324"/>
    <hyperlink r:id="rId6198" ref="G3324"/>
    <hyperlink r:id="rId6199" ref="A3325"/>
    <hyperlink r:id="rId6200" ref="G3325"/>
    <hyperlink r:id="rId6201" ref="A3326"/>
    <hyperlink r:id="rId6202" ref="G3326"/>
    <hyperlink r:id="rId6203" ref="A3327"/>
    <hyperlink r:id="rId6204" ref="G3327"/>
    <hyperlink r:id="rId6205" ref="A3328"/>
    <hyperlink r:id="rId6206" ref="G3328"/>
    <hyperlink r:id="rId6207" ref="A3329"/>
    <hyperlink r:id="rId6208" ref="G3329"/>
    <hyperlink r:id="rId6209" ref="A3330"/>
    <hyperlink r:id="rId6210" ref="G3330"/>
    <hyperlink r:id="rId6211" ref="A3331"/>
    <hyperlink r:id="rId6212" ref="G3331"/>
    <hyperlink r:id="rId6213" ref="A3332"/>
    <hyperlink r:id="rId6214" ref="G3332"/>
    <hyperlink r:id="rId6215" ref="A3333"/>
    <hyperlink r:id="rId6216" ref="G3333"/>
    <hyperlink r:id="rId6217" ref="A3334"/>
    <hyperlink r:id="rId6218" ref="G3334"/>
    <hyperlink r:id="rId6219" ref="A3335"/>
    <hyperlink r:id="rId6220" ref="G3335"/>
    <hyperlink r:id="rId6221" ref="A3336"/>
    <hyperlink r:id="rId6222" ref="G3336"/>
    <hyperlink r:id="rId6223" ref="A3337"/>
    <hyperlink r:id="rId6224" ref="G3337"/>
    <hyperlink r:id="rId6225" ref="A3338"/>
    <hyperlink r:id="rId6226" ref="G3338"/>
    <hyperlink r:id="rId6227" ref="A3339"/>
    <hyperlink r:id="rId6228" ref="G3339"/>
    <hyperlink r:id="rId6229" ref="A3340"/>
    <hyperlink r:id="rId6230" ref="G3340"/>
    <hyperlink r:id="rId6231" ref="A3341"/>
    <hyperlink r:id="rId6232" ref="G3341"/>
    <hyperlink r:id="rId6233" ref="A3342"/>
    <hyperlink r:id="rId6234" ref="G3342"/>
    <hyperlink r:id="rId6235" ref="A3343"/>
    <hyperlink r:id="rId6236" ref="G3343"/>
    <hyperlink r:id="rId6237" ref="A3344"/>
    <hyperlink r:id="rId6238" ref="G3344"/>
    <hyperlink r:id="rId6239" ref="A3345"/>
    <hyperlink r:id="rId6240" ref="G3345"/>
    <hyperlink r:id="rId6241" ref="A3346"/>
    <hyperlink r:id="rId6242" ref="G3346"/>
    <hyperlink r:id="rId6243" ref="A3347"/>
    <hyperlink r:id="rId6244" ref="G3347"/>
    <hyperlink r:id="rId6245" ref="A3348"/>
    <hyperlink r:id="rId6246" ref="G3348"/>
    <hyperlink r:id="rId6247" ref="A3349"/>
    <hyperlink r:id="rId6248" ref="G3349"/>
    <hyperlink r:id="rId6249" ref="A3350"/>
    <hyperlink r:id="rId6250" ref="G3350"/>
    <hyperlink r:id="rId6251" ref="A3351"/>
    <hyperlink r:id="rId6252" ref="G3351"/>
    <hyperlink r:id="rId6253" ref="A3352"/>
    <hyperlink r:id="rId6254" ref="G3352"/>
    <hyperlink r:id="rId6255" ref="A3353"/>
    <hyperlink r:id="rId6256" ref="G3353"/>
    <hyperlink r:id="rId6257" ref="A3354"/>
    <hyperlink r:id="rId6258" ref="G3354"/>
    <hyperlink r:id="rId6259" ref="A3355"/>
    <hyperlink r:id="rId6260" ref="G3355"/>
    <hyperlink r:id="rId6261" ref="A3356"/>
    <hyperlink r:id="rId6262" ref="G3356"/>
    <hyperlink r:id="rId6263" ref="A3357"/>
    <hyperlink r:id="rId6264" ref="G3357"/>
    <hyperlink r:id="rId6265" ref="A3358"/>
    <hyperlink r:id="rId6266" ref="G3358"/>
    <hyperlink r:id="rId6267" ref="A3359"/>
    <hyperlink r:id="rId6268" ref="G3359"/>
    <hyperlink r:id="rId6269" ref="A3360"/>
    <hyperlink r:id="rId6270" ref="G3360"/>
    <hyperlink r:id="rId6271" ref="A3361"/>
    <hyperlink r:id="rId6272" ref="G3361"/>
    <hyperlink r:id="rId6273" ref="A3362"/>
    <hyperlink r:id="rId6274" ref="G3362"/>
    <hyperlink r:id="rId6275" ref="A3363"/>
    <hyperlink r:id="rId6276" ref="G3363"/>
    <hyperlink r:id="rId6277" ref="A3364"/>
    <hyperlink r:id="rId6278" ref="G3364"/>
    <hyperlink r:id="rId6279" ref="A3365"/>
    <hyperlink r:id="rId6280" ref="G3365"/>
    <hyperlink r:id="rId6281" ref="A3366"/>
    <hyperlink r:id="rId6282" ref="G3366"/>
    <hyperlink r:id="rId6283" ref="A3367"/>
    <hyperlink r:id="rId6284" ref="G3367"/>
    <hyperlink r:id="rId6285" ref="A3368"/>
    <hyperlink r:id="rId6286" ref="G3368"/>
    <hyperlink r:id="rId6287" ref="A3369"/>
    <hyperlink r:id="rId6288" ref="G3369"/>
    <hyperlink r:id="rId6289" ref="A3370"/>
    <hyperlink r:id="rId6290" ref="G3370"/>
    <hyperlink r:id="rId6291" ref="A3371"/>
    <hyperlink r:id="rId6292" ref="G3371"/>
    <hyperlink r:id="rId6293" ref="A3372"/>
    <hyperlink r:id="rId6294" ref="G3372"/>
    <hyperlink r:id="rId6295" ref="A3373"/>
    <hyperlink r:id="rId6296" ref="G3373"/>
    <hyperlink r:id="rId6297" ref="A3374"/>
    <hyperlink r:id="rId6298" ref="G3374"/>
    <hyperlink r:id="rId6299" ref="A3375"/>
    <hyperlink r:id="rId6300" ref="G3375"/>
    <hyperlink r:id="rId6301" ref="A3376"/>
    <hyperlink r:id="rId6302" ref="G3376"/>
    <hyperlink r:id="rId6303" ref="A3377"/>
    <hyperlink r:id="rId6304" ref="G3377"/>
    <hyperlink r:id="rId6305" ref="A3378"/>
    <hyperlink r:id="rId6306" ref="G3378"/>
    <hyperlink r:id="rId6307" ref="A3379"/>
    <hyperlink r:id="rId6308" ref="G3379"/>
    <hyperlink r:id="rId6309" ref="A3380"/>
    <hyperlink r:id="rId6310" ref="G3380"/>
    <hyperlink r:id="rId6311" ref="A3381"/>
    <hyperlink r:id="rId6312" ref="G3381"/>
    <hyperlink r:id="rId6313" ref="A3382"/>
    <hyperlink r:id="rId6314" ref="G3382"/>
    <hyperlink r:id="rId6315" ref="A3383"/>
    <hyperlink r:id="rId6316" ref="G3383"/>
    <hyperlink r:id="rId6317" ref="A3384"/>
    <hyperlink r:id="rId6318" ref="G3384"/>
    <hyperlink r:id="rId6319" ref="A3385"/>
    <hyperlink r:id="rId6320" ref="G3385"/>
    <hyperlink r:id="rId6321" ref="A3386"/>
    <hyperlink r:id="rId6322" ref="G3386"/>
    <hyperlink r:id="rId6323" ref="A3387"/>
    <hyperlink r:id="rId6324" ref="G3387"/>
    <hyperlink r:id="rId6325" ref="A3388"/>
    <hyperlink r:id="rId6326" ref="G3388"/>
    <hyperlink r:id="rId6327" ref="A3389"/>
    <hyperlink r:id="rId6328" ref="G3389"/>
    <hyperlink r:id="rId6329" ref="A3390"/>
    <hyperlink r:id="rId6330" ref="G3390"/>
    <hyperlink r:id="rId6331" ref="A3391"/>
    <hyperlink r:id="rId6332" ref="G3391"/>
    <hyperlink r:id="rId6333" ref="A3392"/>
    <hyperlink r:id="rId6334" ref="G3392"/>
    <hyperlink r:id="rId6335" ref="A3393"/>
    <hyperlink r:id="rId6336" ref="G3393"/>
    <hyperlink r:id="rId6337" ref="A3394"/>
    <hyperlink r:id="rId6338" ref="G3394"/>
    <hyperlink r:id="rId6339" ref="A3395"/>
    <hyperlink r:id="rId6340" ref="G3395"/>
    <hyperlink r:id="rId6341" ref="A3396"/>
    <hyperlink r:id="rId6342" ref="G3396"/>
    <hyperlink r:id="rId6343" ref="A3397"/>
    <hyperlink r:id="rId6344" ref="G3397"/>
    <hyperlink r:id="rId6345" ref="A3398"/>
    <hyperlink r:id="rId6346" ref="G3398"/>
    <hyperlink r:id="rId6347" ref="A3399"/>
    <hyperlink r:id="rId6348" ref="G3399"/>
    <hyperlink r:id="rId6349" ref="A3400"/>
    <hyperlink r:id="rId6350" ref="G3400"/>
    <hyperlink r:id="rId6351" ref="A3401"/>
    <hyperlink r:id="rId6352" ref="G3401"/>
    <hyperlink r:id="rId6353" ref="A3402"/>
    <hyperlink r:id="rId6354" ref="G3402"/>
    <hyperlink r:id="rId6355" ref="A3403"/>
    <hyperlink r:id="rId6356" ref="G3403"/>
    <hyperlink r:id="rId6357" ref="A3404"/>
    <hyperlink r:id="rId6358" ref="G3404"/>
    <hyperlink r:id="rId6359" ref="A3405"/>
    <hyperlink r:id="rId6360" ref="G3405"/>
    <hyperlink r:id="rId6361" ref="A3406"/>
    <hyperlink r:id="rId6362" ref="G3406"/>
    <hyperlink r:id="rId6363" ref="A3407"/>
    <hyperlink r:id="rId6364" ref="G3407"/>
    <hyperlink r:id="rId6365" ref="A3408"/>
    <hyperlink r:id="rId6366" ref="G3408"/>
    <hyperlink r:id="rId6367" ref="A3409"/>
    <hyperlink r:id="rId6368" ref="G3409"/>
    <hyperlink r:id="rId6369" ref="A3410"/>
    <hyperlink r:id="rId6370" ref="G3410"/>
    <hyperlink r:id="rId6371" ref="A3411"/>
    <hyperlink r:id="rId6372" ref="G3411"/>
    <hyperlink r:id="rId6373" ref="A3412"/>
    <hyperlink r:id="rId6374" ref="G3412"/>
    <hyperlink r:id="rId6375" ref="A3413"/>
    <hyperlink r:id="rId6376" ref="G3413"/>
    <hyperlink r:id="rId6377" ref="A3414"/>
    <hyperlink r:id="rId6378" ref="G3414"/>
    <hyperlink r:id="rId6379" ref="A3415"/>
    <hyperlink r:id="rId6380" ref="G3415"/>
    <hyperlink r:id="rId6381" ref="A3416"/>
    <hyperlink r:id="rId6382" ref="G3416"/>
    <hyperlink r:id="rId6383" ref="A3417"/>
    <hyperlink r:id="rId6384" ref="G3417"/>
    <hyperlink r:id="rId6385" ref="A3418"/>
    <hyperlink r:id="rId6386" ref="G3418"/>
    <hyperlink r:id="rId6387" ref="A3419"/>
    <hyperlink r:id="rId6388" ref="G3419"/>
    <hyperlink r:id="rId6389" ref="A3420"/>
    <hyperlink r:id="rId6390" ref="G3420"/>
    <hyperlink r:id="rId6391" ref="A3421"/>
    <hyperlink r:id="rId6392" ref="G3421"/>
    <hyperlink r:id="rId6393" ref="A3422"/>
    <hyperlink r:id="rId6394" ref="G3422"/>
    <hyperlink r:id="rId6395" ref="A3423"/>
    <hyperlink r:id="rId6396" ref="G3423"/>
    <hyperlink r:id="rId6397" ref="A3424"/>
    <hyperlink r:id="rId6398" ref="G3424"/>
    <hyperlink r:id="rId6399" ref="A3425"/>
    <hyperlink r:id="rId6400" ref="G3425"/>
    <hyperlink r:id="rId6401" ref="A3426"/>
    <hyperlink r:id="rId6402" ref="G3426"/>
    <hyperlink r:id="rId6403" ref="A3427"/>
    <hyperlink r:id="rId6404" ref="G3427"/>
    <hyperlink r:id="rId6405" ref="A3428"/>
    <hyperlink r:id="rId6406" ref="G3428"/>
    <hyperlink r:id="rId6407" ref="A3429"/>
    <hyperlink r:id="rId6408" ref="G3429"/>
    <hyperlink r:id="rId6409" ref="A3430"/>
    <hyperlink r:id="rId6410" ref="G3430"/>
    <hyperlink r:id="rId6411" ref="A3431"/>
    <hyperlink r:id="rId6412" ref="G3431"/>
    <hyperlink r:id="rId6413" ref="A3432"/>
    <hyperlink r:id="rId6414" ref="G3432"/>
    <hyperlink r:id="rId6415" ref="A3433"/>
    <hyperlink r:id="rId6416" ref="G3433"/>
    <hyperlink r:id="rId6417" ref="A3434"/>
    <hyperlink r:id="rId6418" ref="G3434"/>
    <hyperlink r:id="rId6419" ref="A3435"/>
    <hyperlink r:id="rId6420" ref="G3435"/>
    <hyperlink r:id="rId6421" ref="A3436"/>
    <hyperlink r:id="rId6422" ref="G3436"/>
    <hyperlink r:id="rId6423" ref="A3437"/>
    <hyperlink r:id="rId6424" ref="G3437"/>
    <hyperlink r:id="rId6425" ref="A3438"/>
    <hyperlink r:id="rId6426" ref="G3438"/>
    <hyperlink r:id="rId6427" ref="A3439"/>
    <hyperlink r:id="rId6428" ref="G3439"/>
    <hyperlink r:id="rId6429" ref="A3440"/>
    <hyperlink r:id="rId6430" ref="G3440"/>
    <hyperlink r:id="rId6431" ref="A3441"/>
    <hyperlink r:id="rId6432" ref="G3441"/>
    <hyperlink r:id="rId6433" ref="A3442"/>
    <hyperlink r:id="rId6434" ref="G3442"/>
    <hyperlink r:id="rId6435" ref="A3443"/>
    <hyperlink r:id="rId6436" ref="G3443"/>
    <hyperlink r:id="rId6437" ref="A3444"/>
    <hyperlink r:id="rId6438" ref="G3444"/>
    <hyperlink r:id="rId6439" ref="A3445"/>
    <hyperlink r:id="rId6440" ref="G3445"/>
    <hyperlink r:id="rId6441" ref="A3446"/>
    <hyperlink r:id="rId6442" ref="G3446"/>
    <hyperlink r:id="rId6443" ref="A3447"/>
    <hyperlink r:id="rId6444" ref="G3447"/>
    <hyperlink r:id="rId6445" ref="A3448"/>
    <hyperlink r:id="rId6446" ref="G3448"/>
    <hyperlink r:id="rId6447" ref="A3449"/>
    <hyperlink r:id="rId6448" ref="G3449"/>
    <hyperlink r:id="rId6449" ref="A3450"/>
    <hyperlink r:id="rId6450" ref="G3450"/>
    <hyperlink r:id="rId6451" ref="A3451"/>
    <hyperlink r:id="rId6452" ref="G3451"/>
    <hyperlink r:id="rId6453" ref="A3452"/>
    <hyperlink r:id="rId6454" ref="G3452"/>
    <hyperlink r:id="rId6455" ref="A3453"/>
    <hyperlink r:id="rId6456" ref="G3453"/>
    <hyperlink r:id="rId6457" ref="A3454"/>
    <hyperlink r:id="rId6458" ref="G3454"/>
    <hyperlink r:id="rId6459" ref="A3455"/>
    <hyperlink r:id="rId6460" ref="G3455"/>
    <hyperlink r:id="rId6461" ref="A3456"/>
    <hyperlink r:id="rId6462" ref="G3456"/>
    <hyperlink r:id="rId6463" ref="A3457"/>
    <hyperlink r:id="rId6464" ref="G3457"/>
    <hyperlink r:id="rId6465" ref="A3458"/>
    <hyperlink r:id="rId6466" ref="G3458"/>
    <hyperlink r:id="rId6467" ref="A3459"/>
    <hyperlink r:id="rId6468" ref="G3459"/>
    <hyperlink r:id="rId6469" ref="A3460"/>
    <hyperlink r:id="rId6470" ref="G3460"/>
    <hyperlink r:id="rId6471" ref="A3461"/>
    <hyperlink r:id="rId6472" ref="G3461"/>
    <hyperlink r:id="rId6473" ref="A3462"/>
    <hyperlink r:id="rId6474" ref="G3462"/>
    <hyperlink r:id="rId6475" ref="A3463"/>
    <hyperlink r:id="rId6476" ref="G3463"/>
    <hyperlink r:id="rId6477" ref="A3464"/>
    <hyperlink r:id="rId6478" ref="G3464"/>
    <hyperlink r:id="rId6479" ref="A3465"/>
    <hyperlink r:id="rId6480" ref="G3465"/>
    <hyperlink r:id="rId6481" ref="A3466"/>
    <hyperlink r:id="rId6482" ref="G3466"/>
    <hyperlink r:id="rId6483" ref="A3467"/>
    <hyperlink r:id="rId6484" ref="G3467"/>
    <hyperlink r:id="rId6485" ref="A3468"/>
    <hyperlink r:id="rId6486" ref="G3468"/>
    <hyperlink r:id="rId6487" ref="A3469"/>
    <hyperlink r:id="rId6488" ref="G3469"/>
    <hyperlink r:id="rId6489" ref="A3470"/>
    <hyperlink r:id="rId6490" ref="G3470"/>
    <hyperlink r:id="rId6491" ref="A3471"/>
    <hyperlink r:id="rId6492" ref="G3471"/>
    <hyperlink r:id="rId6493" ref="A3472"/>
    <hyperlink r:id="rId6494" ref="G3472"/>
    <hyperlink r:id="rId6495" ref="A3473"/>
    <hyperlink r:id="rId6496" ref="G3473"/>
    <hyperlink r:id="rId6497" ref="A3474"/>
    <hyperlink r:id="rId6498" ref="G3474"/>
    <hyperlink r:id="rId6499" ref="A3475"/>
    <hyperlink r:id="rId6500" ref="G3475"/>
    <hyperlink r:id="rId6501" ref="A3476"/>
    <hyperlink r:id="rId6502" ref="G3476"/>
    <hyperlink r:id="rId6503" ref="A3477"/>
    <hyperlink r:id="rId6504" ref="G3477"/>
    <hyperlink r:id="rId6505" ref="A3478"/>
    <hyperlink r:id="rId6506" ref="G3478"/>
    <hyperlink r:id="rId6507" ref="A3479"/>
    <hyperlink r:id="rId6508" ref="G3479"/>
    <hyperlink r:id="rId6509" ref="A3480"/>
    <hyperlink r:id="rId6510" ref="G3480"/>
    <hyperlink r:id="rId6511" ref="A3481"/>
    <hyperlink r:id="rId6512" ref="G3481"/>
    <hyperlink r:id="rId6513" ref="A3482"/>
    <hyperlink r:id="rId6514" ref="G3482"/>
    <hyperlink r:id="rId6515" ref="A3483"/>
    <hyperlink r:id="rId6516" ref="G3483"/>
    <hyperlink r:id="rId6517" ref="A3484"/>
    <hyperlink r:id="rId6518" ref="G3484"/>
    <hyperlink r:id="rId6519" ref="A3485"/>
    <hyperlink r:id="rId6520" ref="G3485"/>
    <hyperlink r:id="rId6521" ref="A3486"/>
    <hyperlink r:id="rId6522" ref="G3486"/>
    <hyperlink r:id="rId6523" ref="A3487"/>
    <hyperlink r:id="rId6524" ref="G3487"/>
    <hyperlink r:id="rId6525" ref="A3488"/>
    <hyperlink r:id="rId6526" ref="G3488"/>
    <hyperlink r:id="rId6527" ref="A3489"/>
    <hyperlink r:id="rId6528" ref="G3489"/>
    <hyperlink r:id="rId6529" ref="A3490"/>
    <hyperlink r:id="rId6530" ref="G3490"/>
    <hyperlink r:id="rId6531" ref="A3491"/>
    <hyperlink r:id="rId6532" ref="G3491"/>
    <hyperlink r:id="rId6533" ref="A3492"/>
    <hyperlink r:id="rId6534" ref="G3492"/>
    <hyperlink r:id="rId6535" ref="A3493"/>
    <hyperlink r:id="rId6536" ref="G3493"/>
    <hyperlink r:id="rId6537" ref="A3494"/>
    <hyperlink r:id="rId6538" ref="G3494"/>
    <hyperlink r:id="rId6539" ref="A3495"/>
    <hyperlink r:id="rId6540" ref="G3495"/>
    <hyperlink r:id="rId6541" ref="A3496"/>
    <hyperlink r:id="rId6542" ref="G3496"/>
    <hyperlink r:id="rId6543" ref="A3497"/>
    <hyperlink r:id="rId6544" ref="G3497"/>
    <hyperlink r:id="rId6545" ref="A3498"/>
    <hyperlink r:id="rId6546" ref="G3498"/>
    <hyperlink r:id="rId6547" ref="A3499"/>
    <hyperlink r:id="rId6548" ref="G3499"/>
    <hyperlink r:id="rId6549" ref="A3500"/>
    <hyperlink r:id="rId6550" ref="G3500"/>
    <hyperlink r:id="rId6551" ref="A3501"/>
    <hyperlink r:id="rId6552" ref="G3501"/>
    <hyperlink r:id="rId6553" ref="A3502"/>
    <hyperlink r:id="rId6554" ref="G3502"/>
    <hyperlink r:id="rId6555" ref="A3503"/>
    <hyperlink r:id="rId6556" ref="G3503"/>
    <hyperlink r:id="rId6557" ref="A3504"/>
    <hyperlink r:id="rId6558" ref="G3504"/>
    <hyperlink r:id="rId6559" ref="A3505"/>
    <hyperlink r:id="rId6560" ref="G3505"/>
    <hyperlink r:id="rId6561" ref="A3506"/>
    <hyperlink r:id="rId6562" ref="G3506"/>
    <hyperlink r:id="rId6563" ref="A3507"/>
    <hyperlink r:id="rId6564" ref="G3507"/>
    <hyperlink r:id="rId6565" ref="A3508"/>
    <hyperlink r:id="rId6566" ref="G3508"/>
    <hyperlink r:id="rId6567" ref="A3509"/>
    <hyperlink r:id="rId6568" ref="G3509"/>
    <hyperlink r:id="rId6569" ref="A3510"/>
    <hyperlink r:id="rId6570" ref="G3510"/>
    <hyperlink r:id="rId6571" ref="A3511"/>
    <hyperlink r:id="rId6572" ref="G3511"/>
    <hyperlink r:id="rId6573" ref="A3512"/>
    <hyperlink r:id="rId6574" ref="G3512"/>
    <hyperlink r:id="rId6575" ref="A3513"/>
    <hyperlink r:id="rId6576" ref="G3513"/>
    <hyperlink r:id="rId6577" ref="A3514"/>
    <hyperlink r:id="rId6578" ref="G3514"/>
    <hyperlink r:id="rId6579" ref="A3515"/>
    <hyperlink r:id="rId6580" ref="G3515"/>
    <hyperlink r:id="rId6581" ref="A3516"/>
    <hyperlink r:id="rId6582" ref="G3516"/>
    <hyperlink r:id="rId6583" ref="A3517"/>
    <hyperlink r:id="rId6584" ref="G3517"/>
    <hyperlink r:id="rId6585" ref="A3518"/>
    <hyperlink r:id="rId6586" ref="G3518"/>
    <hyperlink r:id="rId6587" ref="A3519"/>
    <hyperlink r:id="rId6588" ref="G3519"/>
    <hyperlink r:id="rId6589" ref="A3520"/>
    <hyperlink r:id="rId6590" ref="G3520"/>
    <hyperlink r:id="rId6591" ref="A3521"/>
    <hyperlink r:id="rId6592" ref="G3521"/>
    <hyperlink r:id="rId6593" ref="A3522"/>
    <hyperlink r:id="rId6594" ref="G3522"/>
    <hyperlink r:id="rId6595" ref="A3523"/>
    <hyperlink r:id="rId6596" ref="G3523"/>
    <hyperlink r:id="rId6597" ref="A3524"/>
    <hyperlink r:id="rId6598" ref="G3524"/>
    <hyperlink r:id="rId6599" ref="A3525"/>
    <hyperlink r:id="rId6600" ref="G3525"/>
    <hyperlink r:id="rId6601" ref="A3526"/>
    <hyperlink r:id="rId6602" ref="G3526"/>
    <hyperlink r:id="rId6603" ref="A3527"/>
    <hyperlink r:id="rId6604" ref="G3527"/>
    <hyperlink r:id="rId6605" ref="A3528"/>
    <hyperlink r:id="rId6606" ref="G3528"/>
    <hyperlink r:id="rId6607" ref="A3529"/>
    <hyperlink r:id="rId6608" ref="G3529"/>
    <hyperlink r:id="rId6609" ref="A3530"/>
    <hyperlink r:id="rId6610" ref="G3530"/>
    <hyperlink r:id="rId6611" ref="A3531"/>
    <hyperlink r:id="rId6612" ref="G3531"/>
    <hyperlink r:id="rId6613" ref="A3532"/>
    <hyperlink r:id="rId6614" ref="G3532"/>
    <hyperlink r:id="rId6615" ref="A3533"/>
    <hyperlink r:id="rId6616" ref="G3533"/>
    <hyperlink r:id="rId6617" ref="A3534"/>
    <hyperlink r:id="rId6618" ref="G3534"/>
    <hyperlink r:id="rId6619" ref="A3535"/>
    <hyperlink r:id="rId6620" ref="G3535"/>
    <hyperlink r:id="rId6621" ref="A3536"/>
    <hyperlink r:id="rId6622" ref="G3536"/>
    <hyperlink r:id="rId6623" ref="A3537"/>
    <hyperlink r:id="rId6624" ref="G3537"/>
    <hyperlink r:id="rId6625" ref="A3538"/>
    <hyperlink r:id="rId6626" ref="G3538"/>
    <hyperlink r:id="rId6627" ref="A3539"/>
    <hyperlink r:id="rId6628" ref="G3539"/>
    <hyperlink r:id="rId6629" ref="A3540"/>
    <hyperlink r:id="rId6630" ref="G3540"/>
    <hyperlink r:id="rId6631" ref="A3541"/>
    <hyperlink r:id="rId6632" ref="G3541"/>
    <hyperlink r:id="rId6633" ref="A3542"/>
    <hyperlink r:id="rId6634" ref="G3542"/>
    <hyperlink r:id="rId6635" ref="A3543"/>
    <hyperlink r:id="rId6636" ref="G3543"/>
    <hyperlink r:id="rId6637" ref="A3544"/>
    <hyperlink r:id="rId6638" ref="G3544"/>
    <hyperlink r:id="rId6639" ref="A3545"/>
    <hyperlink r:id="rId6640" ref="G3545"/>
    <hyperlink r:id="rId6641" ref="A3546"/>
    <hyperlink r:id="rId6642" ref="G3546"/>
    <hyperlink r:id="rId6643" ref="A3547"/>
    <hyperlink r:id="rId6644" ref="G3547"/>
    <hyperlink r:id="rId6645" ref="A3548"/>
    <hyperlink r:id="rId6646" ref="G3548"/>
    <hyperlink r:id="rId6647" ref="A3549"/>
    <hyperlink r:id="rId6648" ref="G3549"/>
    <hyperlink r:id="rId6649" ref="A3550"/>
    <hyperlink r:id="rId6650" ref="G3550"/>
    <hyperlink r:id="rId6651" ref="A3551"/>
    <hyperlink r:id="rId6652" ref="G3551"/>
    <hyperlink r:id="rId6653" ref="A3552"/>
    <hyperlink r:id="rId6654" ref="G3552"/>
    <hyperlink r:id="rId6655" ref="A3553"/>
    <hyperlink r:id="rId6656" ref="G3553"/>
    <hyperlink r:id="rId6657" ref="A3554"/>
    <hyperlink r:id="rId6658" ref="G3554"/>
    <hyperlink r:id="rId6659" ref="A3555"/>
    <hyperlink r:id="rId6660" ref="G3555"/>
    <hyperlink r:id="rId6661" ref="A3556"/>
    <hyperlink r:id="rId6662" ref="G3556"/>
    <hyperlink r:id="rId6663" ref="A3557"/>
    <hyperlink r:id="rId6664" ref="G3557"/>
    <hyperlink r:id="rId6665" ref="A3558"/>
    <hyperlink r:id="rId6666" ref="G3558"/>
    <hyperlink r:id="rId6667" ref="A3559"/>
    <hyperlink r:id="rId6668" ref="G3559"/>
    <hyperlink r:id="rId6669" ref="A3560"/>
    <hyperlink r:id="rId6670" ref="G3560"/>
    <hyperlink r:id="rId6671" ref="A3561"/>
    <hyperlink r:id="rId6672" ref="G3561"/>
    <hyperlink r:id="rId6673" ref="A3562"/>
    <hyperlink r:id="rId6674" ref="G3562"/>
    <hyperlink r:id="rId6675" ref="A3563"/>
    <hyperlink r:id="rId6676" ref="G3563"/>
    <hyperlink r:id="rId6677" ref="A3564"/>
    <hyperlink r:id="rId6678" ref="G3564"/>
    <hyperlink r:id="rId6679" ref="A3565"/>
    <hyperlink r:id="rId6680" ref="G3565"/>
    <hyperlink r:id="rId6681" ref="A3566"/>
    <hyperlink r:id="rId6682" ref="G3566"/>
    <hyperlink r:id="rId6683" ref="A3567"/>
    <hyperlink r:id="rId6684" ref="G3567"/>
    <hyperlink r:id="rId6685" ref="A3568"/>
    <hyperlink r:id="rId6686" ref="G3568"/>
    <hyperlink r:id="rId6687" ref="A3569"/>
    <hyperlink r:id="rId6688" ref="G3569"/>
    <hyperlink r:id="rId6689" ref="A3570"/>
    <hyperlink r:id="rId6690" ref="G3570"/>
    <hyperlink r:id="rId6691" ref="A3571"/>
    <hyperlink r:id="rId6692" ref="G3571"/>
    <hyperlink r:id="rId6693" ref="A3572"/>
    <hyperlink r:id="rId6694" ref="G3572"/>
    <hyperlink r:id="rId6695" ref="A3573"/>
    <hyperlink r:id="rId6696" ref="G3573"/>
    <hyperlink r:id="rId6697" ref="A3574"/>
    <hyperlink r:id="rId6698" ref="G3574"/>
    <hyperlink r:id="rId6699" ref="A3575"/>
    <hyperlink r:id="rId6700" ref="G3575"/>
    <hyperlink r:id="rId6701" ref="A3576"/>
    <hyperlink r:id="rId6702" ref="G3576"/>
    <hyperlink r:id="rId6703" ref="A3577"/>
    <hyperlink r:id="rId6704" ref="G3577"/>
    <hyperlink r:id="rId6705" ref="A3578"/>
    <hyperlink r:id="rId6706" ref="G3578"/>
    <hyperlink r:id="rId6707" ref="A3579"/>
    <hyperlink r:id="rId6708" ref="G3579"/>
    <hyperlink r:id="rId6709" ref="A3580"/>
    <hyperlink r:id="rId6710" ref="G3580"/>
    <hyperlink r:id="rId6711" ref="A3581"/>
    <hyperlink r:id="rId6712" ref="G3581"/>
    <hyperlink r:id="rId6713" ref="A3582"/>
    <hyperlink r:id="rId6714" ref="G3582"/>
    <hyperlink r:id="rId6715" ref="A3583"/>
    <hyperlink r:id="rId6716" ref="G3583"/>
    <hyperlink r:id="rId6717" ref="A3584"/>
    <hyperlink r:id="rId6718" ref="G3584"/>
    <hyperlink r:id="rId6719" ref="A3585"/>
    <hyperlink r:id="rId6720" ref="G3585"/>
    <hyperlink r:id="rId6721" ref="A3586"/>
    <hyperlink r:id="rId6722" ref="G3586"/>
    <hyperlink r:id="rId6723" ref="A3587"/>
    <hyperlink r:id="rId6724" ref="G3587"/>
    <hyperlink r:id="rId6725" ref="A3588"/>
    <hyperlink r:id="rId6726" ref="G3588"/>
    <hyperlink r:id="rId6727" ref="A3589"/>
    <hyperlink r:id="rId6728" ref="G3589"/>
    <hyperlink r:id="rId6729" ref="A3590"/>
    <hyperlink r:id="rId6730" ref="G3590"/>
    <hyperlink r:id="rId6731" ref="A3591"/>
    <hyperlink r:id="rId6732" ref="G3591"/>
    <hyperlink r:id="rId6733" ref="A3592"/>
    <hyperlink r:id="rId6734" ref="G3592"/>
    <hyperlink r:id="rId6735" ref="A3593"/>
    <hyperlink r:id="rId6736" ref="G3593"/>
    <hyperlink r:id="rId6737" ref="A3594"/>
    <hyperlink r:id="rId6738" ref="G3594"/>
    <hyperlink r:id="rId6739" ref="A3595"/>
    <hyperlink r:id="rId6740" ref="G3595"/>
    <hyperlink r:id="rId6741" ref="A3596"/>
    <hyperlink r:id="rId6742" ref="G3596"/>
    <hyperlink r:id="rId6743" ref="A3597"/>
    <hyperlink r:id="rId6744" ref="G3597"/>
    <hyperlink r:id="rId6745" ref="A3598"/>
    <hyperlink r:id="rId6746" ref="G3598"/>
    <hyperlink r:id="rId6747" ref="A3599"/>
    <hyperlink r:id="rId6748" ref="G3599"/>
    <hyperlink r:id="rId6749" ref="A3600"/>
    <hyperlink r:id="rId6750" ref="G3600"/>
    <hyperlink r:id="rId6751" ref="A3601"/>
    <hyperlink r:id="rId6752" ref="G3601"/>
    <hyperlink r:id="rId6753" ref="A3602"/>
    <hyperlink r:id="rId6754" ref="G3602"/>
    <hyperlink r:id="rId6755" ref="A3603"/>
    <hyperlink r:id="rId6756" ref="G3603"/>
    <hyperlink r:id="rId6757" ref="A3604"/>
    <hyperlink r:id="rId6758" ref="G3604"/>
    <hyperlink r:id="rId6759" ref="A3605"/>
    <hyperlink r:id="rId6760" ref="G3605"/>
    <hyperlink r:id="rId6761" ref="A3606"/>
    <hyperlink r:id="rId6762" ref="G3606"/>
    <hyperlink r:id="rId6763" ref="A3607"/>
    <hyperlink r:id="rId6764" ref="G3607"/>
    <hyperlink r:id="rId6765" ref="A3608"/>
    <hyperlink r:id="rId6766" ref="G3608"/>
    <hyperlink r:id="rId6767" ref="A3609"/>
    <hyperlink r:id="rId6768" ref="G3609"/>
    <hyperlink r:id="rId6769" ref="A3610"/>
    <hyperlink r:id="rId6770" ref="G3610"/>
    <hyperlink r:id="rId6771" ref="A3611"/>
    <hyperlink r:id="rId6772" ref="G3611"/>
    <hyperlink r:id="rId6773" ref="A3612"/>
    <hyperlink r:id="rId6774" ref="G3612"/>
    <hyperlink r:id="rId6775" ref="A3613"/>
    <hyperlink r:id="rId6776" ref="G3613"/>
    <hyperlink r:id="rId6777" ref="A3614"/>
    <hyperlink r:id="rId6778" ref="G3614"/>
    <hyperlink r:id="rId6779" ref="A3615"/>
    <hyperlink r:id="rId6780" ref="G3615"/>
    <hyperlink r:id="rId6781" ref="A3616"/>
    <hyperlink r:id="rId6782" ref="G3616"/>
    <hyperlink r:id="rId6783" ref="A3617"/>
    <hyperlink r:id="rId6784" ref="G3617"/>
    <hyperlink r:id="rId6785" ref="A3618"/>
    <hyperlink r:id="rId6786" ref="G3618"/>
    <hyperlink r:id="rId6787" ref="A3619"/>
    <hyperlink r:id="rId6788" ref="G3619"/>
    <hyperlink r:id="rId6789" ref="A3620"/>
    <hyperlink r:id="rId6790" ref="G3620"/>
    <hyperlink r:id="rId6791" ref="A3621"/>
    <hyperlink r:id="rId6792" ref="G3621"/>
    <hyperlink r:id="rId6793" ref="A3622"/>
    <hyperlink r:id="rId6794" ref="G3622"/>
    <hyperlink r:id="rId6795" ref="A3623"/>
    <hyperlink r:id="rId6796" ref="G3623"/>
    <hyperlink r:id="rId6797" ref="A3624"/>
    <hyperlink r:id="rId6798" ref="G3624"/>
    <hyperlink r:id="rId6799" ref="A3625"/>
    <hyperlink r:id="rId6800" ref="G3625"/>
    <hyperlink r:id="rId6801" ref="A3626"/>
    <hyperlink r:id="rId6802" ref="G3626"/>
    <hyperlink r:id="rId6803" ref="A3627"/>
    <hyperlink r:id="rId6804" ref="G3627"/>
    <hyperlink r:id="rId6805" ref="A3628"/>
    <hyperlink r:id="rId6806" ref="G3628"/>
    <hyperlink r:id="rId6807" ref="A3629"/>
    <hyperlink r:id="rId6808" ref="G3629"/>
    <hyperlink r:id="rId6809" ref="A3630"/>
    <hyperlink r:id="rId6810" ref="G3630"/>
    <hyperlink r:id="rId6811" ref="A3631"/>
    <hyperlink r:id="rId6812" ref="G3631"/>
    <hyperlink r:id="rId6813" ref="A3632"/>
    <hyperlink r:id="rId6814" ref="G3632"/>
    <hyperlink r:id="rId6815" ref="A3633"/>
    <hyperlink r:id="rId6816" ref="G3633"/>
    <hyperlink r:id="rId6817" ref="A3634"/>
    <hyperlink r:id="rId6818" ref="G3634"/>
    <hyperlink r:id="rId6819" ref="A3635"/>
    <hyperlink r:id="rId6820" ref="G3635"/>
    <hyperlink r:id="rId6821" ref="A3636"/>
    <hyperlink r:id="rId6822" ref="G3636"/>
    <hyperlink r:id="rId6823" ref="A3637"/>
    <hyperlink r:id="rId6824" ref="G3637"/>
    <hyperlink r:id="rId6825" ref="A3638"/>
    <hyperlink r:id="rId6826" ref="G3638"/>
    <hyperlink r:id="rId6827" ref="A3639"/>
    <hyperlink r:id="rId6828" ref="G3639"/>
    <hyperlink r:id="rId6829" ref="A3640"/>
    <hyperlink r:id="rId6830" ref="G3640"/>
    <hyperlink r:id="rId6831" ref="A3641"/>
    <hyperlink r:id="rId6832" ref="G3641"/>
    <hyperlink r:id="rId6833" ref="A3642"/>
    <hyperlink r:id="rId6834" ref="G3642"/>
    <hyperlink r:id="rId6835" ref="A3643"/>
    <hyperlink r:id="rId6836" ref="G3643"/>
    <hyperlink r:id="rId6837" ref="A3644"/>
    <hyperlink r:id="rId6838" ref="G3644"/>
    <hyperlink r:id="rId6839" ref="A3645"/>
    <hyperlink r:id="rId6840" ref="G3645"/>
    <hyperlink r:id="rId6841" ref="A3646"/>
    <hyperlink r:id="rId6842" ref="G3646"/>
    <hyperlink r:id="rId6843" ref="A3647"/>
    <hyperlink r:id="rId6844" ref="G3647"/>
    <hyperlink r:id="rId6845" ref="A3648"/>
    <hyperlink r:id="rId6846" ref="G3648"/>
    <hyperlink r:id="rId6847" ref="A3649"/>
    <hyperlink r:id="rId6848" ref="G3649"/>
    <hyperlink r:id="rId6849" ref="A3650"/>
    <hyperlink r:id="rId6850" ref="G3650"/>
    <hyperlink r:id="rId6851" ref="A3651"/>
    <hyperlink r:id="rId6852" ref="G3651"/>
    <hyperlink r:id="rId6853" ref="A3652"/>
    <hyperlink r:id="rId6854" ref="G3652"/>
    <hyperlink r:id="rId6855" ref="A3653"/>
    <hyperlink r:id="rId6856" ref="G3653"/>
    <hyperlink r:id="rId6857" ref="A3654"/>
    <hyperlink r:id="rId6858" ref="G3654"/>
    <hyperlink r:id="rId6859" ref="A3655"/>
    <hyperlink r:id="rId6860" ref="G3655"/>
    <hyperlink r:id="rId6861" ref="A3656"/>
    <hyperlink r:id="rId6862" ref="G3656"/>
    <hyperlink r:id="rId6863" ref="A3657"/>
    <hyperlink r:id="rId6864" ref="G3657"/>
    <hyperlink r:id="rId6865" ref="A3658"/>
    <hyperlink r:id="rId6866" ref="G3658"/>
    <hyperlink r:id="rId6867" ref="A3659"/>
    <hyperlink r:id="rId6868" ref="G3659"/>
    <hyperlink r:id="rId6869" ref="A3660"/>
    <hyperlink r:id="rId6870" ref="G3660"/>
    <hyperlink r:id="rId6871" ref="A3661"/>
    <hyperlink r:id="rId6872" ref="G3661"/>
    <hyperlink r:id="rId6873" ref="A3662"/>
    <hyperlink r:id="rId6874" ref="G3662"/>
    <hyperlink r:id="rId6875" ref="A3663"/>
    <hyperlink r:id="rId6876" ref="G3663"/>
    <hyperlink r:id="rId6877" ref="A3664"/>
    <hyperlink r:id="rId6878" ref="G3664"/>
    <hyperlink r:id="rId6879" ref="A3665"/>
    <hyperlink r:id="rId6880" ref="G3665"/>
    <hyperlink r:id="rId6881" ref="A3666"/>
    <hyperlink r:id="rId6882" ref="G3666"/>
    <hyperlink r:id="rId6883" ref="A3667"/>
    <hyperlink r:id="rId6884" ref="G3667"/>
    <hyperlink r:id="rId6885" ref="A3668"/>
    <hyperlink r:id="rId6886" ref="G3668"/>
    <hyperlink r:id="rId6887" ref="A3669"/>
    <hyperlink r:id="rId6888" ref="G3669"/>
    <hyperlink r:id="rId6889" ref="A3670"/>
    <hyperlink r:id="rId6890" ref="G3670"/>
    <hyperlink r:id="rId6891" ref="A3671"/>
    <hyperlink r:id="rId6892" ref="G3671"/>
    <hyperlink r:id="rId6893" ref="A3672"/>
    <hyperlink r:id="rId6894" ref="G3672"/>
    <hyperlink r:id="rId6895" ref="A3673"/>
    <hyperlink r:id="rId6896" ref="G3673"/>
    <hyperlink r:id="rId6897" ref="A3674"/>
    <hyperlink r:id="rId6898" ref="G3674"/>
    <hyperlink r:id="rId6899" ref="A3675"/>
    <hyperlink r:id="rId6900" ref="G3675"/>
    <hyperlink r:id="rId6901" ref="A3676"/>
    <hyperlink r:id="rId6902" ref="G3676"/>
    <hyperlink r:id="rId6903" ref="A3677"/>
    <hyperlink r:id="rId6904" ref="G3677"/>
    <hyperlink r:id="rId6905" ref="A3678"/>
    <hyperlink r:id="rId6906" ref="G3678"/>
    <hyperlink r:id="rId6907" ref="A3679"/>
    <hyperlink r:id="rId6908" ref="G3679"/>
    <hyperlink r:id="rId6909" ref="A3680"/>
    <hyperlink r:id="rId6910" ref="G3680"/>
    <hyperlink r:id="rId6911" ref="A3681"/>
    <hyperlink r:id="rId6912" ref="G3681"/>
    <hyperlink r:id="rId6913" ref="A3682"/>
    <hyperlink r:id="rId6914" ref="G3682"/>
    <hyperlink r:id="rId6915" ref="A3683"/>
    <hyperlink r:id="rId6916" ref="G3683"/>
    <hyperlink r:id="rId6917" ref="A3684"/>
    <hyperlink r:id="rId6918" ref="G3684"/>
    <hyperlink r:id="rId6919" ref="A3685"/>
    <hyperlink r:id="rId6920" ref="G3685"/>
    <hyperlink r:id="rId6921" ref="A3686"/>
    <hyperlink r:id="rId6922" ref="G3686"/>
    <hyperlink r:id="rId6923" ref="A3687"/>
    <hyperlink r:id="rId6924" ref="G3687"/>
    <hyperlink r:id="rId6925" ref="A3688"/>
    <hyperlink r:id="rId6926" ref="G3688"/>
    <hyperlink r:id="rId6927" ref="A3689"/>
    <hyperlink r:id="rId6928" ref="G3689"/>
    <hyperlink r:id="rId6929" ref="A3690"/>
    <hyperlink r:id="rId6930" ref="G3690"/>
    <hyperlink r:id="rId6931" ref="A3691"/>
    <hyperlink r:id="rId6932" ref="G3691"/>
    <hyperlink r:id="rId6933" ref="A3692"/>
    <hyperlink r:id="rId6934" ref="G3692"/>
    <hyperlink r:id="rId6935" ref="A3693"/>
    <hyperlink r:id="rId6936" ref="G3693"/>
    <hyperlink r:id="rId6937" ref="A3694"/>
    <hyperlink r:id="rId6938" ref="G3694"/>
    <hyperlink r:id="rId6939" ref="A3695"/>
    <hyperlink r:id="rId6940" ref="G3695"/>
    <hyperlink r:id="rId6941" ref="A3696"/>
    <hyperlink r:id="rId6942" ref="G3696"/>
    <hyperlink r:id="rId6943" ref="A3697"/>
    <hyperlink r:id="rId6944" ref="G3697"/>
    <hyperlink r:id="rId6945" ref="A3698"/>
    <hyperlink r:id="rId6946" ref="G3698"/>
    <hyperlink r:id="rId6947" ref="A3699"/>
    <hyperlink r:id="rId6948" ref="G3699"/>
    <hyperlink r:id="rId6949" ref="A3700"/>
    <hyperlink r:id="rId6950" ref="G3700"/>
    <hyperlink r:id="rId6951" ref="A3701"/>
    <hyperlink r:id="rId6952" ref="G3701"/>
    <hyperlink r:id="rId6953" ref="A3702"/>
    <hyperlink r:id="rId6954" ref="G3702"/>
    <hyperlink r:id="rId6955" ref="A3703"/>
    <hyperlink r:id="rId6956" ref="G3703"/>
    <hyperlink r:id="rId6957" ref="A3704"/>
    <hyperlink r:id="rId6958" ref="G3704"/>
    <hyperlink r:id="rId6959" ref="A3705"/>
    <hyperlink r:id="rId6960" ref="G3705"/>
    <hyperlink r:id="rId6961" ref="A3706"/>
    <hyperlink r:id="rId6962" ref="G3706"/>
    <hyperlink r:id="rId6963" ref="A3707"/>
    <hyperlink r:id="rId6964" ref="G3707"/>
    <hyperlink r:id="rId6965" ref="A3708"/>
    <hyperlink r:id="rId6966" ref="G3708"/>
    <hyperlink r:id="rId6967" ref="A3709"/>
    <hyperlink r:id="rId6968" ref="G3709"/>
    <hyperlink r:id="rId6969" ref="A3710"/>
    <hyperlink r:id="rId6970" ref="G3710"/>
    <hyperlink r:id="rId6971" ref="A3711"/>
    <hyperlink r:id="rId6972" ref="G3711"/>
    <hyperlink r:id="rId6973" ref="A3712"/>
    <hyperlink r:id="rId6974" ref="G3712"/>
    <hyperlink r:id="rId6975" ref="A3713"/>
    <hyperlink r:id="rId6976" ref="G3713"/>
    <hyperlink r:id="rId6977" ref="A3714"/>
    <hyperlink r:id="rId6978" ref="G3714"/>
    <hyperlink r:id="rId6979" ref="A3715"/>
    <hyperlink r:id="rId6980" ref="G3715"/>
    <hyperlink r:id="rId6981" ref="A3716"/>
    <hyperlink r:id="rId6982" ref="G3716"/>
    <hyperlink r:id="rId6983" ref="A3717"/>
    <hyperlink r:id="rId6984" ref="G3717"/>
    <hyperlink r:id="rId6985" ref="A3718"/>
    <hyperlink r:id="rId6986" ref="G3718"/>
    <hyperlink r:id="rId6987" ref="A3719"/>
    <hyperlink r:id="rId6988" ref="G3719"/>
    <hyperlink r:id="rId6989" ref="A3720"/>
    <hyperlink r:id="rId6990" ref="G3720"/>
    <hyperlink r:id="rId6991" ref="A3721"/>
    <hyperlink r:id="rId6992" ref="G3721"/>
    <hyperlink r:id="rId6993" ref="A3722"/>
    <hyperlink r:id="rId6994" ref="G3722"/>
    <hyperlink r:id="rId6995" ref="A3723"/>
    <hyperlink r:id="rId6996" ref="G3723"/>
    <hyperlink r:id="rId6997" ref="A3724"/>
    <hyperlink r:id="rId6998" ref="G3724"/>
    <hyperlink r:id="rId6999" ref="A3725"/>
    <hyperlink r:id="rId7000" ref="G3725"/>
    <hyperlink r:id="rId7001" ref="A3726"/>
    <hyperlink r:id="rId7002" ref="G3726"/>
    <hyperlink r:id="rId7003" ref="A3727"/>
    <hyperlink r:id="rId7004" ref="G3727"/>
    <hyperlink r:id="rId7005" ref="A3728"/>
    <hyperlink r:id="rId7006" ref="G3728"/>
    <hyperlink r:id="rId7007" ref="A3729"/>
    <hyperlink r:id="rId7008" ref="G3729"/>
    <hyperlink r:id="rId7009" ref="A3730"/>
    <hyperlink r:id="rId7010" ref="G3730"/>
    <hyperlink r:id="rId7011" ref="A3731"/>
    <hyperlink r:id="rId7012" ref="G3731"/>
    <hyperlink r:id="rId7013" ref="A3732"/>
    <hyperlink r:id="rId7014" ref="G3732"/>
    <hyperlink r:id="rId7015" ref="A3733"/>
    <hyperlink r:id="rId7016" ref="G3733"/>
    <hyperlink r:id="rId7017" ref="A3734"/>
    <hyperlink r:id="rId7018" ref="G3734"/>
    <hyperlink r:id="rId7019" ref="A3735"/>
    <hyperlink r:id="rId7020" ref="G3735"/>
    <hyperlink r:id="rId7021" ref="A3736"/>
    <hyperlink r:id="rId7022" ref="G3736"/>
    <hyperlink r:id="rId7023" ref="A3737"/>
    <hyperlink r:id="rId7024" ref="G3737"/>
    <hyperlink r:id="rId7025" ref="A3738"/>
    <hyperlink r:id="rId7026" ref="G3738"/>
    <hyperlink r:id="rId7027" ref="A3739"/>
    <hyperlink r:id="rId7028" ref="G3739"/>
    <hyperlink r:id="rId7029" ref="A3740"/>
    <hyperlink r:id="rId7030" ref="G3740"/>
    <hyperlink r:id="rId7031" ref="A3741"/>
    <hyperlink r:id="rId7032" ref="G3741"/>
    <hyperlink r:id="rId7033" ref="A3742"/>
    <hyperlink r:id="rId7034" ref="G3742"/>
    <hyperlink r:id="rId7035" ref="A3743"/>
    <hyperlink r:id="rId7036" ref="G3743"/>
    <hyperlink r:id="rId7037" ref="A3744"/>
    <hyperlink r:id="rId7038" ref="G3744"/>
    <hyperlink r:id="rId7039" ref="A3745"/>
    <hyperlink r:id="rId7040" ref="G3745"/>
    <hyperlink r:id="rId7041" ref="A3746"/>
    <hyperlink r:id="rId7042" ref="G3746"/>
    <hyperlink r:id="rId7043" ref="A3747"/>
    <hyperlink r:id="rId7044" ref="G3747"/>
    <hyperlink r:id="rId7045" ref="A3748"/>
    <hyperlink r:id="rId7046" ref="G3748"/>
    <hyperlink r:id="rId7047" ref="A3749"/>
    <hyperlink r:id="rId7048" ref="G3749"/>
    <hyperlink r:id="rId7049" ref="A3750"/>
    <hyperlink r:id="rId7050" ref="G3750"/>
    <hyperlink r:id="rId7051" ref="A3751"/>
    <hyperlink r:id="rId7052" ref="G3751"/>
    <hyperlink r:id="rId7053" ref="A3752"/>
    <hyperlink r:id="rId7054" ref="G3752"/>
    <hyperlink r:id="rId7055" ref="A3753"/>
    <hyperlink r:id="rId7056" ref="G3753"/>
    <hyperlink r:id="rId7057" ref="A3754"/>
    <hyperlink r:id="rId7058" ref="G3754"/>
    <hyperlink r:id="rId7059" ref="A3755"/>
    <hyperlink r:id="rId7060" ref="G3755"/>
    <hyperlink r:id="rId7061" ref="A3756"/>
    <hyperlink r:id="rId7062" ref="G3756"/>
    <hyperlink r:id="rId7063" ref="A3757"/>
    <hyperlink r:id="rId7064" ref="G3757"/>
    <hyperlink r:id="rId7065" ref="A3758"/>
    <hyperlink r:id="rId7066" ref="G3758"/>
    <hyperlink r:id="rId7067" ref="A3759"/>
    <hyperlink r:id="rId7068" ref="G3759"/>
    <hyperlink r:id="rId7069" ref="A3760"/>
    <hyperlink r:id="rId7070" ref="G3760"/>
    <hyperlink r:id="rId7071" ref="A3761"/>
    <hyperlink r:id="rId7072" ref="G3761"/>
    <hyperlink r:id="rId7073" ref="A3762"/>
    <hyperlink r:id="rId7074" ref="G3762"/>
    <hyperlink r:id="rId7075" ref="A3763"/>
    <hyperlink r:id="rId7076" ref="G3763"/>
    <hyperlink r:id="rId7077" ref="A3764"/>
    <hyperlink r:id="rId7078" ref="G3764"/>
    <hyperlink r:id="rId7079" ref="A3765"/>
    <hyperlink r:id="rId7080" ref="G3765"/>
    <hyperlink r:id="rId7081" ref="A3766"/>
    <hyperlink r:id="rId7082" ref="G3766"/>
    <hyperlink r:id="rId7083" ref="A3767"/>
    <hyperlink r:id="rId7084" ref="G3767"/>
    <hyperlink r:id="rId7085" ref="A3768"/>
    <hyperlink r:id="rId7086" ref="G3768"/>
    <hyperlink r:id="rId7087" ref="A3769"/>
    <hyperlink r:id="rId7088" ref="G3769"/>
    <hyperlink r:id="rId7089" ref="A3770"/>
    <hyperlink r:id="rId7090" ref="G3770"/>
    <hyperlink r:id="rId7091" ref="A3771"/>
    <hyperlink r:id="rId7092" ref="G3771"/>
    <hyperlink r:id="rId7093" ref="A3772"/>
    <hyperlink r:id="rId7094" ref="G3772"/>
    <hyperlink r:id="rId7095" ref="A3773"/>
    <hyperlink r:id="rId7096" ref="G3773"/>
    <hyperlink r:id="rId7097" ref="A3774"/>
    <hyperlink r:id="rId7098" ref="G3774"/>
    <hyperlink r:id="rId7099" ref="A3775"/>
    <hyperlink r:id="rId7100" ref="G3775"/>
    <hyperlink r:id="rId7101" ref="A3776"/>
    <hyperlink r:id="rId7102" ref="G3776"/>
    <hyperlink r:id="rId7103" ref="A3777"/>
    <hyperlink r:id="rId7104" ref="G3777"/>
    <hyperlink r:id="rId7105" ref="A3778"/>
    <hyperlink r:id="rId7106" ref="G3778"/>
    <hyperlink r:id="rId7107" ref="A3779"/>
    <hyperlink r:id="rId7108" ref="G3779"/>
    <hyperlink r:id="rId7109" ref="A3780"/>
    <hyperlink r:id="rId7110" ref="G3780"/>
    <hyperlink r:id="rId7111" ref="A3781"/>
    <hyperlink r:id="rId7112" ref="G3781"/>
    <hyperlink r:id="rId7113" ref="A3782"/>
    <hyperlink r:id="rId7114" ref="G3782"/>
    <hyperlink r:id="rId7115" ref="A3783"/>
    <hyperlink r:id="rId7116" ref="G3783"/>
    <hyperlink r:id="rId7117" ref="A3784"/>
    <hyperlink r:id="rId7118" ref="G3784"/>
    <hyperlink r:id="rId7119" ref="A3785"/>
    <hyperlink r:id="rId7120" ref="G3785"/>
    <hyperlink r:id="rId7121" ref="A3786"/>
    <hyperlink r:id="rId7122" ref="G3786"/>
    <hyperlink r:id="rId7123" ref="A3787"/>
    <hyperlink r:id="rId7124" ref="G3787"/>
    <hyperlink r:id="rId7125" ref="A3788"/>
    <hyperlink r:id="rId7126" ref="G3788"/>
    <hyperlink r:id="rId7127" ref="A3789"/>
    <hyperlink r:id="rId7128" ref="G3789"/>
    <hyperlink r:id="rId7129" ref="A3790"/>
    <hyperlink r:id="rId7130" ref="G3790"/>
    <hyperlink r:id="rId7131" ref="A3791"/>
    <hyperlink r:id="rId7132" ref="G3791"/>
    <hyperlink r:id="rId7133" ref="A3792"/>
    <hyperlink r:id="rId7134" ref="G3792"/>
    <hyperlink r:id="rId7135" ref="A3793"/>
    <hyperlink r:id="rId7136" ref="G3793"/>
    <hyperlink r:id="rId7137" ref="A3794"/>
    <hyperlink r:id="rId7138" ref="G3794"/>
    <hyperlink r:id="rId7139" ref="A3795"/>
    <hyperlink r:id="rId7140" ref="G3795"/>
    <hyperlink r:id="rId7141" ref="A3796"/>
    <hyperlink r:id="rId7142" ref="G3796"/>
    <hyperlink r:id="rId7143" ref="A3797"/>
    <hyperlink r:id="rId7144" ref="G3797"/>
    <hyperlink r:id="rId7145" ref="A3798"/>
    <hyperlink r:id="rId7146" ref="G3798"/>
    <hyperlink r:id="rId7147" ref="A3799"/>
    <hyperlink r:id="rId7148" ref="G3799"/>
    <hyperlink r:id="rId7149" ref="A3800"/>
    <hyperlink r:id="rId7150" ref="G3800"/>
    <hyperlink r:id="rId7151" ref="A3801"/>
    <hyperlink r:id="rId7152" ref="G3801"/>
    <hyperlink r:id="rId7153" ref="A3802"/>
    <hyperlink r:id="rId7154" ref="G3802"/>
    <hyperlink r:id="rId7155" ref="A3803"/>
    <hyperlink r:id="rId7156" ref="G3803"/>
    <hyperlink r:id="rId7157" ref="A3804"/>
    <hyperlink r:id="rId7158" ref="G3804"/>
    <hyperlink r:id="rId7159" ref="A3805"/>
    <hyperlink r:id="rId7160" ref="G3805"/>
    <hyperlink r:id="rId7161" ref="A3806"/>
    <hyperlink r:id="rId7162" ref="G3806"/>
    <hyperlink r:id="rId7163" ref="A3807"/>
    <hyperlink r:id="rId7164" ref="G3807"/>
    <hyperlink r:id="rId7165" ref="A3808"/>
    <hyperlink r:id="rId7166" ref="G3808"/>
    <hyperlink r:id="rId7167" ref="A3809"/>
    <hyperlink r:id="rId7168" ref="G3809"/>
    <hyperlink r:id="rId7169" ref="A3810"/>
    <hyperlink r:id="rId7170" ref="G3810"/>
    <hyperlink r:id="rId7171" ref="A3811"/>
    <hyperlink r:id="rId7172" ref="G3811"/>
    <hyperlink r:id="rId7173" ref="A3812"/>
    <hyperlink r:id="rId7174" ref="G3812"/>
    <hyperlink r:id="rId7175" ref="A3813"/>
    <hyperlink r:id="rId7176" ref="G3813"/>
    <hyperlink r:id="rId7177" ref="A3814"/>
    <hyperlink r:id="rId7178" ref="G3814"/>
    <hyperlink r:id="rId7179" ref="A3815"/>
    <hyperlink r:id="rId7180" ref="G3815"/>
    <hyperlink r:id="rId7181" ref="A3816"/>
    <hyperlink r:id="rId7182" ref="G3816"/>
    <hyperlink r:id="rId7183" ref="A3817"/>
    <hyperlink r:id="rId7184" ref="G3817"/>
    <hyperlink r:id="rId7185" ref="A3818"/>
    <hyperlink r:id="rId7186" ref="G3818"/>
    <hyperlink r:id="rId7187" ref="A3819"/>
    <hyperlink r:id="rId7188" ref="G3819"/>
    <hyperlink r:id="rId7189" ref="A3820"/>
    <hyperlink r:id="rId7190" ref="G3820"/>
    <hyperlink r:id="rId7191" ref="A3821"/>
    <hyperlink r:id="rId7192" ref="G3821"/>
    <hyperlink r:id="rId7193" ref="A3822"/>
    <hyperlink r:id="rId7194" ref="G3822"/>
    <hyperlink r:id="rId7195" ref="A3823"/>
    <hyperlink r:id="rId7196" ref="G3823"/>
    <hyperlink r:id="rId7197" ref="A3824"/>
    <hyperlink r:id="rId7198" ref="G3824"/>
    <hyperlink r:id="rId7199" ref="A3825"/>
    <hyperlink r:id="rId7200" ref="G3825"/>
    <hyperlink r:id="rId7201" ref="A3826"/>
    <hyperlink r:id="rId7202" ref="G3826"/>
    <hyperlink r:id="rId7203" ref="A3827"/>
    <hyperlink r:id="rId7204" ref="G3827"/>
    <hyperlink r:id="rId7205" ref="A3828"/>
    <hyperlink r:id="rId7206" ref="G3828"/>
    <hyperlink r:id="rId7207" ref="A3829"/>
    <hyperlink r:id="rId7208" ref="G3829"/>
    <hyperlink r:id="rId7209" ref="A3830"/>
    <hyperlink r:id="rId7210" ref="G3830"/>
    <hyperlink r:id="rId7211" ref="A3831"/>
    <hyperlink r:id="rId7212" ref="G3831"/>
    <hyperlink r:id="rId7213" ref="A3832"/>
    <hyperlink r:id="rId7214" ref="G3832"/>
    <hyperlink r:id="rId7215" ref="A3833"/>
    <hyperlink r:id="rId7216" ref="G3833"/>
    <hyperlink r:id="rId7217" ref="A3834"/>
    <hyperlink r:id="rId7218" ref="G3834"/>
    <hyperlink r:id="rId7219" ref="A3835"/>
    <hyperlink r:id="rId7220" ref="G3835"/>
    <hyperlink r:id="rId7221" ref="A3836"/>
    <hyperlink r:id="rId7222" ref="G3836"/>
    <hyperlink r:id="rId7223" ref="A3837"/>
    <hyperlink r:id="rId7224" ref="G3837"/>
    <hyperlink r:id="rId7225" ref="A3838"/>
    <hyperlink r:id="rId7226" ref="G3838"/>
    <hyperlink r:id="rId7227" ref="A3839"/>
    <hyperlink r:id="rId7228" ref="G3839"/>
    <hyperlink r:id="rId7229" ref="A3840"/>
    <hyperlink r:id="rId7230" ref="G3840"/>
    <hyperlink r:id="rId7231" ref="A3841"/>
    <hyperlink r:id="rId7232" ref="G3841"/>
    <hyperlink r:id="rId7233" ref="A3842"/>
    <hyperlink r:id="rId7234" ref="G3842"/>
    <hyperlink r:id="rId7235" ref="A3843"/>
    <hyperlink r:id="rId7236" ref="G3843"/>
    <hyperlink r:id="rId7237" ref="A3844"/>
    <hyperlink r:id="rId7238" ref="G3844"/>
    <hyperlink r:id="rId7239" ref="A3845"/>
    <hyperlink r:id="rId7240" ref="G3845"/>
    <hyperlink r:id="rId7241" ref="A3846"/>
    <hyperlink r:id="rId7242" ref="G3846"/>
    <hyperlink r:id="rId7243" ref="A3847"/>
    <hyperlink r:id="rId7244" ref="G3847"/>
    <hyperlink r:id="rId7245" ref="A3848"/>
    <hyperlink r:id="rId7246" ref="G3848"/>
    <hyperlink r:id="rId7247" ref="A3849"/>
    <hyperlink r:id="rId7248" ref="G3849"/>
    <hyperlink r:id="rId7249" ref="A3850"/>
    <hyperlink r:id="rId7250" ref="G3850"/>
    <hyperlink r:id="rId7251" ref="A3851"/>
    <hyperlink r:id="rId7252" ref="G3851"/>
    <hyperlink r:id="rId7253" ref="A3852"/>
    <hyperlink r:id="rId7254" ref="G3852"/>
    <hyperlink r:id="rId7255" ref="A3853"/>
    <hyperlink r:id="rId7256" ref="G3853"/>
    <hyperlink r:id="rId7257" ref="A3854"/>
    <hyperlink r:id="rId7258" ref="G3854"/>
    <hyperlink r:id="rId7259" ref="A3855"/>
    <hyperlink r:id="rId7260" ref="G3855"/>
    <hyperlink r:id="rId7261" ref="A3856"/>
    <hyperlink r:id="rId7262" ref="G3856"/>
    <hyperlink r:id="rId7263" ref="A3857"/>
    <hyperlink r:id="rId7264" ref="G3857"/>
    <hyperlink r:id="rId7265" ref="A3858"/>
    <hyperlink r:id="rId7266" ref="G3858"/>
    <hyperlink r:id="rId7267" ref="A3859"/>
    <hyperlink r:id="rId7268" ref="G3859"/>
    <hyperlink r:id="rId7269" ref="A3860"/>
    <hyperlink r:id="rId7270" ref="G3860"/>
    <hyperlink r:id="rId7271" ref="A3861"/>
    <hyperlink r:id="rId7272" ref="G3861"/>
    <hyperlink r:id="rId7273" ref="A3862"/>
    <hyperlink r:id="rId7274" ref="G3862"/>
    <hyperlink r:id="rId7275" ref="A3863"/>
    <hyperlink r:id="rId7276" ref="G3863"/>
    <hyperlink r:id="rId7277" ref="A3864"/>
    <hyperlink r:id="rId7278" ref="G3864"/>
    <hyperlink r:id="rId7279" ref="A3865"/>
    <hyperlink r:id="rId7280" ref="G3865"/>
    <hyperlink r:id="rId7281" ref="A3866"/>
    <hyperlink r:id="rId7282" ref="G3866"/>
    <hyperlink r:id="rId7283" ref="A3867"/>
    <hyperlink r:id="rId7284" ref="G3867"/>
    <hyperlink r:id="rId7285" ref="A3868"/>
    <hyperlink r:id="rId7286" ref="G3868"/>
    <hyperlink r:id="rId7287" ref="A3869"/>
    <hyperlink r:id="rId7288" ref="G3869"/>
    <hyperlink r:id="rId7289" ref="A3870"/>
    <hyperlink r:id="rId7290" ref="G3870"/>
    <hyperlink r:id="rId7291" ref="A3871"/>
    <hyperlink r:id="rId7292" ref="G3871"/>
    <hyperlink r:id="rId7293" ref="A3872"/>
    <hyperlink r:id="rId7294" ref="G3872"/>
    <hyperlink r:id="rId7295" ref="A3873"/>
    <hyperlink r:id="rId7296" ref="G3873"/>
    <hyperlink r:id="rId7297" ref="A3874"/>
    <hyperlink r:id="rId7298" ref="G3874"/>
    <hyperlink r:id="rId7299" ref="A3875"/>
    <hyperlink r:id="rId7300" ref="G3875"/>
    <hyperlink r:id="rId7301" ref="A3876"/>
    <hyperlink r:id="rId7302" ref="G3876"/>
    <hyperlink r:id="rId7303" ref="A3877"/>
    <hyperlink r:id="rId7304" ref="G3877"/>
    <hyperlink r:id="rId7305" ref="A3878"/>
    <hyperlink r:id="rId7306" ref="G3878"/>
    <hyperlink r:id="rId7307" ref="A3879"/>
    <hyperlink r:id="rId7308" ref="G3879"/>
    <hyperlink r:id="rId7309" ref="A3880"/>
    <hyperlink r:id="rId7310" ref="G3880"/>
    <hyperlink r:id="rId7311" ref="A3881"/>
    <hyperlink r:id="rId7312" ref="G3881"/>
    <hyperlink r:id="rId7313" ref="A3882"/>
    <hyperlink r:id="rId7314" ref="G3882"/>
    <hyperlink r:id="rId7315" ref="A3883"/>
    <hyperlink r:id="rId7316" ref="G3883"/>
    <hyperlink r:id="rId7317" ref="A3884"/>
    <hyperlink r:id="rId7318" ref="G3884"/>
    <hyperlink r:id="rId7319" ref="A3885"/>
    <hyperlink r:id="rId7320" ref="G3885"/>
    <hyperlink r:id="rId7321" ref="A3886"/>
    <hyperlink r:id="rId7322" ref="G3886"/>
    <hyperlink r:id="rId7323" ref="A3887"/>
    <hyperlink r:id="rId7324" ref="G3887"/>
    <hyperlink r:id="rId7325" ref="A3888"/>
    <hyperlink r:id="rId7326" ref="G3888"/>
    <hyperlink r:id="rId7327" ref="A3889"/>
    <hyperlink r:id="rId7328" ref="G3889"/>
    <hyperlink r:id="rId7329" ref="A3890"/>
    <hyperlink r:id="rId7330" ref="G3890"/>
    <hyperlink r:id="rId7331" ref="A3891"/>
    <hyperlink r:id="rId7332" ref="G3891"/>
    <hyperlink r:id="rId7333" ref="A3892"/>
    <hyperlink r:id="rId7334" ref="G3892"/>
    <hyperlink r:id="rId7335" ref="A3893"/>
    <hyperlink r:id="rId7336" ref="G3893"/>
    <hyperlink r:id="rId7337" ref="A3894"/>
    <hyperlink r:id="rId7338" ref="G3894"/>
    <hyperlink r:id="rId7339" ref="A3895"/>
    <hyperlink r:id="rId7340" ref="G3895"/>
    <hyperlink r:id="rId7341" ref="A3896"/>
    <hyperlink r:id="rId7342" ref="G3896"/>
    <hyperlink r:id="rId7343" ref="A3897"/>
    <hyperlink r:id="rId7344" ref="G3897"/>
    <hyperlink r:id="rId7345" ref="A3898"/>
    <hyperlink r:id="rId7346" ref="G3898"/>
    <hyperlink r:id="rId7347" ref="A3899"/>
    <hyperlink r:id="rId7348" ref="G3899"/>
    <hyperlink r:id="rId7349" ref="A3900"/>
    <hyperlink r:id="rId7350" ref="G3900"/>
    <hyperlink r:id="rId7351" ref="A3901"/>
    <hyperlink r:id="rId7352" ref="G3901"/>
    <hyperlink r:id="rId7353" ref="A3902"/>
    <hyperlink r:id="rId7354" ref="G3902"/>
    <hyperlink r:id="rId7355" ref="A3903"/>
    <hyperlink r:id="rId7356" ref="G3903"/>
    <hyperlink r:id="rId7357" ref="A3904"/>
    <hyperlink r:id="rId7358" ref="G3904"/>
    <hyperlink r:id="rId7359" ref="A3905"/>
    <hyperlink r:id="rId7360" ref="G3905"/>
    <hyperlink r:id="rId7361" ref="A3906"/>
    <hyperlink r:id="rId7362" ref="G3906"/>
    <hyperlink r:id="rId7363" ref="A3907"/>
    <hyperlink r:id="rId7364" ref="G3907"/>
    <hyperlink r:id="rId7365" ref="A3908"/>
    <hyperlink r:id="rId7366" ref="G3908"/>
    <hyperlink r:id="rId7367" ref="A3909"/>
    <hyperlink r:id="rId7368" ref="G3909"/>
    <hyperlink r:id="rId7369" ref="A3910"/>
    <hyperlink r:id="rId7370" ref="G3910"/>
    <hyperlink r:id="rId7371" ref="A3911"/>
    <hyperlink r:id="rId7372" ref="G3911"/>
    <hyperlink r:id="rId7373" ref="A3912"/>
    <hyperlink r:id="rId7374" ref="G3912"/>
    <hyperlink r:id="rId7375" ref="A3913"/>
    <hyperlink r:id="rId7376" ref="G3913"/>
    <hyperlink r:id="rId7377" ref="A3914"/>
    <hyperlink r:id="rId7378" ref="G3914"/>
    <hyperlink r:id="rId7379" ref="A3915"/>
    <hyperlink r:id="rId7380" ref="G3915"/>
    <hyperlink r:id="rId7381" ref="A3916"/>
    <hyperlink r:id="rId7382" ref="G3916"/>
    <hyperlink r:id="rId7383" ref="A3917"/>
    <hyperlink r:id="rId7384" ref="G3917"/>
    <hyperlink r:id="rId7385" ref="A3918"/>
    <hyperlink r:id="rId7386" ref="G3918"/>
    <hyperlink r:id="rId7387" ref="A3919"/>
    <hyperlink r:id="rId7388" ref="G3919"/>
    <hyperlink r:id="rId7389" ref="A3920"/>
    <hyperlink r:id="rId7390" ref="G3920"/>
    <hyperlink r:id="rId7391" ref="A3921"/>
    <hyperlink r:id="rId7392" ref="G3921"/>
    <hyperlink r:id="rId7393" ref="A3922"/>
    <hyperlink r:id="rId7394" ref="G3922"/>
    <hyperlink r:id="rId7395" ref="A3923"/>
    <hyperlink r:id="rId7396" ref="G3923"/>
    <hyperlink r:id="rId7397" ref="A3924"/>
    <hyperlink r:id="rId7398" ref="G3924"/>
    <hyperlink r:id="rId7399" ref="A3925"/>
    <hyperlink r:id="rId7400" ref="G3925"/>
    <hyperlink r:id="rId7401" ref="A3926"/>
    <hyperlink r:id="rId7402" ref="G3926"/>
    <hyperlink r:id="rId7403" ref="A3927"/>
    <hyperlink r:id="rId7404" ref="G3927"/>
    <hyperlink r:id="rId7405" ref="A3928"/>
    <hyperlink r:id="rId7406" ref="G3928"/>
    <hyperlink r:id="rId7407" ref="A3929"/>
    <hyperlink r:id="rId7408" ref="G3929"/>
    <hyperlink r:id="rId7409" ref="A3930"/>
    <hyperlink r:id="rId7410" ref="G3930"/>
    <hyperlink r:id="rId7411" ref="A3931"/>
    <hyperlink r:id="rId7412" ref="G3931"/>
    <hyperlink r:id="rId7413" ref="A3932"/>
    <hyperlink r:id="rId7414" ref="G3932"/>
    <hyperlink r:id="rId7415" ref="A3933"/>
    <hyperlink r:id="rId7416" ref="G3933"/>
    <hyperlink r:id="rId7417" ref="A3934"/>
    <hyperlink r:id="rId7418" ref="G3934"/>
    <hyperlink r:id="rId7419" ref="A3935"/>
    <hyperlink r:id="rId7420" ref="G3935"/>
    <hyperlink r:id="rId7421" ref="A3936"/>
    <hyperlink r:id="rId7422" ref="G3936"/>
    <hyperlink r:id="rId7423" ref="A3937"/>
    <hyperlink r:id="rId7424" ref="G3937"/>
    <hyperlink r:id="rId7425" ref="A3938"/>
    <hyperlink r:id="rId7426" ref="G3938"/>
    <hyperlink r:id="rId7427" ref="A3939"/>
    <hyperlink r:id="rId7428" ref="G3939"/>
    <hyperlink r:id="rId7429" ref="A3940"/>
    <hyperlink r:id="rId7430" ref="G3940"/>
    <hyperlink r:id="rId7431" ref="A3941"/>
    <hyperlink r:id="rId7432" ref="G3941"/>
    <hyperlink r:id="rId7433" ref="A3942"/>
    <hyperlink r:id="rId7434" ref="G3942"/>
    <hyperlink r:id="rId7435" ref="A3943"/>
    <hyperlink r:id="rId7436" ref="G3943"/>
    <hyperlink r:id="rId7437" ref="A3944"/>
    <hyperlink r:id="rId7438" ref="G3944"/>
    <hyperlink r:id="rId7439" ref="A3945"/>
    <hyperlink r:id="rId7440" ref="G3945"/>
    <hyperlink r:id="rId7441" ref="A3946"/>
    <hyperlink r:id="rId7442" ref="G3946"/>
    <hyperlink r:id="rId7443" ref="A3947"/>
    <hyperlink r:id="rId7444" ref="G3947"/>
    <hyperlink r:id="rId7445" ref="A3948"/>
    <hyperlink r:id="rId7446" ref="G3948"/>
    <hyperlink r:id="rId7447" ref="A3949"/>
    <hyperlink r:id="rId7448" ref="G3949"/>
    <hyperlink r:id="rId7449" ref="A3950"/>
    <hyperlink r:id="rId7450" ref="G3950"/>
    <hyperlink r:id="rId7451" ref="A3951"/>
    <hyperlink r:id="rId7452" ref="G3951"/>
    <hyperlink r:id="rId7453" ref="A3952"/>
    <hyperlink r:id="rId7454" ref="G3952"/>
    <hyperlink r:id="rId7455" ref="A3953"/>
    <hyperlink r:id="rId7456" ref="G3953"/>
    <hyperlink r:id="rId7457" ref="A3954"/>
    <hyperlink r:id="rId7458" ref="G3954"/>
    <hyperlink r:id="rId7459" ref="A3955"/>
    <hyperlink r:id="rId7460" ref="G3955"/>
    <hyperlink r:id="rId7461" ref="A3956"/>
    <hyperlink r:id="rId7462" ref="G3956"/>
    <hyperlink r:id="rId7463" ref="A3957"/>
    <hyperlink r:id="rId7464" ref="G3957"/>
    <hyperlink r:id="rId7465" ref="A3958"/>
    <hyperlink r:id="rId7466" ref="G3958"/>
    <hyperlink r:id="rId7467" ref="A3959"/>
    <hyperlink r:id="rId7468" ref="G3959"/>
    <hyperlink r:id="rId7469" ref="A3960"/>
    <hyperlink r:id="rId7470" ref="G3960"/>
    <hyperlink r:id="rId7471" ref="A3961"/>
    <hyperlink r:id="rId7472" ref="G3961"/>
    <hyperlink r:id="rId7473" ref="A3962"/>
    <hyperlink r:id="rId7474" ref="G3962"/>
    <hyperlink r:id="rId7475" ref="A3963"/>
    <hyperlink r:id="rId7476" ref="G3963"/>
    <hyperlink r:id="rId7477" ref="A3964"/>
    <hyperlink r:id="rId7478" ref="G3964"/>
    <hyperlink r:id="rId7479" ref="A3965"/>
    <hyperlink r:id="rId7480" ref="G3965"/>
    <hyperlink r:id="rId7481" ref="A3966"/>
    <hyperlink r:id="rId7482" ref="G3966"/>
    <hyperlink r:id="rId7483" ref="A3967"/>
    <hyperlink r:id="rId7484" ref="G3967"/>
    <hyperlink r:id="rId7485" ref="A3968"/>
    <hyperlink r:id="rId7486" ref="G3968"/>
    <hyperlink r:id="rId7487" ref="A3969"/>
    <hyperlink r:id="rId7488" ref="G3969"/>
    <hyperlink r:id="rId7489" ref="A3970"/>
    <hyperlink r:id="rId7490" ref="G3970"/>
    <hyperlink r:id="rId7491" ref="A3971"/>
    <hyperlink r:id="rId7492" ref="G3971"/>
    <hyperlink r:id="rId7493" ref="A3972"/>
    <hyperlink r:id="rId7494" ref="G3972"/>
    <hyperlink r:id="rId7495" ref="A3973"/>
    <hyperlink r:id="rId7496" ref="G3973"/>
    <hyperlink r:id="rId7497" ref="A3974"/>
    <hyperlink r:id="rId7498" ref="G3974"/>
    <hyperlink r:id="rId7499" ref="A3975"/>
    <hyperlink r:id="rId7500" ref="G3975"/>
    <hyperlink r:id="rId7501" ref="A3976"/>
    <hyperlink r:id="rId7502" ref="G3976"/>
    <hyperlink r:id="rId7503" ref="A3977"/>
    <hyperlink r:id="rId7504" ref="G3977"/>
    <hyperlink r:id="rId7505" ref="A3978"/>
    <hyperlink r:id="rId7506" ref="G3978"/>
    <hyperlink r:id="rId7507" ref="A3979"/>
    <hyperlink r:id="rId7508" ref="G3979"/>
    <hyperlink r:id="rId7509" ref="A3980"/>
    <hyperlink r:id="rId7510" ref="G3980"/>
    <hyperlink r:id="rId7511" ref="A3981"/>
    <hyperlink r:id="rId7512" ref="G3981"/>
    <hyperlink r:id="rId7513" ref="A3982"/>
    <hyperlink r:id="rId7514" ref="G3982"/>
    <hyperlink r:id="rId7515" ref="A3983"/>
    <hyperlink r:id="rId7516" ref="G3983"/>
    <hyperlink r:id="rId7517" ref="A3984"/>
    <hyperlink r:id="rId7518" ref="G3984"/>
    <hyperlink r:id="rId7519" ref="A3985"/>
    <hyperlink r:id="rId7520" ref="G3985"/>
    <hyperlink r:id="rId7521" ref="A3986"/>
    <hyperlink r:id="rId7522" ref="G3986"/>
    <hyperlink r:id="rId7523" ref="A3987"/>
    <hyperlink r:id="rId7524" ref="G3987"/>
    <hyperlink r:id="rId7525" ref="A3988"/>
    <hyperlink r:id="rId7526" ref="G3988"/>
    <hyperlink r:id="rId7527" ref="A3989"/>
    <hyperlink r:id="rId7528" ref="G3989"/>
    <hyperlink r:id="rId7529" ref="A3990"/>
    <hyperlink r:id="rId7530" ref="G3990"/>
    <hyperlink r:id="rId7531" ref="A3991"/>
    <hyperlink r:id="rId7532" ref="G3991"/>
    <hyperlink r:id="rId7533" ref="A3992"/>
    <hyperlink r:id="rId7534" ref="G3992"/>
    <hyperlink r:id="rId7535" ref="A3993"/>
    <hyperlink r:id="rId7536" ref="G3993"/>
    <hyperlink r:id="rId7537" ref="A3994"/>
    <hyperlink r:id="rId7538" ref="G3994"/>
    <hyperlink r:id="rId7539" ref="A3995"/>
    <hyperlink r:id="rId7540" ref="G3995"/>
    <hyperlink r:id="rId7541" ref="A3996"/>
    <hyperlink r:id="rId7542" ref="G3996"/>
    <hyperlink r:id="rId7543" ref="A3997"/>
    <hyperlink r:id="rId7544" ref="G3997"/>
    <hyperlink r:id="rId7545" ref="A3998"/>
    <hyperlink r:id="rId7546" ref="G3998"/>
    <hyperlink r:id="rId7547" ref="A3999"/>
    <hyperlink r:id="rId7548" ref="G3999"/>
    <hyperlink r:id="rId7549" ref="A4000"/>
    <hyperlink r:id="rId7550" ref="G4000"/>
    <hyperlink r:id="rId7551" ref="A4001"/>
    <hyperlink r:id="rId7552" ref="G4001"/>
    <hyperlink r:id="rId7553" ref="A4002"/>
    <hyperlink r:id="rId7554" ref="G4002"/>
    <hyperlink r:id="rId7555" ref="A4003"/>
    <hyperlink r:id="rId7556" ref="G4003"/>
    <hyperlink r:id="rId7557" ref="A4004"/>
    <hyperlink r:id="rId7558" ref="G4004"/>
    <hyperlink r:id="rId7559" ref="A4005"/>
    <hyperlink r:id="rId7560" ref="G4005"/>
    <hyperlink r:id="rId7561" ref="A4006"/>
    <hyperlink r:id="rId7562" ref="G4006"/>
    <hyperlink r:id="rId7563" ref="A4007"/>
    <hyperlink r:id="rId7564" ref="G4007"/>
    <hyperlink r:id="rId7565" ref="A4008"/>
    <hyperlink r:id="rId7566" ref="G4008"/>
    <hyperlink r:id="rId7567" ref="A4009"/>
    <hyperlink r:id="rId7568" ref="G4009"/>
    <hyperlink r:id="rId7569" ref="A4010"/>
    <hyperlink r:id="rId7570" ref="G4010"/>
    <hyperlink r:id="rId7571" ref="A4011"/>
    <hyperlink r:id="rId7572" ref="G4011"/>
    <hyperlink r:id="rId7573" ref="A4012"/>
    <hyperlink r:id="rId7574" ref="G4012"/>
    <hyperlink r:id="rId7575" ref="A4013"/>
    <hyperlink r:id="rId7576" ref="G4013"/>
    <hyperlink r:id="rId7577" ref="A4014"/>
    <hyperlink r:id="rId7578" ref="G4014"/>
    <hyperlink r:id="rId7579" ref="A4015"/>
    <hyperlink r:id="rId7580" ref="G4015"/>
    <hyperlink r:id="rId7581" ref="A4016"/>
    <hyperlink r:id="rId7582" ref="G4016"/>
    <hyperlink r:id="rId7583" ref="A4017"/>
    <hyperlink r:id="rId7584" ref="G4017"/>
    <hyperlink r:id="rId7585" ref="A4018"/>
    <hyperlink r:id="rId7586" ref="G4018"/>
    <hyperlink r:id="rId7587" ref="A4019"/>
    <hyperlink r:id="rId7588" ref="G4019"/>
    <hyperlink r:id="rId7589" ref="A4020"/>
    <hyperlink r:id="rId7590" ref="G4020"/>
    <hyperlink r:id="rId7591" ref="A4021"/>
    <hyperlink r:id="rId7592" ref="G4021"/>
    <hyperlink r:id="rId7593" ref="A4022"/>
    <hyperlink r:id="rId7594" ref="G4022"/>
    <hyperlink r:id="rId7595" ref="A4023"/>
    <hyperlink r:id="rId7596" ref="G4023"/>
    <hyperlink r:id="rId7597" ref="A4024"/>
    <hyperlink r:id="rId7598" ref="G4024"/>
    <hyperlink r:id="rId7599" ref="A4025"/>
    <hyperlink r:id="rId7600" ref="G4025"/>
    <hyperlink r:id="rId7601" ref="A4026"/>
    <hyperlink r:id="rId7602" ref="G4026"/>
    <hyperlink r:id="rId7603" ref="A4027"/>
    <hyperlink r:id="rId7604" ref="G4027"/>
    <hyperlink r:id="rId7605" ref="A4028"/>
    <hyperlink r:id="rId7606" ref="G4028"/>
    <hyperlink r:id="rId7607" ref="A4029"/>
    <hyperlink r:id="rId7608" ref="G4029"/>
    <hyperlink r:id="rId7609" ref="A4030"/>
    <hyperlink r:id="rId7610" ref="G4030"/>
    <hyperlink r:id="rId7611" ref="A4031"/>
    <hyperlink r:id="rId7612" ref="G4031"/>
    <hyperlink r:id="rId7613" ref="A4032"/>
    <hyperlink r:id="rId7614" ref="G4032"/>
    <hyperlink r:id="rId7615" ref="A4033"/>
    <hyperlink r:id="rId7616" ref="G4033"/>
    <hyperlink r:id="rId7617" ref="A4034"/>
    <hyperlink r:id="rId7618" ref="G4034"/>
    <hyperlink r:id="rId7619" ref="A4035"/>
    <hyperlink r:id="rId7620" ref="G4035"/>
    <hyperlink r:id="rId7621" ref="A4036"/>
    <hyperlink r:id="rId7622" ref="G4036"/>
    <hyperlink r:id="rId7623" ref="A4037"/>
    <hyperlink r:id="rId7624" ref="G4037"/>
    <hyperlink r:id="rId7625" ref="A4038"/>
    <hyperlink r:id="rId7626" ref="G4038"/>
    <hyperlink r:id="rId7627" ref="A4039"/>
    <hyperlink r:id="rId7628" ref="G4039"/>
    <hyperlink r:id="rId7629" ref="A4040"/>
    <hyperlink r:id="rId7630" ref="G4040"/>
    <hyperlink r:id="rId7631" ref="A4041"/>
    <hyperlink r:id="rId7632" ref="G4041"/>
    <hyperlink r:id="rId7633" ref="A4042"/>
    <hyperlink r:id="rId7634" ref="G4042"/>
    <hyperlink r:id="rId7635" ref="A4043"/>
    <hyperlink r:id="rId7636" ref="G4043"/>
    <hyperlink r:id="rId7637" ref="A4044"/>
    <hyperlink r:id="rId7638" ref="G4044"/>
    <hyperlink r:id="rId7639" ref="A4045"/>
    <hyperlink r:id="rId7640" ref="G4045"/>
    <hyperlink r:id="rId7641" ref="A4046"/>
    <hyperlink r:id="rId7642" ref="G4046"/>
    <hyperlink r:id="rId7643" ref="A4047"/>
    <hyperlink r:id="rId7644" ref="G4047"/>
    <hyperlink r:id="rId7645" ref="A4048"/>
    <hyperlink r:id="rId7646" ref="G4048"/>
    <hyperlink r:id="rId7647" ref="A4049"/>
    <hyperlink r:id="rId7648" ref="G4049"/>
    <hyperlink r:id="rId7649" ref="A4050"/>
    <hyperlink r:id="rId7650" ref="G4050"/>
    <hyperlink r:id="rId7651" ref="A4051"/>
    <hyperlink r:id="rId7652" ref="G4051"/>
    <hyperlink r:id="rId7653" ref="A4052"/>
    <hyperlink r:id="rId7654" ref="G4052"/>
    <hyperlink r:id="rId7655" ref="A4053"/>
    <hyperlink r:id="rId7656" ref="G4053"/>
    <hyperlink r:id="rId7657" ref="A4054"/>
    <hyperlink r:id="rId7658" ref="G4054"/>
    <hyperlink r:id="rId7659" ref="A4055"/>
    <hyperlink r:id="rId7660" ref="G4055"/>
    <hyperlink r:id="rId7661" ref="A4056"/>
    <hyperlink r:id="rId7662" ref="G4056"/>
    <hyperlink r:id="rId7663" ref="A4057"/>
    <hyperlink r:id="rId7664" ref="G4057"/>
    <hyperlink r:id="rId7665" ref="A4058"/>
    <hyperlink r:id="rId7666" ref="G4058"/>
    <hyperlink r:id="rId7667" ref="A4059"/>
    <hyperlink r:id="rId7668" ref="G4059"/>
    <hyperlink r:id="rId7669" ref="A4060"/>
    <hyperlink r:id="rId7670" ref="G4060"/>
    <hyperlink r:id="rId7671" ref="A4061"/>
    <hyperlink r:id="rId7672" ref="G4061"/>
    <hyperlink r:id="rId7673" ref="A4062"/>
    <hyperlink r:id="rId7674" ref="G4062"/>
    <hyperlink r:id="rId7675" ref="A4063"/>
    <hyperlink r:id="rId7676" ref="G4063"/>
    <hyperlink r:id="rId7677" ref="A4064"/>
    <hyperlink r:id="rId7678" ref="G4064"/>
    <hyperlink r:id="rId7679" ref="A4065"/>
    <hyperlink r:id="rId7680" ref="G4065"/>
    <hyperlink r:id="rId7681" ref="A4066"/>
    <hyperlink r:id="rId7682" ref="G4066"/>
    <hyperlink r:id="rId7683" ref="A4067"/>
    <hyperlink r:id="rId7684" ref="G4067"/>
    <hyperlink r:id="rId7685" ref="A4068"/>
    <hyperlink r:id="rId7686" ref="G4068"/>
    <hyperlink r:id="rId7687" ref="A4069"/>
    <hyperlink r:id="rId7688" ref="G4069"/>
    <hyperlink r:id="rId7689" ref="A4070"/>
    <hyperlink r:id="rId7690" ref="G4070"/>
    <hyperlink r:id="rId7691" ref="A4071"/>
    <hyperlink r:id="rId7692" ref="G4071"/>
    <hyperlink r:id="rId7693" ref="A4072"/>
    <hyperlink r:id="rId7694" ref="G4072"/>
    <hyperlink r:id="rId7695" ref="A4073"/>
    <hyperlink r:id="rId7696" ref="G4073"/>
    <hyperlink r:id="rId7697" ref="A4074"/>
    <hyperlink r:id="rId7698" ref="G4074"/>
    <hyperlink r:id="rId7699" ref="A4075"/>
    <hyperlink r:id="rId7700" ref="G4075"/>
    <hyperlink r:id="rId7701" ref="A4076"/>
    <hyperlink r:id="rId7702" ref="G4076"/>
    <hyperlink r:id="rId7703" ref="A4077"/>
    <hyperlink r:id="rId7704" ref="G4077"/>
    <hyperlink r:id="rId7705" ref="A4078"/>
    <hyperlink r:id="rId7706" ref="G4078"/>
    <hyperlink r:id="rId7707" ref="A4079"/>
    <hyperlink r:id="rId7708" ref="G4079"/>
    <hyperlink r:id="rId7709" ref="A4080"/>
    <hyperlink r:id="rId7710" ref="G4080"/>
    <hyperlink r:id="rId7711" ref="A4081"/>
    <hyperlink r:id="rId7712" ref="G4081"/>
    <hyperlink r:id="rId7713" ref="A4082"/>
    <hyperlink r:id="rId7714" ref="G4082"/>
    <hyperlink r:id="rId7715" ref="A4083"/>
    <hyperlink r:id="rId7716" ref="G4083"/>
    <hyperlink r:id="rId7717" ref="A4084"/>
    <hyperlink r:id="rId7718" ref="G4084"/>
    <hyperlink r:id="rId7719" ref="A4085"/>
    <hyperlink r:id="rId7720" ref="G4085"/>
    <hyperlink r:id="rId7721" ref="A4086"/>
    <hyperlink r:id="rId7722" ref="G4086"/>
    <hyperlink r:id="rId7723" ref="A4087"/>
    <hyperlink r:id="rId7724" ref="G4087"/>
    <hyperlink r:id="rId7725" ref="A4088"/>
    <hyperlink r:id="rId7726" ref="G4088"/>
    <hyperlink r:id="rId7727" ref="A4089"/>
    <hyperlink r:id="rId7728" ref="G4089"/>
    <hyperlink r:id="rId7729" ref="A4090"/>
    <hyperlink r:id="rId7730" ref="G4090"/>
    <hyperlink r:id="rId7731" ref="A4091"/>
    <hyperlink r:id="rId7732" ref="G4091"/>
    <hyperlink r:id="rId7733" ref="A4092"/>
    <hyperlink r:id="rId7734" ref="G4092"/>
    <hyperlink r:id="rId7735" ref="A4093"/>
    <hyperlink r:id="rId7736" ref="G4093"/>
    <hyperlink r:id="rId7737" ref="A4094"/>
    <hyperlink r:id="rId7738" ref="G4094"/>
    <hyperlink r:id="rId7739" ref="A4095"/>
    <hyperlink r:id="rId7740" ref="G4095"/>
    <hyperlink r:id="rId7741" ref="A4096"/>
    <hyperlink r:id="rId7742" ref="G4096"/>
    <hyperlink r:id="rId7743" ref="A4097"/>
    <hyperlink r:id="rId7744" ref="G4097"/>
    <hyperlink r:id="rId7745" ref="A4098"/>
    <hyperlink r:id="rId7746" ref="G4098"/>
    <hyperlink r:id="rId7747" ref="A4099"/>
    <hyperlink r:id="rId7748" ref="G4099"/>
    <hyperlink r:id="rId7749" ref="A4100"/>
    <hyperlink r:id="rId7750" ref="G4100"/>
    <hyperlink r:id="rId7751" ref="A4101"/>
    <hyperlink r:id="rId7752" ref="G4101"/>
    <hyperlink r:id="rId7753" ref="A4102"/>
    <hyperlink r:id="rId7754" ref="G4102"/>
    <hyperlink r:id="rId7755" ref="A4103"/>
    <hyperlink r:id="rId7756" ref="G4103"/>
    <hyperlink r:id="rId7757" ref="A4104"/>
    <hyperlink r:id="rId7758" ref="G4104"/>
    <hyperlink r:id="rId7759" ref="A4105"/>
    <hyperlink r:id="rId7760" ref="G4105"/>
    <hyperlink r:id="rId7761" ref="A4106"/>
    <hyperlink r:id="rId7762" ref="G4106"/>
    <hyperlink r:id="rId7763" ref="A4107"/>
    <hyperlink r:id="rId7764" ref="G4107"/>
    <hyperlink r:id="rId7765" ref="A4108"/>
    <hyperlink r:id="rId7766" ref="G4108"/>
    <hyperlink r:id="rId7767" ref="A4109"/>
    <hyperlink r:id="rId7768" ref="G4109"/>
    <hyperlink r:id="rId7769" ref="A4110"/>
    <hyperlink r:id="rId7770" ref="G4110"/>
    <hyperlink r:id="rId7771" ref="A4111"/>
    <hyperlink r:id="rId7772" ref="G4111"/>
    <hyperlink r:id="rId7773" ref="A4112"/>
    <hyperlink r:id="rId7774" ref="G4112"/>
    <hyperlink r:id="rId7775" ref="A4113"/>
    <hyperlink r:id="rId7776" ref="G4113"/>
    <hyperlink r:id="rId7777" ref="A4114"/>
    <hyperlink r:id="rId7778" ref="G4114"/>
    <hyperlink r:id="rId7779" ref="A4115"/>
    <hyperlink r:id="rId7780" ref="G4115"/>
    <hyperlink r:id="rId7781" ref="A4116"/>
    <hyperlink r:id="rId7782" ref="G4116"/>
    <hyperlink r:id="rId7783" ref="A4117"/>
    <hyperlink r:id="rId7784" ref="G4117"/>
    <hyperlink r:id="rId7785" ref="A4118"/>
    <hyperlink r:id="rId7786" ref="G4118"/>
    <hyperlink r:id="rId7787" ref="A4119"/>
    <hyperlink r:id="rId7788" ref="G4119"/>
    <hyperlink r:id="rId7789" ref="A4120"/>
    <hyperlink r:id="rId7790" ref="G4120"/>
    <hyperlink r:id="rId7791" ref="A4121"/>
    <hyperlink r:id="rId7792" ref="G4121"/>
    <hyperlink r:id="rId7793" ref="A4122"/>
    <hyperlink r:id="rId7794" ref="G4122"/>
    <hyperlink r:id="rId7795" ref="A4123"/>
    <hyperlink r:id="rId7796" ref="G4123"/>
    <hyperlink r:id="rId7797" ref="A4124"/>
    <hyperlink r:id="rId7798" ref="G4124"/>
    <hyperlink r:id="rId7799" ref="A4125"/>
    <hyperlink r:id="rId7800" ref="G4125"/>
    <hyperlink r:id="rId7801" ref="A4126"/>
    <hyperlink r:id="rId7802" ref="G4126"/>
    <hyperlink r:id="rId7803" ref="A4127"/>
    <hyperlink r:id="rId7804" ref="G4127"/>
    <hyperlink r:id="rId7805" ref="A4128"/>
    <hyperlink r:id="rId7806" ref="G4128"/>
    <hyperlink r:id="rId7807" ref="A4129"/>
    <hyperlink r:id="rId7808" ref="G4129"/>
    <hyperlink r:id="rId7809" ref="A4130"/>
    <hyperlink r:id="rId7810" ref="G4130"/>
    <hyperlink r:id="rId7811" ref="A4131"/>
    <hyperlink r:id="rId7812" ref="G4131"/>
    <hyperlink r:id="rId7813" ref="A4132"/>
    <hyperlink r:id="rId7814" ref="G4132"/>
    <hyperlink r:id="rId7815" ref="A4133"/>
    <hyperlink r:id="rId7816" ref="G4133"/>
    <hyperlink r:id="rId7817" ref="A4134"/>
    <hyperlink r:id="rId7818" ref="G4134"/>
    <hyperlink r:id="rId7819" ref="A4135"/>
    <hyperlink r:id="rId7820" ref="G4135"/>
    <hyperlink r:id="rId7821" ref="A4136"/>
    <hyperlink r:id="rId7822" ref="G4136"/>
    <hyperlink r:id="rId7823" ref="A4137"/>
    <hyperlink r:id="rId7824" ref="G4137"/>
    <hyperlink r:id="rId7825" ref="A4138"/>
    <hyperlink r:id="rId7826" ref="G4138"/>
    <hyperlink r:id="rId7827" ref="A4139"/>
    <hyperlink r:id="rId7828" ref="G4139"/>
    <hyperlink r:id="rId7829" ref="A4140"/>
    <hyperlink r:id="rId7830" ref="G4140"/>
    <hyperlink r:id="rId7831" ref="A4141"/>
    <hyperlink r:id="rId7832" ref="G4141"/>
    <hyperlink r:id="rId7833" ref="A4142"/>
    <hyperlink r:id="rId7834" ref="G4142"/>
    <hyperlink r:id="rId7835" ref="A4143"/>
    <hyperlink r:id="rId7836" ref="G4143"/>
    <hyperlink r:id="rId7837" ref="A4144"/>
    <hyperlink r:id="rId7838" ref="G4144"/>
    <hyperlink r:id="rId7839" ref="A4145"/>
    <hyperlink r:id="rId7840" ref="G4145"/>
    <hyperlink r:id="rId7841" ref="A4146"/>
    <hyperlink r:id="rId7842" ref="G4146"/>
    <hyperlink r:id="rId7843" ref="A4147"/>
    <hyperlink r:id="rId7844" ref="G4147"/>
    <hyperlink r:id="rId7845" ref="A4148"/>
    <hyperlink r:id="rId7846" ref="G4148"/>
    <hyperlink r:id="rId7847" ref="A4149"/>
    <hyperlink r:id="rId7848" ref="G4149"/>
    <hyperlink r:id="rId7849" ref="A4150"/>
    <hyperlink r:id="rId7850" ref="G4150"/>
    <hyperlink r:id="rId7851" ref="A4151"/>
    <hyperlink r:id="rId7852" ref="G4151"/>
    <hyperlink r:id="rId7853" ref="A4152"/>
    <hyperlink r:id="rId7854" ref="G4152"/>
    <hyperlink r:id="rId7855" ref="A4153"/>
    <hyperlink r:id="rId7856" ref="G4153"/>
    <hyperlink r:id="rId7857" ref="A4154"/>
    <hyperlink r:id="rId7858" ref="G4154"/>
    <hyperlink r:id="rId7859" ref="A4155"/>
    <hyperlink r:id="rId7860" ref="G4155"/>
    <hyperlink r:id="rId7861" ref="A4156"/>
    <hyperlink r:id="rId7862" ref="G4156"/>
    <hyperlink r:id="rId7863" ref="A4157"/>
    <hyperlink r:id="rId7864" ref="G4157"/>
    <hyperlink r:id="rId7865" ref="A4158"/>
    <hyperlink r:id="rId7866" ref="G4158"/>
    <hyperlink r:id="rId7867" ref="A4159"/>
    <hyperlink r:id="rId7868" ref="G4159"/>
    <hyperlink r:id="rId7869" ref="A4160"/>
    <hyperlink r:id="rId7870" ref="G4160"/>
    <hyperlink r:id="rId7871" ref="A4161"/>
    <hyperlink r:id="rId7872" ref="G4161"/>
    <hyperlink r:id="rId7873" ref="A4162"/>
    <hyperlink r:id="rId7874" ref="G4162"/>
    <hyperlink r:id="rId7875" ref="A4163"/>
    <hyperlink r:id="rId7876" ref="G4163"/>
    <hyperlink r:id="rId7877" ref="A4164"/>
    <hyperlink r:id="rId7878" ref="G4164"/>
    <hyperlink r:id="rId7879" ref="A4165"/>
    <hyperlink r:id="rId7880" ref="G4165"/>
    <hyperlink r:id="rId7881" ref="A4166"/>
    <hyperlink r:id="rId7882" ref="G4166"/>
    <hyperlink r:id="rId7883" ref="A4167"/>
    <hyperlink r:id="rId7884" ref="G4167"/>
    <hyperlink r:id="rId7885" ref="A4168"/>
    <hyperlink r:id="rId7886" ref="G4168"/>
    <hyperlink r:id="rId7887" ref="A4169"/>
    <hyperlink r:id="rId7888" ref="G4169"/>
    <hyperlink r:id="rId7889" ref="A4170"/>
    <hyperlink r:id="rId7890" ref="G4170"/>
    <hyperlink r:id="rId7891" ref="A4171"/>
    <hyperlink r:id="rId7892" ref="G4171"/>
    <hyperlink r:id="rId7893" ref="A4172"/>
    <hyperlink r:id="rId7894" ref="G4172"/>
    <hyperlink r:id="rId7895" ref="A4173"/>
    <hyperlink r:id="rId7896" ref="G4173"/>
    <hyperlink r:id="rId7897" ref="A4174"/>
    <hyperlink r:id="rId7898" ref="G4174"/>
    <hyperlink r:id="rId7899" ref="A4175"/>
    <hyperlink r:id="rId7900" ref="G4175"/>
    <hyperlink r:id="rId7901" ref="A4176"/>
    <hyperlink r:id="rId7902" ref="G4176"/>
    <hyperlink r:id="rId7903" ref="A4177"/>
    <hyperlink r:id="rId7904" ref="G4177"/>
    <hyperlink r:id="rId7905" ref="A4178"/>
    <hyperlink r:id="rId7906" ref="G4178"/>
    <hyperlink r:id="rId7907" ref="A4179"/>
    <hyperlink r:id="rId7908" ref="G4179"/>
    <hyperlink r:id="rId7909" ref="A4180"/>
    <hyperlink r:id="rId7910" ref="G4180"/>
    <hyperlink r:id="rId7911" ref="A4181"/>
    <hyperlink r:id="rId7912" ref="G4181"/>
    <hyperlink r:id="rId7913" ref="A4182"/>
    <hyperlink r:id="rId7914" ref="G4182"/>
    <hyperlink r:id="rId7915" ref="A4183"/>
    <hyperlink r:id="rId7916" ref="G4183"/>
    <hyperlink r:id="rId7917" ref="A4184"/>
    <hyperlink r:id="rId7918" ref="G4184"/>
    <hyperlink r:id="rId7919" ref="A4185"/>
    <hyperlink r:id="rId7920" ref="G4185"/>
    <hyperlink r:id="rId7921" ref="A4186"/>
    <hyperlink r:id="rId7922" ref="G4186"/>
    <hyperlink r:id="rId7923" ref="A4187"/>
    <hyperlink r:id="rId7924" ref="G4187"/>
    <hyperlink r:id="rId7925" ref="A4188"/>
    <hyperlink r:id="rId7926" ref="G4188"/>
    <hyperlink r:id="rId7927" ref="A4189"/>
    <hyperlink r:id="rId7928" ref="G4189"/>
    <hyperlink r:id="rId7929" ref="A4190"/>
    <hyperlink r:id="rId7930" ref="G4190"/>
    <hyperlink r:id="rId7931" ref="A4191"/>
    <hyperlink r:id="rId7932" ref="G4191"/>
    <hyperlink r:id="rId7933" ref="A4192"/>
    <hyperlink r:id="rId7934" ref="G4192"/>
    <hyperlink r:id="rId7935" ref="A4193"/>
    <hyperlink r:id="rId7936" ref="G4193"/>
    <hyperlink r:id="rId7937" ref="A4194"/>
    <hyperlink r:id="rId7938" ref="G4194"/>
    <hyperlink r:id="rId7939" ref="A4195"/>
    <hyperlink r:id="rId7940" ref="G4195"/>
    <hyperlink r:id="rId7941" ref="A4196"/>
    <hyperlink r:id="rId7942" ref="G4196"/>
    <hyperlink r:id="rId7943" ref="A4197"/>
    <hyperlink r:id="rId7944" ref="G4197"/>
    <hyperlink r:id="rId7945" ref="A4198"/>
    <hyperlink r:id="rId7946" ref="G4198"/>
    <hyperlink r:id="rId7947" ref="A4199"/>
    <hyperlink r:id="rId7948" ref="G4199"/>
    <hyperlink r:id="rId7949" ref="A4200"/>
    <hyperlink r:id="rId7950" ref="G4200"/>
    <hyperlink r:id="rId7951" ref="A4201"/>
    <hyperlink r:id="rId7952" ref="G4201"/>
    <hyperlink r:id="rId7953" ref="A4202"/>
    <hyperlink r:id="rId7954" ref="G4202"/>
    <hyperlink r:id="rId7955" ref="A4203"/>
    <hyperlink r:id="rId7956" ref="G4203"/>
    <hyperlink r:id="rId7957" ref="A4204"/>
    <hyperlink r:id="rId7958" ref="G4204"/>
    <hyperlink r:id="rId7959" ref="A4205"/>
    <hyperlink r:id="rId7960" ref="G4205"/>
    <hyperlink r:id="rId7961" ref="A4206"/>
    <hyperlink r:id="rId7962" ref="G4206"/>
    <hyperlink r:id="rId7963" ref="A4207"/>
    <hyperlink r:id="rId7964" ref="G4207"/>
    <hyperlink r:id="rId7965" ref="A4208"/>
    <hyperlink r:id="rId7966" ref="G4208"/>
    <hyperlink r:id="rId7967" ref="A4209"/>
    <hyperlink r:id="rId7968" ref="G4209"/>
    <hyperlink r:id="rId7969" ref="A4210"/>
    <hyperlink r:id="rId7970" ref="G4210"/>
    <hyperlink r:id="rId7971" ref="A4211"/>
    <hyperlink r:id="rId7972" ref="G4211"/>
    <hyperlink r:id="rId7973" ref="A4212"/>
    <hyperlink r:id="rId7974" ref="G4212"/>
    <hyperlink r:id="rId7975" ref="A4213"/>
    <hyperlink r:id="rId7976" ref="G4213"/>
    <hyperlink r:id="rId7977" ref="A4214"/>
    <hyperlink r:id="rId7978" ref="G4214"/>
    <hyperlink r:id="rId7979" ref="A4215"/>
    <hyperlink r:id="rId7980" ref="G4215"/>
    <hyperlink r:id="rId7981" ref="A4216"/>
    <hyperlink r:id="rId7982" ref="G4216"/>
    <hyperlink r:id="rId7983" ref="A4217"/>
    <hyperlink r:id="rId7984" ref="G4217"/>
    <hyperlink r:id="rId7985" ref="A4218"/>
    <hyperlink r:id="rId7986" ref="G4218"/>
    <hyperlink r:id="rId7987" ref="A4219"/>
    <hyperlink r:id="rId7988" ref="G4219"/>
    <hyperlink r:id="rId7989" ref="A4220"/>
    <hyperlink r:id="rId7990" ref="G4220"/>
    <hyperlink r:id="rId7991" ref="A4221"/>
    <hyperlink r:id="rId7992" ref="G4221"/>
    <hyperlink r:id="rId7993" ref="A4222"/>
    <hyperlink r:id="rId7994" ref="G4222"/>
    <hyperlink r:id="rId7995" ref="A4223"/>
    <hyperlink r:id="rId7996" ref="G4223"/>
    <hyperlink r:id="rId7997" ref="A4224"/>
    <hyperlink r:id="rId7998" ref="G4224"/>
    <hyperlink r:id="rId7999" ref="A4225"/>
    <hyperlink r:id="rId8000" ref="G4225"/>
    <hyperlink r:id="rId8001" ref="A4226"/>
    <hyperlink r:id="rId8002" ref="G4226"/>
    <hyperlink r:id="rId8003" ref="A4227"/>
    <hyperlink r:id="rId8004" ref="G4227"/>
    <hyperlink r:id="rId8005" ref="A4228"/>
    <hyperlink r:id="rId8006" ref="G4228"/>
    <hyperlink r:id="rId8007" ref="A4229"/>
    <hyperlink r:id="rId8008" ref="G4229"/>
    <hyperlink r:id="rId8009" ref="A4230"/>
    <hyperlink r:id="rId8010" ref="G4230"/>
    <hyperlink r:id="rId8011" ref="A4231"/>
    <hyperlink r:id="rId8012" ref="G4231"/>
    <hyperlink r:id="rId8013" ref="A4232"/>
    <hyperlink r:id="rId8014" ref="G4232"/>
    <hyperlink r:id="rId8015" ref="A4233"/>
    <hyperlink r:id="rId8016" ref="G4233"/>
    <hyperlink r:id="rId8017" ref="A4234"/>
    <hyperlink r:id="rId8018" ref="G4234"/>
    <hyperlink r:id="rId8019" ref="A4235"/>
    <hyperlink r:id="rId8020" ref="G4235"/>
    <hyperlink r:id="rId8021" ref="A4236"/>
    <hyperlink r:id="rId8022" ref="G4236"/>
    <hyperlink r:id="rId8023" ref="A4237"/>
    <hyperlink r:id="rId8024" ref="G4237"/>
    <hyperlink r:id="rId8025" ref="A4238"/>
    <hyperlink r:id="rId8026" ref="G4238"/>
    <hyperlink r:id="rId8027" ref="A4239"/>
    <hyperlink r:id="rId8028" ref="G4239"/>
    <hyperlink r:id="rId8029" ref="A4240"/>
    <hyperlink r:id="rId8030" ref="G4240"/>
    <hyperlink r:id="rId8031" ref="A4241"/>
    <hyperlink r:id="rId8032" ref="G4241"/>
    <hyperlink r:id="rId8033" ref="A4242"/>
    <hyperlink r:id="rId8034" ref="G4242"/>
    <hyperlink r:id="rId8035" ref="A4243"/>
    <hyperlink r:id="rId8036" ref="G4243"/>
    <hyperlink r:id="rId8037" ref="A4244"/>
    <hyperlink r:id="rId8038" ref="G4244"/>
    <hyperlink r:id="rId8039" ref="A4245"/>
    <hyperlink r:id="rId8040" ref="G4245"/>
    <hyperlink r:id="rId8041" ref="A4246"/>
    <hyperlink r:id="rId8042" ref="G4246"/>
    <hyperlink r:id="rId8043" ref="A4247"/>
    <hyperlink r:id="rId8044" ref="G4247"/>
    <hyperlink r:id="rId8045" ref="A4248"/>
    <hyperlink r:id="rId8046" ref="G4248"/>
    <hyperlink r:id="rId8047" ref="A4249"/>
    <hyperlink r:id="rId8048" ref="G4249"/>
    <hyperlink r:id="rId8049" ref="A4250"/>
    <hyperlink r:id="rId8050" ref="G4250"/>
    <hyperlink r:id="rId8051" ref="A4251"/>
    <hyperlink r:id="rId8052" ref="G4251"/>
    <hyperlink r:id="rId8053" ref="A4252"/>
    <hyperlink r:id="rId8054" ref="G4252"/>
    <hyperlink r:id="rId8055" ref="A4253"/>
    <hyperlink r:id="rId8056" ref="G4253"/>
    <hyperlink r:id="rId8057" ref="A4254"/>
    <hyperlink r:id="rId8058" ref="G4254"/>
    <hyperlink r:id="rId8059" ref="A4255"/>
    <hyperlink r:id="rId8060" ref="G4255"/>
    <hyperlink r:id="rId8061" ref="A4256"/>
    <hyperlink r:id="rId8062" ref="G4256"/>
    <hyperlink r:id="rId8063" ref="A4257"/>
    <hyperlink r:id="rId8064" ref="G4257"/>
    <hyperlink r:id="rId8065" ref="A4258"/>
    <hyperlink r:id="rId8066" ref="G4258"/>
    <hyperlink r:id="rId8067" ref="A4259"/>
    <hyperlink r:id="rId8068" ref="G4259"/>
    <hyperlink r:id="rId8069" ref="A4260"/>
    <hyperlink r:id="rId8070" ref="G4260"/>
    <hyperlink r:id="rId8071" ref="A4261"/>
    <hyperlink r:id="rId8072" ref="G4261"/>
    <hyperlink r:id="rId8073" ref="A4262"/>
    <hyperlink r:id="rId8074" ref="G4262"/>
    <hyperlink r:id="rId8075" ref="A4263"/>
    <hyperlink r:id="rId8076" ref="G4263"/>
    <hyperlink r:id="rId8077" ref="A4264"/>
    <hyperlink r:id="rId8078" ref="G4264"/>
    <hyperlink r:id="rId8079" ref="A4265"/>
    <hyperlink r:id="rId8080" ref="G4265"/>
    <hyperlink r:id="rId8081" ref="A4266"/>
    <hyperlink r:id="rId8082" ref="G4266"/>
    <hyperlink r:id="rId8083" ref="A4267"/>
    <hyperlink r:id="rId8084" ref="G4267"/>
    <hyperlink r:id="rId8085" ref="A4268"/>
    <hyperlink r:id="rId8086" ref="G4268"/>
    <hyperlink r:id="rId8087" ref="A4269"/>
    <hyperlink r:id="rId8088" ref="G4269"/>
    <hyperlink r:id="rId8089" ref="A4270"/>
    <hyperlink r:id="rId8090" ref="G4270"/>
    <hyperlink r:id="rId8091" ref="A4271"/>
    <hyperlink r:id="rId8092" ref="G4271"/>
    <hyperlink r:id="rId8093" ref="A4272"/>
    <hyperlink r:id="rId8094" ref="G4272"/>
    <hyperlink r:id="rId8095" ref="A4273"/>
    <hyperlink r:id="rId8096" ref="G4273"/>
    <hyperlink r:id="rId8097" ref="A4274"/>
    <hyperlink r:id="rId8098" ref="G4274"/>
    <hyperlink r:id="rId8099" ref="A4275"/>
    <hyperlink r:id="rId8100" ref="G4275"/>
    <hyperlink r:id="rId8101" ref="A4276"/>
    <hyperlink r:id="rId8102" ref="G4276"/>
    <hyperlink r:id="rId8103" ref="A4277"/>
    <hyperlink r:id="rId8104" ref="G4277"/>
    <hyperlink r:id="rId8105" ref="A4278"/>
    <hyperlink r:id="rId8106" ref="G4278"/>
    <hyperlink r:id="rId8107" ref="A4279"/>
    <hyperlink r:id="rId8108" ref="G4279"/>
    <hyperlink r:id="rId8109" ref="A4280"/>
    <hyperlink r:id="rId8110" ref="G4280"/>
    <hyperlink r:id="rId8111" ref="A4281"/>
    <hyperlink r:id="rId8112" ref="G4281"/>
    <hyperlink r:id="rId8113" ref="A4282"/>
    <hyperlink r:id="rId8114" ref="G4282"/>
    <hyperlink r:id="rId8115" ref="A4283"/>
    <hyperlink r:id="rId8116" ref="G4283"/>
    <hyperlink r:id="rId8117" ref="A4284"/>
    <hyperlink r:id="rId8118" ref="G4284"/>
    <hyperlink r:id="rId8119" ref="A4285"/>
    <hyperlink r:id="rId8120" ref="G4285"/>
    <hyperlink r:id="rId8121" ref="A4286"/>
    <hyperlink r:id="rId8122" ref="G4286"/>
    <hyperlink r:id="rId8123" ref="A4287"/>
    <hyperlink r:id="rId8124" ref="G4287"/>
    <hyperlink r:id="rId8125" ref="A4288"/>
    <hyperlink r:id="rId8126" ref="G4288"/>
    <hyperlink r:id="rId8127" ref="A4289"/>
    <hyperlink r:id="rId8128" ref="G4289"/>
    <hyperlink r:id="rId8129" ref="A4290"/>
    <hyperlink r:id="rId8130" ref="G4290"/>
    <hyperlink r:id="rId8131" ref="A4291"/>
    <hyperlink r:id="rId8132" ref="G4291"/>
    <hyperlink r:id="rId8133" ref="A4292"/>
    <hyperlink r:id="rId8134" ref="G4292"/>
    <hyperlink r:id="rId8135" ref="A4293"/>
    <hyperlink r:id="rId8136" ref="G4293"/>
    <hyperlink r:id="rId8137" ref="A4294"/>
    <hyperlink r:id="rId8138" ref="G4294"/>
    <hyperlink r:id="rId8139" ref="A4295"/>
    <hyperlink r:id="rId8140" ref="G4295"/>
    <hyperlink r:id="rId8141" ref="A4296"/>
    <hyperlink r:id="rId8142" ref="G4296"/>
    <hyperlink r:id="rId8143" ref="A4297"/>
    <hyperlink r:id="rId8144" ref="G4297"/>
    <hyperlink r:id="rId8145" ref="A4298"/>
    <hyperlink r:id="rId8146" ref="G4298"/>
    <hyperlink r:id="rId8147" ref="A4299"/>
    <hyperlink r:id="rId8148" ref="G4299"/>
    <hyperlink r:id="rId8149" ref="A4300"/>
    <hyperlink r:id="rId8150" ref="G4300"/>
    <hyperlink r:id="rId8151" ref="A4301"/>
    <hyperlink r:id="rId8152" ref="G4301"/>
    <hyperlink r:id="rId8153" ref="A4302"/>
    <hyperlink r:id="rId8154" ref="G4302"/>
    <hyperlink r:id="rId8155" ref="A4303"/>
    <hyperlink r:id="rId8156" ref="G4303"/>
    <hyperlink r:id="rId8157" ref="A4304"/>
    <hyperlink r:id="rId8158" ref="G4304"/>
    <hyperlink r:id="rId8159" ref="A4305"/>
    <hyperlink r:id="rId8160" ref="G4305"/>
    <hyperlink r:id="rId8161" ref="A4306"/>
    <hyperlink r:id="rId8162" ref="G4306"/>
    <hyperlink r:id="rId8163" ref="A4307"/>
    <hyperlink r:id="rId8164" ref="G4307"/>
    <hyperlink r:id="rId8165" ref="A4308"/>
    <hyperlink r:id="rId8166" ref="G4308"/>
    <hyperlink r:id="rId8167" ref="A4309"/>
    <hyperlink r:id="rId8168" ref="G4309"/>
    <hyperlink r:id="rId8169" ref="A4310"/>
    <hyperlink r:id="rId8170" ref="G4310"/>
    <hyperlink r:id="rId8171" ref="A4311"/>
    <hyperlink r:id="rId8172" ref="G4311"/>
    <hyperlink r:id="rId8173" ref="A4312"/>
    <hyperlink r:id="rId8174" ref="G4312"/>
    <hyperlink r:id="rId8175" ref="A4313"/>
    <hyperlink r:id="rId8176" ref="G4313"/>
    <hyperlink r:id="rId8177" ref="A4314"/>
    <hyperlink r:id="rId8178" ref="G4314"/>
    <hyperlink r:id="rId8179" ref="A4315"/>
    <hyperlink r:id="rId8180" ref="G4315"/>
    <hyperlink r:id="rId8181" ref="A4316"/>
    <hyperlink r:id="rId8182" ref="G4316"/>
    <hyperlink r:id="rId8183" ref="A4317"/>
    <hyperlink r:id="rId8184" ref="G4317"/>
    <hyperlink r:id="rId8185" ref="A4318"/>
    <hyperlink r:id="rId8186" ref="G4318"/>
    <hyperlink r:id="rId8187" ref="A4319"/>
    <hyperlink r:id="rId8188" ref="G4319"/>
    <hyperlink r:id="rId8189" ref="A4320"/>
    <hyperlink r:id="rId8190" ref="G4320"/>
    <hyperlink r:id="rId8191" ref="A4321"/>
    <hyperlink r:id="rId8192" ref="G4321"/>
    <hyperlink r:id="rId8193" ref="A4322"/>
    <hyperlink r:id="rId8194" ref="G4322"/>
    <hyperlink r:id="rId8195" ref="A4323"/>
    <hyperlink r:id="rId8196" ref="G4323"/>
    <hyperlink r:id="rId8197" ref="A4324"/>
    <hyperlink r:id="rId8198" ref="G4324"/>
    <hyperlink r:id="rId8199" ref="A4325"/>
    <hyperlink r:id="rId8200" ref="G4325"/>
    <hyperlink r:id="rId8201" ref="A4326"/>
    <hyperlink r:id="rId8202" ref="G4326"/>
    <hyperlink r:id="rId8203" ref="A4327"/>
    <hyperlink r:id="rId8204" ref="G4327"/>
    <hyperlink r:id="rId8205" ref="A4328"/>
    <hyperlink r:id="rId8206" ref="G4328"/>
    <hyperlink r:id="rId8207" ref="A4329"/>
    <hyperlink r:id="rId8208" ref="G4329"/>
    <hyperlink r:id="rId8209" ref="A4330"/>
    <hyperlink r:id="rId8210" ref="G4330"/>
    <hyperlink r:id="rId8211" ref="A4331"/>
    <hyperlink r:id="rId8212" ref="G4331"/>
    <hyperlink r:id="rId8213" ref="A4332"/>
    <hyperlink r:id="rId8214" ref="G4332"/>
    <hyperlink r:id="rId8215" ref="A4333"/>
    <hyperlink r:id="rId8216" ref="G4333"/>
    <hyperlink r:id="rId8217" ref="A4334"/>
    <hyperlink r:id="rId8218" ref="G4334"/>
    <hyperlink r:id="rId8219" ref="A4335"/>
    <hyperlink r:id="rId8220" ref="G4335"/>
    <hyperlink r:id="rId8221" ref="A4336"/>
    <hyperlink r:id="rId8222" ref="G4336"/>
    <hyperlink r:id="rId8223" ref="A4337"/>
    <hyperlink r:id="rId8224" ref="G4337"/>
    <hyperlink r:id="rId8225" ref="A4338"/>
    <hyperlink r:id="rId8226" ref="G4338"/>
    <hyperlink r:id="rId8227" ref="A4339"/>
    <hyperlink r:id="rId8228" ref="G4339"/>
    <hyperlink r:id="rId8229" ref="A4340"/>
    <hyperlink r:id="rId8230" ref="G4340"/>
    <hyperlink r:id="rId8231" ref="A4341"/>
    <hyperlink r:id="rId8232" ref="G4341"/>
    <hyperlink r:id="rId8233" ref="A4342"/>
    <hyperlink r:id="rId8234" ref="G4342"/>
    <hyperlink r:id="rId8235" ref="A4343"/>
    <hyperlink r:id="rId8236" ref="G4343"/>
    <hyperlink r:id="rId8237" ref="A4344"/>
    <hyperlink r:id="rId8238" ref="G4344"/>
    <hyperlink r:id="rId8239" ref="A4345"/>
    <hyperlink r:id="rId8240" ref="G4345"/>
    <hyperlink r:id="rId8241" ref="A4346"/>
    <hyperlink r:id="rId8242" ref="G4346"/>
    <hyperlink r:id="rId8243" ref="A4347"/>
    <hyperlink r:id="rId8244" ref="G4347"/>
    <hyperlink r:id="rId8245" ref="A4348"/>
    <hyperlink r:id="rId8246" ref="G4348"/>
    <hyperlink r:id="rId8247" ref="A4349"/>
    <hyperlink r:id="rId8248" ref="G4349"/>
    <hyperlink r:id="rId8249" ref="A4350"/>
    <hyperlink r:id="rId8250" ref="G4350"/>
    <hyperlink r:id="rId8251" ref="A4351"/>
    <hyperlink r:id="rId8252" ref="G4351"/>
    <hyperlink r:id="rId8253" ref="A4352"/>
    <hyperlink r:id="rId8254" ref="G4352"/>
    <hyperlink r:id="rId8255" ref="A4353"/>
    <hyperlink r:id="rId8256" ref="G4353"/>
    <hyperlink r:id="rId8257" ref="A4354"/>
    <hyperlink r:id="rId8258" ref="G4354"/>
    <hyperlink r:id="rId8259" ref="A4355"/>
    <hyperlink r:id="rId8260" ref="G4355"/>
    <hyperlink r:id="rId8261" ref="A4356"/>
    <hyperlink r:id="rId8262" ref="G4356"/>
    <hyperlink r:id="rId8263" ref="A4357"/>
    <hyperlink r:id="rId8264" ref="G4357"/>
    <hyperlink r:id="rId8265" ref="A4358"/>
    <hyperlink r:id="rId8266" ref="G4358"/>
    <hyperlink r:id="rId8267" ref="A4359"/>
    <hyperlink r:id="rId8268" ref="G4359"/>
    <hyperlink r:id="rId8269" ref="A4360"/>
    <hyperlink r:id="rId8270" ref="G4360"/>
    <hyperlink r:id="rId8271" ref="A4361"/>
    <hyperlink r:id="rId8272" ref="G4361"/>
    <hyperlink r:id="rId8273" ref="A4362"/>
    <hyperlink r:id="rId8274" ref="G4362"/>
    <hyperlink r:id="rId8275" ref="A4363"/>
    <hyperlink r:id="rId8276" ref="G4363"/>
    <hyperlink r:id="rId8277" ref="A4364"/>
    <hyperlink r:id="rId8278" ref="G4364"/>
    <hyperlink r:id="rId8279" ref="A4365"/>
    <hyperlink r:id="rId8280" ref="G4365"/>
    <hyperlink r:id="rId8281" ref="A4366"/>
    <hyperlink r:id="rId8282" ref="G4366"/>
    <hyperlink r:id="rId8283" ref="A4367"/>
    <hyperlink r:id="rId8284" ref="G4367"/>
    <hyperlink r:id="rId8285" ref="A4368"/>
    <hyperlink r:id="rId8286" ref="G4368"/>
    <hyperlink r:id="rId8287" ref="A4369"/>
    <hyperlink r:id="rId8288" ref="G4369"/>
    <hyperlink r:id="rId8289" ref="A4370"/>
    <hyperlink r:id="rId8290" ref="G4370"/>
    <hyperlink r:id="rId8291" ref="A4371"/>
    <hyperlink r:id="rId8292" ref="G4371"/>
    <hyperlink r:id="rId8293" ref="A4372"/>
    <hyperlink r:id="rId8294" ref="G4372"/>
    <hyperlink r:id="rId8295" ref="A4373"/>
    <hyperlink r:id="rId8296" ref="G4373"/>
    <hyperlink r:id="rId8297" ref="A4374"/>
    <hyperlink r:id="rId8298" ref="G4374"/>
    <hyperlink r:id="rId8299" ref="A4375"/>
    <hyperlink r:id="rId8300" ref="G4375"/>
    <hyperlink r:id="rId8301" ref="A4376"/>
    <hyperlink r:id="rId8302" ref="G4376"/>
    <hyperlink r:id="rId8303" ref="A4377"/>
    <hyperlink r:id="rId8304" ref="G4377"/>
    <hyperlink r:id="rId8305" ref="A4378"/>
    <hyperlink r:id="rId8306" ref="G4378"/>
    <hyperlink r:id="rId8307" ref="A4379"/>
    <hyperlink r:id="rId8308" ref="G4379"/>
    <hyperlink r:id="rId8309" ref="A4380"/>
    <hyperlink r:id="rId8310" ref="G4380"/>
    <hyperlink r:id="rId8311" ref="A4381"/>
    <hyperlink r:id="rId8312" ref="G4381"/>
    <hyperlink r:id="rId8313" ref="A4382"/>
    <hyperlink r:id="rId8314" ref="G4382"/>
    <hyperlink r:id="rId8315" ref="A4383"/>
    <hyperlink r:id="rId8316" ref="G4383"/>
    <hyperlink r:id="rId8317" ref="A4384"/>
    <hyperlink r:id="rId8318" ref="G4384"/>
    <hyperlink r:id="rId8319" ref="A4385"/>
    <hyperlink r:id="rId8320" ref="G4385"/>
    <hyperlink r:id="rId8321" ref="A4386"/>
    <hyperlink r:id="rId8322" ref="G4386"/>
    <hyperlink r:id="rId8323" ref="A4387"/>
    <hyperlink r:id="rId8324" ref="G4387"/>
    <hyperlink r:id="rId8325" ref="A4388"/>
    <hyperlink r:id="rId8326" ref="G4388"/>
    <hyperlink r:id="rId8327" ref="A4389"/>
    <hyperlink r:id="rId8328" ref="G4389"/>
    <hyperlink r:id="rId8329" ref="A4390"/>
    <hyperlink r:id="rId8330" ref="G4390"/>
    <hyperlink r:id="rId8331" ref="A4391"/>
    <hyperlink r:id="rId8332" ref="G4391"/>
    <hyperlink r:id="rId8333" ref="A4392"/>
    <hyperlink r:id="rId8334" ref="G4392"/>
    <hyperlink r:id="rId8335" ref="A4393"/>
    <hyperlink r:id="rId8336" ref="G4393"/>
    <hyperlink r:id="rId8337" ref="A4394"/>
    <hyperlink r:id="rId8338" ref="G4394"/>
    <hyperlink r:id="rId8339" ref="A4395"/>
    <hyperlink r:id="rId8340" ref="G4395"/>
    <hyperlink r:id="rId8341" ref="A4396"/>
    <hyperlink r:id="rId8342" ref="G4396"/>
    <hyperlink r:id="rId8343" ref="A4397"/>
    <hyperlink r:id="rId8344" ref="G4397"/>
    <hyperlink r:id="rId8345" ref="A4398"/>
    <hyperlink r:id="rId8346" ref="G4398"/>
    <hyperlink r:id="rId8347" ref="A4399"/>
    <hyperlink r:id="rId8348" ref="G4399"/>
    <hyperlink r:id="rId8349" ref="A4400"/>
    <hyperlink r:id="rId8350" ref="G4400"/>
    <hyperlink r:id="rId8351" ref="A4401"/>
    <hyperlink r:id="rId8352" ref="G4401"/>
    <hyperlink r:id="rId8353" ref="A4402"/>
    <hyperlink r:id="rId8354" ref="G4402"/>
    <hyperlink r:id="rId8355" ref="A4403"/>
    <hyperlink r:id="rId8356" ref="G4403"/>
    <hyperlink r:id="rId8357" ref="A4404"/>
    <hyperlink r:id="rId8358" ref="G4404"/>
    <hyperlink r:id="rId8359" ref="A4405"/>
    <hyperlink r:id="rId8360" ref="G4405"/>
    <hyperlink r:id="rId8361" ref="A4406"/>
    <hyperlink r:id="rId8362" ref="G4406"/>
    <hyperlink r:id="rId8363" ref="A4407"/>
    <hyperlink r:id="rId8364" ref="G4407"/>
    <hyperlink r:id="rId8365" ref="A4408"/>
    <hyperlink r:id="rId8366" ref="G4408"/>
    <hyperlink r:id="rId8367" ref="A4409"/>
    <hyperlink r:id="rId8368" ref="G4409"/>
    <hyperlink r:id="rId8369" ref="A4410"/>
    <hyperlink r:id="rId8370" ref="G4410"/>
    <hyperlink r:id="rId8371" ref="A4411"/>
    <hyperlink r:id="rId8372" ref="G4411"/>
    <hyperlink r:id="rId8373" ref="A4412"/>
    <hyperlink r:id="rId8374" ref="G4412"/>
    <hyperlink r:id="rId8375" ref="A4413"/>
    <hyperlink r:id="rId8376" ref="G4413"/>
    <hyperlink r:id="rId8377" ref="A4414"/>
    <hyperlink r:id="rId8378" ref="G4414"/>
    <hyperlink r:id="rId8379" ref="A4415"/>
    <hyperlink r:id="rId8380" ref="G4415"/>
    <hyperlink r:id="rId8381" ref="A4416"/>
    <hyperlink r:id="rId8382" ref="G4416"/>
    <hyperlink r:id="rId8383" ref="A4417"/>
    <hyperlink r:id="rId8384" ref="G4417"/>
    <hyperlink r:id="rId8385" ref="A4418"/>
    <hyperlink r:id="rId8386" ref="G4418"/>
    <hyperlink r:id="rId8387" ref="A4419"/>
    <hyperlink r:id="rId8388" ref="G4419"/>
    <hyperlink r:id="rId8389" ref="A4420"/>
    <hyperlink r:id="rId8390" ref="G4420"/>
    <hyperlink r:id="rId8391" ref="A4421"/>
    <hyperlink r:id="rId8392" ref="G4421"/>
    <hyperlink r:id="rId8393" ref="A4422"/>
    <hyperlink r:id="rId8394" ref="G4422"/>
    <hyperlink r:id="rId8395" ref="A4423"/>
    <hyperlink r:id="rId8396" ref="G4423"/>
    <hyperlink r:id="rId8397" ref="A4424"/>
    <hyperlink r:id="rId8398" ref="G4424"/>
    <hyperlink r:id="rId8399" ref="A4425"/>
    <hyperlink r:id="rId8400" ref="G4425"/>
    <hyperlink r:id="rId8401" ref="A4426"/>
    <hyperlink r:id="rId8402" ref="G4426"/>
    <hyperlink r:id="rId8403" ref="A4427"/>
    <hyperlink r:id="rId8404" ref="G4427"/>
    <hyperlink r:id="rId8405" ref="A4428"/>
    <hyperlink r:id="rId8406" ref="G4428"/>
    <hyperlink r:id="rId8407" ref="A4429"/>
    <hyperlink r:id="rId8408" ref="G4429"/>
    <hyperlink r:id="rId8409" ref="A4430"/>
    <hyperlink r:id="rId8410" ref="G4430"/>
    <hyperlink r:id="rId8411" ref="A4431"/>
    <hyperlink r:id="rId8412" ref="G4431"/>
    <hyperlink r:id="rId8413" ref="A4432"/>
    <hyperlink r:id="rId8414" ref="G4432"/>
    <hyperlink r:id="rId8415" ref="A4433"/>
    <hyperlink r:id="rId8416" ref="G4433"/>
    <hyperlink r:id="rId8417" ref="A4434"/>
    <hyperlink r:id="rId8418" ref="G4434"/>
    <hyperlink r:id="rId8419" ref="A4435"/>
    <hyperlink r:id="rId8420" ref="G4435"/>
    <hyperlink r:id="rId8421" ref="A4436"/>
    <hyperlink r:id="rId8422" ref="G4436"/>
    <hyperlink r:id="rId8423" ref="A4437"/>
    <hyperlink r:id="rId8424" ref="G4437"/>
    <hyperlink r:id="rId8425" ref="A4438"/>
    <hyperlink r:id="rId8426" ref="G4438"/>
    <hyperlink r:id="rId8427" ref="A4439"/>
    <hyperlink r:id="rId8428" ref="G4439"/>
    <hyperlink r:id="rId8429" ref="A4440"/>
    <hyperlink r:id="rId8430" ref="G4440"/>
    <hyperlink r:id="rId8431" ref="A4441"/>
    <hyperlink r:id="rId8432" ref="G4441"/>
    <hyperlink r:id="rId8433" ref="A4442"/>
    <hyperlink r:id="rId8434" ref="G4442"/>
    <hyperlink r:id="rId8435" ref="A4443"/>
    <hyperlink r:id="rId8436" ref="G4443"/>
    <hyperlink r:id="rId8437" ref="A4444"/>
    <hyperlink r:id="rId8438" ref="G4444"/>
    <hyperlink r:id="rId8439" ref="A4445"/>
    <hyperlink r:id="rId8440" ref="G4445"/>
    <hyperlink r:id="rId8441" ref="A4446"/>
    <hyperlink r:id="rId8442" ref="G4446"/>
    <hyperlink r:id="rId8443" ref="A4447"/>
    <hyperlink r:id="rId8444" ref="G4447"/>
    <hyperlink r:id="rId8445" ref="A4448"/>
    <hyperlink r:id="rId8446" ref="G4448"/>
    <hyperlink r:id="rId8447" ref="A4449"/>
    <hyperlink r:id="rId8448" ref="G4449"/>
    <hyperlink r:id="rId8449" ref="A4450"/>
    <hyperlink r:id="rId8450" ref="G4450"/>
    <hyperlink r:id="rId8451" ref="A4451"/>
    <hyperlink r:id="rId8452" ref="G4451"/>
    <hyperlink r:id="rId8453" ref="A4452"/>
    <hyperlink r:id="rId8454" ref="G4452"/>
    <hyperlink r:id="rId8455" ref="A4453"/>
    <hyperlink r:id="rId8456" ref="G4453"/>
    <hyperlink r:id="rId8457" ref="A4454"/>
    <hyperlink r:id="rId8458" ref="G4454"/>
    <hyperlink r:id="rId8459" ref="A4455"/>
    <hyperlink r:id="rId8460" ref="G4455"/>
    <hyperlink r:id="rId8461" ref="A4456"/>
    <hyperlink r:id="rId8462" ref="G4456"/>
    <hyperlink r:id="rId8463" ref="A4457"/>
    <hyperlink r:id="rId8464" ref="G4457"/>
    <hyperlink r:id="rId8465" ref="A4458"/>
    <hyperlink r:id="rId8466" ref="G4458"/>
    <hyperlink r:id="rId8467" ref="A4459"/>
    <hyperlink r:id="rId8468" ref="G4459"/>
    <hyperlink r:id="rId8469" ref="A4460"/>
    <hyperlink r:id="rId8470" ref="G4460"/>
    <hyperlink r:id="rId8471" ref="A4461"/>
    <hyperlink r:id="rId8472" ref="G4461"/>
    <hyperlink r:id="rId8473" ref="A4462"/>
    <hyperlink r:id="rId8474" ref="G4462"/>
    <hyperlink r:id="rId8475" ref="A4463"/>
    <hyperlink r:id="rId8476" ref="G4463"/>
    <hyperlink r:id="rId8477" ref="A4464"/>
    <hyperlink r:id="rId8478" ref="G4464"/>
    <hyperlink r:id="rId8479" ref="A4465"/>
    <hyperlink r:id="rId8480" ref="G4465"/>
    <hyperlink r:id="rId8481" ref="A4466"/>
    <hyperlink r:id="rId8482" ref="G4466"/>
    <hyperlink r:id="rId8483" ref="A4467"/>
    <hyperlink r:id="rId8484" ref="G4467"/>
    <hyperlink r:id="rId8485" ref="A4468"/>
    <hyperlink r:id="rId8486" ref="G4468"/>
    <hyperlink r:id="rId8487" ref="A4469"/>
    <hyperlink r:id="rId8488" ref="G4469"/>
    <hyperlink r:id="rId8489" ref="A4470"/>
    <hyperlink r:id="rId8490" ref="G4470"/>
    <hyperlink r:id="rId8491" ref="A4471"/>
    <hyperlink r:id="rId8492" ref="G4471"/>
    <hyperlink r:id="rId8493" ref="A4472"/>
    <hyperlink r:id="rId8494" ref="G4472"/>
    <hyperlink r:id="rId8495" ref="A4473"/>
    <hyperlink r:id="rId8496" ref="G4473"/>
    <hyperlink r:id="rId8497" ref="A4474"/>
    <hyperlink r:id="rId8498" ref="G4474"/>
    <hyperlink r:id="rId8499" ref="A4475"/>
    <hyperlink r:id="rId8500" ref="G4475"/>
    <hyperlink r:id="rId8501" ref="A4476"/>
    <hyperlink r:id="rId8502" ref="G4476"/>
    <hyperlink r:id="rId8503" ref="A4477"/>
    <hyperlink r:id="rId8504" ref="G4477"/>
    <hyperlink r:id="rId8505" ref="A4478"/>
    <hyperlink r:id="rId8506" ref="G4478"/>
    <hyperlink r:id="rId8507" ref="A4479"/>
    <hyperlink r:id="rId8508" ref="G4479"/>
    <hyperlink r:id="rId8509" ref="A4480"/>
    <hyperlink r:id="rId8510" ref="G4480"/>
    <hyperlink r:id="rId8511" ref="A4481"/>
    <hyperlink r:id="rId8512" ref="G4481"/>
    <hyperlink r:id="rId8513" ref="A4482"/>
    <hyperlink r:id="rId8514" ref="G4482"/>
    <hyperlink r:id="rId8515" ref="A4483"/>
    <hyperlink r:id="rId8516" ref="G4483"/>
    <hyperlink r:id="rId8517" ref="A4484"/>
    <hyperlink r:id="rId8518" ref="G4484"/>
    <hyperlink r:id="rId8519" ref="A4485"/>
    <hyperlink r:id="rId8520" ref="G4485"/>
    <hyperlink r:id="rId8521" ref="A4486"/>
    <hyperlink r:id="rId8522" ref="G4486"/>
    <hyperlink r:id="rId8523" ref="A4487"/>
    <hyperlink r:id="rId8524" ref="G4487"/>
    <hyperlink r:id="rId8525" ref="A4488"/>
    <hyperlink r:id="rId8526" ref="G4488"/>
    <hyperlink r:id="rId8527" ref="A4489"/>
    <hyperlink r:id="rId8528" ref="G4489"/>
    <hyperlink r:id="rId8529" ref="A4490"/>
    <hyperlink r:id="rId8530" ref="G4490"/>
    <hyperlink r:id="rId8531" ref="A4491"/>
    <hyperlink r:id="rId8532" ref="G4491"/>
    <hyperlink r:id="rId8533" ref="A4492"/>
    <hyperlink r:id="rId8534" ref="G4492"/>
    <hyperlink r:id="rId8535" ref="A4493"/>
    <hyperlink r:id="rId8536" ref="G4493"/>
    <hyperlink r:id="rId8537" ref="A4494"/>
    <hyperlink r:id="rId8538" ref="G4494"/>
    <hyperlink r:id="rId8539" ref="A4495"/>
    <hyperlink r:id="rId8540" ref="G4495"/>
    <hyperlink r:id="rId8541" ref="A4496"/>
    <hyperlink r:id="rId8542" ref="G4496"/>
    <hyperlink r:id="rId8543" ref="A4497"/>
    <hyperlink r:id="rId8544" ref="G4497"/>
    <hyperlink r:id="rId8545" ref="A4498"/>
    <hyperlink r:id="rId8546" ref="G4498"/>
    <hyperlink r:id="rId8547" ref="A4499"/>
    <hyperlink r:id="rId8548" ref="G4499"/>
    <hyperlink r:id="rId8549" ref="A4500"/>
    <hyperlink r:id="rId8550" ref="G4500"/>
    <hyperlink r:id="rId8551" ref="A4501"/>
    <hyperlink r:id="rId8552" ref="G4501"/>
    <hyperlink r:id="rId8553" ref="A4502"/>
    <hyperlink r:id="rId8554" ref="G4502"/>
    <hyperlink r:id="rId8555" ref="A4503"/>
    <hyperlink r:id="rId8556" ref="G4503"/>
    <hyperlink r:id="rId8557" ref="A4504"/>
    <hyperlink r:id="rId8558" ref="G4504"/>
    <hyperlink r:id="rId8559" ref="A4505"/>
    <hyperlink r:id="rId8560" ref="G4505"/>
    <hyperlink r:id="rId8561" ref="A4506"/>
    <hyperlink r:id="rId8562" ref="G4506"/>
    <hyperlink r:id="rId8563" ref="A4507"/>
    <hyperlink r:id="rId8564" ref="G4507"/>
    <hyperlink r:id="rId8565" ref="A4508"/>
    <hyperlink r:id="rId8566" ref="G4508"/>
    <hyperlink r:id="rId8567" ref="A4509"/>
    <hyperlink r:id="rId8568" ref="G4509"/>
    <hyperlink r:id="rId8569" ref="A4510"/>
    <hyperlink r:id="rId8570" ref="G4510"/>
    <hyperlink r:id="rId8571" ref="A4511"/>
    <hyperlink r:id="rId8572" ref="G4511"/>
    <hyperlink r:id="rId8573" ref="A4512"/>
    <hyperlink r:id="rId8574" ref="G4512"/>
    <hyperlink r:id="rId8575" ref="A4513"/>
    <hyperlink r:id="rId8576" ref="G4513"/>
    <hyperlink r:id="rId8577" ref="A4514"/>
    <hyperlink r:id="rId8578" ref="G4514"/>
    <hyperlink r:id="rId8579" ref="A4515"/>
    <hyperlink r:id="rId8580" ref="G4515"/>
    <hyperlink r:id="rId8581" ref="A4516"/>
    <hyperlink r:id="rId8582" ref="G4516"/>
    <hyperlink r:id="rId8583" ref="A4517"/>
    <hyperlink r:id="rId8584" ref="G4517"/>
    <hyperlink r:id="rId8585" ref="A4518"/>
    <hyperlink r:id="rId8586" ref="G4518"/>
    <hyperlink r:id="rId8587" ref="A4519"/>
    <hyperlink r:id="rId8588" ref="G4519"/>
    <hyperlink r:id="rId8589" ref="A4520"/>
    <hyperlink r:id="rId8590" ref="G4520"/>
    <hyperlink r:id="rId8591" ref="A4521"/>
    <hyperlink r:id="rId8592" ref="G4521"/>
    <hyperlink r:id="rId8593" ref="A4522"/>
    <hyperlink r:id="rId8594" ref="G4522"/>
    <hyperlink r:id="rId8595" ref="A4523"/>
    <hyperlink r:id="rId8596" ref="G4523"/>
    <hyperlink r:id="rId8597" ref="A4524"/>
    <hyperlink r:id="rId8598" ref="G4524"/>
    <hyperlink r:id="rId8599" ref="A4525"/>
    <hyperlink r:id="rId8600" ref="G4525"/>
    <hyperlink r:id="rId8601" ref="A4526"/>
    <hyperlink r:id="rId8602" ref="G4526"/>
    <hyperlink r:id="rId8603" ref="A4527"/>
    <hyperlink r:id="rId8604" ref="G4527"/>
    <hyperlink r:id="rId8605" ref="A4528"/>
    <hyperlink r:id="rId8606" ref="G4528"/>
    <hyperlink r:id="rId8607" ref="A4529"/>
    <hyperlink r:id="rId8608" ref="G4529"/>
    <hyperlink r:id="rId8609" ref="A4530"/>
    <hyperlink r:id="rId8610" ref="G4530"/>
    <hyperlink r:id="rId8611" ref="A4531"/>
    <hyperlink r:id="rId8612" ref="G4531"/>
    <hyperlink r:id="rId8613" ref="A4532"/>
    <hyperlink r:id="rId8614" ref="G4532"/>
    <hyperlink r:id="rId8615" ref="A4533"/>
    <hyperlink r:id="rId8616" ref="G4533"/>
    <hyperlink r:id="rId8617" ref="A4534"/>
    <hyperlink r:id="rId8618" ref="G4534"/>
    <hyperlink r:id="rId8619" ref="A4535"/>
    <hyperlink r:id="rId8620" ref="G4535"/>
    <hyperlink r:id="rId8621" ref="A4536"/>
    <hyperlink r:id="rId8622" ref="G4536"/>
    <hyperlink r:id="rId8623" ref="A4537"/>
    <hyperlink r:id="rId8624" ref="G4537"/>
    <hyperlink r:id="rId8625" ref="A4538"/>
    <hyperlink r:id="rId8626" ref="G4538"/>
    <hyperlink r:id="rId8627" ref="A4539"/>
    <hyperlink r:id="rId8628" ref="G4539"/>
    <hyperlink r:id="rId8629" ref="A4540"/>
    <hyperlink r:id="rId8630" ref="G4540"/>
    <hyperlink r:id="rId8631" ref="A4541"/>
    <hyperlink r:id="rId8632" ref="G4541"/>
    <hyperlink r:id="rId8633" ref="A4542"/>
    <hyperlink r:id="rId8634" ref="G4542"/>
    <hyperlink r:id="rId8635" ref="A4543"/>
    <hyperlink r:id="rId8636" ref="G4543"/>
    <hyperlink r:id="rId8637" ref="A4544"/>
    <hyperlink r:id="rId8638" ref="G4544"/>
    <hyperlink r:id="rId8639" ref="A4545"/>
    <hyperlink r:id="rId8640" ref="G4545"/>
    <hyperlink r:id="rId8641" ref="A4546"/>
    <hyperlink r:id="rId8642" ref="G4546"/>
    <hyperlink r:id="rId8643" ref="A4547"/>
    <hyperlink r:id="rId8644" ref="G4547"/>
    <hyperlink r:id="rId8645" ref="A4548"/>
    <hyperlink r:id="rId8646" ref="G4548"/>
    <hyperlink r:id="rId8647" ref="A4549"/>
    <hyperlink r:id="rId8648" ref="G4549"/>
    <hyperlink r:id="rId8649" ref="A4550"/>
    <hyperlink r:id="rId8650" ref="G4550"/>
    <hyperlink r:id="rId8651" ref="A4551"/>
    <hyperlink r:id="rId8652" ref="G4551"/>
    <hyperlink r:id="rId8653" ref="A4552"/>
    <hyperlink r:id="rId8654" ref="G4552"/>
    <hyperlink r:id="rId8655" ref="A4553"/>
    <hyperlink r:id="rId8656" ref="G4553"/>
    <hyperlink r:id="rId8657" ref="A4554"/>
    <hyperlink r:id="rId8658" ref="G4554"/>
    <hyperlink r:id="rId8659" ref="A4555"/>
    <hyperlink r:id="rId8660" ref="G4555"/>
    <hyperlink r:id="rId8661" ref="A4556"/>
    <hyperlink r:id="rId8662" ref="G4556"/>
    <hyperlink r:id="rId8663" ref="A4557"/>
    <hyperlink r:id="rId8664" ref="G4557"/>
    <hyperlink r:id="rId8665" ref="A4558"/>
    <hyperlink r:id="rId8666" ref="G4558"/>
    <hyperlink r:id="rId8667" ref="A4559"/>
    <hyperlink r:id="rId8668" ref="G4559"/>
    <hyperlink r:id="rId8669" ref="A4560"/>
    <hyperlink r:id="rId8670" ref="G4560"/>
    <hyperlink r:id="rId8671" ref="A4561"/>
    <hyperlink r:id="rId8672" ref="G4561"/>
    <hyperlink r:id="rId8673" ref="A4562"/>
    <hyperlink r:id="rId8674" ref="G4562"/>
    <hyperlink r:id="rId8675" ref="A4563"/>
    <hyperlink r:id="rId8676" ref="G4563"/>
    <hyperlink r:id="rId8677" ref="A4564"/>
    <hyperlink r:id="rId8678" ref="G4564"/>
    <hyperlink r:id="rId8679" ref="A4565"/>
    <hyperlink r:id="rId8680" ref="G4565"/>
    <hyperlink r:id="rId8681" ref="A4566"/>
    <hyperlink r:id="rId8682" ref="G4566"/>
    <hyperlink r:id="rId8683" ref="A4567"/>
    <hyperlink r:id="rId8684" ref="G4567"/>
    <hyperlink r:id="rId8685" ref="A4568"/>
    <hyperlink r:id="rId8686" ref="G4568"/>
    <hyperlink r:id="rId8687" ref="A4569"/>
    <hyperlink r:id="rId8688" ref="G4569"/>
    <hyperlink r:id="rId8689" ref="A4570"/>
    <hyperlink r:id="rId8690" ref="G4570"/>
    <hyperlink r:id="rId8691" ref="A4571"/>
    <hyperlink r:id="rId8692" ref="G4571"/>
    <hyperlink r:id="rId8693" ref="A4572"/>
    <hyperlink r:id="rId8694" ref="G4572"/>
    <hyperlink r:id="rId8695" ref="A4573"/>
    <hyperlink r:id="rId8696" ref="G4573"/>
    <hyperlink r:id="rId8697" ref="A4574"/>
    <hyperlink r:id="rId8698" ref="G4574"/>
    <hyperlink r:id="rId8699" ref="A4575"/>
    <hyperlink r:id="rId8700" ref="G4575"/>
    <hyperlink r:id="rId8701" ref="A4576"/>
    <hyperlink r:id="rId8702" ref="G4576"/>
    <hyperlink r:id="rId8703" ref="A4577"/>
    <hyperlink r:id="rId8704" ref="G4577"/>
    <hyperlink r:id="rId8705" ref="A4578"/>
    <hyperlink r:id="rId8706" ref="G4578"/>
    <hyperlink r:id="rId8707" ref="A4579"/>
    <hyperlink r:id="rId8708" ref="G4579"/>
    <hyperlink r:id="rId8709" ref="A4580"/>
    <hyperlink r:id="rId8710" ref="G4580"/>
    <hyperlink r:id="rId8711" ref="A4581"/>
    <hyperlink r:id="rId8712" ref="G4581"/>
    <hyperlink r:id="rId8713" ref="A4582"/>
    <hyperlink r:id="rId8714" ref="G4582"/>
    <hyperlink r:id="rId8715" ref="A4583"/>
    <hyperlink r:id="rId8716" ref="G4583"/>
    <hyperlink r:id="rId8717" ref="A4584"/>
    <hyperlink r:id="rId8718" ref="G4584"/>
    <hyperlink r:id="rId8719" ref="A4585"/>
    <hyperlink r:id="rId8720" ref="G4585"/>
    <hyperlink r:id="rId8721" ref="A4586"/>
    <hyperlink r:id="rId8722" ref="G4586"/>
    <hyperlink r:id="rId8723" ref="A4587"/>
    <hyperlink r:id="rId8724" ref="G4587"/>
    <hyperlink r:id="rId8725" ref="A4588"/>
    <hyperlink r:id="rId8726" ref="G4588"/>
    <hyperlink r:id="rId8727" ref="A4589"/>
    <hyperlink r:id="rId8728" ref="G4589"/>
    <hyperlink r:id="rId8729" ref="A4590"/>
    <hyperlink r:id="rId8730" ref="G4590"/>
    <hyperlink r:id="rId8731" ref="A4591"/>
    <hyperlink r:id="rId8732" ref="G4591"/>
    <hyperlink r:id="rId8733" ref="A4592"/>
    <hyperlink r:id="rId8734" ref="G4592"/>
    <hyperlink r:id="rId8735" ref="A4593"/>
    <hyperlink r:id="rId8736" ref="G4593"/>
    <hyperlink r:id="rId8737" ref="A4594"/>
    <hyperlink r:id="rId8738" ref="G4594"/>
    <hyperlink r:id="rId8739" ref="A4595"/>
    <hyperlink r:id="rId8740" ref="G4595"/>
    <hyperlink r:id="rId8741" ref="A4596"/>
    <hyperlink r:id="rId8742" ref="G4596"/>
    <hyperlink r:id="rId8743" ref="A4597"/>
    <hyperlink r:id="rId8744" ref="G4597"/>
    <hyperlink r:id="rId8745" ref="A4598"/>
    <hyperlink r:id="rId8746" ref="G4598"/>
    <hyperlink r:id="rId8747" ref="A4599"/>
    <hyperlink r:id="rId8748" ref="G4599"/>
    <hyperlink r:id="rId8749" ref="A4600"/>
    <hyperlink r:id="rId8750" ref="G4600"/>
    <hyperlink r:id="rId8751" ref="A4601"/>
    <hyperlink r:id="rId8752" ref="G4601"/>
    <hyperlink r:id="rId8753" ref="A4602"/>
    <hyperlink r:id="rId8754" ref="G4602"/>
    <hyperlink r:id="rId8755" ref="A4603"/>
    <hyperlink r:id="rId8756" ref="G4603"/>
    <hyperlink r:id="rId8757" ref="A4604"/>
    <hyperlink r:id="rId8758" ref="G4604"/>
    <hyperlink r:id="rId8759" ref="A4605"/>
    <hyperlink r:id="rId8760" ref="G4605"/>
    <hyperlink r:id="rId8761" ref="A4606"/>
    <hyperlink r:id="rId8762" ref="G4606"/>
    <hyperlink r:id="rId8763" ref="A4607"/>
    <hyperlink r:id="rId8764" ref="G4607"/>
    <hyperlink r:id="rId8765" ref="A4608"/>
    <hyperlink r:id="rId8766" ref="G4608"/>
    <hyperlink r:id="rId8767" ref="A4609"/>
    <hyperlink r:id="rId8768" ref="G4609"/>
    <hyperlink r:id="rId8769" ref="A4610"/>
    <hyperlink r:id="rId8770" ref="G4610"/>
    <hyperlink r:id="rId8771" ref="A4611"/>
    <hyperlink r:id="rId8772" ref="G4611"/>
    <hyperlink r:id="rId8773" ref="A4612"/>
    <hyperlink r:id="rId8774" ref="G4612"/>
    <hyperlink r:id="rId8775" ref="A4613"/>
    <hyperlink r:id="rId8776" ref="G4613"/>
    <hyperlink r:id="rId8777" ref="A4614"/>
    <hyperlink r:id="rId8778" ref="G4614"/>
    <hyperlink r:id="rId8779" ref="A4615"/>
    <hyperlink r:id="rId8780" ref="G4615"/>
    <hyperlink r:id="rId8781" ref="A4616"/>
    <hyperlink r:id="rId8782" ref="G4616"/>
    <hyperlink r:id="rId8783" ref="A4617"/>
    <hyperlink r:id="rId8784" ref="G4617"/>
    <hyperlink r:id="rId8785" ref="A4618"/>
    <hyperlink r:id="rId8786" ref="G4618"/>
    <hyperlink r:id="rId8787" ref="A4619"/>
    <hyperlink r:id="rId8788" ref="G4619"/>
    <hyperlink r:id="rId8789" ref="A4620"/>
    <hyperlink r:id="rId8790" ref="G4620"/>
    <hyperlink r:id="rId8791" ref="A4621"/>
    <hyperlink r:id="rId8792" ref="G4621"/>
    <hyperlink r:id="rId8793" ref="A4622"/>
    <hyperlink r:id="rId8794" ref="G4622"/>
    <hyperlink r:id="rId8795" ref="A4623"/>
    <hyperlink r:id="rId8796" ref="G4623"/>
    <hyperlink r:id="rId8797" ref="A4624"/>
    <hyperlink r:id="rId8798" ref="G4624"/>
    <hyperlink r:id="rId8799" ref="A4625"/>
    <hyperlink r:id="rId8800" ref="G4625"/>
    <hyperlink r:id="rId8801" ref="A4626"/>
    <hyperlink r:id="rId8802" ref="G4626"/>
    <hyperlink r:id="rId8803" ref="A4627"/>
    <hyperlink r:id="rId8804" ref="G4627"/>
    <hyperlink r:id="rId8805" ref="A4628"/>
    <hyperlink r:id="rId8806" ref="G4628"/>
    <hyperlink r:id="rId8807" ref="A4629"/>
    <hyperlink r:id="rId8808" ref="G4629"/>
    <hyperlink r:id="rId8809" ref="A4630"/>
    <hyperlink r:id="rId8810" ref="G4630"/>
    <hyperlink r:id="rId8811" ref="A4631"/>
    <hyperlink r:id="rId8812" ref="G4631"/>
    <hyperlink r:id="rId8813" ref="A4632"/>
    <hyperlink r:id="rId8814" ref="G4632"/>
    <hyperlink r:id="rId8815" ref="A4633"/>
    <hyperlink r:id="rId8816" ref="G4633"/>
    <hyperlink r:id="rId8817" ref="A4634"/>
    <hyperlink r:id="rId8818" ref="G4634"/>
    <hyperlink r:id="rId8819" ref="A4635"/>
    <hyperlink r:id="rId8820" ref="G4635"/>
    <hyperlink r:id="rId8821" ref="A4636"/>
    <hyperlink r:id="rId8822" ref="G4636"/>
    <hyperlink r:id="rId8823" ref="A4637"/>
    <hyperlink r:id="rId8824" ref="G4637"/>
    <hyperlink r:id="rId8825" ref="A4638"/>
    <hyperlink r:id="rId8826" ref="G4638"/>
    <hyperlink r:id="rId8827" ref="A4639"/>
    <hyperlink r:id="rId8828" ref="G4639"/>
    <hyperlink r:id="rId8829" ref="A4640"/>
    <hyperlink r:id="rId8830" ref="G4640"/>
    <hyperlink r:id="rId8831" ref="A4641"/>
    <hyperlink r:id="rId8832" ref="G4641"/>
    <hyperlink r:id="rId8833" ref="A4642"/>
    <hyperlink r:id="rId8834" ref="G4642"/>
    <hyperlink r:id="rId8835" ref="A4643"/>
    <hyperlink r:id="rId8836" ref="G4643"/>
    <hyperlink r:id="rId8837" ref="A4644"/>
    <hyperlink r:id="rId8838" ref="G4644"/>
    <hyperlink r:id="rId8839" ref="A4645"/>
    <hyperlink r:id="rId8840" ref="G4645"/>
    <hyperlink r:id="rId8841" ref="A4646"/>
    <hyperlink r:id="rId8842" ref="G4646"/>
    <hyperlink r:id="rId8843" ref="A4647"/>
    <hyperlink r:id="rId8844" ref="G4647"/>
    <hyperlink r:id="rId8845" ref="A4648"/>
    <hyperlink r:id="rId8846" ref="G4648"/>
    <hyperlink r:id="rId8847" ref="A4649"/>
    <hyperlink r:id="rId8848" ref="G4649"/>
    <hyperlink r:id="rId8849" ref="A4650"/>
    <hyperlink r:id="rId8850" ref="G4650"/>
    <hyperlink r:id="rId8851" ref="A4651"/>
    <hyperlink r:id="rId8852" ref="G4651"/>
    <hyperlink r:id="rId8853" ref="A4652"/>
    <hyperlink r:id="rId8854" ref="G4652"/>
    <hyperlink r:id="rId8855" ref="A4653"/>
    <hyperlink r:id="rId8856" ref="G4653"/>
    <hyperlink r:id="rId8857" ref="A4654"/>
    <hyperlink r:id="rId8858" ref="G4654"/>
    <hyperlink r:id="rId8859" ref="A4655"/>
    <hyperlink r:id="rId8860" ref="G4655"/>
    <hyperlink r:id="rId8861" ref="A4656"/>
    <hyperlink r:id="rId8862" ref="G4656"/>
    <hyperlink r:id="rId8863" ref="A4657"/>
    <hyperlink r:id="rId8864" ref="G4657"/>
    <hyperlink r:id="rId8865" ref="A4658"/>
    <hyperlink r:id="rId8866" ref="G4658"/>
    <hyperlink r:id="rId8867" ref="A4659"/>
    <hyperlink r:id="rId8868" ref="G4659"/>
    <hyperlink r:id="rId8869" ref="A4660"/>
    <hyperlink r:id="rId8870" ref="G4660"/>
    <hyperlink r:id="rId8871" ref="A4661"/>
    <hyperlink r:id="rId8872" ref="G4661"/>
    <hyperlink r:id="rId8873" ref="A4662"/>
    <hyperlink r:id="rId8874" ref="G4662"/>
    <hyperlink r:id="rId8875" ref="A4663"/>
    <hyperlink r:id="rId8876" ref="G4663"/>
    <hyperlink r:id="rId8877" ref="A4664"/>
    <hyperlink r:id="rId8878" ref="G4664"/>
    <hyperlink r:id="rId8879" ref="A4665"/>
    <hyperlink r:id="rId8880" ref="G4665"/>
    <hyperlink r:id="rId8881" ref="A4666"/>
    <hyperlink r:id="rId8882" ref="G4666"/>
    <hyperlink r:id="rId8883" ref="A4667"/>
    <hyperlink r:id="rId8884" ref="G4667"/>
    <hyperlink r:id="rId8885" ref="A4668"/>
    <hyperlink r:id="rId8886" ref="G4668"/>
    <hyperlink r:id="rId8887" ref="A4669"/>
    <hyperlink r:id="rId8888" ref="G4669"/>
    <hyperlink r:id="rId8889" ref="A4670"/>
    <hyperlink r:id="rId8890" ref="G4670"/>
    <hyperlink r:id="rId8891" ref="A4671"/>
    <hyperlink r:id="rId8892" ref="G4671"/>
    <hyperlink r:id="rId8893" ref="A4672"/>
    <hyperlink r:id="rId8894" ref="G4672"/>
    <hyperlink r:id="rId8895" ref="A4673"/>
    <hyperlink r:id="rId8896" ref="G4673"/>
    <hyperlink r:id="rId8897" ref="A4674"/>
    <hyperlink r:id="rId8898" ref="G4674"/>
    <hyperlink r:id="rId8899" ref="A4675"/>
    <hyperlink r:id="rId8900" ref="G4675"/>
    <hyperlink r:id="rId8901" ref="A4676"/>
    <hyperlink r:id="rId8902" ref="G4676"/>
    <hyperlink r:id="rId8903" ref="A4677"/>
    <hyperlink r:id="rId8904" ref="G4677"/>
    <hyperlink r:id="rId8905" ref="A4678"/>
    <hyperlink r:id="rId8906" ref="G4678"/>
    <hyperlink r:id="rId8907" ref="A4679"/>
    <hyperlink r:id="rId8908" ref="G4679"/>
    <hyperlink r:id="rId8909" ref="A4680"/>
    <hyperlink r:id="rId8910" ref="G4680"/>
    <hyperlink r:id="rId8911" ref="A4681"/>
    <hyperlink r:id="rId8912" ref="G4681"/>
    <hyperlink r:id="rId8913" ref="A4682"/>
    <hyperlink r:id="rId8914" ref="G4682"/>
    <hyperlink r:id="rId8915" ref="A4683"/>
    <hyperlink r:id="rId8916" ref="G4683"/>
    <hyperlink r:id="rId8917" ref="A4684"/>
    <hyperlink r:id="rId8918" ref="G4684"/>
    <hyperlink r:id="rId8919" ref="A4685"/>
    <hyperlink r:id="rId8920" ref="G4685"/>
    <hyperlink r:id="rId8921" ref="A4686"/>
    <hyperlink r:id="rId8922" ref="G4686"/>
    <hyperlink r:id="rId8923" ref="A4687"/>
    <hyperlink r:id="rId8924" ref="G4687"/>
    <hyperlink r:id="rId8925" ref="A4688"/>
    <hyperlink r:id="rId8926" ref="G4688"/>
    <hyperlink r:id="rId8927" ref="A4689"/>
    <hyperlink r:id="rId8928" ref="G4689"/>
    <hyperlink r:id="rId8929" ref="A4690"/>
    <hyperlink r:id="rId8930" ref="G4690"/>
    <hyperlink r:id="rId8931" ref="A4691"/>
    <hyperlink r:id="rId8932" ref="G4691"/>
    <hyperlink r:id="rId8933" ref="A4692"/>
    <hyperlink r:id="rId8934" ref="G4692"/>
    <hyperlink r:id="rId8935" ref="A4693"/>
    <hyperlink r:id="rId8936" ref="G4693"/>
    <hyperlink r:id="rId8937" ref="A4694"/>
    <hyperlink r:id="rId8938" ref="G4694"/>
    <hyperlink r:id="rId8939" ref="A4695"/>
    <hyperlink r:id="rId8940" ref="G4695"/>
    <hyperlink r:id="rId8941" ref="A4696"/>
    <hyperlink r:id="rId8942" ref="G4696"/>
    <hyperlink r:id="rId8943" ref="A4697"/>
    <hyperlink r:id="rId8944" ref="G4697"/>
    <hyperlink r:id="rId8945" ref="A4698"/>
    <hyperlink r:id="rId8946" ref="G4698"/>
    <hyperlink r:id="rId8947" ref="A4699"/>
    <hyperlink r:id="rId8948" ref="G4699"/>
    <hyperlink r:id="rId8949" ref="A4700"/>
    <hyperlink r:id="rId8950" ref="G4700"/>
    <hyperlink r:id="rId8951" ref="A4701"/>
    <hyperlink r:id="rId8952" ref="G4701"/>
    <hyperlink r:id="rId8953" ref="A4702"/>
    <hyperlink r:id="rId8954" ref="G4702"/>
    <hyperlink r:id="rId8955" ref="A4703"/>
    <hyperlink r:id="rId8956" ref="G4703"/>
    <hyperlink r:id="rId8957" ref="A4704"/>
    <hyperlink r:id="rId8958" ref="G4704"/>
    <hyperlink r:id="rId8959" ref="A4705"/>
    <hyperlink r:id="rId8960" ref="G4705"/>
    <hyperlink r:id="rId8961" ref="A4706"/>
    <hyperlink r:id="rId8962" ref="G4706"/>
    <hyperlink r:id="rId8963" ref="A4707"/>
    <hyperlink r:id="rId8964" ref="G4707"/>
    <hyperlink r:id="rId8965" ref="A4708"/>
    <hyperlink r:id="rId8966" ref="G4708"/>
    <hyperlink r:id="rId8967" ref="A4709"/>
    <hyperlink r:id="rId8968" ref="G4709"/>
    <hyperlink r:id="rId8969" ref="A4710"/>
    <hyperlink r:id="rId8970" ref="G4710"/>
    <hyperlink r:id="rId8971" ref="A4711"/>
    <hyperlink r:id="rId8972" ref="G4711"/>
    <hyperlink r:id="rId8973" ref="A4712"/>
    <hyperlink r:id="rId8974" ref="G4712"/>
    <hyperlink r:id="rId8975" ref="A4713"/>
    <hyperlink r:id="rId8976" ref="G4713"/>
    <hyperlink r:id="rId8977" ref="A4714"/>
    <hyperlink r:id="rId8978" ref="G4714"/>
    <hyperlink r:id="rId8979" ref="A4715"/>
    <hyperlink r:id="rId8980" ref="G4715"/>
    <hyperlink r:id="rId8981" ref="A4716"/>
    <hyperlink r:id="rId8982" ref="G4716"/>
    <hyperlink r:id="rId8983" ref="A4717"/>
    <hyperlink r:id="rId8984" ref="G4717"/>
    <hyperlink r:id="rId8985" ref="A4718"/>
    <hyperlink r:id="rId8986" ref="G4718"/>
    <hyperlink r:id="rId8987" ref="A4719"/>
    <hyperlink r:id="rId8988" ref="G4719"/>
    <hyperlink r:id="rId8989" ref="A4720"/>
    <hyperlink r:id="rId8990" ref="G4720"/>
    <hyperlink r:id="rId8991" ref="A4721"/>
    <hyperlink r:id="rId8992" ref="G4721"/>
    <hyperlink r:id="rId8993" ref="A4722"/>
    <hyperlink r:id="rId8994" ref="G4722"/>
    <hyperlink r:id="rId8995" ref="A4723"/>
    <hyperlink r:id="rId8996" ref="G4723"/>
    <hyperlink r:id="rId8997" ref="A4724"/>
    <hyperlink r:id="rId8998" ref="G4724"/>
    <hyperlink r:id="rId8999" ref="A4725"/>
    <hyperlink r:id="rId9000" ref="G4725"/>
    <hyperlink r:id="rId9001" ref="A4726"/>
    <hyperlink r:id="rId9002" ref="G4726"/>
    <hyperlink r:id="rId9003" ref="A4727"/>
    <hyperlink r:id="rId9004" ref="G4727"/>
    <hyperlink r:id="rId9005" ref="A4728"/>
    <hyperlink r:id="rId9006" ref="G4728"/>
    <hyperlink r:id="rId9007" ref="A4729"/>
    <hyperlink r:id="rId9008" ref="G4729"/>
    <hyperlink r:id="rId9009" ref="A4730"/>
    <hyperlink r:id="rId9010" ref="G4730"/>
    <hyperlink r:id="rId9011" ref="A4731"/>
    <hyperlink r:id="rId9012" ref="G4731"/>
    <hyperlink r:id="rId9013" ref="A4732"/>
    <hyperlink r:id="rId9014" ref="G4732"/>
    <hyperlink r:id="rId9015" ref="A4733"/>
    <hyperlink r:id="rId9016" ref="G4733"/>
    <hyperlink r:id="rId9017" ref="A4734"/>
    <hyperlink r:id="rId9018" ref="G4734"/>
    <hyperlink r:id="rId9019" ref="A4735"/>
    <hyperlink r:id="rId9020" ref="G4735"/>
    <hyperlink r:id="rId9021" ref="A4736"/>
    <hyperlink r:id="rId9022" ref="G4736"/>
    <hyperlink r:id="rId9023" ref="A4737"/>
    <hyperlink r:id="rId9024" ref="G4737"/>
    <hyperlink r:id="rId9025" ref="A4738"/>
    <hyperlink r:id="rId9026" ref="G4738"/>
    <hyperlink r:id="rId9027" ref="A4739"/>
    <hyperlink r:id="rId9028" ref="G4739"/>
    <hyperlink r:id="rId9029" ref="A4740"/>
    <hyperlink r:id="rId9030" ref="G4740"/>
    <hyperlink r:id="rId9031" ref="A4741"/>
    <hyperlink r:id="rId9032" ref="G4741"/>
    <hyperlink r:id="rId9033" ref="A4742"/>
    <hyperlink r:id="rId9034" ref="G4742"/>
    <hyperlink r:id="rId9035" ref="A4743"/>
    <hyperlink r:id="rId9036" ref="G4743"/>
    <hyperlink r:id="rId9037" ref="A4744"/>
    <hyperlink r:id="rId9038" ref="G4744"/>
    <hyperlink r:id="rId9039" ref="A4745"/>
    <hyperlink r:id="rId9040" ref="G4745"/>
    <hyperlink r:id="rId9041" ref="A4746"/>
    <hyperlink r:id="rId9042" ref="G4746"/>
    <hyperlink r:id="rId9043" ref="A4747"/>
    <hyperlink r:id="rId9044" ref="G4747"/>
    <hyperlink r:id="rId9045" ref="A4748"/>
    <hyperlink r:id="rId9046" ref="G4748"/>
    <hyperlink r:id="rId9047" ref="A4749"/>
    <hyperlink r:id="rId9048" ref="G4749"/>
    <hyperlink r:id="rId9049" ref="A4750"/>
    <hyperlink r:id="rId9050" ref="G4750"/>
    <hyperlink r:id="rId9051" ref="A4751"/>
    <hyperlink r:id="rId9052" ref="G4751"/>
    <hyperlink r:id="rId9053" ref="A4752"/>
    <hyperlink r:id="rId9054" ref="G4752"/>
    <hyperlink r:id="rId9055" ref="A4753"/>
    <hyperlink r:id="rId9056" ref="G4753"/>
    <hyperlink r:id="rId9057" ref="A4754"/>
    <hyperlink r:id="rId9058" ref="G4754"/>
    <hyperlink r:id="rId9059" ref="A4755"/>
    <hyperlink r:id="rId9060" ref="G4755"/>
    <hyperlink r:id="rId9061" ref="A4756"/>
    <hyperlink r:id="rId9062" ref="G4756"/>
    <hyperlink r:id="rId9063" ref="A4757"/>
    <hyperlink r:id="rId9064" ref="G4757"/>
    <hyperlink r:id="rId9065" ref="A4758"/>
    <hyperlink r:id="rId9066" ref="G4758"/>
    <hyperlink r:id="rId9067" ref="A4759"/>
    <hyperlink r:id="rId9068" ref="G4759"/>
    <hyperlink r:id="rId9069" ref="A4760"/>
    <hyperlink r:id="rId9070" ref="G4760"/>
    <hyperlink r:id="rId9071" ref="A4761"/>
    <hyperlink r:id="rId9072" ref="G4761"/>
    <hyperlink r:id="rId9073" ref="A4762"/>
    <hyperlink r:id="rId9074" ref="G4762"/>
    <hyperlink r:id="rId9075" ref="A4763"/>
    <hyperlink r:id="rId9076" ref="G4763"/>
    <hyperlink r:id="rId9077" ref="A4764"/>
    <hyperlink r:id="rId9078" ref="G4764"/>
    <hyperlink r:id="rId9079" ref="A4765"/>
    <hyperlink r:id="rId9080" ref="G4765"/>
    <hyperlink r:id="rId9081" ref="A4766"/>
    <hyperlink r:id="rId9082" ref="G4766"/>
    <hyperlink r:id="rId9083" ref="A4767"/>
    <hyperlink r:id="rId9084" ref="G4767"/>
    <hyperlink r:id="rId9085" ref="A4768"/>
    <hyperlink r:id="rId9086" ref="G4768"/>
    <hyperlink r:id="rId9087" ref="A4769"/>
    <hyperlink r:id="rId9088" ref="G4769"/>
    <hyperlink r:id="rId9089" ref="A4770"/>
    <hyperlink r:id="rId9090" ref="G4770"/>
    <hyperlink r:id="rId9091" ref="A4771"/>
    <hyperlink r:id="rId9092" ref="G4771"/>
    <hyperlink r:id="rId9093" ref="A4772"/>
    <hyperlink r:id="rId9094" ref="G4772"/>
    <hyperlink r:id="rId9095" ref="A4773"/>
    <hyperlink r:id="rId9096" ref="G4773"/>
    <hyperlink r:id="rId9097" ref="A4774"/>
    <hyperlink r:id="rId9098" ref="G4774"/>
    <hyperlink r:id="rId9099" ref="A4775"/>
    <hyperlink r:id="rId9100" ref="G4775"/>
    <hyperlink r:id="rId9101" ref="A4776"/>
    <hyperlink r:id="rId9102" ref="G4776"/>
    <hyperlink r:id="rId9103" ref="A4777"/>
    <hyperlink r:id="rId9104" ref="G4777"/>
    <hyperlink r:id="rId9105" ref="A4778"/>
    <hyperlink r:id="rId9106" ref="G4778"/>
    <hyperlink r:id="rId9107" ref="A4779"/>
    <hyperlink r:id="rId9108" ref="G4779"/>
    <hyperlink r:id="rId9109" ref="A4780"/>
    <hyperlink r:id="rId9110" ref="G4780"/>
    <hyperlink r:id="rId9111" ref="A4781"/>
    <hyperlink r:id="rId9112" ref="G4781"/>
    <hyperlink r:id="rId9113" ref="A4782"/>
    <hyperlink r:id="rId9114" ref="G4782"/>
    <hyperlink r:id="rId9115" ref="A4783"/>
    <hyperlink r:id="rId9116" ref="G4783"/>
    <hyperlink r:id="rId9117" ref="A4784"/>
    <hyperlink r:id="rId9118" ref="G4784"/>
    <hyperlink r:id="rId9119" ref="A4785"/>
    <hyperlink r:id="rId9120" ref="G4785"/>
    <hyperlink r:id="rId9121" ref="A4786"/>
    <hyperlink r:id="rId9122" ref="G4786"/>
    <hyperlink r:id="rId9123" ref="A4787"/>
    <hyperlink r:id="rId9124" ref="G4787"/>
    <hyperlink r:id="rId9125" ref="A4788"/>
    <hyperlink r:id="rId9126" ref="G4788"/>
    <hyperlink r:id="rId9127" ref="A4789"/>
    <hyperlink r:id="rId9128" ref="G4789"/>
    <hyperlink r:id="rId9129" ref="A4790"/>
    <hyperlink r:id="rId9130" ref="G4790"/>
    <hyperlink r:id="rId9131" ref="A4791"/>
    <hyperlink r:id="rId9132" ref="G4791"/>
    <hyperlink r:id="rId9133" ref="A4792"/>
    <hyperlink r:id="rId9134" ref="G4792"/>
    <hyperlink r:id="rId9135" ref="A4793"/>
    <hyperlink r:id="rId9136" ref="G4793"/>
    <hyperlink r:id="rId9137" ref="A4794"/>
    <hyperlink r:id="rId9138" ref="G4794"/>
    <hyperlink r:id="rId9139" ref="A4795"/>
    <hyperlink r:id="rId9140" ref="G4795"/>
    <hyperlink r:id="rId9141" ref="A4796"/>
    <hyperlink r:id="rId9142" ref="G4796"/>
    <hyperlink r:id="rId9143" ref="A4797"/>
    <hyperlink r:id="rId9144" ref="G4797"/>
    <hyperlink r:id="rId9145" ref="A4798"/>
    <hyperlink r:id="rId9146" ref="G4798"/>
    <hyperlink r:id="rId9147" ref="A4799"/>
    <hyperlink r:id="rId9148" ref="G4799"/>
    <hyperlink r:id="rId9149" ref="A4800"/>
    <hyperlink r:id="rId9150" ref="G4800"/>
    <hyperlink r:id="rId9151" ref="A4801"/>
    <hyperlink r:id="rId9152" ref="G4801"/>
    <hyperlink r:id="rId9153" ref="A4802"/>
    <hyperlink r:id="rId9154" ref="G4802"/>
    <hyperlink r:id="rId9155" ref="A4803"/>
    <hyperlink r:id="rId9156" ref="G4803"/>
    <hyperlink r:id="rId9157" ref="A4804"/>
    <hyperlink r:id="rId9158" ref="G4804"/>
    <hyperlink r:id="rId9159" ref="A4805"/>
    <hyperlink r:id="rId9160" ref="G4805"/>
    <hyperlink r:id="rId9161" ref="A4806"/>
    <hyperlink r:id="rId9162" ref="G4806"/>
    <hyperlink r:id="rId9163" ref="A4807"/>
    <hyperlink r:id="rId9164" ref="G4807"/>
    <hyperlink r:id="rId9165" ref="A4808"/>
    <hyperlink r:id="rId9166" ref="G4808"/>
    <hyperlink r:id="rId9167" ref="A4809"/>
    <hyperlink r:id="rId9168" ref="G4809"/>
    <hyperlink r:id="rId9169" ref="A4810"/>
    <hyperlink r:id="rId9170" ref="G4810"/>
    <hyperlink r:id="rId9171" ref="A4811"/>
    <hyperlink r:id="rId9172" ref="G4811"/>
    <hyperlink r:id="rId9173" ref="A4812"/>
    <hyperlink r:id="rId9174" ref="G4812"/>
    <hyperlink r:id="rId9175" ref="A4813"/>
    <hyperlink r:id="rId9176" ref="G4813"/>
    <hyperlink r:id="rId9177" ref="A4814"/>
    <hyperlink r:id="rId9178" ref="G4814"/>
    <hyperlink r:id="rId9179" ref="A4815"/>
    <hyperlink r:id="rId9180" ref="G4815"/>
    <hyperlink r:id="rId9181" ref="A4816"/>
    <hyperlink r:id="rId9182" ref="G4816"/>
    <hyperlink r:id="rId9183" ref="A4817"/>
    <hyperlink r:id="rId9184" ref="G4817"/>
    <hyperlink r:id="rId9185" ref="A4818"/>
    <hyperlink r:id="rId9186" ref="G4818"/>
    <hyperlink r:id="rId9187" ref="A4819"/>
    <hyperlink r:id="rId9188" ref="G4819"/>
    <hyperlink r:id="rId9189" ref="A4820"/>
    <hyperlink r:id="rId9190" ref="G4820"/>
    <hyperlink r:id="rId9191" ref="A4821"/>
    <hyperlink r:id="rId9192" ref="G4821"/>
    <hyperlink r:id="rId9193" ref="A4822"/>
    <hyperlink r:id="rId9194" ref="G4822"/>
    <hyperlink r:id="rId9195" ref="A4823"/>
    <hyperlink r:id="rId9196" ref="G4823"/>
    <hyperlink r:id="rId9197" ref="A4824"/>
    <hyperlink r:id="rId9198" ref="G4824"/>
    <hyperlink r:id="rId9199" ref="A4825"/>
    <hyperlink r:id="rId9200" ref="G4825"/>
    <hyperlink r:id="rId9201" ref="A4826"/>
    <hyperlink r:id="rId9202" ref="G4826"/>
    <hyperlink r:id="rId9203" ref="A4827"/>
    <hyperlink r:id="rId9204" ref="G4827"/>
    <hyperlink r:id="rId9205" ref="A4828"/>
    <hyperlink r:id="rId9206" ref="G4828"/>
    <hyperlink r:id="rId9207" ref="A4829"/>
    <hyperlink r:id="rId9208" ref="G4829"/>
    <hyperlink r:id="rId9209" ref="A4830"/>
    <hyperlink r:id="rId9210" ref="G4830"/>
    <hyperlink r:id="rId9211" ref="A4831"/>
    <hyperlink r:id="rId9212" ref="G4831"/>
    <hyperlink r:id="rId9213" ref="A4832"/>
    <hyperlink r:id="rId9214" ref="G4832"/>
    <hyperlink r:id="rId9215" ref="A4833"/>
    <hyperlink r:id="rId9216" ref="G4833"/>
    <hyperlink r:id="rId9217" ref="A4834"/>
    <hyperlink r:id="rId9218" ref="G4834"/>
    <hyperlink r:id="rId9219" ref="A4835"/>
    <hyperlink r:id="rId9220" ref="G4835"/>
    <hyperlink r:id="rId9221" ref="A4836"/>
    <hyperlink r:id="rId9222" ref="G4836"/>
    <hyperlink r:id="rId9223" ref="A4837"/>
    <hyperlink r:id="rId9224" ref="G4837"/>
    <hyperlink r:id="rId9225" ref="A4838"/>
    <hyperlink r:id="rId9226" ref="G4838"/>
    <hyperlink r:id="rId9227" ref="A4839"/>
    <hyperlink r:id="rId9228" ref="G4839"/>
    <hyperlink r:id="rId9229" ref="A4840"/>
    <hyperlink r:id="rId9230" ref="G4840"/>
    <hyperlink r:id="rId9231" ref="A4841"/>
    <hyperlink r:id="rId9232" ref="G4841"/>
    <hyperlink r:id="rId9233" ref="A4842"/>
    <hyperlink r:id="rId9234" ref="G4842"/>
    <hyperlink r:id="rId9235" ref="A4843"/>
    <hyperlink r:id="rId9236" ref="G4843"/>
    <hyperlink r:id="rId9237" ref="A4844"/>
    <hyperlink r:id="rId9238" ref="G4844"/>
    <hyperlink r:id="rId9239" ref="A4845"/>
    <hyperlink r:id="rId9240" ref="G4845"/>
    <hyperlink r:id="rId9241" ref="A4846"/>
    <hyperlink r:id="rId9242" ref="G4846"/>
    <hyperlink r:id="rId9243" ref="A4847"/>
    <hyperlink r:id="rId9244" ref="G4847"/>
    <hyperlink r:id="rId9245" ref="A4848"/>
    <hyperlink r:id="rId9246" ref="G4848"/>
    <hyperlink r:id="rId9247" ref="A4849"/>
    <hyperlink r:id="rId9248" ref="G4849"/>
    <hyperlink r:id="rId9249" ref="A4850"/>
    <hyperlink r:id="rId9250" ref="G4850"/>
    <hyperlink r:id="rId9251" ref="A4851"/>
    <hyperlink r:id="rId9252" ref="G4851"/>
    <hyperlink r:id="rId9253" ref="A4852"/>
    <hyperlink r:id="rId9254" ref="G4852"/>
    <hyperlink r:id="rId9255" ref="A4853"/>
    <hyperlink r:id="rId9256" ref="G4853"/>
    <hyperlink r:id="rId9257" ref="A4854"/>
    <hyperlink r:id="rId9258" ref="G4854"/>
    <hyperlink r:id="rId9259" ref="A4855"/>
    <hyperlink r:id="rId9260" ref="G4855"/>
    <hyperlink r:id="rId9261" ref="A4856"/>
    <hyperlink r:id="rId9262" ref="G4856"/>
    <hyperlink r:id="rId9263" ref="A4857"/>
    <hyperlink r:id="rId9264" ref="G4857"/>
    <hyperlink r:id="rId9265" ref="A4858"/>
    <hyperlink r:id="rId9266" ref="G4858"/>
    <hyperlink r:id="rId9267" ref="A4859"/>
    <hyperlink r:id="rId9268" ref="G4859"/>
    <hyperlink r:id="rId9269" ref="A4860"/>
    <hyperlink r:id="rId9270" ref="G4860"/>
    <hyperlink r:id="rId9271" ref="A4861"/>
    <hyperlink r:id="rId9272" ref="G4861"/>
    <hyperlink r:id="rId9273" ref="A4862"/>
    <hyperlink r:id="rId9274" ref="G4862"/>
    <hyperlink r:id="rId9275" ref="A4863"/>
    <hyperlink r:id="rId9276" ref="G4863"/>
    <hyperlink r:id="rId9277" ref="A4864"/>
    <hyperlink r:id="rId9278" ref="G4864"/>
    <hyperlink r:id="rId9279" ref="A4865"/>
    <hyperlink r:id="rId9280" ref="G4865"/>
    <hyperlink r:id="rId9281" ref="A4866"/>
    <hyperlink r:id="rId9282" ref="G4866"/>
    <hyperlink r:id="rId9283" ref="A4867"/>
    <hyperlink r:id="rId9284" ref="G4867"/>
    <hyperlink r:id="rId9285" ref="A4868"/>
    <hyperlink r:id="rId9286" ref="G4868"/>
    <hyperlink r:id="rId9287" ref="A4869"/>
    <hyperlink r:id="rId9288" ref="G4869"/>
    <hyperlink r:id="rId9289" ref="A4870"/>
    <hyperlink r:id="rId9290" ref="G4870"/>
    <hyperlink r:id="rId9291" ref="A4871"/>
    <hyperlink r:id="rId9292" ref="G4871"/>
    <hyperlink r:id="rId9293" ref="A4872"/>
    <hyperlink r:id="rId9294" ref="G4872"/>
    <hyperlink r:id="rId9295" ref="A4873"/>
    <hyperlink r:id="rId9296" ref="G4873"/>
    <hyperlink r:id="rId9297" ref="A4874"/>
    <hyperlink r:id="rId9298" ref="G4874"/>
    <hyperlink r:id="rId9299" ref="A4875"/>
    <hyperlink r:id="rId9300" ref="G4875"/>
    <hyperlink r:id="rId9301" ref="A4876"/>
    <hyperlink r:id="rId9302" ref="G4876"/>
    <hyperlink r:id="rId9303" ref="A4877"/>
    <hyperlink r:id="rId9304" ref="G4877"/>
    <hyperlink r:id="rId9305" ref="A4878"/>
    <hyperlink r:id="rId9306" ref="G4878"/>
    <hyperlink r:id="rId9307" ref="A4879"/>
    <hyperlink r:id="rId9308" ref="G4879"/>
    <hyperlink r:id="rId9309" ref="A4880"/>
    <hyperlink r:id="rId9310" ref="G4880"/>
    <hyperlink r:id="rId9311" ref="A4881"/>
    <hyperlink r:id="rId9312" ref="G4881"/>
    <hyperlink r:id="rId9313" ref="A4882"/>
    <hyperlink r:id="rId9314" ref="G4882"/>
    <hyperlink r:id="rId9315" ref="A4883"/>
    <hyperlink r:id="rId9316" ref="G4883"/>
    <hyperlink r:id="rId9317" ref="A4884"/>
    <hyperlink r:id="rId9318" ref="G4884"/>
    <hyperlink r:id="rId9319" ref="A4885"/>
    <hyperlink r:id="rId9320" ref="G4885"/>
    <hyperlink r:id="rId9321" ref="A4886"/>
    <hyperlink r:id="rId9322" ref="G4886"/>
    <hyperlink r:id="rId9323" ref="A4887"/>
    <hyperlink r:id="rId9324" ref="G4887"/>
    <hyperlink r:id="rId9325" ref="A4888"/>
    <hyperlink r:id="rId9326" ref="G4888"/>
    <hyperlink r:id="rId9327" ref="A4889"/>
    <hyperlink r:id="rId9328" ref="G4889"/>
    <hyperlink r:id="rId9329" ref="A4890"/>
    <hyperlink r:id="rId9330" ref="G4890"/>
    <hyperlink r:id="rId9331" ref="A4891"/>
    <hyperlink r:id="rId9332" ref="G4891"/>
    <hyperlink r:id="rId9333" ref="A4892"/>
    <hyperlink r:id="rId9334" ref="G4892"/>
    <hyperlink r:id="rId9335" ref="A4893"/>
    <hyperlink r:id="rId9336" ref="G4893"/>
    <hyperlink r:id="rId9337" ref="A4894"/>
    <hyperlink r:id="rId9338" ref="G4894"/>
    <hyperlink r:id="rId9339" ref="A4895"/>
    <hyperlink r:id="rId9340" ref="G4895"/>
    <hyperlink r:id="rId9341" ref="A4896"/>
    <hyperlink r:id="rId9342" ref="G4896"/>
    <hyperlink r:id="rId9343" ref="A4897"/>
    <hyperlink r:id="rId9344" ref="G4897"/>
    <hyperlink r:id="rId9345" ref="A4898"/>
    <hyperlink r:id="rId9346" ref="G4898"/>
    <hyperlink r:id="rId9347" ref="A4899"/>
    <hyperlink r:id="rId9348" ref="G4899"/>
    <hyperlink r:id="rId9349" ref="A4900"/>
    <hyperlink r:id="rId9350" ref="G4900"/>
    <hyperlink r:id="rId9351" ref="A4901"/>
    <hyperlink r:id="rId9352" ref="G4901"/>
    <hyperlink r:id="rId9353" ref="A4902"/>
    <hyperlink r:id="rId9354" ref="G4902"/>
    <hyperlink r:id="rId9355" ref="A4903"/>
    <hyperlink r:id="rId9356" ref="G4903"/>
    <hyperlink r:id="rId9357" ref="A4904"/>
    <hyperlink r:id="rId9358" ref="G4904"/>
    <hyperlink r:id="rId9359" ref="A4905"/>
    <hyperlink r:id="rId9360" ref="G4905"/>
    <hyperlink r:id="rId9361" ref="A4906"/>
    <hyperlink r:id="rId9362" ref="G4906"/>
    <hyperlink r:id="rId9363" ref="A4907"/>
    <hyperlink r:id="rId9364" ref="G4907"/>
    <hyperlink r:id="rId9365" ref="A4908"/>
    <hyperlink r:id="rId9366" ref="G4908"/>
    <hyperlink r:id="rId9367" ref="A4909"/>
    <hyperlink r:id="rId9368" ref="G4909"/>
    <hyperlink r:id="rId9369" ref="A4910"/>
    <hyperlink r:id="rId9370" ref="G4910"/>
    <hyperlink r:id="rId9371" ref="A4911"/>
    <hyperlink r:id="rId9372" ref="G4911"/>
    <hyperlink r:id="rId9373" ref="A4912"/>
    <hyperlink r:id="rId9374" ref="G4912"/>
    <hyperlink r:id="rId9375" ref="A4913"/>
    <hyperlink r:id="rId9376" ref="G4913"/>
    <hyperlink r:id="rId9377" ref="A4914"/>
    <hyperlink r:id="rId9378" ref="G4914"/>
    <hyperlink r:id="rId9379" ref="A4915"/>
    <hyperlink r:id="rId9380" ref="G4915"/>
    <hyperlink r:id="rId9381" ref="A4916"/>
    <hyperlink r:id="rId9382" ref="G4916"/>
    <hyperlink r:id="rId9383" ref="A4917"/>
    <hyperlink r:id="rId9384" ref="G4917"/>
    <hyperlink r:id="rId9385" ref="A4918"/>
    <hyperlink r:id="rId9386" ref="G4918"/>
    <hyperlink r:id="rId9387" ref="A4919"/>
    <hyperlink r:id="rId9388" ref="G4919"/>
    <hyperlink r:id="rId9389" ref="A4920"/>
    <hyperlink r:id="rId9390" ref="G4920"/>
    <hyperlink r:id="rId9391" ref="A4921"/>
    <hyperlink r:id="rId9392" ref="G4921"/>
    <hyperlink r:id="rId9393" ref="A4922"/>
    <hyperlink r:id="rId9394" ref="G4922"/>
    <hyperlink r:id="rId9395" ref="A4923"/>
    <hyperlink r:id="rId9396" ref="G4923"/>
    <hyperlink r:id="rId9397" ref="A4924"/>
    <hyperlink r:id="rId9398" ref="G4924"/>
    <hyperlink r:id="rId9399" ref="A4925"/>
    <hyperlink r:id="rId9400" ref="G4925"/>
    <hyperlink r:id="rId9401" ref="A4926"/>
    <hyperlink r:id="rId9402" ref="G4926"/>
    <hyperlink r:id="rId9403" ref="A4927"/>
    <hyperlink r:id="rId9404" ref="G4927"/>
    <hyperlink r:id="rId9405" ref="A4928"/>
    <hyperlink r:id="rId9406" ref="G4928"/>
    <hyperlink r:id="rId9407" ref="A4929"/>
    <hyperlink r:id="rId9408" ref="G4929"/>
    <hyperlink r:id="rId9409" ref="A4930"/>
    <hyperlink r:id="rId9410" ref="G4930"/>
    <hyperlink r:id="rId9411" ref="A4931"/>
    <hyperlink r:id="rId9412" ref="G4931"/>
    <hyperlink r:id="rId9413" ref="A4932"/>
    <hyperlink r:id="rId9414" ref="G4932"/>
    <hyperlink r:id="rId9415" ref="A4933"/>
    <hyperlink r:id="rId9416" ref="G4933"/>
    <hyperlink r:id="rId9417" ref="A4934"/>
    <hyperlink r:id="rId9418" ref="G4934"/>
    <hyperlink r:id="rId9419" ref="A4935"/>
    <hyperlink r:id="rId9420" ref="G4935"/>
    <hyperlink r:id="rId9421" ref="A4936"/>
    <hyperlink r:id="rId9422" ref="G4936"/>
    <hyperlink r:id="rId9423" ref="A4937"/>
    <hyperlink r:id="rId9424" ref="G4937"/>
    <hyperlink r:id="rId9425" ref="A4938"/>
    <hyperlink r:id="rId9426" ref="G4938"/>
    <hyperlink r:id="rId9427" ref="A4939"/>
    <hyperlink r:id="rId9428" ref="G4939"/>
    <hyperlink r:id="rId9429" ref="A4940"/>
    <hyperlink r:id="rId9430" ref="G4940"/>
    <hyperlink r:id="rId9431" ref="A4941"/>
    <hyperlink r:id="rId9432" ref="G4941"/>
    <hyperlink r:id="rId9433" ref="A4942"/>
    <hyperlink r:id="rId9434" ref="G4942"/>
    <hyperlink r:id="rId9435" ref="A4943"/>
    <hyperlink r:id="rId9436" ref="G4943"/>
    <hyperlink r:id="rId9437" ref="A4944"/>
    <hyperlink r:id="rId9438" ref="G4944"/>
    <hyperlink r:id="rId9439" ref="A4945"/>
    <hyperlink r:id="rId9440" ref="G4945"/>
    <hyperlink r:id="rId9441" ref="A4946"/>
    <hyperlink r:id="rId9442" ref="G4946"/>
    <hyperlink r:id="rId9443" ref="A4947"/>
    <hyperlink r:id="rId9444" ref="G4947"/>
    <hyperlink r:id="rId9445" ref="A4948"/>
    <hyperlink r:id="rId9446" ref="G4948"/>
    <hyperlink r:id="rId9447" ref="A4949"/>
    <hyperlink r:id="rId9448" ref="G4949"/>
    <hyperlink r:id="rId9449" ref="A4950"/>
    <hyperlink r:id="rId9450" ref="G4950"/>
    <hyperlink r:id="rId9451" ref="A4951"/>
    <hyperlink r:id="rId9452" ref="G4951"/>
    <hyperlink r:id="rId9453" ref="A4952"/>
    <hyperlink r:id="rId9454" ref="G4952"/>
    <hyperlink r:id="rId9455" ref="A4953"/>
    <hyperlink r:id="rId9456" ref="G4953"/>
    <hyperlink r:id="rId9457" ref="A4954"/>
    <hyperlink r:id="rId9458" ref="G4954"/>
    <hyperlink r:id="rId9459" ref="A4955"/>
    <hyperlink r:id="rId9460" ref="G4955"/>
    <hyperlink r:id="rId9461" ref="A4956"/>
    <hyperlink r:id="rId9462" ref="G4956"/>
    <hyperlink r:id="rId9463" ref="A4957"/>
    <hyperlink r:id="rId9464" ref="G4957"/>
    <hyperlink r:id="rId9465" ref="A4958"/>
    <hyperlink r:id="rId9466" ref="G4958"/>
    <hyperlink r:id="rId9467" ref="A4959"/>
    <hyperlink r:id="rId9468" ref="G4959"/>
    <hyperlink r:id="rId9469" ref="A4960"/>
    <hyperlink r:id="rId9470" ref="G4960"/>
    <hyperlink r:id="rId9471" ref="A4961"/>
    <hyperlink r:id="rId9472" ref="G4961"/>
    <hyperlink r:id="rId9473" ref="A4962"/>
    <hyperlink r:id="rId9474" ref="G4962"/>
    <hyperlink r:id="rId9475" ref="A4963"/>
    <hyperlink r:id="rId9476" ref="G4963"/>
    <hyperlink r:id="rId9477" ref="A4964"/>
    <hyperlink r:id="rId9478" ref="G4964"/>
    <hyperlink r:id="rId9479" ref="A4965"/>
    <hyperlink r:id="rId9480" ref="G4965"/>
    <hyperlink r:id="rId9481" ref="A4966"/>
    <hyperlink r:id="rId9482" ref="G4966"/>
    <hyperlink r:id="rId9483" ref="A4967"/>
    <hyperlink r:id="rId9484" ref="G4967"/>
    <hyperlink r:id="rId9485" ref="A4968"/>
    <hyperlink r:id="rId9486" ref="G4968"/>
    <hyperlink r:id="rId9487" ref="A4969"/>
    <hyperlink r:id="rId9488" ref="G4969"/>
    <hyperlink r:id="rId9489" ref="A4970"/>
    <hyperlink r:id="rId9490" ref="G4970"/>
    <hyperlink r:id="rId9491" ref="A4971"/>
    <hyperlink r:id="rId9492" ref="G4971"/>
    <hyperlink r:id="rId9493" ref="A4972"/>
    <hyperlink r:id="rId9494" ref="G4972"/>
    <hyperlink r:id="rId9495" ref="A4973"/>
    <hyperlink r:id="rId9496" ref="G4973"/>
    <hyperlink r:id="rId9497" ref="A4974"/>
    <hyperlink r:id="rId9498" ref="G4974"/>
    <hyperlink r:id="rId9499" ref="A4975"/>
    <hyperlink r:id="rId9500" ref="G4975"/>
    <hyperlink r:id="rId9501" ref="A4976"/>
    <hyperlink r:id="rId9502" ref="G4976"/>
    <hyperlink r:id="rId9503" ref="A4977"/>
    <hyperlink r:id="rId9504" ref="G4977"/>
    <hyperlink r:id="rId9505" ref="A4978"/>
    <hyperlink r:id="rId9506" ref="G4978"/>
    <hyperlink r:id="rId9507" ref="A4979"/>
    <hyperlink r:id="rId9508" ref="G4979"/>
    <hyperlink r:id="rId9509" ref="A4980"/>
    <hyperlink r:id="rId9510" ref="G4980"/>
    <hyperlink r:id="rId9511" ref="A4981"/>
    <hyperlink r:id="rId9512" ref="G4981"/>
    <hyperlink r:id="rId9513" ref="A4982"/>
    <hyperlink r:id="rId9514" ref="G4982"/>
    <hyperlink r:id="rId9515" ref="A4983"/>
    <hyperlink r:id="rId9516" ref="G4983"/>
    <hyperlink r:id="rId9517" ref="A4984"/>
    <hyperlink r:id="rId9518" ref="G4984"/>
    <hyperlink r:id="rId9519" ref="A4985"/>
    <hyperlink r:id="rId9520" ref="G4985"/>
    <hyperlink r:id="rId9521" ref="A4986"/>
    <hyperlink r:id="rId9522" ref="G4986"/>
    <hyperlink r:id="rId9523" ref="A4987"/>
    <hyperlink r:id="rId9524" ref="G4987"/>
    <hyperlink r:id="rId9525" ref="A4988"/>
    <hyperlink r:id="rId9526" ref="G4988"/>
    <hyperlink r:id="rId9527" ref="A4989"/>
    <hyperlink r:id="rId9528" ref="G4989"/>
    <hyperlink r:id="rId9529" ref="A4990"/>
    <hyperlink r:id="rId9530" ref="G4990"/>
    <hyperlink r:id="rId9531" ref="A4991"/>
    <hyperlink r:id="rId9532" ref="G4991"/>
    <hyperlink r:id="rId9533" ref="A4992"/>
    <hyperlink r:id="rId9534" ref="G4992"/>
    <hyperlink r:id="rId9535" ref="A4993"/>
    <hyperlink r:id="rId9536" ref="G4993"/>
    <hyperlink r:id="rId9537" ref="A4994"/>
    <hyperlink r:id="rId9538" ref="G4994"/>
    <hyperlink r:id="rId9539" ref="A4995"/>
    <hyperlink r:id="rId9540" ref="G4995"/>
    <hyperlink r:id="rId9541" ref="A4996"/>
    <hyperlink r:id="rId9542" ref="G4996"/>
    <hyperlink r:id="rId9543" ref="A4997"/>
    <hyperlink r:id="rId9544" ref="G4997"/>
    <hyperlink r:id="rId9545" ref="A4998"/>
    <hyperlink r:id="rId9546" ref="G4998"/>
    <hyperlink r:id="rId9547" ref="A4999"/>
    <hyperlink r:id="rId9548" ref="G4999"/>
    <hyperlink r:id="rId9549" ref="A5000"/>
    <hyperlink r:id="rId9550" ref="G5000"/>
    <hyperlink r:id="rId9551" ref="A5001"/>
    <hyperlink r:id="rId9552" ref="G5001"/>
    <hyperlink r:id="rId9553" ref="A5002"/>
    <hyperlink r:id="rId9554" ref="G5002"/>
    <hyperlink r:id="rId9555" ref="A5003"/>
    <hyperlink r:id="rId9556" ref="G5003"/>
    <hyperlink r:id="rId9557" ref="A5004"/>
    <hyperlink r:id="rId9558" ref="G5004"/>
    <hyperlink r:id="rId9559" ref="A5005"/>
    <hyperlink r:id="rId9560" ref="G5005"/>
    <hyperlink r:id="rId9561" ref="A5006"/>
    <hyperlink r:id="rId9562" ref="G5006"/>
    <hyperlink r:id="rId9563" ref="A5007"/>
    <hyperlink r:id="rId9564" ref="G5007"/>
    <hyperlink r:id="rId9565" ref="A5008"/>
    <hyperlink r:id="rId9566" ref="G5008"/>
    <hyperlink r:id="rId9567" ref="A5009"/>
    <hyperlink r:id="rId9568" ref="G5009"/>
    <hyperlink r:id="rId9569" ref="A5010"/>
    <hyperlink r:id="rId9570" ref="G5010"/>
    <hyperlink r:id="rId9571" ref="A5011"/>
    <hyperlink r:id="rId9572" ref="G5011"/>
    <hyperlink r:id="rId9573" ref="A5012"/>
    <hyperlink r:id="rId9574" ref="G5012"/>
    <hyperlink r:id="rId9575" ref="A5013"/>
    <hyperlink r:id="rId9576" ref="G5013"/>
    <hyperlink r:id="rId9577" ref="A5014"/>
    <hyperlink r:id="rId9578" ref="G5014"/>
    <hyperlink r:id="rId9579" ref="A5015"/>
    <hyperlink r:id="rId9580" ref="G5015"/>
    <hyperlink r:id="rId9581" ref="A5016"/>
    <hyperlink r:id="rId9582" ref="G5016"/>
    <hyperlink r:id="rId9583" ref="A5017"/>
    <hyperlink r:id="rId9584" ref="G5017"/>
    <hyperlink r:id="rId9585" ref="A5018"/>
    <hyperlink r:id="rId9586" ref="G5018"/>
    <hyperlink r:id="rId9587" ref="A5019"/>
    <hyperlink r:id="rId9588" ref="G5019"/>
    <hyperlink r:id="rId9589" ref="A5020"/>
    <hyperlink r:id="rId9590" ref="G5020"/>
    <hyperlink r:id="rId9591" ref="A5021"/>
    <hyperlink r:id="rId9592" ref="G5021"/>
    <hyperlink r:id="rId9593" ref="A5022"/>
    <hyperlink r:id="rId9594" ref="G5022"/>
    <hyperlink r:id="rId9595" ref="A5023"/>
    <hyperlink r:id="rId9596" ref="G5023"/>
    <hyperlink r:id="rId9597" ref="A5024"/>
    <hyperlink r:id="rId9598" ref="G5024"/>
    <hyperlink r:id="rId9599" ref="A5025"/>
    <hyperlink r:id="rId9600" ref="G5025"/>
    <hyperlink r:id="rId9601" ref="A5026"/>
    <hyperlink r:id="rId9602" ref="G5026"/>
    <hyperlink r:id="rId9603" ref="A5027"/>
    <hyperlink r:id="rId9604" ref="G5027"/>
    <hyperlink r:id="rId9605" ref="A5028"/>
    <hyperlink r:id="rId9606" ref="G5028"/>
    <hyperlink r:id="rId9607" ref="A5029"/>
    <hyperlink r:id="rId9608" ref="G5029"/>
    <hyperlink r:id="rId9609" ref="A5030"/>
    <hyperlink r:id="rId9610" ref="G5030"/>
    <hyperlink r:id="rId9611" ref="A5031"/>
    <hyperlink r:id="rId9612" ref="G5031"/>
    <hyperlink r:id="rId9613" ref="A5032"/>
    <hyperlink r:id="rId9614" ref="G5032"/>
    <hyperlink r:id="rId9615" ref="A5033"/>
    <hyperlink r:id="rId9616" ref="G5033"/>
    <hyperlink r:id="rId9617" ref="A5034"/>
    <hyperlink r:id="rId9618" ref="G5034"/>
    <hyperlink r:id="rId9619" ref="A5035"/>
    <hyperlink r:id="rId9620" ref="G5035"/>
    <hyperlink r:id="rId9621" ref="A5036"/>
    <hyperlink r:id="rId9622" ref="G5036"/>
    <hyperlink r:id="rId9623" ref="A5037"/>
    <hyperlink r:id="rId9624" ref="G5037"/>
    <hyperlink r:id="rId9625" ref="A5038"/>
    <hyperlink r:id="rId9626" ref="G5038"/>
    <hyperlink r:id="rId9627" ref="A5039"/>
    <hyperlink r:id="rId9628" ref="G5039"/>
    <hyperlink r:id="rId9629" ref="A5040"/>
    <hyperlink r:id="rId9630" ref="G5040"/>
    <hyperlink r:id="rId9631" ref="A5041"/>
    <hyperlink r:id="rId9632" ref="G5041"/>
    <hyperlink r:id="rId9633" ref="A5042"/>
    <hyperlink r:id="rId9634" ref="G5042"/>
    <hyperlink r:id="rId9635" ref="A5043"/>
    <hyperlink r:id="rId9636" ref="G5043"/>
    <hyperlink r:id="rId9637" ref="A5044"/>
    <hyperlink r:id="rId9638" ref="G5044"/>
    <hyperlink r:id="rId9639" ref="A5045"/>
    <hyperlink r:id="rId9640" ref="G5045"/>
    <hyperlink r:id="rId9641" ref="A5046"/>
    <hyperlink r:id="rId9642" ref="G5046"/>
    <hyperlink r:id="rId9643" ref="A5047"/>
    <hyperlink r:id="rId9644" ref="G5047"/>
    <hyperlink r:id="rId9645" ref="A5048"/>
    <hyperlink r:id="rId9646" ref="G5048"/>
    <hyperlink r:id="rId9647" ref="A5049"/>
    <hyperlink r:id="rId9648" ref="G5049"/>
    <hyperlink r:id="rId9649" ref="A5050"/>
    <hyperlink r:id="rId9650" ref="G5050"/>
    <hyperlink r:id="rId9651" ref="A5051"/>
    <hyperlink r:id="rId9652" ref="G5051"/>
    <hyperlink r:id="rId9653" ref="A5052"/>
    <hyperlink r:id="rId9654" ref="G5052"/>
    <hyperlink r:id="rId9655" ref="A5053"/>
    <hyperlink r:id="rId9656" ref="G5053"/>
    <hyperlink r:id="rId9657" ref="A5054"/>
    <hyperlink r:id="rId9658" ref="G5054"/>
    <hyperlink r:id="rId9659" ref="A5055"/>
    <hyperlink r:id="rId9660" ref="G5055"/>
    <hyperlink r:id="rId9661" ref="A5056"/>
    <hyperlink r:id="rId9662" ref="G5056"/>
    <hyperlink r:id="rId9663" ref="A5057"/>
    <hyperlink r:id="rId9664" ref="G5057"/>
    <hyperlink r:id="rId9665" ref="A5058"/>
    <hyperlink r:id="rId9666" ref="G5058"/>
    <hyperlink r:id="rId9667" ref="A5059"/>
    <hyperlink r:id="rId9668" ref="G5059"/>
    <hyperlink r:id="rId9669" ref="A5060"/>
    <hyperlink r:id="rId9670" ref="G5060"/>
    <hyperlink r:id="rId9671" ref="A5061"/>
    <hyperlink r:id="rId9672" ref="G5061"/>
    <hyperlink r:id="rId9673" ref="A5062"/>
    <hyperlink r:id="rId9674" ref="G5062"/>
    <hyperlink r:id="rId9675" ref="A5063"/>
    <hyperlink r:id="rId9676" ref="G5063"/>
    <hyperlink r:id="rId9677" ref="A5064"/>
    <hyperlink r:id="rId9678" ref="G5064"/>
    <hyperlink r:id="rId9679" ref="A5065"/>
    <hyperlink r:id="rId9680" ref="G5065"/>
    <hyperlink r:id="rId9681" ref="A5066"/>
    <hyperlink r:id="rId9682" ref="G5066"/>
    <hyperlink r:id="rId9683" ref="A5067"/>
    <hyperlink r:id="rId9684" ref="G5067"/>
    <hyperlink r:id="rId9685" ref="A5068"/>
    <hyperlink r:id="rId9686" ref="G5068"/>
    <hyperlink r:id="rId9687" ref="A5069"/>
    <hyperlink r:id="rId9688" ref="G5069"/>
    <hyperlink r:id="rId9689" ref="A5070"/>
    <hyperlink r:id="rId9690" ref="G5070"/>
    <hyperlink r:id="rId9691" ref="A5071"/>
    <hyperlink r:id="rId9692" ref="G5071"/>
    <hyperlink r:id="rId9693" ref="A5072"/>
    <hyperlink r:id="rId9694" ref="G5072"/>
    <hyperlink r:id="rId9695" ref="A5073"/>
    <hyperlink r:id="rId9696" ref="G5073"/>
    <hyperlink r:id="rId9697" ref="A5074"/>
    <hyperlink r:id="rId9698" ref="G5074"/>
    <hyperlink r:id="rId9699" ref="A5075"/>
    <hyperlink r:id="rId9700" ref="G5075"/>
    <hyperlink r:id="rId9701" ref="A5076"/>
    <hyperlink r:id="rId9702" ref="G5076"/>
    <hyperlink r:id="rId9703" ref="A5077"/>
    <hyperlink r:id="rId9704" ref="G5077"/>
    <hyperlink r:id="rId9705" ref="A5078"/>
    <hyperlink r:id="rId9706" ref="G5078"/>
    <hyperlink r:id="rId9707" ref="A5079"/>
    <hyperlink r:id="rId9708" ref="G5079"/>
    <hyperlink r:id="rId9709" ref="A5080"/>
    <hyperlink r:id="rId9710" ref="G5080"/>
    <hyperlink r:id="rId9711" ref="A5081"/>
    <hyperlink r:id="rId9712" ref="G5081"/>
    <hyperlink r:id="rId9713" ref="A5082"/>
    <hyperlink r:id="rId9714" ref="G5082"/>
    <hyperlink r:id="rId9715" ref="A5083"/>
    <hyperlink r:id="rId9716" ref="G5083"/>
    <hyperlink r:id="rId9717" ref="A5084"/>
    <hyperlink r:id="rId9718" ref="G5084"/>
    <hyperlink r:id="rId9719" ref="A5085"/>
    <hyperlink r:id="rId9720" ref="G5085"/>
    <hyperlink r:id="rId9721" ref="A5086"/>
    <hyperlink r:id="rId9722" ref="G5086"/>
    <hyperlink r:id="rId9723" ref="A5087"/>
    <hyperlink r:id="rId9724" ref="G5087"/>
    <hyperlink r:id="rId9725" ref="A5088"/>
    <hyperlink r:id="rId9726" ref="G5088"/>
    <hyperlink r:id="rId9727" ref="A5089"/>
    <hyperlink r:id="rId9728" ref="G5089"/>
    <hyperlink r:id="rId9729" ref="A5090"/>
    <hyperlink r:id="rId9730" ref="G5090"/>
    <hyperlink r:id="rId9731" ref="A5091"/>
    <hyperlink r:id="rId9732" ref="G5091"/>
    <hyperlink r:id="rId9733" ref="A5092"/>
    <hyperlink r:id="rId9734" ref="G5092"/>
    <hyperlink r:id="rId9735" ref="A5093"/>
    <hyperlink r:id="rId9736" ref="G5093"/>
    <hyperlink r:id="rId9737" ref="A5094"/>
    <hyperlink r:id="rId9738" ref="G5094"/>
    <hyperlink r:id="rId9739" ref="A5095"/>
    <hyperlink r:id="rId9740" ref="G5095"/>
    <hyperlink r:id="rId9741" ref="A5096"/>
    <hyperlink r:id="rId9742" ref="G5096"/>
    <hyperlink r:id="rId9743" ref="A5097"/>
    <hyperlink r:id="rId9744" ref="G5097"/>
    <hyperlink r:id="rId9745" ref="A5098"/>
    <hyperlink r:id="rId9746" ref="G5098"/>
    <hyperlink r:id="rId9747" ref="A5099"/>
    <hyperlink r:id="rId9748" ref="G5099"/>
    <hyperlink r:id="rId9749" ref="A5100"/>
    <hyperlink r:id="rId9750" ref="G5100"/>
    <hyperlink r:id="rId9751" ref="A5101"/>
    <hyperlink r:id="rId9752" ref="G5101"/>
    <hyperlink r:id="rId9753" ref="A5102"/>
    <hyperlink r:id="rId9754" ref="G5102"/>
    <hyperlink r:id="rId9755" ref="A5103"/>
    <hyperlink r:id="rId9756" ref="G5103"/>
    <hyperlink r:id="rId9757" ref="A5104"/>
    <hyperlink r:id="rId9758" ref="G5104"/>
    <hyperlink r:id="rId9759" ref="A5105"/>
    <hyperlink r:id="rId9760" ref="G5105"/>
    <hyperlink r:id="rId9761" ref="A5106"/>
    <hyperlink r:id="rId9762" ref="G5106"/>
    <hyperlink r:id="rId9763" ref="A5107"/>
    <hyperlink r:id="rId9764" ref="G5107"/>
    <hyperlink r:id="rId9765" ref="A5108"/>
    <hyperlink r:id="rId9766" ref="G5108"/>
    <hyperlink r:id="rId9767" ref="A5109"/>
    <hyperlink r:id="rId9768" ref="G5109"/>
    <hyperlink r:id="rId9769" ref="A5110"/>
    <hyperlink r:id="rId9770" ref="G5110"/>
    <hyperlink r:id="rId9771" ref="A5111"/>
    <hyperlink r:id="rId9772" ref="G5111"/>
    <hyperlink r:id="rId9773" ref="A5112"/>
    <hyperlink r:id="rId9774" ref="G5112"/>
    <hyperlink r:id="rId9775" ref="A5113"/>
    <hyperlink r:id="rId9776" ref="G5113"/>
    <hyperlink r:id="rId9777" ref="A5114"/>
    <hyperlink r:id="rId9778" ref="G5114"/>
    <hyperlink r:id="rId9779" ref="A5115"/>
    <hyperlink r:id="rId9780" ref="G5115"/>
    <hyperlink r:id="rId9781" ref="A5116"/>
    <hyperlink r:id="rId9782" ref="G5116"/>
    <hyperlink r:id="rId9783" ref="A5117"/>
    <hyperlink r:id="rId9784" ref="G5117"/>
    <hyperlink r:id="rId9785" ref="A5118"/>
    <hyperlink r:id="rId9786" ref="G5118"/>
    <hyperlink r:id="rId9787" ref="A5119"/>
    <hyperlink r:id="rId9788" ref="G5119"/>
    <hyperlink r:id="rId9789" ref="A5120"/>
    <hyperlink r:id="rId9790" ref="G5120"/>
    <hyperlink r:id="rId9791" ref="A5121"/>
    <hyperlink r:id="rId9792" ref="G5121"/>
    <hyperlink r:id="rId9793" ref="A5122"/>
    <hyperlink r:id="rId9794" ref="G5122"/>
    <hyperlink r:id="rId9795" ref="A5123"/>
    <hyperlink r:id="rId9796" ref="G5123"/>
    <hyperlink r:id="rId9797" ref="A5124"/>
    <hyperlink r:id="rId9798" ref="G5124"/>
    <hyperlink r:id="rId9799" ref="A5125"/>
    <hyperlink r:id="rId9800" ref="G5125"/>
    <hyperlink r:id="rId9801" ref="A5126"/>
    <hyperlink r:id="rId9802" ref="G5126"/>
    <hyperlink r:id="rId9803" ref="A5127"/>
    <hyperlink r:id="rId9804" ref="G5127"/>
    <hyperlink r:id="rId9805" ref="A5128"/>
    <hyperlink r:id="rId9806" ref="G5128"/>
    <hyperlink r:id="rId9807" ref="A5129"/>
    <hyperlink r:id="rId9808" ref="G5129"/>
    <hyperlink r:id="rId9809" ref="A5130"/>
    <hyperlink r:id="rId9810" ref="G5130"/>
    <hyperlink r:id="rId9811" ref="A5131"/>
    <hyperlink r:id="rId9812" ref="G5131"/>
    <hyperlink r:id="rId9813" ref="A5132"/>
    <hyperlink r:id="rId9814" ref="G5132"/>
    <hyperlink r:id="rId9815" ref="A5133"/>
    <hyperlink r:id="rId9816" ref="G5133"/>
    <hyperlink r:id="rId9817" ref="A5134"/>
    <hyperlink r:id="rId9818" ref="G5134"/>
    <hyperlink r:id="rId9819" ref="A5135"/>
    <hyperlink r:id="rId9820" ref="G5135"/>
    <hyperlink r:id="rId9821" ref="A5136"/>
    <hyperlink r:id="rId9822" ref="G5136"/>
    <hyperlink r:id="rId9823" ref="A5137"/>
    <hyperlink r:id="rId9824" ref="G5137"/>
    <hyperlink r:id="rId9825" ref="A5138"/>
    <hyperlink r:id="rId9826" ref="G5138"/>
    <hyperlink r:id="rId9827" ref="A5139"/>
    <hyperlink r:id="rId9828" ref="G5139"/>
    <hyperlink r:id="rId9829" ref="A5140"/>
    <hyperlink r:id="rId9830" ref="G5140"/>
    <hyperlink r:id="rId9831" ref="A5141"/>
    <hyperlink r:id="rId9832" ref="G5141"/>
    <hyperlink r:id="rId9833" ref="A5142"/>
    <hyperlink r:id="rId9834" ref="G5142"/>
    <hyperlink r:id="rId9835" ref="A5143"/>
    <hyperlink r:id="rId9836" ref="G5143"/>
    <hyperlink r:id="rId9837" ref="A5144"/>
    <hyperlink r:id="rId9838" ref="G5144"/>
    <hyperlink r:id="rId9839" ref="A5145"/>
    <hyperlink r:id="rId9840" ref="G5145"/>
    <hyperlink r:id="rId9841" ref="A5146"/>
    <hyperlink r:id="rId9842" ref="G5146"/>
    <hyperlink r:id="rId9843" ref="A5147"/>
    <hyperlink r:id="rId9844" ref="G5147"/>
    <hyperlink r:id="rId9845" ref="A5148"/>
    <hyperlink r:id="rId9846" ref="G5148"/>
    <hyperlink r:id="rId9847" ref="A5149"/>
    <hyperlink r:id="rId9848" ref="G5149"/>
    <hyperlink r:id="rId9849" ref="A5150"/>
    <hyperlink r:id="rId9850" ref="G5150"/>
    <hyperlink r:id="rId9851" ref="A5151"/>
    <hyperlink r:id="rId9852" ref="G5151"/>
    <hyperlink r:id="rId9853" ref="A5152"/>
    <hyperlink r:id="rId9854" ref="G5152"/>
    <hyperlink r:id="rId9855" ref="A5153"/>
    <hyperlink r:id="rId9856" ref="G5153"/>
    <hyperlink r:id="rId9857" ref="A5154"/>
    <hyperlink r:id="rId9858" ref="G5154"/>
    <hyperlink r:id="rId9859" ref="A5155"/>
    <hyperlink r:id="rId9860" ref="G5155"/>
    <hyperlink r:id="rId9861" ref="A5156"/>
    <hyperlink r:id="rId9862" ref="G5156"/>
    <hyperlink r:id="rId9863" ref="A5157"/>
    <hyperlink r:id="rId9864" ref="G5157"/>
    <hyperlink r:id="rId9865" ref="A5158"/>
    <hyperlink r:id="rId9866" ref="G5158"/>
    <hyperlink r:id="rId9867" ref="A5159"/>
    <hyperlink r:id="rId9868" ref="G5159"/>
    <hyperlink r:id="rId9869" ref="A5160"/>
    <hyperlink r:id="rId9870" ref="G5160"/>
    <hyperlink r:id="rId9871" ref="A5161"/>
    <hyperlink r:id="rId9872" ref="G5161"/>
    <hyperlink r:id="rId9873" ref="A5162"/>
    <hyperlink r:id="rId9874" ref="G5162"/>
    <hyperlink r:id="rId9875" ref="A5163"/>
    <hyperlink r:id="rId9876" ref="G5163"/>
    <hyperlink r:id="rId9877" ref="A5164"/>
    <hyperlink r:id="rId9878" ref="G5164"/>
    <hyperlink r:id="rId9879" ref="A5165"/>
    <hyperlink r:id="rId9880" ref="G5165"/>
    <hyperlink r:id="rId9881" ref="A5166"/>
    <hyperlink r:id="rId9882" ref="G5166"/>
    <hyperlink r:id="rId9883" ref="A5167"/>
    <hyperlink r:id="rId9884" ref="G5167"/>
    <hyperlink r:id="rId9885" ref="A5168"/>
    <hyperlink r:id="rId9886" ref="G5168"/>
    <hyperlink r:id="rId9887" ref="A5169"/>
    <hyperlink r:id="rId9888" ref="G5169"/>
    <hyperlink r:id="rId9889" ref="A5170"/>
    <hyperlink r:id="rId9890" ref="G5170"/>
    <hyperlink r:id="rId9891" ref="A5171"/>
    <hyperlink r:id="rId9892" ref="G5171"/>
    <hyperlink r:id="rId9893" ref="A5172"/>
    <hyperlink r:id="rId9894" ref="G5172"/>
    <hyperlink r:id="rId9895" ref="A5173"/>
    <hyperlink r:id="rId9896" ref="G5173"/>
    <hyperlink r:id="rId9897" ref="A5174"/>
    <hyperlink r:id="rId9898" ref="G5174"/>
    <hyperlink r:id="rId9899" ref="A5175"/>
    <hyperlink r:id="rId9900" ref="G5175"/>
    <hyperlink r:id="rId9901" ref="A5176"/>
    <hyperlink r:id="rId9902" ref="G5176"/>
    <hyperlink r:id="rId9903" ref="A5177"/>
    <hyperlink r:id="rId9904" ref="G5177"/>
    <hyperlink r:id="rId9905" ref="A5178"/>
    <hyperlink r:id="rId9906" ref="G5178"/>
    <hyperlink r:id="rId9907" ref="A5179"/>
    <hyperlink r:id="rId9908" ref="G5179"/>
    <hyperlink r:id="rId9909" ref="A5180"/>
    <hyperlink r:id="rId9910" ref="G5180"/>
    <hyperlink r:id="rId9911" ref="A5181"/>
    <hyperlink r:id="rId9912" ref="G5181"/>
    <hyperlink r:id="rId9913" ref="A5182"/>
    <hyperlink r:id="rId9914" ref="G5182"/>
    <hyperlink r:id="rId9915" ref="A5183"/>
    <hyperlink r:id="rId9916" ref="G5183"/>
    <hyperlink r:id="rId9917" ref="A5184"/>
    <hyperlink r:id="rId9918" ref="G5184"/>
    <hyperlink r:id="rId9919" ref="A5185"/>
    <hyperlink r:id="rId9920" ref="G5185"/>
    <hyperlink r:id="rId9921" ref="A5186"/>
    <hyperlink r:id="rId9922" ref="G5186"/>
    <hyperlink r:id="rId9923" ref="A5187"/>
    <hyperlink r:id="rId9924" ref="G5187"/>
    <hyperlink r:id="rId9925" ref="A5188"/>
    <hyperlink r:id="rId9926" ref="G5188"/>
    <hyperlink r:id="rId9927" ref="A5189"/>
    <hyperlink r:id="rId9928" ref="G5189"/>
    <hyperlink r:id="rId9929" ref="A5190"/>
    <hyperlink r:id="rId9930" ref="G5190"/>
    <hyperlink r:id="rId9931" ref="A5191"/>
    <hyperlink r:id="rId9932" ref="G5191"/>
    <hyperlink r:id="rId9933" ref="A5192"/>
    <hyperlink r:id="rId9934" ref="G5192"/>
    <hyperlink r:id="rId9935" ref="A5193"/>
    <hyperlink r:id="rId9936" ref="G5193"/>
    <hyperlink r:id="rId9937" ref="A5194"/>
    <hyperlink r:id="rId9938" ref="G5194"/>
    <hyperlink r:id="rId9939" ref="A5195"/>
    <hyperlink r:id="rId9940" ref="G5195"/>
    <hyperlink r:id="rId9941" ref="A5196"/>
    <hyperlink r:id="rId9942" ref="G5196"/>
    <hyperlink r:id="rId9943" ref="A5197"/>
    <hyperlink r:id="rId9944" ref="G5197"/>
    <hyperlink r:id="rId9945" ref="A5198"/>
    <hyperlink r:id="rId9946" ref="G5198"/>
    <hyperlink r:id="rId9947" ref="A5199"/>
    <hyperlink r:id="rId9948" ref="G5199"/>
    <hyperlink r:id="rId9949" ref="A5200"/>
    <hyperlink r:id="rId9950" ref="G5200"/>
    <hyperlink r:id="rId9951" ref="A5201"/>
    <hyperlink r:id="rId9952" ref="G5201"/>
    <hyperlink r:id="rId9953" ref="A5202"/>
    <hyperlink r:id="rId9954" ref="G5202"/>
    <hyperlink r:id="rId9955" ref="A5203"/>
    <hyperlink r:id="rId9956" ref="G5203"/>
    <hyperlink r:id="rId9957" ref="A5204"/>
    <hyperlink r:id="rId9958" ref="G5204"/>
    <hyperlink r:id="rId9959" ref="A5205"/>
    <hyperlink r:id="rId9960" ref="G5205"/>
    <hyperlink r:id="rId9961" ref="A5206"/>
    <hyperlink r:id="rId9962" ref="G5206"/>
    <hyperlink r:id="rId9963" ref="A5207"/>
    <hyperlink r:id="rId9964" ref="G5207"/>
    <hyperlink r:id="rId9965" ref="A5208"/>
    <hyperlink r:id="rId9966" ref="G5208"/>
    <hyperlink r:id="rId9967" ref="A5209"/>
    <hyperlink r:id="rId9968" ref="G5209"/>
    <hyperlink r:id="rId9969" ref="A5210"/>
    <hyperlink r:id="rId9970" ref="G5210"/>
    <hyperlink r:id="rId9971" ref="A5211"/>
    <hyperlink r:id="rId9972" ref="G5211"/>
    <hyperlink r:id="rId9973" ref="A5212"/>
    <hyperlink r:id="rId9974" ref="G5212"/>
    <hyperlink r:id="rId9975" ref="A5213"/>
    <hyperlink r:id="rId9976" ref="G5213"/>
    <hyperlink r:id="rId9977" ref="A5214"/>
    <hyperlink r:id="rId9978" ref="G5214"/>
    <hyperlink r:id="rId9979" ref="A5215"/>
    <hyperlink r:id="rId9980" ref="G5215"/>
    <hyperlink r:id="rId9981" ref="A5216"/>
    <hyperlink r:id="rId9982" ref="G5216"/>
    <hyperlink r:id="rId9983" ref="A5217"/>
    <hyperlink r:id="rId9984" ref="G5217"/>
    <hyperlink r:id="rId9985" ref="A5218"/>
    <hyperlink r:id="rId9986" ref="G5218"/>
    <hyperlink r:id="rId9987" ref="A5219"/>
    <hyperlink r:id="rId9988" ref="G5219"/>
    <hyperlink r:id="rId9989" ref="A5220"/>
    <hyperlink r:id="rId9990" ref="G5220"/>
    <hyperlink r:id="rId9991" ref="A5221"/>
    <hyperlink r:id="rId9992" ref="G5221"/>
    <hyperlink r:id="rId9993" ref="A5222"/>
    <hyperlink r:id="rId9994" ref="G5222"/>
    <hyperlink r:id="rId9995" ref="A5223"/>
    <hyperlink r:id="rId9996" ref="G5223"/>
    <hyperlink r:id="rId9997" ref="A5224"/>
    <hyperlink r:id="rId9998" ref="G5224"/>
    <hyperlink r:id="rId9999" ref="A5225"/>
    <hyperlink r:id="rId10000" ref="G5225"/>
    <hyperlink r:id="rId10001" ref="A5226"/>
    <hyperlink r:id="rId10002" ref="G5226"/>
    <hyperlink r:id="rId10003" ref="A5227"/>
    <hyperlink r:id="rId10004" ref="G5227"/>
    <hyperlink r:id="rId10005" ref="A5228"/>
    <hyperlink r:id="rId10006" ref="G5228"/>
    <hyperlink r:id="rId10007" ref="A5229"/>
    <hyperlink r:id="rId10008" ref="G5229"/>
    <hyperlink r:id="rId10009" ref="A5230"/>
    <hyperlink r:id="rId10010" ref="G5230"/>
    <hyperlink r:id="rId10011" ref="A5231"/>
    <hyperlink r:id="rId10012" ref="G5231"/>
    <hyperlink r:id="rId10013" ref="A5232"/>
    <hyperlink r:id="rId10014" ref="G5232"/>
    <hyperlink r:id="rId10015" ref="A5233"/>
    <hyperlink r:id="rId10016" ref="G5233"/>
    <hyperlink r:id="rId10017" ref="A5234"/>
    <hyperlink r:id="rId10018" ref="G5234"/>
    <hyperlink r:id="rId10019" ref="A5235"/>
    <hyperlink r:id="rId10020" ref="G5235"/>
    <hyperlink r:id="rId10021" ref="A5236"/>
    <hyperlink r:id="rId10022" ref="G5236"/>
    <hyperlink r:id="rId10023" ref="A5237"/>
    <hyperlink r:id="rId10024" ref="G5237"/>
    <hyperlink r:id="rId10025" ref="A5238"/>
    <hyperlink r:id="rId10026" ref="G5238"/>
    <hyperlink r:id="rId10027" ref="A5239"/>
    <hyperlink r:id="rId10028" ref="G5239"/>
    <hyperlink r:id="rId10029" ref="A5240"/>
    <hyperlink r:id="rId10030" ref="G5240"/>
    <hyperlink r:id="rId10031" ref="A5241"/>
    <hyperlink r:id="rId10032" ref="G5241"/>
    <hyperlink r:id="rId10033" ref="A5242"/>
    <hyperlink r:id="rId10034" ref="G5242"/>
    <hyperlink r:id="rId10035" ref="A5243"/>
    <hyperlink r:id="rId10036" ref="G5243"/>
    <hyperlink r:id="rId10037" ref="A5244"/>
    <hyperlink r:id="rId10038" ref="G5244"/>
    <hyperlink r:id="rId10039" ref="A5245"/>
    <hyperlink r:id="rId10040" ref="G5245"/>
    <hyperlink r:id="rId10041" ref="A5246"/>
    <hyperlink r:id="rId10042" ref="G5246"/>
    <hyperlink r:id="rId10043" ref="A5247"/>
    <hyperlink r:id="rId10044" ref="G5247"/>
    <hyperlink r:id="rId10045" ref="A5248"/>
    <hyperlink r:id="rId10046" ref="G5248"/>
    <hyperlink r:id="rId10047" ref="A5249"/>
    <hyperlink r:id="rId10048" ref="G5249"/>
    <hyperlink r:id="rId10049" ref="A5250"/>
    <hyperlink r:id="rId10050" ref="G5250"/>
    <hyperlink r:id="rId10051" ref="A5251"/>
    <hyperlink r:id="rId10052" ref="G5251"/>
    <hyperlink r:id="rId10053" ref="A5252"/>
    <hyperlink r:id="rId10054" ref="G5252"/>
    <hyperlink r:id="rId10055" ref="A5253"/>
    <hyperlink r:id="rId10056" ref="G5253"/>
    <hyperlink r:id="rId10057" ref="A5254"/>
    <hyperlink r:id="rId10058" ref="G5254"/>
    <hyperlink r:id="rId10059" ref="A5255"/>
    <hyperlink r:id="rId10060" ref="G5255"/>
    <hyperlink r:id="rId10061" ref="A5256"/>
    <hyperlink r:id="rId10062" ref="G5256"/>
    <hyperlink r:id="rId10063" ref="A5257"/>
    <hyperlink r:id="rId10064" ref="G5257"/>
    <hyperlink r:id="rId10065" ref="A5258"/>
    <hyperlink r:id="rId10066" ref="G5258"/>
    <hyperlink r:id="rId10067" ref="A5259"/>
    <hyperlink r:id="rId10068" ref="G5259"/>
    <hyperlink r:id="rId10069" ref="A5260"/>
    <hyperlink r:id="rId10070" ref="G5260"/>
    <hyperlink r:id="rId10071" ref="A5261"/>
    <hyperlink r:id="rId10072" ref="G5261"/>
    <hyperlink r:id="rId10073" ref="A5262"/>
    <hyperlink r:id="rId10074" ref="G5262"/>
    <hyperlink r:id="rId10075" ref="A5263"/>
    <hyperlink r:id="rId10076" ref="G5263"/>
    <hyperlink r:id="rId10077" ref="A5264"/>
    <hyperlink r:id="rId10078" ref="G5264"/>
    <hyperlink r:id="rId10079" ref="A5265"/>
    <hyperlink r:id="rId10080" ref="G5265"/>
    <hyperlink r:id="rId10081" ref="A5266"/>
    <hyperlink r:id="rId10082" ref="G5266"/>
    <hyperlink r:id="rId10083" ref="A5267"/>
    <hyperlink r:id="rId10084" ref="G5267"/>
    <hyperlink r:id="rId10085" ref="A5268"/>
    <hyperlink r:id="rId10086" ref="G5268"/>
    <hyperlink r:id="rId10087" ref="A5269"/>
    <hyperlink r:id="rId10088" ref="G5269"/>
    <hyperlink r:id="rId10089" ref="A5270"/>
    <hyperlink r:id="rId10090" ref="G5270"/>
    <hyperlink r:id="rId10091" ref="A5271"/>
    <hyperlink r:id="rId10092" ref="G5271"/>
    <hyperlink r:id="rId10093" ref="A5272"/>
    <hyperlink r:id="rId10094" ref="G5272"/>
    <hyperlink r:id="rId10095" ref="A5273"/>
    <hyperlink r:id="rId10096" ref="G5273"/>
    <hyperlink r:id="rId10097" ref="A5274"/>
    <hyperlink r:id="rId10098" ref="G5274"/>
    <hyperlink r:id="rId10099" ref="A5275"/>
    <hyperlink r:id="rId10100" ref="G5275"/>
    <hyperlink r:id="rId10101" ref="A5276"/>
    <hyperlink r:id="rId10102" ref="G5276"/>
    <hyperlink r:id="rId10103" ref="A5277"/>
    <hyperlink r:id="rId10104" ref="G5277"/>
    <hyperlink r:id="rId10105" ref="A5278"/>
    <hyperlink r:id="rId10106" ref="G5278"/>
    <hyperlink r:id="rId10107" ref="A5279"/>
    <hyperlink r:id="rId10108" ref="G5279"/>
    <hyperlink r:id="rId10109" ref="A5280"/>
    <hyperlink r:id="rId10110" ref="G5280"/>
    <hyperlink r:id="rId10111" ref="A5281"/>
    <hyperlink r:id="rId10112" ref="G5281"/>
    <hyperlink r:id="rId10113" ref="A5282"/>
    <hyperlink r:id="rId10114" ref="G5282"/>
    <hyperlink r:id="rId10115" ref="A5283"/>
    <hyperlink r:id="rId10116" ref="G5283"/>
    <hyperlink r:id="rId10117" ref="A5284"/>
    <hyperlink r:id="rId10118" ref="G5284"/>
    <hyperlink r:id="rId10119" ref="A5285"/>
    <hyperlink r:id="rId10120" ref="G5285"/>
    <hyperlink r:id="rId10121" ref="A5286"/>
    <hyperlink r:id="rId10122" ref="G5286"/>
    <hyperlink r:id="rId10123" ref="A5287"/>
    <hyperlink r:id="rId10124" ref="G5287"/>
    <hyperlink r:id="rId10125" ref="A5288"/>
    <hyperlink r:id="rId10126" ref="G5288"/>
    <hyperlink r:id="rId10127" ref="A5289"/>
    <hyperlink r:id="rId10128" ref="G5289"/>
    <hyperlink r:id="rId10129" ref="A5290"/>
    <hyperlink r:id="rId10130" ref="G5290"/>
    <hyperlink r:id="rId10131" ref="A5291"/>
    <hyperlink r:id="rId10132" ref="G5291"/>
    <hyperlink r:id="rId10133" ref="A5292"/>
    <hyperlink r:id="rId10134" ref="G5292"/>
    <hyperlink r:id="rId10135" ref="A5293"/>
    <hyperlink r:id="rId10136" ref="G5293"/>
    <hyperlink r:id="rId10137" ref="A5294"/>
    <hyperlink r:id="rId10138" ref="G5294"/>
    <hyperlink r:id="rId10139" ref="A5295"/>
    <hyperlink r:id="rId10140" ref="G5295"/>
    <hyperlink r:id="rId10141" ref="A5296"/>
    <hyperlink r:id="rId10142" ref="G5296"/>
    <hyperlink r:id="rId10143" ref="A5297"/>
    <hyperlink r:id="rId10144" ref="G5297"/>
    <hyperlink r:id="rId10145" ref="A5298"/>
    <hyperlink r:id="rId10146" ref="G5298"/>
    <hyperlink r:id="rId10147" ref="A5299"/>
    <hyperlink r:id="rId10148" ref="G5299"/>
    <hyperlink r:id="rId10149" ref="A5300"/>
    <hyperlink r:id="rId10150" ref="G5300"/>
    <hyperlink r:id="rId10151" ref="A5301"/>
    <hyperlink r:id="rId10152" ref="G5301"/>
    <hyperlink r:id="rId10153" ref="A5302"/>
    <hyperlink r:id="rId10154" ref="G5302"/>
    <hyperlink r:id="rId10155" ref="A5303"/>
    <hyperlink r:id="rId10156" ref="G5303"/>
    <hyperlink r:id="rId10157" ref="A5304"/>
    <hyperlink r:id="rId10158" ref="G5304"/>
    <hyperlink r:id="rId10159" ref="A5305"/>
    <hyperlink r:id="rId10160" ref="G5305"/>
    <hyperlink r:id="rId10161" ref="A5306"/>
    <hyperlink r:id="rId10162" ref="G5306"/>
    <hyperlink r:id="rId10163" ref="A5307"/>
    <hyperlink r:id="rId10164" ref="G5307"/>
    <hyperlink r:id="rId10165" ref="A5308"/>
    <hyperlink r:id="rId10166" ref="G5308"/>
    <hyperlink r:id="rId10167" ref="A5309"/>
    <hyperlink r:id="rId10168" ref="G5309"/>
    <hyperlink r:id="rId10169" ref="A5310"/>
    <hyperlink r:id="rId10170" ref="G5310"/>
    <hyperlink r:id="rId10171" ref="A5311"/>
    <hyperlink r:id="rId10172" ref="G5311"/>
    <hyperlink r:id="rId10173" ref="A5312"/>
    <hyperlink r:id="rId10174" ref="G5312"/>
    <hyperlink r:id="rId10175" ref="A5313"/>
    <hyperlink r:id="rId10176" ref="G5313"/>
    <hyperlink r:id="rId10177" ref="A5314"/>
    <hyperlink r:id="rId10178" ref="G5314"/>
    <hyperlink r:id="rId10179" ref="A5315"/>
    <hyperlink r:id="rId10180" ref="G5315"/>
    <hyperlink r:id="rId10181" ref="A5316"/>
    <hyperlink r:id="rId10182" ref="G5316"/>
    <hyperlink r:id="rId10183" ref="A5317"/>
    <hyperlink r:id="rId10184" ref="G5317"/>
    <hyperlink r:id="rId10185" ref="A5318"/>
    <hyperlink r:id="rId10186" ref="G5318"/>
    <hyperlink r:id="rId10187" ref="A5319"/>
    <hyperlink r:id="rId10188" ref="G5319"/>
    <hyperlink r:id="rId10189" ref="A5320"/>
    <hyperlink r:id="rId10190" ref="G5320"/>
    <hyperlink r:id="rId10191" ref="A5321"/>
    <hyperlink r:id="rId10192" ref="G5321"/>
    <hyperlink r:id="rId10193" ref="A5322"/>
    <hyperlink r:id="rId10194" ref="G5322"/>
    <hyperlink r:id="rId10195" ref="A5323"/>
    <hyperlink r:id="rId10196" ref="G5323"/>
    <hyperlink r:id="rId10197" ref="A5324"/>
    <hyperlink r:id="rId10198" ref="G5324"/>
    <hyperlink r:id="rId10199" ref="A5325"/>
    <hyperlink r:id="rId10200" ref="G5325"/>
    <hyperlink r:id="rId10201" ref="A5326"/>
    <hyperlink r:id="rId10202" ref="G5326"/>
    <hyperlink r:id="rId10203" ref="A5327"/>
    <hyperlink r:id="rId10204" ref="G5327"/>
    <hyperlink r:id="rId10205" ref="A5328"/>
    <hyperlink r:id="rId10206" ref="G5328"/>
    <hyperlink r:id="rId10207" ref="A5329"/>
    <hyperlink r:id="rId10208" ref="G5329"/>
    <hyperlink r:id="rId10209" ref="A5330"/>
    <hyperlink r:id="rId10210" ref="G5330"/>
    <hyperlink r:id="rId10211" ref="A5331"/>
    <hyperlink r:id="rId10212" ref="G5331"/>
    <hyperlink r:id="rId10213" ref="A5332"/>
    <hyperlink r:id="rId10214" ref="G5332"/>
    <hyperlink r:id="rId10215" ref="A5333"/>
    <hyperlink r:id="rId10216" ref="G5333"/>
    <hyperlink r:id="rId10217" ref="A5334"/>
    <hyperlink r:id="rId10218" ref="G5334"/>
    <hyperlink r:id="rId10219" ref="A5335"/>
    <hyperlink r:id="rId10220" ref="G5335"/>
    <hyperlink r:id="rId10221" ref="A5336"/>
    <hyperlink r:id="rId10222" ref="G5336"/>
    <hyperlink r:id="rId10223" ref="A5337"/>
    <hyperlink r:id="rId10224" ref="G5337"/>
    <hyperlink r:id="rId10225" ref="A5338"/>
    <hyperlink r:id="rId10226" ref="G5338"/>
    <hyperlink r:id="rId10227" ref="A5339"/>
    <hyperlink r:id="rId10228" ref="G5339"/>
    <hyperlink r:id="rId10229" ref="A5340"/>
    <hyperlink r:id="rId10230" ref="G5340"/>
    <hyperlink r:id="rId10231" ref="A5341"/>
    <hyperlink r:id="rId10232" ref="G5341"/>
    <hyperlink r:id="rId10233" ref="A5342"/>
    <hyperlink r:id="rId10234" ref="G5342"/>
    <hyperlink r:id="rId10235" ref="A5343"/>
    <hyperlink r:id="rId10236" ref="G5343"/>
    <hyperlink r:id="rId10237" ref="A5344"/>
    <hyperlink r:id="rId10238" ref="G5344"/>
    <hyperlink r:id="rId10239" ref="A5345"/>
    <hyperlink r:id="rId10240" ref="G5345"/>
    <hyperlink r:id="rId10241" ref="A5346"/>
    <hyperlink r:id="rId10242" ref="G5346"/>
    <hyperlink r:id="rId10243" ref="A5347"/>
    <hyperlink r:id="rId10244" ref="G5347"/>
    <hyperlink r:id="rId10245" ref="A5348"/>
    <hyperlink r:id="rId10246" ref="G5348"/>
    <hyperlink r:id="rId10247" ref="A5349"/>
    <hyperlink r:id="rId10248" ref="G5349"/>
    <hyperlink r:id="rId10249" ref="A5350"/>
    <hyperlink r:id="rId10250" ref="G5350"/>
    <hyperlink r:id="rId10251" ref="A5351"/>
    <hyperlink r:id="rId10252" ref="G5351"/>
    <hyperlink r:id="rId10253" ref="A5352"/>
    <hyperlink r:id="rId10254" ref="G5352"/>
    <hyperlink r:id="rId10255" ref="A5353"/>
    <hyperlink r:id="rId10256" ref="G5353"/>
    <hyperlink r:id="rId10257" ref="A5354"/>
    <hyperlink r:id="rId10258" ref="G5354"/>
    <hyperlink r:id="rId10259" ref="A5355"/>
    <hyperlink r:id="rId10260" ref="G5355"/>
    <hyperlink r:id="rId10261" ref="A5356"/>
    <hyperlink r:id="rId10262" ref="G5356"/>
    <hyperlink r:id="rId10263" ref="A5357"/>
    <hyperlink r:id="rId10264" ref="G5357"/>
    <hyperlink r:id="rId10265" ref="A5358"/>
    <hyperlink r:id="rId10266" ref="G5358"/>
    <hyperlink r:id="rId10267" ref="A5359"/>
    <hyperlink r:id="rId10268" ref="G5359"/>
    <hyperlink r:id="rId10269" ref="A5360"/>
    <hyperlink r:id="rId10270" ref="G5360"/>
    <hyperlink r:id="rId10271" ref="A5361"/>
    <hyperlink r:id="rId10272" ref="G5361"/>
    <hyperlink r:id="rId10273" ref="A5362"/>
    <hyperlink r:id="rId10274" ref="G5362"/>
    <hyperlink r:id="rId10275" ref="A5363"/>
    <hyperlink r:id="rId10276" ref="G5363"/>
    <hyperlink r:id="rId10277" ref="A5364"/>
    <hyperlink r:id="rId10278" ref="G5364"/>
    <hyperlink r:id="rId10279" ref="A5365"/>
    <hyperlink r:id="rId10280" ref="G5365"/>
    <hyperlink r:id="rId10281" ref="A5366"/>
    <hyperlink r:id="rId10282" ref="G5366"/>
    <hyperlink r:id="rId10283" ref="A5367"/>
    <hyperlink r:id="rId10284" ref="G5367"/>
    <hyperlink r:id="rId10285" ref="A5368"/>
    <hyperlink r:id="rId10286" ref="G5368"/>
    <hyperlink r:id="rId10287" ref="A5369"/>
    <hyperlink r:id="rId10288" ref="G5369"/>
    <hyperlink r:id="rId10289" ref="A5370"/>
    <hyperlink r:id="rId10290" ref="G5370"/>
    <hyperlink r:id="rId10291" ref="A5371"/>
    <hyperlink r:id="rId10292" ref="G5371"/>
    <hyperlink r:id="rId10293" ref="A5372"/>
    <hyperlink r:id="rId10294" ref="G5372"/>
    <hyperlink r:id="rId10295" ref="A5373"/>
    <hyperlink r:id="rId10296" ref="G5373"/>
    <hyperlink r:id="rId10297" ref="A5374"/>
    <hyperlink r:id="rId10298" ref="G5374"/>
    <hyperlink r:id="rId10299" ref="A5375"/>
    <hyperlink r:id="rId10300" ref="G5375"/>
    <hyperlink r:id="rId10301" ref="A5376"/>
    <hyperlink r:id="rId10302" ref="G5376"/>
    <hyperlink r:id="rId10303" ref="A5377"/>
    <hyperlink r:id="rId10304" ref="G5377"/>
    <hyperlink r:id="rId10305" ref="A5378"/>
    <hyperlink r:id="rId10306" ref="G5378"/>
    <hyperlink r:id="rId10307" ref="A5379"/>
    <hyperlink r:id="rId10308" ref="G5379"/>
    <hyperlink r:id="rId10309" ref="A5380"/>
    <hyperlink r:id="rId10310" ref="G5380"/>
    <hyperlink r:id="rId10311" ref="A5381"/>
    <hyperlink r:id="rId10312" ref="G5381"/>
    <hyperlink r:id="rId10313" ref="A5382"/>
    <hyperlink r:id="rId10314" ref="G5382"/>
    <hyperlink r:id="rId10315" ref="A5383"/>
    <hyperlink r:id="rId10316" ref="G5383"/>
    <hyperlink r:id="rId10317" ref="A5384"/>
    <hyperlink r:id="rId10318" ref="G5384"/>
    <hyperlink r:id="rId10319" ref="A5385"/>
    <hyperlink r:id="rId10320" ref="G5385"/>
    <hyperlink r:id="rId10321" ref="A5386"/>
    <hyperlink r:id="rId10322" ref="G5386"/>
    <hyperlink r:id="rId10323" ref="A5387"/>
    <hyperlink r:id="rId10324" ref="G5387"/>
    <hyperlink r:id="rId10325" ref="A5388"/>
    <hyperlink r:id="rId10326" ref="G5388"/>
    <hyperlink r:id="rId10327" ref="A5389"/>
    <hyperlink r:id="rId10328" ref="G5389"/>
    <hyperlink r:id="rId10329" ref="A5390"/>
    <hyperlink r:id="rId10330" ref="G5390"/>
    <hyperlink r:id="rId10331" ref="A5391"/>
    <hyperlink r:id="rId10332" ref="G5391"/>
    <hyperlink r:id="rId10333" ref="A5392"/>
    <hyperlink r:id="rId10334" ref="G5392"/>
    <hyperlink r:id="rId10335" ref="A5393"/>
    <hyperlink r:id="rId10336" ref="G5393"/>
    <hyperlink r:id="rId10337" ref="A5394"/>
    <hyperlink r:id="rId10338" ref="G5394"/>
    <hyperlink r:id="rId10339" ref="A5395"/>
    <hyperlink r:id="rId10340" ref="G5395"/>
    <hyperlink r:id="rId10341" ref="A5396"/>
    <hyperlink r:id="rId10342" ref="G5396"/>
    <hyperlink r:id="rId10343" ref="A5397"/>
    <hyperlink r:id="rId10344" ref="G5397"/>
    <hyperlink r:id="rId10345" ref="A5398"/>
    <hyperlink r:id="rId10346" ref="G5398"/>
    <hyperlink r:id="rId10347" ref="A5399"/>
    <hyperlink r:id="rId10348" ref="G5399"/>
    <hyperlink r:id="rId10349" ref="A5400"/>
    <hyperlink r:id="rId10350" ref="G5400"/>
    <hyperlink r:id="rId10351" ref="A5401"/>
    <hyperlink r:id="rId10352" ref="G5401"/>
    <hyperlink r:id="rId10353" ref="A5402"/>
    <hyperlink r:id="rId10354" ref="G5402"/>
    <hyperlink r:id="rId10355" ref="A5403"/>
    <hyperlink r:id="rId10356" ref="G5403"/>
    <hyperlink r:id="rId10357" ref="A5404"/>
    <hyperlink r:id="rId10358" ref="G5404"/>
    <hyperlink r:id="rId10359" ref="A5405"/>
    <hyperlink r:id="rId10360" ref="G5405"/>
    <hyperlink r:id="rId10361" ref="A5406"/>
    <hyperlink r:id="rId10362" ref="G5406"/>
    <hyperlink r:id="rId10363" ref="A5407"/>
    <hyperlink r:id="rId10364" ref="G5407"/>
    <hyperlink r:id="rId10365" ref="A5408"/>
    <hyperlink r:id="rId10366" ref="G5408"/>
    <hyperlink r:id="rId10367" ref="A5409"/>
    <hyperlink r:id="rId10368" ref="G5409"/>
    <hyperlink r:id="rId10369" ref="A5410"/>
    <hyperlink r:id="rId10370" ref="G5410"/>
    <hyperlink r:id="rId10371" ref="A5411"/>
    <hyperlink r:id="rId10372" ref="G5411"/>
    <hyperlink r:id="rId10373" ref="A5412"/>
    <hyperlink r:id="rId10374" ref="G5412"/>
    <hyperlink r:id="rId10375" ref="A5413"/>
    <hyperlink r:id="rId10376" ref="G5413"/>
    <hyperlink r:id="rId10377" ref="A5414"/>
    <hyperlink r:id="rId10378" ref="G5414"/>
    <hyperlink r:id="rId10379" ref="A5415"/>
    <hyperlink r:id="rId10380" ref="G5415"/>
    <hyperlink r:id="rId10381" ref="A5416"/>
    <hyperlink r:id="rId10382" ref="G5416"/>
    <hyperlink r:id="rId10383" ref="A5417"/>
    <hyperlink r:id="rId10384" ref="G5417"/>
    <hyperlink r:id="rId10385" ref="A5418"/>
    <hyperlink r:id="rId10386" ref="G5418"/>
    <hyperlink r:id="rId10387" ref="A5419"/>
    <hyperlink r:id="rId10388" ref="G5419"/>
    <hyperlink r:id="rId10389" ref="A5420"/>
    <hyperlink r:id="rId10390" ref="G5420"/>
    <hyperlink r:id="rId10391" ref="A5421"/>
    <hyperlink r:id="rId10392" ref="G5421"/>
    <hyperlink r:id="rId10393" ref="A5422"/>
    <hyperlink r:id="rId10394" ref="G5422"/>
    <hyperlink r:id="rId10395" ref="A5423"/>
    <hyperlink r:id="rId10396" ref="G5423"/>
    <hyperlink r:id="rId10397" ref="A5424"/>
    <hyperlink r:id="rId10398" ref="G5424"/>
    <hyperlink r:id="rId10399" ref="A5425"/>
    <hyperlink r:id="rId10400" ref="G5425"/>
    <hyperlink r:id="rId10401" ref="A5426"/>
    <hyperlink r:id="rId10402" ref="G5426"/>
    <hyperlink r:id="rId10403" ref="A5427"/>
    <hyperlink r:id="rId10404" ref="G5427"/>
    <hyperlink r:id="rId10405" ref="A5428"/>
    <hyperlink r:id="rId10406" ref="G5428"/>
    <hyperlink r:id="rId10407" ref="A5429"/>
    <hyperlink r:id="rId10408" ref="G5429"/>
    <hyperlink r:id="rId10409" ref="A5430"/>
    <hyperlink r:id="rId10410" ref="G5430"/>
    <hyperlink r:id="rId10411" ref="A5431"/>
    <hyperlink r:id="rId10412" ref="G5431"/>
    <hyperlink r:id="rId10413" ref="A5432"/>
    <hyperlink r:id="rId10414" ref="G5432"/>
    <hyperlink r:id="rId10415" ref="A5433"/>
    <hyperlink r:id="rId10416" ref="G5433"/>
    <hyperlink r:id="rId10417" ref="A5434"/>
    <hyperlink r:id="rId10418" ref="G5434"/>
    <hyperlink r:id="rId10419" ref="A5435"/>
    <hyperlink r:id="rId10420" ref="G5435"/>
    <hyperlink r:id="rId10421" ref="A5436"/>
    <hyperlink r:id="rId10422" ref="G5436"/>
    <hyperlink r:id="rId10423" ref="A5437"/>
    <hyperlink r:id="rId10424" ref="G5437"/>
    <hyperlink r:id="rId10425" ref="A5438"/>
    <hyperlink r:id="rId10426" ref="G5438"/>
    <hyperlink r:id="rId10427" ref="A5439"/>
    <hyperlink r:id="rId10428" ref="G5439"/>
    <hyperlink r:id="rId10429" ref="A5440"/>
    <hyperlink r:id="rId10430" ref="G5440"/>
    <hyperlink r:id="rId10431" ref="A5441"/>
    <hyperlink r:id="rId10432" ref="G5441"/>
    <hyperlink r:id="rId10433" ref="A5442"/>
    <hyperlink r:id="rId10434" ref="G5442"/>
    <hyperlink r:id="rId10435" ref="A5443"/>
    <hyperlink r:id="rId10436" ref="G5443"/>
    <hyperlink r:id="rId10437" ref="A5444"/>
    <hyperlink r:id="rId10438" ref="G5444"/>
    <hyperlink r:id="rId10439" ref="A5445"/>
    <hyperlink r:id="rId10440" ref="G5445"/>
    <hyperlink r:id="rId10441" ref="A5446"/>
    <hyperlink r:id="rId10442" ref="G5446"/>
    <hyperlink r:id="rId10443" ref="A5447"/>
    <hyperlink r:id="rId10444" ref="G5447"/>
    <hyperlink r:id="rId10445" ref="A5448"/>
    <hyperlink r:id="rId10446" ref="G5448"/>
    <hyperlink r:id="rId10447" ref="A5449"/>
    <hyperlink r:id="rId10448" ref="G5449"/>
    <hyperlink r:id="rId10449" ref="A5450"/>
    <hyperlink r:id="rId10450" ref="G5450"/>
    <hyperlink r:id="rId10451" ref="A5451"/>
    <hyperlink r:id="rId10452" ref="G5451"/>
    <hyperlink r:id="rId10453" ref="A5452"/>
    <hyperlink r:id="rId10454" ref="G5452"/>
    <hyperlink r:id="rId10455" ref="A5453"/>
    <hyperlink r:id="rId10456" ref="G5453"/>
    <hyperlink r:id="rId10457" ref="A5454"/>
    <hyperlink r:id="rId10458" ref="G5454"/>
    <hyperlink r:id="rId10459" ref="A5455"/>
    <hyperlink r:id="rId10460" ref="G5455"/>
    <hyperlink r:id="rId10461" ref="A5456"/>
    <hyperlink r:id="rId10462" ref="G5456"/>
    <hyperlink r:id="rId10463" ref="A5457"/>
    <hyperlink r:id="rId10464" ref="G5457"/>
    <hyperlink r:id="rId10465" ref="A5458"/>
    <hyperlink r:id="rId10466" ref="G5458"/>
    <hyperlink r:id="rId10467" ref="A5459"/>
    <hyperlink r:id="rId10468" ref="G5459"/>
    <hyperlink r:id="rId10469" ref="A5460"/>
    <hyperlink r:id="rId10470" ref="G5460"/>
    <hyperlink r:id="rId10471" ref="A5461"/>
    <hyperlink r:id="rId10472" ref="G5461"/>
    <hyperlink r:id="rId10473" ref="A5462"/>
    <hyperlink r:id="rId10474" ref="G5462"/>
    <hyperlink r:id="rId10475" ref="A5463"/>
    <hyperlink r:id="rId10476" ref="G5463"/>
    <hyperlink r:id="rId10477" ref="A5464"/>
    <hyperlink r:id="rId10478" ref="G5464"/>
    <hyperlink r:id="rId10479" ref="A5465"/>
    <hyperlink r:id="rId10480" ref="G5465"/>
    <hyperlink r:id="rId10481" ref="A5466"/>
    <hyperlink r:id="rId10482" ref="G5466"/>
    <hyperlink r:id="rId10483" ref="A5467"/>
    <hyperlink r:id="rId10484" ref="G5467"/>
    <hyperlink r:id="rId10485" ref="A5468"/>
    <hyperlink r:id="rId10486" ref="G5468"/>
    <hyperlink r:id="rId10487" ref="A5469"/>
    <hyperlink r:id="rId10488" ref="G5469"/>
    <hyperlink r:id="rId10489" ref="A5470"/>
    <hyperlink r:id="rId10490" ref="G5470"/>
    <hyperlink r:id="rId10491" ref="A5471"/>
    <hyperlink r:id="rId10492" ref="G5471"/>
    <hyperlink r:id="rId10493" ref="A5472"/>
    <hyperlink r:id="rId10494" ref="G5472"/>
    <hyperlink r:id="rId10495" ref="A5473"/>
    <hyperlink r:id="rId10496" ref="G5473"/>
    <hyperlink r:id="rId10497" ref="A5474"/>
    <hyperlink r:id="rId10498" ref="G5474"/>
    <hyperlink r:id="rId10499" ref="A5475"/>
    <hyperlink r:id="rId10500" ref="G5475"/>
    <hyperlink r:id="rId10501" ref="A5476"/>
    <hyperlink r:id="rId10502" ref="G5476"/>
    <hyperlink r:id="rId10503" ref="A5477"/>
    <hyperlink r:id="rId10504" ref="G5477"/>
    <hyperlink r:id="rId10505" ref="A5478"/>
    <hyperlink r:id="rId10506" ref="G5478"/>
    <hyperlink r:id="rId10507" ref="A5479"/>
    <hyperlink r:id="rId10508" ref="G5479"/>
    <hyperlink r:id="rId10509" ref="A5480"/>
    <hyperlink r:id="rId10510" ref="G5480"/>
    <hyperlink r:id="rId10511" ref="A5481"/>
    <hyperlink r:id="rId10512" ref="G5481"/>
    <hyperlink r:id="rId10513" ref="A5482"/>
    <hyperlink r:id="rId10514" ref="G5482"/>
    <hyperlink r:id="rId10515" ref="A5483"/>
    <hyperlink r:id="rId10516" ref="G5483"/>
    <hyperlink r:id="rId10517" ref="A5484"/>
    <hyperlink r:id="rId10518" ref="G5484"/>
    <hyperlink r:id="rId10519" ref="A5485"/>
    <hyperlink r:id="rId10520" ref="G5485"/>
    <hyperlink r:id="rId10521" ref="A5486"/>
    <hyperlink r:id="rId10522" ref="G5486"/>
    <hyperlink r:id="rId10523" ref="A5487"/>
    <hyperlink r:id="rId10524" ref="G5487"/>
    <hyperlink r:id="rId10525" ref="A5488"/>
    <hyperlink r:id="rId10526" ref="G5488"/>
    <hyperlink r:id="rId10527" ref="A5489"/>
    <hyperlink r:id="rId10528" ref="G5489"/>
    <hyperlink r:id="rId10529" ref="A5490"/>
    <hyperlink r:id="rId10530" ref="G5490"/>
    <hyperlink r:id="rId10531" ref="A5491"/>
    <hyperlink r:id="rId10532" ref="G5491"/>
    <hyperlink r:id="rId10533" ref="A5492"/>
    <hyperlink r:id="rId10534" ref="G5492"/>
    <hyperlink r:id="rId10535" ref="A5493"/>
    <hyperlink r:id="rId10536" ref="G5493"/>
    <hyperlink r:id="rId10537" ref="A5494"/>
    <hyperlink r:id="rId10538" ref="G5494"/>
    <hyperlink r:id="rId10539" ref="A5495"/>
    <hyperlink r:id="rId10540" ref="G5495"/>
    <hyperlink r:id="rId10541" ref="A5496"/>
    <hyperlink r:id="rId10542" ref="G5496"/>
    <hyperlink r:id="rId10543" ref="A5497"/>
    <hyperlink r:id="rId10544" ref="G5497"/>
    <hyperlink r:id="rId10545" ref="A5498"/>
    <hyperlink r:id="rId10546" ref="G5498"/>
    <hyperlink r:id="rId10547" ref="A5499"/>
    <hyperlink r:id="rId10548" ref="G5499"/>
    <hyperlink r:id="rId10549" ref="A5500"/>
    <hyperlink r:id="rId10550" ref="G5500"/>
    <hyperlink r:id="rId10551" ref="A5501"/>
    <hyperlink r:id="rId10552" ref="G5501"/>
    <hyperlink r:id="rId10553" ref="A5502"/>
    <hyperlink r:id="rId10554" ref="G5502"/>
    <hyperlink r:id="rId10555" ref="A5503"/>
    <hyperlink r:id="rId10556" ref="G5503"/>
    <hyperlink r:id="rId10557" ref="A5504"/>
    <hyperlink r:id="rId10558" ref="G5504"/>
    <hyperlink r:id="rId10559" ref="A5505"/>
    <hyperlink r:id="rId10560" ref="G5505"/>
    <hyperlink r:id="rId10561" ref="A5506"/>
    <hyperlink r:id="rId10562" ref="G5506"/>
    <hyperlink r:id="rId10563" ref="A5507"/>
    <hyperlink r:id="rId10564" ref="G5507"/>
    <hyperlink r:id="rId10565" ref="A5508"/>
    <hyperlink r:id="rId10566" ref="G5508"/>
    <hyperlink r:id="rId10567" ref="A5509"/>
    <hyperlink r:id="rId10568" ref="G5509"/>
    <hyperlink r:id="rId10569" ref="A5510"/>
    <hyperlink r:id="rId10570" ref="G5510"/>
    <hyperlink r:id="rId10571" ref="A5511"/>
    <hyperlink r:id="rId10572" ref="G5511"/>
    <hyperlink r:id="rId10573" ref="A5512"/>
    <hyperlink r:id="rId10574" ref="G5512"/>
    <hyperlink r:id="rId10575" ref="A5513"/>
    <hyperlink r:id="rId10576" ref="G5513"/>
    <hyperlink r:id="rId10577" ref="A5514"/>
    <hyperlink r:id="rId10578" ref="G5514"/>
    <hyperlink r:id="rId10579" ref="A5515"/>
    <hyperlink r:id="rId10580" ref="G5515"/>
    <hyperlink r:id="rId10581" ref="A5516"/>
    <hyperlink r:id="rId10582" ref="G5516"/>
    <hyperlink r:id="rId10583" ref="A5517"/>
    <hyperlink r:id="rId10584" ref="G5517"/>
    <hyperlink r:id="rId10585" ref="A5518"/>
    <hyperlink r:id="rId10586" ref="G5518"/>
    <hyperlink r:id="rId10587" ref="A5519"/>
    <hyperlink r:id="rId10588" ref="G5519"/>
    <hyperlink r:id="rId10589" ref="A5520"/>
    <hyperlink r:id="rId10590" ref="G5520"/>
    <hyperlink r:id="rId10591" ref="A5521"/>
    <hyperlink r:id="rId10592" ref="G5521"/>
    <hyperlink r:id="rId10593" ref="A5522"/>
    <hyperlink r:id="rId10594" ref="G5522"/>
    <hyperlink r:id="rId10595" ref="A5523"/>
    <hyperlink r:id="rId10596" ref="G5523"/>
    <hyperlink r:id="rId10597" ref="A5524"/>
    <hyperlink r:id="rId10598" ref="G5524"/>
    <hyperlink r:id="rId10599" ref="A5525"/>
    <hyperlink r:id="rId10600" ref="G5525"/>
    <hyperlink r:id="rId10601" ref="A5526"/>
    <hyperlink r:id="rId10602" ref="G5526"/>
    <hyperlink r:id="rId10603" ref="A5527"/>
    <hyperlink r:id="rId10604" ref="G5527"/>
    <hyperlink r:id="rId10605" ref="A5528"/>
    <hyperlink r:id="rId10606" ref="G5528"/>
    <hyperlink r:id="rId10607" ref="A5529"/>
    <hyperlink r:id="rId10608" ref="G5529"/>
    <hyperlink r:id="rId10609" ref="A5530"/>
    <hyperlink r:id="rId10610" ref="G5530"/>
    <hyperlink r:id="rId10611" ref="A5531"/>
    <hyperlink r:id="rId10612" ref="G5531"/>
    <hyperlink r:id="rId10613" ref="A5532"/>
    <hyperlink r:id="rId10614" ref="G5532"/>
    <hyperlink r:id="rId10615" ref="A5533"/>
    <hyperlink r:id="rId10616" ref="G5533"/>
    <hyperlink r:id="rId10617" ref="A5534"/>
    <hyperlink r:id="rId10618" ref="G5534"/>
    <hyperlink r:id="rId10619" ref="A5535"/>
    <hyperlink r:id="rId10620" ref="G5535"/>
    <hyperlink r:id="rId10621" ref="A5536"/>
    <hyperlink r:id="rId10622" ref="G5536"/>
    <hyperlink r:id="rId10623" ref="A5537"/>
    <hyperlink r:id="rId10624" ref="G5537"/>
    <hyperlink r:id="rId10625" ref="A5538"/>
    <hyperlink r:id="rId10626" ref="G5538"/>
    <hyperlink r:id="rId10627" ref="A5539"/>
    <hyperlink r:id="rId10628" ref="G5539"/>
    <hyperlink r:id="rId10629" ref="A5540"/>
    <hyperlink r:id="rId10630" ref="G5540"/>
    <hyperlink r:id="rId10631" ref="A5541"/>
    <hyperlink r:id="rId10632" ref="G5541"/>
    <hyperlink r:id="rId10633" ref="A5542"/>
    <hyperlink r:id="rId10634" ref="G5542"/>
    <hyperlink r:id="rId10635" ref="A5543"/>
    <hyperlink r:id="rId10636" ref="G5543"/>
    <hyperlink r:id="rId10637" ref="A5544"/>
    <hyperlink r:id="rId10638" ref="G5544"/>
    <hyperlink r:id="rId10639" ref="A5545"/>
    <hyperlink r:id="rId10640" ref="G5545"/>
    <hyperlink r:id="rId10641" ref="A5546"/>
    <hyperlink r:id="rId10642" ref="G5546"/>
    <hyperlink r:id="rId10643" ref="A5547"/>
    <hyperlink r:id="rId10644" ref="G5547"/>
    <hyperlink r:id="rId10645" ref="A5548"/>
    <hyperlink r:id="rId10646" ref="G5548"/>
    <hyperlink r:id="rId10647" ref="A5549"/>
    <hyperlink r:id="rId10648" ref="G5549"/>
    <hyperlink r:id="rId10649" ref="A5550"/>
    <hyperlink r:id="rId10650" ref="G5550"/>
    <hyperlink r:id="rId10651" ref="A5551"/>
    <hyperlink r:id="rId10652" ref="G5551"/>
    <hyperlink r:id="rId10653" ref="A5552"/>
    <hyperlink r:id="rId10654" ref="G5552"/>
    <hyperlink r:id="rId10655" ref="A5553"/>
    <hyperlink r:id="rId10656" ref="G5553"/>
    <hyperlink r:id="rId10657" ref="A5554"/>
    <hyperlink r:id="rId10658" ref="G5554"/>
    <hyperlink r:id="rId10659" ref="A5555"/>
    <hyperlink r:id="rId10660" ref="G5555"/>
    <hyperlink r:id="rId10661" ref="A5556"/>
    <hyperlink r:id="rId10662" ref="G5556"/>
    <hyperlink r:id="rId10663" ref="A5557"/>
    <hyperlink r:id="rId10664" ref="G5557"/>
    <hyperlink r:id="rId10665" ref="A5558"/>
    <hyperlink r:id="rId10666" ref="G5558"/>
    <hyperlink r:id="rId10667" ref="A5559"/>
    <hyperlink r:id="rId10668" ref="G5559"/>
    <hyperlink r:id="rId10669" ref="A5560"/>
    <hyperlink r:id="rId10670" ref="G5560"/>
    <hyperlink r:id="rId10671" ref="A5561"/>
    <hyperlink r:id="rId10672" ref="G5561"/>
    <hyperlink r:id="rId10673" ref="A5562"/>
    <hyperlink r:id="rId10674" ref="G5562"/>
    <hyperlink r:id="rId10675" ref="A5563"/>
    <hyperlink r:id="rId10676" ref="G5563"/>
    <hyperlink r:id="rId10677" ref="A5564"/>
    <hyperlink r:id="rId10678" ref="G5564"/>
    <hyperlink r:id="rId10679" ref="A5565"/>
    <hyperlink r:id="rId10680" ref="G5565"/>
    <hyperlink r:id="rId10681" ref="A5566"/>
    <hyperlink r:id="rId10682" ref="G5566"/>
    <hyperlink r:id="rId10683" ref="A5567"/>
    <hyperlink r:id="rId10684" ref="G5567"/>
    <hyperlink r:id="rId10685" ref="A5568"/>
    <hyperlink r:id="rId10686" ref="G5568"/>
    <hyperlink r:id="rId10687" ref="A5569"/>
    <hyperlink r:id="rId10688" ref="G5569"/>
    <hyperlink r:id="rId10689" ref="A5570"/>
    <hyperlink r:id="rId10690" ref="G5570"/>
    <hyperlink r:id="rId10691" ref="A5571"/>
    <hyperlink r:id="rId10692" ref="G5571"/>
    <hyperlink r:id="rId10693" ref="A5572"/>
    <hyperlink r:id="rId10694" ref="G5572"/>
    <hyperlink r:id="rId10695" ref="A5573"/>
    <hyperlink r:id="rId10696" ref="G5573"/>
    <hyperlink r:id="rId10697" ref="A5574"/>
    <hyperlink r:id="rId10698" ref="G5574"/>
    <hyperlink r:id="rId10699" ref="A5575"/>
    <hyperlink r:id="rId10700" ref="G5575"/>
    <hyperlink r:id="rId10701" ref="A5576"/>
    <hyperlink r:id="rId10702" ref="G5576"/>
    <hyperlink r:id="rId10703" ref="A5577"/>
    <hyperlink r:id="rId10704" ref="G5577"/>
  </hyperlinks>
  <drawing r:id="rId1070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13"/>
  </cols>
  <sheetData>
    <row r="1">
      <c r="A1" s="4" t="str">
        <f>IFERROR(__xludf.DUMMYFUNCTION("query(NormalizedTaxonomyData,""SELECT * WHERE D=32"" )"),"ID")</f>
        <v>ID</v>
      </c>
      <c r="B1" s="4" t="str">
        <f>IFERROR(__xludf.DUMMYFUNCTION("""COMPUTED_VALUE"""),"Name")</f>
        <v>Name</v>
      </c>
      <c r="C1" s="4" t="str">
        <f>IFERROR(__xludf.DUMMYFUNCTION("""COMPUTED_VALUE"""),"Type")</f>
        <v>Type</v>
      </c>
      <c r="D1" s="4" t="str">
        <f>IFERROR(__xludf.DUMMYFUNCTION("""COMPUTED_VALUE"""),"Parent")</f>
        <v>Parent</v>
      </c>
      <c r="E1" s="4" t="str">
        <f>IFERROR(__xludf.DUMMYFUNCTION("""COMPUTED_VALUE"""),"Description")</f>
        <v>Description</v>
      </c>
      <c r="F1" s="4" t="str">
        <f>IFERROR(__xludf.DUMMYFUNCTION("""COMPUTED_VALUE"""),"URL")</f>
        <v>URL</v>
      </c>
    </row>
    <row r="16">
      <c r="A16" s="4" t="str">
        <f>IFERROR(__xludf.DUMMYFUNCTION("query(NormalizedTaxonomyData,""SELECT * WHERE D=911"" )"),"ID")</f>
        <v>ID</v>
      </c>
      <c r="B16" s="4" t="str">
        <f>IFERROR(__xludf.DUMMYFUNCTION("""COMPUTED_VALUE"""),"Name")</f>
        <v>Name</v>
      </c>
      <c r="C16" s="4" t="str">
        <f>IFERROR(__xludf.DUMMYFUNCTION("""COMPUTED_VALUE"""),"Type")</f>
        <v>Type</v>
      </c>
      <c r="D16" s="4" t="str">
        <f>IFERROR(__xludf.DUMMYFUNCTION("""COMPUTED_VALUE"""),"Parent")</f>
        <v>Parent</v>
      </c>
      <c r="E16" s="4" t="str">
        <f>IFERROR(__xludf.DUMMYFUNCTION("""COMPUTED_VALUE"""),"Description")</f>
        <v>Description</v>
      </c>
      <c r="F16" s="4" t="str">
        <f>IFERROR(__xludf.DUMMYFUNCTION("""COMPUTED_VALUE"""),"URL")</f>
        <v>URL</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13"/>
    <col customWidth="1" min="2" max="2" width="34.75"/>
    <col customWidth="1" min="3" max="3" width="25.63"/>
    <col customWidth="1" min="4" max="4" width="17.88"/>
    <col customWidth="1" min="5" max="5" width="40.25"/>
  </cols>
  <sheetData>
    <row r="1">
      <c r="A1" s="3" t="s">
        <v>14721</v>
      </c>
      <c r="D1" s="3" t="s">
        <v>14722</v>
      </c>
    </row>
    <row r="2">
      <c r="A2" s="5" t="s">
        <v>9</v>
      </c>
      <c r="B2" s="5" t="s">
        <v>41</v>
      </c>
      <c r="C2" s="5" t="s">
        <v>14723</v>
      </c>
      <c r="D2" s="5" t="s">
        <v>3</v>
      </c>
      <c r="E2" s="5" t="s">
        <v>5</v>
      </c>
      <c r="F2" s="5" t="s">
        <v>6</v>
      </c>
    </row>
    <row r="3">
      <c r="A3" s="5" t="s">
        <v>8</v>
      </c>
      <c r="B3" s="5" t="s">
        <v>40</v>
      </c>
      <c r="C3" s="5" t="s">
        <v>457</v>
      </c>
      <c r="D3" s="5" t="s">
        <v>458</v>
      </c>
      <c r="E3" s="5" t="s">
        <v>459</v>
      </c>
      <c r="F3" s="6" t="s">
        <v>460</v>
      </c>
    </row>
    <row r="4">
      <c r="A4" s="5" t="s">
        <v>8</v>
      </c>
      <c r="B4" s="5" t="s">
        <v>40</v>
      </c>
      <c r="C4" s="5" t="s">
        <v>461</v>
      </c>
      <c r="D4" s="5" t="s">
        <v>458</v>
      </c>
      <c r="E4" s="5" t="s">
        <v>462</v>
      </c>
      <c r="F4" s="6" t="s">
        <v>463</v>
      </c>
    </row>
    <row r="5">
      <c r="A5" s="5" t="s">
        <v>8</v>
      </c>
      <c r="B5" s="5" t="s">
        <v>42</v>
      </c>
      <c r="C5" s="5" t="s">
        <v>464</v>
      </c>
      <c r="D5" s="5" t="s">
        <v>458</v>
      </c>
      <c r="E5" s="5" t="s">
        <v>465</v>
      </c>
      <c r="F5" s="6" t="s">
        <v>466</v>
      </c>
    </row>
    <row r="6">
      <c r="A6" s="5" t="s">
        <v>8</v>
      </c>
      <c r="B6" s="5" t="s">
        <v>43</v>
      </c>
      <c r="C6" s="5" t="s">
        <v>467</v>
      </c>
      <c r="D6" s="5" t="s">
        <v>468</v>
      </c>
      <c r="E6" s="5" t="s">
        <v>469</v>
      </c>
      <c r="F6" s="6" t="s">
        <v>470</v>
      </c>
    </row>
    <row r="7">
      <c r="A7" s="5" t="s">
        <v>8</v>
      </c>
      <c r="B7" s="5" t="s">
        <v>43</v>
      </c>
      <c r="C7" s="5" t="s">
        <v>471</v>
      </c>
      <c r="D7" s="5" t="s">
        <v>468</v>
      </c>
      <c r="E7" s="5" t="s">
        <v>472</v>
      </c>
      <c r="F7" s="6" t="s">
        <v>473</v>
      </c>
    </row>
    <row r="8">
      <c r="A8" s="5" t="s">
        <v>8</v>
      </c>
      <c r="B8" s="5" t="s">
        <v>43</v>
      </c>
      <c r="C8" s="5" t="s">
        <v>474</v>
      </c>
      <c r="D8" s="5" t="s">
        <v>468</v>
      </c>
      <c r="E8" s="5" t="s">
        <v>475</v>
      </c>
      <c r="F8" s="6" t="s">
        <v>476</v>
      </c>
    </row>
    <row r="9">
      <c r="A9" s="5" t="s">
        <v>8</v>
      </c>
      <c r="B9" s="5" t="s">
        <v>44</v>
      </c>
      <c r="C9" s="5" t="s">
        <v>477</v>
      </c>
      <c r="D9" s="5" t="s">
        <v>468</v>
      </c>
      <c r="E9" s="5" t="s">
        <v>478</v>
      </c>
      <c r="F9" s="6" t="s">
        <v>479</v>
      </c>
    </row>
    <row r="10">
      <c r="A10" s="5" t="s">
        <v>8</v>
      </c>
      <c r="B10" s="5" t="s">
        <v>44</v>
      </c>
      <c r="C10" s="5" t="s">
        <v>480</v>
      </c>
      <c r="D10" s="5" t="s">
        <v>458</v>
      </c>
      <c r="E10" s="5"/>
      <c r="F10" s="6" t="s">
        <v>481</v>
      </c>
    </row>
    <row r="11">
      <c r="A11" s="5" t="s">
        <v>8</v>
      </c>
      <c r="B11" s="5" t="s">
        <v>44</v>
      </c>
      <c r="C11" s="5" t="s">
        <v>482</v>
      </c>
      <c r="D11" s="5" t="s">
        <v>458</v>
      </c>
      <c r="E11" s="5"/>
      <c r="F11" s="6" t="s">
        <v>483</v>
      </c>
    </row>
    <row r="12">
      <c r="A12" s="5" t="s">
        <v>8</v>
      </c>
      <c r="B12" s="5" t="s">
        <v>44</v>
      </c>
      <c r="C12" s="5" t="s">
        <v>484</v>
      </c>
      <c r="D12" s="5" t="s">
        <v>468</v>
      </c>
      <c r="E12" s="5" t="s">
        <v>485</v>
      </c>
      <c r="F12" s="6" t="s">
        <v>486</v>
      </c>
    </row>
    <row r="13">
      <c r="A13" s="5" t="s">
        <v>8</v>
      </c>
      <c r="B13" s="5" t="s">
        <v>44</v>
      </c>
      <c r="C13" s="5" t="s">
        <v>487</v>
      </c>
      <c r="D13" s="5" t="s">
        <v>468</v>
      </c>
      <c r="E13" s="5"/>
      <c r="F13" s="6" t="s">
        <v>488</v>
      </c>
    </row>
    <row r="14">
      <c r="A14" s="5" t="s">
        <v>8</v>
      </c>
      <c r="B14" s="5" t="s">
        <v>44</v>
      </c>
      <c r="C14" s="5" t="s">
        <v>489</v>
      </c>
      <c r="D14" s="5" t="s">
        <v>458</v>
      </c>
      <c r="E14" s="5" t="s">
        <v>490</v>
      </c>
      <c r="F14" s="6" t="s">
        <v>491</v>
      </c>
    </row>
    <row r="15">
      <c r="A15" s="5" t="s">
        <v>8</v>
      </c>
      <c r="B15" s="5" t="s">
        <v>44</v>
      </c>
      <c r="C15" s="5" t="s">
        <v>492</v>
      </c>
      <c r="D15" s="5" t="s">
        <v>458</v>
      </c>
      <c r="E15" s="5" t="s">
        <v>493</v>
      </c>
      <c r="F15" s="6" t="s">
        <v>494</v>
      </c>
    </row>
    <row r="16">
      <c r="A16" s="5" t="s">
        <v>8</v>
      </c>
      <c r="B16" s="5" t="s">
        <v>45</v>
      </c>
      <c r="C16" s="5" t="s">
        <v>495</v>
      </c>
      <c r="D16" s="5" t="s">
        <v>468</v>
      </c>
      <c r="E16" s="5" t="s">
        <v>496</v>
      </c>
      <c r="F16" s="6" t="s">
        <v>497</v>
      </c>
    </row>
    <row r="17">
      <c r="A17" s="5" t="s">
        <v>8</v>
      </c>
      <c r="B17" s="5" t="s">
        <v>46</v>
      </c>
      <c r="C17" s="5" t="s">
        <v>498</v>
      </c>
      <c r="D17" s="5" t="s">
        <v>458</v>
      </c>
      <c r="E17" s="5" t="s">
        <v>499</v>
      </c>
      <c r="F17" s="6" t="s">
        <v>500</v>
      </c>
    </row>
    <row r="18">
      <c r="A18" s="5" t="s">
        <v>8</v>
      </c>
      <c r="B18" s="5" t="s">
        <v>46</v>
      </c>
      <c r="C18" s="5" t="s">
        <v>501</v>
      </c>
      <c r="D18" s="5" t="s">
        <v>468</v>
      </c>
      <c r="E18" s="5"/>
      <c r="F18" s="6" t="s">
        <v>502</v>
      </c>
    </row>
    <row r="19">
      <c r="A19" s="5" t="s">
        <v>8</v>
      </c>
      <c r="B19" s="5" t="s">
        <v>46</v>
      </c>
      <c r="C19" s="5" t="s">
        <v>503</v>
      </c>
      <c r="D19" s="5" t="s">
        <v>468</v>
      </c>
      <c r="E19" s="5" t="s">
        <v>504</v>
      </c>
      <c r="F19" s="6" t="s">
        <v>505</v>
      </c>
    </row>
    <row r="20">
      <c r="A20" s="5" t="s">
        <v>8</v>
      </c>
      <c r="B20" s="5" t="s">
        <v>46</v>
      </c>
      <c r="C20" s="5" t="s">
        <v>506</v>
      </c>
      <c r="D20" s="5" t="s">
        <v>468</v>
      </c>
      <c r="E20" s="5" t="s">
        <v>507</v>
      </c>
      <c r="F20" s="6" t="s">
        <v>508</v>
      </c>
    </row>
    <row r="21">
      <c r="A21" s="5" t="s">
        <v>8</v>
      </c>
      <c r="B21" s="5" t="s">
        <v>46</v>
      </c>
      <c r="C21" s="5" t="s">
        <v>509</v>
      </c>
      <c r="D21" s="5" t="s">
        <v>458</v>
      </c>
      <c r="E21" s="5" t="s">
        <v>510</v>
      </c>
      <c r="F21" s="6" t="s">
        <v>511</v>
      </c>
    </row>
    <row r="22">
      <c r="A22" s="5" t="s">
        <v>8</v>
      </c>
      <c r="B22" s="5" t="s">
        <v>46</v>
      </c>
      <c r="C22" s="5" t="s">
        <v>512</v>
      </c>
      <c r="D22" s="5" t="s">
        <v>458</v>
      </c>
      <c r="E22" s="5" t="s">
        <v>513</v>
      </c>
      <c r="F22" s="6" t="s">
        <v>514</v>
      </c>
    </row>
    <row r="23">
      <c r="A23" s="5" t="s">
        <v>8</v>
      </c>
      <c r="B23" s="5" t="s">
        <v>46</v>
      </c>
      <c r="C23" s="5" t="s">
        <v>515</v>
      </c>
      <c r="D23" s="5" t="s">
        <v>458</v>
      </c>
      <c r="E23" s="5" t="s">
        <v>516</v>
      </c>
      <c r="F23" s="6" t="s">
        <v>517</v>
      </c>
    </row>
    <row r="24">
      <c r="A24" s="5" t="s">
        <v>8</v>
      </c>
      <c r="B24" s="5" t="s">
        <v>46</v>
      </c>
      <c r="C24" s="5" t="s">
        <v>518</v>
      </c>
      <c r="D24" s="5" t="s">
        <v>468</v>
      </c>
      <c r="E24" s="5"/>
      <c r="F24" s="6" t="s">
        <v>519</v>
      </c>
    </row>
    <row r="25">
      <c r="A25" s="5" t="s">
        <v>8</v>
      </c>
      <c r="B25" s="5" t="s">
        <v>46</v>
      </c>
      <c r="C25" s="5" t="s">
        <v>520</v>
      </c>
      <c r="D25" s="5" t="s">
        <v>468</v>
      </c>
      <c r="E25" s="5" t="s">
        <v>521</v>
      </c>
      <c r="F25" s="6" t="s">
        <v>522</v>
      </c>
    </row>
    <row r="26">
      <c r="A26" s="5" t="s">
        <v>8</v>
      </c>
      <c r="B26" s="5" t="s">
        <v>46</v>
      </c>
      <c r="C26" s="5" t="s">
        <v>523</v>
      </c>
      <c r="D26" s="5" t="s">
        <v>468</v>
      </c>
      <c r="E26" s="5" t="s">
        <v>524</v>
      </c>
      <c r="F26" s="6" t="s">
        <v>525</v>
      </c>
    </row>
    <row r="27">
      <c r="A27" s="5" t="s">
        <v>8</v>
      </c>
      <c r="B27" s="5" t="s">
        <v>46</v>
      </c>
      <c r="C27" s="5" t="s">
        <v>526</v>
      </c>
      <c r="D27" s="5" t="s">
        <v>458</v>
      </c>
      <c r="E27" s="5" t="s">
        <v>527</v>
      </c>
      <c r="F27" s="6" t="s">
        <v>528</v>
      </c>
    </row>
    <row r="28">
      <c r="A28" s="5" t="s">
        <v>8</v>
      </c>
      <c r="B28" s="5" t="s">
        <v>46</v>
      </c>
      <c r="C28" s="5" t="s">
        <v>529</v>
      </c>
      <c r="D28" s="5" t="s">
        <v>468</v>
      </c>
      <c r="E28" s="5"/>
      <c r="F28" s="6" t="s">
        <v>530</v>
      </c>
    </row>
    <row r="29">
      <c r="A29" s="5" t="s">
        <v>8</v>
      </c>
      <c r="B29" s="5" t="s">
        <v>46</v>
      </c>
      <c r="C29" s="5" t="s">
        <v>531</v>
      </c>
      <c r="D29" s="5" t="s">
        <v>468</v>
      </c>
      <c r="E29" s="5" t="s">
        <v>532</v>
      </c>
      <c r="F29" s="6" t="s">
        <v>533</v>
      </c>
    </row>
    <row r="30">
      <c r="A30" s="5" t="s">
        <v>8</v>
      </c>
      <c r="B30" s="5" t="s">
        <v>46</v>
      </c>
      <c r="C30" s="5" t="s">
        <v>534</v>
      </c>
      <c r="D30" s="5" t="s">
        <v>458</v>
      </c>
      <c r="E30" s="5" t="s">
        <v>535</v>
      </c>
      <c r="F30" s="6" t="s">
        <v>536</v>
      </c>
    </row>
    <row r="31">
      <c r="A31" s="5" t="s">
        <v>8</v>
      </c>
      <c r="B31" s="5" t="s">
        <v>46</v>
      </c>
      <c r="C31" s="5" t="s">
        <v>537</v>
      </c>
      <c r="D31" s="5" t="s">
        <v>468</v>
      </c>
      <c r="E31" s="5" t="s">
        <v>538</v>
      </c>
      <c r="F31" s="6" t="s">
        <v>539</v>
      </c>
    </row>
    <row r="32">
      <c r="A32" s="5" t="s">
        <v>8</v>
      </c>
      <c r="B32" s="5" t="s">
        <v>46</v>
      </c>
      <c r="C32" s="5" t="s">
        <v>509</v>
      </c>
      <c r="D32" s="5" t="s">
        <v>540</v>
      </c>
      <c r="E32" s="5" t="s">
        <v>541</v>
      </c>
      <c r="F32" s="6" t="s">
        <v>542</v>
      </c>
    </row>
    <row r="33">
      <c r="A33" s="5" t="s">
        <v>8</v>
      </c>
      <c r="B33" s="5" t="s">
        <v>47</v>
      </c>
      <c r="C33" s="5" t="s">
        <v>543</v>
      </c>
      <c r="D33" s="5" t="s">
        <v>458</v>
      </c>
      <c r="E33" s="5" t="s">
        <v>544</v>
      </c>
      <c r="F33" s="6" t="s">
        <v>545</v>
      </c>
    </row>
    <row r="34">
      <c r="A34" s="5" t="s">
        <v>8</v>
      </c>
      <c r="B34" s="5" t="s">
        <v>47</v>
      </c>
      <c r="C34" s="5" t="s">
        <v>47</v>
      </c>
      <c r="D34" s="5" t="s">
        <v>458</v>
      </c>
      <c r="E34" s="5"/>
      <c r="F34" s="6" t="s">
        <v>546</v>
      </c>
    </row>
    <row r="35">
      <c r="A35" s="5" t="s">
        <v>10</v>
      </c>
      <c r="B35" s="5" t="s">
        <v>48</v>
      </c>
      <c r="C35" s="5" t="s">
        <v>547</v>
      </c>
      <c r="D35" s="5" t="s">
        <v>548</v>
      </c>
      <c r="E35" s="5" t="s">
        <v>549</v>
      </c>
      <c r="F35" s="6" t="s">
        <v>550</v>
      </c>
    </row>
    <row r="36">
      <c r="A36" s="5" t="s">
        <v>10</v>
      </c>
      <c r="B36" s="5" t="s">
        <v>48</v>
      </c>
      <c r="C36" s="5" t="s">
        <v>551</v>
      </c>
      <c r="D36" s="5" t="s">
        <v>468</v>
      </c>
      <c r="E36" s="5" t="s">
        <v>552</v>
      </c>
      <c r="F36" s="6" t="s">
        <v>553</v>
      </c>
    </row>
    <row r="37">
      <c r="A37" s="5" t="s">
        <v>10</v>
      </c>
      <c r="B37" s="5" t="s">
        <v>48</v>
      </c>
      <c r="C37" s="5" t="s">
        <v>554</v>
      </c>
      <c r="D37" s="5" t="s">
        <v>468</v>
      </c>
      <c r="E37" s="5" t="s">
        <v>555</v>
      </c>
      <c r="F37" s="6" t="s">
        <v>556</v>
      </c>
    </row>
    <row r="38">
      <c r="A38" s="5" t="s">
        <v>10</v>
      </c>
      <c r="B38" s="5" t="s">
        <v>49</v>
      </c>
      <c r="C38" s="5" t="s">
        <v>557</v>
      </c>
      <c r="D38" s="5" t="s">
        <v>468</v>
      </c>
      <c r="E38" s="5" t="s">
        <v>558</v>
      </c>
      <c r="F38" s="6" t="s">
        <v>559</v>
      </c>
    </row>
    <row r="39">
      <c r="A39" s="5" t="s">
        <v>10</v>
      </c>
      <c r="B39" s="5" t="s">
        <v>49</v>
      </c>
      <c r="C39" s="5" t="s">
        <v>560</v>
      </c>
      <c r="D39" s="5" t="s">
        <v>468</v>
      </c>
      <c r="E39" s="5" t="s">
        <v>561</v>
      </c>
      <c r="F39" s="6" t="s">
        <v>562</v>
      </c>
    </row>
    <row r="40">
      <c r="A40" s="5" t="s">
        <v>10</v>
      </c>
      <c r="B40" s="5" t="s">
        <v>49</v>
      </c>
      <c r="C40" s="5" t="s">
        <v>563</v>
      </c>
      <c r="D40" s="5" t="s">
        <v>548</v>
      </c>
      <c r="E40" s="5" t="s">
        <v>564</v>
      </c>
      <c r="F40" s="6" t="s">
        <v>565</v>
      </c>
    </row>
    <row r="41">
      <c r="A41" s="5" t="s">
        <v>10</v>
      </c>
      <c r="B41" s="5" t="s">
        <v>49</v>
      </c>
      <c r="C41" s="5" t="s">
        <v>566</v>
      </c>
      <c r="D41" s="5" t="s">
        <v>548</v>
      </c>
      <c r="E41" s="5" t="s">
        <v>567</v>
      </c>
      <c r="F41" s="6" t="s">
        <v>568</v>
      </c>
    </row>
    <row r="42">
      <c r="A42" s="5" t="s">
        <v>10</v>
      </c>
      <c r="B42" s="5" t="s">
        <v>49</v>
      </c>
      <c r="C42" s="5" t="s">
        <v>569</v>
      </c>
      <c r="D42" s="5" t="s">
        <v>468</v>
      </c>
      <c r="E42" s="5" t="s">
        <v>570</v>
      </c>
      <c r="F42" s="6" t="s">
        <v>571</v>
      </c>
    </row>
    <row r="43">
      <c r="A43" s="5" t="s">
        <v>10</v>
      </c>
      <c r="B43" s="5" t="s">
        <v>49</v>
      </c>
      <c r="C43" s="5" t="s">
        <v>572</v>
      </c>
      <c r="D43" s="5" t="s">
        <v>468</v>
      </c>
      <c r="E43" s="5" t="s">
        <v>573</v>
      </c>
      <c r="F43" s="6" t="s">
        <v>574</v>
      </c>
    </row>
    <row r="44">
      <c r="A44" s="5" t="s">
        <v>10</v>
      </c>
      <c r="B44" s="5" t="s">
        <v>50</v>
      </c>
      <c r="C44" s="5" t="s">
        <v>575</v>
      </c>
      <c r="D44" s="5" t="s">
        <v>468</v>
      </c>
      <c r="E44" s="5" t="s">
        <v>576</v>
      </c>
      <c r="F44" s="6" t="s">
        <v>577</v>
      </c>
    </row>
    <row r="45">
      <c r="A45" s="5" t="s">
        <v>10</v>
      </c>
      <c r="B45" s="5" t="s">
        <v>50</v>
      </c>
      <c r="C45" s="5" t="s">
        <v>50</v>
      </c>
      <c r="D45" s="5" t="s">
        <v>468</v>
      </c>
      <c r="E45" s="5" t="s">
        <v>578</v>
      </c>
      <c r="F45" s="6" t="s">
        <v>579</v>
      </c>
    </row>
    <row r="46">
      <c r="A46" s="5" t="s">
        <v>10</v>
      </c>
      <c r="B46" s="5" t="s">
        <v>50</v>
      </c>
      <c r="C46" s="5" t="s">
        <v>580</v>
      </c>
      <c r="D46" s="5" t="s">
        <v>468</v>
      </c>
      <c r="E46" s="5" t="s">
        <v>581</v>
      </c>
      <c r="F46" s="6" t="s">
        <v>582</v>
      </c>
    </row>
    <row r="47">
      <c r="A47" s="5" t="s">
        <v>10</v>
      </c>
      <c r="B47" s="5" t="s">
        <v>51</v>
      </c>
      <c r="C47" s="5" t="s">
        <v>51</v>
      </c>
      <c r="D47" s="5" t="s">
        <v>468</v>
      </c>
      <c r="E47" s="5" t="s">
        <v>583</v>
      </c>
      <c r="F47" s="6" t="s">
        <v>584</v>
      </c>
    </row>
    <row r="48">
      <c r="A48" s="5" t="s">
        <v>10</v>
      </c>
      <c r="B48" s="5" t="s">
        <v>51</v>
      </c>
      <c r="C48" s="5" t="s">
        <v>585</v>
      </c>
      <c r="D48" s="5" t="s">
        <v>468</v>
      </c>
      <c r="E48" s="5" t="s">
        <v>586</v>
      </c>
      <c r="F48" s="6" t="s">
        <v>587</v>
      </c>
    </row>
    <row r="49">
      <c r="A49" s="5" t="s">
        <v>10</v>
      </c>
      <c r="B49" s="5" t="s">
        <v>52</v>
      </c>
      <c r="C49" s="5" t="s">
        <v>588</v>
      </c>
      <c r="D49" s="5" t="s">
        <v>468</v>
      </c>
      <c r="E49" s="5" t="s">
        <v>555</v>
      </c>
      <c r="F49" s="6" t="s">
        <v>589</v>
      </c>
    </row>
    <row r="50">
      <c r="A50" s="5" t="s">
        <v>10</v>
      </c>
      <c r="B50" s="5" t="s">
        <v>52</v>
      </c>
      <c r="C50" s="5" t="s">
        <v>590</v>
      </c>
      <c r="D50" s="5" t="s">
        <v>468</v>
      </c>
      <c r="E50" s="5" t="s">
        <v>591</v>
      </c>
      <c r="F50" s="6" t="s">
        <v>592</v>
      </c>
    </row>
    <row r="51">
      <c r="A51" s="5" t="s">
        <v>10</v>
      </c>
      <c r="B51" s="5" t="s">
        <v>52</v>
      </c>
      <c r="C51" s="5" t="s">
        <v>593</v>
      </c>
      <c r="D51" s="5" t="s">
        <v>548</v>
      </c>
      <c r="E51" s="5" t="s">
        <v>594</v>
      </c>
      <c r="F51" s="6" t="s">
        <v>595</v>
      </c>
    </row>
    <row r="52">
      <c r="A52" s="5" t="s">
        <v>10</v>
      </c>
      <c r="B52" s="5" t="s">
        <v>52</v>
      </c>
      <c r="C52" s="5" t="s">
        <v>596</v>
      </c>
      <c r="D52" s="5" t="s">
        <v>548</v>
      </c>
      <c r="E52" s="5" t="s">
        <v>597</v>
      </c>
      <c r="F52" s="6" t="s">
        <v>598</v>
      </c>
    </row>
    <row r="53">
      <c r="A53" s="5" t="s">
        <v>10</v>
      </c>
      <c r="B53" s="5" t="s">
        <v>52</v>
      </c>
      <c r="C53" s="5" t="s">
        <v>599</v>
      </c>
      <c r="D53" s="5" t="s">
        <v>548</v>
      </c>
      <c r="E53" s="5" t="s">
        <v>600</v>
      </c>
      <c r="F53" s="6" t="s">
        <v>601</v>
      </c>
    </row>
    <row r="54">
      <c r="A54" s="5" t="s">
        <v>10</v>
      </c>
      <c r="B54" s="5" t="s">
        <v>52</v>
      </c>
      <c r="C54" s="5" t="s">
        <v>602</v>
      </c>
      <c r="D54" s="5" t="s">
        <v>468</v>
      </c>
      <c r="E54" s="5" t="s">
        <v>603</v>
      </c>
      <c r="F54" s="6" t="s">
        <v>604</v>
      </c>
    </row>
    <row r="55">
      <c r="A55" s="5" t="s">
        <v>10</v>
      </c>
      <c r="B55" s="5" t="s">
        <v>53</v>
      </c>
      <c r="C55" s="5" t="s">
        <v>605</v>
      </c>
      <c r="D55" s="5" t="s">
        <v>468</v>
      </c>
      <c r="E55" s="5" t="s">
        <v>606</v>
      </c>
      <c r="F55" s="6" t="s">
        <v>607</v>
      </c>
    </row>
    <row r="56">
      <c r="A56" s="5" t="s">
        <v>10</v>
      </c>
      <c r="B56" s="5" t="s">
        <v>53</v>
      </c>
      <c r="C56" s="5" t="s">
        <v>608</v>
      </c>
      <c r="D56" s="5" t="s">
        <v>468</v>
      </c>
      <c r="E56" s="5" t="s">
        <v>609</v>
      </c>
      <c r="F56" s="6" t="s">
        <v>610</v>
      </c>
    </row>
    <row r="57">
      <c r="A57" s="5" t="s">
        <v>10</v>
      </c>
      <c r="B57" s="5" t="s">
        <v>53</v>
      </c>
      <c r="C57" s="5" t="s">
        <v>611</v>
      </c>
      <c r="D57" s="5" t="s">
        <v>468</v>
      </c>
      <c r="E57" s="5" t="s">
        <v>612</v>
      </c>
      <c r="F57" s="6" t="s">
        <v>613</v>
      </c>
    </row>
    <row r="58">
      <c r="A58" s="5" t="s">
        <v>10</v>
      </c>
      <c r="B58" s="5" t="s">
        <v>53</v>
      </c>
      <c r="C58" s="5" t="s">
        <v>614</v>
      </c>
      <c r="D58" s="5" t="s">
        <v>468</v>
      </c>
      <c r="E58" s="5" t="s">
        <v>615</v>
      </c>
      <c r="F58" s="6" t="s">
        <v>616</v>
      </c>
    </row>
    <row r="59">
      <c r="A59" s="5" t="s">
        <v>10</v>
      </c>
      <c r="B59" s="5" t="s">
        <v>53</v>
      </c>
      <c r="C59" s="5" t="s">
        <v>617</v>
      </c>
      <c r="D59" s="5" t="s">
        <v>468</v>
      </c>
      <c r="E59" s="5" t="s">
        <v>618</v>
      </c>
      <c r="F59" s="6" t="s">
        <v>619</v>
      </c>
    </row>
    <row r="60">
      <c r="A60" s="5" t="s">
        <v>10</v>
      </c>
      <c r="B60" s="5" t="s">
        <v>53</v>
      </c>
      <c r="C60" s="5" t="s">
        <v>620</v>
      </c>
      <c r="D60" s="5" t="s">
        <v>468</v>
      </c>
      <c r="E60" s="5" t="s">
        <v>621</v>
      </c>
      <c r="F60" s="6" t="s">
        <v>622</v>
      </c>
    </row>
    <row r="61">
      <c r="A61" s="5" t="s">
        <v>10</v>
      </c>
      <c r="B61" s="5" t="s">
        <v>54</v>
      </c>
      <c r="C61" s="5" t="s">
        <v>623</v>
      </c>
      <c r="D61" s="5" t="s">
        <v>468</v>
      </c>
      <c r="E61" s="5" t="s">
        <v>624</v>
      </c>
      <c r="F61" s="6" t="s">
        <v>625</v>
      </c>
    </row>
    <row r="62">
      <c r="A62" s="5" t="s">
        <v>10</v>
      </c>
      <c r="B62" s="5" t="s">
        <v>54</v>
      </c>
      <c r="C62" s="5" t="s">
        <v>626</v>
      </c>
      <c r="D62" s="5" t="s">
        <v>468</v>
      </c>
      <c r="E62" s="5" t="s">
        <v>627</v>
      </c>
      <c r="F62" s="6" t="s">
        <v>628</v>
      </c>
    </row>
    <row r="63">
      <c r="A63" s="5" t="s">
        <v>10</v>
      </c>
      <c r="B63" s="5" t="s">
        <v>54</v>
      </c>
      <c r="C63" s="5" t="s">
        <v>629</v>
      </c>
      <c r="D63" s="5" t="s">
        <v>468</v>
      </c>
      <c r="E63" s="5" t="s">
        <v>630</v>
      </c>
      <c r="F63" s="6" t="s">
        <v>631</v>
      </c>
    </row>
    <row r="64">
      <c r="A64" s="5" t="s">
        <v>11</v>
      </c>
      <c r="B64" s="5" t="s">
        <v>55</v>
      </c>
      <c r="C64" s="5" t="s">
        <v>632</v>
      </c>
      <c r="D64" s="5" t="s">
        <v>468</v>
      </c>
      <c r="E64" s="5" t="s">
        <v>633</v>
      </c>
      <c r="F64" s="6" t="s">
        <v>634</v>
      </c>
    </row>
    <row r="65">
      <c r="A65" s="5" t="s">
        <v>11</v>
      </c>
      <c r="B65" s="5" t="s">
        <v>55</v>
      </c>
      <c r="C65" s="5" t="s">
        <v>635</v>
      </c>
      <c r="D65" s="5" t="s">
        <v>468</v>
      </c>
      <c r="E65" s="5" t="s">
        <v>636</v>
      </c>
      <c r="F65" s="6" t="s">
        <v>637</v>
      </c>
    </row>
    <row r="66">
      <c r="A66" s="5" t="s">
        <v>11</v>
      </c>
      <c r="B66" s="5" t="s">
        <v>55</v>
      </c>
      <c r="C66" s="5" t="s">
        <v>638</v>
      </c>
      <c r="D66" s="5" t="s">
        <v>468</v>
      </c>
      <c r="E66" s="5" t="s">
        <v>639</v>
      </c>
      <c r="F66" s="6" t="s">
        <v>640</v>
      </c>
    </row>
    <row r="67">
      <c r="A67" s="5" t="s">
        <v>11</v>
      </c>
      <c r="B67" s="5" t="s">
        <v>55</v>
      </c>
      <c r="C67" s="5" t="s">
        <v>641</v>
      </c>
      <c r="D67" s="5" t="s">
        <v>468</v>
      </c>
      <c r="E67" s="5" t="s">
        <v>642</v>
      </c>
      <c r="F67" s="6" t="s">
        <v>643</v>
      </c>
    </row>
    <row r="68">
      <c r="A68" s="5" t="s">
        <v>11</v>
      </c>
      <c r="B68" s="5" t="s">
        <v>55</v>
      </c>
      <c r="C68" s="5" t="s">
        <v>644</v>
      </c>
      <c r="D68" s="5" t="s">
        <v>468</v>
      </c>
      <c r="E68" s="5"/>
      <c r="F68" s="6" t="s">
        <v>645</v>
      </c>
    </row>
    <row r="69">
      <c r="A69" s="5" t="s">
        <v>11</v>
      </c>
      <c r="B69" s="5" t="s">
        <v>55</v>
      </c>
      <c r="C69" s="5" t="s">
        <v>55</v>
      </c>
      <c r="D69" s="5" t="s">
        <v>468</v>
      </c>
      <c r="E69" s="5" t="s">
        <v>646</v>
      </c>
      <c r="F69" s="6" t="s">
        <v>647</v>
      </c>
    </row>
    <row r="70">
      <c r="A70" s="5" t="s">
        <v>11</v>
      </c>
      <c r="B70" s="5" t="s">
        <v>55</v>
      </c>
      <c r="C70" s="5" t="s">
        <v>648</v>
      </c>
      <c r="D70" s="5" t="s">
        <v>468</v>
      </c>
      <c r="E70" s="5" t="s">
        <v>649</v>
      </c>
      <c r="F70" s="6" t="s">
        <v>650</v>
      </c>
    </row>
    <row r="71">
      <c r="A71" s="5" t="s">
        <v>11</v>
      </c>
      <c r="B71" s="5" t="s">
        <v>55</v>
      </c>
      <c r="C71" s="5" t="s">
        <v>651</v>
      </c>
      <c r="D71" s="5" t="s">
        <v>468</v>
      </c>
      <c r="E71" s="5" t="s">
        <v>652</v>
      </c>
      <c r="F71" s="6" t="s">
        <v>653</v>
      </c>
    </row>
    <row r="72">
      <c r="A72" s="5" t="s">
        <v>11</v>
      </c>
      <c r="B72" s="5" t="s">
        <v>56</v>
      </c>
      <c r="C72" s="5" t="s">
        <v>654</v>
      </c>
      <c r="D72" s="5" t="s">
        <v>468</v>
      </c>
      <c r="E72" s="5" t="s">
        <v>655</v>
      </c>
      <c r="F72" s="6" t="s">
        <v>656</v>
      </c>
    </row>
    <row r="73">
      <c r="A73" s="5" t="s">
        <v>11</v>
      </c>
      <c r="B73" s="5" t="s">
        <v>56</v>
      </c>
      <c r="C73" s="5" t="s">
        <v>657</v>
      </c>
      <c r="D73" s="5" t="s">
        <v>468</v>
      </c>
      <c r="E73" s="5"/>
      <c r="F73" s="6" t="s">
        <v>658</v>
      </c>
    </row>
    <row r="74">
      <c r="A74" s="5" t="s">
        <v>11</v>
      </c>
      <c r="B74" s="5" t="s">
        <v>56</v>
      </c>
      <c r="C74" s="5" t="s">
        <v>659</v>
      </c>
      <c r="D74" s="5" t="s">
        <v>468</v>
      </c>
      <c r="E74" s="5" t="s">
        <v>660</v>
      </c>
      <c r="F74" s="6" t="s">
        <v>661</v>
      </c>
    </row>
    <row r="75">
      <c r="A75" s="5" t="s">
        <v>11</v>
      </c>
      <c r="B75" s="5" t="s">
        <v>56</v>
      </c>
      <c r="C75" s="5" t="s">
        <v>662</v>
      </c>
      <c r="D75" s="5" t="s">
        <v>468</v>
      </c>
      <c r="E75" s="5" t="s">
        <v>663</v>
      </c>
      <c r="F75" s="6" t="s">
        <v>664</v>
      </c>
    </row>
    <row r="76">
      <c r="A76" s="5" t="s">
        <v>11</v>
      </c>
      <c r="B76" s="5" t="s">
        <v>56</v>
      </c>
      <c r="C76" s="5" t="s">
        <v>665</v>
      </c>
      <c r="D76" s="5" t="s">
        <v>468</v>
      </c>
      <c r="E76" s="5" t="s">
        <v>666</v>
      </c>
      <c r="F76" s="6" t="s">
        <v>667</v>
      </c>
    </row>
    <row r="77">
      <c r="A77" s="5" t="s">
        <v>11</v>
      </c>
      <c r="B77" s="5" t="s">
        <v>56</v>
      </c>
      <c r="C77" s="5" t="s">
        <v>668</v>
      </c>
      <c r="D77" s="5" t="s">
        <v>468</v>
      </c>
      <c r="E77" s="5" t="s">
        <v>669</v>
      </c>
      <c r="F77" s="6" t="s">
        <v>670</v>
      </c>
    </row>
    <row r="78">
      <c r="A78" s="5" t="s">
        <v>11</v>
      </c>
      <c r="B78" s="5" t="s">
        <v>57</v>
      </c>
      <c r="C78" s="5" t="s">
        <v>671</v>
      </c>
      <c r="D78" s="5" t="s">
        <v>548</v>
      </c>
      <c r="E78" s="5" t="s">
        <v>672</v>
      </c>
      <c r="F78" s="6" t="s">
        <v>673</v>
      </c>
    </row>
    <row r="79">
      <c r="A79" s="5" t="s">
        <v>11</v>
      </c>
      <c r="B79" s="5" t="s">
        <v>57</v>
      </c>
      <c r="C79" s="5" t="s">
        <v>674</v>
      </c>
      <c r="D79" s="5" t="s">
        <v>468</v>
      </c>
      <c r="E79" s="5" t="s">
        <v>675</v>
      </c>
      <c r="F79" s="6" t="s">
        <v>676</v>
      </c>
    </row>
    <row r="80">
      <c r="A80" s="5" t="s">
        <v>11</v>
      </c>
      <c r="B80" s="5" t="s">
        <v>57</v>
      </c>
      <c r="C80" s="5" t="s">
        <v>677</v>
      </c>
      <c r="D80" s="5" t="s">
        <v>468</v>
      </c>
      <c r="E80" s="5"/>
      <c r="F80" s="6" t="s">
        <v>678</v>
      </c>
    </row>
    <row r="81">
      <c r="A81" s="5" t="s">
        <v>11</v>
      </c>
      <c r="B81" s="5" t="s">
        <v>57</v>
      </c>
      <c r="C81" s="5" t="s">
        <v>679</v>
      </c>
      <c r="D81" s="5" t="s">
        <v>468</v>
      </c>
      <c r="E81" s="5" t="s">
        <v>680</v>
      </c>
      <c r="F81" s="6" t="s">
        <v>681</v>
      </c>
    </row>
    <row r="82">
      <c r="A82" s="5" t="s">
        <v>11</v>
      </c>
      <c r="B82" s="5" t="s">
        <v>57</v>
      </c>
      <c r="C82" s="5" t="s">
        <v>682</v>
      </c>
      <c r="D82" s="5" t="s">
        <v>468</v>
      </c>
      <c r="E82" s="5" t="s">
        <v>683</v>
      </c>
      <c r="F82" s="6" t="s">
        <v>684</v>
      </c>
    </row>
    <row r="83">
      <c r="A83" s="5" t="s">
        <v>11</v>
      </c>
      <c r="B83" s="5" t="s">
        <v>57</v>
      </c>
      <c r="C83" s="5" t="s">
        <v>685</v>
      </c>
      <c r="D83" s="5" t="s">
        <v>468</v>
      </c>
      <c r="E83" s="5"/>
      <c r="F83" s="6" t="s">
        <v>686</v>
      </c>
    </row>
    <row r="84">
      <c r="A84" s="5" t="s">
        <v>11</v>
      </c>
      <c r="B84" s="5" t="s">
        <v>57</v>
      </c>
      <c r="C84" s="5" t="s">
        <v>687</v>
      </c>
      <c r="D84" s="5" t="s">
        <v>468</v>
      </c>
      <c r="E84" s="5" t="s">
        <v>688</v>
      </c>
      <c r="F84" s="6" t="s">
        <v>689</v>
      </c>
    </row>
    <row r="85">
      <c r="A85" s="5" t="s">
        <v>11</v>
      </c>
      <c r="B85" s="5" t="s">
        <v>57</v>
      </c>
      <c r="C85" s="5" t="s">
        <v>690</v>
      </c>
      <c r="D85" s="5" t="s">
        <v>468</v>
      </c>
      <c r="E85" s="5" t="s">
        <v>691</v>
      </c>
      <c r="F85" s="6" t="s">
        <v>692</v>
      </c>
    </row>
    <row r="86">
      <c r="A86" s="5" t="s">
        <v>11</v>
      </c>
      <c r="B86" s="5" t="s">
        <v>57</v>
      </c>
      <c r="C86" s="5" t="s">
        <v>693</v>
      </c>
      <c r="D86" s="5" t="s">
        <v>468</v>
      </c>
      <c r="E86" s="5" t="s">
        <v>694</v>
      </c>
      <c r="F86" s="6" t="s">
        <v>695</v>
      </c>
    </row>
    <row r="87">
      <c r="A87" s="5" t="s">
        <v>11</v>
      </c>
      <c r="B87" s="5" t="s">
        <v>57</v>
      </c>
      <c r="C87" s="5" t="s">
        <v>696</v>
      </c>
      <c r="D87" s="5" t="s">
        <v>468</v>
      </c>
      <c r="E87" s="5" t="s">
        <v>697</v>
      </c>
      <c r="F87" s="6" t="s">
        <v>698</v>
      </c>
    </row>
    <row r="88">
      <c r="A88" s="5" t="s">
        <v>11</v>
      </c>
      <c r="B88" s="5" t="s">
        <v>57</v>
      </c>
      <c r="C88" s="5" t="s">
        <v>699</v>
      </c>
      <c r="D88" s="5" t="s">
        <v>468</v>
      </c>
      <c r="E88" s="5"/>
      <c r="F88" s="6" t="s">
        <v>700</v>
      </c>
    </row>
    <row r="89">
      <c r="A89" s="5" t="s">
        <v>11</v>
      </c>
      <c r="B89" s="5" t="s">
        <v>57</v>
      </c>
      <c r="C89" s="5" t="s">
        <v>701</v>
      </c>
      <c r="D89" s="5" t="s">
        <v>468</v>
      </c>
      <c r="E89" s="5" t="s">
        <v>702</v>
      </c>
      <c r="F89" s="6" t="s">
        <v>703</v>
      </c>
    </row>
    <row r="90">
      <c r="A90" s="5" t="s">
        <v>11</v>
      </c>
      <c r="B90" s="5" t="s">
        <v>57</v>
      </c>
      <c r="C90" s="5" t="s">
        <v>704</v>
      </c>
      <c r="D90" s="5" t="s">
        <v>468</v>
      </c>
      <c r="E90" s="5" t="s">
        <v>705</v>
      </c>
      <c r="F90" s="6" t="s">
        <v>706</v>
      </c>
    </row>
    <row r="91">
      <c r="A91" s="5" t="s">
        <v>11</v>
      </c>
      <c r="B91" s="5" t="s">
        <v>57</v>
      </c>
      <c r="C91" s="5" t="s">
        <v>707</v>
      </c>
      <c r="D91" s="5" t="s">
        <v>468</v>
      </c>
      <c r="E91" s="5" t="s">
        <v>708</v>
      </c>
      <c r="F91" s="6" t="s">
        <v>709</v>
      </c>
    </row>
    <row r="92">
      <c r="A92" s="5" t="s">
        <v>11</v>
      </c>
      <c r="B92" s="5" t="s">
        <v>57</v>
      </c>
      <c r="C92" s="5" t="s">
        <v>710</v>
      </c>
      <c r="D92" s="5" t="s">
        <v>468</v>
      </c>
      <c r="E92" s="5" t="s">
        <v>711</v>
      </c>
      <c r="F92" s="6" t="s">
        <v>712</v>
      </c>
    </row>
    <row r="93">
      <c r="A93" s="5" t="s">
        <v>11</v>
      </c>
      <c r="B93" s="5" t="s">
        <v>57</v>
      </c>
      <c r="C93" s="5" t="s">
        <v>713</v>
      </c>
      <c r="D93" s="5" t="s">
        <v>468</v>
      </c>
      <c r="E93" s="5" t="s">
        <v>714</v>
      </c>
      <c r="F93" s="6" t="s">
        <v>715</v>
      </c>
    </row>
    <row r="94">
      <c r="A94" s="5" t="s">
        <v>11</v>
      </c>
      <c r="B94" s="5" t="s">
        <v>57</v>
      </c>
      <c r="C94" s="5" t="s">
        <v>716</v>
      </c>
      <c r="D94" s="5" t="s">
        <v>468</v>
      </c>
      <c r="E94" s="5" t="s">
        <v>717</v>
      </c>
      <c r="F94" s="6" t="s">
        <v>718</v>
      </c>
    </row>
    <row r="95">
      <c r="A95" s="5" t="s">
        <v>11</v>
      </c>
      <c r="B95" s="5" t="s">
        <v>57</v>
      </c>
      <c r="C95" s="5" t="s">
        <v>719</v>
      </c>
      <c r="D95" s="5" t="s">
        <v>468</v>
      </c>
      <c r="E95" s="5" t="s">
        <v>720</v>
      </c>
      <c r="F95" s="6" t="s">
        <v>721</v>
      </c>
    </row>
    <row r="96">
      <c r="A96" s="5" t="s">
        <v>11</v>
      </c>
      <c r="B96" s="5" t="s">
        <v>57</v>
      </c>
      <c r="C96" s="5" t="s">
        <v>722</v>
      </c>
      <c r="D96" s="5" t="s">
        <v>468</v>
      </c>
      <c r="E96" s="5" t="s">
        <v>723</v>
      </c>
      <c r="F96" s="6" t="s">
        <v>724</v>
      </c>
    </row>
    <row r="97">
      <c r="A97" s="5" t="s">
        <v>11</v>
      </c>
      <c r="B97" s="5" t="s">
        <v>57</v>
      </c>
      <c r="C97" s="5" t="s">
        <v>725</v>
      </c>
      <c r="D97" s="5" t="s">
        <v>468</v>
      </c>
      <c r="E97" s="5" t="s">
        <v>726</v>
      </c>
      <c r="F97" s="6" t="s">
        <v>727</v>
      </c>
    </row>
    <row r="98">
      <c r="A98" s="5" t="s">
        <v>11</v>
      </c>
      <c r="B98" s="5" t="s">
        <v>57</v>
      </c>
      <c r="C98" s="5" t="s">
        <v>728</v>
      </c>
      <c r="D98" s="5" t="s">
        <v>468</v>
      </c>
      <c r="E98" s="5" t="s">
        <v>729</v>
      </c>
      <c r="F98" s="6" t="s">
        <v>730</v>
      </c>
    </row>
    <row r="99">
      <c r="A99" s="5" t="s">
        <v>11</v>
      </c>
      <c r="B99" s="5" t="s">
        <v>57</v>
      </c>
      <c r="C99" s="5" t="s">
        <v>731</v>
      </c>
      <c r="D99" s="5" t="s">
        <v>468</v>
      </c>
      <c r="E99" s="5" t="s">
        <v>732</v>
      </c>
      <c r="F99" s="6" t="s">
        <v>733</v>
      </c>
    </row>
    <row r="100">
      <c r="A100" s="5" t="s">
        <v>11</v>
      </c>
      <c r="B100" s="5" t="s">
        <v>57</v>
      </c>
      <c r="C100" s="5" t="s">
        <v>57</v>
      </c>
      <c r="D100" s="5" t="s">
        <v>468</v>
      </c>
      <c r="E100" s="5" t="s">
        <v>734</v>
      </c>
      <c r="F100" s="6" t="s">
        <v>735</v>
      </c>
    </row>
    <row r="101">
      <c r="A101" s="5" t="s">
        <v>11</v>
      </c>
      <c r="B101" s="5" t="s">
        <v>57</v>
      </c>
      <c r="C101" s="5" t="s">
        <v>736</v>
      </c>
      <c r="D101" s="5" t="s">
        <v>458</v>
      </c>
      <c r="E101" s="5" t="s">
        <v>737</v>
      </c>
      <c r="F101" s="6" t="s">
        <v>738</v>
      </c>
    </row>
    <row r="102">
      <c r="A102" s="5" t="s">
        <v>11</v>
      </c>
      <c r="B102" s="5" t="s">
        <v>57</v>
      </c>
      <c r="C102" s="5" t="s">
        <v>739</v>
      </c>
      <c r="D102" s="5" t="s">
        <v>468</v>
      </c>
      <c r="E102" s="5" t="s">
        <v>740</v>
      </c>
      <c r="F102" s="6" t="s">
        <v>741</v>
      </c>
    </row>
    <row r="103">
      <c r="A103" s="5" t="s">
        <v>11</v>
      </c>
      <c r="B103" s="5" t="s">
        <v>57</v>
      </c>
      <c r="C103" s="5" t="s">
        <v>742</v>
      </c>
      <c r="D103" s="5" t="s">
        <v>468</v>
      </c>
      <c r="E103" s="5"/>
      <c r="F103" s="6" t="s">
        <v>743</v>
      </c>
    </row>
    <row r="104">
      <c r="A104" s="5" t="s">
        <v>11</v>
      </c>
      <c r="B104" s="5" t="s">
        <v>57</v>
      </c>
      <c r="C104" s="5" t="s">
        <v>744</v>
      </c>
      <c r="D104" s="5" t="s">
        <v>468</v>
      </c>
      <c r="E104" s="5" t="s">
        <v>745</v>
      </c>
      <c r="F104" s="6" t="s">
        <v>746</v>
      </c>
    </row>
    <row r="105">
      <c r="A105" s="5" t="s">
        <v>11</v>
      </c>
      <c r="B105" s="5" t="s">
        <v>57</v>
      </c>
      <c r="C105" s="5" t="s">
        <v>747</v>
      </c>
      <c r="D105" s="5" t="s">
        <v>468</v>
      </c>
      <c r="E105" s="5" t="s">
        <v>748</v>
      </c>
      <c r="F105" s="6" t="s">
        <v>749</v>
      </c>
    </row>
    <row r="106">
      <c r="A106" s="5" t="s">
        <v>11</v>
      </c>
      <c r="B106" s="5" t="s">
        <v>57</v>
      </c>
      <c r="C106" s="5" t="s">
        <v>750</v>
      </c>
      <c r="D106" s="5" t="s">
        <v>468</v>
      </c>
      <c r="E106" s="5" t="s">
        <v>751</v>
      </c>
      <c r="F106" s="6" t="s">
        <v>752</v>
      </c>
    </row>
    <row r="107">
      <c r="A107" s="5" t="s">
        <v>11</v>
      </c>
      <c r="B107" s="5" t="s">
        <v>57</v>
      </c>
      <c r="C107" s="5" t="s">
        <v>753</v>
      </c>
      <c r="D107" s="5" t="s">
        <v>468</v>
      </c>
      <c r="E107" s="5" t="s">
        <v>754</v>
      </c>
      <c r="F107" s="6" t="s">
        <v>755</v>
      </c>
    </row>
    <row r="108">
      <c r="A108" s="5" t="s">
        <v>11</v>
      </c>
      <c r="B108" s="5" t="s">
        <v>57</v>
      </c>
      <c r="C108" s="5" t="s">
        <v>756</v>
      </c>
      <c r="D108" s="5" t="s">
        <v>468</v>
      </c>
      <c r="E108" s="5" t="s">
        <v>757</v>
      </c>
      <c r="F108" s="6" t="s">
        <v>758</v>
      </c>
    </row>
    <row r="109">
      <c r="A109" s="5" t="s">
        <v>11</v>
      </c>
      <c r="B109" s="5" t="s">
        <v>58</v>
      </c>
      <c r="C109" s="5" t="s">
        <v>759</v>
      </c>
      <c r="D109" s="5" t="s">
        <v>468</v>
      </c>
      <c r="E109" s="5" t="s">
        <v>729</v>
      </c>
      <c r="F109" s="6" t="s">
        <v>760</v>
      </c>
    </row>
    <row r="110">
      <c r="A110" s="5" t="s">
        <v>11</v>
      </c>
      <c r="B110" s="5" t="s">
        <v>58</v>
      </c>
      <c r="C110" s="5" t="s">
        <v>761</v>
      </c>
      <c r="D110" s="5" t="s">
        <v>468</v>
      </c>
      <c r="E110" s="5" t="s">
        <v>762</v>
      </c>
      <c r="F110" s="6" t="s">
        <v>763</v>
      </c>
    </row>
    <row r="111">
      <c r="A111" s="5" t="s">
        <v>11</v>
      </c>
      <c r="B111" s="5" t="s">
        <v>58</v>
      </c>
      <c r="C111" s="5" t="s">
        <v>764</v>
      </c>
      <c r="D111" s="5" t="s">
        <v>468</v>
      </c>
      <c r="E111" s="5" t="s">
        <v>765</v>
      </c>
      <c r="F111" s="6" t="s">
        <v>766</v>
      </c>
    </row>
    <row r="112">
      <c r="A112" s="5" t="s">
        <v>11</v>
      </c>
      <c r="B112" s="5" t="s">
        <v>58</v>
      </c>
      <c r="C112" s="5" t="s">
        <v>767</v>
      </c>
      <c r="D112" s="5" t="s">
        <v>468</v>
      </c>
      <c r="E112" s="5" t="s">
        <v>768</v>
      </c>
      <c r="F112" s="6" t="s">
        <v>769</v>
      </c>
    </row>
    <row r="113">
      <c r="A113" s="5" t="s">
        <v>11</v>
      </c>
      <c r="B113" s="5" t="s">
        <v>58</v>
      </c>
      <c r="C113" s="5" t="s">
        <v>770</v>
      </c>
      <c r="D113" s="5" t="s">
        <v>468</v>
      </c>
      <c r="E113" s="5" t="s">
        <v>771</v>
      </c>
      <c r="F113" s="6" t="s">
        <v>772</v>
      </c>
    </row>
    <row r="114">
      <c r="A114" s="5" t="s">
        <v>11</v>
      </c>
      <c r="B114" s="5" t="s">
        <v>58</v>
      </c>
      <c r="C114" s="5" t="s">
        <v>773</v>
      </c>
      <c r="D114" s="5" t="s">
        <v>468</v>
      </c>
      <c r="E114" s="5" t="s">
        <v>774</v>
      </c>
      <c r="F114" s="6" t="s">
        <v>775</v>
      </c>
    </row>
    <row r="115">
      <c r="A115" s="5" t="s">
        <v>11</v>
      </c>
      <c r="B115" s="5" t="s">
        <v>58</v>
      </c>
      <c r="C115" s="5" t="s">
        <v>776</v>
      </c>
      <c r="D115" s="5" t="s">
        <v>468</v>
      </c>
      <c r="E115" s="5" t="s">
        <v>777</v>
      </c>
      <c r="F115" s="6" t="s">
        <v>778</v>
      </c>
    </row>
    <row r="116">
      <c r="A116" s="5" t="s">
        <v>11</v>
      </c>
      <c r="B116" s="5" t="s">
        <v>58</v>
      </c>
      <c r="C116" s="5" t="s">
        <v>779</v>
      </c>
      <c r="D116" s="5" t="s">
        <v>468</v>
      </c>
      <c r="E116" s="5" t="s">
        <v>780</v>
      </c>
      <c r="F116" s="6" t="s">
        <v>781</v>
      </c>
    </row>
    <row r="117">
      <c r="A117" s="5" t="s">
        <v>11</v>
      </c>
      <c r="B117" s="5" t="s">
        <v>58</v>
      </c>
      <c r="C117" s="5" t="s">
        <v>782</v>
      </c>
      <c r="D117" s="5" t="s">
        <v>468</v>
      </c>
      <c r="E117" s="5" t="s">
        <v>783</v>
      </c>
      <c r="F117" s="6" t="s">
        <v>784</v>
      </c>
    </row>
    <row r="118">
      <c r="A118" s="5" t="s">
        <v>11</v>
      </c>
      <c r="B118" s="5" t="s">
        <v>58</v>
      </c>
      <c r="C118" s="5" t="s">
        <v>785</v>
      </c>
      <c r="D118" s="5" t="s">
        <v>468</v>
      </c>
      <c r="E118" s="5" t="s">
        <v>786</v>
      </c>
      <c r="F118" s="6" t="s">
        <v>787</v>
      </c>
    </row>
    <row r="119">
      <c r="A119" s="5" t="s">
        <v>11</v>
      </c>
      <c r="B119" s="5" t="s">
        <v>58</v>
      </c>
      <c r="C119" s="5" t="s">
        <v>788</v>
      </c>
      <c r="D119" s="5" t="s">
        <v>468</v>
      </c>
      <c r="E119" s="5" t="s">
        <v>789</v>
      </c>
      <c r="F119" s="6" t="s">
        <v>790</v>
      </c>
    </row>
    <row r="120">
      <c r="A120" s="5" t="s">
        <v>11</v>
      </c>
      <c r="B120" s="5" t="s">
        <v>58</v>
      </c>
      <c r="C120" s="5" t="s">
        <v>791</v>
      </c>
      <c r="D120" s="5" t="s">
        <v>468</v>
      </c>
      <c r="E120" s="5" t="s">
        <v>792</v>
      </c>
      <c r="F120" s="6" t="s">
        <v>793</v>
      </c>
    </row>
    <row r="121">
      <c r="A121" s="5" t="s">
        <v>11</v>
      </c>
      <c r="B121" s="5" t="s">
        <v>58</v>
      </c>
      <c r="C121" s="5" t="s">
        <v>794</v>
      </c>
      <c r="D121" s="5" t="s">
        <v>468</v>
      </c>
      <c r="E121" s="5" t="s">
        <v>795</v>
      </c>
      <c r="F121" s="6" t="s">
        <v>796</v>
      </c>
    </row>
    <row r="122">
      <c r="A122" s="5" t="s">
        <v>11</v>
      </c>
      <c r="B122" s="5" t="s">
        <v>58</v>
      </c>
      <c r="C122" s="5" t="s">
        <v>797</v>
      </c>
      <c r="D122" s="5" t="s">
        <v>468</v>
      </c>
      <c r="E122" s="5" t="s">
        <v>798</v>
      </c>
      <c r="F122" s="6" t="s">
        <v>799</v>
      </c>
    </row>
    <row r="123">
      <c r="A123" s="5" t="s">
        <v>11</v>
      </c>
      <c r="B123" s="5" t="s">
        <v>58</v>
      </c>
      <c r="C123" s="5" t="s">
        <v>800</v>
      </c>
      <c r="D123" s="5" t="s">
        <v>468</v>
      </c>
      <c r="E123" s="5" t="s">
        <v>801</v>
      </c>
      <c r="F123" s="6" t="s">
        <v>802</v>
      </c>
    </row>
    <row r="124">
      <c r="A124" s="5" t="s">
        <v>11</v>
      </c>
      <c r="B124" s="5" t="s">
        <v>58</v>
      </c>
      <c r="C124" s="5" t="s">
        <v>803</v>
      </c>
      <c r="D124" s="5" t="s">
        <v>468</v>
      </c>
      <c r="E124" s="5" t="s">
        <v>804</v>
      </c>
      <c r="F124" s="6" t="s">
        <v>805</v>
      </c>
    </row>
    <row r="125">
      <c r="A125" s="5" t="s">
        <v>11</v>
      </c>
      <c r="B125" s="5" t="s">
        <v>58</v>
      </c>
      <c r="C125" s="5" t="s">
        <v>806</v>
      </c>
      <c r="D125" s="5" t="s">
        <v>468</v>
      </c>
      <c r="E125" s="5" t="s">
        <v>807</v>
      </c>
      <c r="F125" s="6" t="s">
        <v>808</v>
      </c>
    </row>
    <row r="126">
      <c r="A126" s="5" t="s">
        <v>11</v>
      </c>
      <c r="B126" s="5" t="s">
        <v>58</v>
      </c>
      <c r="C126" s="5" t="s">
        <v>809</v>
      </c>
      <c r="D126" s="5" t="s">
        <v>468</v>
      </c>
      <c r="E126" s="5" t="s">
        <v>810</v>
      </c>
      <c r="F126" s="6" t="s">
        <v>811</v>
      </c>
    </row>
    <row r="127">
      <c r="A127" s="5" t="s">
        <v>11</v>
      </c>
      <c r="B127" s="5" t="s">
        <v>58</v>
      </c>
      <c r="C127" s="5" t="s">
        <v>812</v>
      </c>
      <c r="D127" s="5" t="s">
        <v>468</v>
      </c>
      <c r="E127" s="5" t="s">
        <v>813</v>
      </c>
      <c r="F127" s="6" t="s">
        <v>814</v>
      </c>
    </row>
    <row r="128">
      <c r="A128" s="5" t="s">
        <v>11</v>
      </c>
      <c r="B128" s="5" t="s">
        <v>58</v>
      </c>
      <c r="C128" s="5" t="s">
        <v>815</v>
      </c>
      <c r="D128" s="5" t="s">
        <v>468</v>
      </c>
      <c r="E128" s="5" t="s">
        <v>816</v>
      </c>
      <c r="F128" s="6" t="s">
        <v>817</v>
      </c>
    </row>
    <row r="129">
      <c r="A129" s="5" t="s">
        <v>11</v>
      </c>
      <c r="B129" s="5" t="s">
        <v>58</v>
      </c>
      <c r="C129" s="5" t="s">
        <v>818</v>
      </c>
      <c r="D129" s="5" t="s">
        <v>468</v>
      </c>
      <c r="E129" s="5" t="s">
        <v>819</v>
      </c>
      <c r="F129" s="6" t="s">
        <v>820</v>
      </c>
    </row>
    <row r="130">
      <c r="A130" s="5" t="s">
        <v>11</v>
      </c>
      <c r="B130" s="5" t="s">
        <v>58</v>
      </c>
      <c r="C130" s="5" t="s">
        <v>821</v>
      </c>
      <c r="D130" s="5" t="s">
        <v>468</v>
      </c>
      <c r="E130" s="5" t="s">
        <v>822</v>
      </c>
      <c r="F130" s="6" t="s">
        <v>823</v>
      </c>
    </row>
    <row r="131">
      <c r="A131" s="5" t="s">
        <v>11</v>
      </c>
      <c r="B131" s="5" t="s">
        <v>58</v>
      </c>
      <c r="C131" s="5" t="s">
        <v>824</v>
      </c>
      <c r="D131" s="5" t="s">
        <v>468</v>
      </c>
      <c r="E131" s="5" t="s">
        <v>795</v>
      </c>
      <c r="F131" s="6" t="s">
        <v>825</v>
      </c>
    </row>
    <row r="132">
      <c r="A132" s="5" t="s">
        <v>11</v>
      </c>
      <c r="B132" s="5" t="s">
        <v>58</v>
      </c>
      <c r="C132" s="5" t="s">
        <v>826</v>
      </c>
      <c r="D132" s="5" t="s">
        <v>468</v>
      </c>
      <c r="E132" s="5" t="s">
        <v>827</v>
      </c>
      <c r="F132" s="6" t="s">
        <v>828</v>
      </c>
    </row>
    <row r="133">
      <c r="A133" s="5" t="s">
        <v>11</v>
      </c>
      <c r="B133" s="5" t="s">
        <v>58</v>
      </c>
      <c r="C133" s="5" t="s">
        <v>829</v>
      </c>
      <c r="D133" s="5" t="s">
        <v>468</v>
      </c>
      <c r="E133" s="5"/>
      <c r="F133" s="6" t="s">
        <v>830</v>
      </c>
    </row>
    <row r="134">
      <c r="A134" s="5" t="s">
        <v>11</v>
      </c>
      <c r="B134" s="5" t="s">
        <v>58</v>
      </c>
      <c r="C134" s="5" t="s">
        <v>831</v>
      </c>
      <c r="D134" s="5" t="s">
        <v>468</v>
      </c>
      <c r="E134" s="5"/>
      <c r="F134" s="6" t="s">
        <v>832</v>
      </c>
    </row>
    <row r="135">
      <c r="A135" s="5" t="s">
        <v>11</v>
      </c>
      <c r="B135" s="5" t="s">
        <v>58</v>
      </c>
      <c r="C135" s="5" t="s">
        <v>833</v>
      </c>
      <c r="D135" s="5" t="s">
        <v>468</v>
      </c>
      <c r="E135" s="5" t="s">
        <v>834</v>
      </c>
      <c r="F135" s="6" t="s">
        <v>835</v>
      </c>
    </row>
    <row r="136">
      <c r="A136" s="5" t="s">
        <v>11</v>
      </c>
      <c r="B136" s="5" t="s">
        <v>58</v>
      </c>
      <c r="C136" s="5" t="s">
        <v>836</v>
      </c>
      <c r="D136" s="5" t="s">
        <v>468</v>
      </c>
      <c r="E136" s="5" t="s">
        <v>837</v>
      </c>
      <c r="F136" s="6" t="s">
        <v>838</v>
      </c>
    </row>
    <row r="137">
      <c r="A137" s="5" t="s">
        <v>11</v>
      </c>
      <c r="B137" s="5" t="s">
        <v>58</v>
      </c>
      <c r="C137" s="5" t="s">
        <v>839</v>
      </c>
      <c r="D137" s="5" t="s">
        <v>468</v>
      </c>
      <c r="E137" s="5" t="s">
        <v>840</v>
      </c>
      <c r="F137" s="6" t="s">
        <v>841</v>
      </c>
    </row>
    <row r="138">
      <c r="A138" s="5" t="s">
        <v>11</v>
      </c>
      <c r="B138" s="5" t="s">
        <v>58</v>
      </c>
      <c r="C138" s="5" t="s">
        <v>842</v>
      </c>
      <c r="D138" s="5" t="s">
        <v>468</v>
      </c>
      <c r="E138" s="5" t="s">
        <v>843</v>
      </c>
      <c r="F138" s="6" t="s">
        <v>844</v>
      </c>
    </row>
    <row r="139">
      <c r="A139" s="5" t="s">
        <v>11</v>
      </c>
      <c r="B139" s="5" t="s">
        <v>58</v>
      </c>
      <c r="C139" s="5" t="s">
        <v>845</v>
      </c>
      <c r="D139" s="5" t="s">
        <v>468</v>
      </c>
      <c r="E139" s="5"/>
      <c r="F139" s="6" t="s">
        <v>846</v>
      </c>
    </row>
    <row r="140">
      <c r="A140" s="5" t="s">
        <v>11</v>
      </c>
      <c r="B140" s="5" t="s">
        <v>58</v>
      </c>
      <c r="C140" s="5" t="s">
        <v>847</v>
      </c>
      <c r="D140" s="5" t="s">
        <v>548</v>
      </c>
      <c r="E140" s="5" t="s">
        <v>848</v>
      </c>
      <c r="F140" s="6" t="s">
        <v>849</v>
      </c>
    </row>
    <row r="141">
      <c r="A141" s="5" t="s">
        <v>11</v>
      </c>
      <c r="B141" s="5" t="s">
        <v>58</v>
      </c>
      <c r="C141" s="5" t="s">
        <v>850</v>
      </c>
      <c r="D141" s="5" t="s">
        <v>468</v>
      </c>
      <c r="E141" s="5" t="s">
        <v>851</v>
      </c>
      <c r="F141" s="6" t="s">
        <v>852</v>
      </c>
    </row>
    <row r="142">
      <c r="A142" s="5" t="s">
        <v>11</v>
      </c>
      <c r="B142" s="5" t="s">
        <v>58</v>
      </c>
      <c r="C142" s="5" t="s">
        <v>853</v>
      </c>
      <c r="D142" s="5" t="s">
        <v>468</v>
      </c>
      <c r="E142" s="5" t="s">
        <v>854</v>
      </c>
      <c r="F142" s="6" t="s">
        <v>855</v>
      </c>
    </row>
    <row r="143">
      <c r="A143" s="5" t="s">
        <v>11</v>
      </c>
      <c r="B143" s="5" t="s">
        <v>58</v>
      </c>
      <c r="C143" s="5" t="s">
        <v>856</v>
      </c>
      <c r="D143" s="5" t="s">
        <v>468</v>
      </c>
      <c r="E143" s="5" t="s">
        <v>857</v>
      </c>
      <c r="F143" s="6" t="s">
        <v>858</v>
      </c>
    </row>
    <row r="144">
      <c r="A144" s="5" t="s">
        <v>11</v>
      </c>
      <c r="B144" s="5" t="s">
        <v>58</v>
      </c>
      <c r="C144" s="5" t="s">
        <v>859</v>
      </c>
      <c r="D144" s="5" t="s">
        <v>468</v>
      </c>
      <c r="E144" s="5" t="s">
        <v>860</v>
      </c>
      <c r="F144" s="6" t="s">
        <v>861</v>
      </c>
    </row>
    <row r="145">
      <c r="A145" s="5" t="s">
        <v>11</v>
      </c>
      <c r="B145" s="5" t="s">
        <v>58</v>
      </c>
      <c r="C145" s="5" t="s">
        <v>862</v>
      </c>
      <c r="D145" s="5" t="s">
        <v>468</v>
      </c>
      <c r="E145" s="5" t="s">
        <v>863</v>
      </c>
      <c r="F145" s="6" t="s">
        <v>864</v>
      </c>
    </row>
    <row r="146">
      <c r="A146" s="5" t="s">
        <v>11</v>
      </c>
      <c r="B146" s="5" t="s">
        <v>58</v>
      </c>
      <c r="C146" s="5" t="s">
        <v>865</v>
      </c>
      <c r="D146" s="5" t="s">
        <v>468</v>
      </c>
      <c r="E146" s="5" t="s">
        <v>866</v>
      </c>
      <c r="F146" s="6" t="s">
        <v>867</v>
      </c>
    </row>
    <row r="147">
      <c r="A147" s="5" t="s">
        <v>11</v>
      </c>
      <c r="B147" s="5" t="s">
        <v>58</v>
      </c>
      <c r="C147" s="5" t="s">
        <v>868</v>
      </c>
      <c r="D147" s="5" t="s">
        <v>468</v>
      </c>
      <c r="E147" s="5" t="s">
        <v>869</v>
      </c>
      <c r="F147" s="6" t="s">
        <v>870</v>
      </c>
    </row>
    <row r="148">
      <c r="A148" s="5" t="s">
        <v>11</v>
      </c>
      <c r="B148" s="5" t="s">
        <v>58</v>
      </c>
      <c r="C148" s="5" t="s">
        <v>871</v>
      </c>
      <c r="D148" s="5" t="s">
        <v>548</v>
      </c>
      <c r="E148" s="5" t="s">
        <v>872</v>
      </c>
      <c r="F148" s="6" t="s">
        <v>873</v>
      </c>
    </row>
    <row r="149">
      <c r="A149" s="5" t="s">
        <v>11</v>
      </c>
      <c r="B149" s="5" t="s">
        <v>58</v>
      </c>
      <c r="C149" s="5" t="s">
        <v>874</v>
      </c>
      <c r="D149" s="5" t="s">
        <v>468</v>
      </c>
      <c r="E149" s="5" t="s">
        <v>875</v>
      </c>
      <c r="F149" s="6" t="s">
        <v>876</v>
      </c>
    </row>
    <row r="150">
      <c r="A150" s="5" t="s">
        <v>11</v>
      </c>
      <c r="B150" s="5" t="s">
        <v>58</v>
      </c>
      <c r="C150" s="5" t="s">
        <v>877</v>
      </c>
      <c r="D150" s="5" t="s">
        <v>468</v>
      </c>
      <c r="E150" s="5" t="s">
        <v>878</v>
      </c>
      <c r="F150" s="6" t="s">
        <v>879</v>
      </c>
    </row>
    <row r="151">
      <c r="A151" s="5" t="s">
        <v>11</v>
      </c>
      <c r="B151" s="5" t="s">
        <v>58</v>
      </c>
      <c r="C151" s="5" t="s">
        <v>880</v>
      </c>
      <c r="D151" s="5" t="s">
        <v>468</v>
      </c>
      <c r="E151" s="5" t="s">
        <v>881</v>
      </c>
      <c r="F151" s="6" t="s">
        <v>882</v>
      </c>
    </row>
    <row r="152">
      <c r="A152" s="5" t="s">
        <v>11</v>
      </c>
      <c r="B152" s="5" t="s">
        <v>58</v>
      </c>
      <c r="C152" s="5" t="s">
        <v>883</v>
      </c>
      <c r="D152" s="5" t="s">
        <v>468</v>
      </c>
      <c r="E152" s="5"/>
      <c r="F152" s="6" t="s">
        <v>884</v>
      </c>
    </row>
    <row r="153">
      <c r="A153" s="5" t="s">
        <v>11</v>
      </c>
      <c r="B153" s="5" t="s">
        <v>58</v>
      </c>
      <c r="C153" s="5" t="s">
        <v>885</v>
      </c>
      <c r="D153" s="5" t="s">
        <v>468</v>
      </c>
      <c r="E153" s="5" t="s">
        <v>886</v>
      </c>
      <c r="F153" s="6" t="s">
        <v>887</v>
      </c>
    </row>
    <row r="154">
      <c r="A154" s="5" t="s">
        <v>11</v>
      </c>
      <c r="B154" s="5" t="s">
        <v>58</v>
      </c>
      <c r="C154" s="5" t="s">
        <v>888</v>
      </c>
      <c r="D154" s="5" t="s">
        <v>468</v>
      </c>
      <c r="E154" s="5"/>
      <c r="F154" s="6" t="s">
        <v>889</v>
      </c>
    </row>
    <row r="155">
      <c r="A155" s="5" t="s">
        <v>11</v>
      </c>
      <c r="B155" s="5" t="s">
        <v>58</v>
      </c>
      <c r="C155" s="5" t="s">
        <v>890</v>
      </c>
      <c r="D155" s="5" t="s">
        <v>468</v>
      </c>
      <c r="E155" s="5"/>
      <c r="F155" s="6" t="s">
        <v>891</v>
      </c>
    </row>
    <row r="156">
      <c r="A156" s="5" t="s">
        <v>11</v>
      </c>
      <c r="B156" s="5" t="s">
        <v>58</v>
      </c>
      <c r="C156" s="5" t="s">
        <v>892</v>
      </c>
      <c r="D156" s="5" t="s">
        <v>468</v>
      </c>
      <c r="E156" s="5" t="s">
        <v>792</v>
      </c>
      <c r="F156" s="6" t="s">
        <v>893</v>
      </c>
    </row>
    <row r="157">
      <c r="A157" s="5" t="s">
        <v>11</v>
      </c>
      <c r="B157" s="5" t="s">
        <v>58</v>
      </c>
      <c r="C157" s="5" t="s">
        <v>894</v>
      </c>
      <c r="D157" s="5" t="s">
        <v>468</v>
      </c>
      <c r="E157" s="5" t="s">
        <v>895</v>
      </c>
      <c r="F157" s="6" t="s">
        <v>896</v>
      </c>
    </row>
    <row r="158">
      <c r="A158" s="5" t="s">
        <v>11</v>
      </c>
      <c r="B158" s="5" t="s">
        <v>58</v>
      </c>
      <c r="C158" s="5" t="s">
        <v>897</v>
      </c>
      <c r="D158" s="5" t="s">
        <v>468</v>
      </c>
      <c r="E158" s="5" t="s">
        <v>898</v>
      </c>
      <c r="F158" s="6" t="s">
        <v>899</v>
      </c>
    </row>
    <row r="159">
      <c r="A159" s="5" t="s">
        <v>11</v>
      </c>
      <c r="B159" s="5" t="s">
        <v>58</v>
      </c>
      <c r="C159" s="5" t="s">
        <v>900</v>
      </c>
      <c r="D159" s="5" t="s">
        <v>468</v>
      </c>
      <c r="E159" s="5" t="s">
        <v>901</v>
      </c>
      <c r="F159" s="6" t="s">
        <v>902</v>
      </c>
    </row>
    <row r="160">
      <c r="A160" s="5" t="s">
        <v>11</v>
      </c>
      <c r="B160" s="5" t="s">
        <v>58</v>
      </c>
      <c r="C160" s="5" t="s">
        <v>58</v>
      </c>
      <c r="D160" s="5" t="s">
        <v>468</v>
      </c>
      <c r="E160" s="5" t="s">
        <v>903</v>
      </c>
      <c r="F160" s="6" t="s">
        <v>904</v>
      </c>
    </row>
    <row r="161">
      <c r="A161" s="5" t="s">
        <v>11</v>
      </c>
      <c r="B161" s="5" t="s">
        <v>58</v>
      </c>
      <c r="C161" s="5" t="s">
        <v>905</v>
      </c>
      <c r="D161" s="5" t="s">
        <v>468</v>
      </c>
      <c r="E161" s="5"/>
      <c r="F161" s="6" t="s">
        <v>906</v>
      </c>
    </row>
    <row r="162">
      <c r="A162" s="5" t="s">
        <v>11</v>
      </c>
      <c r="B162" s="5" t="s">
        <v>58</v>
      </c>
      <c r="C162" s="5" t="s">
        <v>907</v>
      </c>
      <c r="D162" s="5" t="s">
        <v>468</v>
      </c>
      <c r="E162" s="5" t="s">
        <v>908</v>
      </c>
      <c r="F162" s="6" t="s">
        <v>909</v>
      </c>
    </row>
    <row r="163">
      <c r="A163" s="5" t="s">
        <v>11</v>
      </c>
      <c r="B163" s="5" t="s">
        <v>58</v>
      </c>
      <c r="C163" s="5" t="s">
        <v>910</v>
      </c>
      <c r="D163" s="5" t="s">
        <v>468</v>
      </c>
      <c r="E163" s="5" t="s">
        <v>911</v>
      </c>
      <c r="F163" s="6" t="s">
        <v>912</v>
      </c>
    </row>
    <row r="164">
      <c r="A164" s="5" t="s">
        <v>11</v>
      </c>
      <c r="B164" s="5" t="s">
        <v>58</v>
      </c>
      <c r="C164" s="5" t="s">
        <v>913</v>
      </c>
      <c r="D164" s="5" t="s">
        <v>468</v>
      </c>
      <c r="E164" s="5" t="s">
        <v>914</v>
      </c>
      <c r="F164" s="6" t="s">
        <v>915</v>
      </c>
    </row>
    <row r="165">
      <c r="A165" s="5" t="s">
        <v>11</v>
      </c>
      <c r="B165" s="5" t="s">
        <v>58</v>
      </c>
      <c r="C165" s="5" t="s">
        <v>916</v>
      </c>
      <c r="D165" s="5" t="s">
        <v>468</v>
      </c>
      <c r="E165" s="5"/>
      <c r="F165" s="6" t="s">
        <v>917</v>
      </c>
    </row>
    <row r="166">
      <c r="A166" s="5" t="s">
        <v>11</v>
      </c>
      <c r="B166" s="5" t="s">
        <v>58</v>
      </c>
      <c r="C166" s="5" t="s">
        <v>918</v>
      </c>
      <c r="D166" s="5" t="s">
        <v>468</v>
      </c>
      <c r="E166" s="5" t="s">
        <v>919</v>
      </c>
      <c r="F166" s="6" t="s">
        <v>920</v>
      </c>
    </row>
    <row r="167">
      <c r="A167" s="5" t="s">
        <v>11</v>
      </c>
      <c r="B167" s="5" t="s">
        <v>58</v>
      </c>
      <c r="C167" s="5" t="s">
        <v>921</v>
      </c>
      <c r="D167" s="5" t="s">
        <v>468</v>
      </c>
      <c r="E167" s="5" t="s">
        <v>901</v>
      </c>
      <c r="F167" s="6" t="s">
        <v>922</v>
      </c>
    </row>
    <row r="168">
      <c r="A168" s="5" t="s">
        <v>11</v>
      </c>
      <c r="B168" s="5" t="s">
        <v>58</v>
      </c>
      <c r="C168" s="5" t="s">
        <v>923</v>
      </c>
      <c r="D168" s="5" t="s">
        <v>468</v>
      </c>
      <c r="E168" s="5" t="s">
        <v>924</v>
      </c>
      <c r="F168" s="6" t="s">
        <v>925</v>
      </c>
    </row>
    <row r="169">
      <c r="A169" s="5" t="s">
        <v>11</v>
      </c>
      <c r="B169" s="5" t="s">
        <v>58</v>
      </c>
      <c r="C169" s="5" t="s">
        <v>926</v>
      </c>
      <c r="D169" s="5" t="s">
        <v>468</v>
      </c>
      <c r="E169" s="5" t="s">
        <v>927</v>
      </c>
      <c r="F169" s="6" t="s">
        <v>928</v>
      </c>
    </row>
    <row r="170">
      <c r="A170" s="5" t="s">
        <v>11</v>
      </c>
      <c r="B170" s="5" t="s">
        <v>58</v>
      </c>
      <c r="C170" s="5" t="s">
        <v>929</v>
      </c>
      <c r="D170" s="5" t="s">
        <v>468</v>
      </c>
      <c r="E170" s="5" t="s">
        <v>930</v>
      </c>
      <c r="F170" s="6" t="s">
        <v>931</v>
      </c>
    </row>
    <row r="171">
      <c r="A171" s="5" t="s">
        <v>11</v>
      </c>
      <c r="B171" s="5" t="s">
        <v>59</v>
      </c>
      <c r="C171" s="5" t="s">
        <v>932</v>
      </c>
      <c r="D171" s="5" t="s">
        <v>468</v>
      </c>
      <c r="E171" s="5" t="s">
        <v>933</v>
      </c>
      <c r="F171" s="6" t="s">
        <v>934</v>
      </c>
    </row>
    <row r="172">
      <c r="A172" s="5" t="s">
        <v>11</v>
      </c>
      <c r="B172" s="5" t="s">
        <v>59</v>
      </c>
      <c r="C172" s="5" t="s">
        <v>935</v>
      </c>
      <c r="D172" s="5" t="s">
        <v>468</v>
      </c>
      <c r="E172" s="5" t="s">
        <v>936</v>
      </c>
      <c r="F172" s="6" t="s">
        <v>937</v>
      </c>
    </row>
    <row r="173">
      <c r="A173" s="5" t="s">
        <v>11</v>
      </c>
      <c r="B173" s="5" t="s">
        <v>59</v>
      </c>
      <c r="C173" s="5" t="s">
        <v>938</v>
      </c>
      <c r="D173" s="5" t="s">
        <v>468</v>
      </c>
      <c r="E173" s="5"/>
      <c r="F173" s="6" t="s">
        <v>939</v>
      </c>
    </row>
    <row r="174">
      <c r="A174" s="5" t="s">
        <v>11</v>
      </c>
      <c r="B174" s="5" t="s">
        <v>59</v>
      </c>
      <c r="C174" s="5" t="s">
        <v>940</v>
      </c>
      <c r="D174" s="5" t="s">
        <v>468</v>
      </c>
      <c r="E174" s="5"/>
      <c r="F174" s="6" t="s">
        <v>941</v>
      </c>
    </row>
    <row r="175">
      <c r="A175" s="5" t="s">
        <v>11</v>
      </c>
      <c r="B175" s="5" t="s">
        <v>59</v>
      </c>
      <c r="C175" s="5" t="s">
        <v>59</v>
      </c>
      <c r="D175" s="5" t="s">
        <v>468</v>
      </c>
      <c r="E175" s="5" t="s">
        <v>942</v>
      </c>
      <c r="F175" s="6" t="s">
        <v>943</v>
      </c>
    </row>
    <row r="176">
      <c r="A176" s="5" t="s">
        <v>11</v>
      </c>
      <c r="B176" s="5" t="s">
        <v>59</v>
      </c>
      <c r="C176" s="5" t="s">
        <v>944</v>
      </c>
      <c r="D176" s="5" t="s">
        <v>468</v>
      </c>
      <c r="E176" s="5" t="s">
        <v>945</v>
      </c>
      <c r="F176" s="6" t="s">
        <v>946</v>
      </c>
    </row>
    <row r="177">
      <c r="A177" s="5" t="s">
        <v>11</v>
      </c>
      <c r="B177" s="5" t="s">
        <v>59</v>
      </c>
      <c r="C177" s="5" t="s">
        <v>947</v>
      </c>
      <c r="D177" s="5" t="s">
        <v>468</v>
      </c>
      <c r="E177" s="5" t="s">
        <v>948</v>
      </c>
      <c r="F177" s="6" t="s">
        <v>949</v>
      </c>
    </row>
    <row r="178">
      <c r="A178" s="5" t="s">
        <v>11</v>
      </c>
      <c r="B178" s="5" t="s">
        <v>59</v>
      </c>
      <c r="C178" s="5" t="s">
        <v>950</v>
      </c>
      <c r="D178" s="5" t="s">
        <v>468</v>
      </c>
      <c r="E178" s="5" t="s">
        <v>951</v>
      </c>
      <c r="F178" s="6" t="s">
        <v>952</v>
      </c>
    </row>
    <row r="179">
      <c r="A179" s="5" t="s">
        <v>11</v>
      </c>
      <c r="B179" s="5" t="s">
        <v>59</v>
      </c>
      <c r="C179" s="5" t="s">
        <v>953</v>
      </c>
      <c r="D179" s="5" t="s">
        <v>468</v>
      </c>
      <c r="E179" s="5" t="s">
        <v>954</v>
      </c>
      <c r="F179" s="6" t="s">
        <v>955</v>
      </c>
    </row>
    <row r="180">
      <c r="A180" s="5" t="s">
        <v>11</v>
      </c>
      <c r="B180" s="5" t="s">
        <v>59</v>
      </c>
      <c r="C180" s="5" t="s">
        <v>956</v>
      </c>
      <c r="D180" s="5" t="s">
        <v>468</v>
      </c>
      <c r="E180" s="5" t="s">
        <v>957</v>
      </c>
      <c r="F180" s="6" t="s">
        <v>958</v>
      </c>
    </row>
    <row r="181">
      <c r="A181" s="5" t="s">
        <v>11</v>
      </c>
      <c r="B181" s="5" t="s">
        <v>59</v>
      </c>
      <c r="C181" s="5" t="s">
        <v>959</v>
      </c>
      <c r="D181" s="5" t="s">
        <v>468</v>
      </c>
      <c r="E181" s="5" t="s">
        <v>960</v>
      </c>
      <c r="F181" s="6" t="s">
        <v>961</v>
      </c>
    </row>
    <row r="182">
      <c r="A182" s="5" t="s">
        <v>11</v>
      </c>
      <c r="B182" s="5" t="s">
        <v>59</v>
      </c>
      <c r="C182" s="5" t="s">
        <v>962</v>
      </c>
      <c r="D182" s="5" t="s">
        <v>548</v>
      </c>
      <c r="E182" s="5"/>
      <c r="F182" s="6" t="s">
        <v>963</v>
      </c>
    </row>
    <row r="183">
      <c r="A183" s="5" t="s">
        <v>11</v>
      </c>
      <c r="B183" s="5" t="s">
        <v>59</v>
      </c>
      <c r="C183" s="5" t="s">
        <v>964</v>
      </c>
      <c r="D183" s="5" t="s">
        <v>468</v>
      </c>
      <c r="E183" s="5" t="s">
        <v>965</v>
      </c>
      <c r="F183" s="6" t="s">
        <v>966</v>
      </c>
    </row>
    <row r="184">
      <c r="A184" s="5" t="s">
        <v>11</v>
      </c>
      <c r="B184" s="5" t="s">
        <v>60</v>
      </c>
      <c r="C184" s="5" t="s">
        <v>60</v>
      </c>
      <c r="D184" s="5" t="s">
        <v>468</v>
      </c>
      <c r="E184" s="5" t="s">
        <v>967</v>
      </c>
      <c r="F184" s="6" t="s">
        <v>968</v>
      </c>
    </row>
    <row r="185">
      <c r="A185" s="5" t="s">
        <v>11</v>
      </c>
      <c r="B185" s="5" t="s">
        <v>60</v>
      </c>
      <c r="C185" s="5" t="s">
        <v>969</v>
      </c>
      <c r="D185" s="5" t="s">
        <v>468</v>
      </c>
      <c r="E185" s="5" t="s">
        <v>970</v>
      </c>
      <c r="F185" s="6" t="s">
        <v>971</v>
      </c>
    </row>
    <row r="186">
      <c r="A186" s="5" t="s">
        <v>11</v>
      </c>
      <c r="B186" s="5" t="s">
        <v>60</v>
      </c>
      <c r="C186" s="5" t="s">
        <v>972</v>
      </c>
      <c r="D186" s="5" t="s">
        <v>468</v>
      </c>
      <c r="E186" s="5" t="s">
        <v>973</v>
      </c>
      <c r="F186" s="6" t="s">
        <v>974</v>
      </c>
    </row>
    <row r="187">
      <c r="A187" s="5" t="s">
        <v>11</v>
      </c>
      <c r="B187" s="5" t="s">
        <v>60</v>
      </c>
      <c r="C187" s="5" t="s">
        <v>975</v>
      </c>
      <c r="D187" s="5" t="s">
        <v>468</v>
      </c>
      <c r="E187" s="5" t="s">
        <v>976</v>
      </c>
      <c r="F187" s="6" t="s">
        <v>977</v>
      </c>
    </row>
    <row r="188">
      <c r="A188" s="5" t="s">
        <v>11</v>
      </c>
      <c r="B188" s="5" t="s">
        <v>60</v>
      </c>
      <c r="C188" s="5" t="s">
        <v>978</v>
      </c>
      <c r="D188" s="5" t="s">
        <v>468</v>
      </c>
      <c r="E188" s="5" t="s">
        <v>979</v>
      </c>
      <c r="F188" s="6" t="s">
        <v>980</v>
      </c>
    </row>
    <row r="189">
      <c r="A189" s="5" t="s">
        <v>11</v>
      </c>
      <c r="B189" s="5" t="s">
        <v>61</v>
      </c>
      <c r="C189" s="5" t="s">
        <v>981</v>
      </c>
      <c r="D189" s="5" t="s">
        <v>468</v>
      </c>
      <c r="E189" s="5" t="s">
        <v>982</v>
      </c>
      <c r="F189" s="6" t="s">
        <v>983</v>
      </c>
    </row>
    <row r="190">
      <c r="A190" s="5" t="s">
        <v>11</v>
      </c>
      <c r="B190" s="5" t="s">
        <v>61</v>
      </c>
      <c r="C190" s="5" t="s">
        <v>984</v>
      </c>
      <c r="D190" s="5" t="s">
        <v>468</v>
      </c>
      <c r="E190" s="5" t="s">
        <v>985</v>
      </c>
      <c r="F190" s="6" t="s">
        <v>986</v>
      </c>
    </row>
    <row r="191">
      <c r="A191" s="5" t="s">
        <v>11</v>
      </c>
      <c r="B191" s="5" t="s">
        <v>62</v>
      </c>
      <c r="C191" s="5" t="s">
        <v>987</v>
      </c>
      <c r="D191" s="5" t="s">
        <v>468</v>
      </c>
      <c r="E191" s="5" t="s">
        <v>988</v>
      </c>
      <c r="F191" s="6" t="s">
        <v>989</v>
      </c>
    </row>
    <row r="192">
      <c r="A192" s="5" t="s">
        <v>11</v>
      </c>
      <c r="B192" s="5" t="s">
        <v>62</v>
      </c>
      <c r="C192" s="5" t="s">
        <v>990</v>
      </c>
      <c r="D192" s="5" t="s">
        <v>468</v>
      </c>
      <c r="E192" s="5" t="s">
        <v>991</v>
      </c>
      <c r="F192" s="6" t="s">
        <v>992</v>
      </c>
    </row>
    <row r="193">
      <c r="A193" s="5" t="s">
        <v>11</v>
      </c>
      <c r="B193" s="5" t="s">
        <v>62</v>
      </c>
      <c r="C193" s="5" t="s">
        <v>993</v>
      </c>
      <c r="D193" s="5" t="s">
        <v>468</v>
      </c>
      <c r="E193" s="5" t="s">
        <v>994</v>
      </c>
      <c r="F193" s="6" t="s">
        <v>995</v>
      </c>
    </row>
    <row r="194">
      <c r="A194" s="5" t="s">
        <v>11</v>
      </c>
      <c r="B194" s="5" t="s">
        <v>62</v>
      </c>
      <c r="C194" s="5" t="s">
        <v>996</v>
      </c>
      <c r="D194" s="5" t="s">
        <v>468</v>
      </c>
      <c r="E194" s="5" t="s">
        <v>997</v>
      </c>
      <c r="F194" s="6" t="s">
        <v>998</v>
      </c>
    </row>
    <row r="195">
      <c r="A195" s="5" t="s">
        <v>11</v>
      </c>
      <c r="B195" s="5" t="s">
        <v>62</v>
      </c>
      <c r="C195" s="5" t="s">
        <v>999</v>
      </c>
      <c r="D195" s="5" t="s">
        <v>468</v>
      </c>
      <c r="E195" s="5" t="s">
        <v>1000</v>
      </c>
      <c r="F195" s="6" t="s">
        <v>1001</v>
      </c>
    </row>
    <row r="196">
      <c r="A196" s="5" t="s">
        <v>11</v>
      </c>
      <c r="B196" s="5" t="s">
        <v>62</v>
      </c>
      <c r="C196" s="5" t="s">
        <v>1002</v>
      </c>
      <c r="D196" s="5" t="s">
        <v>468</v>
      </c>
      <c r="E196" s="5" t="s">
        <v>1003</v>
      </c>
      <c r="F196" s="6" t="s">
        <v>1004</v>
      </c>
    </row>
    <row r="197">
      <c r="A197" s="5" t="s">
        <v>11</v>
      </c>
      <c r="B197" s="5" t="s">
        <v>62</v>
      </c>
      <c r="C197" s="5" t="s">
        <v>1005</v>
      </c>
      <c r="D197" s="5" t="s">
        <v>458</v>
      </c>
      <c r="E197" s="5"/>
      <c r="F197" s="6" t="s">
        <v>1006</v>
      </c>
    </row>
    <row r="198">
      <c r="A198" s="5" t="s">
        <v>11</v>
      </c>
      <c r="B198" s="5" t="s">
        <v>62</v>
      </c>
      <c r="C198" s="5" t="s">
        <v>1007</v>
      </c>
      <c r="D198" s="5" t="s">
        <v>468</v>
      </c>
      <c r="E198" s="5" t="s">
        <v>1008</v>
      </c>
      <c r="F198" s="6" t="s">
        <v>1009</v>
      </c>
    </row>
    <row r="199">
      <c r="A199" s="5" t="s">
        <v>11</v>
      </c>
      <c r="B199" s="5" t="s">
        <v>62</v>
      </c>
      <c r="C199" s="5" t="s">
        <v>1010</v>
      </c>
      <c r="D199" s="5" t="s">
        <v>468</v>
      </c>
      <c r="E199" s="5" t="s">
        <v>1011</v>
      </c>
      <c r="F199" s="6" t="s">
        <v>1012</v>
      </c>
    </row>
    <row r="200">
      <c r="A200" s="5" t="s">
        <v>11</v>
      </c>
      <c r="B200" s="5" t="s">
        <v>62</v>
      </c>
      <c r="C200" s="5" t="s">
        <v>1013</v>
      </c>
      <c r="D200" s="5" t="s">
        <v>468</v>
      </c>
      <c r="E200" s="5" t="s">
        <v>1014</v>
      </c>
      <c r="F200" s="6" t="s">
        <v>1015</v>
      </c>
    </row>
    <row r="201">
      <c r="A201" s="5" t="s">
        <v>11</v>
      </c>
      <c r="B201" s="5" t="s">
        <v>62</v>
      </c>
      <c r="C201" s="5" t="s">
        <v>1016</v>
      </c>
      <c r="D201" s="5" t="s">
        <v>468</v>
      </c>
      <c r="E201" s="5" t="s">
        <v>1017</v>
      </c>
      <c r="F201" s="6" t="s">
        <v>1018</v>
      </c>
    </row>
    <row r="202">
      <c r="A202" s="5" t="s">
        <v>11</v>
      </c>
      <c r="B202" s="5" t="s">
        <v>62</v>
      </c>
      <c r="C202" s="5" t="s">
        <v>1019</v>
      </c>
      <c r="D202" s="5" t="s">
        <v>468</v>
      </c>
      <c r="E202" s="5" t="s">
        <v>1020</v>
      </c>
      <c r="F202" s="6" t="s">
        <v>1021</v>
      </c>
    </row>
    <row r="203">
      <c r="A203" s="5" t="s">
        <v>11</v>
      </c>
      <c r="B203" s="5" t="s">
        <v>62</v>
      </c>
      <c r="C203" s="5" t="s">
        <v>1022</v>
      </c>
      <c r="D203" s="5" t="s">
        <v>468</v>
      </c>
      <c r="E203" s="5" t="s">
        <v>1023</v>
      </c>
      <c r="F203" s="6" t="s">
        <v>1024</v>
      </c>
    </row>
    <row r="204">
      <c r="A204" s="5" t="s">
        <v>11</v>
      </c>
      <c r="B204" s="5" t="s">
        <v>62</v>
      </c>
      <c r="C204" s="5" t="s">
        <v>1025</v>
      </c>
      <c r="D204" s="5" t="s">
        <v>548</v>
      </c>
      <c r="E204" s="5" t="s">
        <v>1026</v>
      </c>
      <c r="F204" s="6" t="s">
        <v>1027</v>
      </c>
    </row>
    <row r="205">
      <c r="A205" s="5" t="s">
        <v>11</v>
      </c>
      <c r="B205" s="5" t="s">
        <v>62</v>
      </c>
      <c r="C205" s="5" t="s">
        <v>1028</v>
      </c>
      <c r="D205" s="5" t="s">
        <v>468</v>
      </c>
      <c r="E205" s="5" t="s">
        <v>1029</v>
      </c>
      <c r="F205" s="6" t="s">
        <v>1030</v>
      </c>
    </row>
    <row r="206">
      <c r="A206" s="5" t="s">
        <v>11</v>
      </c>
      <c r="B206" s="5" t="s">
        <v>62</v>
      </c>
      <c r="C206" s="5" t="s">
        <v>1031</v>
      </c>
      <c r="D206" s="5" t="s">
        <v>468</v>
      </c>
      <c r="E206" s="5" t="s">
        <v>1032</v>
      </c>
      <c r="F206" s="6" t="s">
        <v>1033</v>
      </c>
    </row>
    <row r="207">
      <c r="A207" s="5" t="s">
        <v>11</v>
      </c>
      <c r="B207" s="5" t="s">
        <v>62</v>
      </c>
      <c r="C207" s="5" t="s">
        <v>1034</v>
      </c>
      <c r="D207" s="5" t="s">
        <v>468</v>
      </c>
      <c r="E207" s="5" t="s">
        <v>1035</v>
      </c>
      <c r="F207" s="6" t="s">
        <v>1036</v>
      </c>
    </row>
    <row r="208">
      <c r="A208" s="5" t="s">
        <v>11</v>
      </c>
      <c r="B208" s="5" t="s">
        <v>62</v>
      </c>
      <c r="C208" s="5" t="s">
        <v>1037</v>
      </c>
      <c r="D208" s="5" t="s">
        <v>468</v>
      </c>
      <c r="E208" s="5" t="s">
        <v>1038</v>
      </c>
      <c r="F208" s="6" t="s">
        <v>1039</v>
      </c>
    </row>
    <row r="209">
      <c r="A209" s="5" t="s">
        <v>11</v>
      </c>
      <c r="B209" s="5" t="s">
        <v>62</v>
      </c>
      <c r="C209" s="5" t="s">
        <v>1040</v>
      </c>
      <c r="D209" s="5" t="s">
        <v>468</v>
      </c>
      <c r="E209" s="5" t="s">
        <v>1041</v>
      </c>
      <c r="F209" s="6" t="s">
        <v>1042</v>
      </c>
    </row>
    <row r="210">
      <c r="A210" s="5" t="s">
        <v>11</v>
      </c>
      <c r="B210" s="5" t="s">
        <v>62</v>
      </c>
      <c r="C210" s="5" t="s">
        <v>1043</v>
      </c>
      <c r="D210" s="5" t="s">
        <v>468</v>
      </c>
      <c r="E210" s="5" t="s">
        <v>1044</v>
      </c>
      <c r="F210" s="6" t="s">
        <v>1045</v>
      </c>
    </row>
    <row r="211">
      <c r="A211" s="5" t="s">
        <v>11</v>
      </c>
      <c r="B211" s="5" t="s">
        <v>62</v>
      </c>
      <c r="C211" s="5" t="s">
        <v>1046</v>
      </c>
      <c r="D211" s="5" t="s">
        <v>468</v>
      </c>
      <c r="E211" s="5" t="s">
        <v>1047</v>
      </c>
      <c r="F211" s="6" t="s">
        <v>1048</v>
      </c>
    </row>
    <row r="212">
      <c r="A212" s="5" t="s">
        <v>11</v>
      </c>
      <c r="B212" s="5" t="s">
        <v>62</v>
      </c>
      <c r="C212" s="5" t="s">
        <v>1049</v>
      </c>
      <c r="D212" s="5" t="s">
        <v>468</v>
      </c>
      <c r="E212" s="5" t="s">
        <v>1050</v>
      </c>
      <c r="F212" s="6" t="s">
        <v>1051</v>
      </c>
    </row>
    <row r="213">
      <c r="A213" s="5" t="s">
        <v>11</v>
      </c>
      <c r="B213" s="5" t="s">
        <v>62</v>
      </c>
      <c r="C213" s="5" t="s">
        <v>1052</v>
      </c>
      <c r="D213" s="5" t="s">
        <v>468</v>
      </c>
      <c r="E213" s="5" t="s">
        <v>1053</v>
      </c>
      <c r="F213" s="6" t="s">
        <v>1054</v>
      </c>
    </row>
    <row r="214">
      <c r="A214" s="5" t="s">
        <v>11</v>
      </c>
      <c r="B214" s="5" t="s">
        <v>62</v>
      </c>
      <c r="C214" s="5" t="s">
        <v>1055</v>
      </c>
      <c r="D214" s="5" t="s">
        <v>468</v>
      </c>
      <c r="E214" s="5" t="s">
        <v>1056</v>
      </c>
      <c r="F214" s="6" t="s">
        <v>1057</v>
      </c>
    </row>
    <row r="215">
      <c r="A215" s="5" t="s">
        <v>11</v>
      </c>
      <c r="B215" s="5" t="s">
        <v>62</v>
      </c>
      <c r="C215" s="5" t="s">
        <v>1058</v>
      </c>
      <c r="D215" s="5" t="s">
        <v>468</v>
      </c>
      <c r="E215" s="5" t="s">
        <v>1059</v>
      </c>
      <c r="F215" s="6" t="s">
        <v>1060</v>
      </c>
    </row>
    <row r="216">
      <c r="A216" s="5" t="s">
        <v>11</v>
      </c>
      <c r="B216" s="5" t="s">
        <v>62</v>
      </c>
      <c r="C216" s="5" t="s">
        <v>1061</v>
      </c>
      <c r="D216" s="5" t="s">
        <v>468</v>
      </c>
      <c r="E216" s="5" t="s">
        <v>1062</v>
      </c>
      <c r="F216" s="6" t="s">
        <v>1063</v>
      </c>
    </row>
    <row r="217">
      <c r="A217" s="5" t="s">
        <v>11</v>
      </c>
      <c r="B217" s="5" t="s">
        <v>62</v>
      </c>
      <c r="C217" s="5" t="s">
        <v>1064</v>
      </c>
      <c r="D217" s="5" t="s">
        <v>468</v>
      </c>
      <c r="E217" s="5" t="s">
        <v>1065</v>
      </c>
      <c r="F217" s="6" t="s">
        <v>1066</v>
      </c>
    </row>
    <row r="218">
      <c r="A218" s="5" t="s">
        <v>11</v>
      </c>
      <c r="B218" s="5" t="s">
        <v>62</v>
      </c>
      <c r="C218" s="5" t="s">
        <v>1067</v>
      </c>
      <c r="D218" s="5" t="s">
        <v>548</v>
      </c>
      <c r="E218" s="5" t="s">
        <v>1068</v>
      </c>
      <c r="F218" s="6" t="s">
        <v>1069</v>
      </c>
    </row>
    <row r="219">
      <c r="A219" s="5" t="s">
        <v>11</v>
      </c>
      <c r="B219" s="5" t="s">
        <v>62</v>
      </c>
      <c r="C219" s="5" t="s">
        <v>1070</v>
      </c>
      <c r="D219" s="5" t="s">
        <v>468</v>
      </c>
      <c r="E219" s="5" t="s">
        <v>1071</v>
      </c>
      <c r="F219" s="6" t="s">
        <v>1072</v>
      </c>
    </row>
    <row r="220">
      <c r="A220" s="5" t="s">
        <v>11</v>
      </c>
      <c r="B220" s="5" t="s">
        <v>62</v>
      </c>
      <c r="C220" s="5" t="s">
        <v>1073</v>
      </c>
      <c r="D220" s="5" t="s">
        <v>548</v>
      </c>
      <c r="E220" s="5" t="s">
        <v>1074</v>
      </c>
      <c r="F220" s="6" t="s">
        <v>1075</v>
      </c>
    </row>
    <row r="221">
      <c r="A221" s="5" t="s">
        <v>11</v>
      </c>
      <c r="B221" s="5" t="s">
        <v>62</v>
      </c>
      <c r="C221" s="5" t="s">
        <v>1076</v>
      </c>
      <c r="D221" s="5" t="s">
        <v>468</v>
      </c>
      <c r="E221" s="5" t="s">
        <v>1077</v>
      </c>
      <c r="F221" s="6" t="s">
        <v>1078</v>
      </c>
    </row>
    <row r="222">
      <c r="A222" s="5" t="s">
        <v>11</v>
      </c>
      <c r="B222" s="5" t="s">
        <v>62</v>
      </c>
      <c r="C222" s="5" t="s">
        <v>1079</v>
      </c>
      <c r="D222" s="5" t="s">
        <v>468</v>
      </c>
      <c r="E222" s="5" t="s">
        <v>1080</v>
      </c>
      <c r="F222" s="6" t="s">
        <v>1081</v>
      </c>
    </row>
    <row r="223">
      <c r="A223" s="5" t="s">
        <v>11</v>
      </c>
      <c r="B223" s="5" t="s">
        <v>62</v>
      </c>
      <c r="C223" s="5" t="s">
        <v>1082</v>
      </c>
      <c r="D223" s="5" t="s">
        <v>468</v>
      </c>
      <c r="E223" s="5" t="s">
        <v>1083</v>
      </c>
      <c r="F223" s="6" t="s">
        <v>1084</v>
      </c>
    </row>
    <row r="224">
      <c r="A224" s="5" t="s">
        <v>11</v>
      </c>
      <c r="B224" s="5" t="s">
        <v>62</v>
      </c>
      <c r="C224" s="5" t="s">
        <v>1085</v>
      </c>
      <c r="D224" s="5" t="s">
        <v>468</v>
      </c>
      <c r="E224" s="5" t="s">
        <v>1086</v>
      </c>
      <c r="F224" s="6" t="s">
        <v>1087</v>
      </c>
    </row>
    <row r="225">
      <c r="A225" s="5" t="s">
        <v>11</v>
      </c>
      <c r="B225" s="5" t="s">
        <v>62</v>
      </c>
      <c r="C225" s="5" t="s">
        <v>1088</v>
      </c>
      <c r="D225" s="5" t="s">
        <v>468</v>
      </c>
      <c r="E225" s="5" t="s">
        <v>1089</v>
      </c>
      <c r="F225" s="6" t="s">
        <v>1090</v>
      </c>
    </row>
    <row r="226">
      <c r="A226" s="5" t="s">
        <v>11</v>
      </c>
      <c r="B226" s="5" t="s">
        <v>62</v>
      </c>
      <c r="C226" s="5" t="s">
        <v>1091</v>
      </c>
      <c r="D226" s="5" t="s">
        <v>468</v>
      </c>
      <c r="E226" s="5" t="s">
        <v>1092</v>
      </c>
      <c r="F226" s="6" t="s">
        <v>1093</v>
      </c>
    </row>
    <row r="227">
      <c r="A227" s="5" t="s">
        <v>11</v>
      </c>
      <c r="B227" s="5" t="s">
        <v>62</v>
      </c>
      <c r="C227" s="5" t="s">
        <v>1094</v>
      </c>
      <c r="D227" s="5" t="s">
        <v>468</v>
      </c>
      <c r="E227" s="5" t="s">
        <v>1095</v>
      </c>
      <c r="F227" s="6" t="s">
        <v>1096</v>
      </c>
    </row>
    <row r="228">
      <c r="A228" s="5" t="s">
        <v>11</v>
      </c>
      <c r="B228" s="5" t="s">
        <v>62</v>
      </c>
      <c r="C228" s="5" t="s">
        <v>1097</v>
      </c>
      <c r="D228" s="5" t="s">
        <v>468</v>
      </c>
      <c r="E228" s="5" t="s">
        <v>1098</v>
      </c>
      <c r="F228" s="6" t="s">
        <v>1099</v>
      </c>
    </row>
    <row r="229">
      <c r="A229" s="5" t="s">
        <v>11</v>
      </c>
      <c r="B229" s="5" t="s">
        <v>62</v>
      </c>
      <c r="C229" s="5" t="s">
        <v>1100</v>
      </c>
      <c r="D229" s="5" t="s">
        <v>468</v>
      </c>
      <c r="E229" s="5" t="s">
        <v>1101</v>
      </c>
      <c r="F229" s="6" t="s">
        <v>1102</v>
      </c>
    </row>
    <row r="230">
      <c r="A230" s="5" t="s">
        <v>11</v>
      </c>
      <c r="B230" s="5" t="s">
        <v>62</v>
      </c>
      <c r="C230" s="5" t="s">
        <v>1103</v>
      </c>
      <c r="D230" s="5" t="s">
        <v>468</v>
      </c>
      <c r="E230" s="5" t="s">
        <v>1104</v>
      </c>
      <c r="F230" s="6" t="s">
        <v>1105</v>
      </c>
    </row>
    <row r="231">
      <c r="A231" s="5" t="s">
        <v>11</v>
      </c>
      <c r="B231" s="5" t="s">
        <v>62</v>
      </c>
      <c r="C231" s="5" t="s">
        <v>1106</v>
      </c>
      <c r="D231" s="5" t="s">
        <v>468</v>
      </c>
      <c r="E231" s="5" t="s">
        <v>1107</v>
      </c>
      <c r="F231" s="6" t="s">
        <v>1108</v>
      </c>
    </row>
    <row r="232">
      <c r="A232" s="5" t="s">
        <v>11</v>
      </c>
      <c r="B232" s="5" t="s">
        <v>62</v>
      </c>
      <c r="C232" s="5" t="s">
        <v>1109</v>
      </c>
      <c r="D232" s="5" t="s">
        <v>468</v>
      </c>
      <c r="E232" s="5" t="s">
        <v>1110</v>
      </c>
      <c r="F232" s="6" t="s">
        <v>1111</v>
      </c>
    </row>
    <row r="233">
      <c r="A233" s="5" t="s">
        <v>11</v>
      </c>
      <c r="B233" s="5" t="s">
        <v>62</v>
      </c>
      <c r="C233" s="5" t="s">
        <v>1112</v>
      </c>
      <c r="D233" s="5" t="s">
        <v>468</v>
      </c>
      <c r="E233" s="5" t="s">
        <v>1113</v>
      </c>
      <c r="F233" s="6" t="s">
        <v>1114</v>
      </c>
    </row>
    <row r="234">
      <c r="A234" s="5" t="s">
        <v>11</v>
      </c>
      <c r="B234" s="5" t="s">
        <v>62</v>
      </c>
      <c r="C234" s="5" t="s">
        <v>1115</v>
      </c>
      <c r="D234" s="5" t="s">
        <v>468</v>
      </c>
      <c r="E234" s="5" t="s">
        <v>1116</v>
      </c>
      <c r="F234" s="6" t="s">
        <v>1117</v>
      </c>
    </row>
    <row r="235">
      <c r="A235" s="5" t="s">
        <v>11</v>
      </c>
      <c r="B235" s="5" t="s">
        <v>62</v>
      </c>
      <c r="C235" s="5" t="s">
        <v>1118</v>
      </c>
      <c r="D235" s="5" t="s">
        <v>468</v>
      </c>
      <c r="E235" s="5" t="s">
        <v>1119</v>
      </c>
      <c r="F235" s="6" t="s">
        <v>1120</v>
      </c>
    </row>
    <row r="236">
      <c r="A236" s="5" t="s">
        <v>11</v>
      </c>
      <c r="B236" s="5" t="s">
        <v>62</v>
      </c>
      <c r="C236" s="5" t="s">
        <v>1121</v>
      </c>
      <c r="D236" s="5" t="s">
        <v>468</v>
      </c>
      <c r="E236" s="5" t="s">
        <v>1122</v>
      </c>
      <c r="F236" s="6" t="s">
        <v>1123</v>
      </c>
    </row>
    <row r="237">
      <c r="A237" s="5" t="s">
        <v>11</v>
      </c>
      <c r="B237" s="5" t="s">
        <v>62</v>
      </c>
      <c r="C237" s="5" t="s">
        <v>1124</v>
      </c>
      <c r="D237" s="5" t="s">
        <v>468</v>
      </c>
      <c r="E237" s="5" t="s">
        <v>1125</v>
      </c>
      <c r="F237" s="6" t="s">
        <v>1126</v>
      </c>
    </row>
    <row r="238">
      <c r="A238" s="5" t="s">
        <v>11</v>
      </c>
      <c r="B238" s="5" t="s">
        <v>62</v>
      </c>
      <c r="C238" s="5" t="s">
        <v>1127</v>
      </c>
      <c r="D238" s="5" t="s">
        <v>468</v>
      </c>
      <c r="E238" s="5" t="s">
        <v>1128</v>
      </c>
      <c r="F238" s="6" t="s">
        <v>1129</v>
      </c>
    </row>
    <row r="239">
      <c r="A239" s="5" t="s">
        <v>11</v>
      </c>
      <c r="B239" s="5" t="s">
        <v>62</v>
      </c>
      <c r="C239" s="5" t="s">
        <v>1130</v>
      </c>
      <c r="D239" s="5" t="s">
        <v>468</v>
      </c>
      <c r="E239" s="5" t="s">
        <v>1131</v>
      </c>
      <c r="F239" s="6" t="s">
        <v>1132</v>
      </c>
    </row>
    <row r="240">
      <c r="A240" s="5" t="s">
        <v>11</v>
      </c>
      <c r="B240" s="5" t="s">
        <v>62</v>
      </c>
      <c r="C240" s="5" t="s">
        <v>1133</v>
      </c>
      <c r="D240" s="5" t="s">
        <v>468</v>
      </c>
      <c r="E240" s="5" t="s">
        <v>1134</v>
      </c>
      <c r="F240" s="6" t="s">
        <v>1135</v>
      </c>
    </row>
    <row r="241">
      <c r="A241" s="5" t="s">
        <v>11</v>
      </c>
      <c r="B241" s="5" t="s">
        <v>62</v>
      </c>
      <c r="C241" s="5" t="s">
        <v>1136</v>
      </c>
      <c r="D241" s="5" t="s">
        <v>468</v>
      </c>
      <c r="E241" s="5" t="s">
        <v>1137</v>
      </c>
      <c r="F241" s="6" t="s">
        <v>1138</v>
      </c>
    </row>
    <row r="242">
      <c r="A242" s="5" t="s">
        <v>11</v>
      </c>
      <c r="B242" s="5" t="s">
        <v>62</v>
      </c>
      <c r="C242" s="5" t="s">
        <v>1139</v>
      </c>
      <c r="D242" s="5" t="s">
        <v>468</v>
      </c>
      <c r="E242" s="5" t="s">
        <v>1140</v>
      </c>
      <c r="F242" s="6" t="s">
        <v>1141</v>
      </c>
    </row>
    <row r="243">
      <c r="A243" s="5" t="s">
        <v>11</v>
      </c>
      <c r="B243" s="5" t="s">
        <v>62</v>
      </c>
      <c r="C243" s="5" t="s">
        <v>1142</v>
      </c>
      <c r="D243" s="5" t="s">
        <v>468</v>
      </c>
      <c r="E243" s="5" t="s">
        <v>1143</v>
      </c>
      <c r="F243" s="6" t="s">
        <v>1144</v>
      </c>
    </row>
    <row r="244">
      <c r="A244" s="5" t="s">
        <v>11</v>
      </c>
      <c r="B244" s="5" t="s">
        <v>62</v>
      </c>
      <c r="C244" s="5" t="s">
        <v>1145</v>
      </c>
      <c r="D244" s="5" t="s">
        <v>468</v>
      </c>
      <c r="E244" s="5" t="s">
        <v>1146</v>
      </c>
      <c r="F244" s="6" t="s">
        <v>1147</v>
      </c>
    </row>
    <row r="245">
      <c r="A245" s="5" t="s">
        <v>11</v>
      </c>
      <c r="B245" s="5" t="s">
        <v>62</v>
      </c>
      <c r="C245" s="5" t="s">
        <v>1148</v>
      </c>
      <c r="D245" s="5" t="s">
        <v>468</v>
      </c>
      <c r="E245" s="5" t="s">
        <v>1149</v>
      </c>
      <c r="F245" s="6" t="s">
        <v>1150</v>
      </c>
    </row>
    <row r="246">
      <c r="A246" s="5" t="s">
        <v>11</v>
      </c>
      <c r="B246" s="5" t="s">
        <v>62</v>
      </c>
      <c r="C246" s="5" t="s">
        <v>1151</v>
      </c>
      <c r="D246" s="5" t="s">
        <v>468</v>
      </c>
      <c r="E246" s="5"/>
      <c r="F246" s="6" t="s">
        <v>1152</v>
      </c>
    </row>
    <row r="247">
      <c r="A247" s="5" t="s">
        <v>11</v>
      </c>
      <c r="B247" s="5" t="s">
        <v>62</v>
      </c>
      <c r="C247" s="5" t="s">
        <v>1153</v>
      </c>
      <c r="D247" s="5" t="s">
        <v>468</v>
      </c>
      <c r="E247" s="5" t="s">
        <v>1154</v>
      </c>
      <c r="F247" s="6" t="s">
        <v>1155</v>
      </c>
    </row>
    <row r="248">
      <c r="A248" s="5" t="s">
        <v>11</v>
      </c>
      <c r="B248" s="5" t="s">
        <v>62</v>
      </c>
      <c r="C248" s="5" t="s">
        <v>1156</v>
      </c>
      <c r="D248" s="5" t="s">
        <v>468</v>
      </c>
      <c r="E248" s="5" t="s">
        <v>1157</v>
      </c>
      <c r="F248" s="6" t="s">
        <v>1158</v>
      </c>
    </row>
    <row r="249">
      <c r="A249" s="5" t="s">
        <v>11</v>
      </c>
      <c r="B249" s="5" t="s">
        <v>62</v>
      </c>
      <c r="C249" s="5" t="s">
        <v>1159</v>
      </c>
      <c r="D249" s="5" t="s">
        <v>468</v>
      </c>
      <c r="E249" s="5" t="s">
        <v>1160</v>
      </c>
      <c r="F249" s="6" t="s">
        <v>1161</v>
      </c>
    </row>
    <row r="250">
      <c r="A250" s="5" t="s">
        <v>11</v>
      </c>
      <c r="B250" s="5" t="s">
        <v>62</v>
      </c>
      <c r="C250" s="5" t="s">
        <v>1162</v>
      </c>
      <c r="D250" s="5" t="s">
        <v>468</v>
      </c>
      <c r="E250" s="5" t="s">
        <v>1163</v>
      </c>
      <c r="F250" s="6" t="s">
        <v>1164</v>
      </c>
    </row>
    <row r="251">
      <c r="A251" s="5" t="s">
        <v>11</v>
      </c>
      <c r="B251" s="5" t="s">
        <v>62</v>
      </c>
      <c r="C251" s="5" t="s">
        <v>1165</v>
      </c>
      <c r="D251" s="5" t="s">
        <v>468</v>
      </c>
      <c r="E251" s="5" t="s">
        <v>1166</v>
      </c>
      <c r="F251" s="6" t="s">
        <v>1167</v>
      </c>
    </row>
    <row r="252">
      <c r="A252" s="5" t="s">
        <v>11</v>
      </c>
      <c r="B252" s="5" t="s">
        <v>62</v>
      </c>
      <c r="C252" s="5" t="s">
        <v>1168</v>
      </c>
      <c r="D252" s="5" t="s">
        <v>468</v>
      </c>
      <c r="E252" s="5" t="s">
        <v>1169</v>
      </c>
      <c r="F252" s="6" t="s">
        <v>1170</v>
      </c>
    </row>
    <row r="253">
      <c r="A253" s="5" t="s">
        <v>11</v>
      </c>
      <c r="B253" s="5" t="s">
        <v>62</v>
      </c>
      <c r="C253" s="5" t="s">
        <v>1171</v>
      </c>
      <c r="D253" s="5" t="s">
        <v>468</v>
      </c>
      <c r="E253" s="5" t="s">
        <v>1172</v>
      </c>
      <c r="F253" s="6" t="s">
        <v>1173</v>
      </c>
    </row>
    <row r="254">
      <c r="A254" s="5" t="s">
        <v>11</v>
      </c>
      <c r="B254" s="5" t="s">
        <v>62</v>
      </c>
      <c r="C254" s="5" t="s">
        <v>1174</v>
      </c>
      <c r="D254" s="5" t="s">
        <v>468</v>
      </c>
      <c r="E254" s="5" t="s">
        <v>1175</v>
      </c>
      <c r="F254" s="6" t="s">
        <v>1176</v>
      </c>
    </row>
    <row r="255">
      <c r="A255" s="5" t="s">
        <v>11</v>
      </c>
      <c r="B255" s="5" t="s">
        <v>62</v>
      </c>
      <c r="C255" s="5" t="s">
        <v>1177</v>
      </c>
      <c r="D255" s="5" t="s">
        <v>468</v>
      </c>
      <c r="E255" s="5" t="s">
        <v>1178</v>
      </c>
      <c r="F255" s="6" t="s">
        <v>1179</v>
      </c>
    </row>
    <row r="256">
      <c r="A256" s="5" t="s">
        <v>11</v>
      </c>
      <c r="B256" s="5" t="s">
        <v>62</v>
      </c>
      <c r="C256" s="5" t="s">
        <v>1180</v>
      </c>
      <c r="D256" s="5" t="s">
        <v>468</v>
      </c>
      <c r="E256" s="5" t="s">
        <v>1181</v>
      </c>
      <c r="F256" s="6" t="s">
        <v>1182</v>
      </c>
    </row>
    <row r="257">
      <c r="A257" s="5" t="s">
        <v>11</v>
      </c>
      <c r="B257" s="5" t="s">
        <v>62</v>
      </c>
      <c r="C257" s="5" t="s">
        <v>1183</v>
      </c>
      <c r="D257" s="5" t="s">
        <v>468</v>
      </c>
      <c r="E257" s="5" t="s">
        <v>1184</v>
      </c>
      <c r="F257" s="6" t="s">
        <v>1185</v>
      </c>
    </row>
    <row r="258">
      <c r="A258" s="5" t="s">
        <v>11</v>
      </c>
      <c r="B258" s="5" t="s">
        <v>62</v>
      </c>
      <c r="C258" s="5" t="s">
        <v>1186</v>
      </c>
      <c r="D258" s="5" t="s">
        <v>468</v>
      </c>
      <c r="E258" s="5" t="s">
        <v>1187</v>
      </c>
      <c r="F258" s="6" t="s">
        <v>1188</v>
      </c>
    </row>
    <row r="259">
      <c r="A259" s="5" t="s">
        <v>11</v>
      </c>
      <c r="B259" s="5" t="s">
        <v>62</v>
      </c>
      <c r="C259" s="5" t="s">
        <v>1189</v>
      </c>
      <c r="D259" s="5" t="s">
        <v>468</v>
      </c>
      <c r="E259" s="5" t="s">
        <v>1190</v>
      </c>
      <c r="F259" s="6" t="s">
        <v>1191</v>
      </c>
    </row>
    <row r="260">
      <c r="A260" s="5" t="s">
        <v>11</v>
      </c>
      <c r="B260" s="5" t="s">
        <v>62</v>
      </c>
      <c r="C260" s="5" t="s">
        <v>1192</v>
      </c>
      <c r="D260" s="5" t="s">
        <v>468</v>
      </c>
      <c r="E260" s="5" t="s">
        <v>1193</v>
      </c>
      <c r="F260" s="6" t="s">
        <v>1194</v>
      </c>
    </row>
    <row r="261">
      <c r="A261" s="5" t="s">
        <v>11</v>
      </c>
      <c r="B261" s="5" t="s">
        <v>62</v>
      </c>
      <c r="C261" s="5" t="s">
        <v>1195</v>
      </c>
      <c r="D261" s="5" t="s">
        <v>468</v>
      </c>
      <c r="E261" s="5" t="s">
        <v>1196</v>
      </c>
      <c r="F261" s="6" t="s">
        <v>1197</v>
      </c>
    </row>
    <row r="262">
      <c r="A262" s="5" t="s">
        <v>11</v>
      </c>
      <c r="B262" s="5" t="s">
        <v>62</v>
      </c>
      <c r="C262" s="5" t="s">
        <v>1198</v>
      </c>
      <c r="D262" s="5" t="s">
        <v>468</v>
      </c>
      <c r="E262" s="5" t="s">
        <v>1199</v>
      </c>
      <c r="F262" s="6" t="s">
        <v>1200</v>
      </c>
    </row>
    <row r="263">
      <c r="A263" s="5" t="s">
        <v>11</v>
      </c>
      <c r="B263" s="5" t="s">
        <v>63</v>
      </c>
      <c r="C263" s="5" t="s">
        <v>1201</v>
      </c>
      <c r="D263" s="5" t="s">
        <v>468</v>
      </c>
      <c r="E263" s="5" t="s">
        <v>1202</v>
      </c>
      <c r="F263" s="6" t="s">
        <v>1203</v>
      </c>
    </row>
    <row r="264">
      <c r="A264" s="5" t="s">
        <v>11</v>
      </c>
      <c r="B264" s="5" t="s">
        <v>63</v>
      </c>
      <c r="C264" s="5" t="s">
        <v>1204</v>
      </c>
      <c r="D264" s="5" t="s">
        <v>468</v>
      </c>
      <c r="E264" s="5" t="s">
        <v>1205</v>
      </c>
      <c r="F264" s="6" t="s">
        <v>1206</v>
      </c>
    </row>
    <row r="265">
      <c r="A265" s="5" t="s">
        <v>11</v>
      </c>
      <c r="B265" s="5" t="s">
        <v>63</v>
      </c>
      <c r="C265" s="5" t="s">
        <v>1207</v>
      </c>
      <c r="D265" s="5" t="s">
        <v>468</v>
      </c>
      <c r="E265" s="5" t="s">
        <v>1208</v>
      </c>
      <c r="F265" s="6" t="s">
        <v>1209</v>
      </c>
    </row>
    <row r="266">
      <c r="A266" s="5" t="s">
        <v>11</v>
      </c>
      <c r="B266" s="5" t="s">
        <v>63</v>
      </c>
      <c r="C266" s="5" t="s">
        <v>1210</v>
      </c>
      <c r="D266" s="5" t="s">
        <v>468</v>
      </c>
      <c r="E266" s="5" t="s">
        <v>1211</v>
      </c>
      <c r="F266" s="6" t="s">
        <v>1212</v>
      </c>
    </row>
    <row r="267">
      <c r="A267" s="5" t="s">
        <v>11</v>
      </c>
      <c r="B267" s="5" t="s">
        <v>63</v>
      </c>
      <c r="C267" s="5" t="s">
        <v>1213</v>
      </c>
      <c r="D267" s="5" t="s">
        <v>468</v>
      </c>
      <c r="E267" s="5" t="s">
        <v>1214</v>
      </c>
      <c r="F267" s="6" t="s">
        <v>1215</v>
      </c>
    </row>
    <row r="268">
      <c r="A268" s="5" t="s">
        <v>11</v>
      </c>
      <c r="B268" s="5" t="s">
        <v>63</v>
      </c>
      <c r="C268" s="5" t="s">
        <v>1216</v>
      </c>
      <c r="D268" s="5" t="s">
        <v>468</v>
      </c>
      <c r="E268" s="5" t="s">
        <v>1217</v>
      </c>
      <c r="F268" s="6" t="s">
        <v>1218</v>
      </c>
    </row>
    <row r="269">
      <c r="A269" s="5" t="s">
        <v>11</v>
      </c>
      <c r="B269" s="5" t="s">
        <v>63</v>
      </c>
      <c r="C269" s="5" t="s">
        <v>1219</v>
      </c>
      <c r="D269" s="5" t="s">
        <v>468</v>
      </c>
      <c r="E269" s="5" t="s">
        <v>1220</v>
      </c>
      <c r="F269" s="6" t="s">
        <v>1221</v>
      </c>
    </row>
    <row r="270">
      <c r="A270" s="5" t="s">
        <v>11</v>
      </c>
      <c r="B270" s="5" t="s">
        <v>63</v>
      </c>
      <c r="C270" s="5" t="s">
        <v>1222</v>
      </c>
      <c r="D270" s="5" t="s">
        <v>468</v>
      </c>
      <c r="E270" s="5"/>
      <c r="F270" s="6" t="s">
        <v>1223</v>
      </c>
    </row>
    <row r="271">
      <c r="A271" s="5" t="s">
        <v>11</v>
      </c>
      <c r="B271" s="5" t="s">
        <v>63</v>
      </c>
      <c r="C271" s="5" t="s">
        <v>1224</v>
      </c>
      <c r="D271" s="5" t="s">
        <v>468</v>
      </c>
      <c r="E271" s="5" t="s">
        <v>1225</v>
      </c>
      <c r="F271" s="6" t="s">
        <v>1226</v>
      </c>
    </row>
    <row r="272">
      <c r="A272" s="5" t="s">
        <v>11</v>
      </c>
      <c r="B272" s="5" t="s">
        <v>64</v>
      </c>
      <c r="C272" s="5" t="s">
        <v>1227</v>
      </c>
      <c r="D272" s="5" t="s">
        <v>468</v>
      </c>
      <c r="E272" s="5" t="s">
        <v>1228</v>
      </c>
      <c r="F272" s="6" t="s">
        <v>1229</v>
      </c>
    </row>
    <row r="273">
      <c r="A273" s="5" t="s">
        <v>11</v>
      </c>
      <c r="B273" s="5" t="s">
        <v>64</v>
      </c>
      <c r="C273" s="5" t="s">
        <v>1230</v>
      </c>
      <c r="D273" s="5" t="s">
        <v>468</v>
      </c>
      <c r="E273" s="5" t="s">
        <v>1231</v>
      </c>
      <c r="F273" s="6" t="s">
        <v>1232</v>
      </c>
    </row>
    <row r="274">
      <c r="A274" s="5" t="s">
        <v>11</v>
      </c>
      <c r="B274" s="5" t="s">
        <v>64</v>
      </c>
      <c r="C274" s="5" t="s">
        <v>1233</v>
      </c>
      <c r="D274" s="5" t="s">
        <v>468</v>
      </c>
      <c r="E274" s="5" t="s">
        <v>1234</v>
      </c>
      <c r="F274" s="6" t="s">
        <v>1235</v>
      </c>
    </row>
    <row r="275">
      <c r="A275" s="5" t="s">
        <v>11</v>
      </c>
      <c r="B275" s="5" t="s">
        <v>64</v>
      </c>
      <c r="C275" s="5" t="s">
        <v>1236</v>
      </c>
      <c r="D275" s="5" t="s">
        <v>468</v>
      </c>
      <c r="E275" s="5" t="s">
        <v>1237</v>
      </c>
      <c r="F275" s="6" t="s">
        <v>1238</v>
      </c>
    </row>
    <row r="276">
      <c r="A276" s="5" t="s">
        <v>11</v>
      </c>
      <c r="B276" s="5" t="s">
        <v>64</v>
      </c>
      <c r="C276" s="5" t="s">
        <v>64</v>
      </c>
      <c r="D276" s="5" t="s">
        <v>468</v>
      </c>
      <c r="E276" s="5" t="s">
        <v>1234</v>
      </c>
      <c r="F276" s="6" t="s">
        <v>1239</v>
      </c>
    </row>
    <row r="277">
      <c r="A277" s="5" t="s">
        <v>11</v>
      </c>
      <c r="B277" s="5" t="s">
        <v>65</v>
      </c>
      <c r="C277" s="5" t="s">
        <v>1240</v>
      </c>
      <c r="D277" s="5" t="s">
        <v>468</v>
      </c>
      <c r="E277" s="5" t="s">
        <v>1241</v>
      </c>
      <c r="F277" s="6" t="s">
        <v>1242</v>
      </c>
    </row>
    <row r="278">
      <c r="A278" s="5" t="s">
        <v>11</v>
      </c>
      <c r="B278" s="5" t="s">
        <v>65</v>
      </c>
      <c r="C278" s="5" t="s">
        <v>1243</v>
      </c>
      <c r="D278" s="5" t="s">
        <v>468</v>
      </c>
      <c r="E278" s="5" t="s">
        <v>1244</v>
      </c>
      <c r="F278" s="6" t="s">
        <v>1245</v>
      </c>
    </row>
    <row r="279">
      <c r="A279" s="5" t="s">
        <v>11</v>
      </c>
      <c r="B279" s="5" t="s">
        <v>65</v>
      </c>
      <c r="C279" s="5" t="s">
        <v>1246</v>
      </c>
      <c r="D279" s="5" t="s">
        <v>468</v>
      </c>
      <c r="E279" s="5"/>
      <c r="F279" s="6" t="s">
        <v>1247</v>
      </c>
    </row>
    <row r="280">
      <c r="A280" s="5" t="s">
        <v>11</v>
      </c>
      <c r="B280" s="5" t="s">
        <v>65</v>
      </c>
      <c r="C280" s="5" t="s">
        <v>1248</v>
      </c>
      <c r="D280" s="5" t="s">
        <v>468</v>
      </c>
      <c r="E280" s="5" t="s">
        <v>1249</v>
      </c>
      <c r="F280" s="6" t="s">
        <v>1250</v>
      </c>
    </row>
    <row r="281">
      <c r="A281" s="5" t="s">
        <v>11</v>
      </c>
      <c r="B281" s="5" t="s">
        <v>65</v>
      </c>
      <c r="C281" s="5" t="s">
        <v>1251</v>
      </c>
      <c r="D281" s="5" t="s">
        <v>468</v>
      </c>
      <c r="E281" s="5" t="s">
        <v>1252</v>
      </c>
      <c r="F281" s="6" t="s">
        <v>1253</v>
      </c>
    </row>
    <row r="282">
      <c r="A282" s="5" t="s">
        <v>11</v>
      </c>
      <c r="B282" s="5" t="s">
        <v>65</v>
      </c>
      <c r="C282" s="5" t="s">
        <v>1254</v>
      </c>
      <c r="D282" s="5" t="s">
        <v>468</v>
      </c>
      <c r="E282" s="5" t="s">
        <v>1255</v>
      </c>
      <c r="F282" s="6" t="s">
        <v>1256</v>
      </c>
    </row>
    <row r="283">
      <c r="A283" s="5" t="s">
        <v>11</v>
      </c>
      <c r="B283" s="5" t="s">
        <v>65</v>
      </c>
      <c r="C283" s="5" t="s">
        <v>1257</v>
      </c>
      <c r="D283" s="5" t="s">
        <v>468</v>
      </c>
      <c r="E283" s="5" t="s">
        <v>1258</v>
      </c>
      <c r="F283" s="6" t="s">
        <v>1259</v>
      </c>
    </row>
    <row r="284">
      <c r="A284" s="5" t="s">
        <v>11</v>
      </c>
      <c r="B284" s="5" t="s">
        <v>65</v>
      </c>
      <c r="C284" s="5" t="s">
        <v>1260</v>
      </c>
      <c r="D284" s="5" t="s">
        <v>468</v>
      </c>
      <c r="E284" s="5" t="s">
        <v>1261</v>
      </c>
      <c r="F284" s="6" t="s">
        <v>1262</v>
      </c>
    </row>
    <row r="285">
      <c r="A285" s="5" t="s">
        <v>11</v>
      </c>
      <c r="B285" s="5" t="s">
        <v>65</v>
      </c>
      <c r="C285" s="5" t="s">
        <v>1263</v>
      </c>
      <c r="D285" s="5" t="s">
        <v>468</v>
      </c>
      <c r="E285" s="5" t="s">
        <v>1264</v>
      </c>
      <c r="F285" s="6" t="s">
        <v>1265</v>
      </c>
    </row>
    <row r="286">
      <c r="A286" s="5" t="s">
        <v>11</v>
      </c>
      <c r="B286" s="5" t="s">
        <v>65</v>
      </c>
      <c r="C286" s="5" t="s">
        <v>1266</v>
      </c>
      <c r="D286" s="5" t="s">
        <v>468</v>
      </c>
      <c r="E286" s="5" t="s">
        <v>1267</v>
      </c>
      <c r="F286" s="6" t="s">
        <v>1268</v>
      </c>
    </row>
    <row r="287">
      <c r="A287" s="5" t="s">
        <v>11</v>
      </c>
      <c r="B287" s="5" t="s">
        <v>65</v>
      </c>
      <c r="C287" s="5" t="s">
        <v>1269</v>
      </c>
      <c r="D287" s="5" t="s">
        <v>468</v>
      </c>
      <c r="E287" s="5" t="s">
        <v>1270</v>
      </c>
      <c r="F287" s="6" t="s">
        <v>1271</v>
      </c>
    </row>
    <row r="288">
      <c r="A288" s="5" t="s">
        <v>11</v>
      </c>
      <c r="B288" s="5" t="s">
        <v>65</v>
      </c>
      <c r="C288" s="5" t="s">
        <v>1272</v>
      </c>
      <c r="D288" s="5" t="s">
        <v>468</v>
      </c>
      <c r="E288" s="5" t="s">
        <v>1273</v>
      </c>
      <c r="F288" s="6" t="s">
        <v>1274</v>
      </c>
    </row>
    <row r="289">
      <c r="A289" s="5" t="s">
        <v>11</v>
      </c>
      <c r="B289" s="5" t="s">
        <v>65</v>
      </c>
      <c r="C289" s="5" t="s">
        <v>1275</v>
      </c>
      <c r="D289" s="5" t="s">
        <v>468</v>
      </c>
      <c r="E289" s="5" t="s">
        <v>1276</v>
      </c>
      <c r="F289" s="6" t="s">
        <v>1277</v>
      </c>
    </row>
    <row r="290">
      <c r="A290" s="5" t="s">
        <v>11</v>
      </c>
      <c r="B290" s="5" t="s">
        <v>65</v>
      </c>
      <c r="C290" s="5" t="s">
        <v>1278</v>
      </c>
      <c r="D290" s="5" t="s">
        <v>468</v>
      </c>
      <c r="E290" s="5" t="s">
        <v>1279</v>
      </c>
      <c r="F290" s="6" t="s">
        <v>1280</v>
      </c>
    </row>
    <row r="291">
      <c r="A291" s="5" t="s">
        <v>11</v>
      </c>
      <c r="B291" s="5" t="s">
        <v>65</v>
      </c>
      <c r="C291" s="5" t="s">
        <v>1281</v>
      </c>
      <c r="D291" s="5" t="s">
        <v>468</v>
      </c>
      <c r="E291" s="5" t="s">
        <v>1282</v>
      </c>
      <c r="F291" s="6" t="s">
        <v>1283</v>
      </c>
    </row>
    <row r="292">
      <c r="A292" s="5" t="s">
        <v>11</v>
      </c>
      <c r="B292" s="5" t="s">
        <v>65</v>
      </c>
      <c r="C292" s="5" t="s">
        <v>1284</v>
      </c>
      <c r="D292" s="5" t="s">
        <v>468</v>
      </c>
      <c r="E292" s="5"/>
      <c r="F292" s="6" t="s">
        <v>1285</v>
      </c>
    </row>
    <row r="293">
      <c r="A293" s="5" t="s">
        <v>11</v>
      </c>
      <c r="B293" s="5" t="s">
        <v>65</v>
      </c>
      <c r="C293" s="5" t="s">
        <v>1286</v>
      </c>
      <c r="D293" s="5" t="s">
        <v>468</v>
      </c>
      <c r="E293" s="5" t="s">
        <v>1287</v>
      </c>
      <c r="F293" s="6" t="s">
        <v>1288</v>
      </c>
    </row>
    <row r="294">
      <c r="A294" s="5" t="s">
        <v>11</v>
      </c>
      <c r="B294" s="5" t="s">
        <v>65</v>
      </c>
      <c r="C294" s="5" t="s">
        <v>1289</v>
      </c>
      <c r="D294" s="5" t="s">
        <v>468</v>
      </c>
      <c r="E294" s="5" t="s">
        <v>1290</v>
      </c>
      <c r="F294" s="6" t="s">
        <v>1291</v>
      </c>
    </row>
    <row r="295">
      <c r="A295" s="5" t="s">
        <v>11</v>
      </c>
      <c r="B295" s="5" t="s">
        <v>65</v>
      </c>
      <c r="C295" s="5" t="s">
        <v>1292</v>
      </c>
      <c r="D295" s="5" t="s">
        <v>468</v>
      </c>
      <c r="E295" s="5" t="s">
        <v>1293</v>
      </c>
      <c r="F295" s="6" t="s">
        <v>1294</v>
      </c>
    </row>
    <row r="296">
      <c r="A296" s="5" t="s">
        <v>11</v>
      </c>
      <c r="B296" s="5" t="s">
        <v>65</v>
      </c>
      <c r="C296" s="5" t="s">
        <v>1295</v>
      </c>
      <c r="D296" s="5" t="s">
        <v>468</v>
      </c>
      <c r="E296" s="5" t="s">
        <v>1296</v>
      </c>
      <c r="F296" s="6" t="s">
        <v>1297</v>
      </c>
    </row>
    <row r="297">
      <c r="A297" s="5" t="s">
        <v>11</v>
      </c>
      <c r="B297" s="5" t="s">
        <v>65</v>
      </c>
      <c r="C297" s="5" t="s">
        <v>1298</v>
      </c>
      <c r="D297" s="5" t="s">
        <v>468</v>
      </c>
      <c r="E297" s="5" t="s">
        <v>1299</v>
      </c>
      <c r="F297" s="6" t="s">
        <v>1300</v>
      </c>
    </row>
    <row r="298">
      <c r="A298" s="5" t="s">
        <v>11</v>
      </c>
      <c r="B298" s="5" t="s">
        <v>65</v>
      </c>
      <c r="C298" s="5" t="s">
        <v>1301</v>
      </c>
      <c r="D298" s="5" t="s">
        <v>548</v>
      </c>
      <c r="E298" s="5" t="s">
        <v>1302</v>
      </c>
      <c r="F298" s="6" t="s">
        <v>1303</v>
      </c>
    </row>
    <row r="299">
      <c r="A299" s="5" t="s">
        <v>11</v>
      </c>
      <c r="B299" s="5" t="s">
        <v>65</v>
      </c>
      <c r="C299" s="5" t="s">
        <v>1304</v>
      </c>
      <c r="D299" s="5" t="s">
        <v>548</v>
      </c>
      <c r="E299" s="5" t="s">
        <v>1305</v>
      </c>
      <c r="F299" s="6" t="s">
        <v>1306</v>
      </c>
    </row>
    <row r="300">
      <c r="A300" s="5" t="s">
        <v>11</v>
      </c>
      <c r="B300" s="5" t="s">
        <v>65</v>
      </c>
      <c r="C300" s="5" t="s">
        <v>1307</v>
      </c>
      <c r="D300" s="5" t="s">
        <v>468</v>
      </c>
      <c r="E300" s="5" t="s">
        <v>1308</v>
      </c>
      <c r="F300" s="6" t="s">
        <v>1309</v>
      </c>
    </row>
    <row r="301">
      <c r="A301" s="5" t="s">
        <v>11</v>
      </c>
      <c r="B301" s="5" t="s">
        <v>65</v>
      </c>
      <c r="C301" s="5" t="s">
        <v>1310</v>
      </c>
      <c r="D301" s="5" t="s">
        <v>468</v>
      </c>
      <c r="E301" s="5" t="s">
        <v>1311</v>
      </c>
      <c r="F301" s="6" t="s">
        <v>1312</v>
      </c>
    </row>
    <row r="302">
      <c r="A302" s="5" t="s">
        <v>11</v>
      </c>
      <c r="B302" s="5" t="s">
        <v>65</v>
      </c>
      <c r="C302" s="5" t="s">
        <v>1313</v>
      </c>
      <c r="D302" s="5" t="s">
        <v>468</v>
      </c>
      <c r="E302" s="5" t="s">
        <v>1314</v>
      </c>
      <c r="F302" s="6" t="s">
        <v>1315</v>
      </c>
    </row>
    <row r="303">
      <c r="A303" s="5" t="s">
        <v>11</v>
      </c>
      <c r="B303" s="5" t="s">
        <v>65</v>
      </c>
      <c r="C303" s="5" t="s">
        <v>1316</v>
      </c>
      <c r="D303" s="5" t="s">
        <v>468</v>
      </c>
      <c r="E303" s="5" t="s">
        <v>1317</v>
      </c>
      <c r="F303" s="6" t="s">
        <v>1318</v>
      </c>
    </row>
    <row r="304">
      <c r="A304" s="5" t="s">
        <v>11</v>
      </c>
      <c r="B304" s="5" t="s">
        <v>65</v>
      </c>
      <c r="C304" s="5" t="s">
        <v>1319</v>
      </c>
      <c r="D304" s="5" t="s">
        <v>468</v>
      </c>
      <c r="E304" s="5" t="s">
        <v>1320</v>
      </c>
      <c r="F304" s="6" t="s">
        <v>1321</v>
      </c>
    </row>
    <row r="305">
      <c r="A305" s="5" t="s">
        <v>11</v>
      </c>
      <c r="B305" s="5" t="s">
        <v>65</v>
      </c>
      <c r="C305" s="5" t="s">
        <v>1322</v>
      </c>
      <c r="D305" s="5" t="s">
        <v>468</v>
      </c>
      <c r="E305" s="5" t="s">
        <v>1267</v>
      </c>
      <c r="F305" s="6" t="s">
        <v>1323</v>
      </c>
    </row>
    <row r="306">
      <c r="A306" s="5" t="s">
        <v>11</v>
      </c>
      <c r="B306" s="5" t="s">
        <v>65</v>
      </c>
      <c r="C306" s="5" t="s">
        <v>1324</v>
      </c>
      <c r="D306" s="5" t="s">
        <v>468</v>
      </c>
      <c r="E306" s="5" t="s">
        <v>1290</v>
      </c>
      <c r="F306" s="6" t="s">
        <v>1325</v>
      </c>
    </row>
    <row r="307">
      <c r="A307" s="5" t="s">
        <v>11</v>
      </c>
      <c r="B307" s="5" t="s">
        <v>65</v>
      </c>
      <c r="C307" s="5" t="s">
        <v>1326</v>
      </c>
      <c r="D307" s="5" t="s">
        <v>468</v>
      </c>
      <c r="E307" s="5" t="s">
        <v>1327</v>
      </c>
      <c r="F307" s="6" t="s">
        <v>1328</v>
      </c>
    </row>
    <row r="308">
      <c r="A308" s="5" t="s">
        <v>11</v>
      </c>
      <c r="B308" s="5" t="s">
        <v>65</v>
      </c>
      <c r="C308" s="5" t="s">
        <v>1329</v>
      </c>
      <c r="D308" s="5" t="s">
        <v>468</v>
      </c>
      <c r="E308" s="5" t="s">
        <v>1330</v>
      </c>
      <c r="F308" s="6" t="s">
        <v>1331</v>
      </c>
    </row>
    <row r="309">
      <c r="A309" s="5" t="s">
        <v>11</v>
      </c>
      <c r="B309" s="5" t="s">
        <v>65</v>
      </c>
      <c r="C309" s="5" t="s">
        <v>65</v>
      </c>
      <c r="D309" s="5" t="s">
        <v>468</v>
      </c>
      <c r="E309" s="5" t="s">
        <v>1267</v>
      </c>
      <c r="F309" s="6" t="s">
        <v>1332</v>
      </c>
    </row>
    <row r="310">
      <c r="A310" s="5" t="s">
        <v>11</v>
      </c>
      <c r="B310" s="5" t="s">
        <v>65</v>
      </c>
      <c r="C310" s="5" t="s">
        <v>1333</v>
      </c>
      <c r="D310" s="5" t="s">
        <v>468</v>
      </c>
      <c r="E310" s="5" t="s">
        <v>1334</v>
      </c>
      <c r="F310" s="6" t="s">
        <v>1335</v>
      </c>
    </row>
    <row r="311">
      <c r="A311" s="5" t="s">
        <v>11</v>
      </c>
      <c r="B311" s="5" t="s">
        <v>65</v>
      </c>
      <c r="C311" s="5" t="s">
        <v>1336</v>
      </c>
      <c r="D311" s="5" t="s">
        <v>468</v>
      </c>
      <c r="E311" s="5" t="s">
        <v>1337</v>
      </c>
      <c r="F311" s="6" t="s">
        <v>1338</v>
      </c>
    </row>
    <row r="312">
      <c r="A312" s="5" t="s">
        <v>11</v>
      </c>
      <c r="B312" s="5" t="s">
        <v>65</v>
      </c>
      <c r="C312" s="5" t="s">
        <v>1339</v>
      </c>
      <c r="D312" s="5" t="s">
        <v>468</v>
      </c>
      <c r="E312" s="5" t="s">
        <v>1340</v>
      </c>
      <c r="F312" s="6" t="s">
        <v>1341</v>
      </c>
    </row>
    <row r="313">
      <c r="A313" s="5" t="s">
        <v>11</v>
      </c>
      <c r="B313" s="5" t="s">
        <v>65</v>
      </c>
      <c r="C313" s="5" t="s">
        <v>1342</v>
      </c>
      <c r="D313" s="5" t="s">
        <v>468</v>
      </c>
      <c r="E313" s="5" t="s">
        <v>1343</v>
      </c>
      <c r="F313" s="6" t="s">
        <v>1344</v>
      </c>
    </row>
    <row r="314">
      <c r="A314" s="5" t="s">
        <v>11</v>
      </c>
      <c r="B314" s="5" t="s">
        <v>65</v>
      </c>
      <c r="C314" s="5" t="s">
        <v>1345</v>
      </c>
      <c r="D314" s="5" t="s">
        <v>468</v>
      </c>
      <c r="E314" s="5" t="s">
        <v>1346</v>
      </c>
      <c r="F314" s="6" t="s">
        <v>1347</v>
      </c>
    </row>
    <row r="315">
      <c r="A315" s="5" t="s">
        <v>11</v>
      </c>
      <c r="B315" s="5" t="s">
        <v>65</v>
      </c>
      <c r="C315" s="5" t="s">
        <v>1348</v>
      </c>
      <c r="D315" s="5" t="s">
        <v>468</v>
      </c>
      <c r="E315" s="5" t="s">
        <v>1349</v>
      </c>
      <c r="F315" s="6" t="s">
        <v>1350</v>
      </c>
    </row>
    <row r="316">
      <c r="A316" s="5" t="s">
        <v>11</v>
      </c>
      <c r="B316" s="5" t="s">
        <v>65</v>
      </c>
      <c r="C316" s="5" t="s">
        <v>1351</v>
      </c>
      <c r="D316" s="5" t="s">
        <v>468</v>
      </c>
      <c r="E316" s="5" t="s">
        <v>1352</v>
      </c>
      <c r="F316" s="6" t="s">
        <v>1353</v>
      </c>
    </row>
    <row r="317">
      <c r="A317" s="5" t="s">
        <v>11</v>
      </c>
      <c r="B317" s="5" t="s">
        <v>65</v>
      </c>
      <c r="C317" s="5" t="s">
        <v>1354</v>
      </c>
      <c r="D317" s="5" t="s">
        <v>468</v>
      </c>
      <c r="E317" s="5" t="s">
        <v>1355</v>
      </c>
      <c r="F317" s="6" t="s">
        <v>1356</v>
      </c>
    </row>
    <row r="318">
      <c r="A318" s="5" t="s">
        <v>11</v>
      </c>
      <c r="B318" s="5" t="s">
        <v>65</v>
      </c>
      <c r="C318" s="5" t="s">
        <v>1357</v>
      </c>
      <c r="D318" s="5" t="s">
        <v>468</v>
      </c>
      <c r="E318" s="5" t="s">
        <v>1244</v>
      </c>
      <c r="F318" s="6" t="s">
        <v>1358</v>
      </c>
    </row>
    <row r="319">
      <c r="A319" s="5" t="s">
        <v>11</v>
      </c>
      <c r="B319" s="5" t="s">
        <v>65</v>
      </c>
      <c r="C319" s="5" t="s">
        <v>1359</v>
      </c>
      <c r="D319" s="5" t="s">
        <v>468</v>
      </c>
      <c r="E319" s="5" t="s">
        <v>1360</v>
      </c>
      <c r="F319" s="6" t="s">
        <v>1361</v>
      </c>
    </row>
    <row r="320">
      <c r="A320" s="5" t="s">
        <v>11</v>
      </c>
      <c r="B320" s="5" t="s">
        <v>65</v>
      </c>
      <c r="C320" s="5" t="s">
        <v>1362</v>
      </c>
      <c r="D320" s="5" t="s">
        <v>468</v>
      </c>
      <c r="E320" s="5" t="s">
        <v>1363</v>
      </c>
      <c r="F320" s="6" t="s">
        <v>1364</v>
      </c>
    </row>
    <row r="321">
      <c r="A321" s="5" t="s">
        <v>11</v>
      </c>
      <c r="B321" s="5" t="s">
        <v>65</v>
      </c>
      <c r="C321" s="5" t="s">
        <v>1365</v>
      </c>
      <c r="D321" s="5" t="s">
        <v>468</v>
      </c>
      <c r="E321" s="5" t="s">
        <v>1366</v>
      </c>
      <c r="F321" s="6" t="s">
        <v>1367</v>
      </c>
    </row>
    <row r="322">
      <c r="A322" s="5" t="s">
        <v>11</v>
      </c>
      <c r="B322" s="5" t="s">
        <v>65</v>
      </c>
      <c r="C322" s="5" t="s">
        <v>1368</v>
      </c>
      <c r="D322" s="5" t="s">
        <v>468</v>
      </c>
      <c r="E322" s="5" t="s">
        <v>1369</v>
      </c>
      <c r="F322" s="6" t="s">
        <v>1370</v>
      </c>
    </row>
    <row r="323">
      <c r="A323" s="5" t="s">
        <v>11</v>
      </c>
      <c r="B323" s="5" t="s">
        <v>65</v>
      </c>
      <c r="C323" s="5" t="s">
        <v>1371</v>
      </c>
      <c r="D323" s="5" t="s">
        <v>468</v>
      </c>
      <c r="E323" s="5" t="s">
        <v>1372</v>
      </c>
      <c r="F323" s="6" t="s">
        <v>1373</v>
      </c>
    </row>
    <row r="324">
      <c r="A324" s="5" t="s">
        <v>11</v>
      </c>
      <c r="B324" s="5" t="s">
        <v>65</v>
      </c>
      <c r="C324" s="5" t="s">
        <v>1374</v>
      </c>
      <c r="D324" s="5" t="s">
        <v>468</v>
      </c>
      <c r="E324" s="5" t="s">
        <v>1375</v>
      </c>
      <c r="F324" s="6" t="s">
        <v>1376</v>
      </c>
    </row>
    <row r="325">
      <c r="A325" s="5" t="s">
        <v>12</v>
      </c>
      <c r="B325" s="5" t="s">
        <v>66</v>
      </c>
      <c r="C325" s="5" t="s">
        <v>1377</v>
      </c>
      <c r="D325" s="5" t="s">
        <v>468</v>
      </c>
      <c r="E325" s="5" t="s">
        <v>1378</v>
      </c>
      <c r="F325" s="6" t="s">
        <v>1379</v>
      </c>
    </row>
    <row r="326">
      <c r="A326" s="5" t="s">
        <v>12</v>
      </c>
      <c r="B326" s="5" t="s">
        <v>66</v>
      </c>
      <c r="C326" s="5" t="s">
        <v>1380</v>
      </c>
      <c r="D326" s="5" t="s">
        <v>468</v>
      </c>
      <c r="E326" s="5" t="s">
        <v>1381</v>
      </c>
      <c r="F326" s="6" t="s">
        <v>1382</v>
      </c>
    </row>
    <row r="327">
      <c r="A327" s="5" t="s">
        <v>12</v>
      </c>
      <c r="B327" s="5" t="s">
        <v>66</v>
      </c>
      <c r="C327" s="5" t="s">
        <v>1383</v>
      </c>
      <c r="D327" s="5" t="s">
        <v>468</v>
      </c>
      <c r="E327" s="5" t="s">
        <v>1384</v>
      </c>
      <c r="F327" s="6" t="s">
        <v>1385</v>
      </c>
    </row>
    <row r="328">
      <c r="A328" s="5" t="s">
        <v>12</v>
      </c>
      <c r="B328" s="5" t="s">
        <v>66</v>
      </c>
      <c r="C328" s="5" t="s">
        <v>1386</v>
      </c>
      <c r="D328" s="5" t="s">
        <v>468</v>
      </c>
      <c r="E328" s="5" t="s">
        <v>1387</v>
      </c>
      <c r="F328" s="6" t="s">
        <v>1388</v>
      </c>
    </row>
    <row r="329">
      <c r="A329" s="5" t="s">
        <v>12</v>
      </c>
      <c r="B329" s="5" t="s">
        <v>66</v>
      </c>
      <c r="C329" s="5" t="s">
        <v>1389</v>
      </c>
      <c r="D329" s="5" t="s">
        <v>468</v>
      </c>
      <c r="E329" s="5" t="s">
        <v>1390</v>
      </c>
      <c r="F329" s="6" t="s">
        <v>1391</v>
      </c>
    </row>
    <row r="330">
      <c r="A330" s="5" t="s">
        <v>12</v>
      </c>
      <c r="B330" s="5" t="s">
        <v>66</v>
      </c>
      <c r="C330" s="5" t="s">
        <v>1392</v>
      </c>
      <c r="D330" s="5" t="s">
        <v>548</v>
      </c>
      <c r="E330" s="5" t="s">
        <v>1393</v>
      </c>
      <c r="F330" s="6" t="s">
        <v>1394</v>
      </c>
    </row>
    <row r="331">
      <c r="A331" s="5" t="s">
        <v>12</v>
      </c>
      <c r="B331" s="5" t="s">
        <v>67</v>
      </c>
      <c r="C331" s="5" t="s">
        <v>67</v>
      </c>
      <c r="D331" s="5" t="s">
        <v>468</v>
      </c>
      <c r="E331" s="5" t="s">
        <v>1395</v>
      </c>
      <c r="F331" s="6" t="s">
        <v>1396</v>
      </c>
    </row>
    <row r="332">
      <c r="A332" s="5" t="s">
        <v>12</v>
      </c>
      <c r="B332" s="5" t="s">
        <v>68</v>
      </c>
      <c r="C332" s="5" t="s">
        <v>1397</v>
      </c>
      <c r="D332" s="5" t="s">
        <v>468</v>
      </c>
      <c r="E332" s="5" t="s">
        <v>1398</v>
      </c>
      <c r="F332" s="6" t="s">
        <v>1399</v>
      </c>
    </row>
    <row r="333">
      <c r="A333" s="5" t="s">
        <v>12</v>
      </c>
      <c r="B333" s="5" t="s">
        <v>68</v>
      </c>
      <c r="C333" s="5" t="s">
        <v>1400</v>
      </c>
      <c r="D333" s="5" t="s">
        <v>548</v>
      </c>
      <c r="E333" s="5" t="s">
        <v>1401</v>
      </c>
      <c r="F333" s="6" t="s">
        <v>1402</v>
      </c>
    </row>
    <row r="334">
      <c r="A334" s="5" t="s">
        <v>12</v>
      </c>
      <c r="B334" s="5" t="s">
        <v>68</v>
      </c>
      <c r="C334" s="5" t="s">
        <v>1403</v>
      </c>
      <c r="D334" s="5" t="s">
        <v>548</v>
      </c>
      <c r="E334" s="5"/>
      <c r="F334" s="6" t="s">
        <v>1404</v>
      </c>
    </row>
    <row r="335">
      <c r="A335" s="5" t="s">
        <v>12</v>
      </c>
      <c r="B335" s="5" t="s">
        <v>69</v>
      </c>
      <c r="C335" s="5" t="s">
        <v>1405</v>
      </c>
      <c r="D335" s="5" t="s">
        <v>468</v>
      </c>
      <c r="E335" s="5" t="s">
        <v>1406</v>
      </c>
      <c r="F335" s="6" t="s">
        <v>1407</v>
      </c>
    </row>
    <row r="336">
      <c r="A336" s="5" t="s">
        <v>12</v>
      </c>
      <c r="B336" s="5" t="s">
        <v>70</v>
      </c>
      <c r="C336" s="5" t="s">
        <v>1408</v>
      </c>
      <c r="D336" s="5" t="s">
        <v>468</v>
      </c>
      <c r="E336" s="5" t="s">
        <v>1409</v>
      </c>
      <c r="F336" s="6" t="s">
        <v>1410</v>
      </c>
    </row>
    <row r="337">
      <c r="A337" s="5" t="s">
        <v>12</v>
      </c>
      <c r="B337" s="5" t="s">
        <v>71</v>
      </c>
      <c r="C337" s="5" t="s">
        <v>1411</v>
      </c>
      <c r="D337" s="5" t="s">
        <v>468</v>
      </c>
      <c r="E337" s="5" t="s">
        <v>1412</v>
      </c>
      <c r="F337" s="6" t="s">
        <v>1413</v>
      </c>
    </row>
    <row r="338">
      <c r="A338" s="5" t="s">
        <v>12</v>
      </c>
      <c r="B338" s="5" t="s">
        <v>71</v>
      </c>
      <c r="C338" s="5" t="s">
        <v>71</v>
      </c>
      <c r="D338" s="5" t="s">
        <v>468</v>
      </c>
      <c r="E338" s="5" t="s">
        <v>1414</v>
      </c>
      <c r="F338" s="6" t="s">
        <v>1415</v>
      </c>
    </row>
    <row r="339">
      <c r="A339" s="5" t="s">
        <v>12</v>
      </c>
      <c r="B339" s="5" t="s">
        <v>71</v>
      </c>
      <c r="C339" s="5" t="s">
        <v>1416</v>
      </c>
      <c r="D339" s="5" t="s">
        <v>468</v>
      </c>
      <c r="E339" s="5" t="s">
        <v>1417</v>
      </c>
      <c r="F339" s="6" t="s">
        <v>1418</v>
      </c>
    </row>
    <row r="340">
      <c r="A340" s="5" t="s">
        <v>12</v>
      </c>
      <c r="B340" s="5" t="s">
        <v>71</v>
      </c>
      <c r="C340" s="5" t="s">
        <v>1419</v>
      </c>
      <c r="D340" s="5" t="s">
        <v>468</v>
      </c>
      <c r="E340" s="5" t="s">
        <v>1420</v>
      </c>
      <c r="F340" s="6" t="s">
        <v>1421</v>
      </c>
    </row>
    <row r="341">
      <c r="A341" s="5" t="s">
        <v>12</v>
      </c>
      <c r="B341" s="5" t="s">
        <v>72</v>
      </c>
      <c r="C341" s="5" t="s">
        <v>1422</v>
      </c>
      <c r="D341" s="5" t="s">
        <v>468</v>
      </c>
      <c r="E341" s="5" t="s">
        <v>1423</v>
      </c>
      <c r="F341" s="6" t="s">
        <v>1424</v>
      </c>
    </row>
    <row r="342">
      <c r="A342" s="5" t="s">
        <v>12</v>
      </c>
      <c r="B342" s="5" t="s">
        <v>73</v>
      </c>
      <c r="C342" s="5" t="s">
        <v>1425</v>
      </c>
      <c r="D342" s="5" t="s">
        <v>548</v>
      </c>
      <c r="E342" s="5" t="s">
        <v>1426</v>
      </c>
      <c r="F342" s="6" t="s">
        <v>1427</v>
      </c>
    </row>
    <row r="343">
      <c r="A343" s="5" t="s">
        <v>12</v>
      </c>
      <c r="B343" s="5" t="s">
        <v>74</v>
      </c>
      <c r="C343" s="5" t="s">
        <v>1428</v>
      </c>
      <c r="D343" s="5" t="s">
        <v>548</v>
      </c>
      <c r="E343" s="5"/>
      <c r="F343" s="6" t="s">
        <v>1429</v>
      </c>
    </row>
    <row r="344">
      <c r="A344" s="5" t="s">
        <v>12</v>
      </c>
      <c r="B344" s="5" t="s">
        <v>74</v>
      </c>
      <c r="C344" s="5" t="s">
        <v>1430</v>
      </c>
      <c r="D344" s="5" t="s">
        <v>468</v>
      </c>
      <c r="E344" s="5" t="s">
        <v>1431</v>
      </c>
      <c r="F344" s="6" t="s">
        <v>1432</v>
      </c>
    </row>
    <row r="345">
      <c r="A345" s="5" t="s">
        <v>12</v>
      </c>
      <c r="B345" s="5" t="s">
        <v>74</v>
      </c>
      <c r="C345" s="5" t="s">
        <v>1433</v>
      </c>
      <c r="D345" s="5" t="s">
        <v>468</v>
      </c>
      <c r="E345" s="5"/>
      <c r="F345" s="6" t="s">
        <v>1434</v>
      </c>
    </row>
    <row r="346">
      <c r="A346" s="5" t="s">
        <v>12</v>
      </c>
      <c r="B346" s="5" t="s">
        <v>74</v>
      </c>
      <c r="C346" s="5" t="s">
        <v>1435</v>
      </c>
      <c r="D346" s="5" t="s">
        <v>468</v>
      </c>
      <c r="E346" s="5" t="s">
        <v>1436</v>
      </c>
      <c r="F346" s="6" t="s">
        <v>1437</v>
      </c>
    </row>
    <row r="347">
      <c r="A347" s="5" t="s">
        <v>12</v>
      </c>
      <c r="B347" s="5" t="s">
        <v>75</v>
      </c>
      <c r="C347" s="5" t="s">
        <v>1438</v>
      </c>
      <c r="D347" s="5" t="s">
        <v>468</v>
      </c>
      <c r="E347" s="5" t="s">
        <v>1439</v>
      </c>
      <c r="F347" s="6" t="s">
        <v>1440</v>
      </c>
    </row>
    <row r="348">
      <c r="A348" s="5" t="s">
        <v>12</v>
      </c>
      <c r="B348" s="5" t="s">
        <v>76</v>
      </c>
      <c r="C348" s="5" t="s">
        <v>1441</v>
      </c>
      <c r="D348" s="5" t="s">
        <v>468</v>
      </c>
      <c r="E348" s="5" t="s">
        <v>1442</v>
      </c>
      <c r="F348" s="6" t="s">
        <v>1443</v>
      </c>
    </row>
    <row r="349">
      <c r="A349" s="5" t="s">
        <v>12</v>
      </c>
      <c r="B349" s="5" t="s">
        <v>77</v>
      </c>
      <c r="C349" s="5" t="s">
        <v>1444</v>
      </c>
      <c r="D349" s="5" t="s">
        <v>468</v>
      </c>
      <c r="E349" s="5" t="s">
        <v>1445</v>
      </c>
      <c r="F349" s="6" t="s">
        <v>1446</v>
      </c>
    </row>
    <row r="350">
      <c r="A350" s="5" t="s">
        <v>12</v>
      </c>
      <c r="B350" s="5" t="s">
        <v>77</v>
      </c>
      <c r="C350" s="5" t="s">
        <v>1447</v>
      </c>
      <c r="D350" s="5" t="s">
        <v>468</v>
      </c>
      <c r="E350" s="5"/>
      <c r="F350" s="6" t="s">
        <v>1448</v>
      </c>
    </row>
    <row r="351">
      <c r="A351" s="5" t="s">
        <v>12</v>
      </c>
      <c r="B351" s="5" t="s">
        <v>78</v>
      </c>
      <c r="C351" s="5" t="s">
        <v>1449</v>
      </c>
      <c r="D351" s="5" t="s">
        <v>468</v>
      </c>
      <c r="E351" s="5" t="s">
        <v>1450</v>
      </c>
      <c r="F351" s="6" t="s">
        <v>1451</v>
      </c>
    </row>
    <row r="352">
      <c r="A352" s="5" t="s">
        <v>12</v>
      </c>
      <c r="B352" s="5" t="s">
        <v>79</v>
      </c>
      <c r="C352" s="5" t="s">
        <v>79</v>
      </c>
      <c r="D352" s="5" t="s">
        <v>468</v>
      </c>
      <c r="E352" s="5" t="s">
        <v>1452</v>
      </c>
      <c r="F352" s="6" t="s">
        <v>1453</v>
      </c>
    </row>
    <row r="353">
      <c r="A353" s="5" t="s">
        <v>13</v>
      </c>
      <c r="B353" s="5" t="s">
        <v>80</v>
      </c>
      <c r="C353" s="5" t="s">
        <v>1454</v>
      </c>
      <c r="D353" s="5" t="s">
        <v>468</v>
      </c>
      <c r="E353" s="5" t="s">
        <v>1455</v>
      </c>
      <c r="F353" s="6" t="s">
        <v>1456</v>
      </c>
    </row>
    <row r="354">
      <c r="A354" s="5" t="s">
        <v>13</v>
      </c>
      <c r="B354" s="5" t="s">
        <v>80</v>
      </c>
      <c r="C354" s="5" t="s">
        <v>1457</v>
      </c>
      <c r="D354" s="5" t="s">
        <v>468</v>
      </c>
      <c r="E354" s="5"/>
      <c r="F354" s="6" t="s">
        <v>1458</v>
      </c>
    </row>
    <row r="355">
      <c r="A355" s="5" t="s">
        <v>13</v>
      </c>
      <c r="B355" s="5" t="s">
        <v>80</v>
      </c>
      <c r="C355" s="5" t="s">
        <v>1459</v>
      </c>
      <c r="D355" s="5" t="s">
        <v>548</v>
      </c>
      <c r="E355" s="5" t="s">
        <v>1460</v>
      </c>
      <c r="F355" s="6" t="s">
        <v>1461</v>
      </c>
    </row>
    <row r="356">
      <c r="A356" s="5" t="s">
        <v>13</v>
      </c>
      <c r="B356" s="5" t="s">
        <v>80</v>
      </c>
      <c r="C356" s="5" t="s">
        <v>1462</v>
      </c>
      <c r="D356" s="5" t="s">
        <v>468</v>
      </c>
      <c r="E356" s="5" t="s">
        <v>1463</v>
      </c>
      <c r="F356" s="6" t="s">
        <v>1464</v>
      </c>
    </row>
    <row r="357">
      <c r="A357" s="5" t="s">
        <v>13</v>
      </c>
      <c r="B357" s="5" t="s">
        <v>80</v>
      </c>
      <c r="C357" s="5" t="s">
        <v>1465</v>
      </c>
      <c r="D357" s="5" t="s">
        <v>468</v>
      </c>
      <c r="E357" s="5" t="s">
        <v>1466</v>
      </c>
      <c r="F357" s="6" t="s">
        <v>1467</v>
      </c>
    </row>
    <row r="358">
      <c r="A358" s="5" t="s">
        <v>13</v>
      </c>
      <c r="B358" s="5" t="s">
        <v>80</v>
      </c>
      <c r="C358" s="5" t="s">
        <v>1468</v>
      </c>
      <c r="D358" s="5" t="s">
        <v>468</v>
      </c>
      <c r="E358" s="5" t="s">
        <v>1469</v>
      </c>
      <c r="F358" s="6" t="s">
        <v>1470</v>
      </c>
    </row>
    <row r="359">
      <c r="A359" s="5" t="s">
        <v>13</v>
      </c>
      <c r="B359" s="5" t="s">
        <v>80</v>
      </c>
      <c r="C359" s="5" t="s">
        <v>1471</v>
      </c>
      <c r="D359" s="5" t="s">
        <v>468</v>
      </c>
      <c r="E359" s="5"/>
      <c r="F359" s="6" t="s">
        <v>1472</v>
      </c>
    </row>
    <row r="360">
      <c r="A360" s="5" t="s">
        <v>13</v>
      </c>
      <c r="B360" s="5" t="s">
        <v>80</v>
      </c>
      <c r="C360" s="5" t="s">
        <v>1473</v>
      </c>
      <c r="D360" s="5" t="s">
        <v>468</v>
      </c>
      <c r="E360" s="5" t="s">
        <v>1474</v>
      </c>
      <c r="F360" s="6" t="s">
        <v>1475</v>
      </c>
    </row>
    <row r="361">
      <c r="A361" s="5" t="s">
        <v>13</v>
      </c>
      <c r="B361" s="5" t="s">
        <v>80</v>
      </c>
      <c r="C361" s="5" t="s">
        <v>1476</v>
      </c>
      <c r="D361" s="5" t="s">
        <v>468</v>
      </c>
      <c r="E361" s="5" t="s">
        <v>1477</v>
      </c>
      <c r="F361" s="6" t="s">
        <v>1478</v>
      </c>
    </row>
    <row r="362">
      <c r="A362" s="5" t="s">
        <v>13</v>
      </c>
      <c r="B362" s="5" t="s">
        <v>80</v>
      </c>
      <c r="C362" s="5" t="s">
        <v>1479</v>
      </c>
      <c r="D362" s="5" t="s">
        <v>468</v>
      </c>
      <c r="E362" s="5"/>
      <c r="F362" s="6" t="s">
        <v>1480</v>
      </c>
    </row>
    <row r="363">
      <c r="A363" s="5" t="s">
        <v>13</v>
      </c>
      <c r="B363" s="5" t="s">
        <v>80</v>
      </c>
      <c r="C363" s="5" t="s">
        <v>1481</v>
      </c>
      <c r="D363" s="5" t="s">
        <v>468</v>
      </c>
      <c r="E363" s="5" t="s">
        <v>1482</v>
      </c>
      <c r="F363" s="6" t="s">
        <v>1483</v>
      </c>
    </row>
    <row r="364">
      <c r="A364" s="5" t="s">
        <v>13</v>
      </c>
      <c r="B364" s="5" t="s">
        <v>80</v>
      </c>
      <c r="C364" s="5" t="s">
        <v>1484</v>
      </c>
      <c r="D364" s="5" t="s">
        <v>468</v>
      </c>
      <c r="E364" s="5" t="s">
        <v>1469</v>
      </c>
      <c r="F364" s="6" t="s">
        <v>1485</v>
      </c>
    </row>
    <row r="365">
      <c r="A365" s="5" t="s">
        <v>13</v>
      </c>
      <c r="B365" s="5" t="s">
        <v>80</v>
      </c>
      <c r="C365" s="5" t="s">
        <v>1486</v>
      </c>
      <c r="D365" s="5" t="s">
        <v>468</v>
      </c>
      <c r="E365" s="5" t="s">
        <v>1487</v>
      </c>
      <c r="F365" s="6" t="s">
        <v>1488</v>
      </c>
    </row>
    <row r="366">
      <c r="A366" s="5" t="s">
        <v>13</v>
      </c>
      <c r="B366" s="5" t="s">
        <v>80</v>
      </c>
      <c r="C366" s="5" t="s">
        <v>1489</v>
      </c>
      <c r="D366" s="5" t="s">
        <v>468</v>
      </c>
      <c r="E366" s="5" t="s">
        <v>1267</v>
      </c>
      <c r="F366" s="6" t="s">
        <v>1490</v>
      </c>
    </row>
    <row r="367">
      <c r="A367" s="5" t="s">
        <v>13</v>
      </c>
      <c r="B367" s="5" t="s">
        <v>80</v>
      </c>
      <c r="C367" s="5" t="s">
        <v>1491</v>
      </c>
      <c r="D367" s="5" t="s">
        <v>468</v>
      </c>
      <c r="E367" s="5" t="s">
        <v>1492</v>
      </c>
      <c r="F367" s="6" t="s">
        <v>1493</v>
      </c>
    </row>
    <row r="368">
      <c r="A368" s="5" t="s">
        <v>13</v>
      </c>
      <c r="B368" s="5" t="s">
        <v>80</v>
      </c>
      <c r="C368" s="5" t="s">
        <v>1494</v>
      </c>
      <c r="D368" s="5" t="s">
        <v>468</v>
      </c>
      <c r="E368" s="5" t="s">
        <v>1495</v>
      </c>
      <c r="F368" s="6" t="s">
        <v>1496</v>
      </c>
    </row>
    <row r="369">
      <c r="A369" s="5" t="s">
        <v>13</v>
      </c>
      <c r="B369" s="5" t="s">
        <v>80</v>
      </c>
      <c r="C369" s="5" t="s">
        <v>1497</v>
      </c>
      <c r="D369" s="5" t="s">
        <v>468</v>
      </c>
      <c r="E369" s="5" t="s">
        <v>1498</v>
      </c>
      <c r="F369" s="6" t="s">
        <v>1499</v>
      </c>
    </row>
    <row r="370">
      <c r="A370" s="5" t="s">
        <v>13</v>
      </c>
      <c r="B370" s="5" t="s">
        <v>80</v>
      </c>
      <c r="C370" s="5" t="s">
        <v>1500</v>
      </c>
      <c r="D370" s="5" t="s">
        <v>468</v>
      </c>
      <c r="E370" s="5" t="s">
        <v>1501</v>
      </c>
      <c r="F370" s="6" t="s">
        <v>1502</v>
      </c>
    </row>
    <row r="371">
      <c r="A371" s="5" t="s">
        <v>13</v>
      </c>
      <c r="B371" s="5" t="s">
        <v>80</v>
      </c>
      <c r="C371" s="5" t="s">
        <v>1503</v>
      </c>
      <c r="D371" s="5" t="s">
        <v>468</v>
      </c>
      <c r="E371" s="5" t="s">
        <v>1504</v>
      </c>
      <c r="F371" s="6" t="s">
        <v>1505</v>
      </c>
    </row>
    <row r="372">
      <c r="A372" s="5" t="s">
        <v>13</v>
      </c>
      <c r="B372" s="5" t="s">
        <v>80</v>
      </c>
      <c r="C372" s="5" t="s">
        <v>1506</v>
      </c>
      <c r="D372" s="5" t="s">
        <v>468</v>
      </c>
      <c r="E372" s="5" t="s">
        <v>1507</v>
      </c>
      <c r="F372" s="6" t="s">
        <v>1508</v>
      </c>
    </row>
    <row r="373">
      <c r="A373" s="5" t="s">
        <v>13</v>
      </c>
      <c r="B373" s="5" t="s">
        <v>80</v>
      </c>
      <c r="C373" s="5" t="s">
        <v>1509</v>
      </c>
      <c r="D373" s="5" t="s">
        <v>468</v>
      </c>
      <c r="E373" s="5" t="s">
        <v>1510</v>
      </c>
      <c r="F373" s="6" t="s">
        <v>1511</v>
      </c>
    </row>
    <row r="374">
      <c r="A374" s="5" t="s">
        <v>13</v>
      </c>
      <c r="B374" s="5" t="s">
        <v>80</v>
      </c>
      <c r="C374" s="5" t="s">
        <v>1512</v>
      </c>
      <c r="D374" s="5" t="s">
        <v>468</v>
      </c>
      <c r="E374" s="5" t="s">
        <v>1513</v>
      </c>
      <c r="F374" s="6" t="s">
        <v>1514</v>
      </c>
    </row>
    <row r="375">
      <c r="A375" s="5" t="s">
        <v>13</v>
      </c>
      <c r="B375" s="5" t="s">
        <v>80</v>
      </c>
      <c r="C375" s="5" t="s">
        <v>1515</v>
      </c>
      <c r="D375" s="5" t="s">
        <v>468</v>
      </c>
      <c r="E375" s="5"/>
      <c r="F375" s="6" t="s">
        <v>1516</v>
      </c>
    </row>
    <row r="376">
      <c r="A376" s="5" t="s">
        <v>13</v>
      </c>
      <c r="B376" s="5" t="s">
        <v>80</v>
      </c>
      <c r="C376" s="5" t="s">
        <v>80</v>
      </c>
      <c r="D376" s="5" t="s">
        <v>468</v>
      </c>
      <c r="E376" s="5" t="s">
        <v>1517</v>
      </c>
      <c r="F376" s="6" t="s">
        <v>1518</v>
      </c>
    </row>
    <row r="377">
      <c r="A377" s="5" t="s">
        <v>13</v>
      </c>
      <c r="B377" s="5" t="s">
        <v>80</v>
      </c>
      <c r="C377" s="5" t="s">
        <v>1519</v>
      </c>
      <c r="D377" s="5" t="s">
        <v>468</v>
      </c>
      <c r="E377" s="5"/>
      <c r="F377" s="6" t="s">
        <v>1520</v>
      </c>
    </row>
    <row r="378">
      <c r="A378" s="5" t="s">
        <v>13</v>
      </c>
      <c r="B378" s="5" t="s">
        <v>80</v>
      </c>
      <c r="C378" s="5" t="s">
        <v>1521</v>
      </c>
      <c r="D378" s="5" t="s">
        <v>468</v>
      </c>
      <c r="E378" s="5" t="s">
        <v>1522</v>
      </c>
      <c r="F378" s="6" t="s">
        <v>1523</v>
      </c>
    </row>
    <row r="379">
      <c r="A379" s="5" t="s">
        <v>13</v>
      </c>
      <c r="B379" s="5" t="s">
        <v>80</v>
      </c>
      <c r="C379" s="5" t="s">
        <v>1524</v>
      </c>
      <c r="D379" s="5" t="s">
        <v>468</v>
      </c>
      <c r="E379" s="5"/>
      <c r="F379" s="6" t="s">
        <v>1525</v>
      </c>
    </row>
    <row r="380">
      <c r="A380" s="5" t="s">
        <v>13</v>
      </c>
      <c r="B380" s="5" t="s">
        <v>80</v>
      </c>
      <c r="C380" s="5" t="s">
        <v>1526</v>
      </c>
      <c r="D380" s="5" t="s">
        <v>468</v>
      </c>
      <c r="E380" s="5" t="s">
        <v>1527</v>
      </c>
      <c r="F380" s="6" t="s">
        <v>1528</v>
      </c>
    </row>
    <row r="381">
      <c r="A381" s="5" t="s">
        <v>13</v>
      </c>
      <c r="B381" s="5" t="s">
        <v>80</v>
      </c>
      <c r="C381" s="5" t="s">
        <v>1529</v>
      </c>
      <c r="D381" s="5" t="s">
        <v>468</v>
      </c>
      <c r="E381" s="5" t="s">
        <v>1530</v>
      </c>
      <c r="F381" s="6" t="s">
        <v>1531</v>
      </c>
    </row>
    <row r="382">
      <c r="A382" s="5" t="s">
        <v>13</v>
      </c>
      <c r="B382" s="5" t="s">
        <v>80</v>
      </c>
      <c r="C382" s="5" t="s">
        <v>1532</v>
      </c>
      <c r="D382" s="5" t="s">
        <v>468</v>
      </c>
      <c r="E382" s="5" t="s">
        <v>1533</v>
      </c>
      <c r="F382" s="6" t="s">
        <v>1534</v>
      </c>
    </row>
    <row r="383">
      <c r="A383" s="5" t="s">
        <v>13</v>
      </c>
      <c r="B383" s="5" t="s">
        <v>80</v>
      </c>
      <c r="C383" s="5" t="s">
        <v>1535</v>
      </c>
      <c r="D383" s="5" t="s">
        <v>468</v>
      </c>
      <c r="E383" s="5" t="s">
        <v>1536</v>
      </c>
      <c r="F383" s="6" t="s">
        <v>1537</v>
      </c>
    </row>
    <row r="384">
      <c r="A384" s="5" t="s">
        <v>13</v>
      </c>
      <c r="B384" s="5" t="s">
        <v>81</v>
      </c>
      <c r="C384" s="5" t="s">
        <v>1538</v>
      </c>
      <c r="D384" s="5" t="s">
        <v>468</v>
      </c>
      <c r="E384" s="5" t="s">
        <v>1539</v>
      </c>
      <c r="F384" s="6" t="s">
        <v>1540</v>
      </c>
    </row>
    <row r="385">
      <c r="A385" s="5" t="s">
        <v>13</v>
      </c>
      <c r="B385" s="5" t="s">
        <v>81</v>
      </c>
      <c r="C385" s="5" t="s">
        <v>1541</v>
      </c>
      <c r="D385" s="5" t="s">
        <v>468</v>
      </c>
      <c r="E385" s="5" t="s">
        <v>1542</v>
      </c>
      <c r="F385" s="6" t="s">
        <v>1543</v>
      </c>
    </row>
    <row r="386">
      <c r="A386" s="5" t="s">
        <v>13</v>
      </c>
      <c r="B386" s="5" t="s">
        <v>81</v>
      </c>
      <c r="C386" s="5" t="s">
        <v>1544</v>
      </c>
      <c r="D386" s="5" t="s">
        <v>468</v>
      </c>
      <c r="E386" s="5" t="s">
        <v>1545</v>
      </c>
      <c r="F386" s="6" t="s">
        <v>1546</v>
      </c>
    </row>
    <row r="387">
      <c r="A387" s="5" t="s">
        <v>13</v>
      </c>
      <c r="B387" s="5" t="s">
        <v>81</v>
      </c>
      <c r="C387" s="5" t="s">
        <v>1547</v>
      </c>
      <c r="D387" s="5" t="s">
        <v>468</v>
      </c>
      <c r="E387" s="5" t="s">
        <v>1548</v>
      </c>
      <c r="F387" s="6" t="s">
        <v>1549</v>
      </c>
    </row>
    <row r="388">
      <c r="A388" s="5" t="s">
        <v>13</v>
      </c>
      <c r="B388" s="5" t="s">
        <v>81</v>
      </c>
      <c r="C388" s="5" t="s">
        <v>1550</v>
      </c>
      <c r="D388" s="5" t="s">
        <v>548</v>
      </c>
      <c r="E388" s="5" t="s">
        <v>1551</v>
      </c>
      <c r="F388" s="6" t="s">
        <v>1552</v>
      </c>
    </row>
    <row r="389">
      <c r="A389" s="5" t="s">
        <v>13</v>
      </c>
      <c r="B389" s="5" t="s">
        <v>81</v>
      </c>
      <c r="C389" s="5" t="s">
        <v>1553</v>
      </c>
      <c r="D389" s="5" t="s">
        <v>468</v>
      </c>
      <c r="E389" s="5"/>
      <c r="F389" s="6" t="s">
        <v>1554</v>
      </c>
    </row>
    <row r="390">
      <c r="A390" s="5" t="s">
        <v>13</v>
      </c>
      <c r="B390" s="5" t="s">
        <v>81</v>
      </c>
      <c r="C390" s="5" t="s">
        <v>1555</v>
      </c>
      <c r="D390" s="5" t="s">
        <v>468</v>
      </c>
      <c r="E390" s="5"/>
      <c r="F390" s="6" t="s">
        <v>1556</v>
      </c>
    </row>
    <row r="391">
      <c r="A391" s="5" t="s">
        <v>13</v>
      </c>
      <c r="B391" s="5" t="s">
        <v>81</v>
      </c>
      <c r="C391" s="5" t="s">
        <v>1557</v>
      </c>
      <c r="D391" s="5" t="s">
        <v>468</v>
      </c>
      <c r="E391" s="5" t="s">
        <v>1558</v>
      </c>
      <c r="F391" s="6" t="s">
        <v>1559</v>
      </c>
    </row>
    <row r="392">
      <c r="A392" s="5" t="s">
        <v>13</v>
      </c>
      <c r="B392" s="5" t="s">
        <v>81</v>
      </c>
      <c r="C392" s="5" t="s">
        <v>1560</v>
      </c>
      <c r="D392" s="5" t="s">
        <v>468</v>
      </c>
      <c r="E392" s="5" t="s">
        <v>1561</v>
      </c>
      <c r="F392" s="6" t="s">
        <v>1562</v>
      </c>
    </row>
    <row r="393">
      <c r="A393" s="5" t="s">
        <v>13</v>
      </c>
      <c r="B393" s="5" t="s">
        <v>82</v>
      </c>
      <c r="C393" s="5" t="s">
        <v>1563</v>
      </c>
      <c r="D393" s="5" t="s">
        <v>458</v>
      </c>
      <c r="E393" s="5"/>
      <c r="F393" s="6" t="s">
        <v>1564</v>
      </c>
    </row>
    <row r="394">
      <c r="A394" s="5" t="s">
        <v>13</v>
      </c>
      <c r="B394" s="5" t="s">
        <v>82</v>
      </c>
      <c r="C394" s="5" t="s">
        <v>1565</v>
      </c>
      <c r="D394" s="5" t="s">
        <v>468</v>
      </c>
      <c r="E394" s="5" t="s">
        <v>1566</v>
      </c>
      <c r="F394" s="6" t="s">
        <v>1567</v>
      </c>
    </row>
    <row r="395">
      <c r="A395" s="5" t="s">
        <v>13</v>
      </c>
      <c r="B395" s="5" t="s">
        <v>83</v>
      </c>
      <c r="C395" s="5" t="s">
        <v>83</v>
      </c>
      <c r="D395" s="5" t="s">
        <v>468</v>
      </c>
      <c r="E395" s="5" t="s">
        <v>1568</v>
      </c>
      <c r="F395" s="6" t="s">
        <v>1569</v>
      </c>
    </row>
    <row r="396">
      <c r="A396" s="5" t="s">
        <v>13</v>
      </c>
      <c r="B396" s="5" t="s">
        <v>83</v>
      </c>
      <c r="C396" s="5" t="s">
        <v>1570</v>
      </c>
      <c r="D396" s="5" t="s">
        <v>468</v>
      </c>
      <c r="E396" s="5" t="s">
        <v>1571</v>
      </c>
      <c r="F396" s="6" t="s">
        <v>1572</v>
      </c>
    </row>
    <row r="397">
      <c r="A397" s="5" t="s">
        <v>13</v>
      </c>
      <c r="B397" s="5" t="s">
        <v>83</v>
      </c>
      <c r="C397" s="5" t="s">
        <v>1573</v>
      </c>
      <c r="D397" s="5" t="s">
        <v>468</v>
      </c>
      <c r="E397" s="5" t="s">
        <v>1574</v>
      </c>
      <c r="F397" s="6" t="s">
        <v>1575</v>
      </c>
    </row>
    <row r="398">
      <c r="A398" s="5" t="s">
        <v>13</v>
      </c>
      <c r="B398" s="5" t="s">
        <v>83</v>
      </c>
      <c r="C398" s="5" t="s">
        <v>1576</v>
      </c>
      <c r="D398" s="5" t="s">
        <v>468</v>
      </c>
      <c r="E398" s="5" t="s">
        <v>1577</v>
      </c>
      <c r="F398" s="6" t="s">
        <v>1578</v>
      </c>
    </row>
    <row r="399">
      <c r="A399" s="5" t="s">
        <v>13</v>
      </c>
      <c r="B399" s="5" t="s">
        <v>83</v>
      </c>
      <c r="C399" s="5" t="s">
        <v>1579</v>
      </c>
      <c r="D399" s="5" t="s">
        <v>468</v>
      </c>
      <c r="E399" s="5" t="s">
        <v>1568</v>
      </c>
      <c r="F399" s="6" t="s">
        <v>1580</v>
      </c>
    </row>
    <row r="400">
      <c r="A400" s="5" t="s">
        <v>13</v>
      </c>
      <c r="B400" s="5" t="s">
        <v>83</v>
      </c>
      <c r="C400" s="5" t="s">
        <v>1581</v>
      </c>
      <c r="D400" s="5" t="s">
        <v>468</v>
      </c>
      <c r="E400" s="5" t="s">
        <v>1582</v>
      </c>
      <c r="F400" s="6" t="s">
        <v>1583</v>
      </c>
    </row>
    <row r="401">
      <c r="A401" s="5" t="s">
        <v>13</v>
      </c>
      <c r="B401" s="5" t="s">
        <v>83</v>
      </c>
      <c r="C401" s="5" t="s">
        <v>1584</v>
      </c>
      <c r="D401" s="5" t="s">
        <v>468</v>
      </c>
      <c r="E401" s="5" t="s">
        <v>1585</v>
      </c>
      <c r="F401" s="6" t="s">
        <v>1586</v>
      </c>
    </row>
    <row r="402">
      <c r="A402" s="5" t="s">
        <v>13</v>
      </c>
      <c r="B402" s="5" t="s">
        <v>84</v>
      </c>
      <c r="C402" s="5" t="s">
        <v>1587</v>
      </c>
      <c r="D402" s="5" t="s">
        <v>548</v>
      </c>
      <c r="E402" s="5" t="s">
        <v>1588</v>
      </c>
      <c r="F402" s="6" t="s">
        <v>1589</v>
      </c>
    </row>
    <row r="403">
      <c r="A403" s="5" t="s">
        <v>13</v>
      </c>
      <c r="B403" s="5" t="s">
        <v>84</v>
      </c>
      <c r="C403" s="5" t="s">
        <v>1590</v>
      </c>
      <c r="D403" s="5" t="s">
        <v>468</v>
      </c>
      <c r="E403" s="5" t="s">
        <v>1591</v>
      </c>
      <c r="F403" s="6" t="s">
        <v>1592</v>
      </c>
    </row>
    <row r="404">
      <c r="A404" s="5" t="s">
        <v>13</v>
      </c>
      <c r="B404" s="5" t="s">
        <v>84</v>
      </c>
      <c r="C404" s="5" t="s">
        <v>1593</v>
      </c>
      <c r="D404" s="5" t="s">
        <v>468</v>
      </c>
      <c r="E404" s="5"/>
      <c r="F404" s="6" t="s">
        <v>1594</v>
      </c>
    </row>
    <row r="405">
      <c r="A405" s="5" t="s">
        <v>13</v>
      </c>
      <c r="B405" s="5" t="s">
        <v>84</v>
      </c>
      <c r="C405" s="5" t="s">
        <v>1595</v>
      </c>
      <c r="D405" s="5" t="s">
        <v>468</v>
      </c>
      <c r="E405" s="5" t="s">
        <v>1596</v>
      </c>
      <c r="F405" s="6" t="s">
        <v>1597</v>
      </c>
    </row>
    <row r="406">
      <c r="A406" s="5" t="s">
        <v>13</v>
      </c>
      <c r="B406" s="5" t="s">
        <v>84</v>
      </c>
      <c r="C406" s="5" t="s">
        <v>1598</v>
      </c>
      <c r="D406" s="5" t="s">
        <v>468</v>
      </c>
      <c r="E406" s="5" t="s">
        <v>1599</v>
      </c>
      <c r="F406" s="6" t="s">
        <v>1600</v>
      </c>
    </row>
    <row r="407">
      <c r="A407" s="5" t="s">
        <v>13</v>
      </c>
      <c r="B407" s="5" t="s">
        <v>84</v>
      </c>
      <c r="C407" s="5" t="s">
        <v>1601</v>
      </c>
      <c r="D407" s="5" t="s">
        <v>468</v>
      </c>
      <c r="E407" s="5" t="s">
        <v>1602</v>
      </c>
      <c r="F407" s="6" t="s">
        <v>1603</v>
      </c>
    </row>
    <row r="408">
      <c r="A408" s="5" t="s">
        <v>13</v>
      </c>
      <c r="B408" s="5" t="s">
        <v>84</v>
      </c>
      <c r="C408" s="5" t="s">
        <v>1604</v>
      </c>
      <c r="D408" s="5" t="s">
        <v>468</v>
      </c>
      <c r="E408" s="5" t="s">
        <v>1605</v>
      </c>
      <c r="F408" s="6" t="s">
        <v>1606</v>
      </c>
    </row>
    <row r="409">
      <c r="A409" s="5" t="s">
        <v>13</v>
      </c>
      <c r="B409" s="5" t="s">
        <v>84</v>
      </c>
      <c r="C409" s="5" t="s">
        <v>1607</v>
      </c>
      <c r="D409" s="5" t="s">
        <v>468</v>
      </c>
      <c r="E409" s="5" t="s">
        <v>1608</v>
      </c>
      <c r="F409" s="6" t="s">
        <v>1609</v>
      </c>
    </row>
    <row r="410">
      <c r="A410" s="5" t="s">
        <v>13</v>
      </c>
      <c r="B410" s="5" t="s">
        <v>84</v>
      </c>
      <c r="C410" s="5" t="s">
        <v>1610</v>
      </c>
      <c r="D410" s="5" t="s">
        <v>468</v>
      </c>
      <c r="E410" s="5" t="s">
        <v>1611</v>
      </c>
      <c r="F410" s="6" t="s">
        <v>1612</v>
      </c>
    </row>
    <row r="411">
      <c r="A411" s="5" t="s">
        <v>13</v>
      </c>
      <c r="B411" s="5" t="s">
        <v>84</v>
      </c>
      <c r="C411" s="5" t="s">
        <v>1613</v>
      </c>
      <c r="D411" s="5" t="s">
        <v>468</v>
      </c>
      <c r="E411" s="5"/>
      <c r="F411" s="6" t="s">
        <v>1614</v>
      </c>
    </row>
    <row r="412">
      <c r="A412" s="5" t="s">
        <v>13</v>
      </c>
      <c r="B412" s="5" t="s">
        <v>84</v>
      </c>
      <c r="C412" s="5" t="s">
        <v>1615</v>
      </c>
      <c r="D412" s="5" t="s">
        <v>458</v>
      </c>
      <c r="E412" s="5"/>
      <c r="F412" s="6" t="s">
        <v>1616</v>
      </c>
    </row>
    <row r="413">
      <c r="A413" s="5" t="s">
        <v>13</v>
      </c>
      <c r="B413" s="5" t="s">
        <v>84</v>
      </c>
      <c r="C413" s="5" t="s">
        <v>1617</v>
      </c>
      <c r="D413" s="5" t="s">
        <v>468</v>
      </c>
      <c r="E413" s="5" t="s">
        <v>1618</v>
      </c>
      <c r="F413" s="6" t="s">
        <v>1619</v>
      </c>
    </row>
    <row r="414">
      <c r="A414" s="5" t="s">
        <v>13</v>
      </c>
      <c r="B414" s="5" t="s">
        <v>84</v>
      </c>
      <c r="C414" s="5" t="s">
        <v>1620</v>
      </c>
      <c r="D414" s="5" t="s">
        <v>468</v>
      </c>
      <c r="E414" s="5" t="s">
        <v>1621</v>
      </c>
      <c r="F414" s="6" t="s">
        <v>1622</v>
      </c>
    </row>
    <row r="415">
      <c r="A415" s="5" t="s">
        <v>13</v>
      </c>
      <c r="B415" s="5" t="s">
        <v>84</v>
      </c>
      <c r="C415" s="5" t="s">
        <v>1623</v>
      </c>
      <c r="D415" s="5" t="s">
        <v>468</v>
      </c>
      <c r="E415" s="5" t="s">
        <v>1624</v>
      </c>
      <c r="F415" s="6" t="s">
        <v>1625</v>
      </c>
    </row>
    <row r="416">
      <c r="A416" s="5" t="s">
        <v>13</v>
      </c>
      <c r="B416" s="5" t="s">
        <v>84</v>
      </c>
      <c r="C416" s="5" t="s">
        <v>1626</v>
      </c>
      <c r="D416" s="5" t="s">
        <v>468</v>
      </c>
      <c r="E416" s="5" t="s">
        <v>1611</v>
      </c>
      <c r="F416" s="6" t="s">
        <v>1627</v>
      </c>
    </row>
    <row r="417">
      <c r="A417" s="5" t="s">
        <v>13</v>
      </c>
      <c r="B417" s="5" t="s">
        <v>85</v>
      </c>
      <c r="C417" s="5" t="s">
        <v>1628</v>
      </c>
      <c r="D417" s="5" t="s">
        <v>468</v>
      </c>
      <c r="E417" s="5" t="s">
        <v>1629</v>
      </c>
      <c r="F417" s="6" t="s">
        <v>1630</v>
      </c>
    </row>
    <row r="418">
      <c r="A418" s="5" t="s">
        <v>13</v>
      </c>
      <c r="B418" s="5" t="s">
        <v>85</v>
      </c>
      <c r="C418" s="5" t="s">
        <v>1631</v>
      </c>
      <c r="D418" s="5" t="s">
        <v>468</v>
      </c>
      <c r="E418" s="5" t="s">
        <v>1632</v>
      </c>
      <c r="F418" s="6" t="s">
        <v>1633</v>
      </c>
    </row>
    <row r="419">
      <c r="A419" s="5" t="s">
        <v>13</v>
      </c>
      <c r="B419" s="5" t="s">
        <v>85</v>
      </c>
      <c r="C419" s="5" t="s">
        <v>1634</v>
      </c>
      <c r="D419" s="5" t="s">
        <v>468</v>
      </c>
      <c r="E419" s="5" t="s">
        <v>1635</v>
      </c>
      <c r="F419" s="6" t="s">
        <v>1636</v>
      </c>
    </row>
    <row r="420">
      <c r="A420" s="5" t="s">
        <v>13</v>
      </c>
      <c r="B420" s="5" t="s">
        <v>85</v>
      </c>
      <c r="C420" s="5" t="s">
        <v>1637</v>
      </c>
      <c r="D420" s="5" t="s">
        <v>468</v>
      </c>
      <c r="E420" s="5"/>
      <c r="F420" s="6" t="s">
        <v>1638</v>
      </c>
    </row>
    <row r="421">
      <c r="A421" s="5" t="s">
        <v>13</v>
      </c>
      <c r="B421" s="5" t="s">
        <v>85</v>
      </c>
      <c r="C421" s="5" t="s">
        <v>1639</v>
      </c>
      <c r="D421" s="5" t="s">
        <v>468</v>
      </c>
      <c r="E421" s="5"/>
      <c r="F421" s="6" t="s">
        <v>1640</v>
      </c>
    </row>
    <row r="422">
      <c r="A422" s="5" t="s">
        <v>13</v>
      </c>
      <c r="B422" s="5" t="s">
        <v>85</v>
      </c>
      <c r="C422" s="5" t="s">
        <v>1641</v>
      </c>
      <c r="D422" s="5" t="s">
        <v>468</v>
      </c>
      <c r="E422" s="5"/>
      <c r="F422" s="6" t="s">
        <v>1642</v>
      </c>
    </row>
    <row r="423">
      <c r="A423" s="5" t="s">
        <v>13</v>
      </c>
      <c r="B423" s="5" t="s">
        <v>85</v>
      </c>
      <c r="C423" s="5" t="s">
        <v>1643</v>
      </c>
      <c r="D423" s="5" t="s">
        <v>468</v>
      </c>
      <c r="E423" s="5" t="s">
        <v>1644</v>
      </c>
      <c r="F423" s="6" t="s">
        <v>1645</v>
      </c>
    </row>
    <row r="424">
      <c r="A424" s="5" t="s">
        <v>13</v>
      </c>
      <c r="B424" s="5" t="s">
        <v>85</v>
      </c>
      <c r="C424" s="5" t="s">
        <v>1646</v>
      </c>
      <c r="D424" s="5" t="s">
        <v>468</v>
      </c>
      <c r="E424" s="5" t="s">
        <v>1647</v>
      </c>
      <c r="F424" s="6" t="s">
        <v>1648</v>
      </c>
    </row>
    <row r="425">
      <c r="A425" s="5" t="s">
        <v>13</v>
      </c>
      <c r="B425" s="5" t="s">
        <v>85</v>
      </c>
      <c r="C425" s="5" t="s">
        <v>1649</v>
      </c>
      <c r="D425" s="5" t="s">
        <v>468</v>
      </c>
      <c r="E425" s="5" t="s">
        <v>1650</v>
      </c>
      <c r="F425" s="6" t="s">
        <v>1651</v>
      </c>
    </row>
    <row r="426">
      <c r="A426" s="5" t="s">
        <v>13</v>
      </c>
      <c r="B426" s="5" t="s">
        <v>85</v>
      </c>
      <c r="C426" s="5" t="s">
        <v>1652</v>
      </c>
      <c r="D426" s="5" t="s">
        <v>468</v>
      </c>
      <c r="E426" s="5" t="s">
        <v>1653</v>
      </c>
      <c r="F426" s="6" t="s">
        <v>1654</v>
      </c>
    </row>
    <row r="427">
      <c r="A427" s="5" t="s">
        <v>13</v>
      </c>
      <c r="B427" s="5" t="s">
        <v>85</v>
      </c>
      <c r="C427" s="5" t="s">
        <v>1655</v>
      </c>
      <c r="D427" s="5" t="s">
        <v>458</v>
      </c>
      <c r="E427" s="5" t="s">
        <v>1656</v>
      </c>
      <c r="F427" s="6" t="s">
        <v>1657</v>
      </c>
    </row>
    <row r="428">
      <c r="A428" s="5" t="s">
        <v>13</v>
      </c>
      <c r="B428" s="5" t="s">
        <v>85</v>
      </c>
      <c r="C428" s="5" t="s">
        <v>1658</v>
      </c>
      <c r="D428" s="5" t="s">
        <v>468</v>
      </c>
      <c r="E428" s="5"/>
      <c r="F428" s="6" t="s">
        <v>1659</v>
      </c>
    </row>
    <row r="429">
      <c r="A429" s="5" t="s">
        <v>13</v>
      </c>
      <c r="B429" s="5" t="s">
        <v>85</v>
      </c>
      <c r="C429" s="5" t="s">
        <v>1660</v>
      </c>
      <c r="D429" s="5" t="s">
        <v>468</v>
      </c>
      <c r="E429" s="5" t="s">
        <v>1661</v>
      </c>
      <c r="F429" s="6" t="s">
        <v>1662</v>
      </c>
    </row>
    <row r="430">
      <c r="A430" s="5" t="s">
        <v>13</v>
      </c>
      <c r="B430" s="5" t="s">
        <v>85</v>
      </c>
      <c r="C430" s="5" t="s">
        <v>1663</v>
      </c>
      <c r="D430" s="5" t="s">
        <v>548</v>
      </c>
      <c r="E430" s="5" t="s">
        <v>1664</v>
      </c>
      <c r="F430" s="6" t="s">
        <v>1665</v>
      </c>
    </row>
    <row r="431">
      <c r="A431" s="5" t="s">
        <v>13</v>
      </c>
      <c r="B431" s="5" t="s">
        <v>85</v>
      </c>
      <c r="C431" s="5" t="s">
        <v>1666</v>
      </c>
      <c r="D431" s="5" t="s">
        <v>458</v>
      </c>
      <c r="E431" s="5" t="s">
        <v>1667</v>
      </c>
      <c r="F431" s="6" t="s">
        <v>1668</v>
      </c>
    </row>
    <row r="432">
      <c r="A432" s="5" t="s">
        <v>13</v>
      </c>
      <c r="B432" s="5" t="s">
        <v>85</v>
      </c>
      <c r="C432" s="5" t="s">
        <v>1669</v>
      </c>
      <c r="D432" s="5" t="s">
        <v>468</v>
      </c>
      <c r="E432" s="5"/>
      <c r="F432" s="6" t="s">
        <v>1670</v>
      </c>
    </row>
    <row r="433">
      <c r="A433" s="5" t="s">
        <v>13</v>
      </c>
      <c r="B433" s="5" t="s">
        <v>85</v>
      </c>
      <c r="C433" s="5" t="s">
        <v>1671</v>
      </c>
      <c r="D433" s="5" t="s">
        <v>468</v>
      </c>
      <c r="E433" s="5" t="s">
        <v>1672</v>
      </c>
      <c r="F433" s="6" t="s">
        <v>1673</v>
      </c>
    </row>
    <row r="434">
      <c r="A434" s="5" t="s">
        <v>13</v>
      </c>
      <c r="B434" s="5" t="s">
        <v>85</v>
      </c>
      <c r="C434" s="5" t="s">
        <v>1674</v>
      </c>
      <c r="D434" s="5" t="s">
        <v>468</v>
      </c>
      <c r="E434" s="5" t="s">
        <v>1675</v>
      </c>
      <c r="F434" s="6" t="s">
        <v>1676</v>
      </c>
    </row>
    <row r="435">
      <c r="A435" s="5" t="s">
        <v>13</v>
      </c>
      <c r="B435" s="5" t="s">
        <v>86</v>
      </c>
      <c r="C435" s="5" t="s">
        <v>1677</v>
      </c>
      <c r="D435" s="5" t="s">
        <v>468</v>
      </c>
      <c r="E435" s="5" t="s">
        <v>1678</v>
      </c>
      <c r="F435" s="6" t="s">
        <v>1679</v>
      </c>
    </row>
    <row r="436">
      <c r="A436" s="5" t="s">
        <v>13</v>
      </c>
      <c r="B436" s="5" t="s">
        <v>86</v>
      </c>
      <c r="C436" s="5" t="s">
        <v>1680</v>
      </c>
      <c r="D436" s="5" t="s">
        <v>468</v>
      </c>
      <c r="E436" s="5" t="s">
        <v>1681</v>
      </c>
      <c r="F436" s="6" t="s">
        <v>1682</v>
      </c>
    </row>
    <row r="437">
      <c r="A437" s="5" t="s">
        <v>13</v>
      </c>
      <c r="B437" s="5" t="s">
        <v>86</v>
      </c>
      <c r="C437" s="5" t="s">
        <v>1683</v>
      </c>
      <c r="D437" s="5" t="s">
        <v>468</v>
      </c>
      <c r="E437" s="5" t="s">
        <v>1684</v>
      </c>
      <c r="F437" s="6" t="s">
        <v>1685</v>
      </c>
    </row>
    <row r="438">
      <c r="A438" s="5" t="s">
        <v>13</v>
      </c>
      <c r="B438" s="5" t="s">
        <v>86</v>
      </c>
      <c r="C438" s="5" t="s">
        <v>1686</v>
      </c>
      <c r="D438" s="5" t="s">
        <v>468</v>
      </c>
      <c r="E438" s="5" t="s">
        <v>1687</v>
      </c>
      <c r="F438" s="6" t="s">
        <v>1688</v>
      </c>
    </row>
    <row r="439">
      <c r="A439" s="5" t="s">
        <v>13</v>
      </c>
      <c r="B439" s="5" t="s">
        <v>86</v>
      </c>
      <c r="C439" s="5" t="s">
        <v>1689</v>
      </c>
      <c r="D439" s="5" t="s">
        <v>468</v>
      </c>
      <c r="E439" s="5" t="s">
        <v>1690</v>
      </c>
      <c r="F439" s="6" t="s">
        <v>1691</v>
      </c>
    </row>
    <row r="440">
      <c r="A440" s="5" t="s">
        <v>13</v>
      </c>
      <c r="B440" s="5" t="s">
        <v>86</v>
      </c>
      <c r="C440" s="5" t="s">
        <v>1692</v>
      </c>
      <c r="D440" s="5" t="s">
        <v>468</v>
      </c>
      <c r="E440" s="5" t="s">
        <v>1693</v>
      </c>
      <c r="F440" s="6" t="s">
        <v>1694</v>
      </c>
    </row>
    <row r="441">
      <c r="A441" s="5" t="s">
        <v>13</v>
      </c>
      <c r="B441" s="5" t="s">
        <v>86</v>
      </c>
      <c r="C441" s="5" t="s">
        <v>1695</v>
      </c>
      <c r="D441" s="5" t="s">
        <v>468</v>
      </c>
      <c r="E441" s="5" t="s">
        <v>1696</v>
      </c>
      <c r="F441" s="6" t="s">
        <v>1697</v>
      </c>
    </row>
    <row r="442">
      <c r="A442" s="5" t="s">
        <v>13</v>
      </c>
      <c r="B442" s="5" t="s">
        <v>86</v>
      </c>
      <c r="C442" s="5" t="s">
        <v>1698</v>
      </c>
      <c r="D442" s="5" t="s">
        <v>468</v>
      </c>
      <c r="E442" s="5" t="s">
        <v>1699</v>
      </c>
      <c r="F442" s="6" t="s">
        <v>1700</v>
      </c>
    </row>
    <row r="443">
      <c r="A443" s="5" t="s">
        <v>13</v>
      </c>
      <c r="B443" s="5" t="s">
        <v>86</v>
      </c>
      <c r="C443" s="5" t="s">
        <v>1701</v>
      </c>
      <c r="D443" s="5" t="s">
        <v>468</v>
      </c>
      <c r="E443" s="5" t="s">
        <v>1702</v>
      </c>
      <c r="F443" s="6" t="s">
        <v>1703</v>
      </c>
    </row>
    <row r="444">
      <c r="A444" s="5" t="s">
        <v>13</v>
      </c>
      <c r="B444" s="5" t="s">
        <v>86</v>
      </c>
      <c r="C444" s="5" t="s">
        <v>1704</v>
      </c>
      <c r="D444" s="5" t="s">
        <v>468</v>
      </c>
      <c r="E444" s="5" t="s">
        <v>1705</v>
      </c>
      <c r="F444" s="6" t="s">
        <v>1706</v>
      </c>
    </row>
    <row r="445">
      <c r="A445" s="5" t="s">
        <v>13</v>
      </c>
      <c r="B445" s="5" t="s">
        <v>86</v>
      </c>
      <c r="C445" s="5" t="s">
        <v>86</v>
      </c>
      <c r="D445" s="5" t="s">
        <v>468</v>
      </c>
      <c r="E445" s="5"/>
      <c r="F445" s="6" t="s">
        <v>1707</v>
      </c>
    </row>
    <row r="446">
      <c r="A446" s="5" t="s">
        <v>13</v>
      </c>
      <c r="B446" s="5" t="s">
        <v>86</v>
      </c>
      <c r="C446" s="5" t="s">
        <v>1708</v>
      </c>
      <c r="D446" s="5" t="s">
        <v>458</v>
      </c>
      <c r="E446" s="5" t="s">
        <v>1709</v>
      </c>
      <c r="F446" s="6" t="s">
        <v>1710</v>
      </c>
    </row>
    <row r="447">
      <c r="A447" s="5" t="s">
        <v>13</v>
      </c>
      <c r="B447" s="5" t="s">
        <v>86</v>
      </c>
      <c r="C447" s="5" t="s">
        <v>1711</v>
      </c>
      <c r="D447" s="5" t="s">
        <v>468</v>
      </c>
      <c r="E447" s="5" t="s">
        <v>1712</v>
      </c>
      <c r="F447" s="6" t="s">
        <v>1713</v>
      </c>
    </row>
    <row r="448">
      <c r="A448" s="5" t="s">
        <v>13</v>
      </c>
      <c r="B448" s="5" t="s">
        <v>86</v>
      </c>
      <c r="C448" s="5" t="s">
        <v>1714</v>
      </c>
      <c r="D448" s="5" t="s">
        <v>468</v>
      </c>
      <c r="E448" s="5" t="s">
        <v>1715</v>
      </c>
      <c r="F448" s="6" t="s">
        <v>1716</v>
      </c>
    </row>
    <row r="449">
      <c r="A449" s="5" t="s">
        <v>13</v>
      </c>
      <c r="B449" s="5" t="s">
        <v>86</v>
      </c>
      <c r="C449" s="5" t="s">
        <v>1717</v>
      </c>
      <c r="D449" s="5" t="s">
        <v>548</v>
      </c>
      <c r="E449" s="5" t="s">
        <v>1718</v>
      </c>
      <c r="F449" s="6" t="s">
        <v>1719</v>
      </c>
    </row>
    <row r="450">
      <c r="A450" s="5" t="s">
        <v>13</v>
      </c>
      <c r="B450" s="5" t="s">
        <v>86</v>
      </c>
      <c r="C450" s="5" t="s">
        <v>1720</v>
      </c>
      <c r="D450" s="5" t="s">
        <v>458</v>
      </c>
      <c r="E450" s="5" t="s">
        <v>1721</v>
      </c>
      <c r="F450" s="6" t="s">
        <v>1722</v>
      </c>
    </row>
    <row r="451">
      <c r="A451" s="5" t="s">
        <v>13</v>
      </c>
      <c r="B451" s="5" t="s">
        <v>86</v>
      </c>
      <c r="C451" s="5" t="s">
        <v>1723</v>
      </c>
      <c r="D451" s="5" t="s">
        <v>548</v>
      </c>
      <c r="E451" s="5" t="s">
        <v>1724</v>
      </c>
      <c r="F451" s="6" t="s">
        <v>1725</v>
      </c>
    </row>
    <row r="452">
      <c r="A452" s="5" t="s">
        <v>13</v>
      </c>
      <c r="B452" s="5" t="s">
        <v>86</v>
      </c>
      <c r="C452" s="5" t="s">
        <v>1726</v>
      </c>
      <c r="D452" s="5" t="s">
        <v>468</v>
      </c>
      <c r="E452" s="5" t="s">
        <v>1727</v>
      </c>
      <c r="F452" s="6" t="s">
        <v>1728</v>
      </c>
    </row>
    <row r="453">
      <c r="A453" s="5" t="s">
        <v>13</v>
      </c>
      <c r="B453" s="5" t="s">
        <v>87</v>
      </c>
      <c r="C453" s="5" t="s">
        <v>1729</v>
      </c>
      <c r="D453" s="5" t="s">
        <v>468</v>
      </c>
      <c r="E453" s="5" t="s">
        <v>1730</v>
      </c>
      <c r="F453" s="6" t="s">
        <v>1731</v>
      </c>
    </row>
    <row r="454">
      <c r="A454" s="5" t="s">
        <v>13</v>
      </c>
      <c r="B454" s="5" t="s">
        <v>87</v>
      </c>
      <c r="C454" s="5" t="s">
        <v>1732</v>
      </c>
      <c r="D454" s="5" t="s">
        <v>468</v>
      </c>
      <c r="E454" s="5" t="s">
        <v>1733</v>
      </c>
      <c r="F454" s="6" t="s">
        <v>1734</v>
      </c>
    </row>
    <row r="455">
      <c r="A455" s="5" t="s">
        <v>13</v>
      </c>
      <c r="B455" s="5" t="s">
        <v>87</v>
      </c>
      <c r="C455" s="5" t="s">
        <v>1735</v>
      </c>
      <c r="D455" s="5" t="s">
        <v>468</v>
      </c>
      <c r="E455" s="5" t="s">
        <v>1736</v>
      </c>
      <c r="F455" s="6" t="s">
        <v>1737</v>
      </c>
    </row>
    <row r="456">
      <c r="A456" s="5" t="s">
        <v>13</v>
      </c>
      <c r="B456" s="5" t="s">
        <v>87</v>
      </c>
      <c r="C456" s="5" t="s">
        <v>1738</v>
      </c>
      <c r="D456" s="5" t="s">
        <v>468</v>
      </c>
      <c r="E456" s="5" t="s">
        <v>1739</v>
      </c>
      <c r="F456" s="6" t="s">
        <v>1740</v>
      </c>
    </row>
    <row r="457">
      <c r="A457" s="5" t="s">
        <v>13</v>
      </c>
      <c r="B457" s="5" t="s">
        <v>87</v>
      </c>
      <c r="C457" s="5" t="s">
        <v>1741</v>
      </c>
      <c r="D457" s="5" t="s">
        <v>468</v>
      </c>
      <c r="E457" s="5" t="s">
        <v>1742</v>
      </c>
      <c r="F457" s="6" t="s">
        <v>1743</v>
      </c>
    </row>
    <row r="458">
      <c r="A458" s="5" t="s">
        <v>13</v>
      </c>
      <c r="B458" s="5" t="s">
        <v>87</v>
      </c>
      <c r="C458" s="5" t="s">
        <v>1744</v>
      </c>
      <c r="D458" s="5" t="s">
        <v>468</v>
      </c>
      <c r="E458" s="5" t="s">
        <v>1745</v>
      </c>
      <c r="F458" s="6" t="s">
        <v>1746</v>
      </c>
    </row>
    <row r="459">
      <c r="A459" s="5" t="s">
        <v>13</v>
      </c>
      <c r="B459" s="5" t="s">
        <v>87</v>
      </c>
      <c r="C459" s="5" t="s">
        <v>1747</v>
      </c>
      <c r="D459" s="5" t="s">
        <v>468</v>
      </c>
      <c r="E459" s="5" t="s">
        <v>1748</v>
      </c>
      <c r="F459" s="6" t="s">
        <v>1749</v>
      </c>
    </row>
    <row r="460">
      <c r="A460" s="5" t="s">
        <v>13</v>
      </c>
      <c r="B460" s="5" t="s">
        <v>87</v>
      </c>
      <c r="C460" s="5" t="s">
        <v>1750</v>
      </c>
      <c r="D460" s="5" t="s">
        <v>468</v>
      </c>
      <c r="E460" s="5"/>
      <c r="F460" s="6" t="s">
        <v>1751</v>
      </c>
    </row>
    <row r="461">
      <c r="A461" s="5" t="s">
        <v>13</v>
      </c>
      <c r="B461" s="5" t="s">
        <v>87</v>
      </c>
      <c r="C461" s="5" t="s">
        <v>1752</v>
      </c>
      <c r="D461" s="5" t="s">
        <v>468</v>
      </c>
      <c r="E461" s="5" t="s">
        <v>1753</v>
      </c>
      <c r="F461" s="6" t="s">
        <v>1754</v>
      </c>
    </row>
    <row r="462">
      <c r="A462" s="5" t="s">
        <v>13</v>
      </c>
      <c r="B462" s="5" t="s">
        <v>87</v>
      </c>
      <c r="C462" s="5" t="s">
        <v>1755</v>
      </c>
      <c r="D462" s="5" t="s">
        <v>468</v>
      </c>
      <c r="E462" s="5"/>
      <c r="F462" s="6" t="s">
        <v>1756</v>
      </c>
    </row>
    <row r="463">
      <c r="A463" s="5" t="s">
        <v>13</v>
      </c>
      <c r="B463" s="5" t="s">
        <v>87</v>
      </c>
      <c r="C463" s="5" t="s">
        <v>1757</v>
      </c>
      <c r="D463" s="5" t="s">
        <v>468</v>
      </c>
      <c r="E463" s="5" t="s">
        <v>1758</v>
      </c>
      <c r="F463" s="6" t="s">
        <v>1759</v>
      </c>
    </row>
    <row r="464">
      <c r="A464" s="5" t="s">
        <v>13</v>
      </c>
      <c r="B464" s="5" t="s">
        <v>87</v>
      </c>
      <c r="C464" s="5" t="s">
        <v>1760</v>
      </c>
      <c r="D464" s="5" t="s">
        <v>468</v>
      </c>
      <c r="E464" s="5"/>
      <c r="F464" s="6" t="s">
        <v>1761</v>
      </c>
    </row>
    <row r="465">
      <c r="A465" s="5" t="s">
        <v>13</v>
      </c>
      <c r="B465" s="5" t="s">
        <v>87</v>
      </c>
      <c r="C465" s="5" t="s">
        <v>1762</v>
      </c>
      <c r="D465" s="5" t="s">
        <v>468</v>
      </c>
      <c r="E465" s="5"/>
      <c r="F465" s="6" t="s">
        <v>1763</v>
      </c>
    </row>
    <row r="466">
      <c r="A466" s="5" t="s">
        <v>13</v>
      </c>
      <c r="B466" s="5" t="s">
        <v>88</v>
      </c>
      <c r="C466" s="5" t="s">
        <v>1764</v>
      </c>
      <c r="D466" s="5" t="s">
        <v>468</v>
      </c>
      <c r="E466" s="5"/>
      <c r="F466" s="6" t="s">
        <v>1765</v>
      </c>
    </row>
    <row r="467">
      <c r="A467" s="5" t="s">
        <v>13</v>
      </c>
      <c r="B467" s="5" t="s">
        <v>88</v>
      </c>
      <c r="C467" s="5" t="s">
        <v>1766</v>
      </c>
      <c r="D467" s="5" t="s">
        <v>468</v>
      </c>
      <c r="E467" s="5"/>
      <c r="F467" s="6" t="s">
        <v>1767</v>
      </c>
    </row>
    <row r="468">
      <c r="A468" s="5" t="s">
        <v>13</v>
      </c>
      <c r="B468" s="5" t="s">
        <v>88</v>
      </c>
      <c r="C468" s="5" t="s">
        <v>1768</v>
      </c>
      <c r="D468" s="5" t="s">
        <v>468</v>
      </c>
      <c r="E468" s="5"/>
      <c r="F468" s="6" t="s">
        <v>1769</v>
      </c>
    </row>
    <row r="469">
      <c r="A469" s="5" t="s">
        <v>13</v>
      </c>
      <c r="B469" s="5" t="s">
        <v>88</v>
      </c>
      <c r="C469" s="5" t="s">
        <v>1770</v>
      </c>
      <c r="D469" s="5" t="s">
        <v>468</v>
      </c>
      <c r="E469" s="5"/>
      <c r="F469" s="6" t="s">
        <v>1771</v>
      </c>
    </row>
    <row r="470">
      <c r="A470" s="5" t="s">
        <v>13</v>
      </c>
      <c r="B470" s="5" t="s">
        <v>88</v>
      </c>
      <c r="C470" s="5" t="s">
        <v>1772</v>
      </c>
      <c r="D470" s="5" t="s">
        <v>468</v>
      </c>
      <c r="E470" s="5" t="s">
        <v>1773</v>
      </c>
      <c r="F470" s="6" t="s">
        <v>1774</v>
      </c>
    </row>
    <row r="471">
      <c r="A471" s="5" t="s">
        <v>13</v>
      </c>
      <c r="B471" s="5" t="s">
        <v>88</v>
      </c>
      <c r="C471" s="5" t="s">
        <v>1775</v>
      </c>
      <c r="D471" s="5" t="s">
        <v>468</v>
      </c>
      <c r="E471" s="5" t="s">
        <v>1776</v>
      </c>
      <c r="F471" s="6" t="s">
        <v>1777</v>
      </c>
    </row>
    <row r="472">
      <c r="A472" s="5" t="s">
        <v>13</v>
      </c>
      <c r="B472" s="5" t="s">
        <v>88</v>
      </c>
      <c r="C472" s="5" t="s">
        <v>1778</v>
      </c>
      <c r="D472" s="5" t="s">
        <v>468</v>
      </c>
      <c r="E472" s="5" t="s">
        <v>1779</v>
      </c>
      <c r="F472" s="6" t="s">
        <v>1780</v>
      </c>
    </row>
    <row r="473">
      <c r="A473" s="5" t="s">
        <v>13</v>
      </c>
      <c r="B473" s="5" t="s">
        <v>88</v>
      </c>
      <c r="C473" s="5" t="s">
        <v>1781</v>
      </c>
      <c r="D473" s="5" t="s">
        <v>468</v>
      </c>
      <c r="E473" s="5" t="s">
        <v>1782</v>
      </c>
      <c r="F473" s="6" t="s">
        <v>1783</v>
      </c>
    </row>
    <row r="474">
      <c r="A474" s="5" t="s">
        <v>13</v>
      </c>
      <c r="B474" s="5" t="s">
        <v>88</v>
      </c>
      <c r="C474" s="5" t="s">
        <v>1784</v>
      </c>
      <c r="D474" s="5" t="s">
        <v>468</v>
      </c>
      <c r="E474" s="5" t="s">
        <v>1678</v>
      </c>
      <c r="F474" s="6" t="s">
        <v>1785</v>
      </c>
    </row>
    <row r="475">
      <c r="A475" s="5" t="s">
        <v>13</v>
      </c>
      <c r="B475" s="5" t="s">
        <v>88</v>
      </c>
      <c r="C475" s="5" t="s">
        <v>1786</v>
      </c>
      <c r="D475" s="5" t="s">
        <v>468</v>
      </c>
      <c r="E475" s="5" t="s">
        <v>1787</v>
      </c>
      <c r="F475" s="6" t="s">
        <v>1788</v>
      </c>
    </row>
    <row r="476">
      <c r="A476" s="5" t="s">
        <v>13</v>
      </c>
      <c r="B476" s="5" t="s">
        <v>88</v>
      </c>
      <c r="C476" s="5" t="s">
        <v>1789</v>
      </c>
      <c r="D476" s="5" t="s">
        <v>468</v>
      </c>
      <c r="E476" s="5" t="s">
        <v>1790</v>
      </c>
      <c r="F476" s="6" t="s">
        <v>1791</v>
      </c>
    </row>
    <row r="477">
      <c r="A477" s="5" t="s">
        <v>13</v>
      </c>
      <c r="B477" s="5" t="s">
        <v>88</v>
      </c>
      <c r="C477" s="5" t="s">
        <v>1792</v>
      </c>
      <c r="D477" s="5" t="s">
        <v>468</v>
      </c>
      <c r="E477" s="5"/>
      <c r="F477" s="6" t="s">
        <v>1793</v>
      </c>
    </row>
    <row r="478">
      <c r="A478" s="5" t="s">
        <v>13</v>
      </c>
      <c r="B478" s="5" t="s">
        <v>88</v>
      </c>
      <c r="C478" s="5" t="s">
        <v>1794</v>
      </c>
      <c r="D478" s="5" t="s">
        <v>468</v>
      </c>
      <c r="E478" s="5"/>
      <c r="F478" s="6" t="s">
        <v>1795</v>
      </c>
    </row>
    <row r="479">
      <c r="A479" s="5" t="s">
        <v>13</v>
      </c>
      <c r="B479" s="5" t="s">
        <v>88</v>
      </c>
      <c r="C479" s="5" t="s">
        <v>1796</v>
      </c>
      <c r="D479" s="5" t="s">
        <v>468</v>
      </c>
      <c r="E479" s="5" t="s">
        <v>1469</v>
      </c>
      <c r="F479" s="6" t="s">
        <v>1797</v>
      </c>
    </row>
    <row r="480">
      <c r="A480" s="5" t="s">
        <v>13</v>
      </c>
      <c r="B480" s="5" t="s">
        <v>88</v>
      </c>
      <c r="C480" s="5" t="s">
        <v>1798</v>
      </c>
      <c r="D480" s="5" t="s">
        <v>468</v>
      </c>
      <c r="E480" s="5" t="s">
        <v>1799</v>
      </c>
      <c r="F480" s="6" t="s">
        <v>1800</v>
      </c>
    </row>
    <row r="481">
      <c r="A481" s="5" t="s">
        <v>13</v>
      </c>
      <c r="B481" s="5" t="s">
        <v>88</v>
      </c>
      <c r="C481" s="5" t="s">
        <v>1801</v>
      </c>
      <c r="D481" s="5" t="s">
        <v>468</v>
      </c>
      <c r="E481" s="5" t="s">
        <v>1469</v>
      </c>
      <c r="F481" s="6" t="s">
        <v>1802</v>
      </c>
    </row>
    <row r="482">
      <c r="A482" s="5" t="s">
        <v>13</v>
      </c>
      <c r="B482" s="5" t="s">
        <v>88</v>
      </c>
      <c r="C482" s="5" t="s">
        <v>1803</v>
      </c>
      <c r="D482" s="5" t="s">
        <v>468</v>
      </c>
      <c r="E482" s="5" t="s">
        <v>1804</v>
      </c>
      <c r="F482" s="6" t="s">
        <v>1805</v>
      </c>
    </row>
    <row r="483">
      <c r="A483" s="5" t="s">
        <v>13</v>
      </c>
      <c r="B483" s="5" t="s">
        <v>88</v>
      </c>
      <c r="C483" s="5" t="s">
        <v>1806</v>
      </c>
      <c r="D483" s="5" t="s">
        <v>468</v>
      </c>
      <c r="E483" s="5"/>
      <c r="F483" s="6" t="s">
        <v>1807</v>
      </c>
    </row>
    <row r="484">
      <c r="A484" s="5" t="s">
        <v>13</v>
      </c>
      <c r="B484" s="5" t="s">
        <v>88</v>
      </c>
      <c r="C484" s="5" t="s">
        <v>1808</v>
      </c>
      <c r="D484" s="5" t="s">
        <v>468</v>
      </c>
      <c r="E484" s="5" t="s">
        <v>1809</v>
      </c>
      <c r="F484" s="6" t="s">
        <v>1810</v>
      </c>
    </row>
    <row r="485">
      <c r="A485" s="5" t="s">
        <v>13</v>
      </c>
      <c r="B485" s="5" t="s">
        <v>88</v>
      </c>
      <c r="C485" s="5" t="s">
        <v>1811</v>
      </c>
      <c r="D485" s="5" t="s">
        <v>468</v>
      </c>
      <c r="E485" s="5" t="s">
        <v>1812</v>
      </c>
      <c r="F485" s="6" t="s">
        <v>1813</v>
      </c>
    </row>
    <row r="486">
      <c r="A486" s="5" t="s">
        <v>13</v>
      </c>
      <c r="B486" s="5" t="s">
        <v>88</v>
      </c>
      <c r="C486" s="5" t="s">
        <v>1814</v>
      </c>
      <c r="D486" s="5" t="s">
        <v>468</v>
      </c>
      <c r="E486" s="5" t="s">
        <v>1815</v>
      </c>
      <c r="F486" s="6" t="s">
        <v>1816</v>
      </c>
    </row>
    <row r="487">
      <c r="A487" s="5" t="s">
        <v>13</v>
      </c>
      <c r="B487" s="5" t="s">
        <v>88</v>
      </c>
      <c r="C487" s="5" t="s">
        <v>1817</v>
      </c>
      <c r="D487" s="5" t="s">
        <v>468</v>
      </c>
      <c r="E487" s="5" t="s">
        <v>1818</v>
      </c>
      <c r="F487" s="6" t="s">
        <v>1819</v>
      </c>
    </row>
    <row r="488">
      <c r="A488" s="5" t="s">
        <v>13</v>
      </c>
      <c r="B488" s="5" t="s">
        <v>88</v>
      </c>
      <c r="C488" s="5" t="s">
        <v>1820</v>
      </c>
      <c r="D488" s="5" t="s">
        <v>468</v>
      </c>
      <c r="E488" s="5" t="s">
        <v>1821</v>
      </c>
      <c r="F488" s="6" t="s">
        <v>1822</v>
      </c>
    </row>
    <row r="489">
      <c r="A489" s="5" t="s">
        <v>13</v>
      </c>
      <c r="B489" s="5" t="s">
        <v>88</v>
      </c>
      <c r="C489" s="5" t="s">
        <v>1823</v>
      </c>
      <c r="D489" s="5" t="s">
        <v>468</v>
      </c>
      <c r="E489" s="5" t="s">
        <v>1824</v>
      </c>
      <c r="F489" s="6" t="s">
        <v>1825</v>
      </c>
    </row>
    <row r="490">
      <c r="A490" s="5" t="s">
        <v>13</v>
      </c>
      <c r="B490" s="5" t="s">
        <v>88</v>
      </c>
      <c r="C490" s="5" t="s">
        <v>1826</v>
      </c>
      <c r="D490" s="5" t="s">
        <v>468</v>
      </c>
      <c r="E490" s="5" t="s">
        <v>1827</v>
      </c>
      <c r="F490" s="6" t="s">
        <v>1828</v>
      </c>
    </row>
    <row r="491">
      <c r="A491" s="5" t="s">
        <v>13</v>
      </c>
      <c r="B491" s="5" t="s">
        <v>88</v>
      </c>
      <c r="C491" s="5" t="s">
        <v>1829</v>
      </c>
      <c r="D491" s="5" t="s">
        <v>468</v>
      </c>
      <c r="E491" s="5"/>
      <c r="F491" s="6" t="s">
        <v>1830</v>
      </c>
    </row>
    <row r="492">
      <c r="A492" s="5" t="s">
        <v>13</v>
      </c>
      <c r="B492" s="5" t="s">
        <v>88</v>
      </c>
      <c r="C492" s="5" t="s">
        <v>1831</v>
      </c>
      <c r="D492" s="5" t="s">
        <v>468</v>
      </c>
      <c r="E492" s="5" t="s">
        <v>1832</v>
      </c>
      <c r="F492" s="6" t="s">
        <v>1833</v>
      </c>
    </row>
    <row r="493">
      <c r="A493" s="5" t="s">
        <v>13</v>
      </c>
      <c r="B493" s="5" t="s">
        <v>88</v>
      </c>
      <c r="C493" s="5" t="s">
        <v>1834</v>
      </c>
      <c r="D493" s="5" t="s">
        <v>468</v>
      </c>
      <c r="E493" s="5" t="s">
        <v>1835</v>
      </c>
      <c r="F493" s="6" t="s">
        <v>1836</v>
      </c>
    </row>
    <row r="494">
      <c r="A494" s="5" t="s">
        <v>13</v>
      </c>
      <c r="B494" s="5" t="s">
        <v>88</v>
      </c>
      <c r="C494" s="5" t="s">
        <v>1837</v>
      </c>
      <c r="D494" s="5" t="s">
        <v>468</v>
      </c>
      <c r="E494" s="5" t="s">
        <v>1838</v>
      </c>
      <c r="F494" s="6" t="s">
        <v>1839</v>
      </c>
    </row>
    <row r="495">
      <c r="A495" s="5" t="s">
        <v>13</v>
      </c>
      <c r="B495" s="5" t="s">
        <v>88</v>
      </c>
      <c r="C495" s="5" t="s">
        <v>1840</v>
      </c>
      <c r="D495" s="5" t="s">
        <v>468</v>
      </c>
      <c r="E495" s="5" t="s">
        <v>1841</v>
      </c>
      <c r="F495" s="6" t="s">
        <v>1842</v>
      </c>
    </row>
    <row r="496">
      <c r="A496" s="5" t="s">
        <v>13</v>
      </c>
      <c r="B496" s="5" t="s">
        <v>88</v>
      </c>
      <c r="C496" s="5" t="s">
        <v>1843</v>
      </c>
      <c r="D496" s="5" t="s">
        <v>468</v>
      </c>
      <c r="E496" s="5" t="s">
        <v>1844</v>
      </c>
      <c r="F496" s="6" t="s">
        <v>1845</v>
      </c>
    </row>
    <row r="497">
      <c r="A497" s="5" t="s">
        <v>13</v>
      </c>
      <c r="B497" s="5" t="s">
        <v>88</v>
      </c>
      <c r="C497" s="5" t="s">
        <v>1846</v>
      </c>
      <c r="D497" s="5" t="s">
        <v>468</v>
      </c>
      <c r="E497" s="5"/>
      <c r="F497" s="6" t="s">
        <v>1847</v>
      </c>
    </row>
    <row r="498">
      <c r="A498" s="5" t="s">
        <v>13</v>
      </c>
      <c r="B498" s="5" t="s">
        <v>88</v>
      </c>
      <c r="C498" s="5" t="s">
        <v>1848</v>
      </c>
      <c r="D498" s="5" t="s">
        <v>468</v>
      </c>
      <c r="E498" s="5"/>
      <c r="F498" s="6" t="s">
        <v>1849</v>
      </c>
    </row>
    <row r="499">
      <c r="A499" s="5" t="s">
        <v>13</v>
      </c>
      <c r="B499" s="5" t="s">
        <v>88</v>
      </c>
      <c r="C499" s="5" t="s">
        <v>1850</v>
      </c>
      <c r="D499" s="5" t="s">
        <v>458</v>
      </c>
      <c r="E499" s="5" t="s">
        <v>1851</v>
      </c>
      <c r="F499" s="6" t="s">
        <v>1852</v>
      </c>
    </row>
    <row r="500">
      <c r="A500" s="5" t="s">
        <v>13</v>
      </c>
      <c r="B500" s="5" t="s">
        <v>88</v>
      </c>
      <c r="C500" s="5" t="s">
        <v>1853</v>
      </c>
      <c r="D500" s="5" t="s">
        <v>548</v>
      </c>
      <c r="E500" s="5" t="s">
        <v>1854</v>
      </c>
      <c r="F500" s="6" t="s">
        <v>1855</v>
      </c>
    </row>
    <row r="501">
      <c r="A501" s="5" t="s">
        <v>13</v>
      </c>
      <c r="B501" s="5" t="s">
        <v>88</v>
      </c>
      <c r="C501" s="5" t="s">
        <v>1856</v>
      </c>
      <c r="D501" s="5" t="s">
        <v>548</v>
      </c>
      <c r="E501" s="5" t="s">
        <v>1857</v>
      </c>
      <c r="F501" s="6" t="s">
        <v>1858</v>
      </c>
    </row>
    <row r="502">
      <c r="A502" s="5" t="s">
        <v>13</v>
      </c>
      <c r="B502" s="5" t="s">
        <v>88</v>
      </c>
      <c r="C502" s="5" t="s">
        <v>1859</v>
      </c>
      <c r="D502" s="5" t="s">
        <v>468</v>
      </c>
      <c r="E502" s="5"/>
      <c r="F502" s="6" t="s">
        <v>1860</v>
      </c>
    </row>
    <row r="503">
      <c r="A503" s="5" t="s">
        <v>13</v>
      </c>
      <c r="B503" s="5" t="s">
        <v>88</v>
      </c>
      <c r="C503" s="5" t="s">
        <v>1861</v>
      </c>
      <c r="D503" s="5" t="s">
        <v>468</v>
      </c>
      <c r="E503" s="5" t="s">
        <v>1862</v>
      </c>
      <c r="F503" s="6" t="s">
        <v>1863</v>
      </c>
    </row>
    <row r="504">
      <c r="A504" s="5" t="s">
        <v>13</v>
      </c>
      <c r="B504" s="5" t="s">
        <v>88</v>
      </c>
      <c r="C504" s="5" t="s">
        <v>1864</v>
      </c>
      <c r="D504" s="5" t="s">
        <v>468</v>
      </c>
      <c r="E504" s="5" t="s">
        <v>1865</v>
      </c>
      <c r="F504" s="6" t="s">
        <v>1866</v>
      </c>
    </row>
    <row r="505">
      <c r="A505" s="5" t="s">
        <v>13</v>
      </c>
      <c r="B505" s="5" t="s">
        <v>88</v>
      </c>
      <c r="C505" s="5" t="s">
        <v>1867</v>
      </c>
      <c r="D505" s="5" t="s">
        <v>468</v>
      </c>
      <c r="E505" s="5"/>
      <c r="F505" s="6" t="s">
        <v>1868</v>
      </c>
    </row>
    <row r="506">
      <c r="A506" s="5" t="s">
        <v>13</v>
      </c>
      <c r="B506" s="5" t="s">
        <v>88</v>
      </c>
      <c r="C506" s="5" t="s">
        <v>1869</v>
      </c>
      <c r="D506" s="5" t="s">
        <v>468</v>
      </c>
      <c r="E506" s="5" t="s">
        <v>1870</v>
      </c>
      <c r="F506" s="6" t="s">
        <v>1871</v>
      </c>
    </row>
    <row r="507">
      <c r="A507" s="5" t="s">
        <v>13</v>
      </c>
      <c r="B507" s="5" t="s">
        <v>88</v>
      </c>
      <c r="C507" s="5" t="s">
        <v>1872</v>
      </c>
      <c r="D507" s="5" t="s">
        <v>468</v>
      </c>
      <c r="E507" s="5" t="s">
        <v>1873</v>
      </c>
      <c r="F507" s="6" t="s">
        <v>1874</v>
      </c>
    </row>
    <row r="508">
      <c r="A508" s="5" t="s">
        <v>13</v>
      </c>
      <c r="B508" s="5" t="s">
        <v>88</v>
      </c>
      <c r="C508" s="5" t="s">
        <v>1875</v>
      </c>
      <c r="D508" s="5" t="s">
        <v>468</v>
      </c>
      <c r="E508" s="5" t="s">
        <v>1876</v>
      </c>
      <c r="F508" s="6" t="s">
        <v>1877</v>
      </c>
    </row>
    <row r="509">
      <c r="A509" s="5" t="s">
        <v>13</v>
      </c>
      <c r="B509" s="5" t="s">
        <v>88</v>
      </c>
      <c r="C509" s="5" t="s">
        <v>1878</v>
      </c>
      <c r="D509" s="5" t="s">
        <v>468</v>
      </c>
      <c r="E509" s="5" t="s">
        <v>1879</v>
      </c>
      <c r="F509" s="6" t="s">
        <v>1880</v>
      </c>
    </row>
    <row r="510">
      <c r="A510" s="5" t="s">
        <v>13</v>
      </c>
      <c r="B510" s="5" t="s">
        <v>88</v>
      </c>
      <c r="C510" s="5" t="s">
        <v>1881</v>
      </c>
      <c r="D510" s="5" t="s">
        <v>468</v>
      </c>
      <c r="E510" s="5" t="s">
        <v>1882</v>
      </c>
      <c r="F510" s="6" t="s">
        <v>1883</v>
      </c>
    </row>
    <row r="511">
      <c r="A511" s="5" t="s">
        <v>13</v>
      </c>
      <c r="B511" s="5" t="s">
        <v>88</v>
      </c>
      <c r="C511" s="5" t="s">
        <v>1884</v>
      </c>
      <c r="D511" s="5" t="s">
        <v>468</v>
      </c>
      <c r="E511" s="5" t="s">
        <v>1885</v>
      </c>
      <c r="F511" s="6" t="s">
        <v>1886</v>
      </c>
    </row>
    <row r="512">
      <c r="A512" s="5" t="s">
        <v>13</v>
      </c>
      <c r="B512" s="5" t="s">
        <v>88</v>
      </c>
      <c r="C512" s="5" t="s">
        <v>1887</v>
      </c>
      <c r="D512" s="5" t="s">
        <v>548</v>
      </c>
      <c r="E512" s="5" t="s">
        <v>1888</v>
      </c>
      <c r="F512" s="6" t="s">
        <v>1889</v>
      </c>
    </row>
    <row r="513">
      <c r="A513" s="5" t="s">
        <v>13</v>
      </c>
      <c r="B513" s="5" t="s">
        <v>88</v>
      </c>
      <c r="C513" s="5" t="s">
        <v>1890</v>
      </c>
      <c r="D513" s="5" t="s">
        <v>468</v>
      </c>
      <c r="E513" s="5" t="s">
        <v>1891</v>
      </c>
      <c r="F513" s="6" t="s">
        <v>1892</v>
      </c>
    </row>
    <row r="514">
      <c r="A514" s="5" t="s">
        <v>13</v>
      </c>
      <c r="B514" s="5" t="s">
        <v>88</v>
      </c>
      <c r="C514" s="5" t="s">
        <v>1893</v>
      </c>
      <c r="D514" s="5" t="s">
        <v>468</v>
      </c>
      <c r="E514" s="5" t="s">
        <v>1894</v>
      </c>
      <c r="F514" s="6" t="s">
        <v>1895</v>
      </c>
    </row>
    <row r="515">
      <c r="A515" s="5" t="s">
        <v>13</v>
      </c>
      <c r="B515" s="5" t="s">
        <v>89</v>
      </c>
      <c r="C515" s="5" t="s">
        <v>1896</v>
      </c>
      <c r="D515" s="5" t="s">
        <v>468</v>
      </c>
      <c r="E515" s="5"/>
      <c r="F515" s="6" t="s">
        <v>1897</v>
      </c>
    </row>
    <row r="516">
      <c r="A516" s="5" t="s">
        <v>13</v>
      </c>
      <c r="B516" s="5" t="s">
        <v>89</v>
      </c>
      <c r="C516" s="5" t="s">
        <v>1898</v>
      </c>
      <c r="D516" s="5" t="s">
        <v>468</v>
      </c>
      <c r="E516" s="5" t="s">
        <v>1899</v>
      </c>
      <c r="F516" s="6" t="s">
        <v>1900</v>
      </c>
    </row>
    <row r="517">
      <c r="A517" s="5" t="s">
        <v>13</v>
      </c>
      <c r="B517" s="5" t="s">
        <v>89</v>
      </c>
      <c r="C517" s="5" t="s">
        <v>1901</v>
      </c>
      <c r="D517" s="5" t="s">
        <v>468</v>
      </c>
      <c r="E517" s="5" t="s">
        <v>1902</v>
      </c>
      <c r="F517" s="6" t="s">
        <v>1903</v>
      </c>
    </row>
    <row r="518">
      <c r="A518" s="5" t="s">
        <v>13</v>
      </c>
      <c r="B518" s="5" t="s">
        <v>89</v>
      </c>
      <c r="C518" s="5" t="s">
        <v>1904</v>
      </c>
      <c r="D518" s="5" t="s">
        <v>468</v>
      </c>
      <c r="E518" s="5" t="s">
        <v>1905</v>
      </c>
      <c r="F518" s="6" t="s">
        <v>1906</v>
      </c>
    </row>
    <row r="519">
      <c r="A519" s="5" t="s">
        <v>13</v>
      </c>
      <c r="B519" s="5" t="s">
        <v>89</v>
      </c>
      <c r="C519" s="5" t="s">
        <v>1907</v>
      </c>
      <c r="D519" s="5" t="s">
        <v>548</v>
      </c>
      <c r="E519" s="5"/>
      <c r="F519" s="6" t="s">
        <v>1908</v>
      </c>
    </row>
    <row r="520">
      <c r="A520" s="5" t="s">
        <v>13</v>
      </c>
      <c r="B520" s="5" t="s">
        <v>89</v>
      </c>
      <c r="C520" s="5" t="s">
        <v>1909</v>
      </c>
      <c r="D520" s="5" t="s">
        <v>468</v>
      </c>
      <c r="E520" s="5" t="s">
        <v>1910</v>
      </c>
      <c r="F520" s="6" t="s">
        <v>1911</v>
      </c>
    </row>
    <row r="521">
      <c r="A521" s="5" t="s">
        <v>13</v>
      </c>
      <c r="B521" s="5" t="s">
        <v>89</v>
      </c>
      <c r="C521" s="5" t="s">
        <v>1912</v>
      </c>
      <c r="D521" s="5" t="s">
        <v>468</v>
      </c>
      <c r="E521" s="5" t="s">
        <v>1913</v>
      </c>
      <c r="F521" s="6" t="s">
        <v>1914</v>
      </c>
    </row>
    <row r="522">
      <c r="A522" s="5" t="s">
        <v>13</v>
      </c>
      <c r="B522" s="5" t="s">
        <v>89</v>
      </c>
      <c r="C522" s="5" t="s">
        <v>89</v>
      </c>
      <c r="D522" s="5" t="s">
        <v>468</v>
      </c>
      <c r="E522" s="5" t="s">
        <v>1915</v>
      </c>
      <c r="F522" s="6" t="s">
        <v>1916</v>
      </c>
    </row>
    <row r="523">
      <c r="A523" s="5" t="s">
        <v>13</v>
      </c>
      <c r="B523" s="5" t="s">
        <v>89</v>
      </c>
      <c r="C523" s="5" t="s">
        <v>1917</v>
      </c>
      <c r="D523" s="5" t="s">
        <v>468</v>
      </c>
      <c r="E523" s="5" t="s">
        <v>1918</v>
      </c>
      <c r="F523" s="6" t="s">
        <v>1919</v>
      </c>
    </row>
    <row r="524">
      <c r="A524" s="5" t="s">
        <v>13</v>
      </c>
      <c r="B524" s="5" t="s">
        <v>90</v>
      </c>
      <c r="C524" s="5" t="s">
        <v>1920</v>
      </c>
      <c r="D524" s="5" t="s">
        <v>468</v>
      </c>
      <c r="E524" s="5" t="s">
        <v>1921</v>
      </c>
      <c r="F524" s="6" t="s">
        <v>1922</v>
      </c>
    </row>
    <row r="525">
      <c r="A525" s="5" t="s">
        <v>13</v>
      </c>
      <c r="B525" s="5" t="s">
        <v>90</v>
      </c>
      <c r="C525" s="5" t="s">
        <v>1923</v>
      </c>
      <c r="D525" s="5" t="s">
        <v>468</v>
      </c>
      <c r="E525" s="5" t="s">
        <v>1924</v>
      </c>
      <c r="F525" s="6" t="s">
        <v>1925</v>
      </c>
    </row>
    <row r="526">
      <c r="A526" s="5" t="s">
        <v>13</v>
      </c>
      <c r="B526" s="5" t="s">
        <v>90</v>
      </c>
      <c r="C526" s="5" t="s">
        <v>1926</v>
      </c>
      <c r="D526" s="5" t="s">
        <v>468</v>
      </c>
      <c r="E526" s="5" t="s">
        <v>1927</v>
      </c>
      <c r="F526" s="6" t="s">
        <v>1928</v>
      </c>
    </row>
    <row r="527">
      <c r="A527" s="5" t="s">
        <v>13</v>
      </c>
      <c r="B527" s="5" t="s">
        <v>90</v>
      </c>
      <c r="C527" s="5" t="s">
        <v>1929</v>
      </c>
      <c r="D527" s="5" t="s">
        <v>468</v>
      </c>
      <c r="E527" s="5" t="s">
        <v>1930</v>
      </c>
      <c r="F527" s="6" t="s">
        <v>1931</v>
      </c>
    </row>
    <row r="528">
      <c r="A528" s="5" t="s">
        <v>13</v>
      </c>
      <c r="B528" s="5" t="s">
        <v>91</v>
      </c>
      <c r="C528" s="5" t="s">
        <v>1932</v>
      </c>
      <c r="D528" s="5" t="s">
        <v>458</v>
      </c>
      <c r="E528" s="5" t="s">
        <v>1933</v>
      </c>
      <c r="F528" s="6" t="s">
        <v>1934</v>
      </c>
    </row>
    <row r="529">
      <c r="A529" s="5" t="s">
        <v>13</v>
      </c>
      <c r="B529" s="5" t="s">
        <v>91</v>
      </c>
      <c r="C529" s="5" t="s">
        <v>1935</v>
      </c>
      <c r="D529" s="5" t="s">
        <v>468</v>
      </c>
      <c r="E529" s="5" t="s">
        <v>1936</v>
      </c>
      <c r="F529" s="6" t="s">
        <v>1937</v>
      </c>
    </row>
    <row r="530">
      <c r="A530" s="5" t="s">
        <v>13</v>
      </c>
      <c r="B530" s="5" t="s">
        <v>91</v>
      </c>
      <c r="C530" s="5" t="s">
        <v>1938</v>
      </c>
      <c r="D530" s="5" t="s">
        <v>458</v>
      </c>
      <c r="E530" s="5" t="s">
        <v>1939</v>
      </c>
      <c r="F530" s="6" t="s">
        <v>1940</v>
      </c>
    </row>
    <row r="531">
      <c r="A531" s="5" t="s">
        <v>13</v>
      </c>
      <c r="B531" s="5" t="s">
        <v>91</v>
      </c>
      <c r="C531" s="5" t="s">
        <v>1941</v>
      </c>
      <c r="D531" s="5" t="s">
        <v>458</v>
      </c>
      <c r="E531" s="5"/>
      <c r="F531" s="6" t="s">
        <v>1942</v>
      </c>
    </row>
    <row r="532">
      <c r="A532" s="5" t="s">
        <v>13</v>
      </c>
      <c r="B532" s="5" t="s">
        <v>91</v>
      </c>
      <c r="C532" s="5" t="s">
        <v>1943</v>
      </c>
      <c r="D532" s="5" t="s">
        <v>468</v>
      </c>
      <c r="E532" s="5" t="s">
        <v>1944</v>
      </c>
      <c r="F532" s="6" t="s">
        <v>1945</v>
      </c>
    </row>
    <row r="533">
      <c r="A533" s="5" t="s">
        <v>13</v>
      </c>
      <c r="B533" s="5" t="s">
        <v>91</v>
      </c>
      <c r="C533" s="5" t="s">
        <v>1946</v>
      </c>
      <c r="D533" s="5" t="s">
        <v>458</v>
      </c>
      <c r="E533" s="5" t="s">
        <v>1947</v>
      </c>
      <c r="F533" s="6" t="s">
        <v>1948</v>
      </c>
    </row>
    <row r="534">
      <c r="A534" s="5" t="s">
        <v>13</v>
      </c>
      <c r="B534" s="5" t="s">
        <v>91</v>
      </c>
      <c r="C534" s="5" t="s">
        <v>1949</v>
      </c>
      <c r="D534" s="5" t="s">
        <v>458</v>
      </c>
      <c r="E534" s="5"/>
      <c r="F534" s="6" t="s">
        <v>1950</v>
      </c>
    </row>
    <row r="535">
      <c r="A535" s="5" t="s">
        <v>13</v>
      </c>
      <c r="B535" s="5" t="s">
        <v>91</v>
      </c>
      <c r="C535" s="5" t="s">
        <v>1951</v>
      </c>
      <c r="D535" s="5" t="s">
        <v>458</v>
      </c>
      <c r="E535" s="5" t="s">
        <v>1952</v>
      </c>
      <c r="F535" s="6" t="s">
        <v>1953</v>
      </c>
    </row>
    <row r="536">
      <c r="A536" s="5" t="s">
        <v>13</v>
      </c>
      <c r="B536" s="5" t="s">
        <v>91</v>
      </c>
      <c r="C536" s="5" t="s">
        <v>1954</v>
      </c>
      <c r="D536" s="5" t="s">
        <v>468</v>
      </c>
      <c r="E536" s="5"/>
      <c r="F536" s="6" t="s">
        <v>1955</v>
      </c>
    </row>
    <row r="537">
      <c r="A537" s="5" t="s">
        <v>13</v>
      </c>
      <c r="B537" s="5" t="s">
        <v>92</v>
      </c>
      <c r="C537" s="5" t="s">
        <v>1956</v>
      </c>
      <c r="D537" s="5" t="s">
        <v>548</v>
      </c>
      <c r="E537" s="5" t="s">
        <v>1957</v>
      </c>
      <c r="F537" s="6" t="s">
        <v>1958</v>
      </c>
    </row>
    <row r="538">
      <c r="A538" s="5" t="s">
        <v>13</v>
      </c>
      <c r="B538" s="5" t="s">
        <v>92</v>
      </c>
      <c r="C538" s="5" t="s">
        <v>1959</v>
      </c>
      <c r="D538" s="5" t="s">
        <v>468</v>
      </c>
      <c r="E538" s="5" t="s">
        <v>1960</v>
      </c>
      <c r="F538" s="6" t="s">
        <v>1961</v>
      </c>
    </row>
    <row r="539">
      <c r="A539" s="5" t="s">
        <v>13</v>
      </c>
      <c r="B539" s="5" t="s">
        <v>92</v>
      </c>
      <c r="C539" s="5" t="s">
        <v>1962</v>
      </c>
      <c r="D539" s="5" t="s">
        <v>458</v>
      </c>
      <c r="E539" s="5"/>
      <c r="F539" s="6" t="s">
        <v>1963</v>
      </c>
    </row>
    <row r="540">
      <c r="A540" s="5" t="s">
        <v>13</v>
      </c>
      <c r="B540" s="5" t="s">
        <v>92</v>
      </c>
      <c r="C540" s="5" t="s">
        <v>92</v>
      </c>
      <c r="D540" s="5" t="s">
        <v>468</v>
      </c>
      <c r="E540" s="5" t="s">
        <v>1964</v>
      </c>
      <c r="F540" s="6" t="s">
        <v>1965</v>
      </c>
    </row>
    <row r="541">
      <c r="A541" s="5" t="s">
        <v>13</v>
      </c>
      <c r="B541" s="5" t="s">
        <v>92</v>
      </c>
      <c r="C541" s="5" t="s">
        <v>1966</v>
      </c>
      <c r="D541" s="5" t="s">
        <v>458</v>
      </c>
      <c r="E541" s="5"/>
      <c r="F541" s="6" t="s">
        <v>1967</v>
      </c>
    </row>
    <row r="542">
      <c r="A542" s="5" t="s">
        <v>13</v>
      </c>
      <c r="B542" s="5" t="s">
        <v>92</v>
      </c>
      <c r="C542" s="5" t="s">
        <v>1968</v>
      </c>
      <c r="D542" s="5" t="s">
        <v>468</v>
      </c>
      <c r="E542" s="5" t="s">
        <v>1969</v>
      </c>
      <c r="F542" s="6" t="s">
        <v>1970</v>
      </c>
    </row>
    <row r="543">
      <c r="A543" s="5" t="s">
        <v>13</v>
      </c>
      <c r="B543" s="5" t="s">
        <v>92</v>
      </c>
      <c r="C543" s="5" t="s">
        <v>1971</v>
      </c>
      <c r="D543" s="5" t="s">
        <v>468</v>
      </c>
      <c r="E543" s="5"/>
      <c r="F543" s="6" t="s">
        <v>1972</v>
      </c>
    </row>
    <row r="544">
      <c r="A544" s="5" t="s">
        <v>13</v>
      </c>
      <c r="B544" s="5" t="s">
        <v>92</v>
      </c>
      <c r="C544" s="5" t="s">
        <v>1973</v>
      </c>
      <c r="D544" s="5" t="s">
        <v>468</v>
      </c>
      <c r="E544" s="5" t="s">
        <v>1974</v>
      </c>
      <c r="F544" s="6" t="s">
        <v>1975</v>
      </c>
    </row>
    <row r="545">
      <c r="A545" s="5" t="s">
        <v>13</v>
      </c>
      <c r="B545" s="5" t="s">
        <v>93</v>
      </c>
      <c r="C545" s="5" t="s">
        <v>1976</v>
      </c>
      <c r="D545" s="5" t="s">
        <v>468</v>
      </c>
      <c r="E545" s="5" t="s">
        <v>1977</v>
      </c>
      <c r="F545" s="6" t="s">
        <v>1978</v>
      </c>
    </row>
    <row r="546">
      <c r="A546" s="5" t="s">
        <v>13</v>
      </c>
      <c r="B546" s="5" t="s">
        <v>93</v>
      </c>
      <c r="C546" s="5" t="s">
        <v>1979</v>
      </c>
      <c r="D546" s="5" t="s">
        <v>468</v>
      </c>
      <c r="E546" s="5" t="s">
        <v>1980</v>
      </c>
      <c r="F546" s="6" t="s">
        <v>1981</v>
      </c>
    </row>
    <row r="547">
      <c r="A547" s="5" t="s">
        <v>13</v>
      </c>
      <c r="B547" s="5" t="s">
        <v>93</v>
      </c>
      <c r="C547" s="5" t="s">
        <v>1982</v>
      </c>
      <c r="D547" s="5" t="s">
        <v>468</v>
      </c>
      <c r="E547" s="5" t="s">
        <v>1983</v>
      </c>
      <c r="F547" s="6" t="s">
        <v>1984</v>
      </c>
    </row>
    <row r="548">
      <c r="A548" s="5" t="s">
        <v>13</v>
      </c>
      <c r="B548" s="5" t="s">
        <v>94</v>
      </c>
      <c r="C548" s="5" t="s">
        <v>1985</v>
      </c>
      <c r="D548" s="5" t="s">
        <v>548</v>
      </c>
      <c r="E548" s="5" t="s">
        <v>1986</v>
      </c>
      <c r="F548" s="6" t="s">
        <v>1987</v>
      </c>
    </row>
    <row r="549">
      <c r="A549" s="5" t="s">
        <v>13</v>
      </c>
      <c r="B549" s="5" t="s">
        <v>94</v>
      </c>
      <c r="C549" s="5" t="s">
        <v>1988</v>
      </c>
      <c r="D549" s="5" t="s">
        <v>468</v>
      </c>
      <c r="E549" s="5" t="s">
        <v>1989</v>
      </c>
      <c r="F549" s="6" t="s">
        <v>1990</v>
      </c>
    </row>
    <row r="550">
      <c r="A550" s="5" t="s">
        <v>13</v>
      </c>
      <c r="B550" s="5" t="s">
        <v>94</v>
      </c>
      <c r="C550" s="5" t="s">
        <v>1991</v>
      </c>
      <c r="D550" s="5" t="s">
        <v>468</v>
      </c>
      <c r="E550" s="5" t="s">
        <v>1992</v>
      </c>
      <c r="F550" s="6" t="s">
        <v>1993</v>
      </c>
    </row>
    <row r="551">
      <c r="A551" s="5" t="s">
        <v>13</v>
      </c>
      <c r="B551" s="5" t="s">
        <v>94</v>
      </c>
      <c r="C551" s="5" t="s">
        <v>1994</v>
      </c>
      <c r="D551" s="5" t="s">
        <v>468</v>
      </c>
      <c r="E551" s="5" t="s">
        <v>1995</v>
      </c>
      <c r="F551" s="6" t="s">
        <v>1996</v>
      </c>
    </row>
    <row r="552">
      <c r="A552" s="5" t="s">
        <v>13</v>
      </c>
      <c r="B552" s="5" t="s">
        <v>94</v>
      </c>
      <c r="C552" s="5" t="s">
        <v>1997</v>
      </c>
      <c r="D552" s="5" t="s">
        <v>468</v>
      </c>
      <c r="E552" s="5" t="s">
        <v>1998</v>
      </c>
      <c r="F552" s="6" t="s">
        <v>1999</v>
      </c>
    </row>
    <row r="553">
      <c r="A553" s="5" t="s">
        <v>13</v>
      </c>
      <c r="B553" s="5" t="s">
        <v>94</v>
      </c>
      <c r="C553" s="5" t="s">
        <v>2000</v>
      </c>
      <c r="D553" s="5" t="s">
        <v>468</v>
      </c>
      <c r="E553" s="5" t="s">
        <v>1460</v>
      </c>
      <c r="F553" s="6" t="s">
        <v>2001</v>
      </c>
    </row>
    <row r="554">
      <c r="A554" s="5" t="s">
        <v>13</v>
      </c>
      <c r="B554" s="5" t="s">
        <v>94</v>
      </c>
      <c r="C554" s="5" t="s">
        <v>2002</v>
      </c>
      <c r="D554" s="5" t="s">
        <v>468</v>
      </c>
      <c r="E554" s="5" t="s">
        <v>2003</v>
      </c>
      <c r="F554" s="6" t="s">
        <v>2004</v>
      </c>
    </row>
    <row r="555">
      <c r="A555" s="5" t="s">
        <v>13</v>
      </c>
      <c r="B555" s="5" t="s">
        <v>94</v>
      </c>
      <c r="C555" s="5" t="s">
        <v>2005</v>
      </c>
      <c r="D555" s="5" t="s">
        <v>468</v>
      </c>
      <c r="E555" s="5" t="s">
        <v>2006</v>
      </c>
      <c r="F555" s="6" t="s">
        <v>2007</v>
      </c>
    </row>
    <row r="556">
      <c r="A556" s="5" t="s">
        <v>13</v>
      </c>
      <c r="B556" s="5" t="s">
        <v>94</v>
      </c>
      <c r="C556" s="5" t="s">
        <v>2008</v>
      </c>
      <c r="D556" s="5" t="s">
        <v>468</v>
      </c>
      <c r="E556" s="5" t="s">
        <v>2009</v>
      </c>
      <c r="F556" s="6" t="s">
        <v>2010</v>
      </c>
    </row>
    <row r="557">
      <c r="A557" s="5" t="s">
        <v>13</v>
      </c>
      <c r="B557" s="5" t="s">
        <v>94</v>
      </c>
      <c r="C557" s="5" t="s">
        <v>2011</v>
      </c>
      <c r="D557" s="5" t="s">
        <v>468</v>
      </c>
      <c r="E557" s="5" t="s">
        <v>2012</v>
      </c>
      <c r="F557" s="6" t="s">
        <v>2013</v>
      </c>
    </row>
    <row r="558">
      <c r="A558" s="5" t="s">
        <v>13</v>
      </c>
      <c r="B558" s="5" t="s">
        <v>94</v>
      </c>
      <c r="C558" s="5" t="s">
        <v>2014</v>
      </c>
      <c r="D558" s="5" t="s">
        <v>468</v>
      </c>
      <c r="E558" s="5" t="s">
        <v>2015</v>
      </c>
      <c r="F558" s="6" t="s">
        <v>2016</v>
      </c>
    </row>
    <row r="559">
      <c r="A559" s="5" t="s">
        <v>13</v>
      </c>
      <c r="B559" s="5" t="s">
        <v>94</v>
      </c>
      <c r="C559" s="5" t="s">
        <v>2017</v>
      </c>
      <c r="D559" s="5" t="s">
        <v>468</v>
      </c>
      <c r="E559" s="5" t="s">
        <v>2018</v>
      </c>
      <c r="F559" s="6" t="s">
        <v>2019</v>
      </c>
    </row>
    <row r="560">
      <c r="A560" s="5" t="s">
        <v>13</v>
      </c>
      <c r="B560" s="5" t="s">
        <v>94</v>
      </c>
      <c r="C560" s="5" t="s">
        <v>2020</v>
      </c>
      <c r="D560" s="5" t="s">
        <v>468</v>
      </c>
      <c r="E560" s="5" t="s">
        <v>2021</v>
      </c>
      <c r="F560" s="6" t="s">
        <v>2022</v>
      </c>
    </row>
    <row r="561">
      <c r="A561" s="5" t="s">
        <v>13</v>
      </c>
      <c r="B561" s="5" t="s">
        <v>94</v>
      </c>
      <c r="C561" s="5" t="s">
        <v>2023</v>
      </c>
      <c r="D561" s="5" t="s">
        <v>548</v>
      </c>
      <c r="E561" s="5" t="s">
        <v>2024</v>
      </c>
      <c r="F561" s="6" t="s">
        <v>2025</v>
      </c>
    </row>
    <row r="562">
      <c r="A562" s="5" t="s">
        <v>13</v>
      </c>
      <c r="B562" s="5" t="s">
        <v>94</v>
      </c>
      <c r="C562" s="5" t="s">
        <v>2026</v>
      </c>
      <c r="D562" s="5" t="s">
        <v>468</v>
      </c>
      <c r="E562" s="5" t="s">
        <v>1998</v>
      </c>
      <c r="F562" s="6" t="s">
        <v>2027</v>
      </c>
    </row>
    <row r="563">
      <c r="A563" s="5" t="s">
        <v>13</v>
      </c>
      <c r="B563" s="5" t="s">
        <v>94</v>
      </c>
      <c r="C563" s="5" t="s">
        <v>2028</v>
      </c>
      <c r="D563" s="5" t="s">
        <v>468</v>
      </c>
      <c r="E563" s="5" t="s">
        <v>2029</v>
      </c>
      <c r="F563" s="6" t="s">
        <v>2030</v>
      </c>
    </row>
    <row r="564">
      <c r="A564" s="5" t="s">
        <v>13</v>
      </c>
      <c r="B564" s="5" t="s">
        <v>95</v>
      </c>
      <c r="C564" s="5" t="s">
        <v>2031</v>
      </c>
      <c r="D564" s="5" t="s">
        <v>468</v>
      </c>
      <c r="E564" s="5"/>
      <c r="F564" s="6" t="s">
        <v>2032</v>
      </c>
    </row>
    <row r="565">
      <c r="A565" s="5" t="s">
        <v>13</v>
      </c>
      <c r="B565" s="5" t="s">
        <v>95</v>
      </c>
      <c r="C565" s="5" t="s">
        <v>95</v>
      </c>
      <c r="D565" s="5" t="s">
        <v>468</v>
      </c>
      <c r="E565" s="5" t="s">
        <v>2033</v>
      </c>
      <c r="F565" s="6" t="s">
        <v>2034</v>
      </c>
    </row>
    <row r="566">
      <c r="A566" s="5" t="s">
        <v>13</v>
      </c>
      <c r="B566" s="5" t="s">
        <v>95</v>
      </c>
      <c r="C566" s="5" t="s">
        <v>2035</v>
      </c>
      <c r="D566" s="5" t="s">
        <v>548</v>
      </c>
      <c r="E566" s="5" t="s">
        <v>2036</v>
      </c>
      <c r="F566" s="6" t="s">
        <v>2037</v>
      </c>
    </row>
    <row r="567">
      <c r="A567" s="5" t="s">
        <v>13</v>
      </c>
      <c r="B567" s="5" t="s">
        <v>95</v>
      </c>
      <c r="C567" s="5" t="s">
        <v>2038</v>
      </c>
      <c r="D567" s="5" t="s">
        <v>468</v>
      </c>
      <c r="E567" s="5" t="s">
        <v>2039</v>
      </c>
      <c r="F567" s="6" t="s">
        <v>2040</v>
      </c>
    </row>
    <row r="568">
      <c r="A568" s="5" t="s">
        <v>13</v>
      </c>
      <c r="B568" s="5" t="s">
        <v>95</v>
      </c>
      <c r="C568" s="5" t="s">
        <v>2041</v>
      </c>
      <c r="D568" s="5" t="s">
        <v>468</v>
      </c>
      <c r="E568" s="5"/>
      <c r="F568" s="6" t="s">
        <v>2042</v>
      </c>
    </row>
    <row r="569">
      <c r="A569" s="5" t="s">
        <v>13</v>
      </c>
      <c r="B569" s="5" t="s">
        <v>95</v>
      </c>
      <c r="C569" s="5" t="s">
        <v>2043</v>
      </c>
      <c r="D569" s="5" t="s">
        <v>468</v>
      </c>
      <c r="E569" s="5"/>
      <c r="F569" s="6" t="s">
        <v>2044</v>
      </c>
    </row>
    <row r="570">
      <c r="A570" s="5" t="s">
        <v>13</v>
      </c>
      <c r="B570" s="5" t="s">
        <v>95</v>
      </c>
      <c r="C570" s="5" t="s">
        <v>2045</v>
      </c>
      <c r="D570" s="5" t="s">
        <v>468</v>
      </c>
      <c r="E570" s="5" t="s">
        <v>2046</v>
      </c>
      <c r="F570" s="6" t="s">
        <v>2047</v>
      </c>
    </row>
    <row r="571">
      <c r="A571" s="5" t="s">
        <v>13</v>
      </c>
      <c r="B571" s="5" t="s">
        <v>95</v>
      </c>
      <c r="C571" s="5" t="s">
        <v>2048</v>
      </c>
      <c r="D571" s="5" t="s">
        <v>468</v>
      </c>
      <c r="E571" s="5" t="s">
        <v>2049</v>
      </c>
      <c r="F571" s="6" t="s">
        <v>2050</v>
      </c>
    </row>
    <row r="572">
      <c r="A572" s="5" t="s">
        <v>13</v>
      </c>
      <c r="B572" s="5" t="s">
        <v>95</v>
      </c>
      <c r="C572" s="5" t="s">
        <v>2051</v>
      </c>
      <c r="D572" s="5" t="s">
        <v>468</v>
      </c>
      <c r="E572" s="5" t="s">
        <v>2052</v>
      </c>
      <c r="F572" s="6" t="s">
        <v>2053</v>
      </c>
    </row>
    <row r="573">
      <c r="A573" s="5" t="s">
        <v>13</v>
      </c>
      <c r="B573" s="5" t="s">
        <v>96</v>
      </c>
      <c r="C573" s="5" t="s">
        <v>2054</v>
      </c>
      <c r="D573" s="5" t="s">
        <v>468</v>
      </c>
      <c r="E573" s="5"/>
      <c r="F573" s="6" t="s">
        <v>2055</v>
      </c>
    </row>
    <row r="574">
      <c r="A574" s="5" t="s">
        <v>13</v>
      </c>
      <c r="B574" s="5" t="s">
        <v>96</v>
      </c>
      <c r="C574" s="5" t="s">
        <v>2056</v>
      </c>
      <c r="D574" s="5" t="s">
        <v>468</v>
      </c>
      <c r="E574" s="5"/>
      <c r="F574" s="6" t="s">
        <v>2057</v>
      </c>
    </row>
    <row r="575">
      <c r="A575" s="5" t="s">
        <v>13</v>
      </c>
      <c r="B575" s="5" t="s">
        <v>96</v>
      </c>
      <c r="C575" s="5" t="s">
        <v>2058</v>
      </c>
      <c r="D575" s="5" t="s">
        <v>458</v>
      </c>
      <c r="E575" s="5" t="s">
        <v>2059</v>
      </c>
      <c r="F575" s="6" t="s">
        <v>2060</v>
      </c>
    </row>
    <row r="576">
      <c r="A576" s="5" t="s">
        <v>13</v>
      </c>
      <c r="B576" s="5" t="s">
        <v>96</v>
      </c>
      <c r="C576" s="5" t="s">
        <v>2061</v>
      </c>
      <c r="D576" s="5" t="s">
        <v>468</v>
      </c>
      <c r="E576" s="5"/>
      <c r="F576" s="6" t="s">
        <v>2062</v>
      </c>
    </row>
    <row r="577">
      <c r="A577" s="5" t="s">
        <v>13</v>
      </c>
      <c r="B577" s="5" t="s">
        <v>96</v>
      </c>
      <c r="C577" s="5" t="s">
        <v>2063</v>
      </c>
      <c r="D577" s="5" t="s">
        <v>468</v>
      </c>
      <c r="E577" s="5"/>
      <c r="F577" s="6" t="s">
        <v>2064</v>
      </c>
    </row>
    <row r="578">
      <c r="A578" s="5" t="s">
        <v>13</v>
      </c>
      <c r="B578" s="5" t="s">
        <v>96</v>
      </c>
      <c r="C578" s="5" t="s">
        <v>2065</v>
      </c>
      <c r="D578" s="5" t="s">
        <v>468</v>
      </c>
      <c r="E578" s="5"/>
      <c r="F578" s="6" t="s">
        <v>2066</v>
      </c>
    </row>
    <row r="579">
      <c r="A579" s="5" t="s">
        <v>13</v>
      </c>
      <c r="B579" s="5" t="s">
        <v>96</v>
      </c>
      <c r="C579" s="5" t="s">
        <v>2067</v>
      </c>
      <c r="D579" s="5" t="s">
        <v>468</v>
      </c>
      <c r="E579" s="5" t="s">
        <v>2068</v>
      </c>
      <c r="F579" s="6" t="s">
        <v>2069</v>
      </c>
    </row>
    <row r="580">
      <c r="A580" s="5" t="s">
        <v>13</v>
      </c>
      <c r="B580" s="5" t="s">
        <v>96</v>
      </c>
      <c r="C580" s="5" t="s">
        <v>2070</v>
      </c>
      <c r="D580" s="5" t="s">
        <v>468</v>
      </c>
      <c r="E580" s="5" t="s">
        <v>2071</v>
      </c>
      <c r="F580" s="6" t="s">
        <v>2072</v>
      </c>
    </row>
    <row r="581">
      <c r="A581" s="5" t="s">
        <v>13</v>
      </c>
      <c r="B581" s="5" t="s">
        <v>96</v>
      </c>
      <c r="C581" s="5" t="s">
        <v>2073</v>
      </c>
      <c r="D581" s="5" t="s">
        <v>468</v>
      </c>
      <c r="E581" s="5" t="s">
        <v>2074</v>
      </c>
      <c r="F581" s="6" t="s">
        <v>2075</v>
      </c>
    </row>
    <row r="582">
      <c r="A582" s="5" t="s">
        <v>13</v>
      </c>
      <c r="B582" s="5" t="s">
        <v>96</v>
      </c>
      <c r="C582" s="5" t="s">
        <v>2076</v>
      </c>
      <c r="D582" s="5" t="s">
        <v>468</v>
      </c>
      <c r="E582" s="5"/>
      <c r="F582" s="6" t="s">
        <v>2077</v>
      </c>
    </row>
    <row r="583">
      <c r="A583" s="5" t="s">
        <v>13</v>
      </c>
      <c r="B583" s="5" t="s">
        <v>96</v>
      </c>
      <c r="C583" s="5" t="s">
        <v>2078</v>
      </c>
      <c r="D583" s="5" t="s">
        <v>468</v>
      </c>
      <c r="E583" s="5" t="s">
        <v>2079</v>
      </c>
      <c r="F583" s="6" t="s">
        <v>2080</v>
      </c>
    </row>
    <row r="584">
      <c r="A584" s="5" t="s">
        <v>13</v>
      </c>
      <c r="B584" s="5" t="s">
        <v>96</v>
      </c>
      <c r="C584" s="5" t="s">
        <v>2081</v>
      </c>
      <c r="D584" s="5" t="s">
        <v>468</v>
      </c>
      <c r="E584" s="5" t="s">
        <v>2082</v>
      </c>
      <c r="F584" s="6" t="s">
        <v>2083</v>
      </c>
    </row>
    <row r="585">
      <c r="A585" s="5" t="s">
        <v>13</v>
      </c>
      <c r="B585" s="5" t="s">
        <v>96</v>
      </c>
      <c r="C585" s="5" t="s">
        <v>2084</v>
      </c>
      <c r="D585" s="5" t="s">
        <v>468</v>
      </c>
      <c r="E585" s="5" t="s">
        <v>2085</v>
      </c>
      <c r="F585" s="6" t="s">
        <v>2086</v>
      </c>
    </row>
    <row r="586">
      <c r="A586" s="5" t="s">
        <v>13</v>
      </c>
      <c r="B586" s="5" t="s">
        <v>96</v>
      </c>
      <c r="C586" s="5" t="s">
        <v>2087</v>
      </c>
      <c r="D586" s="5" t="s">
        <v>468</v>
      </c>
      <c r="E586" s="5" t="s">
        <v>2088</v>
      </c>
      <c r="F586" s="6" t="s">
        <v>2089</v>
      </c>
    </row>
    <row r="587">
      <c r="A587" s="5" t="s">
        <v>13</v>
      </c>
      <c r="B587" s="5" t="s">
        <v>96</v>
      </c>
      <c r="C587" s="5" t="s">
        <v>2090</v>
      </c>
      <c r="D587" s="5" t="s">
        <v>468</v>
      </c>
      <c r="E587" s="5" t="s">
        <v>2091</v>
      </c>
      <c r="F587" s="6" t="s">
        <v>2092</v>
      </c>
    </row>
    <row r="588">
      <c r="A588" s="5" t="s">
        <v>13</v>
      </c>
      <c r="B588" s="5" t="s">
        <v>96</v>
      </c>
      <c r="C588" s="5" t="s">
        <v>2093</v>
      </c>
      <c r="D588" s="5" t="s">
        <v>468</v>
      </c>
      <c r="E588" s="5" t="s">
        <v>2094</v>
      </c>
      <c r="F588" s="6" t="s">
        <v>2095</v>
      </c>
    </row>
    <row r="589">
      <c r="A589" s="5" t="s">
        <v>13</v>
      </c>
      <c r="B589" s="5" t="s">
        <v>96</v>
      </c>
      <c r="C589" s="5" t="s">
        <v>2096</v>
      </c>
      <c r="D589" s="5" t="s">
        <v>468</v>
      </c>
      <c r="E589" s="5"/>
      <c r="F589" s="6" t="s">
        <v>2097</v>
      </c>
    </row>
    <row r="590">
      <c r="A590" s="5" t="s">
        <v>13</v>
      </c>
      <c r="B590" s="5" t="s">
        <v>96</v>
      </c>
      <c r="C590" s="5" t="s">
        <v>2098</v>
      </c>
      <c r="D590" s="5" t="s">
        <v>468</v>
      </c>
      <c r="E590" s="5" t="s">
        <v>2099</v>
      </c>
      <c r="F590" s="6" t="s">
        <v>2100</v>
      </c>
    </row>
    <row r="591">
      <c r="A591" s="5" t="s">
        <v>13</v>
      </c>
      <c r="B591" s="5" t="s">
        <v>96</v>
      </c>
      <c r="C591" s="5" t="s">
        <v>2101</v>
      </c>
      <c r="D591" s="5" t="s">
        <v>468</v>
      </c>
      <c r="E591" s="5"/>
      <c r="F591" s="6" t="s">
        <v>2102</v>
      </c>
    </row>
    <row r="592">
      <c r="A592" s="5" t="s">
        <v>13</v>
      </c>
      <c r="B592" s="5" t="s">
        <v>96</v>
      </c>
      <c r="C592" s="5" t="s">
        <v>2103</v>
      </c>
      <c r="D592" s="5" t="s">
        <v>468</v>
      </c>
      <c r="E592" s="5"/>
      <c r="F592" s="6" t="s">
        <v>2104</v>
      </c>
    </row>
    <row r="593">
      <c r="A593" s="5" t="s">
        <v>13</v>
      </c>
      <c r="B593" s="5" t="s">
        <v>96</v>
      </c>
      <c r="C593" s="5" t="s">
        <v>2105</v>
      </c>
      <c r="D593" s="5" t="s">
        <v>468</v>
      </c>
      <c r="E593" s="5" t="s">
        <v>2106</v>
      </c>
      <c r="F593" s="6" t="s">
        <v>2107</v>
      </c>
    </row>
    <row r="594">
      <c r="A594" s="5" t="s">
        <v>13</v>
      </c>
      <c r="B594" s="5" t="s">
        <v>96</v>
      </c>
      <c r="C594" s="5" t="s">
        <v>2108</v>
      </c>
      <c r="D594" s="5" t="s">
        <v>548</v>
      </c>
      <c r="E594" s="5"/>
      <c r="F594" s="6" t="s">
        <v>2109</v>
      </c>
    </row>
    <row r="595">
      <c r="A595" s="5" t="s">
        <v>13</v>
      </c>
      <c r="B595" s="5" t="s">
        <v>96</v>
      </c>
      <c r="C595" s="5" t="s">
        <v>2110</v>
      </c>
      <c r="D595" s="5" t="s">
        <v>468</v>
      </c>
      <c r="E595" s="5" t="s">
        <v>2111</v>
      </c>
      <c r="F595" s="6" t="s">
        <v>2112</v>
      </c>
    </row>
    <row r="596">
      <c r="A596" s="5" t="s">
        <v>13</v>
      </c>
      <c r="B596" s="5" t="s">
        <v>96</v>
      </c>
      <c r="C596" s="5" t="s">
        <v>2113</v>
      </c>
      <c r="D596" s="5" t="s">
        <v>468</v>
      </c>
      <c r="E596" s="5" t="s">
        <v>2114</v>
      </c>
      <c r="F596" s="6" t="s">
        <v>2115</v>
      </c>
    </row>
    <row r="597">
      <c r="A597" s="5" t="s">
        <v>13</v>
      </c>
      <c r="B597" s="5" t="s">
        <v>96</v>
      </c>
      <c r="C597" s="5" t="s">
        <v>2116</v>
      </c>
      <c r="D597" s="5" t="s">
        <v>468</v>
      </c>
      <c r="E597" s="5" t="s">
        <v>2117</v>
      </c>
      <c r="F597" s="6" t="s">
        <v>2118</v>
      </c>
    </row>
    <row r="598">
      <c r="A598" s="5" t="s">
        <v>13</v>
      </c>
      <c r="B598" s="5" t="s">
        <v>96</v>
      </c>
      <c r="C598" s="5" t="s">
        <v>2119</v>
      </c>
      <c r="D598" s="5" t="s">
        <v>468</v>
      </c>
      <c r="E598" s="5" t="s">
        <v>2120</v>
      </c>
      <c r="F598" s="6" t="s">
        <v>2121</v>
      </c>
    </row>
    <row r="599">
      <c r="A599" s="5" t="s">
        <v>13</v>
      </c>
      <c r="B599" s="5" t="s">
        <v>96</v>
      </c>
      <c r="C599" s="5" t="s">
        <v>2122</v>
      </c>
      <c r="D599" s="5" t="s">
        <v>468</v>
      </c>
      <c r="E599" s="5" t="s">
        <v>2123</v>
      </c>
      <c r="F599" s="6" t="s">
        <v>2124</v>
      </c>
    </row>
    <row r="600">
      <c r="A600" s="5" t="s">
        <v>13</v>
      </c>
      <c r="B600" s="5" t="s">
        <v>96</v>
      </c>
      <c r="C600" s="5" t="s">
        <v>2125</v>
      </c>
      <c r="D600" s="5" t="s">
        <v>468</v>
      </c>
      <c r="E600" s="5" t="s">
        <v>2126</v>
      </c>
      <c r="F600" s="6" t="s">
        <v>2127</v>
      </c>
    </row>
    <row r="601">
      <c r="A601" s="5" t="s">
        <v>13</v>
      </c>
      <c r="B601" s="5" t="s">
        <v>96</v>
      </c>
      <c r="C601" s="5" t="s">
        <v>96</v>
      </c>
      <c r="D601" s="5" t="s">
        <v>468</v>
      </c>
      <c r="E601" s="5" t="s">
        <v>2128</v>
      </c>
      <c r="F601" s="6" t="s">
        <v>2129</v>
      </c>
    </row>
    <row r="602">
      <c r="A602" s="5" t="s">
        <v>13</v>
      </c>
      <c r="B602" s="5" t="s">
        <v>96</v>
      </c>
      <c r="C602" s="5" t="s">
        <v>2130</v>
      </c>
      <c r="D602" s="5" t="s">
        <v>468</v>
      </c>
      <c r="E602" s="5" t="s">
        <v>2131</v>
      </c>
      <c r="F602" s="6" t="s">
        <v>2132</v>
      </c>
    </row>
    <row r="603">
      <c r="A603" s="5" t="s">
        <v>13</v>
      </c>
      <c r="B603" s="5" t="s">
        <v>96</v>
      </c>
      <c r="C603" s="5" t="s">
        <v>2133</v>
      </c>
      <c r="D603" s="5" t="s">
        <v>468</v>
      </c>
      <c r="E603" s="5" t="s">
        <v>2134</v>
      </c>
      <c r="F603" s="6" t="s">
        <v>2135</v>
      </c>
    </row>
    <row r="604">
      <c r="A604" s="5" t="s">
        <v>13</v>
      </c>
      <c r="B604" s="5" t="s">
        <v>96</v>
      </c>
      <c r="C604" s="5" t="s">
        <v>2136</v>
      </c>
      <c r="D604" s="5" t="s">
        <v>468</v>
      </c>
      <c r="E604" s="5" t="s">
        <v>2137</v>
      </c>
      <c r="F604" s="6" t="s">
        <v>2138</v>
      </c>
    </row>
    <row r="605">
      <c r="A605" s="5" t="s">
        <v>13</v>
      </c>
      <c r="B605" s="5" t="s">
        <v>96</v>
      </c>
      <c r="C605" s="5" t="s">
        <v>2139</v>
      </c>
      <c r="D605" s="5" t="s">
        <v>468</v>
      </c>
      <c r="E605" s="5" t="s">
        <v>2140</v>
      </c>
      <c r="F605" s="6" t="s">
        <v>2141</v>
      </c>
    </row>
    <row r="606">
      <c r="A606" s="5" t="s">
        <v>13</v>
      </c>
      <c r="B606" s="5" t="s">
        <v>96</v>
      </c>
      <c r="C606" s="5" t="s">
        <v>2142</v>
      </c>
      <c r="D606" s="5" t="s">
        <v>468</v>
      </c>
      <c r="E606" s="5" t="s">
        <v>2128</v>
      </c>
      <c r="F606" s="6" t="s">
        <v>2143</v>
      </c>
    </row>
    <row r="607">
      <c r="A607" s="5" t="s">
        <v>13</v>
      </c>
      <c r="B607" s="5" t="s">
        <v>96</v>
      </c>
      <c r="C607" s="5" t="s">
        <v>2144</v>
      </c>
      <c r="D607" s="5" t="s">
        <v>468</v>
      </c>
      <c r="E607" s="5" t="s">
        <v>2145</v>
      </c>
      <c r="F607" s="6" t="s">
        <v>2146</v>
      </c>
    </row>
    <row r="608">
      <c r="A608" s="5" t="s">
        <v>13</v>
      </c>
      <c r="B608" s="5" t="s">
        <v>96</v>
      </c>
      <c r="C608" s="5" t="s">
        <v>2147</v>
      </c>
      <c r="D608" s="5" t="s">
        <v>468</v>
      </c>
      <c r="E608" s="5"/>
      <c r="F608" s="6" t="s">
        <v>2148</v>
      </c>
    </row>
    <row r="609">
      <c r="A609" s="5" t="s">
        <v>14</v>
      </c>
      <c r="B609" s="5" t="s">
        <v>97</v>
      </c>
      <c r="C609" s="5" t="s">
        <v>2149</v>
      </c>
      <c r="D609" s="5" t="s">
        <v>468</v>
      </c>
      <c r="E609" s="5" t="s">
        <v>2150</v>
      </c>
      <c r="F609" s="6" t="s">
        <v>2151</v>
      </c>
    </row>
    <row r="610">
      <c r="A610" s="5" t="s">
        <v>14</v>
      </c>
      <c r="B610" s="5" t="s">
        <v>98</v>
      </c>
      <c r="C610" s="5" t="s">
        <v>2152</v>
      </c>
      <c r="D610" s="5" t="s">
        <v>468</v>
      </c>
      <c r="E610" s="5" t="s">
        <v>2153</v>
      </c>
      <c r="F610" s="6" t="s">
        <v>2154</v>
      </c>
    </row>
    <row r="611">
      <c r="A611" s="5" t="s">
        <v>14</v>
      </c>
      <c r="B611" s="5" t="s">
        <v>99</v>
      </c>
      <c r="C611" s="5" t="s">
        <v>2155</v>
      </c>
      <c r="D611" s="5" t="s">
        <v>468</v>
      </c>
      <c r="E611" s="5" t="s">
        <v>2156</v>
      </c>
      <c r="F611" s="6" t="s">
        <v>2157</v>
      </c>
    </row>
    <row r="612">
      <c r="A612" s="5" t="s">
        <v>14</v>
      </c>
      <c r="B612" s="5" t="s">
        <v>99</v>
      </c>
      <c r="C612" s="5" t="s">
        <v>2158</v>
      </c>
      <c r="D612" s="5" t="s">
        <v>468</v>
      </c>
      <c r="E612" s="5" t="s">
        <v>2159</v>
      </c>
      <c r="F612" s="6" t="s">
        <v>2160</v>
      </c>
    </row>
    <row r="613">
      <c r="A613" s="5" t="s">
        <v>14</v>
      </c>
      <c r="B613" s="5" t="s">
        <v>99</v>
      </c>
      <c r="C613" s="5" t="s">
        <v>2161</v>
      </c>
      <c r="D613" s="5" t="s">
        <v>468</v>
      </c>
      <c r="E613" s="5"/>
      <c r="F613" s="6" t="s">
        <v>2162</v>
      </c>
    </row>
    <row r="614">
      <c r="A614" s="5" t="s">
        <v>14</v>
      </c>
      <c r="B614" s="5" t="s">
        <v>99</v>
      </c>
      <c r="C614" s="5" t="s">
        <v>2163</v>
      </c>
      <c r="D614" s="5" t="s">
        <v>458</v>
      </c>
      <c r="E614" s="5"/>
      <c r="F614" s="6" t="s">
        <v>2164</v>
      </c>
    </row>
    <row r="615">
      <c r="A615" s="5" t="s">
        <v>14</v>
      </c>
      <c r="B615" s="5" t="s">
        <v>99</v>
      </c>
      <c r="C615" s="5" t="s">
        <v>99</v>
      </c>
      <c r="D615" s="5" t="s">
        <v>458</v>
      </c>
      <c r="E615" s="5" t="s">
        <v>2165</v>
      </c>
      <c r="F615" s="6" t="s">
        <v>2166</v>
      </c>
    </row>
    <row r="616">
      <c r="A616" s="5" t="s">
        <v>14</v>
      </c>
      <c r="B616" s="5" t="s">
        <v>99</v>
      </c>
      <c r="C616" s="5" t="s">
        <v>2167</v>
      </c>
      <c r="D616" s="5" t="s">
        <v>548</v>
      </c>
      <c r="E616" s="5" t="s">
        <v>2168</v>
      </c>
      <c r="F616" s="6" t="s">
        <v>2169</v>
      </c>
    </row>
    <row r="617">
      <c r="A617" s="5" t="s">
        <v>14</v>
      </c>
      <c r="B617" s="5" t="s">
        <v>99</v>
      </c>
      <c r="C617" s="5" t="s">
        <v>2170</v>
      </c>
      <c r="D617" s="5" t="s">
        <v>458</v>
      </c>
      <c r="E617" s="5" t="s">
        <v>2171</v>
      </c>
      <c r="F617" s="6" t="s">
        <v>2172</v>
      </c>
    </row>
    <row r="618">
      <c r="A618" s="5" t="s">
        <v>14</v>
      </c>
      <c r="B618" s="5" t="s">
        <v>99</v>
      </c>
      <c r="C618" s="5" t="s">
        <v>2173</v>
      </c>
      <c r="D618" s="5" t="s">
        <v>548</v>
      </c>
      <c r="E618" s="5" t="s">
        <v>2174</v>
      </c>
      <c r="F618" s="6" t="s">
        <v>2175</v>
      </c>
    </row>
    <row r="619">
      <c r="A619" s="5" t="s">
        <v>14</v>
      </c>
      <c r="B619" s="5" t="s">
        <v>100</v>
      </c>
      <c r="C619" s="5" t="s">
        <v>2176</v>
      </c>
      <c r="D619" s="5" t="s">
        <v>458</v>
      </c>
      <c r="E619" s="5"/>
      <c r="F619" s="6" t="s">
        <v>2177</v>
      </c>
    </row>
    <row r="620">
      <c r="A620" s="5" t="s">
        <v>14</v>
      </c>
      <c r="B620" s="5" t="s">
        <v>100</v>
      </c>
      <c r="C620" s="5" t="s">
        <v>2178</v>
      </c>
      <c r="D620" s="5" t="s">
        <v>468</v>
      </c>
      <c r="E620" s="5" t="s">
        <v>2179</v>
      </c>
      <c r="F620" s="6" t="s">
        <v>2180</v>
      </c>
    </row>
    <row r="621">
      <c r="A621" s="5" t="s">
        <v>15</v>
      </c>
      <c r="B621" s="5" t="s">
        <v>101</v>
      </c>
      <c r="C621" s="5" t="s">
        <v>2181</v>
      </c>
      <c r="D621" s="5" t="s">
        <v>468</v>
      </c>
      <c r="E621" s="5" t="s">
        <v>2182</v>
      </c>
      <c r="F621" s="6" t="s">
        <v>2183</v>
      </c>
    </row>
    <row r="622">
      <c r="A622" s="5" t="s">
        <v>15</v>
      </c>
      <c r="B622" s="5" t="s">
        <v>101</v>
      </c>
      <c r="C622" s="5" t="s">
        <v>2184</v>
      </c>
      <c r="D622" s="5" t="s">
        <v>468</v>
      </c>
      <c r="E622" s="5" t="s">
        <v>2185</v>
      </c>
      <c r="F622" s="6" t="s">
        <v>2186</v>
      </c>
    </row>
    <row r="623">
      <c r="A623" s="5" t="s">
        <v>15</v>
      </c>
      <c r="B623" s="5" t="s">
        <v>101</v>
      </c>
      <c r="C623" s="5" t="s">
        <v>2187</v>
      </c>
      <c r="D623" s="5" t="s">
        <v>468</v>
      </c>
      <c r="E623" s="5" t="s">
        <v>2188</v>
      </c>
      <c r="F623" s="6" t="s">
        <v>2189</v>
      </c>
    </row>
    <row r="624">
      <c r="A624" s="5" t="s">
        <v>15</v>
      </c>
      <c r="B624" s="5" t="s">
        <v>101</v>
      </c>
      <c r="C624" s="5" t="s">
        <v>2190</v>
      </c>
      <c r="D624" s="5" t="s">
        <v>468</v>
      </c>
      <c r="E624" s="5" t="s">
        <v>2191</v>
      </c>
      <c r="F624" s="6" t="s">
        <v>2192</v>
      </c>
    </row>
    <row r="625">
      <c r="A625" s="5" t="s">
        <v>15</v>
      </c>
      <c r="B625" s="5" t="s">
        <v>101</v>
      </c>
      <c r="C625" s="5" t="s">
        <v>2193</v>
      </c>
      <c r="D625" s="5" t="s">
        <v>468</v>
      </c>
      <c r="E625" s="5" t="s">
        <v>2194</v>
      </c>
      <c r="F625" s="6" t="s">
        <v>2195</v>
      </c>
    </row>
    <row r="626">
      <c r="A626" s="5" t="s">
        <v>15</v>
      </c>
      <c r="B626" s="5" t="s">
        <v>101</v>
      </c>
      <c r="C626" s="5" t="s">
        <v>2196</v>
      </c>
      <c r="D626" s="5" t="s">
        <v>468</v>
      </c>
      <c r="E626" s="5" t="s">
        <v>2197</v>
      </c>
      <c r="F626" s="6" t="s">
        <v>2198</v>
      </c>
    </row>
    <row r="627">
      <c r="A627" s="5" t="s">
        <v>15</v>
      </c>
      <c r="B627" s="5" t="s">
        <v>101</v>
      </c>
      <c r="C627" s="5" t="s">
        <v>2199</v>
      </c>
      <c r="D627" s="5" t="s">
        <v>468</v>
      </c>
      <c r="E627" s="5" t="s">
        <v>2200</v>
      </c>
      <c r="F627" s="6" t="s">
        <v>2201</v>
      </c>
    </row>
    <row r="628">
      <c r="A628" s="5" t="s">
        <v>15</v>
      </c>
      <c r="B628" s="5" t="s">
        <v>101</v>
      </c>
      <c r="C628" s="5" t="s">
        <v>2202</v>
      </c>
      <c r="D628" s="5" t="s">
        <v>468</v>
      </c>
      <c r="E628" s="5" t="s">
        <v>2203</v>
      </c>
      <c r="F628" s="6" t="s">
        <v>2204</v>
      </c>
    </row>
    <row r="629">
      <c r="A629" s="5" t="s">
        <v>15</v>
      </c>
      <c r="B629" s="5" t="s">
        <v>101</v>
      </c>
      <c r="C629" s="5" t="s">
        <v>2205</v>
      </c>
      <c r="D629" s="5" t="s">
        <v>468</v>
      </c>
      <c r="E629" s="5" t="s">
        <v>2206</v>
      </c>
      <c r="F629" s="6" t="s">
        <v>2207</v>
      </c>
    </row>
    <row r="630">
      <c r="A630" s="5" t="s">
        <v>15</v>
      </c>
      <c r="B630" s="5" t="s">
        <v>101</v>
      </c>
      <c r="C630" s="5" t="s">
        <v>2208</v>
      </c>
      <c r="D630" s="5" t="s">
        <v>548</v>
      </c>
      <c r="E630" s="5" t="s">
        <v>2209</v>
      </c>
      <c r="F630" s="6" t="s">
        <v>2210</v>
      </c>
    </row>
    <row r="631">
      <c r="A631" s="5" t="s">
        <v>15</v>
      </c>
      <c r="B631" s="5" t="s">
        <v>101</v>
      </c>
      <c r="C631" s="5" t="s">
        <v>2211</v>
      </c>
      <c r="D631" s="5" t="s">
        <v>468</v>
      </c>
      <c r="E631" s="5" t="s">
        <v>2212</v>
      </c>
      <c r="F631" s="6" t="s">
        <v>2213</v>
      </c>
    </row>
    <row r="632">
      <c r="A632" s="5" t="s">
        <v>15</v>
      </c>
      <c r="B632" s="5" t="s">
        <v>101</v>
      </c>
      <c r="C632" s="5" t="s">
        <v>2214</v>
      </c>
      <c r="D632" s="5" t="s">
        <v>468</v>
      </c>
      <c r="E632" s="5"/>
      <c r="F632" s="6" t="s">
        <v>2215</v>
      </c>
    </row>
    <row r="633">
      <c r="A633" s="5" t="s">
        <v>15</v>
      </c>
      <c r="B633" s="5" t="s">
        <v>101</v>
      </c>
      <c r="C633" s="5" t="s">
        <v>2216</v>
      </c>
      <c r="D633" s="5" t="s">
        <v>468</v>
      </c>
      <c r="E633" s="5" t="s">
        <v>2217</v>
      </c>
      <c r="F633" s="6" t="s">
        <v>2218</v>
      </c>
    </row>
    <row r="634">
      <c r="A634" s="5" t="s">
        <v>15</v>
      </c>
      <c r="B634" s="5" t="s">
        <v>101</v>
      </c>
      <c r="C634" s="5" t="s">
        <v>2219</v>
      </c>
      <c r="D634" s="5" t="s">
        <v>468</v>
      </c>
      <c r="E634" s="5" t="s">
        <v>2220</v>
      </c>
      <c r="F634" s="6" t="s">
        <v>2221</v>
      </c>
    </row>
    <row r="635">
      <c r="A635" s="5" t="s">
        <v>15</v>
      </c>
      <c r="B635" s="5" t="s">
        <v>101</v>
      </c>
      <c r="C635" s="5" t="s">
        <v>2222</v>
      </c>
      <c r="D635" s="5" t="s">
        <v>468</v>
      </c>
      <c r="E635" s="5" t="s">
        <v>2223</v>
      </c>
      <c r="F635" s="6" t="s">
        <v>2224</v>
      </c>
    </row>
    <row r="636">
      <c r="A636" s="5" t="s">
        <v>15</v>
      </c>
      <c r="B636" s="5" t="s">
        <v>101</v>
      </c>
      <c r="C636" s="5" t="s">
        <v>2225</v>
      </c>
      <c r="D636" s="5" t="s">
        <v>468</v>
      </c>
      <c r="E636" s="5" t="s">
        <v>2226</v>
      </c>
      <c r="F636" s="6" t="s">
        <v>2227</v>
      </c>
    </row>
    <row r="637">
      <c r="A637" s="5" t="s">
        <v>15</v>
      </c>
      <c r="B637" s="5" t="s">
        <v>102</v>
      </c>
      <c r="C637" s="5" t="s">
        <v>2228</v>
      </c>
      <c r="D637" s="5" t="s">
        <v>468</v>
      </c>
      <c r="E637" s="5" t="s">
        <v>2229</v>
      </c>
      <c r="F637" s="6" t="s">
        <v>2230</v>
      </c>
    </row>
    <row r="638">
      <c r="A638" s="5" t="s">
        <v>15</v>
      </c>
      <c r="B638" s="5" t="s">
        <v>102</v>
      </c>
      <c r="C638" s="5" t="s">
        <v>2231</v>
      </c>
      <c r="D638" s="5" t="s">
        <v>468</v>
      </c>
      <c r="E638" s="5" t="s">
        <v>2232</v>
      </c>
      <c r="F638" s="6" t="s">
        <v>2233</v>
      </c>
    </row>
    <row r="639">
      <c r="A639" s="5" t="s">
        <v>15</v>
      </c>
      <c r="B639" s="5" t="s">
        <v>102</v>
      </c>
      <c r="C639" s="5" t="s">
        <v>2234</v>
      </c>
      <c r="D639" s="5" t="s">
        <v>468</v>
      </c>
      <c r="E639" s="5" t="s">
        <v>2235</v>
      </c>
      <c r="F639" s="6" t="s">
        <v>2236</v>
      </c>
    </row>
    <row r="640">
      <c r="A640" s="5" t="s">
        <v>15</v>
      </c>
      <c r="B640" s="5" t="s">
        <v>102</v>
      </c>
      <c r="C640" s="5" t="s">
        <v>2237</v>
      </c>
      <c r="D640" s="5" t="s">
        <v>468</v>
      </c>
      <c r="E640" s="5"/>
      <c r="F640" s="6" t="s">
        <v>2238</v>
      </c>
    </row>
    <row r="641">
      <c r="A641" s="5" t="s">
        <v>15</v>
      </c>
      <c r="B641" s="5" t="s">
        <v>102</v>
      </c>
      <c r="C641" s="5" t="s">
        <v>2239</v>
      </c>
      <c r="D641" s="5" t="s">
        <v>468</v>
      </c>
      <c r="E641" s="5" t="s">
        <v>2240</v>
      </c>
      <c r="F641" s="6" t="s">
        <v>2241</v>
      </c>
    </row>
    <row r="642">
      <c r="A642" s="5" t="s">
        <v>15</v>
      </c>
      <c r="B642" s="5" t="s">
        <v>102</v>
      </c>
      <c r="C642" s="5" t="s">
        <v>2242</v>
      </c>
      <c r="D642" s="5" t="s">
        <v>468</v>
      </c>
      <c r="E642" s="5" t="s">
        <v>2243</v>
      </c>
      <c r="F642" s="6" t="s">
        <v>2244</v>
      </c>
    </row>
    <row r="643">
      <c r="A643" s="5" t="s">
        <v>15</v>
      </c>
      <c r="B643" s="5" t="s">
        <v>102</v>
      </c>
      <c r="C643" s="5" t="s">
        <v>2245</v>
      </c>
      <c r="D643" s="5" t="s">
        <v>468</v>
      </c>
      <c r="E643" s="5" t="s">
        <v>2246</v>
      </c>
      <c r="F643" s="6" t="s">
        <v>2247</v>
      </c>
    </row>
    <row r="644">
      <c r="A644" s="5" t="s">
        <v>15</v>
      </c>
      <c r="B644" s="5" t="s">
        <v>102</v>
      </c>
      <c r="C644" s="5" t="s">
        <v>2248</v>
      </c>
      <c r="D644" s="5" t="s">
        <v>468</v>
      </c>
      <c r="E644" s="5" t="s">
        <v>2249</v>
      </c>
      <c r="F644" s="6" t="s">
        <v>2250</v>
      </c>
    </row>
    <row r="645">
      <c r="A645" s="5" t="s">
        <v>15</v>
      </c>
      <c r="B645" s="5" t="s">
        <v>102</v>
      </c>
      <c r="C645" s="5" t="s">
        <v>2251</v>
      </c>
      <c r="D645" s="5" t="s">
        <v>548</v>
      </c>
      <c r="E645" s="5" t="s">
        <v>2252</v>
      </c>
      <c r="F645" s="6" t="s">
        <v>2253</v>
      </c>
    </row>
    <row r="646">
      <c r="A646" s="5" t="s">
        <v>15</v>
      </c>
      <c r="B646" s="5" t="s">
        <v>103</v>
      </c>
      <c r="C646" s="5" t="s">
        <v>2254</v>
      </c>
      <c r="D646" s="5" t="s">
        <v>458</v>
      </c>
      <c r="E646" s="5" t="s">
        <v>2255</v>
      </c>
      <c r="F646" s="6" t="s">
        <v>2256</v>
      </c>
    </row>
    <row r="647">
      <c r="A647" s="5" t="s">
        <v>15</v>
      </c>
      <c r="B647" s="5" t="s">
        <v>103</v>
      </c>
      <c r="C647" s="5" t="s">
        <v>2257</v>
      </c>
      <c r="D647" s="5" t="s">
        <v>468</v>
      </c>
      <c r="E647" s="5" t="s">
        <v>2258</v>
      </c>
      <c r="F647" s="6" t="s">
        <v>2259</v>
      </c>
    </row>
    <row r="648">
      <c r="A648" s="5" t="s">
        <v>15</v>
      </c>
      <c r="B648" s="5" t="s">
        <v>103</v>
      </c>
      <c r="C648" s="5" t="s">
        <v>2260</v>
      </c>
      <c r="D648" s="5" t="s">
        <v>468</v>
      </c>
      <c r="E648" s="5" t="s">
        <v>2261</v>
      </c>
      <c r="F648" s="6" t="s">
        <v>2262</v>
      </c>
    </row>
    <row r="649">
      <c r="A649" s="5" t="s">
        <v>15</v>
      </c>
      <c r="B649" s="5" t="s">
        <v>103</v>
      </c>
      <c r="C649" s="5" t="s">
        <v>2263</v>
      </c>
      <c r="D649" s="5" t="s">
        <v>468</v>
      </c>
      <c r="E649" s="5" t="s">
        <v>2264</v>
      </c>
      <c r="F649" s="6" t="s">
        <v>2265</v>
      </c>
    </row>
    <row r="650">
      <c r="A650" s="5" t="s">
        <v>15</v>
      </c>
      <c r="B650" s="5" t="s">
        <v>103</v>
      </c>
      <c r="C650" s="5" t="s">
        <v>2266</v>
      </c>
      <c r="D650" s="5" t="s">
        <v>468</v>
      </c>
      <c r="E650" s="5" t="s">
        <v>2267</v>
      </c>
      <c r="F650" s="6" t="s">
        <v>2268</v>
      </c>
    </row>
    <row r="651">
      <c r="A651" s="5" t="s">
        <v>15</v>
      </c>
      <c r="B651" s="5" t="s">
        <v>103</v>
      </c>
      <c r="C651" s="5" t="s">
        <v>2269</v>
      </c>
      <c r="D651" s="5" t="s">
        <v>468</v>
      </c>
      <c r="E651" s="5" t="s">
        <v>2270</v>
      </c>
      <c r="F651" s="6" t="s">
        <v>2271</v>
      </c>
    </row>
    <row r="652">
      <c r="A652" s="5" t="s">
        <v>15</v>
      </c>
      <c r="B652" s="5" t="s">
        <v>103</v>
      </c>
      <c r="C652" s="5" t="s">
        <v>2272</v>
      </c>
      <c r="D652" s="5" t="s">
        <v>468</v>
      </c>
      <c r="E652" s="5" t="s">
        <v>2273</v>
      </c>
      <c r="F652" s="6" t="s">
        <v>2274</v>
      </c>
    </row>
    <row r="653">
      <c r="A653" s="5" t="s">
        <v>15</v>
      </c>
      <c r="B653" s="5" t="s">
        <v>103</v>
      </c>
      <c r="C653" s="5" t="s">
        <v>2275</v>
      </c>
      <c r="D653" s="5" t="s">
        <v>468</v>
      </c>
      <c r="E653" s="5" t="s">
        <v>2276</v>
      </c>
      <c r="F653" s="6" t="s">
        <v>2277</v>
      </c>
    </row>
    <row r="654">
      <c r="A654" s="5" t="s">
        <v>15</v>
      </c>
      <c r="B654" s="5" t="s">
        <v>103</v>
      </c>
      <c r="C654" s="5" t="s">
        <v>2278</v>
      </c>
      <c r="D654" s="5" t="s">
        <v>458</v>
      </c>
      <c r="E654" s="5"/>
      <c r="F654" s="6" t="s">
        <v>2279</v>
      </c>
    </row>
    <row r="655">
      <c r="A655" s="5" t="s">
        <v>15</v>
      </c>
      <c r="B655" s="5" t="s">
        <v>103</v>
      </c>
      <c r="C655" s="5" t="s">
        <v>2280</v>
      </c>
      <c r="D655" s="5" t="s">
        <v>468</v>
      </c>
      <c r="E655" s="5"/>
      <c r="F655" s="6" t="s">
        <v>2281</v>
      </c>
    </row>
    <row r="656">
      <c r="A656" s="5" t="s">
        <v>15</v>
      </c>
      <c r="B656" s="5" t="s">
        <v>103</v>
      </c>
      <c r="C656" s="5" t="s">
        <v>2282</v>
      </c>
      <c r="D656" s="5" t="s">
        <v>468</v>
      </c>
      <c r="E656" s="5" t="s">
        <v>2283</v>
      </c>
      <c r="F656" s="6" t="s">
        <v>2284</v>
      </c>
    </row>
    <row r="657">
      <c r="A657" s="5" t="s">
        <v>15</v>
      </c>
      <c r="B657" s="5" t="s">
        <v>103</v>
      </c>
      <c r="C657" s="5" t="s">
        <v>2285</v>
      </c>
      <c r="D657" s="5" t="s">
        <v>468</v>
      </c>
      <c r="E657" s="5" t="s">
        <v>2286</v>
      </c>
      <c r="F657" s="6" t="s">
        <v>2287</v>
      </c>
    </row>
    <row r="658">
      <c r="A658" s="5" t="s">
        <v>15</v>
      </c>
      <c r="B658" s="5" t="s">
        <v>103</v>
      </c>
      <c r="C658" s="5" t="s">
        <v>2288</v>
      </c>
      <c r="D658" s="5" t="s">
        <v>468</v>
      </c>
      <c r="E658" s="5" t="s">
        <v>2289</v>
      </c>
      <c r="F658" s="6" t="s">
        <v>2290</v>
      </c>
    </row>
    <row r="659">
      <c r="A659" s="5" t="s">
        <v>15</v>
      </c>
      <c r="B659" s="5" t="s">
        <v>103</v>
      </c>
      <c r="C659" s="5" t="s">
        <v>2291</v>
      </c>
      <c r="D659" s="5" t="s">
        <v>468</v>
      </c>
      <c r="E659" s="5" t="s">
        <v>2292</v>
      </c>
      <c r="F659" s="6" t="s">
        <v>2293</v>
      </c>
    </row>
    <row r="660">
      <c r="A660" s="5" t="s">
        <v>15</v>
      </c>
      <c r="B660" s="5" t="s">
        <v>103</v>
      </c>
      <c r="C660" s="5" t="s">
        <v>2294</v>
      </c>
      <c r="D660" s="5" t="s">
        <v>468</v>
      </c>
      <c r="E660" s="5" t="s">
        <v>2295</v>
      </c>
      <c r="F660" s="6" t="s">
        <v>2296</v>
      </c>
    </row>
    <row r="661">
      <c r="A661" s="5" t="s">
        <v>15</v>
      </c>
      <c r="B661" s="5" t="s">
        <v>103</v>
      </c>
      <c r="C661" s="5" t="s">
        <v>2297</v>
      </c>
      <c r="D661" s="5" t="s">
        <v>548</v>
      </c>
      <c r="E661" s="5" t="s">
        <v>2298</v>
      </c>
      <c r="F661" s="6" t="s">
        <v>2299</v>
      </c>
    </row>
    <row r="662">
      <c r="A662" s="5" t="s">
        <v>15</v>
      </c>
      <c r="B662" s="5" t="s">
        <v>104</v>
      </c>
      <c r="C662" s="5" t="s">
        <v>104</v>
      </c>
      <c r="D662" s="5" t="s">
        <v>468</v>
      </c>
      <c r="E662" s="5"/>
      <c r="F662" s="6" t="s">
        <v>2300</v>
      </c>
    </row>
    <row r="663">
      <c r="A663" s="5" t="s">
        <v>15</v>
      </c>
      <c r="B663" s="5" t="s">
        <v>104</v>
      </c>
      <c r="C663" s="5" t="s">
        <v>2301</v>
      </c>
      <c r="D663" s="5" t="s">
        <v>468</v>
      </c>
      <c r="E663" s="5" t="s">
        <v>2302</v>
      </c>
      <c r="F663" s="6" t="s">
        <v>2303</v>
      </c>
    </row>
    <row r="664">
      <c r="A664" s="5" t="s">
        <v>15</v>
      </c>
      <c r="B664" s="5" t="s">
        <v>104</v>
      </c>
      <c r="C664" s="5" t="s">
        <v>2304</v>
      </c>
      <c r="D664" s="5" t="s">
        <v>468</v>
      </c>
      <c r="E664" s="5" t="s">
        <v>2305</v>
      </c>
      <c r="F664" s="6" t="s">
        <v>2306</v>
      </c>
    </row>
    <row r="665">
      <c r="A665" s="5" t="s">
        <v>15</v>
      </c>
      <c r="B665" s="5" t="s">
        <v>104</v>
      </c>
      <c r="C665" s="5" t="s">
        <v>2307</v>
      </c>
      <c r="D665" s="5" t="s">
        <v>468</v>
      </c>
      <c r="E665" s="5"/>
      <c r="F665" s="6" t="s">
        <v>2308</v>
      </c>
    </row>
    <row r="666">
      <c r="A666" s="5" t="s">
        <v>15</v>
      </c>
      <c r="B666" s="5" t="s">
        <v>105</v>
      </c>
      <c r="C666" s="5" t="s">
        <v>2309</v>
      </c>
      <c r="D666" s="5" t="s">
        <v>468</v>
      </c>
      <c r="E666" s="5" t="s">
        <v>2310</v>
      </c>
      <c r="F666" s="6" t="s">
        <v>2311</v>
      </c>
    </row>
    <row r="667">
      <c r="A667" s="5" t="s">
        <v>15</v>
      </c>
      <c r="B667" s="5" t="s">
        <v>105</v>
      </c>
      <c r="C667" s="5" t="s">
        <v>2312</v>
      </c>
      <c r="D667" s="5" t="s">
        <v>468</v>
      </c>
      <c r="E667" s="5" t="s">
        <v>2313</v>
      </c>
      <c r="F667" s="6" t="s">
        <v>2314</v>
      </c>
    </row>
    <row r="668">
      <c r="A668" s="5" t="s">
        <v>15</v>
      </c>
      <c r="B668" s="5" t="s">
        <v>105</v>
      </c>
      <c r="C668" s="5" t="s">
        <v>2315</v>
      </c>
      <c r="D668" s="5" t="s">
        <v>548</v>
      </c>
      <c r="E668" s="5" t="s">
        <v>2316</v>
      </c>
      <c r="F668" s="6" t="s">
        <v>2317</v>
      </c>
    </row>
    <row r="669">
      <c r="A669" s="5" t="s">
        <v>15</v>
      </c>
      <c r="B669" s="5" t="s">
        <v>105</v>
      </c>
      <c r="C669" s="5" t="s">
        <v>2318</v>
      </c>
      <c r="D669" s="5" t="s">
        <v>468</v>
      </c>
      <c r="E669" s="5" t="s">
        <v>2319</v>
      </c>
      <c r="F669" s="6" t="s">
        <v>2320</v>
      </c>
    </row>
    <row r="670">
      <c r="A670" s="5" t="s">
        <v>15</v>
      </c>
      <c r="B670" s="5" t="s">
        <v>105</v>
      </c>
      <c r="C670" s="5" t="s">
        <v>2321</v>
      </c>
      <c r="D670" s="5" t="s">
        <v>468</v>
      </c>
      <c r="E670" s="5" t="s">
        <v>2322</v>
      </c>
      <c r="F670" s="6" t="s">
        <v>2323</v>
      </c>
    </row>
    <row r="671">
      <c r="A671" s="5" t="s">
        <v>15</v>
      </c>
      <c r="B671" s="5" t="s">
        <v>105</v>
      </c>
      <c r="C671" s="5" t="s">
        <v>2324</v>
      </c>
      <c r="D671" s="5" t="s">
        <v>468</v>
      </c>
      <c r="E671" s="5"/>
      <c r="F671" s="6" t="s">
        <v>2325</v>
      </c>
    </row>
    <row r="672">
      <c r="A672" s="5" t="s">
        <v>15</v>
      </c>
      <c r="B672" s="5" t="s">
        <v>105</v>
      </c>
      <c r="C672" s="5" t="s">
        <v>2326</v>
      </c>
      <c r="D672" s="5" t="s">
        <v>548</v>
      </c>
      <c r="E672" s="5" t="s">
        <v>2327</v>
      </c>
      <c r="F672" s="6" t="s">
        <v>2328</v>
      </c>
    </row>
    <row r="673">
      <c r="A673" s="5" t="s">
        <v>15</v>
      </c>
      <c r="B673" s="5" t="s">
        <v>105</v>
      </c>
      <c r="C673" s="5" t="s">
        <v>2329</v>
      </c>
      <c r="D673" s="5" t="s">
        <v>468</v>
      </c>
      <c r="E673" s="5" t="s">
        <v>2330</v>
      </c>
      <c r="F673" s="6" t="s">
        <v>2331</v>
      </c>
    </row>
    <row r="674">
      <c r="A674" s="5" t="s">
        <v>15</v>
      </c>
      <c r="B674" s="5" t="s">
        <v>105</v>
      </c>
      <c r="C674" s="5" t="s">
        <v>2332</v>
      </c>
      <c r="D674" s="5" t="s">
        <v>468</v>
      </c>
      <c r="E674" s="5" t="s">
        <v>2333</v>
      </c>
      <c r="F674" s="6" t="s">
        <v>2334</v>
      </c>
    </row>
    <row r="675">
      <c r="A675" s="5" t="s">
        <v>15</v>
      </c>
      <c r="B675" s="5" t="s">
        <v>105</v>
      </c>
      <c r="C675" s="5" t="s">
        <v>2335</v>
      </c>
      <c r="D675" s="5" t="s">
        <v>468</v>
      </c>
      <c r="E675" s="5" t="s">
        <v>2336</v>
      </c>
      <c r="F675" s="6" t="s">
        <v>2337</v>
      </c>
    </row>
    <row r="676">
      <c r="A676" s="5" t="s">
        <v>15</v>
      </c>
      <c r="B676" s="5" t="s">
        <v>105</v>
      </c>
      <c r="C676" s="5" t="s">
        <v>2338</v>
      </c>
      <c r="D676" s="5" t="s">
        <v>468</v>
      </c>
      <c r="E676" s="5" t="s">
        <v>2339</v>
      </c>
      <c r="F676" s="6" t="s">
        <v>2340</v>
      </c>
    </row>
    <row r="677">
      <c r="A677" s="5" t="s">
        <v>15</v>
      </c>
      <c r="B677" s="5" t="s">
        <v>105</v>
      </c>
      <c r="C677" s="5" t="s">
        <v>2341</v>
      </c>
      <c r="D677" s="5" t="s">
        <v>468</v>
      </c>
      <c r="E677" s="5"/>
      <c r="F677" s="6" t="s">
        <v>2342</v>
      </c>
    </row>
    <row r="678">
      <c r="A678" s="5" t="s">
        <v>15</v>
      </c>
      <c r="B678" s="5" t="s">
        <v>105</v>
      </c>
      <c r="C678" s="5" t="s">
        <v>2343</v>
      </c>
      <c r="D678" s="5" t="s">
        <v>468</v>
      </c>
      <c r="E678" s="5" t="s">
        <v>2344</v>
      </c>
      <c r="F678" s="6" t="s">
        <v>2345</v>
      </c>
    </row>
    <row r="679">
      <c r="A679" s="5" t="s">
        <v>15</v>
      </c>
      <c r="B679" s="5" t="s">
        <v>105</v>
      </c>
      <c r="C679" s="5" t="s">
        <v>2346</v>
      </c>
      <c r="D679" s="5" t="s">
        <v>468</v>
      </c>
      <c r="E679" s="5" t="s">
        <v>2347</v>
      </c>
      <c r="F679" s="6" t="s">
        <v>2348</v>
      </c>
    </row>
    <row r="680">
      <c r="A680" s="5" t="s">
        <v>15</v>
      </c>
      <c r="B680" s="5" t="s">
        <v>106</v>
      </c>
      <c r="C680" s="5" t="s">
        <v>2349</v>
      </c>
      <c r="D680" s="5" t="s">
        <v>468</v>
      </c>
      <c r="E680" s="5" t="s">
        <v>2350</v>
      </c>
      <c r="F680" s="6" t="s">
        <v>2351</v>
      </c>
    </row>
    <row r="681">
      <c r="A681" s="5" t="s">
        <v>15</v>
      </c>
      <c r="B681" s="5" t="s">
        <v>106</v>
      </c>
      <c r="C681" s="5" t="s">
        <v>2352</v>
      </c>
      <c r="D681" s="5" t="s">
        <v>468</v>
      </c>
      <c r="E681" s="5" t="s">
        <v>2353</v>
      </c>
      <c r="F681" s="6" t="s">
        <v>2354</v>
      </c>
    </row>
    <row r="682">
      <c r="A682" s="5" t="s">
        <v>15</v>
      </c>
      <c r="B682" s="5" t="s">
        <v>106</v>
      </c>
      <c r="C682" s="5" t="s">
        <v>2355</v>
      </c>
      <c r="D682" s="5" t="s">
        <v>468</v>
      </c>
      <c r="E682" s="5"/>
      <c r="F682" s="6" t="s">
        <v>2356</v>
      </c>
    </row>
    <row r="683">
      <c r="A683" s="5" t="s">
        <v>15</v>
      </c>
      <c r="B683" s="5" t="s">
        <v>106</v>
      </c>
      <c r="C683" s="5" t="s">
        <v>2357</v>
      </c>
      <c r="D683" s="5" t="s">
        <v>468</v>
      </c>
      <c r="E683" s="5"/>
      <c r="F683" s="6" t="s">
        <v>2358</v>
      </c>
    </row>
    <row r="684">
      <c r="A684" s="5" t="s">
        <v>15</v>
      </c>
      <c r="B684" s="5" t="s">
        <v>106</v>
      </c>
      <c r="C684" s="5" t="s">
        <v>2359</v>
      </c>
      <c r="D684" s="5" t="s">
        <v>468</v>
      </c>
      <c r="E684" s="5" t="s">
        <v>2360</v>
      </c>
      <c r="F684" s="6" t="s">
        <v>2361</v>
      </c>
    </row>
    <row r="685">
      <c r="A685" s="5" t="s">
        <v>15</v>
      </c>
      <c r="B685" s="5" t="s">
        <v>106</v>
      </c>
      <c r="C685" s="5" t="s">
        <v>2362</v>
      </c>
      <c r="D685" s="5" t="s">
        <v>468</v>
      </c>
      <c r="E685" s="5"/>
      <c r="F685" s="6" t="s">
        <v>2363</v>
      </c>
    </row>
    <row r="686">
      <c r="A686" s="5" t="s">
        <v>15</v>
      </c>
      <c r="B686" s="5" t="s">
        <v>106</v>
      </c>
      <c r="C686" s="5" t="s">
        <v>2364</v>
      </c>
      <c r="D686" s="5" t="s">
        <v>468</v>
      </c>
      <c r="E686" s="5" t="s">
        <v>2365</v>
      </c>
      <c r="F686" s="6" t="s">
        <v>2366</v>
      </c>
    </row>
    <row r="687">
      <c r="A687" s="5" t="s">
        <v>15</v>
      </c>
      <c r="B687" s="5" t="s">
        <v>106</v>
      </c>
      <c r="C687" s="5" t="s">
        <v>2367</v>
      </c>
      <c r="D687" s="5" t="s">
        <v>468</v>
      </c>
      <c r="E687" s="5" t="s">
        <v>2368</v>
      </c>
      <c r="F687" s="6" t="s">
        <v>2369</v>
      </c>
    </row>
    <row r="688">
      <c r="A688" s="5" t="s">
        <v>15</v>
      </c>
      <c r="B688" s="5" t="s">
        <v>107</v>
      </c>
      <c r="C688" s="5" t="s">
        <v>2370</v>
      </c>
      <c r="D688" s="5" t="s">
        <v>468</v>
      </c>
      <c r="E688" s="5" t="s">
        <v>2371</v>
      </c>
      <c r="F688" s="6" t="s">
        <v>2372</v>
      </c>
    </row>
    <row r="689">
      <c r="A689" s="5" t="s">
        <v>15</v>
      </c>
      <c r="B689" s="5" t="s">
        <v>107</v>
      </c>
      <c r="C689" s="5" t="s">
        <v>2373</v>
      </c>
      <c r="D689" s="5" t="s">
        <v>468</v>
      </c>
      <c r="E689" s="5" t="s">
        <v>2374</v>
      </c>
      <c r="F689" s="6" t="s">
        <v>2375</v>
      </c>
    </row>
    <row r="690">
      <c r="A690" s="5" t="s">
        <v>15</v>
      </c>
      <c r="B690" s="5" t="s">
        <v>107</v>
      </c>
      <c r="C690" s="5" t="s">
        <v>107</v>
      </c>
      <c r="D690" s="5" t="s">
        <v>468</v>
      </c>
      <c r="E690" s="5"/>
      <c r="F690" s="6" t="s">
        <v>2376</v>
      </c>
    </row>
    <row r="691">
      <c r="A691" s="5" t="s">
        <v>15</v>
      </c>
      <c r="B691" s="5" t="s">
        <v>108</v>
      </c>
      <c r="C691" s="5" t="s">
        <v>2377</v>
      </c>
      <c r="D691" s="5" t="s">
        <v>468</v>
      </c>
      <c r="E691" s="5" t="s">
        <v>2378</v>
      </c>
      <c r="F691" s="6" t="s">
        <v>2379</v>
      </c>
    </row>
    <row r="692">
      <c r="A692" s="5" t="s">
        <v>15</v>
      </c>
      <c r="B692" s="5" t="s">
        <v>109</v>
      </c>
      <c r="C692" s="5" t="s">
        <v>2380</v>
      </c>
      <c r="D692" s="5" t="s">
        <v>468</v>
      </c>
      <c r="E692" s="5" t="s">
        <v>2381</v>
      </c>
      <c r="F692" s="6" t="s">
        <v>2382</v>
      </c>
    </row>
    <row r="693">
      <c r="A693" s="5" t="s">
        <v>15</v>
      </c>
      <c r="B693" s="5" t="s">
        <v>109</v>
      </c>
      <c r="C693" s="5" t="s">
        <v>2383</v>
      </c>
      <c r="D693" s="5" t="s">
        <v>468</v>
      </c>
      <c r="E693" s="5" t="s">
        <v>2384</v>
      </c>
      <c r="F693" s="6" t="s">
        <v>2385</v>
      </c>
    </row>
    <row r="694">
      <c r="A694" s="5" t="s">
        <v>15</v>
      </c>
      <c r="B694" s="5" t="s">
        <v>109</v>
      </c>
      <c r="C694" s="5" t="s">
        <v>2386</v>
      </c>
      <c r="D694" s="5" t="s">
        <v>468</v>
      </c>
      <c r="E694" s="5"/>
      <c r="F694" s="6" t="s">
        <v>2387</v>
      </c>
    </row>
    <row r="695">
      <c r="A695" s="5" t="s">
        <v>15</v>
      </c>
      <c r="B695" s="5" t="s">
        <v>109</v>
      </c>
      <c r="C695" s="5" t="s">
        <v>2388</v>
      </c>
      <c r="D695" s="5" t="s">
        <v>468</v>
      </c>
      <c r="E695" s="5" t="s">
        <v>2389</v>
      </c>
      <c r="F695" s="6" t="s">
        <v>2390</v>
      </c>
    </row>
    <row r="696">
      <c r="A696" s="5" t="s">
        <v>15</v>
      </c>
      <c r="B696" s="5" t="s">
        <v>109</v>
      </c>
      <c r="C696" s="5" t="s">
        <v>2391</v>
      </c>
      <c r="D696" s="5" t="s">
        <v>468</v>
      </c>
      <c r="E696" s="5" t="s">
        <v>2392</v>
      </c>
      <c r="F696" s="6" t="s">
        <v>2393</v>
      </c>
    </row>
    <row r="697">
      <c r="A697" s="5" t="s">
        <v>15</v>
      </c>
      <c r="B697" s="5" t="s">
        <v>109</v>
      </c>
      <c r="C697" s="5" t="s">
        <v>2394</v>
      </c>
      <c r="D697" s="5" t="s">
        <v>468</v>
      </c>
      <c r="E697" s="5" t="s">
        <v>2395</v>
      </c>
      <c r="F697" s="6" t="s">
        <v>2396</v>
      </c>
    </row>
    <row r="698">
      <c r="A698" s="5" t="s">
        <v>15</v>
      </c>
      <c r="B698" s="5" t="s">
        <v>109</v>
      </c>
      <c r="C698" s="5" t="s">
        <v>2397</v>
      </c>
      <c r="D698" s="5" t="s">
        <v>468</v>
      </c>
      <c r="E698" s="5" t="s">
        <v>2398</v>
      </c>
      <c r="F698" s="6" t="s">
        <v>2399</v>
      </c>
    </row>
    <row r="699">
      <c r="A699" s="5" t="s">
        <v>15</v>
      </c>
      <c r="B699" s="5" t="s">
        <v>109</v>
      </c>
      <c r="C699" s="5" t="s">
        <v>2400</v>
      </c>
      <c r="D699" s="5" t="s">
        <v>468</v>
      </c>
      <c r="E699" s="5" t="s">
        <v>2401</v>
      </c>
      <c r="F699" s="6" t="s">
        <v>2402</v>
      </c>
    </row>
    <row r="700">
      <c r="A700" s="5" t="s">
        <v>15</v>
      </c>
      <c r="B700" s="5" t="s">
        <v>109</v>
      </c>
      <c r="C700" s="5" t="s">
        <v>2403</v>
      </c>
      <c r="D700" s="5" t="s">
        <v>468</v>
      </c>
      <c r="E700" s="5" t="s">
        <v>2404</v>
      </c>
      <c r="F700" s="6" t="s">
        <v>2405</v>
      </c>
    </row>
    <row r="701">
      <c r="A701" s="5" t="s">
        <v>15</v>
      </c>
      <c r="B701" s="5" t="s">
        <v>109</v>
      </c>
      <c r="C701" s="5" t="s">
        <v>2406</v>
      </c>
      <c r="D701" s="5" t="s">
        <v>468</v>
      </c>
      <c r="E701" s="5" t="s">
        <v>2407</v>
      </c>
      <c r="F701" s="6" t="s">
        <v>2408</v>
      </c>
    </row>
    <row r="702">
      <c r="A702" s="5" t="s">
        <v>15</v>
      </c>
      <c r="B702" s="5" t="s">
        <v>109</v>
      </c>
      <c r="C702" s="5" t="s">
        <v>2409</v>
      </c>
      <c r="D702" s="5" t="s">
        <v>468</v>
      </c>
      <c r="E702" s="5" t="s">
        <v>2410</v>
      </c>
      <c r="F702" s="6" t="s">
        <v>2411</v>
      </c>
    </row>
    <row r="703">
      <c r="A703" s="5" t="s">
        <v>15</v>
      </c>
      <c r="B703" s="5" t="s">
        <v>109</v>
      </c>
      <c r="C703" s="5" t="s">
        <v>2412</v>
      </c>
      <c r="D703" s="5" t="s">
        <v>468</v>
      </c>
      <c r="E703" s="5" t="s">
        <v>2413</v>
      </c>
      <c r="F703" s="6" t="s">
        <v>2414</v>
      </c>
    </row>
    <row r="704">
      <c r="A704" s="5" t="s">
        <v>15</v>
      </c>
      <c r="B704" s="5" t="s">
        <v>109</v>
      </c>
      <c r="C704" s="5" t="s">
        <v>2415</v>
      </c>
      <c r="D704" s="5" t="s">
        <v>468</v>
      </c>
      <c r="E704" s="5" t="s">
        <v>2416</v>
      </c>
      <c r="F704" s="6" t="s">
        <v>2417</v>
      </c>
    </row>
    <row r="705">
      <c r="A705" s="5" t="s">
        <v>15</v>
      </c>
      <c r="B705" s="5" t="s">
        <v>109</v>
      </c>
      <c r="C705" s="5" t="s">
        <v>2418</v>
      </c>
      <c r="D705" s="5" t="s">
        <v>468</v>
      </c>
      <c r="E705" s="5" t="s">
        <v>2407</v>
      </c>
      <c r="F705" s="6" t="s">
        <v>2419</v>
      </c>
    </row>
    <row r="706">
      <c r="A706" s="5" t="s">
        <v>15</v>
      </c>
      <c r="B706" s="5" t="s">
        <v>109</v>
      </c>
      <c r="C706" s="5" t="s">
        <v>2420</v>
      </c>
      <c r="D706" s="5" t="s">
        <v>468</v>
      </c>
      <c r="E706" s="5" t="s">
        <v>2421</v>
      </c>
      <c r="F706" s="6" t="s">
        <v>2422</v>
      </c>
    </row>
    <row r="707">
      <c r="A707" s="5" t="s">
        <v>15</v>
      </c>
      <c r="B707" s="5" t="s">
        <v>109</v>
      </c>
      <c r="C707" s="5" t="s">
        <v>2423</v>
      </c>
      <c r="D707" s="5" t="s">
        <v>468</v>
      </c>
      <c r="E707" s="5" t="s">
        <v>2410</v>
      </c>
      <c r="F707" s="6" t="s">
        <v>2424</v>
      </c>
    </row>
    <row r="708">
      <c r="A708" s="5" t="s">
        <v>16</v>
      </c>
      <c r="B708" s="5" t="s">
        <v>110</v>
      </c>
      <c r="C708" s="5" t="s">
        <v>2425</v>
      </c>
      <c r="D708" s="5" t="s">
        <v>468</v>
      </c>
      <c r="E708" s="5" t="s">
        <v>2426</v>
      </c>
      <c r="F708" s="6" t="s">
        <v>2427</v>
      </c>
    </row>
    <row r="709">
      <c r="A709" s="5" t="s">
        <v>16</v>
      </c>
      <c r="B709" s="5" t="s">
        <v>110</v>
      </c>
      <c r="C709" s="5" t="s">
        <v>2428</v>
      </c>
      <c r="D709" s="5" t="s">
        <v>468</v>
      </c>
      <c r="E709" s="5" t="s">
        <v>2429</v>
      </c>
      <c r="F709" s="6" t="s">
        <v>2430</v>
      </c>
    </row>
    <row r="710">
      <c r="A710" s="5" t="s">
        <v>16</v>
      </c>
      <c r="B710" s="5" t="s">
        <v>110</v>
      </c>
      <c r="C710" s="5" t="s">
        <v>2431</v>
      </c>
      <c r="D710" s="5" t="s">
        <v>468</v>
      </c>
      <c r="E710" s="5" t="s">
        <v>2432</v>
      </c>
      <c r="F710" s="6" t="s">
        <v>2433</v>
      </c>
    </row>
    <row r="711">
      <c r="A711" s="5" t="s">
        <v>16</v>
      </c>
      <c r="B711" s="5" t="s">
        <v>110</v>
      </c>
      <c r="C711" s="5" t="s">
        <v>2434</v>
      </c>
      <c r="D711" s="5" t="s">
        <v>468</v>
      </c>
      <c r="E711" s="5" t="s">
        <v>2435</v>
      </c>
      <c r="F711" s="6" t="s">
        <v>2436</v>
      </c>
    </row>
    <row r="712">
      <c r="A712" s="5" t="s">
        <v>16</v>
      </c>
      <c r="B712" s="5" t="s">
        <v>110</v>
      </c>
      <c r="C712" s="5" t="s">
        <v>2437</v>
      </c>
      <c r="D712" s="5" t="s">
        <v>468</v>
      </c>
      <c r="E712" s="5" t="s">
        <v>2438</v>
      </c>
      <c r="F712" s="6" t="s">
        <v>2439</v>
      </c>
    </row>
    <row r="713">
      <c r="A713" s="5" t="s">
        <v>16</v>
      </c>
      <c r="B713" s="5" t="s">
        <v>110</v>
      </c>
      <c r="C713" s="5" t="s">
        <v>2440</v>
      </c>
      <c r="D713" s="5" t="s">
        <v>468</v>
      </c>
      <c r="E713" s="5" t="s">
        <v>2441</v>
      </c>
      <c r="F713" s="6" t="s">
        <v>2442</v>
      </c>
    </row>
    <row r="714">
      <c r="A714" s="5" t="s">
        <v>16</v>
      </c>
      <c r="B714" s="5" t="s">
        <v>110</v>
      </c>
      <c r="C714" s="5" t="s">
        <v>2443</v>
      </c>
      <c r="D714" s="5" t="s">
        <v>468</v>
      </c>
      <c r="E714" s="5" t="s">
        <v>2444</v>
      </c>
      <c r="F714" s="6" t="s">
        <v>2445</v>
      </c>
    </row>
    <row r="715">
      <c r="A715" s="5" t="s">
        <v>16</v>
      </c>
      <c r="B715" s="5" t="s">
        <v>110</v>
      </c>
      <c r="C715" s="5" t="s">
        <v>2446</v>
      </c>
      <c r="D715" s="5" t="s">
        <v>468</v>
      </c>
      <c r="E715" s="5" t="s">
        <v>2447</v>
      </c>
      <c r="F715" s="6" t="s">
        <v>2448</v>
      </c>
    </row>
    <row r="716">
      <c r="A716" s="5" t="s">
        <v>16</v>
      </c>
      <c r="B716" s="5" t="s">
        <v>110</v>
      </c>
      <c r="C716" s="5" t="s">
        <v>2449</v>
      </c>
      <c r="D716" s="5" t="s">
        <v>468</v>
      </c>
      <c r="E716" s="5" t="s">
        <v>2450</v>
      </c>
      <c r="F716" s="6" t="s">
        <v>2451</v>
      </c>
    </row>
    <row r="717">
      <c r="A717" s="5" t="s">
        <v>16</v>
      </c>
      <c r="B717" s="5" t="s">
        <v>110</v>
      </c>
      <c r="C717" s="5" t="s">
        <v>2452</v>
      </c>
      <c r="D717" s="5" t="s">
        <v>468</v>
      </c>
      <c r="E717" s="5" t="s">
        <v>2453</v>
      </c>
      <c r="F717" s="6" t="s">
        <v>2454</v>
      </c>
    </row>
    <row r="718">
      <c r="A718" s="5" t="s">
        <v>16</v>
      </c>
      <c r="B718" s="5" t="s">
        <v>110</v>
      </c>
      <c r="C718" s="5" t="s">
        <v>2455</v>
      </c>
      <c r="D718" s="5" t="s">
        <v>468</v>
      </c>
      <c r="E718" s="5" t="s">
        <v>2456</v>
      </c>
      <c r="F718" s="6" t="s">
        <v>2457</v>
      </c>
    </row>
    <row r="719">
      <c r="A719" s="5" t="s">
        <v>16</v>
      </c>
      <c r="B719" s="5" t="s">
        <v>110</v>
      </c>
      <c r="C719" s="5" t="s">
        <v>2458</v>
      </c>
      <c r="D719" s="5" t="s">
        <v>468</v>
      </c>
      <c r="E719" s="5" t="s">
        <v>2459</v>
      </c>
      <c r="F719" s="6" t="s">
        <v>2460</v>
      </c>
    </row>
    <row r="720">
      <c r="A720" s="5" t="s">
        <v>16</v>
      </c>
      <c r="B720" s="5" t="s">
        <v>110</v>
      </c>
      <c r="C720" s="5" t="s">
        <v>2461</v>
      </c>
      <c r="D720" s="5" t="s">
        <v>468</v>
      </c>
      <c r="E720" s="5" t="s">
        <v>2462</v>
      </c>
      <c r="F720" s="6" t="s">
        <v>2463</v>
      </c>
    </row>
    <row r="721">
      <c r="A721" s="5" t="s">
        <v>16</v>
      </c>
      <c r="B721" s="5" t="s">
        <v>110</v>
      </c>
      <c r="C721" s="5" t="s">
        <v>2464</v>
      </c>
      <c r="D721" s="5" t="s">
        <v>468</v>
      </c>
      <c r="E721" s="5" t="s">
        <v>2459</v>
      </c>
      <c r="F721" s="6" t="s">
        <v>2465</v>
      </c>
    </row>
    <row r="722">
      <c r="A722" s="5" t="s">
        <v>16</v>
      </c>
      <c r="B722" s="5" t="s">
        <v>110</v>
      </c>
      <c r="C722" s="5" t="s">
        <v>2466</v>
      </c>
      <c r="D722" s="5" t="s">
        <v>468</v>
      </c>
      <c r="E722" s="5" t="s">
        <v>2467</v>
      </c>
      <c r="F722" s="6" t="s">
        <v>2468</v>
      </c>
    </row>
    <row r="723">
      <c r="A723" s="5" t="s">
        <v>16</v>
      </c>
      <c r="B723" s="5" t="s">
        <v>110</v>
      </c>
      <c r="C723" s="5" t="s">
        <v>2469</v>
      </c>
      <c r="D723" s="5" t="s">
        <v>468</v>
      </c>
      <c r="E723" s="5" t="s">
        <v>2470</v>
      </c>
      <c r="F723" s="6" t="s">
        <v>2471</v>
      </c>
    </row>
    <row r="724">
      <c r="A724" s="5" t="s">
        <v>16</v>
      </c>
      <c r="B724" s="5" t="s">
        <v>110</v>
      </c>
      <c r="C724" s="5" t="s">
        <v>2472</v>
      </c>
      <c r="D724" s="5" t="s">
        <v>468</v>
      </c>
      <c r="E724" s="5" t="s">
        <v>2473</v>
      </c>
      <c r="F724" s="6" t="s">
        <v>2474</v>
      </c>
    </row>
    <row r="725">
      <c r="A725" s="5" t="s">
        <v>16</v>
      </c>
      <c r="B725" s="5" t="s">
        <v>110</v>
      </c>
      <c r="C725" s="5" t="s">
        <v>2475</v>
      </c>
      <c r="D725" s="5" t="s">
        <v>468</v>
      </c>
      <c r="E725" s="5" t="s">
        <v>2476</v>
      </c>
      <c r="F725" s="6" t="s">
        <v>2477</v>
      </c>
    </row>
    <row r="726">
      <c r="A726" s="5" t="s">
        <v>16</v>
      </c>
      <c r="B726" s="5" t="s">
        <v>110</v>
      </c>
      <c r="C726" s="5" t="s">
        <v>2478</v>
      </c>
      <c r="D726" s="5" t="s">
        <v>468</v>
      </c>
      <c r="E726" s="5" t="s">
        <v>2479</v>
      </c>
      <c r="F726" s="6" t="s">
        <v>2480</v>
      </c>
    </row>
    <row r="727">
      <c r="A727" s="5" t="s">
        <v>16</v>
      </c>
      <c r="B727" s="5" t="s">
        <v>110</v>
      </c>
      <c r="C727" s="5" t="s">
        <v>2481</v>
      </c>
      <c r="D727" s="5" t="s">
        <v>468</v>
      </c>
      <c r="E727" s="5" t="s">
        <v>2482</v>
      </c>
      <c r="F727" s="6" t="s">
        <v>2483</v>
      </c>
    </row>
    <row r="728">
      <c r="A728" s="5" t="s">
        <v>16</v>
      </c>
      <c r="B728" s="5" t="s">
        <v>110</v>
      </c>
      <c r="C728" s="5" t="s">
        <v>2484</v>
      </c>
      <c r="D728" s="5" t="s">
        <v>468</v>
      </c>
      <c r="E728" s="5" t="s">
        <v>2479</v>
      </c>
      <c r="F728" s="6" t="s">
        <v>2485</v>
      </c>
    </row>
    <row r="729">
      <c r="A729" s="5" t="s">
        <v>16</v>
      </c>
      <c r="B729" s="5" t="s">
        <v>110</v>
      </c>
      <c r="C729" s="5" t="s">
        <v>2486</v>
      </c>
      <c r="D729" s="5" t="s">
        <v>468</v>
      </c>
      <c r="E729" s="5" t="s">
        <v>2487</v>
      </c>
      <c r="F729" s="6" t="s">
        <v>2488</v>
      </c>
    </row>
    <row r="730">
      <c r="A730" s="5" t="s">
        <v>16</v>
      </c>
      <c r="B730" s="5" t="s">
        <v>110</v>
      </c>
      <c r="C730" s="5" t="s">
        <v>2489</v>
      </c>
      <c r="D730" s="5" t="s">
        <v>468</v>
      </c>
      <c r="E730" s="5" t="s">
        <v>2490</v>
      </c>
      <c r="F730" s="6" t="s">
        <v>2491</v>
      </c>
    </row>
    <row r="731">
      <c r="A731" s="5" t="s">
        <v>16</v>
      </c>
      <c r="B731" s="5" t="s">
        <v>110</v>
      </c>
      <c r="C731" s="5" t="s">
        <v>110</v>
      </c>
      <c r="D731" s="5" t="s">
        <v>468</v>
      </c>
      <c r="E731" s="5" t="s">
        <v>2479</v>
      </c>
      <c r="F731" s="6" t="s">
        <v>2492</v>
      </c>
    </row>
    <row r="732">
      <c r="A732" s="5" t="s">
        <v>16</v>
      </c>
      <c r="B732" s="5" t="s">
        <v>110</v>
      </c>
      <c r="C732" s="5" t="s">
        <v>2493</v>
      </c>
      <c r="D732" s="5" t="s">
        <v>468</v>
      </c>
      <c r="E732" s="5" t="s">
        <v>2494</v>
      </c>
      <c r="F732" s="6" t="s">
        <v>2495</v>
      </c>
    </row>
    <row r="733">
      <c r="A733" s="5" t="s">
        <v>16</v>
      </c>
      <c r="B733" s="5" t="s">
        <v>110</v>
      </c>
      <c r="C733" s="5" t="s">
        <v>2496</v>
      </c>
      <c r="D733" s="5" t="s">
        <v>468</v>
      </c>
      <c r="E733" s="5" t="s">
        <v>2497</v>
      </c>
      <c r="F733" s="6" t="s">
        <v>2498</v>
      </c>
    </row>
    <row r="734">
      <c r="A734" s="5" t="s">
        <v>16</v>
      </c>
      <c r="B734" s="5" t="s">
        <v>110</v>
      </c>
      <c r="C734" s="5" t="s">
        <v>2499</v>
      </c>
      <c r="D734" s="5" t="s">
        <v>468</v>
      </c>
      <c r="E734" s="5" t="s">
        <v>2500</v>
      </c>
      <c r="F734" s="6" t="s">
        <v>2501</v>
      </c>
    </row>
    <row r="735">
      <c r="A735" s="5" t="s">
        <v>16</v>
      </c>
      <c r="B735" s="5" t="s">
        <v>110</v>
      </c>
      <c r="C735" s="5" t="s">
        <v>2502</v>
      </c>
      <c r="D735" s="5" t="s">
        <v>548</v>
      </c>
      <c r="E735" s="5" t="s">
        <v>2503</v>
      </c>
      <c r="F735" s="6" t="s">
        <v>2504</v>
      </c>
    </row>
    <row r="736">
      <c r="A736" s="5" t="s">
        <v>16</v>
      </c>
      <c r="B736" s="5" t="s">
        <v>111</v>
      </c>
      <c r="C736" s="5" t="s">
        <v>2505</v>
      </c>
      <c r="D736" s="5" t="s">
        <v>468</v>
      </c>
      <c r="E736" s="5"/>
      <c r="F736" s="6" t="s">
        <v>2506</v>
      </c>
    </row>
    <row r="737">
      <c r="A737" s="5" t="s">
        <v>16</v>
      </c>
      <c r="B737" s="5" t="s">
        <v>111</v>
      </c>
      <c r="C737" s="5" t="s">
        <v>2507</v>
      </c>
      <c r="D737" s="5" t="s">
        <v>468</v>
      </c>
      <c r="E737" s="5"/>
      <c r="F737" s="6" t="s">
        <v>2508</v>
      </c>
    </row>
    <row r="738">
      <c r="A738" s="5" t="s">
        <v>16</v>
      </c>
      <c r="B738" s="5" t="s">
        <v>111</v>
      </c>
      <c r="C738" s="5" t="s">
        <v>2509</v>
      </c>
      <c r="D738" s="5" t="s">
        <v>468</v>
      </c>
      <c r="E738" s="5" t="s">
        <v>2510</v>
      </c>
      <c r="F738" s="6" t="s">
        <v>2511</v>
      </c>
    </row>
    <row r="739">
      <c r="A739" s="5" t="s">
        <v>16</v>
      </c>
      <c r="B739" s="5" t="s">
        <v>111</v>
      </c>
      <c r="C739" s="5" t="s">
        <v>2512</v>
      </c>
      <c r="D739" s="5" t="s">
        <v>468</v>
      </c>
      <c r="E739" s="5"/>
      <c r="F739" s="6" t="s">
        <v>2513</v>
      </c>
    </row>
    <row r="740">
      <c r="A740" s="5" t="s">
        <v>16</v>
      </c>
      <c r="B740" s="5" t="s">
        <v>111</v>
      </c>
      <c r="C740" s="5" t="s">
        <v>2514</v>
      </c>
      <c r="D740" s="5" t="s">
        <v>468</v>
      </c>
      <c r="E740" s="5" t="s">
        <v>2515</v>
      </c>
      <c r="F740" s="6" t="s">
        <v>2516</v>
      </c>
    </row>
    <row r="741">
      <c r="A741" s="5" t="s">
        <v>16</v>
      </c>
      <c r="B741" s="5" t="s">
        <v>111</v>
      </c>
      <c r="C741" s="5" t="s">
        <v>2517</v>
      </c>
      <c r="D741" s="5" t="s">
        <v>468</v>
      </c>
      <c r="E741" s="5" t="s">
        <v>2518</v>
      </c>
      <c r="F741" s="6" t="s">
        <v>2519</v>
      </c>
    </row>
    <row r="742">
      <c r="A742" s="5" t="s">
        <v>16</v>
      </c>
      <c r="B742" s="5" t="s">
        <v>111</v>
      </c>
      <c r="C742" s="5" t="s">
        <v>2520</v>
      </c>
      <c r="D742" s="5" t="s">
        <v>468</v>
      </c>
      <c r="E742" s="5" t="s">
        <v>2521</v>
      </c>
      <c r="F742" s="6" t="s">
        <v>2522</v>
      </c>
    </row>
    <row r="743">
      <c r="A743" s="5" t="s">
        <v>16</v>
      </c>
      <c r="B743" s="5" t="s">
        <v>111</v>
      </c>
      <c r="C743" s="5" t="s">
        <v>2523</v>
      </c>
      <c r="D743" s="5" t="s">
        <v>468</v>
      </c>
      <c r="E743" s="5" t="s">
        <v>2524</v>
      </c>
      <c r="F743" s="6" t="s">
        <v>2525</v>
      </c>
    </row>
    <row r="744">
      <c r="A744" s="5" t="s">
        <v>16</v>
      </c>
      <c r="B744" s="5" t="s">
        <v>111</v>
      </c>
      <c r="C744" s="5" t="s">
        <v>2526</v>
      </c>
      <c r="D744" s="5" t="s">
        <v>468</v>
      </c>
      <c r="E744" s="5" t="s">
        <v>2527</v>
      </c>
      <c r="F744" s="6" t="s">
        <v>2528</v>
      </c>
    </row>
    <row r="745">
      <c r="A745" s="5" t="s">
        <v>16</v>
      </c>
      <c r="B745" s="5" t="s">
        <v>111</v>
      </c>
      <c r="C745" s="5" t="s">
        <v>2529</v>
      </c>
      <c r="D745" s="5" t="s">
        <v>468</v>
      </c>
      <c r="E745" s="5" t="s">
        <v>2530</v>
      </c>
      <c r="F745" s="6" t="s">
        <v>2531</v>
      </c>
    </row>
    <row r="746">
      <c r="A746" s="5" t="s">
        <v>16</v>
      </c>
      <c r="B746" s="5" t="s">
        <v>111</v>
      </c>
      <c r="C746" s="5" t="s">
        <v>2532</v>
      </c>
      <c r="D746" s="5" t="s">
        <v>468</v>
      </c>
      <c r="E746" s="5" t="s">
        <v>2533</v>
      </c>
      <c r="F746" s="6" t="s">
        <v>2534</v>
      </c>
    </row>
    <row r="747">
      <c r="A747" s="5" t="s">
        <v>16</v>
      </c>
      <c r="B747" s="5" t="s">
        <v>111</v>
      </c>
      <c r="C747" s="5" t="s">
        <v>2535</v>
      </c>
      <c r="D747" s="5" t="s">
        <v>468</v>
      </c>
      <c r="E747" s="5" t="s">
        <v>2533</v>
      </c>
      <c r="F747" s="6" t="s">
        <v>2536</v>
      </c>
    </row>
    <row r="748">
      <c r="A748" s="5" t="s">
        <v>16</v>
      </c>
      <c r="B748" s="5" t="s">
        <v>111</v>
      </c>
      <c r="C748" s="5" t="s">
        <v>2537</v>
      </c>
      <c r="D748" s="5" t="s">
        <v>468</v>
      </c>
      <c r="E748" s="5" t="s">
        <v>2538</v>
      </c>
      <c r="F748" s="6" t="s">
        <v>2539</v>
      </c>
    </row>
    <row r="749">
      <c r="A749" s="5" t="s">
        <v>16</v>
      </c>
      <c r="B749" s="5" t="s">
        <v>111</v>
      </c>
      <c r="C749" s="5" t="s">
        <v>2540</v>
      </c>
      <c r="D749" s="5" t="s">
        <v>458</v>
      </c>
      <c r="E749" s="5" t="s">
        <v>2541</v>
      </c>
      <c r="F749" s="6" t="s">
        <v>2542</v>
      </c>
    </row>
    <row r="750">
      <c r="A750" s="5" t="s">
        <v>16</v>
      </c>
      <c r="B750" s="5" t="s">
        <v>112</v>
      </c>
      <c r="C750" s="5" t="s">
        <v>2543</v>
      </c>
      <c r="D750" s="5" t="s">
        <v>468</v>
      </c>
      <c r="E750" s="5" t="s">
        <v>2544</v>
      </c>
      <c r="F750" s="6" t="s">
        <v>2545</v>
      </c>
    </row>
    <row r="751">
      <c r="A751" s="5" t="s">
        <v>16</v>
      </c>
      <c r="B751" s="5" t="s">
        <v>112</v>
      </c>
      <c r="C751" s="5" t="s">
        <v>2546</v>
      </c>
      <c r="D751" s="5" t="s">
        <v>548</v>
      </c>
      <c r="E751" s="5" t="s">
        <v>2547</v>
      </c>
      <c r="F751" s="6" t="s">
        <v>2548</v>
      </c>
    </row>
    <row r="752">
      <c r="A752" s="5" t="s">
        <v>16</v>
      </c>
      <c r="B752" s="5" t="s">
        <v>112</v>
      </c>
      <c r="C752" s="5" t="s">
        <v>2549</v>
      </c>
      <c r="D752" s="5" t="s">
        <v>468</v>
      </c>
      <c r="E752" s="5" t="s">
        <v>2550</v>
      </c>
      <c r="F752" s="6" t="s">
        <v>2551</v>
      </c>
    </row>
    <row r="753">
      <c r="A753" s="5" t="s">
        <v>16</v>
      </c>
      <c r="B753" s="5" t="s">
        <v>112</v>
      </c>
      <c r="C753" s="5" t="s">
        <v>2552</v>
      </c>
      <c r="D753" s="5" t="s">
        <v>548</v>
      </c>
      <c r="E753" s="5" t="s">
        <v>2553</v>
      </c>
      <c r="F753" s="6" t="s">
        <v>2554</v>
      </c>
    </row>
    <row r="754">
      <c r="A754" s="5" t="s">
        <v>16</v>
      </c>
      <c r="B754" s="5" t="s">
        <v>112</v>
      </c>
      <c r="C754" s="5" t="s">
        <v>2555</v>
      </c>
      <c r="D754" s="5" t="s">
        <v>468</v>
      </c>
      <c r="E754" s="5" t="s">
        <v>2556</v>
      </c>
      <c r="F754" s="6" t="s">
        <v>2557</v>
      </c>
    </row>
    <row r="755">
      <c r="A755" s="5" t="s">
        <v>16</v>
      </c>
      <c r="B755" s="5" t="s">
        <v>112</v>
      </c>
      <c r="C755" s="5" t="s">
        <v>2558</v>
      </c>
      <c r="D755" s="5" t="s">
        <v>468</v>
      </c>
      <c r="E755" s="5" t="s">
        <v>2559</v>
      </c>
      <c r="F755" s="6" t="s">
        <v>2560</v>
      </c>
    </row>
    <row r="756">
      <c r="A756" s="5" t="s">
        <v>16</v>
      </c>
      <c r="B756" s="5" t="s">
        <v>112</v>
      </c>
      <c r="C756" s="5" t="s">
        <v>2561</v>
      </c>
      <c r="D756" s="5" t="s">
        <v>468</v>
      </c>
      <c r="E756" s="5" t="s">
        <v>2562</v>
      </c>
      <c r="F756" s="6" t="s">
        <v>2563</v>
      </c>
    </row>
    <row r="757">
      <c r="A757" s="5" t="s">
        <v>16</v>
      </c>
      <c r="B757" s="5" t="s">
        <v>112</v>
      </c>
      <c r="C757" s="5" t="s">
        <v>2564</v>
      </c>
      <c r="D757" s="5" t="s">
        <v>548</v>
      </c>
      <c r="E757" s="5" t="s">
        <v>2565</v>
      </c>
      <c r="F757" s="6" t="s">
        <v>2566</v>
      </c>
    </row>
    <row r="758">
      <c r="A758" s="5" t="s">
        <v>16</v>
      </c>
      <c r="B758" s="5" t="s">
        <v>112</v>
      </c>
      <c r="C758" s="5" t="s">
        <v>2567</v>
      </c>
      <c r="D758" s="5" t="s">
        <v>468</v>
      </c>
      <c r="E758" s="5" t="s">
        <v>2568</v>
      </c>
      <c r="F758" s="6" t="s">
        <v>2569</v>
      </c>
    </row>
    <row r="759">
      <c r="A759" s="5" t="s">
        <v>16</v>
      </c>
      <c r="B759" s="5" t="s">
        <v>112</v>
      </c>
      <c r="C759" s="5" t="s">
        <v>2570</v>
      </c>
      <c r="D759" s="5" t="s">
        <v>468</v>
      </c>
      <c r="E759" s="5" t="s">
        <v>2571</v>
      </c>
      <c r="F759" s="6" t="s">
        <v>2572</v>
      </c>
    </row>
    <row r="760">
      <c r="A760" s="5" t="s">
        <v>16</v>
      </c>
      <c r="B760" s="5" t="s">
        <v>112</v>
      </c>
      <c r="C760" s="5" t="s">
        <v>2573</v>
      </c>
      <c r="D760" s="5" t="s">
        <v>468</v>
      </c>
      <c r="E760" s="5" t="s">
        <v>2574</v>
      </c>
      <c r="F760" s="6" t="s">
        <v>2575</v>
      </c>
    </row>
    <row r="761">
      <c r="A761" s="5" t="s">
        <v>16</v>
      </c>
      <c r="B761" s="5" t="s">
        <v>112</v>
      </c>
      <c r="C761" s="5" t="s">
        <v>2576</v>
      </c>
      <c r="D761" s="5" t="s">
        <v>548</v>
      </c>
      <c r="E761" s="5" t="s">
        <v>2577</v>
      </c>
      <c r="F761" s="6" t="s">
        <v>2578</v>
      </c>
    </row>
    <row r="762">
      <c r="A762" s="5" t="s">
        <v>16</v>
      </c>
      <c r="B762" s="5" t="s">
        <v>112</v>
      </c>
      <c r="C762" s="5" t="s">
        <v>2579</v>
      </c>
      <c r="D762" s="5" t="s">
        <v>468</v>
      </c>
      <c r="E762" s="5" t="s">
        <v>2580</v>
      </c>
      <c r="F762" s="6" t="s">
        <v>2581</v>
      </c>
    </row>
    <row r="763">
      <c r="A763" s="5" t="s">
        <v>16</v>
      </c>
      <c r="B763" s="5" t="s">
        <v>112</v>
      </c>
      <c r="C763" s="5" t="s">
        <v>2582</v>
      </c>
      <c r="D763" s="5" t="s">
        <v>468</v>
      </c>
      <c r="E763" s="5" t="s">
        <v>2583</v>
      </c>
      <c r="F763" s="6" t="s">
        <v>2584</v>
      </c>
    </row>
    <row r="764">
      <c r="A764" s="5" t="s">
        <v>16</v>
      </c>
      <c r="B764" s="5" t="s">
        <v>112</v>
      </c>
      <c r="C764" s="5" t="s">
        <v>2585</v>
      </c>
      <c r="D764" s="5" t="s">
        <v>468</v>
      </c>
      <c r="E764" s="5" t="s">
        <v>2586</v>
      </c>
      <c r="F764" s="6" t="s">
        <v>2587</v>
      </c>
    </row>
    <row r="765">
      <c r="A765" s="5" t="s">
        <v>16</v>
      </c>
      <c r="B765" s="5" t="s">
        <v>112</v>
      </c>
      <c r="C765" s="5" t="s">
        <v>2588</v>
      </c>
      <c r="D765" s="5" t="s">
        <v>468</v>
      </c>
      <c r="E765" s="5" t="s">
        <v>2589</v>
      </c>
      <c r="F765" s="6" t="s">
        <v>2590</v>
      </c>
    </row>
    <row r="766">
      <c r="A766" s="5" t="s">
        <v>16</v>
      </c>
      <c r="B766" s="5" t="s">
        <v>112</v>
      </c>
      <c r="C766" s="5" t="s">
        <v>2591</v>
      </c>
      <c r="D766" s="5" t="s">
        <v>468</v>
      </c>
      <c r="E766" s="5" t="s">
        <v>2592</v>
      </c>
      <c r="F766" s="6" t="s">
        <v>2593</v>
      </c>
    </row>
    <row r="767">
      <c r="A767" s="5" t="s">
        <v>16</v>
      </c>
      <c r="B767" s="5" t="s">
        <v>112</v>
      </c>
      <c r="C767" s="5" t="s">
        <v>2594</v>
      </c>
      <c r="D767" s="5" t="s">
        <v>468</v>
      </c>
      <c r="E767" s="5" t="s">
        <v>2595</v>
      </c>
      <c r="F767" s="6" t="s">
        <v>2596</v>
      </c>
    </row>
    <row r="768">
      <c r="A768" s="5" t="s">
        <v>16</v>
      </c>
      <c r="B768" s="5" t="s">
        <v>112</v>
      </c>
      <c r="C768" s="5" t="s">
        <v>2597</v>
      </c>
      <c r="D768" s="5" t="s">
        <v>468</v>
      </c>
      <c r="E768" s="5" t="s">
        <v>2598</v>
      </c>
      <c r="F768" s="6" t="s">
        <v>2599</v>
      </c>
    </row>
    <row r="769">
      <c r="A769" s="5" t="s">
        <v>16</v>
      </c>
      <c r="B769" s="5" t="s">
        <v>112</v>
      </c>
      <c r="C769" s="5" t="s">
        <v>2600</v>
      </c>
      <c r="D769" s="5" t="s">
        <v>468</v>
      </c>
      <c r="E769" s="5" t="s">
        <v>2601</v>
      </c>
      <c r="F769" s="6" t="s">
        <v>2602</v>
      </c>
    </row>
    <row r="770">
      <c r="A770" s="5" t="s">
        <v>16</v>
      </c>
      <c r="B770" s="5" t="s">
        <v>112</v>
      </c>
      <c r="C770" s="5" t="s">
        <v>2603</v>
      </c>
      <c r="D770" s="5" t="s">
        <v>468</v>
      </c>
      <c r="E770" s="5" t="s">
        <v>2604</v>
      </c>
      <c r="F770" s="6" t="s">
        <v>2605</v>
      </c>
    </row>
    <row r="771">
      <c r="A771" s="5" t="s">
        <v>16</v>
      </c>
      <c r="B771" s="5" t="s">
        <v>112</v>
      </c>
      <c r="C771" s="5" t="s">
        <v>2606</v>
      </c>
      <c r="D771" s="5" t="s">
        <v>548</v>
      </c>
      <c r="E771" s="5" t="s">
        <v>2607</v>
      </c>
      <c r="F771" s="6" t="s">
        <v>2608</v>
      </c>
    </row>
    <row r="772">
      <c r="A772" s="5" t="s">
        <v>16</v>
      </c>
      <c r="B772" s="5" t="s">
        <v>112</v>
      </c>
      <c r="C772" s="5" t="s">
        <v>2609</v>
      </c>
      <c r="D772" s="5" t="s">
        <v>468</v>
      </c>
      <c r="E772" s="5" t="s">
        <v>2610</v>
      </c>
      <c r="F772" s="6" t="s">
        <v>2611</v>
      </c>
    </row>
    <row r="773">
      <c r="A773" s="5" t="s">
        <v>16</v>
      </c>
      <c r="B773" s="5" t="s">
        <v>112</v>
      </c>
      <c r="C773" s="5" t="s">
        <v>2612</v>
      </c>
      <c r="D773" s="5" t="s">
        <v>468</v>
      </c>
      <c r="E773" s="5" t="s">
        <v>2613</v>
      </c>
      <c r="F773" s="6" t="s">
        <v>2614</v>
      </c>
    </row>
    <row r="774">
      <c r="A774" s="5" t="s">
        <v>16</v>
      </c>
      <c r="B774" s="5" t="s">
        <v>112</v>
      </c>
      <c r="C774" s="5" t="s">
        <v>2615</v>
      </c>
      <c r="D774" s="5" t="s">
        <v>468</v>
      </c>
      <c r="E774" s="5" t="s">
        <v>2616</v>
      </c>
      <c r="F774" s="6" t="s">
        <v>2617</v>
      </c>
    </row>
    <row r="775">
      <c r="A775" s="5" t="s">
        <v>16</v>
      </c>
      <c r="B775" s="5" t="s">
        <v>112</v>
      </c>
      <c r="C775" s="5" t="s">
        <v>2618</v>
      </c>
      <c r="D775" s="5" t="s">
        <v>468</v>
      </c>
      <c r="E775" s="5" t="s">
        <v>2619</v>
      </c>
      <c r="F775" s="6" t="s">
        <v>2620</v>
      </c>
    </row>
    <row r="776">
      <c r="A776" s="5" t="s">
        <v>16</v>
      </c>
      <c r="B776" s="5" t="s">
        <v>112</v>
      </c>
      <c r="C776" s="5" t="s">
        <v>2621</v>
      </c>
      <c r="D776" s="5" t="s">
        <v>468</v>
      </c>
      <c r="E776" s="5" t="s">
        <v>2622</v>
      </c>
      <c r="F776" s="6" t="s">
        <v>2623</v>
      </c>
    </row>
    <row r="777">
      <c r="A777" s="5" t="s">
        <v>16</v>
      </c>
      <c r="B777" s="5" t="s">
        <v>112</v>
      </c>
      <c r="C777" s="5" t="s">
        <v>2624</v>
      </c>
      <c r="D777" s="5" t="s">
        <v>468</v>
      </c>
      <c r="E777" s="5" t="s">
        <v>2625</v>
      </c>
      <c r="F777" s="6" t="s">
        <v>2626</v>
      </c>
    </row>
    <row r="778">
      <c r="A778" s="5" t="s">
        <v>16</v>
      </c>
      <c r="B778" s="5" t="s">
        <v>112</v>
      </c>
      <c r="C778" s="5" t="s">
        <v>2627</v>
      </c>
      <c r="D778" s="5" t="s">
        <v>468</v>
      </c>
      <c r="E778" s="5" t="s">
        <v>2628</v>
      </c>
      <c r="F778" s="6" t="s">
        <v>2629</v>
      </c>
    </row>
    <row r="779">
      <c r="A779" s="5" t="s">
        <v>16</v>
      </c>
      <c r="B779" s="5" t="s">
        <v>112</v>
      </c>
      <c r="C779" s="5" t="s">
        <v>2630</v>
      </c>
      <c r="D779" s="5" t="s">
        <v>468</v>
      </c>
      <c r="E779" s="5" t="s">
        <v>2631</v>
      </c>
      <c r="F779" s="6" t="s">
        <v>2632</v>
      </c>
    </row>
    <row r="780">
      <c r="A780" s="5" t="s">
        <v>16</v>
      </c>
      <c r="B780" s="5" t="s">
        <v>112</v>
      </c>
      <c r="C780" s="5" t="s">
        <v>112</v>
      </c>
      <c r="D780" s="5" t="s">
        <v>468</v>
      </c>
      <c r="E780" s="5" t="s">
        <v>2633</v>
      </c>
      <c r="F780" s="6" t="s">
        <v>2634</v>
      </c>
    </row>
    <row r="781">
      <c r="A781" s="5" t="s">
        <v>16</v>
      </c>
      <c r="B781" s="5" t="s">
        <v>112</v>
      </c>
      <c r="C781" s="5" t="s">
        <v>2635</v>
      </c>
      <c r="D781" s="5" t="s">
        <v>468</v>
      </c>
      <c r="E781" s="5" t="s">
        <v>2636</v>
      </c>
      <c r="F781" s="6" t="s">
        <v>2637</v>
      </c>
    </row>
    <row r="782">
      <c r="A782" s="5" t="s">
        <v>16</v>
      </c>
      <c r="B782" s="5" t="s">
        <v>112</v>
      </c>
      <c r="C782" s="5" t="s">
        <v>2638</v>
      </c>
      <c r="D782" s="5" t="s">
        <v>468</v>
      </c>
      <c r="E782" s="5" t="s">
        <v>2639</v>
      </c>
      <c r="F782" s="6" t="s">
        <v>2640</v>
      </c>
    </row>
    <row r="783">
      <c r="A783" s="5" t="s">
        <v>16</v>
      </c>
      <c r="B783" s="5" t="s">
        <v>112</v>
      </c>
      <c r="C783" s="5" t="s">
        <v>2641</v>
      </c>
      <c r="D783" s="5" t="s">
        <v>468</v>
      </c>
      <c r="E783" s="5" t="s">
        <v>2642</v>
      </c>
      <c r="F783" s="6" t="s">
        <v>2643</v>
      </c>
    </row>
    <row r="784">
      <c r="A784" s="5" t="s">
        <v>16</v>
      </c>
      <c r="B784" s="5" t="s">
        <v>112</v>
      </c>
      <c r="C784" s="5" t="s">
        <v>2644</v>
      </c>
      <c r="D784" s="5" t="s">
        <v>468</v>
      </c>
      <c r="E784" s="5" t="s">
        <v>2645</v>
      </c>
      <c r="F784" s="6" t="s">
        <v>2646</v>
      </c>
    </row>
    <row r="785">
      <c r="A785" s="5" t="s">
        <v>16</v>
      </c>
      <c r="B785" s="5" t="s">
        <v>112</v>
      </c>
      <c r="C785" s="5" t="s">
        <v>2647</v>
      </c>
      <c r="D785" s="5" t="s">
        <v>468</v>
      </c>
      <c r="E785" s="5" t="s">
        <v>2648</v>
      </c>
      <c r="F785" s="6" t="s">
        <v>2649</v>
      </c>
    </row>
    <row r="786">
      <c r="A786" s="5" t="s">
        <v>16</v>
      </c>
      <c r="B786" s="5" t="s">
        <v>112</v>
      </c>
      <c r="C786" s="5" t="s">
        <v>2650</v>
      </c>
      <c r="D786" s="5" t="s">
        <v>468</v>
      </c>
      <c r="E786" s="5" t="s">
        <v>2651</v>
      </c>
      <c r="F786" s="6" t="s">
        <v>2652</v>
      </c>
    </row>
    <row r="787">
      <c r="A787" s="5" t="s">
        <v>16</v>
      </c>
      <c r="B787" s="5" t="s">
        <v>112</v>
      </c>
      <c r="C787" s="5" t="s">
        <v>2653</v>
      </c>
      <c r="D787" s="5" t="s">
        <v>468</v>
      </c>
      <c r="E787" s="5" t="s">
        <v>2654</v>
      </c>
      <c r="F787" s="6" t="s">
        <v>2655</v>
      </c>
    </row>
    <row r="788">
      <c r="A788" s="5" t="s">
        <v>16</v>
      </c>
      <c r="B788" s="5" t="s">
        <v>112</v>
      </c>
      <c r="C788" s="5" t="s">
        <v>2656</v>
      </c>
      <c r="D788" s="5" t="s">
        <v>468</v>
      </c>
      <c r="E788" s="5" t="s">
        <v>2657</v>
      </c>
      <c r="F788" s="6" t="s">
        <v>2658</v>
      </c>
    </row>
    <row r="789">
      <c r="A789" s="5" t="s">
        <v>16</v>
      </c>
      <c r="B789" s="5" t="s">
        <v>112</v>
      </c>
      <c r="C789" s="5" t="s">
        <v>2659</v>
      </c>
      <c r="D789" s="5" t="s">
        <v>468</v>
      </c>
      <c r="E789" s="5" t="s">
        <v>2660</v>
      </c>
      <c r="F789" s="6" t="s">
        <v>2661</v>
      </c>
    </row>
    <row r="790">
      <c r="A790" s="5" t="s">
        <v>16</v>
      </c>
      <c r="B790" s="5" t="s">
        <v>112</v>
      </c>
      <c r="C790" s="5" t="s">
        <v>2662</v>
      </c>
      <c r="D790" s="5" t="s">
        <v>468</v>
      </c>
      <c r="E790" s="5" t="s">
        <v>2663</v>
      </c>
      <c r="F790" s="6" t="s">
        <v>2664</v>
      </c>
    </row>
    <row r="791">
      <c r="A791" s="5" t="s">
        <v>16</v>
      </c>
      <c r="B791" s="5" t="s">
        <v>112</v>
      </c>
      <c r="C791" s="5" t="s">
        <v>2665</v>
      </c>
      <c r="D791" s="5" t="s">
        <v>468</v>
      </c>
      <c r="E791" s="5" t="s">
        <v>2666</v>
      </c>
      <c r="F791" s="6" t="s">
        <v>2667</v>
      </c>
    </row>
    <row r="792">
      <c r="A792" s="5" t="s">
        <v>16</v>
      </c>
      <c r="B792" s="5" t="s">
        <v>112</v>
      </c>
      <c r="C792" s="5" t="s">
        <v>2668</v>
      </c>
      <c r="D792" s="5" t="s">
        <v>468</v>
      </c>
      <c r="E792" s="5" t="s">
        <v>2669</v>
      </c>
      <c r="F792" s="6" t="s">
        <v>2670</v>
      </c>
    </row>
    <row r="793">
      <c r="A793" s="5" t="s">
        <v>16</v>
      </c>
      <c r="B793" s="5" t="s">
        <v>112</v>
      </c>
      <c r="C793" s="5" t="s">
        <v>2671</v>
      </c>
      <c r="D793" s="5" t="s">
        <v>468</v>
      </c>
      <c r="E793" s="5" t="s">
        <v>2672</v>
      </c>
      <c r="F793" s="6" t="s">
        <v>2673</v>
      </c>
    </row>
    <row r="794">
      <c r="A794" s="5" t="s">
        <v>16</v>
      </c>
      <c r="B794" s="5" t="s">
        <v>112</v>
      </c>
      <c r="C794" s="5" t="s">
        <v>2674</v>
      </c>
      <c r="D794" s="5" t="s">
        <v>468</v>
      </c>
      <c r="E794" s="5" t="s">
        <v>2675</v>
      </c>
      <c r="F794" s="6" t="s">
        <v>2676</v>
      </c>
    </row>
    <row r="795">
      <c r="A795" s="5" t="s">
        <v>16</v>
      </c>
      <c r="B795" s="5" t="s">
        <v>113</v>
      </c>
      <c r="C795" s="5" t="s">
        <v>2677</v>
      </c>
      <c r="D795" s="5" t="s">
        <v>468</v>
      </c>
      <c r="E795" s="5" t="s">
        <v>2678</v>
      </c>
      <c r="F795" s="6" t="s">
        <v>2679</v>
      </c>
    </row>
    <row r="796">
      <c r="A796" s="5" t="s">
        <v>16</v>
      </c>
      <c r="B796" s="5" t="s">
        <v>113</v>
      </c>
      <c r="C796" s="5" t="s">
        <v>2680</v>
      </c>
      <c r="D796" s="5" t="s">
        <v>468</v>
      </c>
      <c r="E796" s="5" t="s">
        <v>2681</v>
      </c>
      <c r="F796" s="6" t="s">
        <v>2682</v>
      </c>
    </row>
    <row r="797">
      <c r="A797" s="5" t="s">
        <v>16</v>
      </c>
      <c r="B797" s="5" t="s">
        <v>113</v>
      </c>
      <c r="C797" s="5" t="s">
        <v>2683</v>
      </c>
      <c r="D797" s="5" t="s">
        <v>468</v>
      </c>
      <c r="E797" s="5" t="s">
        <v>2684</v>
      </c>
      <c r="F797" s="6" t="s">
        <v>2685</v>
      </c>
    </row>
    <row r="798">
      <c r="A798" s="5" t="s">
        <v>16</v>
      </c>
      <c r="B798" s="5" t="s">
        <v>113</v>
      </c>
      <c r="C798" s="5" t="s">
        <v>2686</v>
      </c>
      <c r="D798" s="5" t="s">
        <v>468</v>
      </c>
      <c r="E798" s="5" t="s">
        <v>2687</v>
      </c>
      <c r="F798" s="6" t="s">
        <v>2688</v>
      </c>
    </row>
    <row r="799">
      <c r="A799" s="5" t="s">
        <v>16</v>
      </c>
      <c r="B799" s="5" t="s">
        <v>113</v>
      </c>
      <c r="C799" s="5" t="s">
        <v>2689</v>
      </c>
      <c r="D799" s="5" t="s">
        <v>468</v>
      </c>
      <c r="E799" s="5" t="s">
        <v>2690</v>
      </c>
      <c r="F799" s="6" t="s">
        <v>2691</v>
      </c>
    </row>
    <row r="800">
      <c r="A800" s="5" t="s">
        <v>16</v>
      </c>
      <c r="B800" s="5" t="s">
        <v>113</v>
      </c>
      <c r="C800" s="5" t="s">
        <v>2692</v>
      </c>
      <c r="D800" s="5" t="s">
        <v>468</v>
      </c>
      <c r="E800" s="5" t="s">
        <v>2693</v>
      </c>
      <c r="F800" s="6" t="s">
        <v>2694</v>
      </c>
    </row>
    <row r="801">
      <c r="A801" s="5" t="s">
        <v>16</v>
      </c>
      <c r="B801" s="5" t="s">
        <v>113</v>
      </c>
      <c r="C801" s="5" t="s">
        <v>2695</v>
      </c>
      <c r="D801" s="5" t="s">
        <v>468</v>
      </c>
      <c r="E801" s="5" t="s">
        <v>2696</v>
      </c>
      <c r="F801" s="6" t="s">
        <v>2697</v>
      </c>
    </row>
    <row r="802">
      <c r="A802" s="5" t="s">
        <v>16</v>
      </c>
      <c r="B802" s="5" t="s">
        <v>113</v>
      </c>
      <c r="C802" s="5" t="s">
        <v>2698</v>
      </c>
      <c r="D802" s="5" t="s">
        <v>468</v>
      </c>
      <c r="E802" s="5" t="s">
        <v>2699</v>
      </c>
      <c r="F802" s="6" t="s">
        <v>2700</v>
      </c>
    </row>
    <row r="803">
      <c r="A803" s="5" t="s">
        <v>16</v>
      </c>
      <c r="B803" s="5" t="s">
        <v>113</v>
      </c>
      <c r="C803" s="5" t="s">
        <v>2701</v>
      </c>
      <c r="D803" s="5" t="s">
        <v>468</v>
      </c>
      <c r="E803" s="5" t="s">
        <v>2702</v>
      </c>
      <c r="F803" s="6" t="s">
        <v>2703</v>
      </c>
    </row>
    <row r="804">
      <c r="A804" s="5" t="s">
        <v>16</v>
      </c>
      <c r="B804" s="5" t="s">
        <v>113</v>
      </c>
      <c r="C804" s="5" t="s">
        <v>2704</v>
      </c>
      <c r="D804" s="5" t="s">
        <v>468</v>
      </c>
      <c r="E804" s="5" t="s">
        <v>2705</v>
      </c>
      <c r="F804" s="6" t="s">
        <v>2706</v>
      </c>
    </row>
    <row r="805">
      <c r="A805" s="5" t="s">
        <v>16</v>
      </c>
      <c r="B805" s="5" t="s">
        <v>113</v>
      </c>
      <c r="C805" s="5" t="s">
        <v>2707</v>
      </c>
      <c r="D805" s="5" t="s">
        <v>468</v>
      </c>
      <c r="E805" s="5"/>
      <c r="F805" s="6" t="s">
        <v>2708</v>
      </c>
    </row>
    <row r="806">
      <c r="A806" s="5" t="s">
        <v>17</v>
      </c>
      <c r="B806" s="5" t="s">
        <v>114</v>
      </c>
      <c r="C806" s="5" t="s">
        <v>2709</v>
      </c>
      <c r="D806" s="5" t="s">
        <v>468</v>
      </c>
      <c r="E806" s="5" t="s">
        <v>2710</v>
      </c>
      <c r="F806" s="6" t="s">
        <v>2711</v>
      </c>
    </row>
    <row r="807">
      <c r="A807" s="5" t="s">
        <v>17</v>
      </c>
      <c r="B807" s="5" t="s">
        <v>114</v>
      </c>
      <c r="C807" s="5" t="s">
        <v>2712</v>
      </c>
      <c r="D807" s="5" t="s">
        <v>468</v>
      </c>
      <c r="E807" s="5"/>
      <c r="F807" s="6" t="s">
        <v>2713</v>
      </c>
    </row>
    <row r="808">
      <c r="A808" s="5" t="s">
        <v>17</v>
      </c>
      <c r="B808" s="5" t="s">
        <v>114</v>
      </c>
      <c r="C808" s="5" t="s">
        <v>2714</v>
      </c>
      <c r="D808" s="5" t="s">
        <v>468</v>
      </c>
      <c r="E808" s="5" t="s">
        <v>2715</v>
      </c>
      <c r="F808" s="6" t="s">
        <v>2716</v>
      </c>
    </row>
    <row r="809">
      <c r="A809" s="5" t="s">
        <v>17</v>
      </c>
      <c r="B809" s="5" t="s">
        <v>114</v>
      </c>
      <c r="C809" s="5" t="s">
        <v>2717</v>
      </c>
      <c r="D809" s="5" t="s">
        <v>458</v>
      </c>
      <c r="E809" s="5" t="s">
        <v>2718</v>
      </c>
      <c r="F809" s="6" t="s">
        <v>2719</v>
      </c>
    </row>
    <row r="810">
      <c r="A810" s="5" t="s">
        <v>17</v>
      </c>
      <c r="B810" s="5" t="s">
        <v>114</v>
      </c>
      <c r="C810" s="5" t="s">
        <v>2720</v>
      </c>
      <c r="D810" s="5" t="s">
        <v>468</v>
      </c>
      <c r="E810" s="5" t="s">
        <v>2721</v>
      </c>
      <c r="F810" s="6" t="s">
        <v>2722</v>
      </c>
    </row>
    <row r="811">
      <c r="A811" s="5" t="s">
        <v>17</v>
      </c>
      <c r="B811" s="5" t="s">
        <v>114</v>
      </c>
      <c r="C811" s="5" t="s">
        <v>2723</v>
      </c>
      <c r="D811" s="5" t="s">
        <v>468</v>
      </c>
      <c r="E811" s="5" t="s">
        <v>2724</v>
      </c>
      <c r="F811" s="6" t="s">
        <v>2725</v>
      </c>
    </row>
    <row r="812">
      <c r="A812" s="5" t="s">
        <v>17</v>
      </c>
      <c r="B812" s="5" t="s">
        <v>114</v>
      </c>
      <c r="C812" s="5" t="s">
        <v>2726</v>
      </c>
      <c r="D812" s="5" t="s">
        <v>548</v>
      </c>
      <c r="E812" s="5" t="s">
        <v>2727</v>
      </c>
      <c r="F812" s="6" t="s">
        <v>2728</v>
      </c>
    </row>
    <row r="813">
      <c r="A813" s="5" t="s">
        <v>17</v>
      </c>
      <c r="B813" s="5" t="s">
        <v>114</v>
      </c>
      <c r="C813" s="5" t="s">
        <v>2729</v>
      </c>
      <c r="D813" s="5" t="s">
        <v>468</v>
      </c>
      <c r="E813" s="5" t="s">
        <v>2730</v>
      </c>
      <c r="F813" s="6" t="s">
        <v>2731</v>
      </c>
    </row>
    <row r="814">
      <c r="A814" s="5" t="s">
        <v>17</v>
      </c>
      <c r="B814" s="5" t="s">
        <v>114</v>
      </c>
      <c r="C814" s="5" t="s">
        <v>2732</v>
      </c>
      <c r="D814" s="5" t="s">
        <v>468</v>
      </c>
      <c r="E814" s="5" t="s">
        <v>2733</v>
      </c>
      <c r="F814" s="6" t="s">
        <v>2734</v>
      </c>
    </row>
    <row r="815">
      <c r="A815" s="5" t="s">
        <v>17</v>
      </c>
      <c r="B815" s="5" t="s">
        <v>114</v>
      </c>
      <c r="C815" s="5" t="s">
        <v>2735</v>
      </c>
      <c r="D815" s="5" t="s">
        <v>468</v>
      </c>
      <c r="E815" s="5"/>
      <c r="F815" s="6" t="s">
        <v>2736</v>
      </c>
    </row>
    <row r="816">
      <c r="A816" s="5" t="s">
        <v>17</v>
      </c>
      <c r="B816" s="5" t="s">
        <v>115</v>
      </c>
      <c r="C816" s="5" t="s">
        <v>2737</v>
      </c>
      <c r="D816" s="5" t="s">
        <v>468</v>
      </c>
      <c r="E816" s="5"/>
      <c r="F816" s="6" t="s">
        <v>2738</v>
      </c>
    </row>
    <row r="817">
      <c r="A817" s="5" t="s">
        <v>17</v>
      </c>
      <c r="B817" s="5" t="s">
        <v>115</v>
      </c>
      <c r="C817" s="5" t="s">
        <v>2739</v>
      </c>
      <c r="D817" s="5" t="s">
        <v>468</v>
      </c>
      <c r="E817" s="5" t="s">
        <v>2740</v>
      </c>
      <c r="F817" s="6" t="s">
        <v>2741</v>
      </c>
    </row>
    <row r="818">
      <c r="A818" s="5" t="s">
        <v>17</v>
      </c>
      <c r="B818" s="5" t="s">
        <v>115</v>
      </c>
      <c r="C818" s="5" t="s">
        <v>2742</v>
      </c>
      <c r="D818" s="5" t="s">
        <v>468</v>
      </c>
      <c r="E818" s="5"/>
      <c r="F818" s="6" t="s">
        <v>2743</v>
      </c>
    </row>
    <row r="819">
      <c r="A819" s="5" t="s">
        <v>17</v>
      </c>
      <c r="B819" s="5" t="s">
        <v>115</v>
      </c>
      <c r="C819" s="5" t="s">
        <v>2744</v>
      </c>
      <c r="D819" s="5" t="s">
        <v>468</v>
      </c>
      <c r="E819" s="5" t="s">
        <v>2745</v>
      </c>
      <c r="F819" s="6" t="s">
        <v>2746</v>
      </c>
    </row>
    <row r="820">
      <c r="A820" s="5" t="s">
        <v>17</v>
      </c>
      <c r="B820" s="5" t="s">
        <v>116</v>
      </c>
      <c r="C820" s="5" t="s">
        <v>2747</v>
      </c>
      <c r="D820" s="5" t="s">
        <v>458</v>
      </c>
      <c r="E820" s="5" t="s">
        <v>2748</v>
      </c>
      <c r="F820" s="6" t="s">
        <v>2749</v>
      </c>
    </row>
    <row r="821">
      <c r="A821" s="5" t="s">
        <v>17</v>
      </c>
      <c r="B821" s="5" t="s">
        <v>116</v>
      </c>
      <c r="C821" s="5" t="s">
        <v>2750</v>
      </c>
      <c r="D821" s="5" t="s">
        <v>468</v>
      </c>
      <c r="E821" s="5" t="s">
        <v>2751</v>
      </c>
      <c r="F821" s="6" t="s">
        <v>2752</v>
      </c>
    </row>
    <row r="822">
      <c r="A822" s="5" t="s">
        <v>17</v>
      </c>
      <c r="B822" s="5" t="s">
        <v>116</v>
      </c>
      <c r="C822" s="5" t="s">
        <v>2753</v>
      </c>
      <c r="D822" s="5" t="s">
        <v>468</v>
      </c>
      <c r="E822" s="5" t="s">
        <v>2754</v>
      </c>
      <c r="F822" s="6" t="s">
        <v>2755</v>
      </c>
    </row>
    <row r="823">
      <c r="A823" s="5" t="s">
        <v>17</v>
      </c>
      <c r="B823" s="5" t="s">
        <v>116</v>
      </c>
      <c r="C823" s="5" t="s">
        <v>2756</v>
      </c>
      <c r="D823" s="5" t="s">
        <v>468</v>
      </c>
      <c r="E823" s="5"/>
      <c r="F823" s="6" t="s">
        <v>2757</v>
      </c>
    </row>
    <row r="824">
      <c r="A824" s="5" t="s">
        <v>17</v>
      </c>
      <c r="B824" s="5" t="s">
        <v>116</v>
      </c>
      <c r="C824" s="5" t="s">
        <v>2758</v>
      </c>
      <c r="D824" s="5" t="s">
        <v>458</v>
      </c>
      <c r="E824" s="5"/>
      <c r="F824" s="6" t="s">
        <v>2759</v>
      </c>
    </row>
    <row r="825">
      <c r="A825" s="5" t="s">
        <v>17</v>
      </c>
      <c r="B825" s="5" t="s">
        <v>116</v>
      </c>
      <c r="C825" s="5" t="s">
        <v>2760</v>
      </c>
      <c r="D825" s="5" t="s">
        <v>468</v>
      </c>
      <c r="E825" s="5"/>
      <c r="F825" s="6" t="s">
        <v>2761</v>
      </c>
    </row>
    <row r="826">
      <c r="A826" s="5" t="s">
        <v>17</v>
      </c>
      <c r="B826" s="5" t="s">
        <v>117</v>
      </c>
      <c r="C826" s="5" t="s">
        <v>2762</v>
      </c>
      <c r="D826" s="5" t="s">
        <v>468</v>
      </c>
      <c r="E826" s="5" t="s">
        <v>2763</v>
      </c>
      <c r="F826" s="6" t="s">
        <v>2764</v>
      </c>
    </row>
    <row r="827">
      <c r="A827" s="5" t="s">
        <v>17</v>
      </c>
      <c r="B827" s="5" t="s">
        <v>117</v>
      </c>
      <c r="C827" s="5" t="s">
        <v>2765</v>
      </c>
      <c r="D827" s="5" t="s">
        <v>468</v>
      </c>
      <c r="E827" s="5"/>
      <c r="F827" s="6" t="s">
        <v>2766</v>
      </c>
    </row>
    <row r="828">
      <c r="A828" s="5" t="s">
        <v>17</v>
      </c>
      <c r="B828" s="5" t="s">
        <v>117</v>
      </c>
      <c r="C828" s="5" t="s">
        <v>2767</v>
      </c>
      <c r="D828" s="5" t="s">
        <v>468</v>
      </c>
      <c r="E828" s="5" t="s">
        <v>2768</v>
      </c>
      <c r="F828" s="6" t="s">
        <v>2769</v>
      </c>
    </row>
    <row r="829">
      <c r="A829" s="5" t="s">
        <v>17</v>
      </c>
      <c r="B829" s="5" t="s">
        <v>117</v>
      </c>
      <c r="C829" s="5" t="s">
        <v>2770</v>
      </c>
      <c r="D829" s="5" t="s">
        <v>468</v>
      </c>
      <c r="E829" s="5" t="s">
        <v>2771</v>
      </c>
      <c r="F829" s="6" t="s">
        <v>2772</v>
      </c>
    </row>
    <row r="830">
      <c r="A830" s="5" t="s">
        <v>17</v>
      </c>
      <c r="B830" s="5" t="s">
        <v>117</v>
      </c>
      <c r="C830" s="5" t="s">
        <v>2773</v>
      </c>
      <c r="D830" s="5" t="s">
        <v>468</v>
      </c>
      <c r="E830" s="5" t="s">
        <v>2774</v>
      </c>
      <c r="F830" s="6" t="s">
        <v>2775</v>
      </c>
    </row>
    <row r="831">
      <c r="A831" s="5" t="s">
        <v>17</v>
      </c>
      <c r="B831" s="5" t="s">
        <v>117</v>
      </c>
      <c r="C831" s="5" t="s">
        <v>2776</v>
      </c>
      <c r="D831" s="5" t="s">
        <v>468</v>
      </c>
      <c r="E831" s="5"/>
      <c r="F831" s="6" t="s">
        <v>2777</v>
      </c>
    </row>
    <row r="832">
      <c r="A832" s="5" t="s">
        <v>17</v>
      </c>
      <c r="B832" s="5" t="s">
        <v>117</v>
      </c>
      <c r="C832" s="5" t="s">
        <v>2778</v>
      </c>
      <c r="D832" s="5" t="s">
        <v>468</v>
      </c>
      <c r="E832" s="5" t="s">
        <v>2763</v>
      </c>
      <c r="F832" s="6" t="s">
        <v>2779</v>
      </c>
    </row>
    <row r="833">
      <c r="A833" s="5" t="s">
        <v>17</v>
      </c>
      <c r="B833" s="5" t="s">
        <v>117</v>
      </c>
      <c r="C833" s="5" t="s">
        <v>2780</v>
      </c>
      <c r="D833" s="5" t="s">
        <v>468</v>
      </c>
      <c r="E833" s="5"/>
      <c r="F833" s="6" t="s">
        <v>2781</v>
      </c>
    </row>
    <row r="834">
      <c r="A834" s="5" t="s">
        <v>17</v>
      </c>
      <c r="B834" s="5" t="s">
        <v>118</v>
      </c>
      <c r="C834" s="5" t="s">
        <v>2782</v>
      </c>
      <c r="D834" s="5" t="s">
        <v>468</v>
      </c>
      <c r="E834" s="5" t="s">
        <v>2783</v>
      </c>
      <c r="F834" s="6" t="s">
        <v>2784</v>
      </c>
    </row>
    <row r="835">
      <c r="A835" s="5" t="s">
        <v>17</v>
      </c>
      <c r="B835" s="5" t="s">
        <v>118</v>
      </c>
      <c r="C835" s="5" t="s">
        <v>118</v>
      </c>
      <c r="D835" s="5" t="s">
        <v>468</v>
      </c>
      <c r="E835" s="5" t="s">
        <v>2785</v>
      </c>
      <c r="F835" s="6" t="s">
        <v>2786</v>
      </c>
    </row>
    <row r="836">
      <c r="A836" s="5" t="s">
        <v>17</v>
      </c>
      <c r="B836" s="5" t="s">
        <v>119</v>
      </c>
      <c r="C836" s="5" t="s">
        <v>2787</v>
      </c>
      <c r="D836" s="5" t="s">
        <v>468</v>
      </c>
      <c r="E836" s="5"/>
      <c r="F836" s="6" t="s">
        <v>2788</v>
      </c>
    </row>
    <row r="837">
      <c r="A837" s="5" t="s">
        <v>17</v>
      </c>
      <c r="B837" s="5" t="s">
        <v>119</v>
      </c>
      <c r="C837" s="5" t="s">
        <v>2789</v>
      </c>
      <c r="D837" s="5" t="s">
        <v>468</v>
      </c>
      <c r="E837" s="5" t="s">
        <v>2790</v>
      </c>
      <c r="F837" s="6" t="s">
        <v>2791</v>
      </c>
    </row>
    <row r="838">
      <c r="A838" s="5" t="s">
        <v>17</v>
      </c>
      <c r="B838" s="5" t="s">
        <v>119</v>
      </c>
      <c r="C838" s="5" t="s">
        <v>2792</v>
      </c>
      <c r="D838" s="5" t="s">
        <v>468</v>
      </c>
      <c r="E838" s="5" t="s">
        <v>2793</v>
      </c>
      <c r="F838" s="6" t="s">
        <v>2794</v>
      </c>
    </row>
    <row r="839">
      <c r="A839" s="5" t="s">
        <v>17</v>
      </c>
      <c r="B839" s="5" t="s">
        <v>119</v>
      </c>
      <c r="C839" s="5" t="s">
        <v>2795</v>
      </c>
      <c r="D839" s="5" t="s">
        <v>468</v>
      </c>
      <c r="E839" s="5" t="s">
        <v>2796</v>
      </c>
      <c r="F839" s="6" t="s">
        <v>2797</v>
      </c>
    </row>
    <row r="840">
      <c r="A840" s="5" t="s">
        <v>17</v>
      </c>
      <c r="B840" s="5" t="s">
        <v>119</v>
      </c>
      <c r="C840" s="5" t="s">
        <v>2798</v>
      </c>
      <c r="D840" s="5" t="s">
        <v>548</v>
      </c>
      <c r="E840" s="5" t="s">
        <v>2799</v>
      </c>
      <c r="F840" s="6" t="s">
        <v>2800</v>
      </c>
    </row>
    <row r="841">
      <c r="A841" s="5" t="s">
        <v>17</v>
      </c>
      <c r="B841" s="5" t="s">
        <v>119</v>
      </c>
      <c r="C841" s="5" t="s">
        <v>2801</v>
      </c>
      <c r="D841" s="5" t="s">
        <v>468</v>
      </c>
      <c r="E841" s="5" t="s">
        <v>2802</v>
      </c>
      <c r="F841" s="6" t="s">
        <v>2803</v>
      </c>
    </row>
    <row r="842">
      <c r="A842" s="5" t="s">
        <v>17</v>
      </c>
      <c r="B842" s="5" t="s">
        <v>119</v>
      </c>
      <c r="C842" s="5" t="s">
        <v>2804</v>
      </c>
      <c r="D842" s="5" t="s">
        <v>468</v>
      </c>
      <c r="E842" s="5" t="s">
        <v>2805</v>
      </c>
      <c r="F842" s="6" t="s">
        <v>2806</v>
      </c>
    </row>
    <row r="843">
      <c r="A843" s="5" t="s">
        <v>17</v>
      </c>
      <c r="B843" s="5" t="s">
        <v>119</v>
      </c>
      <c r="C843" s="5" t="s">
        <v>2807</v>
      </c>
      <c r="D843" s="5" t="s">
        <v>468</v>
      </c>
      <c r="E843" s="5" t="s">
        <v>2808</v>
      </c>
      <c r="F843" s="6" t="s">
        <v>2809</v>
      </c>
    </row>
    <row r="844">
      <c r="A844" s="5" t="s">
        <v>17</v>
      </c>
      <c r="B844" s="5" t="s">
        <v>119</v>
      </c>
      <c r="C844" s="5" t="s">
        <v>2810</v>
      </c>
      <c r="D844" s="5" t="s">
        <v>468</v>
      </c>
      <c r="E844" s="5" t="s">
        <v>2811</v>
      </c>
      <c r="F844" s="6" t="s">
        <v>2812</v>
      </c>
    </row>
    <row r="845">
      <c r="A845" s="5" t="s">
        <v>17</v>
      </c>
      <c r="B845" s="5" t="s">
        <v>119</v>
      </c>
      <c r="C845" s="5" t="s">
        <v>2813</v>
      </c>
      <c r="D845" s="5" t="s">
        <v>468</v>
      </c>
      <c r="E845" s="5"/>
      <c r="F845" s="6" t="s">
        <v>2814</v>
      </c>
    </row>
    <row r="846">
      <c r="A846" s="5" t="s">
        <v>17</v>
      </c>
      <c r="B846" s="5" t="s">
        <v>119</v>
      </c>
      <c r="C846" s="5" t="s">
        <v>2815</v>
      </c>
      <c r="D846" s="5" t="s">
        <v>468</v>
      </c>
      <c r="E846" s="5" t="s">
        <v>2816</v>
      </c>
      <c r="F846" s="6" t="s">
        <v>2817</v>
      </c>
    </row>
    <row r="847">
      <c r="A847" s="5" t="s">
        <v>17</v>
      </c>
      <c r="B847" s="5" t="s">
        <v>119</v>
      </c>
      <c r="C847" s="5" t="s">
        <v>2818</v>
      </c>
      <c r="D847" s="5" t="s">
        <v>468</v>
      </c>
      <c r="E847" s="5"/>
      <c r="F847" s="6" t="s">
        <v>2819</v>
      </c>
    </row>
    <row r="848">
      <c r="A848" s="5" t="s">
        <v>17</v>
      </c>
      <c r="B848" s="5" t="s">
        <v>119</v>
      </c>
      <c r="C848" s="5" t="s">
        <v>2820</v>
      </c>
      <c r="D848" s="5" t="s">
        <v>468</v>
      </c>
      <c r="E848" s="5" t="s">
        <v>2821</v>
      </c>
      <c r="F848" s="6" t="s">
        <v>2822</v>
      </c>
    </row>
    <row r="849">
      <c r="A849" s="5" t="s">
        <v>17</v>
      </c>
      <c r="B849" s="5" t="s">
        <v>119</v>
      </c>
      <c r="C849" s="5" t="s">
        <v>2823</v>
      </c>
      <c r="D849" s="5" t="s">
        <v>458</v>
      </c>
      <c r="E849" s="5" t="s">
        <v>2824</v>
      </c>
      <c r="F849" s="6" t="s">
        <v>2825</v>
      </c>
    </row>
    <row r="850">
      <c r="A850" s="5" t="s">
        <v>17</v>
      </c>
      <c r="B850" s="5" t="s">
        <v>119</v>
      </c>
      <c r="C850" s="5" t="s">
        <v>2826</v>
      </c>
      <c r="D850" s="5" t="s">
        <v>468</v>
      </c>
      <c r="E850" s="5" t="s">
        <v>2827</v>
      </c>
      <c r="F850" s="6" t="s">
        <v>2828</v>
      </c>
    </row>
    <row r="851">
      <c r="A851" s="5" t="s">
        <v>17</v>
      </c>
      <c r="B851" s="5" t="s">
        <v>119</v>
      </c>
      <c r="C851" s="5" t="s">
        <v>2829</v>
      </c>
      <c r="D851" s="5" t="s">
        <v>468</v>
      </c>
      <c r="E851" s="5" t="s">
        <v>2830</v>
      </c>
      <c r="F851" s="6" t="s">
        <v>2831</v>
      </c>
    </row>
    <row r="852">
      <c r="A852" s="5" t="s">
        <v>17</v>
      </c>
      <c r="B852" s="5" t="s">
        <v>119</v>
      </c>
      <c r="C852" s="5" t="s">
        <v>2832</v>
      </c>
      <c r="D852" s="5" t="s">
        <v>468</v>
      </c>
      <c r="E852" s="5" t="s">
        <v>2833</v>
      </c>
      <c r="F852" s="6" t="s">
        <v>2834</v>
      </c>
    </row>
    <row r="853">
      <c r="A853" s="5" t="s">
        <v>17</v>
      </c>
      <c r="B853" s="5" t="s">
        <v>120</v>
      </c>
      <c r="C853" s="5" t="s">
        <v>2835</v>
      </c>
      <c r="D853" s="5" t="s">
        <v>458</v>
      </c>
      <c r="E853" s="5" t="s">
        <v>2836</v>
      </c>
      <c r="F853" s="6" t="s">
        <v>2837</v>
      </c>
    </row>
    <row r="854">
      <c r="A854" s="5" t="s">
        <v>17</v>
      </c>
      <c r="B854" s="5" t="s">
        <v>120</v>
      </c>
      <c r="C854" s="5" t="s">
        <v>2838</v>
      </c>
      <c r="D854" s="5" t="s">
        <v>468</v>
      </c>
      <c r="E854" s="5" t="s">
        <v>2839</v>
      </c>
      <c r="F854" s="6" t="s">
        <v>2840</v>
      </c>
    </row>
    <row r="855">
      <c r="A855" s="5" t="s">
        <v>17</v>
      </c>
      <c r="B855" s="5" t="s">
        <v>120</v>
      </c>
      <c r="C855" s="5" t="s">
        <v>2841</v>
      </c>
      <c r="D855" s="5" t="s">
        <v>468</v>
      </c>
      <c r="E855" s="5" t="s">
        <v>2842</v>
      </c>
      <c r="F855" s="6" t="s">
        <v>2843</v>
      </c>
    </row>
    <row r="856">
      <c r="A856" s="5" t="s">
        <v>17</v>
      </c>
      <c r="B856" s="5" t="s">
        <v>120</v>
      </c>
      <c r="C856" s="5" t="s">
        <v>2844</v>
      </c>
      <c r="D856" s="5" t="s">
        <v>468</v>
      </c>
      <c r="E856" s="5" t="s">
        <v>2845</v>
      </c>
      <c r="F856" s="6" t="s">
        <v>2846</v>
      </c>
    </row>
    <row r="857">
      <c r="A857" s="5" t="s">
        <v>17</v>
      </c>
      <c r="B857" s="5" t="s">
        <v>120</v>
      </c>
      <c r="C857" s="5" t="s">
        <v>2847</v>
      </c>
      <c r="D857" s="5" t="s">
        <v>468</v>
      </c>
      <c r="E857" s="5" t="s">
        <v>2848</v>
      </c>
      <c r="F857" s="6" t="s">
        <v>2849</v>
      </c>
    </row>
    <row r="858">
      <c r="A858" s="5" t="s">
        <v>17</v>
      </c>
      <c r="B858" s="5" t="s">
        <v>120</v>
      </c>
      <c r="C858" s="5" t="s">
        <v>2850</v>
      </c>
      <c r="D858" s="5" t="s">
        <v>468</v>
      </c>
      <c r="E858" s="5" t="s">
        <v>2851</v>
      </c>
      <c r="F858" s="6" t="s">
        <v>2852</v>
      </c>
    </row>
    <row r="859">
      <c r="A859" s="5" t="s">
        <v>17</v>
      </c>
      <c r="B859" s="5" t="s">
        <v>120</v>
      </c>
      <c r="C859" s="5" t="s">
        <v>2853</v>
      </c>
      <c r="D859" s="5" t="s">
        <v>468</v>
      </c>
      <c r="E859" s="5"/>
      <c r="F859" s="6" t="s">
        <v>2854</v>
      </c>
    </row>
    <row r="860">
      <c r="A860" s="5" t="s">
        <v>17</v>
      </c>
      <c r="B860" s="5" t="s">
        <v>120</v>
      </c>
      <c r="C860" s="5" t="s">
        <v>2855</v>
      </c>
      <c r="D860" s="5" t="s">
        <v>468</v>
      </c>
      <c r="E860" s="5" t="s">
        <v>2856</v>
      </c>
      <c r="F860" s="6" t="s">
        <v>2857</v>
      </c>
    </row>
    <row r="861">
      <c r="A861" s="5" t="s">
        <v>17</v>
      </c>
      <c r="B861" s="5" t="s">
        <v>120</v>
      </c>
      <c r="C861" s="5" t="s">
        <v>2858</v>
      </c>
      <c r="D861" s="5" t="s">
        <v>468</v>
      </c>
      <c r="E861" s="5" t="s">
        <v>2859</v>
      </c>
      <c r="F861" s="6" t="s">
        <v>2860</v>
      </c>
    </row>
    <row r="862">
      <c r="A862" s="5" t="s">
        <v>17</v>
      </c>
      <c r="B862" s="5" t="s">
        <v>120</v>
      </c>
      <c r="C862" s="5" t="s">
        <v>2861</v>
      </c>
      <c r="D862" s="5" t="s">
        <v>468</v>
      </c>
      <c r="E862" s="5" t="s">
        <v>2862</v>
      </c>
      <c r="F862" s="6" t="s">
        <v>2863</v>
      </c>
    </row>
    <row r="863">
      <c r="A863" s="5" t="s">
        <v>17</v>
      </c>
      <c r="B863" s="5" t="s">
        <v>121</v>
      </c>
      <c r="C863" s="5" t="s">
        <v>121</v>
      </c>
      <c r="D863" s="5" t="s">
        <v>458</v>
      </c>
      <c r="E863" s="5" t="s">
        <v>2864</v>
      </c>
      <c r="F863" s="6" t="s">
        <v>2865</v>
      </c>
    </row>
    <row r="864">
      <c r="A864" s="5" t="s">
        <v>17</v>
      </c>
      <c r="B864" s="5" t="s">
        <v>121</v>
      </c>
      <c r="C864" s="5" t="s">
        <v>2866</v>
      </c>
      <c r="D864" s="5" t="s">
        <v>548</v>
      </c>
      <c r="E864" s="5" t="s">
        <v>2867</v>
      </c>
      <c r="F864" s="6" t="s">
        <v>2868</v>
      </c>
    </row>
    <row r="865">
      <c r="A865" s="5" t="s">
        <v>17</v>
      </c>
      <c r="B865" s="5" t="s">
        <v>121</v>
      </c>
      <c r="C865" s="5" t="s">
        <v>2869</v>
      </c>
      <c r="D865" s="5" t="s">
        <v>468</v>
      </c>
      <c r="E865" s="5" t="s">
        <v>2870</v>
      </c>
      <c r="F865" s="6" t="s">
        <v>2871</v>
      </c>
    </row>
    <row r="866">
      <c r="A866" s="5" t="s">
        <v>17</v>
      </c>
      <c r="B866" s="5" t="s">
        <v>121</v>
      </c>
      <c r="C866" s="5" t="s">
        <v>2872</v>
      </c>
      <c r="D866" s="5" t="s">
        <v>468</v>
      </c>
      <c r="E866" s="5" t="s">
        <v>2873</v>
      </c>
      <c r="F866" s="6" t="s">
        <v>2874</v>
      </c>
    </row>
    <row r="867">
      <c r="A867" s="5" t="s">
        <v>17</v>
      </c>
      <c r="B867" s="5" t="s">
        <v>121</v>
      </c>
      <c r="C867" s="5" t="s">
        <v>2875</v>
      </c>
      <c r="D867" s="5" t="s">
        <v>468</v>
      </c>
      <c r="E867" s="5"/>
      <c r="F867" s="6" t="s">
        <v>2876</v>
      </c>
    </row>
    <row r="868">
      <c r="A868" s="5" t="s">
        <v>17</v>
      </c>
      <c r="B868" s="5" t="s">
        <v>121</v>
      </c>
      <c r="C868" s="5" t="s">
        <v>2877</v>
      </c>
      <c r="D868" s="5" t="s">
        <v>468</v>
      </c>
      <c r="E868" s="5" t="s">
        <v>2878</v>
      </c>
      <c r="F868" s="6" t="s">
        <v>2879</v>
      </c>
    </row>
    <row r="869">
      <c r="A869" s="5" t="s">
        <v>17</v>
      </c>
      <c r="B869" s="5" t="s">
        <v>122</v>
      </c>
      <c r="C869" s="5" t="s">
        <v>2880</v>
      </c>
      <c r="D869" s="5" t="s">
        <v>468</v>
      </c>
      <c r="E869" s="5" t="s">
        <v>2881</v>
      </c>
      <c r="F869" s="6" t="s">
        <v>2882</v>
      </c>
    </row>
    <row r="870">
      <c r="A870" s="5" t="s">
        <v>17</v>
      </c>
      <c r="B870" s="5" t="s">
        <v>122</v>
      </c>
      <c r="C870" s="5" t="s">
        <v>2883</v>
      </c>
      <c r="D870" s="5" t="s">
        <v>468</v>
      </c>
      <c r="E870" s="5" t="s">
        <v>2884</v>
      </c>
      <c r="F870" s="6" t="s">
        <v>2885</v>
      </c>
    </row>
    <row r="871">
      <c r="A871" s="5" t="s">
        <v>17</v>
      </c>
      <c r="B871" s="5" t="s">
        <v>122</v>
      </c>
      <c r="C871" s="5" t="s">
        <v>2886</v>
      </c>
      <c r="D871" s="5" t="s">
        <v>468</v>
      </c>
      <c r="E871" s="5" t="s">
        <v>2887</v>
      </c>
      <c r="F871" s="6" t="s">
        <v>2888</v>
      </c>
    </row>
    <row r="872">
      <c r="A872" s="5" t="s">
        <v>17</v>
      </c>
      <c r="B872" s="5" t="s">
        <v>123</v>
      </c>
      <c r="C872" s="5" t="s">
        <v>2889</v>
      </c>
      <c r="D872" s="5" t="s">
        <v>468</v>
      </c>
      <c r="E872" s="5" t="s">
        <v>2890</v>
      </c>
      <c r="F872" s="6" t="s">
        <v>2891</v>
      </c>
    </row>
    <row r="873">
      <c r="A873" s="5" t="s">
        <v>17</v>
      </c>
      <c r="B873" s="5" t="s">
        <v>123</v>
      </c>
      <c r="C873" s="5" t="s">
        <v>2892</v>
      </c>
      <c r="D873" s="5" t="s">
        <v>468</v>
      </c>
      <c r="E873" s="5" t="s">
        <v>2893</v>
      </c>
      <c r="F873" s="6" t="s">
        <v>2894</v>
      </c>
    </row>
    <row r="874">
      <c r="A874" s="5" t="s">
        <v>17</v>
      </c>
      <c r="B874" s="5" t="s">
        <v>123</v>
      </c>
      <c r="C874" s="5" t="s">
        <v>2895</v>
      </c>
      <c r="D874" s="5" t="s">
        <v>468</v>
      </c>
      <c r="E874" s="5" t="s">
        <v>2896</v>
      </c>
      <c r="F874" s="6" t="s">
        <v>2897</v>
      </c>
    </row>
    <row r="875">
      <c r="A875" s="5" t="s">
        <v>17</v>
      </c>
      <c r="B875" s="5" t="s">
        <v>123</v>
      </c>
      <c r="C875" s="5" t="s">
        <v>2898</v>
      </c>
      <c r="D875" s="5" t="s">
        <v>468</v>
      </c>
      <c r="E875" s="5" t="s">
        <v>2899</v>
      </c>
      <c r="F875" s="6" t="s">
        <v>2900</v>
      </c>
    </row>
    <row r="876">
      <c r="A876" s="5" t="s">
        <v>17</v>
      </c>
      <c r="B876" s="5" t="s">
        <v>123</v>
      </c>
      <c r="C876" s="5" t="s">
        <v>2901</v>
      </c>
      <c r="D876" s="5" t="s">
        <v>468</v>
      </c>
      <c r="E876" s="5" t="s">
        <v>2902</v>
      </c>
      <c r="F876" s="6" t="s">
        <v>2903</v>
      </c>
    </row>
    <row r="877">
      <c r="A877" s="5" t="s">
        <v>17</v>
      </c>
      <c r="B877" s="5" t="s">
        <v>124</v>
      </c>
      <c r="C877" s="5" t="s">
        <v>2904</v>
      </c>
      <c r="D877" s="5" t="s">
        <v>468</v>
      </c>
      <c r="E877" s="5" t="s">
        <v>2905</v>
      </c>
      <c r="F877" s="6" t="s">
        <v>2906</v>
      </c>
    </row>
    <row r="878">
      <c r="A878" s="5" t="s">
        <v>17</v>
      </c>
      <c r="B878" s="5" t="s">
        <v>124</v>
      </c>
      <c r="C878" s="5" t="s">
        <v>2907</v>
      </c>
      <c r="D878" s="5" t="s">
        <v>548</v>
      </c>
      <c r="E878" s="5" t="s">
        <v>2763</v>
      </c>
      <c r="F878" s="6" t="s">
        <v>2908</v>
      </c>
    </row>
    <row r="879">
      <c r="A879" s="5" t="s">
        <v>17</v>
      </c>
      <c r="B879" s="5" t="s">
        <v>124</v>
      </c>
      <c r="C879" s="5" t="s">
        <v>2909</v>
      </c>
      <c r="D879" s="5" t="s">
        <v>548</v>
      </c>
      <c r="E879" s="5" t="s">
        <v>2910</v>
      </c>
      <c r="F879" s="6" t="s">
        <v>2911</v>
      </c>
    </row>
    <row r="880">
      <c r="A880" s="5" t="s">
        <v>17</v>
      </c>
      <c r="B880" s="5" t="s">
        <v>125</v>
      </c>
      <c r="C880" s="5" t="s">
        <v>2912</v>
      </c>
      <c r="D880" s="5" t="s">
        <v>468</v>
      </c>
      <c r="E880" s="5" t="s">
        <v>2913</v>
      </c>
      <c r="F880" s="6" t="s">
        <v>2914</v>
      </c>
    </row>
    <row r="881">
      <c r="A881" s="5" t="s">
        <v>17</v>
      </c>
      <c r="B881" s="5" t="s">
        <v>125</v>
      </c>
      <c r="C881" s="5" t="s">
        <v>2915</v>
      </c>
      <c r="D881" s="5" t="s">
        <v>468</v>
      </c>
      <c r="E881" s="5"/>
      <c r="F881" s="6" t="s">
        <v>2916</v>
      </c>
    </row>
    <row r="882">
      <c r="A882" s="5" t="s">
        <v>17</v>
      </c>
      <c r="B882" s="5" t="s">
        <v>125</v>
      </c>
      <c r="C882" s="5" t="s">
        <v>2917</v>
      </c>
      <c r="D882" s="5" t="s">
        <v>468</v>
      </c>
      <c r="E882" s="5" t="s">
        <v>2918</v>
      </c>
      <c r="F882" s="6" t="s">
        <v>2919</v>
      </c>
    </row>
    <row r="883">
      <c r="A883" s="5" t="s">
        <v>17</v>
      </c>
      <c r="B883" s="5" t="s">
        <v>125</v>
      </c>
      <c r="C883" s="5" t="s">
        <v>2920</v>
      </c>
      <c r="D883" s="5" t="s">
        <v>468</v>
      </c>
      <c r="E883" s="5" t="s">
        <v>2921</v>
      </c>
      <c r="F883" s="6" t="s">
        <v>2922</v>
      </c>
    </row>
    <row r="884">
      <c r="A884" s="5" t="s">
        <v>17</v>
      </c>
      <c r="B884" s="5" t="s">
        <v>125</v>
      </c>
      <c r="C884" s="5" t="s">
        <v>2923</v>
      </c>
      <c r="D884" s="5" t="s">
        <v>548</v>
      </c>
      <c r="E884" s="5" t="s">
        <v>2924</v>
      </c>
      <c r="F884" s="6" t="s">
        <v>2925</v>
      </c>
    </row>
    <row r="885">
      <c r="A885" s="5" t="s">
        <v>17</v>
      </c>
      <c r="B885" s="5" t="s">
        <v>125</v>
      </c>
      <c r="C885" s="5" t="s">
        <v>2926</v>
      </c>
      <c r="D885" s="5" t="s">
        <v>468</v>
      </c>
      <c r="E885" s="5" t="s">
        <v>2927</v>
      </c>
      <c r="F885" s="6" t="s">
        <v>2928</v>
      </c>
    </row>
    <row r="886">
      <c r="A886" s="5" t="s">
        <v>17</v>
      </c>
      <c r="B886" s="5" t="s">
        <v>125</v>
      </c>
      <c r="C886" s="5" t="s">
        <v>2929</v>
      </c>
      <c r="D886" s="5" t="s">
        <v>468</v>
      </c>
      <c r="E886" s="5" t="s">
        <v>2930</v>
      </c>
      <c r="F886" s="6" t="s">
        <v>2931</v>
      </c>
    </row>
    <row r="887">
      <c r="A887" s="5" t="s">
        <v>17</v>
      </c>
      <c r="B887" s="5" t="s">
        <v>125</v>
      </c>
      <c r="C887" s="5" t="s">
        <v>2932</v>
      </c>
      <c r="D887" s="5" t="s">
        <v>468</v>
      </c>
      <c r="E887" s="5" t="s">
        <v>2933</v>
      </c>
      <c r="F887" s="6" t="s">
        <v>2934</v>
      </c>
    </row>
    <row r="888">
      <c r="A888" s="5" t="s">
        <v>17</v>
      </c>
      <c r="B888" s="5" t="s">
        <v>125</v>
      </c>
      <c r="C888" s="5" t="s">
        <v>2935</v>
      </c>
      <c r="D888" s="5" t="s">
        <v>468</v>
      </c>
      <c r="E888" s="5" t="s">
        <v>2936</v>
      </c>
      <c r="F888" s="6" t="s">
        <v>2937</v>
      </c>
    </row>
    <row r="889">
      <c r="A889" s="5" t="s">
        <v>17</v>
      </c>
      <c r="B889" s="5" t="s">
        <v>125</v>
      </c>
      <c r="C889" s="5" t="s">
        <v>2938</v>
      </c>
      <c r="D889" s="5" t="s">
        <v>468</v>
      </c>
      <c r="E889" s="5" t="s">
        <v>2939</v>
      </c>
      <c r="F889" s="6" t="s">
        <v>2940</v>
      </c>
    </row>
    <row r="890">
      <c r="A890" s="5" t="s">
        <v>17</v>
      </c>
      <c r="B890" s="5" t="s">
        <v>125</v>
      </c>
      <c r="C890" s="5" t="s">
        <v>2941</v>
      </c>
      <c r="D890" s="5" t="s">
        <v>468</v>
      </c>
      <c r="E890" s="5" t="s">
        <v>2942</v>
      </c>
      <c r="F890" s="6" t="s">
        <v>2943</v>
      </c>
    </row>
    <row r="891">
      <c r="A891" s="5" t="s">
        <v>17</v>
      </c>
      <c r="B891" s="5" t="s">
        <v>125</v>
      </c>
      <c r="C891" s="5" t="s">
        <v>2944</v>
      </c>
      <c r="D891" s="5" t="s">
        <v>468</v>
      </c>
      <c r="E891" s="5"/>
      <c r="F891" s="6" t="s">
        <v>2945</v>
      </c>
    </row>
    <row r="892">
      <c r="A892" s="5" t="s">
        <v>17</v>
      </c>
      <c r="B892" s="5" t="s">
        <v>125</v>
      </c>
      <c r="C892" s="5" t="s">
        <v>2946</v>
      </c>
      <c r="D892" s="5" t="s">
        <v>468</v>
      </c>
      <c r="E892" s="5"/>
      <c r="F892" s="6" t="s">
        <v>2947</v>
      </c>
    </row>
    <row r="893">
      <c r="A893" s="5" t="s">
        <v>17</v>
      </c>
      <c r="B893" s="5" t="s">
        <v>125</v>
      </c>
      <c r="C893" s="5" t="s">
        <v>2948</v>
      </c>
      <c r="D893" s="5" t="s">
        <v>458</v>
      </c>
      <c r="E893" s="5"/>
      <c r="F893" s="6" t="s">
        <v>2949</v>
      </c>
    </row>
    <row r="894">
      <c r="A894" s="5" t="s">
        <v>17</v>
      </c>
      <c r="B894" s="5" t="s">
        <v>125</v>
      </c>
      <c r="C894" s="5" t="s">
        <v>2950</v>
      </c>
      <c r="D894" s="5" t="s">
        <v>468</v>
      </c>
      <c r="E894" s="5" t="s">
        <v>2951</v>
      </c>
      <c r="F894" s="6" t="s">
        <v>2952</v>
      </c>
    </row>
    <row r="895">
      <c r="A895" s="5" t="s">
        <v>17</v>
      </c>
      <c r="B895" s="5" t="s">
        <v>125</v>
      </c>
      <c r="C895" s="5" t="s">
        <v>2953</v>
      </c>
      <c r="D895" s="5" t="s">
        <v>468</v>
      </c>
      <c r="E895" s="5" t="s">
        <v>2954</v>
      </c>
      <c r="F895" s="6" t="s">
        <v>2955</v>
      </c>
    </row>
    <row r="896">
      <c r="A896" s="5" t="s">
        <v>17</v>
      </c>
      <c r="B896" s="5" t="s">
        <v>125</v>
      </c>
      <c r="C896" s="5" t="s">
        <v>125</v>
      </c>
      <c r="D896" s="5" t="s">
        <v>458</v>
      </c>
      <c r="E896" s="5" t="s">
        <v>2956</v>
      </c>
      <c r="F896" s="6" t="s">
        <v>2957</v>
      </c>
    </row>
    <row r="897">
      <c r="A897" s="5" t="s">
        <v>17</v>
      </c>
      <c r="B897" s="5" t="s">
        <v>125</v>
      </c>
      <c r="C897" s="5" t="s">
        <v>2958</v>
      </c>
      <c r="D897" s="5" t="s">
        <v>468</v>
      </c>
      <c r="E897" s="5" t="s">
        <v>2959</v>
      </c>
      <c r="F897" s="6" t="s">
        <v>2960</v>
      </c>
    </row>
    <row r="898">
      <c r="A898" s="5" t="s">
        <v>17</v>
      </c>
      <c r="B898" s="5" t="s">
        <v>125</v>
      </c>
      <c r="C898" s="5" t="s">
        <v>2961</v>
      </c>
      <c r="D898" s="5" t="s">
        <v>468</v>
      </c>
      <c r="E898" s="5" t="s">
        <v>2962</v>
      </c>
      <c r="F898" s="6" t="s">
        <v>2963</v>
      </c>
    </row>
    <row r="899">
      <c r="A899" s="5" t="s">
        <v>17</v>
      </c>
      <c r="B899" s="5" t="s">
        <v>125</v>
      </c>
      <c r="C899" s="5" t="s">
        <v>2964</v>
      </c>
      <c r="D899" s="5" t="s">
        <v>468</v>
      </c>
      <c r="E899" s="5" t="s">
        <v>2965</v>
      </c>
      <c r="F899" s="6" t="s">
        <v>2966</v>
      </c>
    </row>
    <row r="900">
      <c r="A900" s="5" t="s">
        <v>17</v>
      </c>
      <c r="B900" s="5" t="s">
        <v>125</v>
      </c>
      <c r="C900" s="5" t="s">
        <v>2967</v>
      </c>
      <c r="D900" s="5" t="s">
        <v>468</v>
      </c>
      <c r="E900" s="5" t="s">
        <v>2718</v>
      </c>
      <c r="F900" s="6" t="s">
        <v>2968</v>
      </c>
    </row>
    <row r="901">
      <c r="A901" s="5" t="s">
        <v>17</v>
      </c>
      <c r="B901" s="5" t="s">
        <v>125</v>
      </c>
      <c r="C901" s="5" t="s">
        <v>2969</v>
      </c>
      <c r="D901" s="5" t="s">
        <v>458</v>
      </c>
      <c r="E901" s="5" t="s">
        <v>2970</v>
      </c>
      <c r="F901" s="6" t="s">
        <v>2971</v>
      </c>
    </row>
    <row r="902">
      <c r="A902" s="5" t="s">
        <v>17</v>
      </c>
      <c r="B902" s="5" t="s">
        <v>125</v>
      </c>
      <c r="C902" s="5" t="s">
        <v>2972</v>
      </c>
      <c r="D902" s="5" t="s">
        <v>468</v>
      </c>
      <c r="E902" s="5"/>
      <c r="F902" s="6" t="s">
        <v>2973</v>
      </c>
    </row>
    <row r="903">
      <c r="A903" s="5" t="s">
        <v>17</v>
      </c>
      <c r="B903" s="5" t="s">
        <v>125</v>
      </c>
      <c r="C903" s="5" t="s">
        <v>2974</v>
      </c>
      <c r="D903" s="5" t="s">
        <v>468</v>
      </c>
      <c r="E903" s="5" t="s">
        <v>2975</v>
      </c>
      <c r="F903" s="6" t="s">
        <v>2976</v>
      </c>
    </row>
    <row r="904">
      <c r="A904" s="5" t="s">
        <v>17</v>
      </c>
      <c r="B904" s="5" t="s">
        <v>125</v>
      </c>
      <c r="C904" s="5" t="s">
        <v>2977</v>
      </c>
      <c r="D904" s="5" t="s">
        <v>468</v>
      </c>
      <c r="E904" s="5" t="s">
        <v>2978</v>
      </c>
      <c r="F904" s="6" t="s">
        <v>2979</v>
      </c>
    </row>
    <row r="905">
      <c r="A905" s="5" t="s">
        <v>17</v>
      </c>
      <c r="B905" s="5" t="s">
        <v>125</v>
      </c>
      <c r="C905" s="5" t="s">
        <v>2980</v>
      </c>
      <c r="D905" s="5" t="s">
        <v>468</v>
      </c>
      <c r="E905" s="5" t="s">
        <v>2981</v>
      </c>
      <c r="F905" s="6" t="s">
        <v>2982</v>
      </c>
    </row>
    <row r="906">
      <c r="A906" s="5" t="s">
        <v>17</v>
      </c>
      <c r="B906" s="5" t="s">
        <v>125</v>
      </c>
      <c r="C906" s="5" t="s">
        <v>2983</v>
      </c>
      <c r="D906" s="5" t="s">
        <v>468</v>
      </c>
      <c r="E906" s="5"/>
      <c r="F906" s="6" t="s">
        <v>2984</v>
      </c>
    </row>
    <row r="907">
      <c r="A907" s="5" t="s">
        <v>17</v>
      </c>
      <c r="B907" s="5" t="s">
        <v>125</v>
      </c>
      <c r="C907" s="5" t="s">
        <v>2985</v>
      </c>
      <c r="D907" s="5" t="s">
        <v>458</v>
      </c>
      <c r="E907" s="5" t="s">
        <v>2986</v>
      </c>
      <c r="F907" s="6" t="s">
        <v>2987</v>
      </c>
    </row>
    <row r="908">
      <c r="A908" s="5" t="s">
        <v>17</v>
      </c>
      <c r="B908" s="5" t="s">
        <v>126</v>
      </c>
      <c r="C908" s="5" t="s">
        <v>2988</v>
      </c>
      <c r="D908" s="5" t="s">
        <v>468</v>
      </c>
      <c r="E908" s="5" t="s">
        <v>2989</v>
      </c>
      <c r="F908" s="6" t="s">
        <v>2990</v>
      </c>
    </row>
    <row r="909">
      <c r="A909" s="5" t="s">
        <v>17</v>
      </c>
      <c r="B909" s="5" t="s">
        <v>126</v>
      </c>
      <c r="C909" s="5" t="s">
        <v>2991</v>
      </c>
      <c r="D909" s="5" t="s">
        <v>468</v>
      </c>
      <c r="E909" s="5" t="s">
        <v>2992</v>
      </c>
      <c r="F909" s="6" t="s">
        <v>2993</v>
      </c>
    </row>
    <row r="910">
      <c r="A910" s="5" t="s">
        <v>17</v>
      </c>
      <c r="B910" s="5" t="s">
        <v>126</v>
      </c>
      <c r="C910" s="5" t="s">
        <v>2994</v>
      </c>
      <c r="D910" s="5" t="s">
        <v>468</v>
      </c>
      <c r="E910" s="5" t="s">
        <v>2995</v>
      </c>
      <c r="F910" s="6" t="s">
        <v>2996</v>
      </c>
    </row>
    <row r="911">
      <c r="A911" s="5" t="s">
        <v>17</v>
      </c>
      <c r="B911" s="5" t="s">
        <v>126</v>
      </c>
      <c r="C911" s="5" t="s">
        <v>2997</v>
      </c>
      <c r="D911" s="5" t="s">
        <v>468</v>
      </c>
      <c r="E911" s="5" t="s">
        <v>2998</v>
      </c>
      <c r="F911" s="6" t="s">
        <v>2999</v>
      </c>
    </row>
    <row r="912">
      <c r="A912" s="5" t="s">
        <v>17</v>
      </c>
      <c r="B912" s="5" t="s">
        <v>126</v>
      </c>
      <c r="C912" s="5" t="s">
        <v>3000</v>
      </c>
      <c r="D912" s="5" t="s">
        <v>468</v>
      </c>
      <c r="E912" s="5" t="s">
        <v>3001</v>
      </c>
      <c r="F912" s="6" t="s">
        <v>3002</v>
      </c>
    </row>
    <row r="913">
      <c r="A913" s="5" t="s">
        <v>17</v>
      </c>
      <c r="B913" s="5" t="s">
        <v>126</v>
      </c>
      <c r="C913" s="5" t="s">
        <v>3003</v>
      </c>
      <c r="D913" s="5" t="s">
        <v>468</v>
      </c>
      <c r="E913" s="5"/>
      <c r="F913" s="6" t="s">
        <v>3004</v>
      </c>
    </row>
    <row r="914">
      <c r="A914" s="5" t="s">
        <v>17</v>
      </c>
      <c r="B914" s="5" t="s">
        <v>126</v>
      </c>
      <c r="C914" s="5" t="s">
        <v>3005</v>
      </c>
      <c r="D914" s="5" t="s">
        <v>468</v>
      </c>
      <c r="E914" s="5" t="s">
        <v>3006</v>
      </c>
      <c r="F914" s="6" t="s">
        <v>3007</v>
      </c>
    </row>
    <row r="915">
      <c r="A915" s="5" t="s">
        <v>17</v>
      </c>
      <c r="B915" s="5" t="s">
        <v>126</v>
      </c>
      <c r="C915" s="5" t="s">
        <v>3008</v>
      </c>
      <c r="D915" s="5" t="s">
        <v>468</v>
      </c>
      <c r="E915" s="5" t="s">
        <v>3009</v>
      </c>
      <c r="F915" s="6" t="s">
        <v>3010</v>
      </c>
    </row>
    <row r="916">
      <c r="A916" s="5" t="s">
        <v>18</v>
      </c>
      <c r="B916" s="5" t="s">
        <v>127</v>
      </c>
      <c r="C916" s="5" t="s">
        <v>3011</v>
      </c>
      <c r="D916" s="5" t="s">
        <v>468</v>
      </c>
      <c r="E916" s="5" t="s">
        <v>3012</v>
      </c>
      <c r="F916" s="6" t="s">
        <v>3013</v>
      </c>
    </row>
    <row r="917">
      <c r="A917" s="5" t="s">
        <v>18</v>
      </c>
      <c r="B917" s="5" t="s">
        <v>127</v>
      </c>
      <c r="C917" s="5" t="s">
        <v>3014</v>
      </c>
      <c r="D917" s="5" t="s">
        <v>468</v>
      </c>
      <c r="E917" s="5" t="s">
        <v>3015</v>
      </c>
      <c r="F917" s="6" t="s">
        <v>3016</v>
      </c>
    </row>
    <row r="918">
      <c r="A918" s="5" t="s">
        <v>18</v>
      </c>
      <c r="B918" s="5" t="s">
        <v>127</v>
      </c>
      <c r="C918" s="5" t="s">
        <v>3017</v>
      </c>
      <c r="D918" s="5" t="s">
        <v>468</v>
      </c>
      <c r="E918" s="5" t="s">
        <v>3018</v>
      </c>
      <c r="F918" s="6" t="s">
        <v>3019</v>
      </c>
    </row>
    <row r="919">
      <c r="A919" s="5" t="s">
        <v>18</v>
      </c>
      <c r="B919" s="5" t="s">
        <v>127</v>
      </c>
      <c r="C919" s="5" t="s">
        <v>3020</v>
      </c>
      <c r="D919" s="5" t="s">
        <v>468</v>
      </c>
      <c r="E919" s="5" t="s">
        <v>3021</v>
      </c>
      <c r="F919" s="6" t="s">
        <v>3022</v>
      </c>
    </row>
    <row r="920">
      <c r="A920" s="5" t="s">
        <v>18</v>
      </c>
      <c r="B920" s="5" t="s">
        <v>127</v>
      </c>
      <c r="C920" s="5" t="s">
        <v>3023</v>
      </c>
      <c r="D920" s="5" t="s">
        <v>468</v>
      </c>
      <c r="E920" s="5" t="s">
        <v>3024</v>
      </c>
      <c r="F920" s="6" t="s">
        <v>3025</v>
      </c>
    </row>
    <row r="921">
      <c r="A921" s="5" t="s">
        <v>18</v>
      </c>
      <c r="B921" s="5" t="s">
        <v>128</v>
      </c>
      <c r="C921" s="5" t="s">
        <v>3026</v>
      </c>
      <c r="D921" s="5" t="s">
        <v>468</v>
      </c>
      <c r="E921" s="5" t="s">
        <v>3027</v>
      </c>
      <c r="F921" s="6" t="s">
        <v>3028</v>
      </c>
    </row>
    <row r="922">
      <c r="A922" s="5" t="s">
        <v>18</v>
      </c>
      <c r="B922" s="5" t="s">
        <v>128</v>
      </c>
      <c r="C922" s="5" t="s">
        <v>3029</v>
      </c>
      <c r="D922" s="5" t="s">
        <v>468</v>
      </c>
      <c r="E922" s="5" t="s">
        <v>3030</v>
      </c>
      <c r="F922" s="6" t="s">
        <v>3031</v>
      </c>
    </row>
    <row r="923">
      <c r="A923" s="5" t="s">
        <v>18</v>
      </c>
      <c r="B923" s="5" t="s">
        <v>128</v>
      </c>
      <c r="C923" s="5" t="s">
        <v>3032</v>
      </c>
      <c r="D923" s="5" t="s">
        <v>468</v>
      </c>
      <c r="E923" s="5"/>
      <c r="F923" s="6" t="s">
        <v>3033</v>
      </c>
    </row>
    <row r="924">
      <c r="A924" s="5" t="s">
        <v>18</v>
      </c>
      <c r="B924" s="5" t="s">
        <v>128</v>
      </c>
      <c r="C924" s="5" t="s">
        <v>3034</v>
      </c>
      <c r="D924" s="5" t="s">
        <v>468</v>
      </c>
      <c r="E924" s="5" t="s">
        <v>3035</v>
      </c>
      <c r="F924" s="6" t="s">
        <v>3036</v>
      </c>
    </row>
    <row r="925">
      <c r="A925" s="5" t="s">
        <v>18</v>
      </c>
      <c r="B925" s="5" t="s">
        <v>128</v>
      </c>
      <c r="C925" s="5" t="s">
        <v>3037</v>
      </c>
      <c r="D925" s="5" t="s">
        <v>468</v>
      </c>
      <c r="E925" s="5" t="s">
        <v>3038</v>
      </c>
      <c r="F925" s="6" t="s">
        <v>3039</v>
      </c>
    </row>
    <row r="926">
      <c r="A926" s="5" t="s">
        <v>18</v>
      </c>
      <c r="B926" s="5" t="s">
        <v>128</v>
      </c>
      <c r="C926" s="5" t="s">
        <v>3040</v>
      </c>
      <c r="D926" s="5" t="s">
        <v>468</v>
      </c>
      <c r="E926" s="5" t="s">
        <v>3041</v>
      </c>
      <c r="F926" s="6" t="s">
        <v>3042</v>
      </c>
    </row>
    <row r="927">
      <c r="A927" s="5" t="s">
        <v>18</v>
      </c>
      <c r="B927" s="5" t="s">
        <v>128</v>
      </c>
      <c r="C927" s="5" t="s">
        <v>3043</v>
      </c>
      <c r="D927" s="5" t="s">
        <v>468</v>
      </c>
      <c r="E927" s="5" t="s">
        <v>3044</v>
      </c>
      <c r="F927" s="6" t="s">
        <v>3045</v>
      </c>
    </row>
    <row r="928">
      <c r="A928" s="5" t="s">
        <v>18</v>
      </c>
      <c r="B928" s="5" t="s">
        <v>128</v>
      </c>
      <c r="C928" s="5" t="s">
        <v>3046</v>
      </c>
      <c r="D928" s="5" t="s">
        <v>548</v>
      </c>
      <c r="E928" s="5" t="s">
        <v>3047</v>
      </c>
      <c r="F928" s="6" t="s">
        <v>3048</v>
      </c>
    </row>
    <row r="929">
      <c r="A929" s="5" t="s">
        <v>18</v>
      </c>
      <c r="B929" s="5" t="s">
        <v>128</v>
      </c>
      <c r="C929" s="5" t="s">
        <v>3049</v>
      </c>
      <c r="D929" s="5" t="s">
        <v>468</v>
      </c>
      <c r="E929" s="5" t="s">
        <v>3050</v>
      </c>
      <c r="F929" s="6" t="s">
        <v>3051</v>
      </c>
    </row>
    <row r="930">
      <c r="A930" s="5" t="s">
        <v>18</v>
      </c>
      <c r="B930" s="5" t="s">
        <v>128</v>
      </c>
      <c r="C930" s="5" t="s">
        <v>3052</v>
      </c>
      <c r="D930" s="5" t="s">
        <v>468</v>
      </c>
      <c r="E930" s="5"/>
      <c r="F930" s="6" t="s">
        <v>3053</v>
      </c>
    </row>
    <row r="931">
      <c r="A931" s="5" t="s">
        <v>18</v>
      </c>
      <c r="B931" s="5" t="s">
        <v>128</v>
      </c>
      <c r="C931" s="5" t="s">
        <v>3054</v>
      </c>
      <c r="D931" s="5" t="s">
        <v>468</v>
      </c>
      <c r="E931" s="5" t="s">
        <v>3055</v>
      </c>
      <c r="F931" s="6" t="s">
        <v>3056</v>
      </c>
    </row>
    <row r="932">
      <c r="A932" s="5" t="s">
        <v>18</v>
      </c>
      <c r="B932" s="5" t="s">
        <v>129</v>
      </c>
      <c r="C932" s="5" t="s">
        <v>3057</v>
      </c>
      <c r="D932" s="5" t="s">
        <v>468</v>
      </c>
      <c r="E932" s="5" t="s">
        <v>3058</v>
      </c>
      <c r="F932" s="6" t="s">
        <v>3059</v>
      </c>
    </row>
    <row r="933">
      <c r="A933" s="5" t="s">
        <v>18</v>
      </c>
      <c r="B933" s="5" t="s">
        <v>129</v>
      </c>
      <c r="C933" s="5" t="s">
        <v>3060</v>
      </c>
      <c r="D933" s="5" t="s">
        <v>468</v>
      </c>
      <c r="E933" s="5" t="s">
        <v>3061</v>
      </c>
      <c r="F933" s="6" t="s">
        <v>3062</v>
      </c>
    </row>
    <row r="934">
      <c r="A934" s="5" t="s">
        <v>18</v>
      </c>
      <c r="B934" s="5" t="s">
        <v>129</v>
      </c>
      <c r="C934" s="5" t="s">
        <v>3063</v>
      </c>
      <c r="D934" s="5" t="s">
        <v>468</v>
      </c>
      <c r="E934" s="5" t="s">
        <v>3064</v>
      </c>
      <c r="F934" s="6" t="s">
        <v>3065</v>
      </c>
    </row>
    <row r="935">
      <c r="A935" s="5" t="s">
        <v>18</v>
      </c>
      <c r="B935" s="5" t="s">
        <v>130</v>
      </c>
      <c r="C935" s="5" t="s">
        <v>3066</v>
      </c>
      <c r="D935" s="5" t="s">
        <v>468</v>
      </c>
      <c r="E935" s="5" t="s">
        <v>3067</v>
      </c>
      <c r="F935" s="6" t="s">
        <v>3068</v>
      </c>
    </row>
    <row r="936">
      <c r="A936" s="5" t="s">
        <v>18</v>
      </c>
      <c r="B936" s="5" t="s">
        <v>130</v>
      </c>
      <c r="C936" s="5" t="s">
        <v>3069</v>
      </c>
      <c r="D936" s="5" t="s">
        <v>468</v>
      </c>
      <c r="E936" s="5" t="s">
        <v>3070</v>
      </c>
      <c r="F936" s="6" t="s">
        <v>3071</v>
      </c>
    </row>
    <row r="937">
      <c r="A937" s="5" t="s">
        <v>18</v>
      </c>
      <c r="B937" s="5" t="s">
        <v>130</v>
      </c>
      <c r="C937" s="5" t="s">
        <v>3072</v>
      </c>
      <c r="D937" s="5" t="s">
        <v>548</v>
      </c>
      <c r="E937" s="5" t="s">
        <v>3073</v>
      </c>
      <c r="F937" s="6" t="s">
        <v>3074</v>
      </c>
    </row>
    <row r="938">
      <c r="A938" s="5" t="s">
        <v>18</v>
      </c>
      <c r="B938" s="5" t="s">
        <v>130</v>
      </c>
      <c r="C938" s="5" t="s">
        <v>3075</v>
      </c>
      <c r="D938" s="5" t="s">
        <v>468</v>
      </c>
      <c r="E938" s="5" t="s">
        <v>3076</v>
      </c>
      <c r="F938" s="6" t="s">
        <v>3077</v>
      </c>
    </row>
    <row r="939">
      <c r="A939" s="5" t="s">
        <v>18</v>
      </c>
      <c r="B939" s="5" t="s">
        <v>130</v>
      </c>
      <c r="C939" s="5" t="s">
        <v>3078</v>
      </c>
      <c r="D939" s="5" t="s">
        <v>468</v>
      </c>
      <c r="E939" s="5" t="s">
        <v>3079</v>
      </c>
      <c r="F939" s="6" t="s">
        <v>3080</v>
      </c>
    </row>
    <row r="940">
      <c r="A940" s="5" t="s">
        <v>18</v>
      </c>
      <c r="B940" s="5" t="s">
        <v>130</v>
      </c>
      <c r="C940" s="5" t="s">
        <v>3081</v>
      </c>
      <c r="D940" s="5" t="s">
        <v>468</v>
      </c>
      <c r="E940" s="5" t="s">
        <v>3082</v>
      </c>
      <c r="F940" s="6" t="s">
        <v>3083</v>
      </c>
    </row>
    <row r="941">
      <c r="A941" s="5" t="s">
        <v>18</v>
      </c>
      <c r="B941" s="5" t="s">
        <v>130</v>
      </c>
      <c r="C941" s="5" t="s">
        <v>3084</v>
      </c>
      <c r="D941" s="5" t="s">
        <v>468</v>
      </c>
      <c r="E941" s="5" t="s">
        <v>3085</v>
      </c>
      <c r="F941" s="6" t="s">
        <v>3086</v>
      </c>
    </row>
    <row r="942">
      <c r="A942" s="5" t="s">
        <v>18</v>
      </c>
      <c r="B942" s="5" t="s">
        <v>130</v>
      </c>
      <c r="C942" s="5" t="s">
        <v>130</v>
      </c>
      <c r="D942" s="5" t="s">
        <v>468</v>
      </c>
      <c r="E942" s="5" t="s">
        <v>3087</v>
      </c>
      <c r="F942" s="6" t="s">
        <v>3088</v>
      </c>
    </row>
    <row r="943">
      <c r="A943" s="5" t="s">
        <v>18</v>
      </c>
      <c r="B943" s="5" t="s">
        <v>130</v>
      </c>
      <c r="C943" s="5" t="s">
        <v>3089</v>
      </c>
      <c r="D943" s="5" t="s">
        <v>468</v>
      </c>
      <c r="E943" s="5"/>
      <c r="F943" s="6" t="s">
        <v>3090</v>
      </c>
    </row>
    <row r="944">
      <c r="A944" s="5" t="s">
        <v>18</v>
      </c>
      <c r="B944" s="5" t="s">
        <v>130</v>
      </c>
      <c r="C944" s="5" t="s">
        <v>3091</v>
      </c>
      <c r="D944" s="5" t="s">
        <v>548</v>
      </c>
      <c r="E944" s="5" t="s">
        <v>3092</v>
      </c>
      <c r="F944" s="6" t="s">
        <v>3093</v>
      </c>
    </row>
    <row r="945">
      <c r="A945" s="5" t="s">
        <v>18</v>
      </c>
      <c r="B945" s="5" t="s">
        <v>130</v>
      </c>
      <c r="C945" s="5" t="s">
        <v>3094</v>
      </c>
      <c r="D945" s="5" t="s">
        <v>468</v>
      </c>
      <c r="E945" s="5"/>
      <c r="F945" s="6" t="s">
        <v>3095</v>
      </c>
    </row>
    <row r="946">
      <c r="A946" s="5" t="s">
        <v>18</v>
      </c>
      <c r="B946" s="5" t="s">
        <v>131</v>
      </c>
      <c r="C946" s="5" t="s">
        <v>3096</v>
      </c>
      <c r="D946" s="5" t="s">
        <v>468</v>
      </c>
      <c r="E946" s="5" t="s">
        <v>3097</v>
      </c>
      <c r="F946" s="6" t="s">
        <v>3098</v>
      </c>
    </row>
    <row r="947">
      <c r="A947" s="5" t="s">
        <v>18</v>
      </c>
      <c r="B947" s="5" t="s">
        <v>131</v>
      </c>
      <c r="C947" s="5" t="s">
        <v>3099</v>
      </c>
      <c r="D947" s="5" t="s">
        <v>468</v>
      </c>
      <c r="E947" s="5" t="s">
        <v>3100</v>
      </c>
      <c r="F947" s="6" t="s">
        <v>3101</v>
      </c>
    </row>
    <row r="948">
      <c r="A948" s="5" t="s">
        <v>18</v>
      </c>
      <c r="B948" s="5" t="s">
        <v>131</v>
      </c>
      <c r="C948" s="5" t="s">
        <v>3102</v>
      </c>
      <c r="D948" s="5" t="s">
        <v>468</v>
      </c>
      <c r="E948" s="5" t="s">
        <v>3103</v>
      </c>
      <c r="F948" s="6" t="s">
        <v>3104</v>
      </c>
    </row>
    <row r="949">
      <c r="A949" s="5" t="s">
        <v>18</v>
      </c>
      <c r="B949" s="5" t="s">
        <v>131</v>
      </c>
      <c r="C949" s="5" t="s">
        <v>3105</v>
      </c>
      <c r="D949" s="5" t="s">
        <v>468</v>
      </c>
      <c r="E949" s="5" t="s">
        <v>3106</v>
      </c>
      <c r="F949" s="6" t="s">
        <v>3107</v>
      </c>
    </row>
    <row r="950">
      <c r="A950" s="5" t="s">
        <v>18</v>
      </c>
      <c r="B950" s="5" t="s">
        <v>131</v>
      </c>
      <c r="C950" s="5" t="s">
        <v>3108</v>
      </c>
      <c r="D950" s="5" t="s">
        <v>468</v>
      </c>
      <c r="E950" s="5" t="s">
        <v>3109</v>
      </c>
      <c r="F950" s="6" t="s">
        <v>3110</v>
      </c>
    </row>
    <row r="951">
      <c r="A951" s="5" t="s">
        <v>18</v>
      </c>
      <c r="B951" s="5" t="s">
        <v>131</v>
      </c>
      <c r="C951" s="5" t="s">
        <v>3111</v>
      </c>
      <c r="D951" s="5" t="s">
        <v>468</v>
      </c>
      <c r="E951" s="5" t="s">
        <v>3112</v>
      </c>
      <c r="F951" s="6" t="s">
        <v>3113</v>
      </c>
    </row>
    <row r="952">
      <c r="A952" s="5" t="s">
        <v>18</v>
      </c>
      <c r="B952" s="5" t="s">
        <v>132</v>
      </c>
      <c r="C952" s="5" t="s">
        <v>3114</v>
      </c>
      <c r="D952" s="5" t="s">
        <v>548</v>
      </c>
      <c r="E952" s="5" t="s">
        <v>3115</v>
      </c>
      <c r="F952" s="6" t="s">
        <v>3116</v>
      </c>
    </row>
    <row r="953">
      <c r="A953" s="5" t="s">
        <v>18</v>
      </c>
      <c r="B953" s="5" t="s">
        <v>132</v>
      </c>
      <c r="C953" s="5" t="s">
        <v>3117</v>
      </c>
      <c r="D953" s="5" t="s">
        <v>468</v>
      </c>
      <c r="E953" s="5" t="s">
        <v>3118</v>
      </c>
      <c r="F953" s="6" t="s">
        <v>3119</v>
      </c>
    </row>
    <row r="954">
      <c r="A954" s="5" t="s">
        <v>18</v>
      </c>
      <c r="B954" s="5" t="s">
        <v>132</v>
      </c>
      <c r="C954" s="5" t="s">
        <v>3120</v>
      </c>
      <c r="D954" s="5" t="s">
        <v>468</v>
      </c>
      <c r="E954" s="5"/>
      <c r="F954" s="6" t="s">
        <v>3121</v>
      </c>
    </row>
    <row r="955">
      <c r="A955" s="5" t="s">
        <v>18</v>
      </c>
      <c r="B955" s="5" t="s">
        <v>132</v>
      </c>
      <c r="C955" s="5" t="s">
        <v>3122</v>
      </c>
      <c r="D955" s="5" t="s">
        <v>468</v>
      </c>
      <c r="E955" s="5" t="s">
        <v>3123</v>
      </c>
      <c r="F955" s="6" t="s">
        <v>3124</v>
      </c>
    </row>
    <row r="956">
      <c r="A956" s="5" t="s">
        <v>18</v>
      </c>
      <c r="B956" s="5" t="s">
        <v>133</v>
      </c>
      <c r="C956" s="5" t="s">
        <v>3125</v>
      </c>
      <c r="D956" s="5" t="s">
        <v>548</v>
      </c>
      <c r="E956" s="5" t="s">
        <v>3126</v>
      </c>
      <c r="F956" s="6" t="s">
        <v>3127</v>
      </c>
    </row>
    <row r="957">
      <c r="A957" s="5" t="s">
        <v>18</v>
      </c>
      <c r="B957" s="5" t="s">
        <v>133</v>
      </c>
      <c r="C957" s="5" t="s">
        <v>3128</v>
      </c>
      <c r="D957" s="5" t="s">
        <v>468</v>
      </c>
      <c r="E957" s="5" t="s">
        <v>3129</v>
      </c>
      <c r="F957" s="6" t="s">
        <v>3130</v>
      </c>
    </row>
    <row r="958">
      <c r="A958" s="5" t="s">
        <v>18</v>
      </c>
      <c r="B958" s="5" t="s">
        <v>133</v>
      </c>
      <c r="C958" s="5" t="s">
        <v>3131</v>
      </c>
      <c r="D958" s="5" t="s">
        <v>468</v>
      </c>
      <c r="E958" s="5" t="s">
        <v>3132</v>
      </c>
      <c r="F958" s="6" t="s">
        <v>3133</v>
      </c>
    </row>
    <row r="959">
      <c r="A959" s="5" t="s">
        <v>18</v>
      </c>
      <c r="B959" s="5" t="s">
        <v>133</v>
      </c>
      <c r="C959" s="5" t="s">
        <v>3134</v>
      </c>
      <c r="D959" s="5" t="s">
        <v>468</v>
      </c>
      <c r="E959" s="5" t="s">
        <v>3135</v>
      </c>
      <c r="F959" s="6" t="s">
        <v>3136</v>
      </c>
    </row>
    <row r="960">
      <c r="A960" s="5" t="s">
        <v>18</v>
      </c>
      <c r="B960" s="5" t="s">
        <v>133</v>
      </c>
      <c r="C960" s="5" t="s">
        <v>3137</v>
      </c>
      <c r="D960" s="5" t="s">
        <v>468</v>
      </c>
      <c r="E960" s="5" t="s">
        <v>3138</v>
      </c>
      <c r="F960" s="6" t="s">
        <v>3139</v>
      </c>
    </row>
    <row r="961">
      <c r="A961" s="5" t="s">
        <v>18</v>
      </c>
      <c r="B961" s="5" t="s">
        <v>134</v>
      </c>
      <c r="C961" s="5" t="s">
        <v>3140</v>
      </c>
      <c r="D961" s="5" t="s">
        <v>468</v>
      </c>
      <c r="E961" s="5" t="s">
        <v>3141</v>
      </c>
      <c r="F961" s="6" t="s">
        <v>3142</v>
      </c>
    </row>
    <row r="962">
      <c r="A962" s="5" t="s">
        <v>18</v>
      </c>
      <c r="B962" s="5" t="s">
        <v>134</v>
      </c>
      <c r="C962" s="5" t="s">
        <v>3143</v>
      </c>
      <c r="D962" s="5" t="s">
        <v>468</v>
      </c>
      <c r="E962" s="5" t="s">
        <v>3144</v>
      </c>
      <c r="F962" s="6" t="s">
        <v>3145</v>
      </c>
    </row>
    <row r="963">
      <c r="A963" s="5" t="s">
        <v>18</v>
      </c>
      <c r="B963" s="5" t="s">
        <v>134</v>
      </c>
      <c r="C963" s="5" t="s">
        <v>3146</v>
      </c>
      <c r="D963" s="5" t="s">
        <v>468</v>
      </c>
      <c r="E963" s="5" t="s">
        <v>3147</v>
      </c>
      <c r="F963" s="6" t="s">
        <v>3148</v>
      </c>
    </row>
    <row r="964">
      <c r="A964" s="5" t="s">
        <v>18</v>
      </c>
      <c r="B964" s="5" t="s">
        <v>134</v>
      </c>
      <c r="C964" s="5" t="s">
        <v>3149</v>
      </c>
      <c r="D964" s="5" t="s">
        <v>468</v>
      </c>
      <c r="E964" s="5" t="s">
        <v>3150</v>
      </c>
      <c r="F964" s="6" t="s">
        <v>3151</v>
      </c>
    </row>
    <row r="965">
      <c r="A965" s="5" t="s">
        <v>18</v>
      </c>
      <c r="B965" s="5" t="s">
        <v>134</v>
      </c>
      <c r="C965" s="5" t="s">
        <v>3152</v>
      </c>
      <c r="D965" s="5" t="s">
        <v>468</v>
      </c>
      <c r="E965" s="5" t="s">
        <v>3153</v>
      </c>
      <c r="F965" s="6" t="s">
        <v>3154</v>
      </c>
    </row>
    <row r="966">
      <c r="A966" s="5" t="s">
        <v>18</v>
      </c>
      <c r="B966" s="5" t="s">
        <v>134</v>
      </c>
      <c r="C966" s="5" t="s">
        <v>134</v>
      </c>
      <c r="D966" s="5" t="s">
        <v>548</v>
      </c>
      <c r="E966" s="5" t="s">
        <v>3155</v>
      </c>
      <c r="F966" s="6" t="s">
        <v>3156</v>
      </c>
    </row>
    <row r="967">
      <c r="A967" s="5" t="s">
        <v>18</v>
      </c>
      <c r="B967" s="5" t="s">
        <v>135</v>
      </c>
      <c r="C967" s="5" t="s">
        <v>3157</v>
      </c>
      <c r="D967" s="5" t="s">
        <v>468</v>
      </c>
      <c r="E967" s="5" t="s">
        <v>3158</v>
      </c>
      <c r="F967" s="6" t="s">
        <v>3159</v>
      </c>
    </row>
    <row r="968">
      <c r="A968" s="5" t="s">
        <v>18</v>
      </c>
      <c r="B968" s="5" t="s">
        <v>136</v>
      </c>
      <c r="C968" s="5" t="s">
        <v>3160</v>
      </c>
      <c r="D968" s="5" t="s">
        <v>468</v>
      </c>
      <c r="E968" s="5" t="s">
        <v>3161</v>
      </c>
      <c r="F968" s="6" t="s">
        <v>3162</v>
      </c>
    </row>
    <row r="969">
      <c r="A969" s="5" t="s">
        <v>18</v>
      </c>
      <c r="B969" s="5" t="s">
        <v>136</v>
      </c>
      <c r="C969" s="5" t="s">
        <v>3163</v>
      </c>
      <c r="D969" s="5" t="s">
        <v>468</v>
      </c>
      <c r="E969" s="5" t="s">
        <v>3164</v>
      </c>
      <c r="F969" s="6" t="s">
        <v>3165</v>
      </c>
    </row>
    <row r="970">
      <c r="A970" s="5" t="s">
        <v>18</v>
      </c>
      <c r="B970" s="5" t="s">
        <v>136</v>
      </c>
      <c r="C970" s="5" t="s">
        <v>3166</v>
      </c>
      <c r="D970" s="5" t="s">
        <v>468</v>
      </c>
      <c r="E970" s="5" t="s">
        <v>3167</v>
      </c>
      <c r="F970" s="6" t="s">
        <v>3168</v>
      </c>
    </row>
    <row r="971">
      <c r="A971" s="5" t="s">
        <v>18</v>
      </c>
      <c r="B971" s="5" t="s">
        <v>136</v>
      </c>
      <c r="C971" s="5" t="s">
        <v>3169</v>
      </c>
      <c r="D971" s="5" t="s">
        <v>468</v>
      </c>
      <c r="E971" s="5"/>
      <c r="F971" s="6" t="s">
        <v>3170</v>
      </c>
    </row>
    <row r="972">
      <c r="A972" s="5" t="s">
        <v>18</v>
      </c>
      <c r="B972" s="5" t="s">
        <v>136</v>
      </c>
      <c r="C972" s="5" t="s">
        <v>3171</v>
      </c>
      <c r="D972" s="5" t="s">
        <v>468</v>
      </c>
      <c r="E972" s="5" t="s">
        <v>3172</v>
      </c>
      <c r="F972" s="6" t="s">
        <v>3173</v>
      </c>
    </row>
    <row r="973">
      <c r="A973" s="5" t="s">
        <v>18</v>
      </c>
      <c r="B973" s="5" t="s">
        <v>136</v>
      </c>
      <c r="C973" s="5" t="s">
        <v>3174</v>
      </c>
      <c r="D973" s="5" t="s">
        <v>468</v>
      </c>
      <c r="E973" s="5" t="s">
        <v>3175</v>
      </c>
      <c r="F973" s="6" t="s">
        <v>3176</v>
      </c>
    </row>
    <row r="974">
      <c r="A974" s="5" t="s">
        <v>18</v>
      </c>
      <c r="B974" s="5" t="s">
        <v>136</v>
      </c>
      <c r="C974" s="5" t="s">
        <v>3177</v>
      </c>
      <c r="D974" s="5" t="s">
        <v>468</v>
      </c>
      <c r="E974" s="5" t="s">
        <v>3178</v>
      </c>
      <c r="F974" s="6" t="s">
        <v>3179</v>
      </c>
    </row>
    <row r="975">
      <c r="A975" s="5" t="s">
        <v>18</v>
      </c>
      <c r="B975" s="5" t="s">
        <v>136</v>
      </c>
      <c r="C975" s="5" t="s">
        <v>3180</v>
      </c>
      <c r="D975" s="5" t="s">
        <v>468</v>
      </c>
      <c r="E975" s="5" t="s">
        <v>3181</v>
      </c>
      <c r="F975" s="6" t="s">
        <v>3182</v>
      </c>
    </row>
    <row r="976">
      <c r="A976" s="5" t="s">
        <v>18</v>
      </c>
      <c r="B976" s="5" t="s">
        <v>136</v>
      </c>
      <c r="C976" s="5" t="s">
        <v>3183</v>
      </c>
      <c r="D976" s="5" t="s">
        <v>468</v>
      </c>
      <c r="E976" s="5" t="s">
        <v>3184</v>
      </c>
      <c r="F976" s="6" t="s">
        <v>3185</v>
      </c>
    </row>
    <row r="977">
      <c r="A977" s="5" t="s">
        <v>18</v>
      </c>
      <c r="B977" s="5" t="s">
        <v>136</v>
      </c>
      <c r="C977" s="5" t="s">
        <v>3186</v>
      </c>
      <c r="D977" s="5" t="s">
        <v>468</v>
      </c>
      <c r="E977" s="5" t="s">
        <v>3187</v>
      </c>
      <c r="F977" s="6" t="s">
        <v>3188</v>
      </c>
    </row>
    <row r="978">
      <c r="A978" s="5" t="s">
        <v>18</v>
      </c>
      <c r="B978" s="5" t="s">
        <v>136</v>
      </c>
      <c r="C978" s="5" t="s">
        <v>3189</v>
      </c>
      <c r="D978" s="5" t="s">
        <v>468</v>
      </c>
      <c r="E978" s="5" t="s">
        <v>3190</v>
      </c>
      <c r="F978" s="6" t="s">
        <v>3191</v>
      </c>
    </row>
    <row r="979">
      <c r="A979" s="5" t="s">
        <v>18</v>
      </c>
      <c r="B979" s="5" t="s">
        <v>136</v>
      </c>
      <c r="C979" s="5" t="s">
        <v>3192</v>
      </c>
      <c r="D979" s="5" t="s">
        <v>468</v>
      </c>
      <c r="E979" s="5" t="s">
        <v>3193</v>
      </c>
      <c r="F979" s="6" t="s">
        <v>3194</v>
      </c>
    </row>
    <row r="980">
      <c r="A980" s="5" t="s">
        <v>18</v>
      </c>
      <c r="B980" s="5" t="s">
        <v>136</v>
      </c>
      <c r="C980" s="5" t="s">
        <v>3195</v>
      </c>
      <c r="D980" s="5" t="s">
        <v>468</v>
      </c>
      <c r="E980" s="5" t="s">
        <v>3196</v>
      </c>
      <c r="F980" s="6" t="s">
        <v>3197</v>
      </c>
    </row>
    <row r="981">
      <c r="A981" s="5" t="s">
        <v>18</v>
      </c>
      <c r="B981" s="5" t="s">
        <v>136</v>
      </c>
      <c r="C981" s="5" t="s">
        <v>3198</v>
      </c>
      <c r="D981" s="5" t="s">
        <v>468</v>
      </c>
      <c r="E981" s="5" t="s">
        <v>3199</v>
      </c>
      <c r="F981" s="6" t="s">
        <v>3200</v>
      </c>
    </row>
    <row r="982">
      <c r="A982" s="5" t="s">
        <v>18</v>
      </c>
      <c r="B982" s="5" t="s">
        <v>136</v>
      </c>
      <c r="C982" s="5" t="s">
        <v>3201</v>
      </c>
      <c r="D982" s="5" t="s">
        <v>468</v>
      </c>
      <c r="E982" s="5" t="s">
        <v>3202</v>
      </c>
      <c r="F982" s="6" t="s">
        <v>3203</v>
      </c>
    </row>
    <row r="983">
      <c r="A983" s="5" t="s">
        <v>18</v>
      </c>
      <c r="B983" s="5" t="s">
        <v>137</v>
      </c>
      <c r="C983" s="5" t="s">
        <v>3204</v>
      </c>
      <c r="D983" s="5" t="s">
        <v>468</v>
      </c>
      <c r="E983" s="5" t="s">
        <v>3205</v>
      </c>
      <c r="F983" s="6" t="s">
        <v>3206</v>
      </c>
    </row>
    <row r="984">
      <c r="A984" s="5" t="s">
        <v>19</v>
      </c>
      <c r="B984" s="5" t="s">
        <v>138</v>
      </c>
      <c r="C984" s="5" t="s">
        <v>3207</v>
      </c>
      <c r="D984" s="5" t="s">
        <v>468</v>
      </c>
      <c r="E984" s="5" t="s">
        <v>3208</v>
      </c>
      <c r="F984" s="6" t="s">
        <v>3209</v>
      </c>
    </row>
    <row r="985">
      <c r="A985" s="5" t="s">
        <v>19</v>
      </c>
      <c r="B985" s="5" t="s">
        <v>138</v>
      </c>
      <c r="C985" s="5" t="s">
        <v>3210</v>
      </c>
      <c r="D985" s="5" t="s">
        <v>468</v>
      </c>
      <c r="E985" s="5" t="s">
        <v>3211</v>
      </c>
      <c r="F985" s="6" t="s">
        <v>3212</v>
      </c>
    </row>
    <row r="986">
      <c r="A986" s="5" t="s">
        <v>19</v>
      </c>
      <c r="B986" s="5" t="s">
        <v>138</v>
      </c>
      <c r="C986" s="5" t="s">
        <v>3213</v>
      </c>
      <c r="D986" s="5" t="s">
        <v>468</v>
      </c>
      <c r="E986" s="5" t="s">
        <v>3214</v>
      </c>
      <c r="F986" s="6" t="s">
        <v>3215</v>
      </c>
    </row>
    <row r="987">
      <c r="A987" s="5" t="s">
        <v>19</v>
      </c>
      <c r="B987" s="5" t="s">
        <v>138</v>
      </c>
      <c r="C987" s="5" t="s">
        <v>138</v>
      </c>
      <c r="D987" s="5" t="s">
        <v>468</v>
      </c>
      <c r="E987" s="5" t="s">
        <v>3216</v>
      </c>
      <c r="F987" s="6" t="s">
        <v>3217</v>
      </c>
    </row>
    <row r="988">
      <c r="A988" s="5" t="s">
        <v>19</v>
      </c>
      <c r="B988" s="5" t="s">
        <v>138</v>
      </c>
      <c r="C988" s="5" t="s">
        <v>3218</v>
      </c>
      <c r="D988" s="5" t="s">
        <v>468</v>
      </c>
      <c r="E988" s="5" t="s">
        <v>3219</v>
      </c>
      <c r="F988" s="6" t="s">
        <v>3220</v>
      </c>
    </row>
    <row r="989">
      <c r="A989" s="5" t="s">
        <v>19</v>
      </c>
      <c r="B989" s="5" t="s">
        <v>138</v>
      </c>
      <c r="C989" s="5" t="s">
        <v>3221</v>
      </c>
      <c r="D989" s="5" t="s">
        <v>468</v>
      </c>
      <c r="E989" s="5" t="s">
        <v>3222</v>
      </c>
      <c r="F989" s="6" t="s">
        <v>3223</v>
      </c>
    </row>
    <row r="990">
      <c r="A990" s="5" t="s">
        <v>19</v>
      </c>
      <c r="B990" s="5" t="s">
        <v>138</v>
      </c>
      <c r="C990" s="5" t="s">
        <v>3224</v>
      </c>
      <c r="D990" s="5" t="s">
        <v>468</v>
      </c>
      <c r="E990" s="5" t="s">
        <v>3225</v>
      </c>
      <c r="F990" s="6" t="s">
        <v>3226</v>
      </c>
    </row>
    <row r="991">
      <c r="A991" s="5" t="s">
        <v>19</v>
      </c>
      <c r="B991" s="5" t="s">
        <v>138</v>
      </c>
      <c r="C991" s="5" t="s">
        <v>3227</v>
      </c>
      <c r="D991" s="5" t="s">
        <v>468</v>
      </c>
      <c r="E991" s="5" t="s">
        <v>3228</v>
      </c>
      <c r="F991" s="6" t="s">
        <v>3229</v>
      </c>
    </row>
    <row r="992">
      <c r="A992" s="5" t="s">
        <v>19</v>
      </c>
      <c r="B992" s="5" t="s">
        <v>138</v>
      </c>
      <c r="C992" s="5" t="s">
        <v>3230</v>
      </c>
      <c r="D992" s="5" t="s">
        <v>468</v>
      </c>
      <c r="E992" s="5" t="s">
        <v>3231</v>
      </c>
      <c r="F992" s="6" t="s">
        <v>3232</v>
      </c>
    </row>
    <row r="993">
      <c r="A993" s="5" t="s">
        <v>19</v>
      </c>
      <c r="B993" s="5" t="s">
        <v>138</v>
      </c>
      <c r="C993" s="5" t="s">
        <v>3233</v>
      </c>
      <c r="D993" s="5" t="s">
        <v>468</v>
      </c>
      <c r="E993" s="5"/>
      <c r="F993" s="6" t="s">
        <v>3234</v>
      </c>
    </row>
    <row r="994">
      <c r="A994" s="5" t="s">
        <v>19</v>
      </c>
      <c r="B994" s="5" t="s">
        <v>138</v>
      </c>
      <c r="C994" s="5" t="s">
        <v>3235</v>
      </c>
      <c r="D994" s="5" t="s">
        <v>468</v>
      </c>
      <c r="E994" s="5" t="s">
        <v>3236</v>
      </c>
      <c r="F994" s="6" t="s">
        <v>3237</v>
      </c>
    </row>
    <row r="995">
      <c r="A995" s="5" t="s">
        <v>19</v>
      </c>
      <c r="B995" s="5" t="s">
        <v>138</v>
      </c>
      <c r="C995" s="5" t="s">
        <v>3238</v>
      </c>
      <c r="D995" s="5" t="s">
        <v>468</v>
      </c>
      <c r="E995" s="5" t="s">
        <v>3239</v>
      </c>
      <c r="F995" s="6" t="s">
        <v>3240</v>
      </c>
    </row>
    <row r="996">
      <c r="A996" s="5" t="s">
        <v>19</v>
      </c>
      <c r="B996" s="5" t="s">
        <v>139</v>
      </c>
      <c r="C996" s="5" t="s">
        <v>3241</v>
      </c>
      <c r="D996" s="5" t="s">
        <v>468</v>
      </c>
      <c r="E996" s="5" t="s">
        <v>3242</v>
      </c>
      <c r="F996" s="6" t="s">
        <v>3243</v>
      </c>
    </row>
    <row r="997">
      <c r="A997" s="5" t="s">
        <v>19</v>
      </c>
      <c r="B997" s="5" t="s">
        <v>139</v>
      </c>
      <c r="C997" s="5" t="s">
        <v>3244</v>
      </c>
      <c r="D997" s="5" t="s">
        <v>468</v>
      </c>
      <c r="E997" s="5" t="s">
        <v>3245</v>
      </c>
      <c r="F997" s="6" t="s">
        <v>3246</v>
      </c>
    </row>
    <row r="998">
      <c r="A998" s="5" t="s">
        <v>19</v>
      </c>
      <c r="B998" s="5" t="s">
        <v>139</v>
      </c>
      <c r="C998" s="5" t="s">
        <v>3247</v>
      </c>
      <c r="D998" s="5" t="s">
        <v>468</v>
      </c>
      <c r="E998" s="5" t="s">
        <v>3248</v>
      </c>
      <c r="F998" s="6" t="s">
        <v>3249</v>
      </c>
    </row>
    <row r="999">
      <c r="A999" s="5" t="s">
        <v>19</v>
      </c>
      <c r="B999" s="5" t="s">
        <v>139</v>
      </c>
      <c r="C999" s="5" t="s">
        <v>3250</v>
      </c>
      <c r="D999" s="5" t="s">
        <v>468</v>
      </c>
      <c r="E999" s="5" t="s">
        <v>3251</v>
      </c>
      <c r="F999" s="6" t="s">
        <v>3252</v>
      </c>
    </row>
    <row r="1000">
      <c r="A1000" s="5" t="s">
        <v>19</v>
      </c>
      <c r="B1000" s="5" t="s">
        <v>140</v>
      </c>
      <c r="C1000" s="5" t="s">
        <v>3253</v>
      </c>
      <c r="D1000" s="5" t="s">
        <v>468</v>
      </c>
      <c r="E1000" s="5" t="s">
        <v>3254</v>
      </c>
      <c r="F1000" s="6" t="s">
        <v>3255</v>
      </c>
    </row>
    <row r="1001">
      <c r="A1001" s="5" t="s">
        <v>19</v>
      </c>
      <c r="B1001" s="5" t="s">
        <v>140</v>
      </c>
      <c r="C1001" s="5" t="s">
        <v>3256</v>
      </c>
      <c r="D1001" s="5" t="s">
        <v>468</v>
      </c>
      <c r="E1001" s="5" t="s">
        <v>3257</v>
      </c>
      <c r="F1001" s="6" t="s">
        <v>3258</v>
      </c>
    </row>
    <row r="1002">
      <c r="A1002" s="5" t="s">
        <v>19</v>
      </c>
      <c r="B1002" s="5" t="s">
        <v>140</v>
      </c>
      <c r="C1002" s="5" t="s">
        <v>3259</v>
      </c>
      <c r="D1002" s="5" t="s">
        <v>548</v>
      </c>
      <c r="E1002" s="5" t="s">
        <v>3260</v>
      </c>
      <c r="F1002" s="6" t="s">
        <v>3261</v>
      </c>
    </row>
    <row r="1003">
      <c r="A1003" s="5" t="s">
        <v>19</v>
      </c>
      <c r="B1003" s="5" t="s">
        <v>140</v>
      </c>
      <c r="C1003" s="5" t="s">
        <v>3262</v>
      </c>
      <c r="D1003" s="5" t="s">
        <v>468</v>
      </c>
      <c r="E1003" s="5"/>
      <c r="F1003" s="6" t="s">
        <v>3263</v>
      </c>
    </row>
    <row r="1004">
      <c r="A1004" s="5" t="s">
        <v>19</v>
      </c>
      <c r="B1004" s="5" t="s">
        <v>140</v>
      </c>
      <c r="C1004" s="5" t="s">
        <v>3264</v>
      </c>
      <c r="D1004" s="5" t="s">
        <v>468</v>
      </c>
      <c r="E1004" s="5" t="s">
        <v>3265</v>
      </c>
      <c r="F1004" s="6" t="s">
        <v>3266</v>
      </c>
    </row>
    <row r="1005">
      <c r="A1005" s="5" t="s">
        <v>19</v>
      </c>
      <c r="B1005" s="5" t="s">
        <v>140</v>
      </c>
      <c r="C1005" s="5" t="s">
        <v>3267</v>
      </c>
      <c r="D1005" s="5" t="s">
        <v>468</v>
      </c>
      <c r="E1005" s="5" t="s">
        <v>3268</v>
      </c>
      <c r="F1005" s="6" t="s">
        <v>3269</v>
      </c>
    </row>
    <row r="1006">
      <c r="A1006" s="5" t="s">
        <v>19</v>
      </c>
      <c r="B1006" s="5" t="s">
        <v>141</v>
      </c>
      <c r="C1006" s="5" t="s">
        <v>3270</v>
      </c>
      <c r="D1006" s="5" t="s">
        <v>468</v>
      </c>
      <c r="E1006" s="5" t="s">
        <v>3271</v>
      </c>
      <c r="F1006" s="6" t="s">
        <v>3272</v>
      </c>
    </row>
    <row r="1007">
      <c r="A1007" s="5" t="s">
        <v>19</v>
      </c>
      <c r="B1007" s="5" t="s">
        <v>141</v>
      </c>
      <c r="C1007" s="5" t="s">
        <v>3273</v>
      </c>
      <c r="D1007" s="5" t="s">
        <v>468</v>
      </c>
      <c r="E1007" s="5" t="s">
        <v>3274</v>
      </c>
      <c r="F1007" s="6" t="s">
        <v>3275</v>
      </c>
    </row>
    <row r="1008">
      <c r="A1008" s="5" t="s">
        <v>19</v>
      </c>
      <c r="B1008" s="5" t="s">
        <v>141</v>
      </c>
      <c r="C1008" s="5" t="s">
        <v>3276</v>
      </c>
      <c r="D1008" s="5" t="s">
        <v>468</v>
      </c>
      <c r="E1008" s="5" t="s">
        <v>3277</v>
      </c>
      <c r="F1008" s="6" t="s">
        <v>3278</v>
      </c>
    </row>
    <row r="1009">
      <c r="A1009" s="5" t="s">
        <v>19</v>
      </c>
      <c r="B1009" s="5" t="s">
        <v>141</v>
      </c>
      <c r="C1009" s="5" t="s">
        <v>3279</v>
      </c>
      <c r="D1009" s="5" t="s">
        <v>468</v>
      </c>
      <c r="E1009" s="5" t="s">
        <v>3280</v>
      </c>
      <c r="F1009" s="6" t="s">
        <v>3281</v>
      </c>
    </row>
    <row r="1010">
      <c r="A1010" s="5" t="s">
        <v>19</v>
      </c>
      <c r="B1010" s="5" t="s">
        <v>142</v>
      </c>
      <c r="C1010" s="5" t="s">
        <v>3282</v>
      </c>
      <c r="D1010" s="5" t="s">
        <v>468</v>
      </c>
      <c r="E1010" s="5" t="s">
        <v>3283</v>
      </c>
      <c r="F1010" s="6" t="s">
        <v>3284</v>
      </c>
    </row>
    <row r="1011">
      <c r="A1011" s="5" t="s">
        <v>19</v>
      </c>
      <c r="B1011" s="5" t="s">
        <v>142</v>
      </c>
      <c r="C1011" s="5" t="s">
        <v>3285</v>
      </c>
      <c r="D1011" s="5" t="s">
        <v>468</v>
      </c>
      <c r="E1011" s="5" t="s">
        <v>3286</v>
      </c>
      <c r="F1011" s="6" t="s">
        <v>3287</v>
      </c>
    </row>
    <row r="1012">
      <c r="A1012" s="5" t="s">
        <v>19</v>
      </c>
      <c r="B1012" s="5" t="s">
        <v>142</v>
      </c>
      <c r="C1012" s="5" t="s">
        <v>3288</v>
      </c>
      <c r="D1012" s="5" t="s">
        <v>468</v>
      </c>
      <c r="E1012" s="5" t="s">
        <v>3289</v>
      </c>
      <c r="F1012" s="6" t="s">
        <v>3290</v>
      </c>
    </row>
    <row r="1013">
      <c r="A1013" s="5" t="s">
        <v>19</v>
      </c>
      <c r="B1013" s="5" t="s">
        <v>142</v>
      </c>
      <c r="C1013" s="5" t="s">
        <v>3291</v>
      </c>
      <c r="D1013" s="5" t="s">
        <v>468</v>
      </c>
      <c r="E1013" s="5" t="s">
        <v>3292</v>
      </c>
      <c r="F1013" s="6" t="s">
        <v>3293</v>
      </c>
    </row>
    <row r="1014">
      <c r="A1014" s="5" t="s">
        <v>19</v>
      </c>
      <c r="B1014" s="5" t="s">
        <v>142</v>
      </c>
      <c r="C1014" s="5" t="s">
        <v>3294</v>
      </c>
      <c r="D1014" s="5" t="s">
        <v>468</v>
      </c>
      <c r="E1014" s="5" t="s">
        <v>3295</v>
      </c>
      <c r="F1014" s="6" t="s">
        <v>3296</v>
      </c>
    </row>
    <row r="1015">
      <c r="A1015" s="5" t="s">
        <v>19</v>
      </c>
      <c r="B1015" s="5" t="s">
        <v>142</v>
      </c>
      <c r="C1015" s="5" t="s">
        <v>3297</v>
      </c>
      <c r="D1015" s="5" t="s">
        <v>468</v>
      </c>
      <c r="E1015" s="5"/>
      <c r="F1015" s="6" t="s">
        <v>3298</v>
      </c>
    </row>
    <row r="1016">
      <c r="A1016" s="5" t="s">
        <v>19</v>
      </c>
      <c r="B1016" s="5" t="s">
        <v>142</v>
      </c>
      <c r="C1016" s="5" t="s">
        <v>3299</v>
      </c>
      <c r="D1016" s="5" t="s">
        <v>468</v>
      </c>
      <c r="E1016" s="5" t="s">
        <v>3300</v>
      </c>
      <c r="F1016" s="6" t="s">
        <v>3301</v>
      </c>
    </row>
    <row r="1017">
      <c r="A1017" s="5" t="s">
        <v>19</v>
      </c>
      <c r="B1017" s="5" t="s">
        <v>142</v>
      </c>
      <c r="C1017" s="5" t="s">
        <v>3302</v>
      </c>
      <c r="D1017" s="5" t="s">
        <v>468</v>
      </c>
      <c r="E1017" s="5" t="s">
        <v>3303</v>
      </c>
      <c r="F1017" s="6" t="s">
        <v>3304</v>
      </c>
    </row>
    <row r="1018">
      <c r="A1018" s="5" t="s">
        <v>19</v>
      </c>
      <c r="B1018" s="5" t="s">
        <v>142</v>
      </c>
      <c r="C1018" s="5" t="s">
        <v>3305</v>
      </c>
      <c r="D1018" s="5" t="s">
        <v>468</v>
      </c>
      <c r="E1018" s="5" t="s">
        <v>3306</v>
      </c>
      <c r="F1018" s="6" t="s">
        <v>3307</v>
      </c>
    </row>
    <row r="1019">
      <c r="A1019" s="5" t="s">
        <v>19</v>
      </c>
      <c r="B1019" s="5" t="s">
        <v>142</v>
      </c>
      <c r="C1019" s="5" t="s">
        <v>3308</v>
      </c>
      <c r="D1019" s="5" t="s">
        <v>548</v>
      </c>
      <c r="E1019" s="5" t="s">
        <v>3309</v>
      </c>
      <c r="F1019" s="6" t="s">
        <v>3310</v>
      </c>
    </row>
    <row r="1020">
      <c r="A1020" s="5" t="s">
        <v>19</v>
      </c>
      <c r="B1020" s="5" t="s">
        <v>142</v>
      </c>
      <c r="C1020" s="5" t="s">
        <v>3311</v>
      </c>
      <c r="D1020" s="5" t="s">
        <v>468</v>
      </c>
      <c r="E1020" s="5" t="s">
        <v>3312</v>
      </c>
      <c r="F1020" s="6" t="s">
        <v>3313</v>
      </c>
    </row>
    <row r="1021">
      <c r="A1021" s="5" t="s">
        <v>19</v>
      </c>
      <c r="B1021" s="5" t="s">
        <v>142</v>
      </c>
      <c r="C1021" s="5" t="s">
        <v>3314</v>
      </c>
      <c r="D1021" s="5" t="s">
        <v>468</v>
      </c>
      <c r="E1021" s="5" t="s">
        <v>3315</v>
      </c>
      <c r="F1021" s="6" t="s">
        <v>3316</v>
      </c>
    </row>
    <row r="1022">
      <c r="A1022" s="5" t="s">
        <v>19</v>
      </c>
      <c r="B1022" s="5" t="s">
        <v>142</v>
      </c>
      <c r="C1022" s="5" t="s">
        <v>3317</v>
      </c>
      <c r="D1022" s="5" t="s">
        <v>548</v>
      </c>
      <c r="E1022" s="5"/>
      <c r="F1022" s="6" t="s">
        <v>3318</v>
      </c>
    </row>
    <row r="1023">
      <c r="A1023" s="5" t="s">
        <v>19</v>
      </c>
      <c r="B1023" s="5" t="s">
        <v>142</v>
      </c>
      <c r="C1023" s="5" t="s">
        <v>3319</v>
      </c>
      <c r="D1023" s="5" t="s">
        <v>548</v>
      </c>
      <c r="E1023" s="5" t="s">
        <v>3320</v>
      </c>
      <c r="F1023" s="6" t="s">
        <v>3321</v>
      </c>
    </row>
    <row r="1024">
      <c r="A1024" s="5" t="s">
        <v>19</v>
      </c>
      <c r="B1024" s="5" t="s">
        <v>142</v>
      </c>
      <c r="C1024" s="5" t="s">
        <v>3322</v>
      </c>
      <c r="D1024" s="5" t="s">
        <v>548</v>
      </c>
      <c r="E1024" s="5" t="s">
        <v>3323</v>
      </c>
      <c r="F1024" s="6" t="s">
        <v>3324</v>
      </c>
    </row>
    <row r="1025">
      <c r="A1025" s="5" t="s">
        <v>19</v>
      </c>
      <c r="B1025" s="5" t="s">
        <v>142</v>
      </c>
      <c r="C1025" s="5" t="s">
        <v>3325</v>
      </c>
      <c r="D1025" s="5" t="s">
        <v>468</v>
      </c>
      <c r="E1025" s="5" t="s">
        <v>3326</v>
      </c>
      <c r="F1025" s="6" t="s">
        <v>3327</v>
      </c>
    </row>
    <row r="1026">
      <c r="A1026" s="5" t="s">
        <v>19</v>
      </c>
      <c r="B1026" s="5" t="s">
        <v>143</v>
      </c>
      <c r="C1026" s="5" t="s">
        <v>3328</v>
      </c>
      <c r="D1026" s="5" t="s">
        <v>468</v>
      </c>
      <c r="E1026" s="5" t="s">
        <v>3329</v>
      </c>
      <c r="F1026" s="6" t="s">
        <v>3330</v>
      </c>
    </row>
    <row r="1027">
      <c r="A1027" s="5" t="s">
        <v>19</v>
      </c>
      <c r="B1027" s="5" t="s">
        <v>143</v>
      </c>
      <c r="C1027" s="5" t="s">
        <v>3331</v>
      </c>
      <c r="D1027" s="5" t="s">
        <v>468</v>
      </c>
      <c r="E1027" s="5" t="s">
        <v>3332</v>
      </c>
      <c r="F1027" s="6" t="s">
        <v>3333</v>
      </c>
    </row>
    <row r="1028">
      <c r="A1028" s="5" t="s">
        <v>19</v>
      </c>
      <c r="B1028" s="5" t="s">
        <v>143</v>
      </c>
      <c r="C1028" s="5" t="s">
        <v>3334</v>
      </c>
      <c r="D1028" s="5" t="s">
        <v>468</v>
      </c>
      <c r="E1028" s="5" t="s">
        <v>3335</v>
      </c>
      <c r="F1028" s="6" t="s">
        <v>3336</v>
      </c>
    </row>
    <row r="1029">
      <c r="A1029" s="5" t="s">
        <v>19</v>
      </c>
      <c r="B1029" s="5" t="s">
        <v>143</v>
      </c>
      <c r="C1029" s="5" t="s">
        <v>3337</v>
      </c>
      <c r="D1029" s="5" t="s">
        <v>468</v>
      </c>
      <c r="E1029" s="5" t="s">
        <v>3338</v>
      </c>
      <c r="F1029" s="6" t="s">
        <v>3339</v>
      </c>
    </row>
    <row r="1030">
      <c r="A1030" s="5" t="s">
        <v>19</v>
      </c>
      <c r="B1030" s="5" t="s">
        <v>143</v>
      </c>
      <c r="C1030" s="5" t="s">
        <v>3340</v>
      </c>
      <c r="D1030" s="5" t="s">
        <v>468</v>
      </c>
      <c r="E1030" s="5" t="s">
        <v>3341</v>
      </c>
      <c r="F1030" s="6" t="s">
        <v>3342</v>
      </c>
    </row>
    <row r="1031">
      <c r="A1031" s="5" t="s">
        <v>19</v>
      </c>
      <c r="B1031" s="5" t="s">
        <v>143</v>
      </c>
      <c r="C1031" s="5" t="s">
        <v>3343</v>
      </c>
      <c r="D1031" s="5" t="s">
        <v>468</v>
      </c>
      <c r="E1031" s="5" t="s">
        <v>3344</v>
      </c>
      <c r="F1031" s="6" t="s">
        <v>3345</v>
      </c>
    </row>
    <row r="1032">
      <c r="A1032" s="5" t="s">
        <v>19</v>
      </c>
      <c r="B1032" s="5" t="s">
        <v>143</v>
      </c>
      <c r="C1032" s="5" t="s">
        <v>3346</v>
      </c>
      <c r="D1032" s="5" t="s">
        <v>468</v>
      </c>
      <c r="E1032" s="5" t="s">
        <v>3347</v>
      </c>
      <c r="F1032" s="6" t="s">
        <v>3348</v>
      </c>
    </row>
    <row r="1033">
      <c r="A1033" s="5" t="s">
        <v>19</v>
      </c>
      <c r="B1033" s="5" t="s">
        <v>143</v>
      </c>
      <c r="C1033" s="5" t="s">
        <v>3349</v>
      </c>
      <c r="D1033" s="5" t="s">
        <v>468</v>
      </c>
      <c r="E1033" s="5" t="s">
        <v>3350</v>
      </c>
      <c r="F1033" s="6" t="s">
        <v>3351</v>
      </c>
    </row>
    <row r="1034">
      <c r="A1034" s="5" t="s">
        <v>19</v>
      </c>
      <c r="B1034" s="5" t="s">
        <v>143</v>
      </c>
      <c r="C1034" s="5" t="s">
        <v>3352</v>
      </c>
      <c r="D1034" s="5" t="s">
        <v>468</v>
      </c>
      <c r="E1034" s="5" t="s">
        <v>3353</v>
      </c>
      <c r="F1034" s="6" t="s">
        <v>3354</v>
      </c>
    </row>
    <row r="1035">
      <c r="A1035" s="5" t="s">
        <v>19</v>
      </c>
      <c r="B1035" s="5" t="s">
        <v>143</v>
      </c>
      <c r="C1035" s="5" t="s">
        <v>3355</v>
      </c>
      <c r="D1035" s="5" t="s">
        <v>468</v>
      </c>
      <c r="E1035" s="5"/>
      <c r="F1035" s="6" t="s">
        <v>3356</v>
      </c>
    </row>
    <row r="1036">
      <c r="A1036" s="5" t="s">
        <v>19</v>
      </c>
      <c r="B1036" s="5" t="s">
        <v>143</v>
      </c>
      <c r="C1036" s="5" t="s">
        <v>3357</v>
      </c>
      <c r="D1036" s="5" t="s">
        <v>548</v>
      </c>
      <c r="E1036" s="5" t="s">
        <v>3358</v>
      </c>
      <c r="F1036" s="6" t="s">
        <v>3359</v>
      </c>
    </row>
    <row r="1037">
      <c r="A1037" s="5" t="s">
        <v>19</v>
      </c>
      <c r="B1037" s="5" t="s">
        <v>143</v>
      </c>
      <c r="C1037" s="5" t="s">
        <v>3360</v>
      </c>
      <c r="D1037" s="5" t="s">
        <v>468</v>
      </c>
      <c r="E1037" s="5" t="s">
        <v>3361</v>
      </c>
      <c r="F1037" s="6" t="s">
        <v>3362</v>
      </c>
    </row>
    <row r="1038">
      <c r="A1038" s="5" t="s">
        <v>19</v>
      </c>
      <c r="B1038" s="5" t="s">
        <v>143</v>
      </c>
      <c r="C1038" s="5" t="s">
        <v>3363</v>
      </c>
      <c r="D1038" s="5" t="s">
        <v>468</v>
      </c>
      <c r="E1038" s="5" t="s">
        <v>3364</v>
      </c>
      <c r="F1038" s="6" t="s">
        <v>3365</v>
      </c>
    </row>
    <row r="1039">
      <c r="A1039" s="5" t="s">
        <v>19</v>
      </c>
      <c r="B1039" s="5" t="s">
        <v>143</v>
      </c>
      <c r="C1039" s="5" t="s">
        <v>3366</v>
      </c>
      <c r="D1039" s="5" t="s">
        <v>468</v>
      </c>
      <c r="E1039" s="5" t="s">
        <v>3367</v>
      </c>
      <c r="F1039" s="6" t="s">
        <v>3368</v>
      </c>
    </row>
    <row r="1040">
      <c r="A1040" s="5" t="s">
        <v>19</v>
      </c>
      <c r="B1040" s="5" t="s">
        <v>143</v>
      </c>
      <c r="C1040" s="5" t="s">
        <v>3369</v>
      </c>
      <c r="D1040" s="5" t="s">
        <v>468</v>
      </c>
      <c r="E1040" s="5" t="s">
        <v>3370</v>
      </c>
      <c r="F1040" s="6" t="s">
        <v>3371</v>
      </c>
    </row>
    <row r="1041">
      <c r="A1041" s="5" t="s">
        <v>19</v>
      </c>
      <c r="B1041" s="5" t="s">
        <v>143</v>
      </c>
      <c r="C1041" s="5" t="s">
        <v>3372</v>
      </c>
      <c r="D1041" s="5" t="s">
        <v>468</v>
      </c>
      <c r="E1041" s="5" t="s">
        <v>3373</v>
      </c>
      <c r="F1041" s="6" t="s">
        <v>3374</v>
      </c>
    </row>
    <row r="1042">
      <c r="A1042" s="5" t="s">
        <v>19</v>
      </c>
      <c r="B1042" s="5" t="s">
        <v>143</v>
      </c>
      <c r="C1042" s="5" t="s">
        <v>3375</v>
      </c>
      <c r="D1042" s="5" t="s">
        <v>468</v>
      </c>
      <c r="E1042" s="5" t="s">
        <v>3376</v>
      </c>
      <c r="F1042" s="6" t="s">
        <v>3377</v>
      </c>
    </row>
    <row r="1043">
      <c r="A1043" s="5" t="s">
        <v>19</v>
      </c>
      <c r="B1043" s="5" t="s">
        <v>143</v>
      </c>
      <c r="C1043" s="5" t="s">
        <v>3378</v>
      </c>
      <c r="D1043" s="5" t="s">
        <v>468</v>
      </c>
      <c r="E1043" s="5" t="s">
        <v>3379</v>
      </c>
      <c r="F1043" s="6" t="s">
        <v>3380</v>
      </c>
    </row>
    <row r="1044">
      <c r="A1044" s="5" t="s">
        <v>19</v>
      </c>
      <c r="B1044" s="5" t="s">
        <v>143</v>
      </c>
      <c r="C1044" s="5" t="s">
        <v>3381</v>
      </c>
      <c r="D1044" s="5" t="s">
        <v>468</v>
      </c>
      <c r="E1044" s="5" t="s">
        <v>3358</v>
      </c>
      <c r="F1044" s="6" t="s">
        <v>3382</v>
      </c>
    </row>
    <row r="1045">
      <c r="A1045" s="5" t="s">
        <v>19</v>
      </c>
      <c r="B1045" s="5" t="s">
        <v>143</v>
      </c>
      <c r="C1045" s="5" t="s">
        <v>3383</v>
      </c>
      <c r="D1045" s="5" t="s">
        <v>468</v>
      </c>
      <c r="E1045" s="5" t="s">
        <v>3384</v>
      </c>
      <c r="F1045" s="6" t="s">
        <v>3385</v>
      </c>
    </row>
    <row r="1046">
      <c r="A1046" s="5" t="s">
        <v>19</v>
      </c>
      <c r="B1046" s="5" t="s">
        <v>143</v>
      </c>
      <c r="C1046" s="5" t="s">
        <v>3386</v>
      </c>
      <c r="D1046" s="5" t="s">
        <v>468</v>
      </c>
      <c r="E1046" s="5" t="s">
        <v>3387</v>
      </c>
      <c r="F1046" s="6" t="s">
        <v>3388</v>
      </c>
    </row>
    <row r="1047">
      <c r="A1047" s="5" t="s">
        <v>19</v>
      </c>
      <c r="B1047" s="5" t="s">
        <v>143</v>
      </c>
      <c r="C1047" s="5" t="s">
        <v>3389</v>
      </c>
      <c r="D1047" s="5" t="s">
        <v>468</v>
      </c>
      <c r="E1047" s="5" t="s">
        <v>3390</v>
      </c>
      <c r="F1047" s="6" t="s">
        <v>3391</v>
      </c>
    </row>
    <row r="1048">
      <c r="A1048" s="5" t="s">
        <v>19</v>
      </c>
      <c r="B1048" s="5" t="s">
        <v>143</v>
      </c>
      <c r="C1048" s="5" t="s">
        <v>3392</v>
      </c>
      <c r="D1048" s="5" t="s">
        <v>548</v>
      </c>
      <c r="E1048" s="5" t="s">
        <v>3393</v>
      </c>
      <c r="F1048" s="6" t="s">
        <v>3394</v>
      </c>
    </row>
    <row r="1049">
      <c r="A1049" s="5" t="s">
        <v>19</v>
      </c>
      <c r="B1049" s="5" t="s">
        <v>143</v>
      </c>
      <c r="C1049" s="5" t="s">
        <v>3395</v>
      </c>
      <c r="D1049" s="5" t="s">
        <v>468</v>
      </c>
      <c r="E1049" s="5" t="s">
        <v>3396</v>
      </c>
      <c r="F1049" s="6" t="s">
        <v>3397</v>
      </c>
    </row>
    <row r="1050">
      <c r="A1050" s="5" t="s">
        <v>19</v>
      </c>
      <c r="B1050" s="5" t="s">
        <v>143</v>
      </c>
      <c r="C1050" s="5" t="s">
        <v>3398</v>
      </c>
      <c r="D1050" s="5" t="s">
        <v>468</v>
      </c>
      <c r="E1050" s="5" t="s">
        <v>3399</v>
      </c>
      <c r="F1050" s="6" t="s">
        <v>3400</v>
      </c>
    </row>
    <row r="1051">
      <c r="A1051" s="5" t="s">
        <v>19</v>
      </c>
      <c r="B1051" s="5" t="s">
        <v>143</v>
      </c>
      <c r="C1051" s="5" t="s">
        <v>3401</v>
      </c>
      <c r="D1051" s="5" t="s">
        <v>468</v>
      </c>
      <c r="E1051" s="5" t="s">
        <v>3402</v>
      </c>
      <c r="F1051" s="6" t="s">
        <v>3403</v>
      </c>
    </row>
    <row r="1052">
      <c r="A1052" s="5" t="s">
        <v>19</v>
      </c>
      <c r="B1052" s="5" t="s">
        <v>144</v>
      </c>
      <c r="C1052" s="5" t="s">
        <v>3404</v>
      </c>
      <c r="D1052" s="5" t="s">
        <v>468</v>
      </c>
      <c r="E1052" s="5"/>
      <c r="F1052" s="6" t="s">
        <v>3405</v>
      </c>
    </row>
    <row r="1053">
      <c r="A1053" s="5" t="s">
        <v>19</v>
      </c>
      <c r="B1053" s="5" t="s">
        <v>144</v>
      </c>
      <c r="C1053" s="5" t="s">
        <v>3406</v>
      </c>
      <c r="D1053" s="5" t="s">
        <v>468</v>
      </c>
      <c r="E1053" s="5" t="s">
        <v>3407</v>
      </c>
      <c r="F1053" s="6" t="s">
        <v>3408</v>
      </c>
    </row>
    <row r="1054">
      <c r="A1054" s="5" t="s">
        <v>19</v>
      </c>
      <c r="B1054" s="5" t="s">
        <v>144</v>
      </c>
      <c r="C1054" s="5" t="s">
        <v>3409</v>
      </c>
      <c r="D1054" s="5" t="s">
        <v>468</v>
      </c>
      <c r="E1054" s="5" t="s">
        <v>3410</v>
      </c>
      <c r="F1054" s="6" t="s">
        <v>3411</v>
      </c>
    </row>
    <row r="1055">
      <c r="A1055" s="5" t="s">
        <v>19</v>
      </c>
      <c r="B1055" s="5" t="s">
        <v>144</v>
      </c>
      <c r="C1055" s="5" t="s">
        <v>3412</v>
      </c>
      <c r="D1055" s="5" t="s">
        <v>468</v>
      </c>
      <c r="E1055" s="5" t="s">
        <v>3413</v>
      </c>
      <c r="F1055" s="6" t="s">
        <v>3414</v>
      </c>
    </row>
    <row r="1056">
      <c r="A1056" s="5" t="s">
        <v>19</v>
      </c>
      <c r="B1056" s="5" t="s">
        <v>144</v>
      </c>
      <c r="C1056" s="5" t="s">
        <v>3415</v>
      </c>
      <c r="D1056" s="5" t="s">
        <v>468</v>
      </c>
      <c r="E1056" s="5" t="s">
        <v>3416</v>
      </c>
      <c r="F1056" s="6" t="s">
        <v>3417</v>
      </c>
    </row>
    <row r="1057">
      <c r="A1057" s="5" t="s">
        <v>19</v>
      </c>
      <c r="B1057" s="5" t="s">
        <v>144</v>
      </c>
      <c r="C1057" s="5" t="s">
        <v>3418</v>
      </c>
      <c r="D1057" s="5" t="s">
        <v>468</v>
      </c>
      <c r="E1057" s="5" t="s">
        <v>3419</v>
      </c>
      <c r="F1057" s="6" t="s">
        <v>3420</v>
      </c>
    </row>
    <row r="1058">
      <c r="A1058" s="5" t="s">
        <v>19</v>
      </c>
      <c r="B1058" s="5" t="s">
        <v>144</v>
      </c>
      <c r="C1058" s="5" t="s">
        <v>3421</v>
      </c>
      <c r="D1058" s="5" t="s">
        <v>468</v>
      </c>
      <c r="E1058" s="5" t="s">
        <v>3422</v>
      </c>
      <c r="F1058" s="6" t="s">
        <v>3423</v>
      </c>
    </row>
    <row r="1059">
      <c r="A1059" s="5" t="s">
        <v>19</v>
      </c>
      <c r="B1059" s="5" t="s">
        <v>144</v>
      </c>
      <c r="C1059" s="5" t="s">
        <v>3424</v>
      </c>
      <c r="D1059" s="5" t="s">
        <v>468</v>
      </c>
      <c r="E1059" s="5" t="s">
        <v>3425</v>
      </c>
      <c r="F1059" s="6" t="s">
        <v>3426</v>
      </c>
    </row>
    <row r="1060">
      <c r="A1060" s="5" t="s">
        <v>19</v>
      </c>
      <c r="B1060" s="5" t="s">
        <v>144</v>
      </c>
      <c r="C1060" s="5" t="s">
        <v>3427</v>
      </c>
      <c r="D1060" s="5" t="s">
        <v>468</v>
      </c>
      <c r="E1060" s="5" t="s">
        <v>3428</v>
      </c>
      <c r="F1060" s="6" t="s">
        <v>3429</v>
      </c>
    </row>
    <row r="1061">
      <c r="A1061" s="5" t="s">
        <v>19</v>
      </c>
      <c r="B1061" s="5" t="s">
        <v>144</v>
      </c>
      <c r="C1061" s="5" t="s">
        <v>3430</v>
      </c>
      <c r="D1061" s="5" t="s">
        <v>468</v>
      </c>
      <c r="E1061" s="5" t="s">
        <v>3431</v>
      </c>
      <c r="F1061" s="6" t="s">
        <v>3432</v>
      </c>
    </row>
    <row r="1062">
      <c r="A1062" s="5" t="s">
        <v>19</v>
      </c>
      <c r="B1062" s="5" t="s">
        <v>144</v>
      </c>
      <c r="C1062" s="5" t="s">
        <v>3433</v>
      </c>
      <c r="D1062" s="5" t="s">
        <v>468</v>
      </c>
      <c r="E1062" s="5" t="s">
        <v>3434</v>
      </c>
      <c r="F1062" s="6" t="s">
        <v>3435</v>
      </c>
    </row>
    <row r="1063">
      <c r="A1063" s="5" t="s">
        <v>19</v>
      </c>
      <c r="B1063" s="5" t="s">
        <v>144</v>
      </c>
      <c r="C1063" s="5" t="s">
        <v>3436</v>
      </c>
      <c r="D1063" s="5" t="s">
        <v>468</v>
      </c>
      <c r="E1063" s="5" t="s">
        <v>3437</v>
      </c>
      <c r="F1063" s="6" t="s">
        <v>3438</v>
      </c>
    </row>
    <row r="1064">
      <c r="A1064" s="5" t="s">
        <v>19</v>
      </c>
      <c r="B1064" s="5" t="s">
        <v>144</v>
      </c>
      <c r="C1064" s="5" t="s">
        <v>3439</v>
      </c>
      <c r="D1064" s="5" t="s">
        <v>468</v>
      </c>
      <c r="E1064" s="5" t="s">
        <v>3440</v>
      </c>
      <c r="F1064" s="6" t="s">
        <v>3441</v>
      </c>
    </row>
    <row r="1065">
      <c r="A1065" s="5" t="s">
        <v>19</v>
      </c>
      <c r="B1065" s="5" t="s">
        <v>144</v>
      </c>
      <c r="C1065" s="5" t="s">
        <v>3442</v>
      </c>
      <c r="D1065" s="5" t="s">
        <v>468</v>
      </c>
      <c r="E1065" s="5" t="s">
        <v>3443</v>
      </c>
      <c r="F1065" s="6" t="s">
        <v>3444</v>
      </c>
    </row>
    <row r="1066">
      <c r="A1066" s="5" t="s">
        <v>19</v>
      </c>
      <c r="B1066" s="5" t="s">
        <v>144</v>
      </c>
      <c r="C1066" s="5" t="s">
        <v>3445</v>
      </c>
      <c r="D1066" s="5" t="s">
        <v>468</v>
      </c>
      <c r="E1066" s="5" t="s">
        <v>3446</v>
      </c>
      <c r="F1066" s="6" t="s">
        <v>3447</v>
      </c>
    </row>
    <row r="1067">
      <c r="A1067" s="5" t="s">
        <v>19</v>
      </c>
      <c r="B1067" s="5" t="s">
        <v>144</v>
      </c>
      <c r="C1067" s="5" t="s">
        <v>3448</v>
      </c>
      <c r="D1067" s="5" t="s">
        <v>468</v>
      </c>
      <c r="E1067" s="5" t="s">
        <v>3449</v>
      </c>
      <c r="F1067" s="6" t="s">
        <v>3450</v>
      </c>
    </row>
    <row r="1068">
      <c r="A1068" s="5" t="s">
        <v>19</v>
      </c>
      <c r="B1068" s="5" t="s">
        <v>144</v>
      </c>
      <c r="C1068" s="5" t="s">
        <v>3451</v>
      </c>
      <c r="D1068" s="5" t="s">
        <v>468</v>
      </c>
      <c r="E1068" s="5"/>
      <c r="F1068" s="6" t="s">
        <v>3452</v>
      </c>
    </row>
    <row r="1069">
      <c r="A1069" s="5" t="s">
        <v>19</v>
      </c>
      <c r="B1069" s="5" t="s">
        <v>144</v>
      </c>
      <c r="C1069" s="5" t="s">
        <v>3453</v>
      </c>
      <c r="D1069" s="5" t="s">
        <v>548</v>
      </c>
      <c r="E1069" s="5"/>
      <c r="F1069" s="6" t="s">
        <v>3454</v>
      </c>
    </row>
    <row r="1070">
      <c r="A1070" s="5" t="s">
        <v>19</v>
      </c>
      <c r="B1070" s="5" t="s">
        <v>145</v>
      </c>
      <c r="C1070" s="5" t="s">
        <v>3455</v>
      </c>
      <c r="D1070" s="5" t="s">
        <v>468</v>
      </c>
      <c r="E1070" s="5" t="s">
        <v>3456</v>
      </c>
      <c r="F1070" s="6" t="s">
        <v>3457</v>
      </c>
    </row>
    <row r="1071">
      <c r="A1071" s="5" t="s">
        <v>19</v>
      </c>
      <c r="B1071" s="5" t="s">
        <v>145</v>
      </c>
      <c r="C1071" s="5" t="s">
        <v>3458</v>
      </c>
      <c r="D1071" s="5" t="s">
        <v>468</v>
      </c>
      <c r="E1071" s="5" t="s">
        <v>3459</v>
      </c>
      <c r="F1071" s="6" t="s">
        <v>3460</v>
      </c>
    </row>
    <row r="1072">
      <c r="A1072" s="5" t="s">
        <v>19</v>
      </c>
      <c r="B1072" s="5" t="s">
        <v>145</v>
      </c>
      <c r="C1072" s="5" t="s">
        <v>3461</v>
      </c>
      <c r="D1072" s="5" t="s">
        <v>468</v>
      </c>
      <c r="E1072" s="5" t="s">
        <v>3462</v>
      </c>
      <c r="F1072" s="6" t="s">
        <v>3463</v>
      </c>
    </row>
    <row r="1073">
      <c r="A1073" s="5" t="s">
        <v>19</v>
      </c>
      <c r="B1073" s="5" t="s">
        <v>145</v>
      </c>
      <c r="C1073" s="5" t="s">
        <v>3464</v>
      </c>
      <c r="D1073" s="5" t="s">
        <v>468</v>
      </c>
      <c r="E1073" s="5"/>
      <c r="F1073" s="6" t="s">
        <v>3465</v>
      </c>
    </row>
    <row r="1074">
      <c r="A1074" s="5" t="s">
        <v>19</v>
      </c>
      <c r="B1074" s="5" t="s">
        <v>145</v>
      </c>
      <c r="C1074" s="5" t="s">
        <v>3466</v>
      </c>
      <c r="D1074" s="5" t="s">
        <v>468</v>
      </c>
      <c r="E1074" s="5" t="s">
        <v>3467</v>
      </c>
      <c r="F1074" s="6" t="s">
        <v>3468</v>
      </c>
    </row>
    <row r="1075">
      <c r="A1075" s="5" t="s">
        <v>19</v>
      </c>
      <c r="B1075" s="5" t="s">
        <v>145</v>
      </c>
      <c r="C1075" s="5" t="s">
        <v>3469</v>
      </c>
      <c r="D1075" s="5" t="s">
        <v>468</v>
      </c>
      <c r="E1075" s="5" t="s">
        <v>3470</v>
      </c>
      <c r="F1075" s="6" t="s">
        <v>3471</v>
      </c>
    </row>
    <row r="1076">
      <c r="A1076" s="5" t="s">
        <v>19</v>
      </c>
      <c r="B1076" s="5" t="s">
        <v>145</v>
      </c>
      <c r="C1076" s="5" t="s">
        <v>3472</v>
      </c>
      <c r="D1076" s="5" t="s">
        <v>468</v>
      </c>
      <c r="E1076" s="5" t="s">
        <v>3473</v>
      </c>
      <c r="F1076" s="6" t="s">
        <v>3474</v>
      </c>
    </row>
    <row r="1077">
      <c r="A1077" s="5" t="s">
        <v>19</v>
      </c>
      <c r="B1077" s="5" t="s">
        <v>145</v>
      </c>
      <c r="C1077" s="5" t="s">
        <v>3475</v>
      </c>
      <c r="D1077" s="5" t="s">
        <v>468</v>
      </c>
      <c r="E1077" s="5" t="s">
        <v>3476</v>
      </c>
      <c r="F1077" s="6" t="s">
        <v>3477</v>
      </c>
    </row>
    <row r="1078">
      <c r="A1078" s="5" t="s">
        <v>19</v>
      </c>
      <c r="B1078" s="5" t="s">
        <v>145</v>
      </c>
      <c r="C1078" s="5" t="s">
        <v>3478</v>
      </c>
      <c r="D1078" s="5" t="s">
        <v>468</v>
      </c>
      <c r="E1078" s="5" t="s">
        <v>3479</v>
      </c>
      <c r="F1078" s="6" t="s">
        <v>3480</v>
      </c>
    </row>
    <row r="1079">
      <c r="A1079" s="5" t="s">
        <v>19</v>
      </c>
      <c r="B1079" s="5" t="s">
        <v>145</v>
      </c>
      <c r="C1079" s="5" t="s">
        <v>3481</v>
      </c>
      <c r="D1079" s="5" t="s">
        <v>468</v>
      </c>
      <c r="E1079" s="5" t="s">
        <v>3482</v>
      </c>
      <c r="F1079" s="6" t="s">
        <v>3483</v>
      </c>
    </row>
    <row r="1080">
      <c r="A1080" s="5" t="s">
        <v>19</v>
      </c>
      <c r="B1080" s="5" t="s">
        <v>145</v>
      </c>
      <c r="C1080" s="5" t="s">
        <v>3484</v>
      </c>
      <c r="D1080" s="5" t="s">
        <v>468</v>
      </c>
      <c r="E1080" s="5" t="s">
        <v>3485</v>
      </c>
      <c r="F1080" s="6" t="s">
        <v>3486</v>
      </c>
    </row>
    <row r="1081">
      <c r="A1081" s="5" t="s">
        <v>19</v>
      </c>
      <c r="B1081" s="5" t="s">
        <v>145</v>
      </c>
      <c r="C1081" s="5" t="s">
        <v>3487</v>
      </c>
      <c r="D1081" s="5" t="s">
        <v>468</v>
      </c>
      <c r="E1081" s="5" t="s">
        <v>3488</v>
      </c>
      <c r="F1081" s="6" t="s">
        <v>3489</v>
      </c>
    </row>
    <row r="1082">
      <c r="A1082" s="5" t="s">
        <v>19</v>
      </c>
      <c r="B1082" s="5" t="s">
        <v>145</v>
      </c>
      <c r="C1082" s="5" t="s">
        <v>3490</v>
      </c>
      <c r="D1082" s="5" t="s">
        <v>548</v>
      </c>
      <c r="E1082" s="5"/>
      <c r="F1082" s="6" t="s">
        <v>3491</v>
      </c>
    </row>
    <row r="1083">
      <c r="A1083" s="5" t="s">
        <v>19</v>
      </c>
      <c r="B1083" s="5" t="s">
        <v>145</v>
      </c>
      <c r="C1083" s="5" t="s">
        <v>3492</v>
      </c>
      <c r="D1083" s="5" t="s">
        <v>468</v>
      </c>
      <c r="E1083" s="5" t="s">
        <v>3493</v>
      </c>
      <c r="F1083" s="6" t="s">
        <v>3494</v>
      </c>
    </row>
    <row r="1084">
      <c r="A1084" s="5" t="s">
        <v>19</v>
      </c>
      <c r="B1084" s="5" t="s">
        <v>145</v>
      </c>
      <c r="C1084" s="5" t="s">
        <v>3495</v>
      </c>
      <c r="D1084" s="5" t="s">
        <v>468</v>
      </c>
      <c r="E1084" s="5" t="s">
        <v>3496</v>
      </c>
      <c r="F1084" s="6" t="s">
        <v>3497</v>
      </c>
    </row>
    <row r="1085">
      <c r="A1085" s="5" t="s">
        <v>19</v>
      </c>
      <c r="B1085" s="5" t="s">
        <v>145</v>
      </c>
      <c r="C1085" s="5" t="s">
        <v>3498</v>
      </c>
      <c r="D1085" s="5" t="s">
        <v>468</v>
      </c>
      <c r="E1085" s="5" t="s">
        <v>3499</v>
      </c>
      <c r="F1085" s="6" t="s">
        <v>3500</v>
      </c>
    </row>
    <row r="1086">
      <c r="A1086" s="5" t="s">
        <v>19</v>
      </c>
      <c r="B1086" s="5" t="s">
        <v>145</v>
      </c>
      <c r="C1086" s="5" t="s">
        <v>3501</v>
      </c>
      <c r="D1086" s="5" t="s">
        <v>468</v>
      </c>
      <c r="E1086" s="5" t="s">
        <v>3502</v>
      </c>
      <c r="F1086" s="6" t="s">
        <v>3503</v>
      </c>
    </row>
    <row r="1087">
      <c r="A1087" s="5" t="s">
        <v>19</v>
      </c>
      <c r="B1087" s="5" t="s">
        <v>145</v>
      </c>
      <c r="C1087" s="5" t="s">
        <v>3504</v>
      </c>
      <c r="D1087" s="5" t="s">
        <v>548</v>
      </c>
      <c r="E1087" s="5" t="s">
        <v>3505</v>
      </c>
      <c r="F1087" s="6" t="s">
        <v>3506</v>
      </c>
    </row>
    <row r="1088">
      <c r="A1088" s="5" t="s">
        <v>19</v>
      </c>
      <c r="B1088" s="5" t="s">
        <v>145</v>
      </c>
      <c r="C1088" s="5" t="s">
        <v>3507</v>
      </c>
      <c r="D1088" s="5" t="s">
        <v>468</v>
      </c>
      <c r="E1088" s="5" t="s">
        <v>3508</v>
      </c>
      <c r="F1088" s="6" t="s">
        <v>3509</v>
      </c>
    </row>
    <row r="1089">
      <c r="A1089" s="5" t="s">
        <v>19</v>
      </c>
      <c r="B1089" s="5" t="s">
        <v>145</v>
      </c>
      <c r="C1089" s="5" t="s">
        <v>3510</v>
      </c>
      <c r="D1089" s="5" t="s">
        <v>548</v>
      </c>
      <c r="E1089" s="5"/>
      <c r="F1089" s="6" t="s">
        <v>3511</v>
      </c>
    </row>
    <row r="1090">
      <c r="A1090" s="5" t="s">
        <v>19</v>
      </c>
      <c r="B1090" s="5" t="s">
        <v>145</v>
      </c>
      <c r="C1090" s="5" t="s">
        <v>3512</v>
      </c>
      <c r="D1090" s="5" t="s">
        <v>468</v>
      </c>
      <c r="E1090" s="5" t="s">
        <v>3513</v>
      </c>
      <c r="F1090" s="6" t="s">
        <v>3514</v>
      </c>
    </row>
    <row r="1091">
      <c r="A1091" s="5" t="s">
        <v>19</v>
      </c>
      <c r="B1091" s="5" t="s">
        <v>145</v>
      </c>
      <c r="C1091" s="5" t="s">
        <v>3515</v>
      </c>
      <c r="D1091" s="5" t="s">
        <v>548</v>
      </c>
      <c r="E1091" s="5" t="s">
        <v>3516</v>
      </c>
      <c r="F1091" s="6" t="s">
        <v>3517</v>
      </c>
    </row>
    <row r="1092">
      <c r="A1092" s="5" t="s">
        <v>19</v>
      </c>
      <c r="B1092" s="5" t="s">
        <v>145</v>
      </c>
      <c r="C1092" s="5" t="s">
        <v>3518</v>
      </c>
      <c r="D1092" s="5" t="s">
        <v>468</v>
      </c>
      <c r="E1092" s="5" t="s">
        <v>3519</v>
      </c>
      <c r="F1092" s="6" t="s">
        <v>3520</v>
      </c>
    </row>
    <row r="1093">
      <c r="A1093" s="5" t="s">
        <v>19</v>
      </c>
      <c r="B1093" s="5" t="s">
        <v>145</v>
      </c>
      <c r="C1093" s="5" t="s">
        <v>3521</v>
      </c>
      <c r="D1093" s="5" t="s">
        <v>468</v>
      </c>
      <c r="E1093" s="5" t="s">
        <v>3522</v>
      </c>
      <c r="F1093" s="6" t="s">
        <v>3523</v>
      </c>
    </row>
    <row r="1094">
      <c r="A1094" s="5" t="s">
        <v>19</v>
      </c>
      <c r="B1094" s="5" t="s">
        <v>145</v>
      </c>
      <c r="C1094" s="5" t="s">
        <v>3524</v>
      </c>
      <c r="D1094" s="5" t="s">
        <v>468</v>
      </c>
      <c r="E1094" s="5" t="s">
        <v>3525</v>
      </c>
      <c r="F1094" s="6" t="s">
        <v>3526</v>
      </c>
    </row>
    <row r="1095">
      <c r="A1095" s="5" t="s">
        <v>19</v>
      </c>
      <c r="B1095" s="5" t="s">
        <v>145</v>
      </c>
      <c r="C1095" s="5" t="s">
        <v>3527</v>
      </c>
      <c r="D1095" s="5" t="s">
        <v>468</v>
      </c>
      <c r="E1095" s="5" t="s">
        <v>3528</v>
      </c>
      <c r="F1095" s="6" t="s">
        <v>3529</v>
      </c>
    </row>
    <row r="1096">
      <c r="A1096" s="5" t="s">
        <v>19</v>
      </c>
      <c r="B1096" s="5" t="s">
        <v>145</v>
      </c>
      <c r="C1096" s="5" t="s">
        <v>3530</v>
      </c>
      <c r="D1096" s="5" t="s">
        <v>468</v>
      </c>
      <c r="E1096" s="5" t="s">
        <v>3531</v>
      </c>
      <c r="F1096" s="6" t="s">
        <v>3532</v>
      </c>
    </row>
    <row r="1097">
      <c r="A1097" s="5" t="s">
        <v>19</v>
      </c>
      <c r="B1097" s="5" t="s">
        <v>145</v>
      </c>
      <c r="C1097" s="5" t="s">
        <v>3533</v>
      </c>
      <c r="D1097" s="5" t="s">
        <v>468</v>
      </c>
      <c r="E1097" s="5" t="s">
        <v>3534</v>
      </c>
      <c r="F1097" s="6" t="s">
        <v>3535</v>
      </c>
    </row>
    <row r="1098">
      <c r="A1098" s="5" t="s">
        <v>19</v>
      </c>
      <c r="B1098" s="5" t="s">
        <v>145</v>
      </c>
      <c r="C1098" s="5" t="s">
        <v>3536</v>
      </c>
      <c r="D1098" s="5" t="s">
        <v>468</v>
      </c>
      <c r="E1098" s="5" t="s">
        <v>3537</v>
      </c>
      <c r="F1098" s="6" t="s">
        <v>3538</v>
      </c>
    </row>
    <row r="1099">
      <c r="A1099" s="5" t="s">
        <v>19</v>
      </c>
      <c r="B1099" s="5" t="s">
        <v>146</v>
      </c>
      <c r="C1099" s="5" t="s">
        <v>3539</v>
      </c>
      <c r="D1099" s="5" t="s">
        <v>548</v>
      </c>
      <c r="E1099" s="5" t="s">
        <v>3540</v>
      </c>
      <c r="F1099" s="6" t="s">
        <v>3541</v>
      </c>
    </row>
    <row r="1100">
      <c r="A1100" s="5" t="s">
        <v>19</v>
      </c>
      <c r="B1100" s="5" t="s">
        <v>147</v>
      </c>
      <c r="C1100" s="5" t="s">
        <v>3542</v>
      </c>
      <c r="D1100" s="5" t="s">
        <v>548</v>
      </c>
      <c r="E1100" s="5" t="s">
        <v>3543</v>
      </c>
      <c r="F1100" s="6" t="s">
        <v>3544</v>
      </c>
    </row>
    <row r="1101">
      <c r="A1101" s="5" t="s">
        <v>19</v>
      </c>
      <c r="B1101" s="5" t="s">
        <v>147</v>
      </c>
      <c r="C1101" s="5" t="s">
        <v>3545</v>
      </c>
      <c r="D1101" s="5" t="s">
        <v>468</v>
      </c>
      <c r="E1101" s="5" t="s">
        <v>3546</v>
      </c>
      <c r="F1101" s="6" t="s">
        <v>3547</v>
      </c>
    </row>
    <row r="1102">
      <c r="A1102" s="5" t="s">
        <v>19</v>
      </c>
      <c r="B1102" s="5" t="s">
        <v>147</v>
      </c>
      <c r="C1102" s="5" t="s">
        <v>3548</v>
      </c>
      <c r="D1102" s="5" t="s">
        <v>468</v>
      </c>
      <c r="E1102" s="5" t="s">
        <v>3549</v>
      </c>
      <c r="F1102" s="6" t="s">
        <v>3550</v>
      </c>
    </row>
    <row r="1103">
      <c r="A1103" s="5" t="s">
        <v>19</v>
      </c>
      <c r="B1103" s="5" t="s">
        <v>148</v>
      </c>
      <c r="C1103" s="5" t="s">
        <v>3551</v>
      </c>
      <c r="D1103" s="5" t="s">
        <v>468</v>
      </c>
      <c r="E1103" s="5" t="s">
        <v>3552</v>
      </c>
      <c r="F1103" s="6" t="s">
        <v>3553</v>
      </c>
    </row>
    <row r="1104">
      <c r="A1104" s="5" t="s">
        <v>19</v>
      </c>
      <c r="B1104" s="5" t="s">
        <v>148</v>
      </c>
      <c r="C1104" s="5" t="s">
        <v>3554</v>
      </c>
      <c r="D1104" s="5" t="s">
        <v>468</v>
      </c>
      <c r="E1104" s="5" t="s">
        <v>3555</v>
      </c>
      <c r="F1104" s="6" t="s">
        <v>3556</v>
      </c>
    </row>
    <row r="1105">
      <c r="A1105" s="5" t="s">
        <v>19</v>
      </c>
      <c r="B1105" s="5" t="s">
        <v>148</v>
      </c>
      <c r="C1105" s="5" t="s">
        <v>3557</v>
      </c>
      <c r="D1105" s="5" t="s">
        <v>468</v>
      </c>
      <c r="E1105" s="5" t="s">
        <v>3558</v>
      </c>
      <c r="F1105" s="6" t="s">
        <v>3559</v>
      </c>
    </row>
    <row r="1106">
      <c r="A1106" s="5" t="s">
        <v>19</v>
      </c>
      <c r="B1106" s="5" t="s">
        <v>148</v>
      </c>
      <c r="C1106" s="5" t="s">
        <v>3560</v>
      </c>
      <c r="D1106" s="5" t="s">
        <v>548</v>
      </c>
      <c r="E1106" s="5" t="s">
        <v>3561</v>
      </c>
      <c r="F1106" s="6" t="s">
        <v>3562</v>
      </c>
    </row>
    <row r="1107">
      <c r="A1107" s="5" t="s">
        <v>19</v>
      </c>
      <c r="B1107" s="5" t="s">
        <v>148</v>
      </c>
      <c r="C1107" s="5" t="s">
        <v>3563</v>
      </c>
      <c r="D1107" s="5" t="s">
        <v>468</v>
      </c>
      <c r="E1107" s="5" t="s">
        <v>3564</v>
      </c>
      <c r="F1107" s="6" t="s">
        <v>3565</v>
      </c>
    </row>
    <row r="1108">
      <c r="A1108" s="5" t="s">
        <v>19</v>
      </c>
      <c r="B1108" s="5" t="s">
        <v>148</v>
      </c>
      <c r="C1108" s="5" t="s">
        <v>3566</v>
      </c>
      <c r="D1108" s="5" t="s">
        <v>468</v>
      </c>
      <c r="E1108" s="5" t="s">
        <v>3567</v>
      </c>
      <c r="F1108" s="6" t="s">
        <v>3568</v>
      </c>
    </row>
    <row r="1109">
      <c r="A1109" s="5" t="s">
        <v>19</v>
      </c>
      <c r="B1109" s="5" t="s">
        <v>148</v>
      </c>
      <c r="C1109" s="5" t="s">
        <v>3569</v>
      </c>
      <c r="D1109" s="5" t="s">
        <v>468</v>
      </c>
      <c r="E1109" s="5" t="s">
        <v>3570</v>
      </c>
      <c r="F1109" s="6" t="s">
        <v>3571</v>
      </c>
    </row>
    <row r="1110">
      <c r="A1110" s="5" t="s">
        <v>19</v>
      </c>
      <c r="B1110" s="5" t="s">
        <v>149</v>
      </c>
      <c r="C1110" s="5" t="s">
        <v>3572</v>
      </c>
      <c r="D1110" s="5" t="s">
        <v>468</v>
      </c>
      <c r="E1110" s="5" t="s">
        <v>3573</v>
      </c>
      <c r="F1110" s="6" t="s">
        <v>3574</v>
      </c>
    </row>
    <row r="1111">
      <c r="A1111" s="5" t="s">
        <v>19</v>
      </c>
      <c r="B1111" s="5" t="s">
        <v>149</v>
      </c>
      <c r="C1111" s="5" t="s">
        <v>3575</v>
      </c>
      <c r="D1111" s="5" t="s">
        <v>468</v>
      </c>
      <c r="E1111" s="5" t="s">
        <v>3576</v>
      </c>
      <c r="F1111" s="6" t="s">
        <v>3577</v>
      </c>
    </row>
    <row r="1112">
      <c r="A1112" s="5" t="s">
        <v>19</v>
      </c>
      <c r="B1112" s="5" t="s">
        <v>149</v>
      </c>
      <c r="C1112" s="5" t="s">
        <v>3578</v>
      </c>
      <c r="D1112" s="5" t="s">
        <v>468</v>
      </c>
      <c r="E1112" s="5" t="s">
        <v>3579</v>
      </c>
      <c r="F1112" s="6" t="s">
        <v>3580</v>
      </c>
    </row>
    <row r="1113">
      <c r="A1113" s="5" t="s">
        <v>19</v>
      </c>
      <c r="B1113" s="5" t="s">
        <v>149</v>
      </c>
      <c r="C1113" s="5" t="s">
        <v>3581</v>
      </c>
      <c r="D1113" s="5" t="s">
        <v>468</v>
      </c>
      <c r="E1113" s="5" t="s">
        <v>3582</v>
      </c>
      <c r="F1113" s="6" t="s">
        <v>3583</v>
      </c>
    </row>
    <row r="1114">
      <c r="A1114" s="5" t="s">
        <v>19</v>
      </c>
      <c r="B1114" s="5" t="s">
        <v>149</v>
      </c>
      <c r="C1114" s="5" t="s">
        <v>3584</v>
      </c>
      <c r="D1114" s="5" t="s">
        <v>468</v>
      </c>
      <c r="E1114" s="5" t="s">
        <v>3585</v>
      </c>
      <c r="F1114" s="6" t="s">
        <v>3586</v>
      </c>
    </row>
    <row r="1115">
      <c r="A1115" s="5" t="s">
        <v>19</v>
      </c>
      <c r="B1115" s="5" t="s">
        <v>149</v>
      </c>
      <c r="C1115" s="5" t="s">
        <v>3587</v>
      </c>
      <c r="D1115" s="5" t="s">
        <v>468</v>
      </c>
      <c r="E1115" s="5" t="s">
        <v>3588</v>
      </c>
      <c r="F1115" s="6" t="s">
        <v>3589</v>
      </c>
    </row>
    <row r="1116">
      <c r="A1116" s="5" t="s">
        <v>19</v>
      </c>
      <c r="B1116" s="5" t="s">
        <v>149</v>
      </c>
      <c r="C1116" s="5" t="s">
        <v>3590</v>
      </c>
      <c r="D1116" s="5" t="s">
        <v>468</v>
      </c>
      <c r="E1116" s="5" t="s">
        <v>3591</v>
      </c>
      <c r="F1116" s="6" t="s">
        <v>3592</v>
      </c>
    </row>
    <row r="1117">
      <c r="A1117" s="5" t="s">
        <v>19</v>
      </c>
      <c r="B1117" s="5" t="s">
        <v>150</v>
      </c>
      <c r="C1117" s="5" t="s">
        <v>3593</v>
      </c>
      <c r="D1117" s="5" t="s">
        <v>468</v>
      </c>
      <c r="E1117" s="5" t="s">
        <v>3594</v>
      </c>
      <c r="F1117" s="6" t="s">
        <v>3595</v>
      </c>
    </row>
    <row r="1118">
      <c r="A1118" s="5" t="s">
        <v>19</v>
      </c>
      <c r="B1118" s="5" t="s">
        <v>151</v>
      </c>
      <c r="C1118" s="5" t="s">
        <v>3596</v>
      </c>
      <c r="D1118" s="5" t="s">
        <v>468</v>
      </c>
      <c r="E1118" s="5" t="s">
        <v>3597</v>
      </c>
      <c r="F1118" s="6" t="s">
        <v>3598</v>
      </c>
    </row>
    <row r="1119">
      <c r="A1119" s="5" t="s">
        <v>19</v>
      </c>
      <c r="B1119" s="5" t="s">
        <v>151</v>
      </c>
      <c r="C1119" s="5" t="s">
        <v>3599</v>
      </c>
      <c r="D1119" s="5" t="s">
        <v>468</v>
      </c>
      <c r="E1119" s="5" t="s">
        <v>3600</v>
      </c>
      <c r="F1119" s="6" t="s">
        <v>3601</v>
      </c>
    </row>
    <row r="1120">
      <c r="A1120" s="5" t="s">
        <v>19</v>
      </c>
      <c r="B1120" s="5" t="s">
        <v>151</v>
      </c>
      <c r="C1120" s="5" t="s">
        <v>3602</v>
      </c>
      <c r="D1120" s="5" t="s">
        <v>548</v>
      </c>
      <c r="E1120" s="5" t="s">
        <v>3603</v>
      </c>
      <c r="F1120" s="6" t="s">
        <v>3604</v>
      </c>
    </row>
    <row r="1121">
      <c r="A1121" s="5" t="s">
        <v>19</v>
      </c>
      <c r="B1121" s="5" t="s">
        <v>151</v>
      </c>
      <c r="C1121" s="5" t="s">
        <v>3605</v>
      </c>
      <c r="D1121" s="5" t="s">
        <v>468</v>
      </c>
      <c r="E1121" s="5" t="s">
        <v>3606</v>
      </c>
      <c r="F1121" s="6" t="s">
        <v>3607</v>
      </c>
    </row>
    <row r="1122">
      <c r="A1122" s="5" t="s">
        <v>19</v>
      </c>
      <c r="B1122" s="5" t="s">
        <v>151</v>
      </c>
      <c r="C1122" s="5" t="s">
        <v>3608</v>
      </c>
      <c r="D1122" s="5" t="s">
        <v>468</v>
      </c>
      <c r="E1122" s="5" t="s">
        <v>3609</v>
      </c>
      <c r="F1122" s="6" t="s">
        <v>3610</v>
      </c>
    </row>
    <row r="1123">
      <c r="A1123" s="5" t="s">
        <v>19</v>
      </c>
      <c r="B1123" s="5" t="s">
        <v>152</v>
      </c>
      <c r="C1123" s="5" t="s">
        <v>3611</v>
      </c>
      <c r="D1123" s="5" t="s">
        <v>468</v>
      </c>
      <c r="E1123" s="5" t="s">
        <v>3612</v>
      </c>
      <c r="F1123" s="6" t="s">
        <v>3613</v>
      </c>
    </row>
    <row r="1124">
      <c r="A1124" s="5" t="s">
        <v>19</v>
      </c>
      <c r="B1124" s="5" t="s">
        <v>152</v>
      </c>
      <c r="C1124" s="5" t="s">
        <v>3614</v>
      </c>
      <c r="D1124" s="5" t="s">
        <v>468</v>
      </c>
      <c r="E1124" s="5" t="s">
        <v>3615</v>
      </c>
      <c r="F1124" s="6" t="s">
        <v>3616</v>
      </c>
    </row>
    <row r="1125">
      <c r="A1125" s="5" t="s">
        <v>19</v>
      </c>
      <c r="B1125" s="5" t="s">
        <v>152</v>
      </c>
      <c r="C1125" s="5" t="s">
        <v>3617</v>
      </c>
      <c r="D1125" s="5" t="s">
        <v>468</v>
      </c>
      <c r="E1125" s="5" t="s">
        <v>3618</v>
      </c>
      <c r="F1125" s="6" t="s">
        <v>3619</v>
      </c>
    </row>
    <row r="1126">
      <c r="A1126" s="5" t="s">
        <v>19</v>
      </c>
      <c r="B1126" s="5" t="s">
        <v>152</v>
      </c>
      <c r="C1126" s="5" t="s">
        <v>3620</v>
      </c>
      <c r="D1126" s="5" t="s">
        <v>548</v>
      </c>
      <c r="E1126" s="5" t="s">
        <v>3621</v>
      </c>
      <c r="F1126" s="6" t="s">
        <v>3622</v>
      </c>
    </row>
    <row r="1127">
      <c r="A1127" s="5" t="s">
        <v>19</v>
      </c>
      <c r="B1127" s="5" t="s">
        <v>152</v>
      </c>
      <c r="C1127" s="5" t="s">
        <v>3623</v>
      </c>
      <c r="D1127" s="5" t="s">
        <v>548</v>
      </c>
      <c r="E1127" s="5" t="s">
        <v>3624</v>
      </c>
      <c r="F1127" s="6" t="s">
        <v>3625</v>
      </c>
    </row>
    <row r="1128">
      <c r="A1128" s="5" t="s">
        <v>19</v>
      </c>
      <c r="B1128" s="5" t="s">
        <v>152</v>
      </c>
      <c r="C1128" s="5" t="s">
        <v>3626</v>
      </c>
      <c r="D1128" s="5" t="s">
        <v>468</v>
      </c>
      <c r="E1128" s="5"/>
      <c r="F1128" s="6" t="s">
        <v>3627</v>
      </c>
    </row>
    <row r="1129">
      <c r="A1129" s="5" t="s">
        <v>19</v>
      </c>
      <c r="B1129" s="5" t="s">
        <v>152</v>
      </c>
      <c r="C1129" s="5" t="s">
        <v>3628</v>
      </c>
      <c r="D1129" s="5" t="s">
        <v>468</v>
      </c>
      <c r="E1129" s="5" t="s">
        <v>3629</v>
      </c>
      <c r="F1129" s="6" t="s">
        <v>3630</v>
      </c>
    </row>
    <row r="1130">
      <c r="A1130" s="5" t="s">
        <v>19</v>
      </c>
      <c r="B1130" s="5" t="s">
        <v>152</v>
      </c>
      <c r="C1130" s="5" t="s">
        <v>3631</v>
      </c>
      <c r="D1130" s="5" t="s">
        <v>468</v>
      </c>
      <c r="E1130" s="5" t="s">
        <v>3632</v>
      </c>
      <c r="F1130" s="6" t="s">
        <v>3633</v>
      </c>
    </row>
    <row r="1131">
      <c r="A1131" s="5" t="s">
        <v>19</v>
      </c>
      <c r="B1131" s="5" t="s">
        <v>152</v>
      </c>
      <c r="C1131" s="5" t="s">
        <v>3634</v>
      </c>
      <c r="D1131" s="5" t="s">
        <v>468</v>
      </c>
      <c r="E1131" s="5" t="s">
        <v>3635</v>
      </c>
      <c r="F1131" s="6" t="s">
        <v>3636</v>
      </c>
    </row>
    <row r="1132">
      <c r="A1132" s="5" t="s">
        <v>19</v>
      </c>
      <c r="B1132" s="5" t="s">
        <v>152</v>
      </c>
      <c r="C1132" s="5" t="s">
        <v>3637</v>
      </c>
      <c r="D1132" s="5" t="s">
        <v>548</v>
      </c>
      <c r="E1132" s="5" t="s">
        <v>3638</v>
      </c>
      <c r="F1132" s="6" t="s">
        <v>3639</v>
      </c>
    </row>
    <row r="1133">
      <c r="A1133" s="5" t="s">
        <v>19</v>
      </c>
      <c r="B1133" s="5" t="s">
        <v>152</v>
      </c>
      <c r="C1133" s="5" t="s">
        <v>3640</v>
      </c>
      <c r="D1133" s="5" t="s">
        <v>548</v>
      </c>
      <c r="E1133" s="5" t="s">
        <v>3641</v>
      </c>
      <c r="F1133" s="6" t="s">
        <v>3642</v>
      </c>
    </row>
    <row r="1134">
      <c r="A1134" s="5" t="s">
        <v>19</v>
      </c>
      <c r="B1134" s="5" t="s">
        <v>152</v>
      </c>
      <c r="C1134" s="5" t="s">
        <v>3643</v>
      </c>
      <c r="D1134" s="5" t="s">
        <v>468</v>
      </c>
      <c r="E1134" s="5" t="s">
        <v>3644</v>
      </c>
      <c r="F1134" s="6" t="s">
        <v>3645</v>
      </c>
    </row>
    <row r="1135">
      <c r="A1135" s="5" t="s">
        <v>19</v>
      </c>
      <c r="B1135" s="5" t="s">
        <v>152</v>
      </c>
      <c r="C1135" s="5" t="s">
        <v>3646</v>
      </c>
      <c r="D1135" s="5" t="s">
        <v>468</v>
      </c>
      <c r="E1135" s="5" t="s">
        <v>3647</v>
      </c>
      <c r="F1135" s="6" t="s">
        <v>3648</v>
      </c>
    </row>
    <row r="1136">
      <c r="A1136" s="5" t="s">
        <v>19</v>
      </c>
      <c r="B1136" s="5" t="s">
        <v>152</v>
      </c>
      <c r="C1136" s="5" t="s">
        <v>3649</v>
      </c>
      <c r="D1136" s="5" t="s">
        <v>468</v>
      </c>
      <c r="E1136" s="5" t="s">
        <v>3650</v>
      </c>
      <c r="F1136" s="6" t="s">
        <v>3651</v>
      </c>
    </row>
    <row r="1137">
      <c r="A1137" s="5" t="s">
        <v>19</v>
      </c>
      <c r="B1137" s="5" t="s">
        <v>152</v>
      </c>
      <c r="C1137" s="5" t="s">
        <v>3652</v>
      </c>
      <c r="D1137" s="5" t="s">
        <v>548</v>
      </c>
      <c r="E1137" s="5" t="s">
        <v>3653</v>
      </c>
      <c r="F1137" s="6" t="s">
        <v>3654</v>
      </c>
    </row>
    <row r="1138">
      <c r="A1138" s="5" t="s">
        <v>19</v>
      </c>
      <c r="B1138" s="5" t="s">
        <v>152</v>
      </c>
      <c r="C1138" s="5" t="s">
        <v>3655</v>
      </c>
      <c r="D1138" s="5" t="s">
        <v>468</v>
      </c>
      <c r="E1138" s="5" t="s">
        <v>3656</v>
      </c>
      <c r="F1138" s="6" t="s">
        <v>3657</v>
      </c>
    </row>
    <row r="1139">
      <c r="A1139" s="5" t="s">
        <v>19</v>
      </c>
      <c r="B1139" s="5" t="s">
        <v>152</v>
      </c>
      <c r="C1139" s="5" t="s">
        <v>3658</v>
      </c>
      <c r="D1139" s="5" t="s">
        <v>548</v>
      </c>
      <c r="E1139" s="5" t="s">
        <v>3659</v>
      </c>
      <c r="F1139" s="6" t="s">
        <v>3660</v>
      </c>
    </row>
    <row r="1140">
      <c r="A1140" s="5" t="s">
        <v>19</v>
      </c>
      <c r="B1140" s="5" t="s">
        <v>153</v>
      </c>
      <c r="C1140" s="5" t="s">
        <v>3661</v>
      </c>
      <c r="D1140" s="5" t="s">
        <v>468</v>
      </c>
      <c r="E1140" s="5" t="s">
        <v>3662</v>
      </c>
      <c r="F1140" s="6" t="s">
        <v>3663</v>
      </c>
    </row>
    <row r="1141">
      <c r="A1141" s="5" t="s">
        <v>19</v>
      </c>
      <c r="B1141" s="5" t="s">
        <v>153</v>
      </c>
      <c r="C1141" s="5" t="s">
        <v>3664</v>
      </c>
      <c r="D1141" s="5" t="s">
        <v>468</v>
      </c>
      <c r="E1141" s="5" t="s">
        <v>3665</v>
      </c>
      <c r="F1141" s="6" t="s">
        <v>3666</v>
      </c>
    </row>
    <row r="1142">
      <c r="A1142" s="5" t="s">
        <v>19</v>
      </c>
      <c r="B1142" s="5" t="s">
        <v>154</v>
      </c>
      <c r="C1142" s="5" t="s">
        <v>3667</v>
      </c>
      <c r="D1142" s="5" t="s">
        <v>468</v>
      </c>
      <c r="E1142" s="5" t="s">
        <v>3668</v>
      </c>
      <c r="F1142" s="6" t="s">
        <v>3669</v>
      </c>
    </row>
    <row r="1143">
      <c r="A1143" s="5" t="s">
        <v>19</v>
      </c>
      <c r="B1143" s="5" t="s">
        <v>154</v>
      </c>
      <c r="C1143" s="5" t="s">
        <v>3670</v>
      </c>
      <c r="D1143" s="5" t="s">
        <v>468</v>
      </c>
      <c r="E1143" s="5" t="s">
        <v>3671</v>
      </c>
      <c r="F1143" s="6" t="s">
        <v>3672</v>
      </c>
    </row>
    <row r="1144">
      <c r="A1144" s="5" t="s">
        <v>19</v>
      </c>
      <c r="B1144" s="5" t="s">
        <v>154</v>
      </c>
      <c r="C1144" s="5" t="s">
        <v>3673</v>
      </c>
      <c r="D1144" s="5" t="s">
        <v>468</v>
      </c>
      <c r="E1144" s="5" t="s">
        <v>3674</v>
      </c>
      <c r="F1144" s="6" t="s">
        <v>3675</v>
      </c>
    </row>
    <row r="1145">
      <c r="A1145" s="5" t="s">
        <v>19</v>
      </c>
      <c r="B1145" s="5" t="s">
        <v>154</v>
      </c>
      <c r="C1145" s="5" t="s">
        <v>3676</v>
      </c>
      <c r="D1145" s="5" t="s">
        <v>468</v>
      </c>
      <c r="E1145" s="5" t="s">
        <v>3677</v>
      </c>
      <c r="F1145" s="6" t="s">
        <v>3678</v>
      </c>
    </row>
    <row r="1146">
      <c r="A1146" s="5" t="s">
        <v>19</v>
      </c>
      <c r="B1146" s="5" t="s">
        <v>154</v>
      </c>
      <c r="C1146" s="5" t="s">
        <v>3679</v>
      </c>
      <c r="D1146" s="5" t="s">
        <v>468</v>
      </c>
      <c r="E1146" s="5" t="s">
        <v>3680</v>
      </c>
      <c r="F1146" s="6" t="s">
        <v>3681</v>
      </c>
    </row>
    <row r="1147">
      <c r="A1147" s="5" t="s">
        <v>19</v>
      </c>
      <c r="B1147" s="5" t="s">
        <v>154</v>
      </c>
      <c r="C1147" s="5" t="s">
        <v>3682</v>
      </c>
      <c r="D1147" s="5" t="s">
        <v>468</v>
      </c>
      <c r="E1147" s="5" t="s">
        <v>3671</v>
      </c>
      <c r="F1147" s="6" t="s">
        <v>3683</v>
      </c>
    </row>
    <row r="1148">
      <c r="A1148" s="5" t="s">
        <v>19</v>
      </c>
      <c r="B1148" s="5" t="s">
        <v>155</v>
      </c>
      <c r="C1148" s="5" t="s">
        <v>3684</v>
      </c>
      <c r="D1148" s="5" t="s">
        <v>468</v>
      </c>
      <c r="E1148" s="5" t="s">
        <v>3685</v>
      </c>
      <c r="F1148" s="6" t="s">
        <v>3686</v>
      </c>
    </row>
    <row r="1149">
      <c r="A1149" s="5" t="s">
        <v>19</v>
      </c>
      <c r="B1149" s="5" t="s">
        <v>155</v>
      </c>
      <c r="C1149" s="5" t="s">
        <v>3687</v>
      </c>
      <c r="D1149" s="5" t="s">
        <v>468</v>
      </c>
      <c r="E1149" s="5" t="s">
        <v>3688</v>
      </c>
      <c r="F1149" s="6" t="s">
        <v>3689</v>
      </c>
    </row>
    <row r="1150">
      <c r="A1150" s="5" t="s">
        <v>19</v>
      </c>
      <c r="B1150" s="5" t="s">
        <v>155</v>
      </c>
      <c r="C1150" s="5" t="s">
        <v>3690</v>
      </c>
      <c r="D1150" s="5" t="s">
        <v>468</v>
      </c>
      <c r="E1150" s="5" t="s">
        <v>3691</v>
      </c>
      <c r="F1150" s="6" t="s">
        <v>3692</v>
      </c>
    </row>
    <row r="1151">
      <c r="A1151" s="5" t="s">
        <v>19</v>
      </c>
      <c r="B1151" s="5" t="s">
        <v>155</v>
      </c>
      <c r="C1151" s="5" t="s">
        <v>3693</v>
      </c>
      <c r="D1151" s="5" t="s">
        <v>468</v>
      </c>
      <c r="E1151" s="5"/>
      <c r="F1151" s="6" t="s">
        <v>3694</v>
      </c>
    </row>
    <row r="1152">
      <c r="A1152" s="5" t="s">
        <v>19</v>
      </c>
      <c r="B1152" s="5" t="s">
        <v>155</v>
      </c>
      <c r="C1152" s="5" t="s">
        <v>155</v>
      </c>
      <c r="D1152" s="5" t="s">
        <v>468</v>
      </c>
      <c r="E1152" s="5" t="s">
        <v>3695</v>
      </c>
      <c r="F1152" s="6" t="s">
        <v>3696</v>
      </c>
    </row>
    <row r="1153">
      <c r="A1153" s="5" t="s">
        <v>19</v>
      </c>
      <c r="B1153" s="5" t="s">
        <v>155</v>
      </c>
      <c r="C1153" s="5" t="s">
        <v>3697</v>
      </c>
      <c r="D1153" s="5" t="s">
        <v>468</v>
      </c>
      <c r="E1153" s="5" t="s">
        <v>3698</v>
      </c>
      <c r="F1153" s="6" t="s">
        <v>3699</v>
      </c>
    </row>
    <row r="1154">
      <c r="A1154" s="5" t="s">
        <v>19</v>
      </c>
      <c r="B1154" s="5" t="s">
        <v>156</v>
      </c>
      <c r="C1154" s="5" t="s">
        <v>3700</v>
      </c>
      <c r="D1154" s="5" t="s">
        <v>468</v>
      </c>
      <c r="E1154" s="5" t="s">
        <v>3701</v>
      </c>
      <c r="F1154" s="6" t="s">
        <v>3702</v>
      </c>
    </row>
    <row r="1155">
      <c r="A1155" s="5" t="s">
        <v>19</v>
      </c>
      <c r="B1155" s="5" t="s">
        <v>156</v>
      </c>
      <c r="C1155" s="5" t="s">
        <v>3703</v>
      </c>
      <c r="D1155" s="5" t="s">
        <v>468</v>
      </c>
      <c r="E1155" s="5" t="s">
        <v>3704</v>
      </c>
      <c r="F1155" s="6" t="s">
        <v>3705</v>
      </c>
    </row>
    <row r="1156">
      <c r="A1156" s="5" t="s">
        <v>19</v>
      </c>
      <c r="B1156" s="5" t="s">
        <v>156</v>
      </c>
      <c r="C1156" s="5" t="s">
        <v>3706</v>
      </c>
      <c r="D1156" s="5" t="s">
        <v>468</v>
      </c>
      <c r="E1156" s="5" t="s">
        <v>3707</v>
      </c>
      <c r="F1156" s="6" t="s">
        <v>3708</v>
      </c>
    </row>
    <row r="1157">
      <c r="A1157" s="5" t="s">
        <v>19</v>
      </c>
      <c r="B1157" s="5" t="s">
        <v>156</v>
      </c>
      <c r="C1157" s="5" t="s">
        <v>3709</v>
      </c>
      <c r="D1157" s="5" t="s">
        <v>468</v>
      </c>
      <c r="E1157" s="5" t="s">
        <v>3710</v>
      </c>
      <c r="F1157" s="6" t="s">
        <v>3711</v>
      </c>
    </row>
    <row r="1158">
      <c r="A1158" s="5" t="s">
        <v>19</v>
      </c>
      <c r="B1158" s="5" t="s">
        <v>156</v>
      </c>
      <c r="C1158" s="5" t="s">
        <v>3712</v>
      </c>
      <c r="D1158" s="5" t="s">
        <v>468</v>
      </c>
      <c r="E1158" s="5" t="s">
        <v>3713</v>
      </c>
      <c r="F1158" s="6" t="s">
        <v>3714</v>
      </c>
    </row>
    <row r="1159">
      <c r="A1159" s="5" t="s">
        <v>19</v>
      </c>
      <c r="B1159" s="5" t="s">
        <v>156</v>
      </c>
      <c r="C1159" s="5" t="s">
        <v>3715</v>
      </c>
      <c r="D1159" s="5" t="s">
        <v>468</v>
      </c>
      <c r="E1159" s="5" t="s">
        <v>3716</v>
      </c>
      <c r="F1159" s="6" t="s">
        <v>3717</v>
      </c>
    </row>
    <row r="1160">
      <c r="A1160" s="5" t="s">
        <v>19</v>
      </c>
      <c r="B1160" s="5" t="s">
        <v>156</v>
      </c>
      <c r="C1160" s="5" t="s">
        <v>3718</v>
      </c>
      <c r="D1160" s="5" t="s">
        <v>468</v>
      </c>
      <c r="E1160" s="5" t="s">
        <v>3719</v>
      </c>
      <c r="F1160" s="6" t="s">
        <v>3720</v>
      </c>
    </row>
    <row r="1161">
      <c r="A1161" s="5" t="s">
        <v>19</v>
      </c>
      <c r="B1161" s="5" t="s">
        <v>156</v>
      </c>
      <c r="C1161" s="5" t="s">
        <v>3721</v>
      </c>
      <c r="D1161" s="5" t="s">
        <v>468</v>
      </c>
      <c r="E1161" s="5" t="s">
        <v>3722</v>
      </c>
      <c r="F1161" s="6" t="s">
        <v>3723</v>
      </c>
    </row>
    <row r="1162">
      <c r="A1162" s="5" t="s">
        <v>19</v>
      </c>
      <c r="B1162" s="5" t="s">
        <v>156</v>
      </c>
      <c r="C1162" s="5" t="s">
        <v>3724</v>
      </c>
      <c r="D1162" s="5" t="s">
        <v>468</v>
      </c>
      <c r="E1162" s="5" t="s">
        <v>3725</v>
      </c>
      <c r="F1162" s="6" t="s">
        <v>3726</v>
      </c>
    </row>
    <row r="1163">
      <c r="A1163" s="5" t="s">
        <v>19</v>
      </c>
      <c r="B1163" s="5" t="s">
        <v>156</v>
      </c>
      <c r="C1163" s="5" t="s">
        <v>3727</v>
      </c>
      <c r="D1163" s="5" t="s">
        <v>468</v>
      </c>
      <c r="E1163" s="5" t="s">
        <v>3728</v>
      </c>
      <c r="F1163" s="6" t="s">
        <v>3729</v>
      </c>
    </row>
    <row r="1164">
      <c r="A1164" s="5" t="s">
        <v>19</v>
      </c>
      <c r="B1164" s="5" t="s">
        <v>156</v>
      </c>
      <c r="C1164" s="5" t="s">
        <v>3730</v>
      </c>
      <c r="D1164" s="5" t="s">
        <v>468</v>
      </c>
      <c r="E1164" s="5" t="s">
        <v>3731</v>
      </c>
      <c r="F1164" s="6" t="s">
        <v>3732</v>
      </c>
    </row>
    <row r="1165">
      <c r="A1165" s="5" t="s">
        <v>19</v>
      </c>
      <c r="B1165" s="5" t="s">
        <v>156</v>
      </c>
      <c r="C1165" s="5" t="s">
        <v>3733</v>
      </c>
      <c r="D1165" s="5" t="s">
        <v>468</v>
      </c>
      <c r="E1165" s="5" t="s">
        <v>3734</v>
      </c>
      <c r="F1165" s="6" t="s">
        <v>3735</v>
      </c>
    </row>
    <row r="1166">
      <c r="A1166" s="5" t="s">
        <v>19</v>
      </c>
      <c r="B1166" s="5" t="s">
        <v>156</v>
      </c>
      <c r="C1166" s="5" t="s">
        <v>3736</v>
      </c>
      <c r="D1166" s="5" t="s">
        <v>468</v>
      </c>
      <c r="E1166" s="5" t="s">
        <v>3737</v>
      </c>
      <c r="F1166" s="6" t="s">
        <v>3738</v>
      </c>
    </row>
    <row r="1167">
      <c r="A1167" s="5" t="s">
        <v>19</v>
      </c>
      <c r="B1167" s="5" t="s">
        <v>156</v>
      </c>
      <c r="C1167" s="5" t="s">
        <v>3739</v>
      </c>
      <c r="D1167" s="5" t="s">
        <v>468</v>
      </c>
      <c r="E1167" s="5" t="s">
        <v>3737</v>
      </c>
      <c r="F1167" s="6" t="s">
        <v>3740</v>
      </c>
    </row>
    <row r="1168">
      <c r="A1168" s="5" t="s">
        <v>19</v>
      </c>
      <c r="B1168" s="5" t="s">
        <v>156</v>
      </c>
      <c r="C1168" s="5" t="s">
        <v>3741</v>
      </c>
      <c r="D1168" s="5" t="s">
        <v>468</v>
      </c>
      <c r="E1168" s="5" t="s">
        <v>3704</v>
      </c>
      <c r="F1168" s="6" t="s">
        <v>3742</v>
      </c>
    </row>
    <row r="1169">
      <c r="A1169" s="5" t="s">
        <v>19</v>
      </c>
      <c r="B1169" s="5" t="s">
        <v>156</v>
      </c>
      <c r="C1169" s="5" t="s">
        <v>3743</v>
      </c>
      <c r="D1169" s="5" t="s">
        <v>468</v>
      </c>
      <c r="E1169" s="5" t="s">
        <v>3725</v>
      </c>
      <c r="F1169" s="6" t="s">
        <v>3744</v>
      </c>
    </row>
    <row r="1170">
      <c r="A1170" s="5" t="s">
        <v>19</v>
      </c>
      <c r="B1170" s="5" t="s">
        <v>156</v>
      </c>
      <c r="C1170" s="5" t="s">
        <v>3745</v>
      </c>
      <c r="D1170" s="5" t="s">
        <v>468</v>
      </c>
      <c r="E1170" s="5" t="s">
        <v>3746</v>
      </c>
      <c r="F1170" s="6" t="s">
        <v>3747</v>
      </c>
    </row>
    <row r="1171">
      <c r="A1171" s="5" t="s">
        <v>19</v>
      </c>
      <c r="B1171" s="5" t="s">
        <v>156</v>
      </c>
      <c r="C1171" s="5" t="s">
        <v>3748</v>
      </c>
      <c r="D1171" s="5" t="s">
        <v>468</v>
      </c>
      <c r="E1171" s="5" t="s">
        <v>3749</v>
      </c>
      <c r="F1171" s="6" t="s">
        <v>3750</v>
      </c>
    </row>
    <row r="1172">
      <c r="A1172" s="5" t="s">
        <v>19</v>
      </c>
      <c r="B1172" s="5" t="s">
        <v>156</v>
      </c>
      <c r="C1172" s="5" t="s">
        <v>3751</v>
      </c>
      <c r="D1172" s="5" t="s">
        <v>468</v>
      </c>
      <c r="E1172" s="5" t="s">
        <v>3752</v>
      </c>
      <c r="F1172" s="6" t="s">
        <v>3753</v>
      </c>
    </row>
    <row r="1173">
      <c r="A1173" s="5" t="s">
        <v>19</v>
      </c>
      <c r="B1173" s="5" t="s">
        <v>157</v>
      </c>
      <c r="C1173" s="5" t="s">
        <v>3754</v>
      </c>
      <c r="D1173" s="5" t="s">
        <v>468</v>
      </c>
      <c r="E1173" s="5" t="s">
        <v>3755</v>
      </c>
      <c r="F1173" s="6" t="s">
        <v>3756</v>
      </c>
    </row>
    <row r="1174">
      <c r="A1174" s="5" t="s">
        <v>19</v>
      </c>
      <c r="B1174" s="5" t="s">
        <v>157</v>
      </c>
      <c r="C1174" s="5" t="s">
        <v>3757</v>
      </c>
      <c r="D1174" s="5" t="s">
        <v>468</v>
      </c>
      <c r="E1174" s="5" t="s">
        <v>3758</v>
      </c>
      <c r="F1174" s="6" t="s">
        <v>3759</v>
      </c>
    </row>
    <row r="1175">
      <c r="A1175" s="5" t="s">
        <v>19</v>
      </c>
      <c r="B1175" s="5" t="s">
        <v>157</v>
      </c>
      <c r="C1175" s="5" t="s">
        <v>3760</v>
      </c>
      <c r="D1175" s="5" t="s">
        <v>468</v>
      </c>
      <c r="E1175" s="5"/>
      <c r="F1175" s="6" t="s">
        <v>3761</v>
      </c>
    </row>
    <row r="1176">
      <c r="A1176" s="5" t="s">
        <v>19</v>
      </c>
      <c r="B1176" s="5" t="s">
        <v>157</v>
      </c>
      <c r="C1176" s="5" t="s">
        <v>3762</v>
      </c>
      <c r="D1176" s="5" t="s">
        <v>468</v>
      </c>
      <c r="E1176" s="5"/>
      <c r="F1176" s="6" t="s">
        <v>3763</v>
      </c>
    </row>
    <row r="1177">
      <c r="A1177" s="5" t="s">
        <v>19</v>
      </c>
      <c r="B1177" s="5" t="s">
        <v>157</v>
      </c>
      <c r="C1177" s="5" t="s">
        <v>3764</v>
      </c>
      <c r="D1177" s="5" t="s">
        <v>468</v>
      </c>
      <c r="E1177" s="5" t="s">
        <v>3765</v>
      </c>
      <c r="F1177" s="6" t="s">
        <v>3766</v>
      </c>
    </row>
    <row r="1178">
      <c r="A1178" s="5" t="s">
        <v>19</v>
      </c>
      <c r="B1178" s="5" t="s">
        <v>157</v>
      </c>
      <c r="C1178" s="5" t="s">
        <v>3767</v>
      </c>
      <c r="D1178" s="5" t="s">
        <v>468</v>
      </c>
      <c r="E1178" s="5" t="s">
        <v>3768</v>
      </c>
      <c r="F1178" s="6" t="s">
        <v>3769</v>
      </c>
    </row>
    <row r="1179">
      <c r="A1179" s="5" t="s">
        <v>19</v>
      </c>
      <c r="B1179" s="5" t="s">
        <v>157</v>
      </c>
      <c r="C1179" s="5" t="s">
        <v>3770</v>
      </c>
      <c r="D1179" s="5" t="s">
        <v>468</v>
      </c>
      <c r="E1179" s="5" t="s">
        <v>3771</v>
      </c>
      <c r="F1179" s="6" t="s">
        <v>3772</v>
      </c>
    </row>
    <row r="1180">
      <c r="A1180" s="5" t="s">
        <v>19</v>
      </c>
      <c r="B1180" s="5" t="s">
        <v>157</v>
      </c>
      <c r="C1180" s="5" t="s">
        <v>3773</v>
      </c>
      <c r="D1180" s="5" t="s">
        <v>468</v>
      </c>
      <c r="E1180" s="5" t="s">
        <v>3774</v>
      </c>
      <c r="F1180" s="6" t="s">
        <v>3775</v>
      </c>
    </row>
    <row r="1181">
      <c r="A1181" s="5" t="s">
        <v>19</v>
      </c>
      <c r="B1181" s="5" t="s">
        <v>157</v>
      </c>
      <c r="C1181" s="5" t="s">
        <v>3776</v>
      </c>
      <c r="D1181" s="5" t="s">
        <v>468</v>
      </c>
      <c r="E1181" s="5" t="s">
        <v>3777</v>
      </c>
      <c r="F1181" s="6" t="s">
        <v>3778</v>
      </c>
    </row>
    <row r="1182">
      <c r="A1182" s="5" t="s">
        <v>19</v>
      </c>
      <c r="B1182" s="5" t="s">
        <v>157</v>
      </c>
      <c r="C1182" s="5" t="s">
        <v>3779</v>
      </c>
      <c r="D1182" s="5" t="s">
        <v>468</v>
      </c>
      <c r="E1182" s="5" t="s">
        <v>3780</v>
      </c>
      <c r="F1182" s="6" t="s">
        <v>3781</v>
      </c>
    </row>
    <row r="1183">
      <c r="A1183" s="5" t="s">
        <v>19</v>
      </c>
      <c r="B1183" s="5" t="s">
        <v>157</v>
      </c>
      <c r="C1183" s="5" t="s">
        <v>3782</v>
      </c>
      <c r="D1183" s="5" t="s">
        <v>468</v>
      </c>
      <c r="E1183" s="5" t="s">
        <v>3783</v>
      </c>
      <c r="F1183" s="6" t="s">
        <v>3784</v>
      </c>
    </row>
    <row r="1184">
      <c r="A1184" s="5" t="s">
        <v>19</v>
      </c>
      <c r="B1184" s="5" t="s">
        <v>157</v>
      </c>
      <c r="C1184" s="5" t="s">
        <v>3785</v>
      </c>
      <c r="D1184" s="5" t="s">
        <v>468</v>
      </c>
      <c r="E1184" s="5" t="s">
        <v>3786</v>
      </c>
      <c r="F1184" s="6" t="s">
        <v>3787</v>
      </c>
    </row>
    <row r="1185">
      <c r="A1185" s="5" t="s">
        <v>19</v>
      </c>
      <c r="B1185" s="5" t="s">
        <v>157</v>
      </c>
      <c r="C1185" s="5" t="s">
        <v>3788</v>
      </c>
      <c r="D1185" s="5" t="s">
        <v>468</v>
      </c>
      <c r="E1185" s="5" t="s">
        <v>3789</v>
      </c>
      <c r="F1185" s="6" t="s">
        <v>3790</v>
      </c>
    </row>
    <row r="1186">
      <c r="A1186" s="5" t="s">
        <v>19</v>
      </c>
      <c r="B1186" s="5" t="s">
        <v>157</v>
      </c>
      <c r="C1186" s="5" t="s">
        <v>3791</v>
      </c>
      <c r="D1186" s="5" t="s">
        <v>468</v>
      </c>
      <c r="E1186" s="5" t="s">
        <v>3792</v>
      </c>
      <c r="F1186" s="6" t="s">
        <v>3793</v>
      </c>
    </row>
    <row r="1187">
      <c r="A1187" s="5" t="s">
        <v>19</v>
      </c>
      <c r="B1187" s="5" t="s">
        <v>157</v>
      </c>
      <c r="C1187" s="5" t="s">
        <v>3794</v>
      </c>
      <c r="D1187" s="5" t="s">
        <v>468</v>
      </c>
      <c r="E1187" s="5" t="s">
        <v>3795</v>
      </c>
      <c r="F1187" s="6" t="s">
        <v>3796</v>
      </c>
    </row>
    <row r="1188">
      <c r="A1188" s="5" t="s">
        <v>19</v>
      </c>
      <c r="B1188" s="5" t="s">
        <v>157</v>
      </c>
      <c r="C1188" s="5" t="s">
        <v>3797</v>
      </c>
      <c r="D1188" s="5" t="s">
        <v>468</v>
      </c>
      <c r="E1188" s="5" t="s">
        <v>3798</v>
      </c>
      <c r="F1188" s="6" t="s">
        <v>3799</v>
      </c>
    </row>
    <row r="1189">
      <c r="A1189" s="5" t="s">
        <v>19</v>
      </c>
      <c r="B1189" s="5" t="s">
        <v>157</v>
      </c>
      <c r="C1189" s="5" t="s">
        <v>3800</v>
      </c>
      <c r="D1189" s="5" t="s">
        <v>468</v>
      </c>
      <c r="E1189" s="5"/>
      <c r="F1189" s="6" t="s">
        <v>3801</v>
      </c>
    </row>
    <row r="1190">
      <c r="A1190" s="5" t="s">
        <v>19</v>
      </c>
      <c r="B1190" s="5" t="s">
        <v>157</v>
      </c>
      <c r="C1190" s="5" t="s">
        <v>3802</v>
      </c>
      <c r="D1190" s="5" t="s">
        <v>468</v>
      </c>
      <c r="E1190" s="5" t="s">
        <v>3803</v>
      </c>
      <c r="F1190" s="6" t="s">
        <v>3804</v>
      </c>
    </row>
    <row r="1191">
      <c r="A1191" s="5" t="s">
        <v>19</v>
      </c>
      <c r="B1191" s="5" t="s">
        <v>157</v>
      </c>
      <c r="C1191" s="5" t="s">
        <v>3805</v>
      </c>
      <c r="D1191" s="5" t="s">
        <v>468</v>
      </c>
      <c r="E1191" s="5" t="s">
        <v>3806</v>
      </c>
      <c r="F1191" s="6" t="s">
        <v>3807</v>
      </c>
    </row>
    <row r="1192">
      <c r="A1192" s="5" t="s">
        <v>19</v>
      </c>
      <c r="B1192" s="5" t="s">
        <v>157</v>
      </c>
      <c r="C1192" s="5" t="s">
        <v>3808</v>
      </c>
      <c r="D1192" s="5" t="s">
        <v>468</v>
      </c>
      <c r="E1192" s="5" t="s">
        <v>3809</v>
      </c>
      <c r="F1192" s="6" t="s">
        <v>3810</v>
      </c>
    </row>
    <row r="1193">
      <c r="A1193" s="5" t="s">
        <v>19</v>
      </c>
      <c r="B1193" s="5" t="s">
        <v>157</v>
      </c>
      <c r="C1193" s="5" t="s">
        <v>157</v>
      </c>
      <c r="D1193" s="5" t="s">
        <v>468</v>
      </c>
      <c r="E1193" s="5" t="s">
        <v>3811</v>
      </c>
      <c r="F1193" s="6" t="s">
        <v>3812</v>
      </c>
    </row>
    <row r="1194">
      <c r="A1194" s="5" t="s">
        <v>19</v>
      </c>
      <c r="B1194" s="5" t="s">
        <v>157</v>
      </c>
      <c r="C1194" s="5" t="s">
        <v>3813</v>
      </c>
      <c r="D1194" s="5" t="s">
        <v>468</v>
      </c>
      <c r="E1194" s="5" t="s">
        <v>3814</v>
      </c>
      <c r="F1194" s="6" t="s">
        <v>3815</v>
      </c>
    </row>
    <row r="1195">
      <c r="A1195" s="5" t="s">
        <v>19</v>
      </c>
      <c r="B1195" s="5" t="s">
        <v>157</v>
      </c>
      <c r="C1195" s="5" t="s">
        <v>3816</v>
      </c>
      <c r="D1195" s="5" t="s">
        <v>468</v>
      </c>
      <c r="E1195" s="5" t="s">
        <v>3817</v>
      </c>
      <c r="F1195" s="6" t="s">
        <v>3818</v>
      </c>
    </row>
    <row r="1196">
      <c r="A1196" s="5" t="s">
        <v>19</v>
      </c>
      <c r="B1196" s="5" t="s">
        <v>157</v>
      </c>
      <c r="C1196" s="5" t="s">
        <v>3819</v>
      </c>
      <c r="D1196" s="5" t="s">
        <v>468</v>
      </c>
      <c r="E1196" s="5" t="s">
        <v>3820</v>
      </c>
      <c r="F1196" s="6" t="s">
        <v>3821</v>
      </c>
    </row>
    <row r="1197">
      <c r="A1197" s="5" t="s">
        <v>19</v>
      </c>
      <c r="B1197" s="5" t="s">
        <v>157</v>
      </c>
      <c r="C1197" s="5" t="s">
        <v>3822</v>
      </c>
      <c r="D1197" s="5" t="s">
        <v>468</v>
      </c>
      <c r="E1197" s="5"/>
      <c r="F1197" s="6" t="s">
        <v>3823</v>
      </c>
    </row>
    <row r="1198">
      <c r="A1198" s="5" t="s">
        <v>19</v>
      </c>
      <c r="B1198" s="5" t="s">
        <v>157</v>
      </c>
      <c r="C1198" s="5" t="s">
        <v>3824</v>
      </c>
      <c r="D1198" s="5" t="s">
        <v>468</v>
      </c>
      <c r="E1198" s="5" t="s">
        <v>3825</v>
      </c>
      <c r="F1198" s="6" t="s">
        <v>3826</v>
      </c>
    </row>
    <row r="1199">
      <c r="A1199" s="5" t="s">
        <v>19</v>
      </c>
      <c r="B1199" s="5" t="s">
        <v>157</v>
      </c>
      <c r="C1199" s="5" t="s">
        <v>3827</v>
      </c>
      <c r="D1199" s="5" t="s">
        <v>468</v>
      </c>
      <c r="E1199" s="5" t="s">
        <v>3828</v>
      </c>
      <c r="F1199" s="6" t="s">
        <v>3829</v>
      </c>
    </row>
    <row r="1200">
      <c r="A1200" s="5" t="s">
        <v>19</v>
      </c>
      <c r="B1200" s="5" t="s">
        <v>158</v>
      </c>
      <c r="C1200" s="5" t="s">
        <v>3830</v>
      </c>
      <c r="D1200" s="5" t="s">
        <v>468</v>
      </c>
      <c r="E1200" s="5" t="s">
        <v>3831</v>
      </c>
      <c r="F1200" s="6" t="s">
        <v>3832</v>
      </c>
    </row>
    <row r="1201">
      <c r="A1201" s="5" t="s">
        <v>19</v>
      </c>
      <c r="B1201" s="5" t="s">
        <v>159</v>
      </c>
      <c r="C1201" s="5" t="s">
        <v>3833</v>
      </c>
      <c r="D1201" s="5" t="s">
        <v>468</v>
      </c>
      <c r="E1201" s="5" t="s">
        <v>3834</v>
      </c>
      <c r="F1201" s="6" t="s">
        <v>3835</v>
      </c>
    </row>
    <row r="1202">
      <c r="A1202" s="5" t="s">
        <v>19</v>
      </c>
      <c r="B1202" s="5" t="s">
        <v>159</v>
      </c>
      <c r="C1202" s="5" t="s">
        <v>159</v>
      </c>
      <c r="D1202" s="5" t="s">
        <v>468</v>
      </c>
      <c r="E1202" s="5" t="s">
        <v>3836</v>
      </c>
      <c r="F1202" s="6" t="s">
        <v>3837</v>
      </c>
    </row>
    <row r="1203">
      <c r="A1203" s="5" t="s">
        <v>19</v>
      </c>
      <c r="B1203" s="5" t="s">
        <v>159</v>
      </c>
      <c r="C1203" s="5" t="s">
        <v>3838</v>
      </c>
      <c r="D1203" s="5" t="s">
        <v>468</v>
      </c>
      <c r="E1203" s="5" t="s">
        <v>3839</v>
      </c>
      <c r="F1203" s="6" t="s">
        <v>3840</v>
      </c>
    </row>
    <row r="1204">
      <c r="A1204" s="5" t="s">
        <v>19</v>
      </c>
      <c r="B1204" s="5" t="s">
        <v>159</v>
      </c>
      <c r="C1204" s="5" t="s">
        <v>3841</v>
      </c>
      <c r="D1204" s="5" t="s">
        <v>468</v>
      </c>
      <c r="E1204" s="5" t="s">
        <v>3842</v>
      </c>
      <c r="F1204" s="6" t="s">
        <v>3843</v>
      </c>
    </row>
    <row r="1205">
      <c r="A1205" s="5" t="s">
        <v>19</v>
      </c>
      <c r="B1205" s="5" t="s">
        <v>159</v>
      </c>
      <c r="C1205" s="5" t="s">
        <v>3844</v>
      </c>
      <c r="D1205" s="5" t="s">
        <v>548</v>
      </c>
      <c r="E1205" s="5" t="s">
        <v>3845</v>
      </c>
      <c r="F1205" s="6" t="s">
        <v>3846</v>
      </c>
    </row>
    <row r="1206">
      <c r="A1206" s="5" t="s">
        <v>19</v>
      </c>
      <c r="B1206" s="5" t="s">
        <v>159</v>
      </c>
      <c r="C1206" s="5" t="s">
        <v>3847</v>
      </c>
      <c r="D1206" s="5" t="s">
        <v>468</v>
      </c>
      <c r="E1206" s="5" t="s">
        <v>3848</v>
      </c>
      <c r="F1206" s="6" t="s">
        <v>3849</v>
      </c>
    </row>
    <row r="1207">
      <c r="A1207" s="5" t="s">
        <v>19</v>
      </c>
      <c r="B1207" s="5" t="s">
        <v>159</v>
      </c>
      <c r="C1207" s="5" t="s">
        <v>3850</v>
      </c>
      <c r="D1207" s="5" t="s">
        <v>468</v>
      </c>
      <c r="E1207" s="5" t="s">
        <v>3851</v>
      </c>
      <c r="F1207" s="6" t="s">
        <v>3852</v>
      </c>
    </row>
    <row r="1208">
      <c r="A1208" s="5" t="s">
        <v>19</v>
      </c>
      <c r="B1208" s="5" t="s">
        <v>159</v>
      </c>
      <c r="C1208" s="5" t="s">
        <v>3853</v>
      </c>
      <c r="D1208" s="5" t="s">
        <v>548</v>
      </c>
      <c r="E1208" s="5" t="s">
        <v>3854</v>
      </c>
      <c r="F1208" s="6" t="s">
        <v>3855</v>
      </c>
    </row>
    <row r="1209">
      <c r="A1209" s="5" t="s">
        <v>19</v>
      </c>
      <c r="B1209" s="5" t="s">
        <v>159</v>
      </c>
      <c r="C1209" s="5" t="s">
        <v>3856</v>
      </c>
      <c r="D1209" s="5" t="s">
        <v>468</v>
      </c>
      <c r="E1209" s="5" t="s">
        <v>3857</v>
      </c>
      <c r="F1209" s="6" t="s">
        <v>3858</v>
      </c>
    </row>
    <row r="1210">
      <c r="A1210" s="5" t="s">
        <v>19</v>
      </c>
      <c r="B1210" s="5" t="s">
        <v>159</v>
      </c>
      <c r="C1210" s="5" t="s">
        <v>3859</v>
      </c>
      <c r="D1210" s="5" t="s">
        <v>468</v>
      </c>
      <c r="E1210" s="5" t="s">
        <v>3860</v>
      </c>
      <c r="F1210" s="6" t="s">
        <v>3861</v>
      </c>
    </row>
    <row r="1211">
      <c r="A1211" s="5" t="s">
        <v>19</v>
      </c>
      <c r="B1211" s="5" t="s">
        <v>160</v>
      </c>
      <c r="C1211" s="5" t="s">
        <v>160</v>
      </c>
      <c r="D1211" s="5" t="s">
        <v>548</v>
      </c>
      <c r="E1211" s="5" t="s">
        <v>3862</v>
      </c>
      <c r="F1211" s="6" t="s">
        <v>3863</v>
      </c>
    </row>
    <row r="1212">
      <c r="A1212" s="5" t="s">
        <v>19</v>
      </c>
      <c r="B1212" s="5" t="s">
        <v>160</v>
      </c>
      <c r="C1212" s="5" t="s">
        <v>3864</v>
      </c>
      <c r="D1212" s="5" t="s">
        <v>468</v>
      </c>
      <c r="E1212" s="5" t="s">
        <v>3865</v>
      </c>
      <c r="F1212" s="6" t="s">
        <v>3866</v>
      </c>
    </row>
    <row r="1213">
      <c r="A1213" s="5" t="s">
        <v>19</v>
      </c>
      <c r="B1213" s="5" t="s">
        <v>160</v>
      </c>
      <c r="C1213" s="5" t="s">
        <v>3867</v>
      </c>
      <c r="D1213" s="5" t="s">
        <v>468</v>
      </c>
      <c r="E1213" s="5" t="s">
        <v>3868</v>
      </c>
      <c r="F1213" s="6" t="s">
        <v>3869</v>
      </c>
    </row>
    <row r="1214">
      <c r="A1214" s="5" t="s">
        <v>19</v>
      </c>
      <c r="B1214" s="5" t="s">
        <v>160</v>
      </c>
      <c r="C1214" s="5" t="s">
        <v>3870</v>
      </c>
      <c r="D1214" s="5" t="s">
        <v>548</v>
      </c>
      <c r="E1214" s="5" t="s">
        <v>3871</v>
      </c>
      <c r="F1214" s="6" t="s">
        <v>3872</v>
      </c>
    </row>
    <row r="1215">
      <c r="A1215" s="5" t="s">
        <v>19</v>
      </c>
      <c r="B1215" s="5" t="s">
        <v>160</v>
      </c>
      <c r="C1215" s="5" t="s">
        <v>3873</v>
      </c>
      <c r="D1215" s="5" t="s">
        <v>468</v>
      </c>
      <c r="E1215" s="5" t="s">
        <v>3874</v>
      </c>
      <c r="F1215" s="6" t="s">
        <v>3875</v>
      </c>
    </row>
    <row r="1216">
      <c r="A1216" s="5" t="s">
        <v>19</v>
      </c>
      <c r="B1216" s="5" t="s">
        <v>160</v>
      </c>
      <c r="C1216" s="5" t="s">
        <v>3876</v>
      </c>
      <c r="D1216" s="5" t="s">
        <v>468</v>
      </c>
      <c r="E1216" s="5" t="s">
        <v>3877</v>
      </c>
      <c r="F1216" s="6" t="s">
        <v>3878</v>
      </c>
    </row>
    <row r="1217">
      <c r="A1217" s="5" t="s">
        <v>19</v>
      </c>
      <c r="B1217" s="5" t="s">
        <v>161</v>
      </c>
      <c r="C1217" s="5" t="s">
        <v>3879</v>
      </c>
      <c r="D1217" s="5" t="s">
        <v>468</v>
      </c>
      <c r="E1217" s="5" t="s">
        <v>3880</v>
      </c>
      <c r="F1217" s="6" t="s">
        <v>3881</v>
      </c>
    </row>
    <row r="1218">
      <c r="A1218" s="5" t="s">
        <v>19</v>
      </c>
      <c r="B1218" s="5" t="s">
        <v>161</v>
      </c>
      <c r="C1218" s="5" t="s">
        <v>3882</v>
      </c>
      <c r="D1218" s="5" t="s">
        <v>548</v>
      </c>
      <c r="E1218" s="5" t="s">
        <v>3883</v>
      </c>
      <c r="F1218" s="6" t="s">
        <v>3884</v>
      </c>
    </row>
    <row r="1219">
      <c r="A1219" s="5" t="s">
        <v>19</v>
      </c>
      <c r="B1219" s="5" t="s">
        <v>161</v>
      </c>
      <c r="C1219" s="5" t="s">
        <v>3885</v>
      </c>
      <c r="D1219" s="5" t="s">
        <v>468</v>
      </c>
      <c r="E1219" s="5" t="s">
        <v>3886</v>
      </c>
      <c r="F1219" s="6" t="s">
        <v>3887</v>
      </c>
    </row>
    <row r="1220">
      <c r="A1220" s="5" t="s">
        <v>19</v>
      </c>
      <c r="B1220" s="5" t="s">
        <v>161</v>
      </c>
      <c r="C1220" s="5" t="s">
        <v>3888</v>
      </c>
      <c r="D1220" s="5" t="s">
        <v>468</v>
      </c>
      <c r="E1220" s="5" t="s">
        <v>3889</v>
      </c>
      <c r="F1220" s="6" t="s">
        <v>3890</v>
      </c>
    </row>
    <row r="1221">
      <c r="A1221" s="5" t="s">
        <v>19</v>
      </c>
      <c r="B1221" s="5" t="s">
        <v>161</v>
      </c>
      <c r="C1221" s="5" t="s">
        <v>3891</v>
      </c>
      <c r="D1221" s="5" t="s">
        <v>468</v>
      </c>
      <c r="E1221" s="5" t="s">
        <v>3892</v>
      </c>
      <c r="F1221" s="6" t="s">
        <v>3893</v>
      </c>
    </row>
    <row r="1222">
      <c r="A1222" s="5" t="s">
        <v>19</v>
      </c>
      <c r="B1222" s="5" t="s">
        <v>161</v>
      </c>
      <c r="C1222" s="5" t="s">
        <v>3894</v>
      </c>
      <c r="D1222" s="5" t="s">
        <v>468</v>
      </c>
      <c r="E1222" s="5" t="s">
        <v>3895</v>
      </c>
      <c r="F1222" s="6" t="s">
        <v>3896</v>
      </c>
    </row>
    <row r="1223">
      <c r="A1223" s="5" t="s">
        <v>19</v>
      </c>
      <c r="B1223" s="5" t="s">
        <v>162</v>
      </c>
      <c r="C1223" s="5" t="s">
        <v>3897</v>
      </c>
      <c r="D1223" s="5" t="s">
        <v>468</v>
      </c>
      <c r="E1223" s="5" t="s">
        <v>3898</v>
      </c>
      <c r="F1223" s="6" t="s">
        <v>3899</v>
      </c>
    </row>
    <row r="1224">
      <c r="A1224" s="5" t="s">
        <v>19</v>
      </c>
      <c r="B1224" s="5" t="s">
        <v>162</v>
      </c>
      <c r="C1224" s="5" t="s">
        <v>3900</v>
      </c>
      <c r="D1224" s="5" t="s">
        <v>468</v>
      </c>
      <c r="E1224" s="5" t="s">
        <v>3901</v>
      </c>
      <c r="F1224" s="6" t="s">
        <v>3902</v>
      </c>
    </row>
    <row r="1225">
      <c r="A1225" s="5" t="s">
        <v>19</v>
      </c>
      <c r="B1225" s="5" t="s">
        <v>163</v>
      </c>
      <c r="C1225" s="5" t="s">
        <v>3903</v>
      </c>
      <c r="D1225" s="5" t="s">
        <v>468</v>
      </c>
      <c r="E1225" s="5" t="s">
        <v>3904</v>
      </c>
      <c r="F1225" s="6" t="s">
        <v>3905</v>
      </c>
    </row>
    <row r="1226">
      <c r="A1226" s="5" t="s">
        <v>19</v>
      </c>
      <c r="B1226" s="5" t="s">
        <v>163</v>
      </c>
      <c r="C1226" s="5" t="s">
        <v>3906</v>
      </c>
      <c r="D1226" s="5" t="s">
        <v>468</v>
      </c>
      <c r="E1226" s="5" t="s">
        <v>3907</v>
      </c>
      <c r="F1226" s="6" t="s">
        <v>3908</v>
      </c>
    </row>
    <row r="1227">
      <c r="A1227" s="5" t="s">
        <v>19</v>
      </c>
      <c r="B1227" s="5" t="s">
        <v>163</v>
      </c>
      <c r="C1227" s="5" t="s">
        <v>3909</v>
      </c>
      <c r="D1227" s="5" t="s">
        <v>468</v>
      </c>
      <c r="E1227" s="5" t="s">
        <v>3910</v>
      </c>
      <c r="F1227" s="6" t="s">
        <v>3911</v>
      </c>
    </row>
    <row r="1228">
      <c r="A1228" s="5" t="s">
        <v>19</v>
      </c>
      <c r="B1228" s="5" t="s">
        <v>163</v>
      </c>
      <c r="C1228" s="5" t="s">
        <v>3912</v>
      </c>
      <c r="D1228" s="5" t="s">
        <v>468</v>
      </c>
      <c r="E1228" s="5" t="s">
        <v>3913</v>
      </c>
      <c r="F1228" s="6" t="s">
        <v>3914</v>
      </c>
    </row>
    <row r="1229">
      <c r="A1229" s="5" t="s">
        <v>19</v>
      </c>
      <c r="B1229" s="5" t="s">
        <v>163</v>
      </c>
      <c r="C1229" s="5" t="s">
        <v>3915</v>
      </c>
      <c r="D1229" s="5" t="s">
        <v>468</v>
      </c>
      <c r="E1229" s="5" t="s">
        <v>3916</v>
      </c>
      <c r="F1229" s="6" t="s">
        <v>3917</v>
      </c>
    </row>
    <row r="1230">
      <c r="A1230" s="5" t="s">
        <v>19</v>
      </c>
      <c r="B1230" s="5" t="s">
        <v>163</v>
      </c>
      <c r="C1230" s="5" t="s">
        <v>163</v>
      </c>
      <c r="D1230" s="5" t="s">
        <v>468</v>
      </c>
      <c r="E1230" s="5" t="s">
        <v>3918</v>
      </c>
      <c r="F1230" s="6" t="s">
        <v>3919</v>
      </c>
    </row>
    <row r="1231">
      <c r="A1231" s="5" t="s">
        <v>19</v>
      </c>
      <c r="B1231" s="5" t="s">
        <v>164</v>
      </c>
      <c r="C1231" s="5" t="s">
        <v>3920</v>
      </c>
      <c r="D1231" s="5" t="s">
        <v>468</v>
      </c>
      <c r="E1231" s="5" t="s">
        <v>3921</v>
      </c>
      <c r="F1231" s="6" t="s">
        <v>3922</v>
      </c>
    </row>
    <row r="1232">
      <c r="A1232" s="5" t="s">
        <v>19</v>
      </c>
      <c r="B1232" s="5" t="s">
        <v>164</v>
      </c>
      <c r="C1232" s="5" t="s">
        <v>3923</v>
      </c>
      <c r="D1232" s="5" t="s">
        <v>468</v>
      </c>
      <c r="E1232" s="5" t="s">
        <v>3924</v>
      </c>
      <c r="F1232" s="6" t="s">
        <v>3925</v>
      </c>
    </row>
    <row r="1233">
      <c r="A1233" s="5" t="s">
        <v>19</v>
      </c>
      <c r="B1233" s="5" t="s">
        <v>164</v>
      </c>
      <c r="C1233" s="5" t="s">
        <v>3926</v>
      </c>
      <c r="D1233" s="5" t="s">
        <v>468</v>
      </c>
      <c r="E1233" s="5" t="s">
        <v>3927</v>
      </c>
      <c r="F1233" s="6" t="s">
        <v>3928</v>
      </c>
    </row>
    <row r="1234">
      <c r="A1234" s="5" t="s">
        <v>19</v>
      </c>
      <c r="B1234" s="5" t="s">
        <v>164</v>
      </c>
      <c r="C1234" s="5" t="s">
        <v>164</v>
      </c>
      <c r="D1234" s="5" t="s">
        <v>468</v>
      </c>
      <c r="E1234" s="5" t="s">
        <v>3488</v>
      </c>
      <c r="F1234" s="6" t="s">
        <v>3929</v>
      </c>
    </row>
    <row r="1235">
      <c r="A1235" s="5" t="s">
        <v>19</v>
      </c>
      <c r="B1235" s="5" t="s">
        <v>164</v>
      </c>
      <c r="C1235" s="5" t="s">
        <v>3930</v>
      </c>
      <c r="D1235" s="5" t="s">
        <v>468</v>
      </c>
      <c r="E1235" s="5" t="s">
        <v>3931</v>
      </c>
      <c r="F1235" s="6" t="s">
        <v>3932</v>
      </c>
    </row>
    <row r="1236">
      <c r="A1236" s="5" t="s">
        <v>19</v>
      </c>
      <c r="B1236" s="5" t="s">
        <v>164</v>
      </c>
      <c r="C1236" s="5" t="s">
        <v>3933</v>
      </c>
      <c r="D1236" s="5" t="s">
        <v>468</v>
      </c>
      <c r="E1236" s="5" t="s">
        <v>3934</v>
      </c>
      <c r="F1236" s="6" t="s">
        <v>3935</v>
      </c>
    </row>
    <row r="1237">
      <c r="A1237" s="5" t="s">
        <v>19</v>
      </c>
      <c r="B1237" s="5" t="s">
        <v>164</v>
      </c>
      <c r="C1237" s="5" t="s">
        <v>3936</v>
      </c>
      <c r="D1237" s="5" t="s">
        <v>468</v>
      </c>
      <c r="E1237" s="5" t="s">
        <v>3937</v>
      </c>
      <c r="F1237" s="6" t="s">
        <v>3938</v>
      </c>
    </row>
    <row r="1238">
      <c r="A1238" s="5" t="s">
        <v>19</v>
      </c>
      <c r="B1238" s="5" t="s">
        <v>165</v>
      </c>
      <c r="C1238" s="5" t="s">
        <v>3939</v>
      </c>
      <c r="D1238" s="5" t="s">
        <v>468</v>
      </c>
      <c r="E1238" s="5" t="s">
        <v>3940</v>
      </c>
      <c r="F1238" s="6" t="s">
        <v>3941</v>
      </c>
    </row>
    <row r="1239">
      <c r="A1239" s="5" t="s">
        <v>19</v>
      </c>
      <c r="B1239" s="5" t="s">
        <v>165</v>
      </c>
      <c r="C1239" s="5" t="s">
        <v>3942</v>
      </c>
      <c r="D1239" s="5" t="s">
        <v>468</v>
      </c>
      <c r="E1239" s="5" t="s">
        <v>3943</v>
      </c>
      <c r="F1239" s="6" t="s">
        <v>3944</v>
      </c>
    </row>
    <row r="1240">
      <c r="A1240" s="5" t="s">
        <v>19</v>
      </c>
      <c r="B1240" s="5" t="s">
        <v>165</v>
      </c>
      <c r="C1240" s="5" t="s">
        <v>3945</v>
      </c>
      <c r="D1240" s="5" t="s">
        <v>468</v>
      </c>
      <c r="E1240" s="5" t="s">
        <v>3946</v>
      </c>
      <c r="F1240" s="6" t="s">
        <v>3947</v>
      </c>
    </row>
    <row r="1241">
      <c r="A1241" s="5" t="s">
        <v>19</v>
      </c>
      <c r="B1241" s="5" t="s">
        <v>165</v>
      </c>
      <c r="C1241" s="5" t="s">
        <v>3948</v>
      </c>
      <c r="D1241" s="5" t="s">
        <v>468</v>
      </c>
      <c r="E1241" s="5" t="s">
        <v>3949</v>
      </c>
      <c r="F1241" s="6" t="s">
        <v>3950</v>
      </c>
    </row>
    <row r="1242">
      <c r="A1242" s="5" t="s">
        <v>19</v>
      </c>
      <c r="B1242" s="5" t="s">
        <v>165</v>
      </c>
      <c r="C1242" s="5" t="s">
        <v>3951</v>
      </c>
      <c r="D1242" s="5" t="s">
        <v>468</v>
      </c>
      <c r="E1242" s="5" t="s">
        <v>3952</v>
      </c>
      <c r="F1242" s="6" t="s">
        <v>3953</v>
      </c>
    </row>
    <row r="1243">
      <c r="A1243" s="5" t="s">
        <v>19</v>
      </c>
      <c r="B1243" s="5" t="s">
        <v>165</v>
      </c>
      <c r="C1243" s="5" t="s">
        <v>3954</v>
      </c>
      <c r="D1243" s="5" t="s">
        <v>468</v>
      </c>
      <c r="E1243" s="5" t="s">
        <v>3955</v>
      </c>
      <c r="F1243" s="6" t="s">
        <v>3956</v>
      </c>
    </row>
    <row r="1244">
      <c r="A1244" s="5" t="s">
        <v>19</v>
      </c>
      <c r="B1244" s="5" t="s">
        <v>165</v>
      </c>
      <c r="C1244" s="5" t="s">
        <v>3957</v>
      </c>
      <c r="D1244" s="5" t="s">
        <v>468</v>
      </c>
      <c r="E1244" s="5" t="s">
        <v>3958</v>
      </c>
      <c r="F1244" s="6" t="s">
        <v>3959</v>
      </c>
    </row>
    <row r="1245">
      <c r="A1245" s="5" t="s">
        <v>19</v>
      </c>
      <c r="B1245" s="5" t="s">
        <v>166</v>
      </c>
      <c r="C1245" s="5" t="s">
        <v>3960</v>
      </c>
      <c r="D1245" s="5" t="s">
        <v>468</v>
      </c>
      <c r="E1245" s="5" t="s">
        <v>3961</v>
      </c>
      <c r="F1245" s="6" t="s">
        <v>3962</v>
      </c>
    </row>
    <row r="1246">
      <c r="A1246" s="5" t="s">
        <v>19</v>
      </c>
      <c r="B1246" s="5" t="s">
        <v>166</v>
      </c>
      <c r="C1246" s="5" t="s">
        <v>3963</v>
      </c>
      <c r="D1246" s="5" t="s">
        <v>468</v>
      </c>
      <c r="E1246" s="5" t="s">
        <v>3964</v>
      </c>
      <c r="F1246" s="6" t="s">
        <v>3965</v>
      </c>
    </row>
    <row r="1247">
      <c r="A1247" s="5" t="s">
        <v>19</v>
      </c>
      <c r="B1247" s="5" t="s">
        <v>166</v>
      </c>
      <c r="C1247" s="5" t="s">
        <v>3966</v>
      </c>
      <c r="D1247" s="5" t="s">
        <v>548</v>
      </c>
      <c r="E1247" s="5" t="s">
        <v>3967</v>
      </c>
      <c r="F1247" s="6" t="s">
        <v>3968</v>
      </c>
    </row>
    <row r="1248">
      <c r="A1248" s="5" t="s">
        <v>20</v>
      </c>
      <c r="B1248" s="5" t="s">
        <v>167</v>
      </c>
      <c r="C1248" s="5" t="s">
        <v>3969</v>
      </c>
      <c r="D1248" s="5" t="s">
        <v>468</v>
      </c>
      <c r="E1248" s="5" t="s">
        <v>3970</v>
      </c>
      <c r="F1248" s="6" t="s">
        <v>3971</v>
      </c>
    </row>
    <row r="1249">
      <c r="A1249" s="5" t="s">
        <v>20</v>
      </c>
      <c r="B1249" s="5" t="s">
        <v>167</v>
      </c>
      <c r="C1249" s="5" t="s">
        <v>3972</v>
      </c>
      <c r="D1249" s="5" t="s">
        <v>468</v>
      </c>
      <c r="E1249" s="5" t="s">
        <v>3973</v>
      </c>
      <c r="F1249" s="6" t="s">
        <v>3974</v>
      </c>
    </row>
    <row r="1250">
      <c r="A1250" s="5" t="s">
        <v>20</v>
      </c>
      <c r="B1250" s="5" t="s">
        <v>168</v>
      </c>
      <c r="C1250" s="5" t="s">
        <v>3975</v>
      </c>
      <c r="D1250" s="5" t="s">
        <v>468</v>
      </c>
      <c r="E1250" s="5" t="s">
        <v>3976</v>
      </c>
      <c r="F1250" s="6" t="s">
        <v>3977</v>
      </c>
    </row>
    <row r="1251">
      <c r="A1251" s="5" t="s">
        <v>20</v>
      </c>
      <c r="B1251" s="5" t="s">
        <v>168</v>
      </c>
      <c r="C1251" s="5" t="s">
        <v>3978</v>
      </c>
      <c r="D1251" s="5" t="s">
        <v>468</v>
      </c>
      <c r="E1251" s="5" t="s">
        <v>3979</v>
      </c>
      <c r="F1251" s="6" t="s">
        <v>3980</v>
      </c>
    </row>
    <row r="1252">
      <c r="A1252" s="5" t="s">
        <v>20</v>
      </c>
      <c r="B1252" s="5" t="s">
        <v>168</v>
      </c>
      <c r="C1252" s="5" t="s">
        <v>3981</v>
      </c>
      <c r="D1252" s="5" t="s">
        <v>468</v>
      </c>
      <c r="E1252" s="5" t="s">
        <v>3982</v>
      </c>
      <c r="F1252" s="6" t="s">
        <v>3983</v>
      </c>
    </row>
    <row r="1253">
      <c r="A1253" s="5" t="s">
        <v>20</v>
      </c>
      <c r="B1253" s="5" t="s">
        <v>168</v>
      </c>
      <c r="C1253" s="5" t="s">
        <v>3984</v>
      </c>
      <c r="D1253" s="5" t="s">
        <v>468</v>
      </c>
      <c r="E1253" s="5" t="s">
        <v>3985</v>
      </c>
      <c r="F1253" s="6" t="s">
        <v>3986</v>
      </c>
    </row>
    <row r="1254">
      <c r="A1254" s="5" t="s">
        <v>20</v>
      </c>
      <c r="B1254" s="5" t="s">
        <v>168</v>
      </c>
      <c r="C1254" s="5" t="s">
        <v>3987</v>
      </c>
      <c r="D1254" s="5" t="s">
        <v>468</v>
      </c>
      <c r="E1254" s="5" t="s">
        <v>3988</v>
      </c>
      <c r="F1254" s="6" t="s">
        <v>3989</v>
      </c>
    </row>
    <row r="1255">
      <c r="A1255" s="5" t="s">
        <v>20</v>
      </c>
      <c r="B1255" s="5" t="s">
        <v>169</v>
      </c>
      <c r="C1255" s="5" t="s">
        <v>3990</v>
      </c>
      <c r="D1255" s="5" t="s">
        <v>468</v>
      </c>
      <c r="E1255" s="5" t="s">
        <v>3991</v>
      </c>
      <c r="F1255" s="6" t="s">
        <v>3992</v>
      </c>
    </row>
    <row r="1256">
      <c r="A1256" s="5" t="s">
        <v>20</v>
      </c>
      <c r="B1256" s="5" t="s">
        <v>169</v>
      </c>
      <c r="C1256" s="5" t="s">
        <v>3993</v>
      </c>
      <c r="D1256" s="5" t="s">
        <v>468</v>
      </c>
      <c r="E1256" s="5" t="s">
        <v>3994</v>
      </c>
      <c r="F1256" s="6" t="s">
        <v>3995</v>
      </c>
    </row>
    <row r="1257">
      <c r="A1257" s="5" t="s">
        <v>20</v>
      </c>
      <c r="B1257" s="5" t="s">
        <v>169</v>
      </c>
      <c r="C1257" s="5" t="s">
        <v>3996</v>
      </c>
      <c r="D1257" s="5" t="s">
        <v>468</v>
      </c>
      <c r="E1257" s="5" t="s">
        <v>3997</v>
      </c>
      <c r="F1257" s="6" t="s">
        <v>3998</v>
      </c>
    </row>
    <row r="1258">
      <c r="A1258" s="5" t="s">
        <v>20</v>
      </c>
      <c r="B1258" s="5" t="s">
        <v>169</v>
      </c>
      <c r="C1258" s="5" t="s">
        <v>3999</v>
      </c>
      <c r="D1258" s="5" t="s">
        <v>468</v>
      </c>
      <c r="E1258" s="5" t="s">
        <v>4000</v>
      </c>
      <c r="F1258" s="6" t="s">
        <v>4001</v>
      </c>
    </row>
    <row r="1259">
      <c r="A1259" s="5" t="s">
        <v>20</v>
      </c>
      <c r="B1259" s="5" t="s">
        <v>169</v>
      </c>
      <c r="C1259" s="5" t="s">
        <v>4002</v>
      </c>
      <c r="D1259" s="5" t="s">
        <v>468</v>
      </c>
      <c r="E1259" s="5" t="s">
        <v>4003</v>
      </c>
      <c r="F1259" s="6" t="s">
        <v>4004</v>
      </c>
    </row>
    <row r="1260">
      <c r="A1260" s="5" t="s">
        <v>20</v>
      </c>
      <c r="B1260" s="5" t="s">
        <v>170</v>
      </c>
      <c r="C1260" s="5" t="s">
        <v>4005</v>
      </c>
      <c r="D1260" s="5" t="s">
        <v>468</v>
      </c>
      <c r="E1260" s="5" t="s">
        <v>4006</v>
      </c>
      <c r="F1260" s="6" t="s">
        <v>4007</v>
      </c>
    </row>
    <row r="1261">
      <c r="A1261" s="5" t="s">
        <v>20</v>
      </c>
      <c r="B1261" s="5" t="s">
        <v>170</v>
      </c>
      <c r="C1261" s="5" t="s">
        <v>4008</v>
      </c>
      <c r="D1261" s="5" t="s">
        <v>468</v>
      </c>
      <c r="E1261" s="5"/>
      <c r="F1261" s="6" t="s">
        <v>4009</v>
      </c>
    </row>
    <row r="1262">
      <c r="A1262" s="5" t="s">
        <v>20</v>
      </c>
      <c r="B1262" s="5" t="s">
        <v>170</v>
      </c>
      <c r="C1262" s="5" t="s">
        <v>4010</v>
      </c>
      <c r="D1262" s="5" t="s">
        <v>468</v>
      </c>
      <c r="E1262" s="5" t="s">
        <v>4011</v>
      </c>
      <c r="F1262" s="6" t="s">
        <v>4012</v>
      </c>
    </row>
    <row r="1263">
      <c r="A1263" s="5" t="s">
        <v>20</v>
      </c>
      <c r="B1263" s="5" t="s">
        <v>170</v>
      </c>
      <c r="C1263" s="5" t="s">
        <v>170</v>
      </c>
      <c r="D1263" s="5" t="s">
        <v>468</v>
      </c>
      <c r="E1263" s="5" t="s">
        <v>4013</v>
      </c>
      <c r="F1263" s="6" t="s">
        <v>4014</v>
      </c>
    </row>
    <row r="1264">
      <c r="A1264" s="5" t="s">
        <v>20</v>
      </c>
      <c r="B1264" s="5" t="s">
        <v>170</v>
      </c>
      <c r="C1264" s="5" t="s">
        <v>4015</v>
      </c>
      <c r="D1264" s="5" t="s">
        <v>468</v>
      </c>
      <c r="E1264" s="5" t="s">
        <v>4016</v>
      </c>
      <c r="F1264" s="6" t="s">
        <v>4017</v>
      </c>
    </row>
    <row r="1265">
      <c r="A1265" s="5" t="s">
        <v>20</v>
      </c>
      <c r="B1265" s="5" t="s">
        <v>170</v>
      </c>
      <c r="C1265" s="5" t="s">
        <v>4018</v>
      </c>
      <c r="D1265" s="5" t="s">
        <v>468</v>
      </c>
      <c r="E1265" s="5" t="s">
        <v>4019</v>
      </c>
      <c r="F1265" s="6" t="s">
        <v>4020</v>
      </c>
    </row>
    <row r="1266">
      <c r="A1266" s="5" t="s">
        <v>20</v>
      </c>
      <c r="B1266" s="5" t="s">
        <v>170</v>
      </c>
      <c r="C1266" s="5" t="s">
        <v>4021</v>
      </c>
      <c r="D1266" s="5" t="s">
        <v>468</v>
      </c>
      <c r="E1266" s="5" t="s">
        <v>4022</v>
      </c>
      <c r="F1266" s="6" t="s">
        <v>4023</v>
      </c>
    </row>
    <row r="1267">
      <c r="A1267" s="5" t="s">
        <v>20</v>
      </c>
      <c r="B1267" s="5" t="s">
        <v>171</v>
      </c>
      <c r="C1267" s="5" t="s">
        <v>4024</v>
      </c>
      <c r="D1267" s="5" t="s">
        <v>468</v>
      </c>
      <c r="E1267" s="5" t="s">
        <v>4025</v>
      </c>
      <c r="F1267" s="6" t="s">
        <v>4026</v>
      </c>
    </row>
    <row r="1268">
      <c r="A1268" s="5" t="s">
        <v>20</v>
      </c>
      <c r="B1268" s="5" t="s">
        <v>171</v>
      </c>
      <c r="C1268" s="5" t="s">
        <v>4027</v>
      </c>
      <c r="D1268" s="5" t="s">
        <v>468</v>
      </c>
      <c r="E1268" s="5" t="s">
        <v>4028</v>
      </c>
      <c r="F1268" s="6" t="s">
        <v>4029</v>
      </c>
    </row>
    <row r="1269">
      <c r="A1269" s="5" t="s">
        <v>20</v>
      </c>
      <c r="B1269" s="5" t="s">
        <v>171</v>
      </c>
      <c r="C1269" s="5" t="s">
        <v>4030</v>
      </c>
      <c r="D1269" s="5" t="s">
        <v>468</v>
      </c>
      <c r="E1269" s="5" t="s">
        <v>4031</v>
      </c>
      <c r="F1269" s="6" t="s">
        <v>4032</v>
      </c>
    </row>
    <row r="1270">
      <c r="A1270" s="5" t="s">
        <v>20</v>
      </c>
      <c r="B1270" s="5" t="s">
        <v>171</v>
      </c>
      <c r="C1270" s="5" t="s">
        <v>4033</v>
      </c>
      <c r="D1270" s="5" t="s">
        <v>468</v>
      </c>
      <c r="E1270" s="5" t="s">
        <v>4034</v>
      </c>
      <c r="F1270" s="6" t="s">
        <v>4035</v>
      </c>
    </row>
    <row r="1271">
      <c r="A1271" s="5" t="s">
        <v>20</v>
      </c>
      <c r="B1271" s="5" t="s">
        <v>171</v>
      </c>
      <c r="C1271" s="5" t="s">
        <v>4036</v>
      </c>
      <c r="D1271" s="5" t="s">
        <v>468</v>
      </c>
      <c r="E1271" s="5" t="s">
        <v>4037</v>
      </c>
      <c r="F1271" s="6" t="s">
        <v>4038</v>
      </c>
    </row>
    <row r="1272">
      <c r="A1272" s="5" t="s">
        <v>20</v>
      </c>
      <c r="B1272" s="5" t="s">
        <v>171</v>
      </c>
      <c r="C1272" s="5" t="s">
        <v>4039</v>
      </c>
      <c r="D1272" s="5" t="s">
        <v>468</v>
      </c>
      <c r="E1272" s="5" t="s">
        <v>4040</v>
      </c>
      <c r="F1272" s="6" t="s">
        <v>4041</v>
      </c>
    </row>
    <row r="1273">
      <c r="A1273" s="5" t="s">
        <v>20</v>
      </c>
      <c r="B1273" s="5" t="s">
        <v>171</v>
      </c>
      <c r="C1273" s="5" t="s">
        <v>4042</v>
      </c>
      <c r="D1273" s="5" t="s">
        <v>468</v>
      </c>
      <c r="E1273" s="5" t="s">
        <v>4043</v>
      </c>
      <c r="F1273" s="6" t="s">
        <v>4044</v>
      </c>
    </row>
    <row r="1274">
      <c r="A1274" s="5" t="s">
        <v>20</v>
      </c>
      <c r="B1274" s="5" t="s">
        <v>171</v>
      </c>
      <c r="C1274" s="5" t="s">
        <v>4045</v>
      </c>
      <c r="D1274" s="5" t="s">
        <v>468</v>
      </c>
      <c r="E1274" s="5" t="s">
        <v>4046</v>
      </c>
      <c r="F1274" s="6" t="s">
        <v>4047</v>
      </c>
    </row>
    <row r="1275">
      <c r="A1275" s="5" t="s">
        <v>20</v>
      </c>
      <c r="B1275" s="5" t="s">
        <v>171</v>
      </c>
      <c r="C1275" s="5" t="s">
        <v>4048</v>
      </c>
      <c r="D1275" s="5" t="s">
        <v>468</v>
      </c>
      <c r="E1275" s="5" t="s">
        <v>4049</v>
      </c>
      <c r="F1275" s="6" t="s">
        <v>4050</v>
      </c>
    </row>
    <row r="1276">
      <c r="A1276" s="5" t="s">
        <v>20</v>
      </c>
      <c r="B1276" s="5" t="s">
        <v>171</v>
      </c>
      <c r="C1276" s="5" t="s">
        <v>4051</v>
      </c>
      <c r="D1276" s="5" t="s">
        <v>468</v>
      </c>
      <c r="E1276" s="5" t="s">
        <v>4052</v>
      </c>
      <c r="F1276" s="6" t="s">
        <v>4053</v>
      </c>
    </row>
    <row r="1277">
      <c r="A1277" s="5" t="s">
        <v>20</v>
      </c>
      <c r="B1277" s="5" t="s">
        <v>171</v>
      </c>
      <c r="C1277" s="5" t="s">
        <v>4054</v>
      </c>
      <c r="D1277" s="5" t="s">
        <v>468</v>
      </c>
      <c r="E1277" s="5" t="s">
        <v>4055</v>
      </c>
      <c r="F1277" s="6" t="s">
        <v>4056</v>
      </c>
    </row>
    <row r="1278">
      <c r="A1278" s="5" t="s">
        <v>20</v>
      </c>
      <c r="B1278" s="5" t="s">
        <v>171</v>
      </c>
      <c r="C1278" s="5" t="s">
        <v>4057</v>
      </c>
      <c r="D1278" s="5" t="s">
        <v>548</v>
      </c>
      <c r="E1278" s="5" t="s">
        <v>4058</v>
      </c>
      <c r="F1278" s="6" t="s">
        <v>4059</v>
      </c>
    </row>
    <row r="1279">
      <c r="A1279" s="5" t="s">
        <v>20</v>
      </c>
      <c r="B1279" s="5" t="s">
        <v>171</v>
      </c>
      <c r="C1279" s="5" t="s">
        <v>4060</v>
      </c>
      <c r="D1279" s="5" t="s">
        <v>468</v>
      </c>
      <c r="E1279" s="5" t="s">
        <v>4061</v>
      </c>
      <c r="F1279" s="6" t="s">
        <v>4062</v>
      </c>
    </row>
    <row r="1280">
      <c r="A1280" s="5" t="s">
        <v>20</v>
      </c>
      <c r="B1280" s="5" t="s">
        <v>171</v>
      </c>
      <c r="C1280" s="5" t="s">
        <v>4063</v>
      </c>
      <c r="D1280" s="5" t="s">
        <v>468</v>
      </c>
      <c r="E1280" s="5" t="s">
        <v>4064</v>
      </c>
      <c r="F1280" s="6" t="s">
        <v>4065</v>
      </c>
    </row>
    <row r="1281">
      <c r="A1281" s="5" t="s">
        <v>20</v>
      </c>
      <c r="B1281" s="5" t="s">
        <v>171</v>
      </c>
      <c r="C1281" s="5" t="s">
        <v>4066</v>
      </c>
      <c r="D1281" s="5" t="s">
        <v>468</v>
      </c>
      <c r="E1281" s="5" t="s">
        <v>4067</v>
      </c>
      <c r="F1281" s="6" t="s">
        <v>4068</v>
      </c>
    </row>
    <row r="1282">
      <c r="A1282" s="5" t="s">
        <v>20</v>
      </c>
      <c r="B1282" s="5" t="s">
        <v>171</v>
      </c>
      <c r="C1282" s="5" t="s">
        <v>4069</v>
      </c>
      <c r="D1282" s="5" t="s">
        <v>468</v>
      </c>
      <c r="E1282" s="5" t="s">
        <v>4070</v>
      </c>
      <c r="F1282" s="6" t="s">
        <v>4071</v>
      </c>
    </row>
    <row r="1283">
      <c r="A1283" s="5" t="s">
        <v>20</v>
      </c>
      <c r="B1283" s="5" t="s">
        <v>171</v>
      </c>
      <c r="C1283" s="5" t="s">
        <v>4072</v>
      </c>
      <c r="D1283" s="5" t="s">
        <v>468</v>
      </c>
      <c r="E1283" s="5" t="s">
        <v>4073</v>
      </c>
      <c r="F1283" s="6" t="s">
        <v>4074</v>
      </c>
    </row>
    <row r="1284">
      <c r="A1284" s="5" t="s">
        <v>20</v>
      </c>
      <c r="B1284" s="5" t="s">
        <v>171</v>
      </c>
      <c r="C1284" s="5" t="s">
        <v>4075</v>
      </c>
      <c r="D1284" s="5" t="s">
        <v>468</v>
      </c>
      <c r="E1284" s="5" t="s">
        <v>4076</v>
      </c>
      <c r="F1284" s="6" t="s">
        <v>4077</v>
      </c>
    </row>
    <row r="1285">
      <c r="A1285" s="5" t="s">
        <v>20</v>
      </c>
      <c r="B1285" s="5" t="s">
        <v>171</v>
      </c>
      <c r="C1285" s="5" t="s">
        <v>4078</v>
      </c>
      <c r="D1285" s="5" t="s">
        <v>468</v>
      </c>
      <c r="E1285" s="5"/>
      <c r="F1285" s="6" t="s">
        <v>4079</v>
      </c>
    </row>
    <row r="1286">
      <c r="A1286" s="5" t="s">
        <v>20</v>
      </c>
      <c r="B1286" s="5" t="s">
        <v>171</v>
      </c>
      <c r="C1286" s="5" t="s">
        <v>4080</v>
      </c>
      <c r="D1286" s="5" t="s">
        <v>468</v>
      </c>
      <c r="E1286" s="5" t="s">
        <v>4081</v>
      </c>
      <c r="F1286" s="6" t="s">
        <v>4082</v>
      </c>
    </row>
    <row r="1287">
      <c r="A1287" s="5" t="s">
        <v>20</v>
      </c>
      <c r="B1287" s="5" t="s">
        <v>172</v>
      </c>
      <c r="C1287" s="5" t="s">
        <v>4083</v>
      </c>
      <c r="D1287" s="5" t="s">
        <v>468</v>
      </c>
      <c r="E1287" s="5" t="s">
        <v>4011</v>
      </c>
      <c r="F1287" s="6" t="s">
        <v>4084</v>
      </c>
    </row>
    <row r="1288">
      <c r="A1288" s="5" t="s">
        <v>20</v>
      </c>
      <c r="B1288" s="5" t="s">
        <v>172</v>
      </c>
      <c r="C1288" s="5" t="s">
        <v>4085</v>
      </c>
      <c r="D1288" s="5" t="s">
        <v>468</v>
      </c>
      <c r="E1288" s="5" t="s">
        <v>4086</v>
      </c>
      <c r="F1288" s="6" t="s">
        <v>4087</v>
      </c>
    </row>
    <row r="1289">
      <c r="A1289" s="5" t="s">
        <v>20</v>
      </c>
      <c r="B1289" s="5" t="s">
        <v>172</v>
      </c>
      <c r="C1289" s="5" t="s">
        <v>4088</v>
      </c>
      <c r="D1289" s="5" t="s">
        <v>468</v>
      </c>
      <c r="E1289" s="5" t="s">
        <v>4089</v>
      </c>
      <c r="F1289" s="6" t="s">
        <v>4090</v>
      </c>
    </row>
    <row r="1290">
      <c r="A1290" s="5" t="s">
        <v>20</v>
      </c>
      <c r="B1290" s="5" t="s">
        <v>172</v>
      </c>
      <c r="C1290" s="5" t="s">
        <v>4091</v>
      </c>
      <c r="D1290" s="5" t="s">
        <v>468</v>
      </c>
      <c r="E1290" s="5" t="s">
        <v>4092</v>
      </c>
      <c r="F1290" s="6" t="s">
        <v>4093</v>
      </c>
    </row>
    <row r="1291">
      <c r="A1291" s="5" t="s">
        <v>20</v>
      </c>
      <c r="B1291" s="5" t="s">
        <v>172</v>
      </c>
      <c r="C1291" s="5" t="s">
        <v>4094</v>
      </c>
      <c r="D1291" s="5" t="s">
        <v>468</v>
      </c>
      <c r="E1291" s="5" t="s">
        <v>4095</v>
      </c>
      <c r="F1291" s="6" t="s">
        <v>4096</v>
      </c>
    </row>
    <row r="1292">
      <c r="A1292" s="5" t="s">
        <v>20</v>
      </c>
      <c r="B1292" s="5" t="s">
        <v>173</v>
      </c>
      <c r="C1292" s="5" t="s">
        <v>4097</v>
      </c>
      <c r="D1292" s="5" t="s">
        <v>468</v>
      </c>
      <c r="E1292" s="5" t="s">
        <v>4098</v>
      </c>
      <c r="F1292" s="6" t="s">
        <v>4099</v>
      </c>
    </row>
    <row r="1293">
      <c r="A1293" s="5" t="s">
        <v>20</v>
      </c>
      <c r="B1293" s="5" t="s">
        <v>173</v>
      </c>
      <c r="C1293" s="5" t="s">
        <v>4100</v>
      </c>
      <c r="D1293" s="5" t="s">
        <v>468</v>
      </c>
      <c r="E1293" s="5" t="s">
        <v>4101</v>
      </c>
      <c r="F1293" s="6" t="s">
        <v>4102</v>
      </c>
    </row>
    <row r="1294">
      <c r="A1294" s="5" t="s">
        <v>20</v>
      </c>
      <c r="B1294" s="5" t="s">
        <v>173</v>
      </c>
      <c r="C1294" s="5" t="s">
        <v>4103</v>
      </c>
      <c r="D1294" s="5" t="s">
        <v>468</v>
      </c>
      <c r="E1294" s="5" t="s">
        <v>4104</v>
      </c>
      <c r="F1294" s="6" t="s">
        <v>4105</v>
      </c>
    </row>
    <row r="1295">
      <c r="A1295" s="5" t="s">
        <v>20</v>
      </c>
      <c r="B1295" s="5" t="s">
        <v>173</v>
      </c>
      <c r="C1295" s="5" t="s">
        <v>4106</v>
      </c>
      <c r="D1295" s="5" t="s">
        <v>468</v>
      </c>
      <c r="E1295" s="5" t="s">
        <v>4107</v>
      </c>
      <c r="F1295" s="6" t="s">
        <v>4108</v>
      </c>
    </row>
    <row r="1296">
      <c r="A1296" s="5" t="s">
        <v>20</v>
      </c>
      <c r="B1296" s="5" t="s">
        <v>173</v>
      </c>
      <c r="C1296" s="5" t="s">
        <v>4109</v>
      </c>
      <c r="D1296" s="5" t="s">
        <v>468</v>
      </c>
      <c r="E1296" s="5" t="s">
        <v>4110</v>
      </c>
      <c r="F1296" s="6" t="s">
        <v>4111</v>
      </c>
    </row>
    <row r="1297">
      <c r="A1297" s="5" t="s">
        <v>20</v>
      </c>
      <c r="B1297" s="5" t="s">
        <v>174</v>
      </c>
      <c r="C1297" s="5" t="s">
        <v>4112</v>
      </c>
      <c r="D1297" s="5" t="s">
        <v>468</v>
      </c>
      <c r="E1297" s="5"/>
      <c r="F1297" s="6" t="s">
        <v>4113</v>
      </c>
    </row>
    <row r="1298">
      <c r="A1298" s="5" t="s">
        <v>20</v>
      </c>
      <c r="B1298" s="5" t="s">
        <v>174</v>
      </c>
      <c r="C1298" s="5" t="s">
        <v>4114</v>
      </c>
      <c r="D1298" s="5" t="s">
        <v>468</v>
      </c>
      <c r="E1298" s="5" t="s">
        <v>4115</v>
      </c>
      <c r="F1298" s="6" t="s">
        <v>4116</v>
      </c>
    </row>
    <row r="1299">
      <c r="A1299" s="5" t="s">
        <v>20</v>
      </c>
      <c r="B1299" s="5" t="s">
        <v>174</v>
      </c>
      <c r="C1299" s="5" t="s">
        <v>4117</v>
      </c>
      <c r="D1299" s="5" t="s">
        <v>468</v>
      </c>
      <c r="E1299" s="5" t="s">
        <v>4118</v>
      </c>
      <c r="F1299" s="6" t="s">
        <v>4119</v>
      </c>
    </row>
    <row r="1300">
      <c r="A1300" s="5" t="s">
        <v>20</v>
      </c>
      <c r="B1300" s="5" t="s">
        <v>174</v>
      </c>
      <c r="C1300" s="5" t="s">
        <v>4120</v>
      </c>
      <c r="D1300" s="5" t="s">
        <v>468</v>
      </c>
      <c r="E1300" s="5" t="s">
        <v>4121</v>
      </c>
      <c r="F1300" s="6" t="s">
        <v>4122</v>
      </c>
    </row>
    <row r="1301">
      <c r="A1301" s="5" t="s">
        <v>20</v>
      </c>
      <c r="B1301" s="5" t="s">
        <v>174</v>
      </c>
      <c r="C1301" s="5" t="s">
        <v>4123</v>
      </c>
      <c r="D1301" s="5" t="s">
        <v>468</v>
      </c>
      <c r="E1301" s="5" t="s">
        <v>4124</v>
      </c>
      <c r="F1301" s="6" t="s">
        <v>4125</v>
      </c>
    </row>
    <row r="1302">
      <c r="A1302" s="5" t="s">
        <v>20</v>
      </c>
      <c r="B1302" s="5" t="s">
        <v>175</v>
      </c>
      <c r="C1302" s="5" t="s">
        <v>4126</v>
      </c>
      <c r="D1302" s="5" t="s">
        <v>468</v>
      </c>
      <c r="E1302" s="5" t="s">
        <v>4127</v>
      </c>
      <c r="F1302" s="6" t="s">
        <v>4128</v>
      </c>
    </row>
    <row r="1303">
      <c r="A1303" s="5" t="s">
        <v>20</v>
      </c>
      <c r="B1303" s="5" t="s">
        <v>175</v>
      </c>
      <c r="C1303" s="5" t="s">
        <v>175</v>
      </c>
      <c r="D1303" s="5" t="s">
        <v>468</v>
      </c>
      <c r="E1303" s="5" t="s">
        <v>4129</v>
      </c>
      <c r="F1303" s="6" t="s">
        <v>4130</v>
      </c>
    </row>
    <row r="1304">
      <c r="A1304" s="5" t="s">
        <v>20</v>
      </c>
      <c r="B1304" s="5" t="s">
        <v>175</v>
      </c>
      <c r="C1304" s="5" t="s">
        <v>4131</v>
      </c>
      <c r="D1304" s="5" t="s">
        <v>468</v>
      </c>
      <c r="E1304" s="5" t="s">
        <v>4132</v>
      </c>
      <c r="F1304" s="6" t="s">
        <v>4133</v>
      </c>
    </row>
    <row r="1305">
      <c r="A1305" s="5" t="s">
        <v>20</v>
      </c>
      <c r="B1305" s="5" t="s">
        <v>176</v>
      </c>
      <c r="C1305" s="5" t="s">
        <v>4134</v>
      </c>
      <c r="D1305" s="5" t="s">
        <v>548</v>
      </c>
      <c r="E1305" s="5" t="s">
        <v>4135</v>
      </c>
      <c r="F1305" s="6" t="s">
        <v>4136</v>
      </c>
    </row>
    <row r="1306">
      <c r="A1306" s="5" t="s">
        <v>20</v>
      </c>
      <c r="B1306" s="5" t="s">
        <v>176</v>
      </c>
      <c r="C1306" s="5" t="s">
        <v>4137</v>
      </c>
      <c r="D1306" s="5" t="s">
        <v>468</v>
      </c>
      <c r="E1306" s="5" t="s">
        <v>4138</v>
      </c>
      <c r="F1306" s="6" t="s">
        <v>4139</v>
      </c>
    </row>
    <row r="1307">
      <c r="A1307" s="5" t="s">
        <v>20</v>
      </c>
      <c r="B1307" s="5" t="s">
        <v>177</v>
      </c>
      <c r="C1307" s="5" t="s">
        <v>4140</v>
      </c>
      <c r="D1307" s="5" t="s">
        <v>468</v>
      </c>
      <c r="E1307" s="5" t="s">
        <v>4141</v>
      </c>
      <c r="F1307" s="6" t="s">
        <v>4142</v>
      </c>
    </row>
    <row r="1308">
      <c r="A1308" s="5" t="s">
        <v>20</v>
      </c>
      <c r="B1308" s="5" t="s">
        <v>177</v>
      </c>
      <c r="C1308" s="5" t="s">
        <v>4143</v>
      </c>
      <c r="D1308" s="5" t="s">
        <v>468</v>
      </c>
      <c r="E1308" s="5" t="s">
        <v>4144</v>
      </c>
      <c r="F1308" s="6" t="s">
        <v>4145</v>
      </c>
    </row>
    <row r="1309">
      <c r="A1309" s="5" t="s">
        <v>20</v>
      </c>
      <c r="B1309" s="5" t="s">
        <v>177</v>
      </c>
      <c r="C1309" s="5" t="s">
        <v>4146</v>
      </c>
      <c r="D1309" s="5" t="s">
        <v>468</v>
      </c>
      <c r="E1309" s="5" t="s">
        <v>4147</v>
      </c>
      <c r="F1309" s="6" t="s">
        <v>4148</v>
      </c>
    </row>
    <row r="1310">
      <c r="A1310" s="5" t="s">
        <v>20</v>
      </c>
      <c r="B1310" s="5" t="s">
        <v>177</v>
      </c>
      <c r="C1310" s="5" t="s">
        <v>4149</v>
      </c>
      <c r="D1310" s="5" t="s">
        <v>468</v>
      </c>
      <c r="E1310" s="5" t="s">
        <v>4150</v>
      </c>
      <c r="F1310" s="6" t="s">
        <v>4151</v>
      </c>
    </row>
    <row r="1311">
      <c r="A1311" s="5" t="s">
        <v>20</v>
      </c>
      <c r="B1311" s="5" t="s">
        <v>177</v>
      </c>
      <c r="C1311" s="5" t="s">
        <v>177</v>
      </c>
      <c r="D1311" s="5" t="s">
        <v>468</v>
      </c>
      <c r="E1311" s="5" t="s">
        <v>4152</v>
      </c>
      <c r="F1311" s="6" t="s">
        <v>4153</v>
      </c>
    </row>
    <row r="1312">
      <c r="A1312" s="5" t="s">
        <v>21</v>
      </c>
      <c r="B1312" s="5" t="s">
        <v>178</v>
      </c>
      <c r="C1312" s="5" t="s">
        <v>4154</v>
      </c>
      <c r="D1312" s="5" t="s">
        <v>468</v>
      </c>
      <c r="E1312" s="5" t="s">
        <v>4155</v>
      </c>
      <c r="F1312" s="6" t="s">
        <v>4156</v>
      </c>
    </row>
    <row r="1313">
      <c r="A1313" s="5" t="s">
        <v>21</v>
      </c>
      <c r="B1313" s="5" t="s">
        <v>178</v>
      </c>
      <c r="C1313" s="5" t="s">
        <v>4157</v>
      </c>
      <c r="D1313" s="5" t="s">
        <v>468</v>
      </c>
      <c r="E1313" s="5" t="s">
        <v>4155</v>
      </c>
      <c r="F1313" s="6" t="s">
        <v>4158</v>
      </c>
    </row>
    <row r="1314">
      <c r="A1314" s="5" t="s">
        <v>21</v>
      </c>
      <c r="B1314" s="5" t="s">
        <v>179</v>
      </c>
      <c r="C1314" s="5" t="s">
        <v>4159</v>
      </c>
      <c r="D1314" s="5" t="s">
        <v>468</v>
      </c>
      <c r="E1314" s="5" t="s">
        <v>4160</v>
      </c>
      <c r="F1314" s="6" t="s">
        <v>4161</v>
      </c>
    </row>
    <row r="1315">
      <c r="A1315" s="5" t="s">
        <v>21</v>
      </c>
      <c r="B1315" s="5" t="s">
        <v>180</v>
      </c>
      <c r="C1315" s="5" t="s">
        <v>180</v>
      </c>
      <c r="D1315" s="5" t="s">
        <v>468</v>
      </c>
      <c r="E1315" s="5" t="s">
        <v>4162</v>
      </c>
      <c r="F1315" s="6" t="s">
        <v>4163</v>
      </c>
    </row>
    <row r="1316">
      <c r="A1316" s="5" t="s">
        <v>21</v>
      </c>
      <c r="B1316" s="5" t="s">
        <v>181</v>
      </c>
      <c r="C1316" s="5" t="s">
        <v>4164</v>
      </c>
      <c r="D1316" s="5" t="s">
        <v>468</v>
      </c>
      <c r="E1316" s="5" t="s">
        <v>4165</v>
      </c>
      <c r="F1316" s="6" t="s">
        <v>4166</v>
      </c>
    </row>
    <row r="1317">
      <c r="A1317" s="5" t="s">
        <v>21</v>
      </c>
      <c r="B1317" s="5" t="s">
        <v>181</v>
      </c>
      <c r="C1317" s="5" t="s">
        <v>4167</v>
      </c>
      <c r="D1317" s="5" t="s">
        <v>468</v>
      </c>
      <c r="E1317" s="5" t="s">
        <v>4168</v>
      </c>
      <c r="F1317" s="6" t="s">
        <v>4169</v>
      </c>
    </row>
    <row r="1318">
      <c r="A1318" s="5" t="s">
        <v>21</v>
      </c>
      <c r="B1318" s="5" t="s">
        <v>181</v>
      </c>
      <c r="C1318" s="5" t="s">
        <v>181</v>
      </c>
      <c r="D1318" s="5" t="s">
        <v>468</v>
      </c>
      <c r="E1318" s="5" t="s">
        <v>4170</v>
      </c>
      <c r="F1318" s="6" t="s">
        <v>4171</v>
      </c>
    </row>
    <row r="1319">
      <c r="A1319" s="5" t="s">
        <v>21</v>
      </c>
      <c r="B1319" s="5" t="s">
        <v>181</v>
      </c>
      <c r="C1319" s="5" t="s">
        <v>4172</v>
      </c>
      <c r="D1319" s="5" t="s">
        <v>468</v>
      </c>
      <c r="E1319" s="5" t="s">
        <v>4173</v>
      </c>
      <c r="F1319" s="6" t="s">
        <v>4174</v>
      </c>
    </row>
    <row r="1320">
      <c r="A1320" s="5" t="s">
        <v>21</v>
      </c>
      <c r="B1320" s="5" t="s">
        <v>181</v>
      </c>
      <c r="C1320" s="5" t="s">
        <v>4175</v>
      </c>
      <c r="D1320" s="5" t="s">
        <v>468</v>
      </c>
      <c r="E1320" s="5" t="s">
        <v>4176</v>
      </c>
      <c r="F1320" s="6" t="s">
        <v>4177</v>
      </c>
    </row>
    <row r="1321">
      <c r="A1321" s="5" t="s">
        <v>21</v>
      </c>
      <c r="B1321" s="5" t="s">
        <v>181</v>
      </c>
      <c r="C1321" s="5" t="s">
        <v>4178</v>
      </c>
      <c r="D1321" s="5" t="s">
        <v>468</v>
      </c>
      <c r="E1321" s="5" t="s">
        <v>4179</v>
      </c>
      <c r="F1321" s="6" t="s">
        <v>4180</v>
      </c>
    </row>
    <row r="1322">
      <c r="A1322" s="5" t="s">
        <v>21</v>
      </c>
      <c r="B1322" s="5" t="s">
        <v>181</v>
      </c>
      <c r="C1322" s="5" t="s">
        <v>4181</v>
      </c>
      <c r="D1322" s="5" t="s">
        <v>468</v>
      </c>
      <c r="E1322" s="5"/>
      <c r="F1322" s="6" t="s">
        <v>4182</v>
      </c>
    </row>
    <row r="1323">
      <c r="A1323" s="5" t="s">
        <v>21</v>
      </c>
      <c r="B1323" s="5" t="s">
        <v>181</v>
      </c>
      <c r="C1323" s="5" t="s">
        <v>4183</v>
      </c>
      <c r="D1323" s="5" t="s">
        <v>468</v>
      </c>
      <c r="E1323" s="5" t="s">
        <v>4184</v>
      </c>
      <c r="F1323" s="6" t="s">
        <v>4185</v>
      </c>
    </row>
    <row r="1324">
      <c r="A1324" s="5" t="s">
        <v>21</v>
      </c>
      <c r="B1324" s="5" t="s">
        <v>181</v>
      </c>
      <c r="C1324" s="5" t="s">
        <v>4186</v>
      </c>
      <c r="D1324" s="5" t="s">
        <v>468</v>
      </c>
      <c r="E1324" s="5" t="s">
        <v>4187</v>
      </c>
      <c r="F1324" s="6" t="s">
        <v>4188</v>
      </c>
    </row>
    <row r="1325">
      <c r="A1325" s="5" t="s">
        <v>21</v>
      </c>
      <c r="B1325" s="5" t="s">
        <v>181</v>
      </c>
      <c r="C1325" s="5" t="s">
        <v>4189</v>
      </c>
      <c r="D1325" s="5" t="s">
        <v>548</v>
      </c>
      <c r="E1325" s="5" t="s">
        <v>4190</v>
      </c>
      <c r="F1325" s="6" t="s">
        <v>4191</v>
      </c>
    </row>
    <row r="1326">
      <c r="A1326" s="5" t="s">
        <v>21</v>
      </c>
      <c r="B1326" s="5" t="s">
        <v>182</v>
      </c>
      <c r="C1326" s="5" t="s">
        <v>4192</v>
      </c>
      <c r="D1326" s="5" t="s">
        <v>468</v>
      </c>
      <c r="E1326" s="5" t="s">
        <v>4193</v>
      </c>
      <c r="F1326" s="6" t="s">
        <v>4194</v>
      </c>
    </row>
    <row r="1327">
      <c r="A1327" s="5" t="s">
        <v>21</v>
      </c>
      <c r="B1327" s="5" t="s">
        <v>182</v>
      </c>
      <c r="C1327" s="5" t="s">
        <v>4195</v>
      </c>
      <c r="D1327" s="5" t="s">
        <v>468</v>
      </c>
      <c r="E1327" s="5" t="s">
        <v>4196</v>
      </c>
      <c r="F1327" s="6" t="s">
        <v>4197</v>
      </c>
    </row>
    <row r="1328">
      <c r="A1328" s="5" t="s">
        <v>21</v>
      </c>
      <c r="B1328" s="5" t="s">
        <v>183</v>
      </c>
      <c r="C1328" s="5" t="s">
        <v>4198</v>
      </c>
      <c r="D1328" s="5" t="s">
        <v>468</v>
      </c>
      <c r="E1328" s="5"/>
      <c r="F1328" s="6" t="s">
        <v>4199</v>
      </c>
    </row>
    <row r="1329">
      <c r="A1329" s="5" t="s">
        <v>21</v>
      </c>
      <c r="B1329" s="5" t="s">
        <v>183</v>
      </c>
      <c r="C1329" s="5" t="s">
        <v>4200</v>
      </c>
      <c r="D1329" s="5" t="s">
        <v>458</v>
      </c>
      <c r="E1329" s="5" t="s">
        <v>4201</v>
      </c>
      <c r="F1329" s="6" t="s">
        <v>4202</v>
      </c>
    </row>
    <row r="1330">
      <c r="A1330" s="5" t="s">
        <v>21</v>
      </c>
      <c r="B1330" s="5" t="s">
        <v>184</v>
      </c>
      <c r="C1330" s="5" t="s">
        <v>4203</v>
      </c>
      <c r="D1330" s="5" t="s">
        <v>468</v>
      </c>
      <c r="E1330" s="5" t="s">
        <v>4204</v>
      </c>
      <c r="F1330" s="6" t="s">
        <v>4205</v>
      </c>
    </row>
    <row r="1331">
      <c r="A1331" s="5" t="s">
        <v>21</v>
      </c>
      <c r="B1331" s="5" t="s">
        <v>184</v>
      </c>
      <c r="C1331" s="5" t="s">
        <v>4206</v>
      </c>
      <c r="D1331" s="5" t="s">
        <v>468</v>
      </c>
      <c r="E1331" s="5" t="s">
        <v>4204</v>
      </c>
      <c r="F1331" s="6" t="s">
        <v>4207</v>
      </c>
    </row>
    <row r="1332">
      <c r="A1332" s="5" t="s">
        <v>21</v>
      </c>
      <c r="B1332" s="5" t="s">
        <v>184</v>
      </c>
      <c r="C1332" s="5" t="s">
        <v>184</v>
      </c>
      <c r="D1332" s="5" t="s">
        <v>468</v>
      </c>
      <c r="E1332" s="5" t="s">
        <v>4208</v>
      </c>
      <c r="F1332" s="6" t="s">
        <v>4209</v>
      </c>
    </row>
    <row r="1333">
      <c r="A1333" s="5" t="s">
        <v>21</v>
      </c>
      <c r="B1333" s="5" t="s">
        <v>184</v>
      </c>
      <c r="C1333" s="5" t="s">
        <v>4210</v>
      </c>
      <c r="D1333" s="5" t="s">
        <v>468</v>
      </c>
      <c r="E1333" s="5" t="s">
        <v>4211</v>
      </c>
      <c r="F1333" s="6" t="s">
        <v>4212</v>
      </c>
    </row>
    <row r="1334">
      <c r="A1334" s="5" t="s">
        <v>21</v>
      </c>
      <c r="B1334" s="5" t="s">
        <v>185</v>
      </c>
      <c r="C1334" s="5" t="s">
        <v>4213</v>
      </c>
      <c r="D1334" s="5" t="s">
        <v>468</v>
      </c>
      <c r="E1334" s="5" t="s">
        <v>4214</v>
      </c>
      <c r="F1334" s="6" t="s">
        <v>4215</v>
      </c>
    </row>
    <row r="1335">
      <c r="A1335" s="5" t="s">
        <v>21</v>
      </c>
      <c r="B1335" s="5" t="s">
        <v>185</v>
      </c>
      <c r="C1335" s="5" t="s">
        <v>4216</v>
      </c>
      <c r="D1335" s="5" t="s">
        <v>468</v>
      </c>
      <c r="E1335" s="5" t="s">
        <v>4217</v>
      </c>
      <c r="F1335" s="6" t="s">
        <v>4218</v>
      </c>
    </row>
    <row r="1336">
      <c r="A1336" s="5" t="s">
        <v>21</v>
      </c>
      <c r="B1336" s="5" t="s">
        <v>186</v>
      </c>
      <c r="C1336" s="5" t="s">
        <v>4219</v>
      </c>
      <c r="D1336" s="5" t="s">
        <v>468</v>
      </c>
      <c r="E1336" s="5" t="s">
        <v>4220</v>
      </c>
      <c r="F1336" s="6" t="s">
        <v>4221</v>
      </c>
    </row>
    <row r="1337">
      <c r="A1337" s="5" t="s">
        <v>21</v>
      </c>
      <c r="B1337" s="5" t="s">
        <v>186</v>
      </c>
      <c r="C1337" s="5" t="s">
        <v>4222</v>
      </c>
      <c r="D1337" s="5" t="s">
        <v>468</v>
      </c>
      <c r="E1337" s="5" t="s">
        <v>4223</v>
      </c>
      <c r="F1337" s="6" t="s">
        <v>4224</v>
      </c>
    </row>
    <row r="1338">
      <c r="A1338" s="5" t="s">
        <v>21</v>
      </c>
      <c r="B1338" s="5" t="s">
        <v>186</v>
      </c>
      <c r="C1338" s="5" t="s">
        <v>4225</v>
      </c>
      <c r="D1338" s="5" t="s">
        <v>468</v>
      </c>
      <c r="E1338" s="5" t="s">
        <v>4226</v>
      </c>
      <c r="F1338" s="6" t="s">
        <v>4227</v>
      </c>
    </row>
    <row r="1339">
      <c r="A1339" s="5" t="s">
        <v>21</v>
      </c>
      <c r="B1339" s="5" t="s">
        <v>186</v>
      </c>
      <c r="C1339" s="5" t="s">
        <v>4228</v>
      </c>
      <c r="D1339" s="5" t="s">
        <v>548</v>
      </c>
      <c r="E1339" s="5" t="s">
        <v>4229</v>
      </c>
      <c r="F1339" s="6" t="s">
        <v>4230</v>
      </c>
    </row>
    <row r="1340">
      <c r="A1340" s="5" t="s">
        <v>21</v>
      </c>
      <c r="B1340" s="5" t="s">
        <v>186</v>
      </c>
      <c r="C1340" s="5" t="s">
        <v>186</v>
      </c>
      <c r="D1340" s="5" t="s">
        <v>548</v>
      </c>
      <c r="E1340" s="5" t="s">
        <v>4231</v>
      </c>
      <c r="F1340" s="6" t="s">
        <v>4232</v>
      </c>
    </row>
    <row r="1341">
      <c r="A1341" s="5" t="s">
        <v>21</v>
      </c>
      <c r="B1341" s="5" t="s">
        <v>186</v>
      </c>
      <c r="C1341" s="5" t="s">
        <v>4233</v>
      </c>
      <c r="D1341" s="5" t="s">
        <v>468</v>
      </c>
      <c r="E1341" s="5" t="s">
        <v>4234</v>
      </c>
      <c r="F1341" s="6" t="s">
        <v>4235</v>
      </c>
    </row>
    <row r="1342">
      <c r="A1342" s="5" t="s">
        <v>21</v>
      </c>
      <c r="B1342" s="5" t="s">
        <v>187</v>
      </c>
      <c r="C1342" s="5" t="s">
        <v>4236</v>
      </c>
      <c r="D1342" s="5" t="s">
        <v>468</v>
      </c>
      <c r="E1342" s="5" t="s">
        <v>4237</v>
      </c>
      <c r="F1342" s="6" t="s">
        <v>4238</v>
      </c>
    </row>
    <row r="1343">
      <c r="A1343" s="5" t="s">
        <v>21</v>
      </c>
      <c r="B1343" s="5" t="s">
        <v>187</v>
      </c>
      <c r="C1343" s="5" t="s">
        <v>187</v>
      </c>
      <c r="D1343" s="5" t="s">
        <v>468</v>
      </c>
      <c r="E1343" s="5" t="s">
        <v>4239</v>
      </c>
      <c r="F1343" s="6" t="s">
        <v>4240</v>
      </c>
    </row>
    <row r="1344">
      <c r="A1344" s="5" t="s">
        <v>21</v>
      </c>
      <c r="B1344" s="5" t="s">
        <v>188</v>
      </c>
      <c r="C1344" s="5" t="s">
        <v>188</v>
      </c>
      <c r="D1344" s="5" t="s">
        <v>468</v>
      </c>
      <c r="E1344" s="5" t="s">
        <v>4241</v>
      </c>
      <c r="F1344" s="6" t="s">
        <v>4242</v>
      </c>
    </row>
    <row r="1345">
      <c r="A1345" s="5" t="s">
        <v>21</v>
      </c>
      <c r="B1345" s="5" t="s">
        <v>189</v>
      </c>
      <c r="C1345" s="5" t="s">
        <v>189</v>
      </c>
      <c r="D1345" s="5" t="s">
        <v>468</v>
      </c>
      <c r="E1345" s="5" t="s">
        <v>4243</v>
      </c>
      <c r="F1345" s="6" t="s">
        <v>4244</v>
      </c>
    </row>
    <row r="1346">
      <c r="A1346" s="5" t="s">
        <v>21</v>
      </c>
      <c r="B1346" s="5" t="s">
        <v>189</v>
      </c>
      <c r="C1346" s="5" t="s">
        <v>4245</v>
      </c>
      <c r="D1346" s="5" t="s">
        <v>468</v>
      </c>
      <c r="E1346" s="5" t="s">
        <v>4246</v>
      </c>
      <c r="F1346" s="6" t="s">
        <v>4247</v>
      </c>
    </row>
    <row r="1347">
      <c r="A1347" s="5" t="s">
        <v>21</v>
      </c>
      <c r="B1347" s="5" t="s">
        <v>189</v>
      </c>
      <c r="C1347" s="5" t="s">
        <v>4248</v>
      </c>
      <c r="D1347" s="5" t="s">
        <v>468</v>
      </c>
      <c r="E1347" s="5" t="s">
        <v>4249</v>
      </c>
      <c r="F1347" s="6" t="s">
        <v>4250</v>
      </c>
    </row>
    <row r="1348">
      <c r="A1348" s="5" t="s">
        <v>21</v>
      </c>
      <c r="B1348" s="5" t="s">
        <v>189</v>
      </c>
      <c r="C1348" s="5" t="s">
        <v>4251</v>
      </c>
      <c r="D1348" s="5" t="s">
        <v>468</v>
      </c>
      <c r="E1348" s="5" t="s">
        <v>4252</v>
      </c>
      <c r="F1348" s="6" t="s">
        <v>4253</v>
      </c>
    </row>
    <row r="1349">
      <c r="A1349" s="5" t="s">
        <v>21</v>
      </c>
      <c r="B1349" s="5" t="s">
        <v>189</v>
      </c>
      <c r="C1349" s="5" t="s">
        <v>4254</v>
      </c>
      <c r="D1349" s="5" t="s">
        <v>468</v>
      </c>
      <c r="E1349" s="5" t="s">
        <v>4255</v>
      </c>
      <c r="F1349" s="6" t="s">
        <v>4256</v>
      </c>
    </row>
    <row r="1350">
      <c r="A1350" s="5" t="s">
        <v>21</v>
      </c>
      <c r="B1350" s="5" t="s">
        <v>189</v>
      </c>
      <c r="C1350" s="5" t="s">
        <v>4257</v>
      </c>
      <c r="D1350" s="5" t="s">
        <v>468</v>
      </c>
      <c r="E1350" s="5" t="s">
        <v>4258</v>
      </c>
      <c r="F1350" s="6" t="s">
        <v>4259</v>
      </c>
    </row>
    <row r="1351">
      <c r="A1351" s="5" t="s">
        <v>21</v>
      </c>
      <c r="B1351" s="5" t="s">
        <v>189</v>
      </c>
      <c r="C1351" s="5" t="s">
        <v>4260</v>
      </c>
      <c r="D1351" s="5" t="s">
        <v>468</v>
      </c>
      <c r="E1351" s="5" t="s">
        <v>4261</v>
      </c>
      <c r="F1351" s="6" t="s">
        <v>4262</v>
      </c>
    </row>
    <row r="1352">
      <c r="A1352" s="5" t="s">
        <v>21</v>
      </c>
      <c r="B1352" s="5" t="s">
        <v>189</v>
      </c>
      <c r="C1352" s="5" t="s">
        <v>21</v>
      </c>
      <c r="D1352" s="5" t="s">
        <v>468</v>
      </c>
      <c r="E1352" s="5"/>
      <c r="F1352" s="6" t="s">
        <v>4263</v>
      </c>
    </row>
    <row r="1353">
      <c r="A1353" s="5" t="s">
        <v>21</v>
      </c>
      <c r="B1353" s="5" t="s">
        <v>189</v>
      </c>
      <c r="C1353" s="5" t="s">
        <v>4264</v>
      </c>
      <c r="D1353" s="5" t="s">
        <v>468</v>
      </c>
      <c r="E1353" s="5" t="s">
        <v>4265</v>
      </c>
      <c r="F1353" s="6" t="s">
        <v>4266</v>
      </c>
    </row>
    <row r="1354">
      <c r="A1354" s="5" t="s">
        <v>21</v>
      </c>
      <c r="B1354" s="5" t="s">
        <v>189</v>
      </c>
      <c r="C1354" s="5" t="s">
        <v>4267</v>
      </c>
      <c r="D1354" s="5" t="s">
        <v>468</v>
      </c>
      <c r="E1354" s="5" t="s">
        <v>4268</v>
      </c>
      <c r="F1354" s="6" t="s">
        <v>4269</v>
      </c>
    </row>
    <row r="1355">
      <c r="A1355" s="5" t="s">
        <v>21</v>
      </c>
      <c r="B1355" s="5" t="s">
        <v>189</v>
      </c>
      <c r="C1355" s="5" t="s">
        <v>4270</v>
      </c>
      <c r="D1355" s="5" t="s">
        <v>548</v>
      </c>
      <c r="E1355" s="5" t="s">
        <v>4271</v>
      </c>
      <c r="F1355" s="6" t="s">
        <v>4272</v>
      </c>
    </row>
    <row r="1356">
      <c r="A1356" s="5" t="s">
        <v>21</v>
      </c>
      <c r="B1356" s="5" t="s">
        <v>189</v>
      </c>
      <c r="C1356" s="5" t="s">
        <v>4273</v>
      </c>
      <c r="D1356" s="5" t="s">
        <v>468</v>
      </c>
      <c r="E1356" s="5" t="s">
        <v>4274</v>
      </c>
      <c r="F1356" s="6" t="s">
        <v>4275</v>
      </c>
    </row>
    <row r="1357">
      <c r="A1357" s="5" t="s">
        <v>21</v>
      </c>
      <c r="B1357" s="5" t="s">
        <v>190</v>
      </c>
      <c r="C1357" s="5" t="s">
        <v>4276</v>
      </c>
      <c r="D1357" s="5" t="s">
        <v>468</v>
      </c>
      <c r="E1357" s="5" t="s">
        <v>4277</v>
      </c>
      <c r="F1357" s="6" t="s">
        <v>4278</v>
      </c>
    </row>
    <row r="1358">
      <c r="A1358" s="5" t="s">
        <v>21</v>
      </c>
      <c r="B1358" s="5" t="s">
        <v>190</v>
      </c>
      <c r="C1358" s="5" t="s">
        <v>4279</v>
      </c>
      <c r="D1358" s="5" t="s">
        <v>548</v>
      </c>
      <c r="E1358" s="5" t="s">
        <v>4280</v>
      </c>
      <c r="F1358" s="6" t="s">
        <v>4281</v>
      </c>
    </row>
    <row r="1359">
      <c r="A1359" s="5" t="s">
        <v>21</v>
      </c>
      <c r="B1359" s="5" t="s">
        <v>190</v>
      </c>
      <c r="C1359" s="5" t="s">
        <v>4282</v>
      </c>
      <c r="D1359" s="5" t="s">
        <v>458</v>
      </c>
      <c r="E1359" s="5" t="s">
        <v>4280</v>
      </c>
      <c r="F1359" s="6" t="s">
        <v>4283</v>
      </c>
    </row>
    <row r="1360">
      <c r="A1360" s="5" t="s">
        <v>21</v>
      </c>
      <c r="B1360" s="5" t="s">
        <v>191</v>
      </c>
      <c r="C1360" s="5" t="s">
        <v>4284</v>
      </c>
      <c r="D1360" s="5" t="s">
        <v>468</v>
      </c>
      <c r="E1360" s="5" t="s">
        <v>4285</v>
      </c>
      <c r="F1360" s="6" t="s">
        <v>4286</v>
      </c>
    </row>
    <row r="1361">
      <c r="A1361" s="5" t="s">
        <v>21</v>
      </c>
      <c r="B1361" s="5" t="s">
        <v>191</v>
      </c>
      <c r="C1361" s="5" t="s">
        <v>4287</v>
      </c>
      <c r="D1361" s="5" t="s">
        <v>468</v>
      </c>
      <c r="E1361" s="5"/>
      <c r="F1361" s="6" t="s">
        <v>4288</v>
      </c>
    </row>
    <row r="1362">
      <c r="A1362" s="5" t="s">
        <v>21</v>
      </c>
      <c r="B1362" s="5" t="s">
        <v>191</v>
      </c>
      <c r="C1362" s="5" t="s">
        <v>4289</v>
      </c>
      <c r="D1362" s="5" t="s">
        <v>468</v>
      </c>
      <c r="E1362" s="5" t="s">
        <v>4290</v>
      </c>
      <c r="F1362" s="6" t="s">
        <v>4291</v>
      </c>
    </row>
    <row r="1363">
      <c r="A1363" s="5" t="s">
        <v>21</v>
      </c>
      <c r="B1363" s="5" t="s">
        <v>191</v>
      </c>
      <c r="C1363" s="5" t="s">
        <v>4292</v>
      </c>
      <c r="D1363" s="5" t="s">
        <v>468</v>
      </c>
      <c r="E1363" s="5" t="s">
        <v>4293</v>
      </c>
      <c r="F1363" s="6" t="s">
        <v>4294</v>
      </c>
    </row>
    <row r="1364">
      <c r="A1364" s="5" t="s">
        <v>21</v>
      </c>
      <c r="B1364" s="5" t="s">
        <v>191</v>
      </c>
      <c r="C1364" s="5" t="s">
        <v>4295</v>
      </c>
      <c r="D1364" s="5" t="s">
        <v>468</v>
      </c>
      <c r="E1364" s="5"/>
      <c r="F1364" s="6" t="s">
        <v>4296</v>
      </c>
    </row>
    <row r="1365">
      <c r="A1365" s="5" t="s">
        <v>21</v>
      </c>
      <c r="B1365" s="5" t="s">
        <v>191</v>
      </c>
      <c r="C1365" s="5" t="s">
        <v>4297</v>
      </c>
      <c r="D1365" s="5" t="s">
        <v>468</v>
      </c>
      <c r="E1365" s="5"/>
      <c r="F1365" s="6" t="s">
        <v>4298</v>
      </c>
    </row>
    <row r="1366">
      <c r="A1366" s="5" t="s">
        <v>21</v>
      </c>
      <c r="B1366" s="5" t="s">
        <v>191</v>
      </c>
      <c r="C1366" s="5" t="s">
        <v>191</v>
      </c>
      <c r="D1366" s="5" t="s">
        <v>468</v>
      </c>
      <c r="E1366" s="5" t="s">
        <v>4299</v>
      </c>
      <c r="F1366" s="6" t="s">
        <v>4300</v>
      </c>
    </row>
    <row r="1367">
      <c r="A1367" s="5" t="s">
        <v>21</v>
      </c>
      <c r="B1367" s="5" t="s">
        <v>191</v>
      </c>
      <c r="C1367" s="5" t="s">
        <v>4301</v>
      </c>
      <c r="D1367" s="5" t="s">
        <v>468</v>
      </c>
      <c r="E1367" s="5" t="s">
        <v>4302</v>
      </c>
      <c r="F1367" s="6" t="s">
        <v>4303</v>
      </c>
    </row>
    <row r="1368">
      <c r="A1368" s="5" t="s">
        <v>21</v>
      </c>
      <c r="B1368" s="5" t="s">
        <v>191</v>
      </c>
      <c r="C1368" s="5" t="s">
        <v>4304</v>
      </c>
      <c r="D1368" s="5" t="s">
        <v>468</v>
      </c>
      <c r="E1368" s="5" t="s">
        <v>4305</v>
      </c>
      <c r="F1368" s="6" t="s">
        <v>4306</v>
      </c>
    </row>
    <row r="1369">
      <c r="A1369" s="5" t="s">
        <v>21</v>
      </c>
      <c r="B1369" s="5" t="s">
        <v>191</v>
      </c>
      <c r="C1369" s="5" t="s">
        <v>4307</v>
      </c>
      <c r="D1369" s="5" t="s">
        <v>468</v>
      </c>
      <c r="E1369" s="5" t="s">
        <v>4308</v>
      </c>
      <c r="F1369" s="6" t="s">
        <v>4309</v>
      </c>
    </row>
    <row r="1370">
      <c r="A1370" s="5" t="s">
        <v>21</v>
      </c>
      <c r="B1370" s="5" t="s">
        <v>191</v>
      </c>
      <c r="C1370" s="5" t="s">
        <v>4310</v>
      </c>
      <c r="D1370" s="5" t="s">
        <v>468</v>
      </c>
      <c r="E1370" s="5" t="s">
        <v>4311</v>
      </c>
      <c r="F1370" s="6" t="s">
        <v>4312</v>
      </c>
    </row>
    <row r="1371">
      <c r="A1371" s="5" t="s">
        <v>21</v>
      </c>
      <c r="B1371" s="5" t="s">
        <v>191</v>
      </c>
      <c r="C1371" s="5" t="s">
        <v>4313</v>
      </c>
      <c r="D1371" s="5" t="s">
        <v>468</v>
      </c>
      <c r="E1371" s="5" t="s">
        <v>4314</v>
      </c>
      <c r="F1371" s="6" t="s">
        <v>4315</v>
      </c>
    </row>
    <row r="1372">
      <c r="A1372" s="5" t="s">
        <v>21</v>
      </c>
      <c r="B1372" s="5" t="s">
        <v>191</v>
      </c>
      <c r="C1372" s="5" t="s">
        <v>4316</v>
      </c>
      <c r="D1372" s="5" t="s">
        <v>468</v>
      </c>
      <c r="E1372" s="5" t="s">
        <v>4317</v>
      </c>
      <c r="F1372" s="6" t="s">
        <v>4318</v>
      </c>
    </row>
    <row r="1373">
      <c r="A1373" s="5" t="s">
        <v>21</v>
      </c>
      <c r="B1373" s="5" t="s">
        <v>191</v>
      </c>
      <c r="C1373" s="5" t="s">
        <v>4319</v>
      </c>
      <c r="D1373" s="5" t="s">
        <v>468</v>
      </c>
      <c r="E1373" s="5" t="s">
        <v>4320</v>
      </c>
      <c r="F1373" s="6" t="s">
        <v>4321</v>
      </c>
    </row>
    <row r="1374">
      <c r="A1374" s="5" t="s">
        <v>21</v>
      </c>
      <c r="B1374" s="5" t="s">
        <v>191</v>
      </c>
      <c r="C1374" s="5" t="s">
        <v>4322</v>
      </c>
      <c r="D1374" s="5" t="s">
        <v>468</v>
      </c>
      <c r="E1374" s="5" t="s">
        <v>4323</v>
      </c>
      <c r="F1374" s="6" t="s">
        <v>4324</v>
      </c>
    </row>
    <row r="1375">
      <c r="A1375" s="5" t="s">
        <v>21</v>
      </c>
      <c r="B1375" s="5" t="s">
        <v>191</v>
      </c>
      <c r="C1375" s="5" t="s">
        <v>4325</v>
      </c>
      <c r="D1375" s="5" t="s">
        <v>468</v>
      </c>
      <c r="E1375" s="5" t="s">
        <v>4326</v>
      </c>
      <c r="F1375" s="6" t="s">
        <v>4327</v>
      </c>
    </row>
    <row r="1376">
      <c r="A1376" s="5" t="s">
        <v>21</v>
      </c>
      <c r="B1376" s="5" t="s">
        <v>191</v>
      </c>
      <c r="C1376" s="5" t="s">
        <v>4328</v>
      </c>
      <c r="D1376" s="5" t="s">
        <v>468</v>
      </c>
      <c r="E1376" s="5" t="s">
        <v>4329</v>
      </c>
      <c r="F1376" s="6" t="s">
        <v>4330</v>
      </c>
    </row>
    <row r="1377">
      <c r="A1377" s="5" t="s">
        <v>21</v>
      </c>
      <c r="B1377" s="5" t="s">
        <v>191</v>
      </c>
      <c r="C1377" s="5" t="s">
        <v>4331</v>
      </c>
      <c r="D1377" s="5" t="s">
        <v>468</v>
      </c>
      <c r="E1377" s="5" t="s">
        <v>4332</v>
      </c>
      <c r="F1377" s="6" t="s">
        <v>4333</v>
      </c>
    </row>
    <row r="1378">
      <c r="A1378" s="5" t="s">
        <v>21</v>
      </c>
      <c r="B1378" s="5" t="s">
        <v>191</v>
      </c>
      <c r="C1378" s="5" t="s">
        <v>4334</v>
      </c>
      <c r="D1378" s="5" t="s">
        <v>468</v>
      </c>
      <c r="E1378" s="5" t="s">
        <v>4335</v>
      </c>
      <c r="F1378" s="6" t="s">
        <v>4336</v>
      </c>
    </row>
    <row r="1379">
      <c r="A1379" s="5" t="s">
        <v>21</v>
      </c>
      <c r="B1379" s="5" t="s">
        <v>191</v>
      </c>
      <c r="C1379" s="5" t="s">
        <v>4337</v>
      </c>
      <c r="D1379" s="5" t="s">
        <v>468</v>
      </c>
      <c r="E1379" s="5" t="s">
        <v>4338</v>
      </c>
      <c r="F1379" s="6" t="s">
        <v>4339</v>
      </c>
    </row>
    <row r="1380">
      <c r="A1380" s="5" t="s">
        <v>21</v>
      </c>
      <c r="B1380" s="5" t="s">
        <v>192</v>
      </c>
      <c r="C1380" s="5" t="s">
        <v>4340</v>
      </c>
      <c r="D1380" s="5" t="s">
        <v>468</v>
      </c>
      <c r="E1380" s="5" t="s">
        <v>4341</v>
      </c>
      <c r="F1380" s="6" t="s">
        <v>4342</v>
      </c>
    </row>
    <row r="1381">
      <c r="A1381" s="5" t="s">
        <v>21</v>
      </c>
      <c r="B1381" s="5" t="s">
        <v>192</v>
      </c>
      <c r="C1381" s="5" t="s">
        <v>4343</v>
      </c>
      <c r="D1381" s="5" t="s">
        <v>468</v>
      </c>
      <c r="E1381" s="5" t="s">
        <v>4344</v>
      </c>
      <c r="F1381" s="6" t="s">
        <v>4345</v>
      </c>
    </row>
    <row r="1382">
      <c r="A1382" s="5" t="s">
        <v>21</v>
      </c>
      <c r="B1382" s="5" t="s">
        <v>192</v>
      </c>
      <c r="C1382" s="5" t="s">
        <v>4346</v>
      </c>
      <c r="D1382" s="5" t="s">
        <v>468</v>
      </c>
      <c r="E1382" s="5"/>
      <c r="F1382" s="6" t="s">
        <v>4347</v>
      </c>
    </row>
    <row r="1383">
      <c r="A1383" s="5" t="s">
        <v>21</v>
      </c>
      <c r="B1383" s="5" t="s">
        <v>192</v>
      </c>
      <c r="C1383" s="5" t="s">
        <v>4348</v>
      </c>
      <c r="D1383" s="5" t="s">
        <v>468</v>
      </c>
      <c r="E1383" s="5"/>
      <c r="F1383" s="6" t="s">
        <v>4349</v>
      </c>
    </row>
    <row r="1384">
      <c r="A1384" s="5" t="s">
        <v>21</v>
      </c>
      <c r="B1384" s="5" t="s">
        <v>192</v>
      </c>
      <c r="C1384" s="5" t="s">
        <v>4350</v>
      </c>
      <c r="D1384" s="5" t="s">
        <v>468</v>
      </c>
      <c r="E1384" s="5" t="s">
        <v>4351</v>
      </c>
      <c r="F1384" s="6" t="s">
        <v>4352</v>
      </c>
    </row>
    <row r="1385">
      <c r="A1385" s="5" t="s">
        <v>21</v>
      </c>
      <c r="B1385" s="5" t="s">
        <v>192</v>
      </c>
      <c r="C1385" s="5" t="s">
        <v>4353</v>
      </c>
      <c r="D1385" s="5" t="s">
        <v>468</v>
      </c>
      <c r="E1385" s="5" t="s">
        <v>4354</v>
      </c>
      <c r="F1385" s="6" t="s">
        <v>4355</v>
      </c>
    </row>
    <row r="1386">
      <c r="A1386" s="5" t="s">
        <v>21</v>
      </c>
      <c r="B1386" s="5" t="s">
        <v>192</v>
      </c>
      <c r="C1386" s="5" t="s">
        <v>192</v>
      </c>
      <c r="D1386" s="5" t="s">
        <v>468</v>
      </c>
      <c r="E1386" s="5" t="s">
        <v>4356</v>
      </c>
      <c r="F1386" s="6" t="s">
        <v>4357</v>
      </c>
    </row>
    <row r="1387">
      <c r="A1387" s="5" t="s">
        <v>21</v>
      </c>
      <c r="B1387" s="5" t="s">
        <v>192</v>
      </c>
      <c r="C1387" s="5" t="s">
        <v>4358</v>
      </c>
      <c r="D1387" s="5" t="s">
        <v>468</v>
      </c>
      <c r="E1387" s="5" t="s">
        <v>4359</v>
      </c>
      <c r="F1387" s="6" t="s">
        <v>4360</v>
      </c>
    </row>
    <row r="1388">
      <c r="A1388" s="5" t="s">
        <v>21</v>
      </c>
      <c r="B1388" s="5" t="s">
        <v>192</v>
      </c>
      <c r="C1388" s="5" t="s">
        <v>4361</v>
      </c>
      <c r="D1388" s="5" t="s">
        <v>468</v>
      </c>
      <c r="E1388" s="5" t="s">
        <v>4362</v>
      </c>
      <c r="F1388" s="6" t="s">
        <v>4363</v>
      </c>
    </row>
    <row r="1389">
      <c r="A1389" s="5" t="s">
        <v>21</v>
      </c>
      <c r="B1389" s="5" t="s">
        <v>192</v>
      </c>
      <c r="C1389" s="5" t="s">
        <v>4364</v>
      </c>
      <c r="D1389" s="5" t="s">
        <v>468</v>
      </c>
      <c r="E1389" s="5" t="s">
        <v>4365</v>
      </c>
      <c r="F1389" s="6" t="s">
        <v>4366</v>
      </c>
    </row>
    <row r="1390">
      <c r="A1390" s="5" t="s">
        <v>21</v>
      </c>
      <c r="B1390" s="5" t="s">
        <v>192</v>
      </c>
      <c r="C1390" s="5" t="s">
        <v>4367</v>
      </c>
      <c r="D1390" s="5" t="s">
        <v>548</v>
      </c>
      <c r="E1390" s="5"/>
      <c r="F1390" s="6" t="s">
        <v>4368</v>
      </c>
    </row>
    <row r="1391">
      <c r="A1391" s="5" t="s">
        <v>21</v>
      </c>
      <c r="B1391" s="5" t="s">
        <v>192</v>
      </c>
      <c r="C1391" s="5" t="s">
        <v>4369</v>
      </c>
      <c r="D1391" s="5" t="s">
        <v>468</v>
      </c>
      <c r="E1391" s="5"/>
      <c r="F1391" s="6" t="s">
        <v>4370</v>
      </c>
    </row>
    <row r="1392">
      <c r="A1392" s="5" t="s">
        <v>21</v>
      </c>
      <c r="B1392" s="5" t="s">
        <v>192</v>
      </c>
      <c r="C1392" s="5" t="s">
        <v>4371</v>
      </c>
      <c r="D1392" s="5" t="s">
        <v>468</v>
      </c>
      <c r="E1392" s="5" t="s">
        <v>4372</v>
      </c>
      <c r="F1392" s="6" t="s">
        <v>4373</v>
      </c>
    </row>
    <row r="1393">
      <c r="A1393" s="5" t="s">
        <v>21</v>
      </c>
      <c r="B1393" s="5" t="s">
        <v>192</v>
      </c>
      <c r="C1393" s="5" t="s">
        <v>4374</v>
      </c>
      <c r="D1393" s="5" t="s">
        <v>468</v>
      </c>
      <c r="E1393" s="5" t="s">
        <v>4375</v>
      </c>
      <c r="F1393" s="6" t="s">
        <v>4376</v>
      </c>
    </row>
    <row r="1394">
      <c r="A1394" s="5" t="s">
        <v>21</v>
      </c>
      <c r="B1394" s="5" t="s">
        <v>192</v>
      </c>
      <c r="C1394" s="5" t="s">
        <v>4377</v>
      </c>
      <c r="D1394" s="5" t="s">
        <v>468</v>
      </c>
      <c r="E1394" s="5" t="s">
        <v>4378</v>
      </c>
      <c r="F1394" s="6" t="s">
        <v>4379</v>
      </c>
    </row>
    <row r="1395">
      <c r="A1395" s="5" t="s">
        <v>21</v>
      </c>
      <c r="B1395" s="5" t="s">
        <v>192</v>
      </c>
      <c r="C1395" s="5" t="s">
        <v>4380</v>
      </c>
      <c r="D1395" s="5" t="s">
        <v>468</v>
      </c>
      <c r="E1395" s="5" t="s">
        <v>4381</v>
      </c>
      <c r="F1395" s="6" t="s">
        <v>4382</v>
      </c>
    </row>
    <row r="1396">
      <c r="A1396" s="5" t="s">
        <v>21</v>
      </c>
      <c r="B1396" s="5" t="s">
        <v>192</v>
      </c>
      <c r="C1396" s="5" t="s">
        <v>4383</v>
      </c>
      <c r="D1396" s="5" t="s">
        <v>468</v>
      </c>
      <c r="E1396" s="5" t="s">
        <v>4384</v>
      </c>
      <c r="F1396" s="6" t="s">
        <v>4385</v>
      </c>
    </row>
    <row r="1397">
      <c r="A1397" s="5" t="s">
        <v>21</v>
      </c>
      <c r="B1397" s="5" t="s">
        <v>193</v>
      </c>
      <c r="C1397" s="5" t="s">
        <v>4386</v>
      </c>
      <c r="D1397" s="5" t="s">
        <v>468</v>
      </c>
      <c r="E1397" s="5" t="s">
        <v>4387</v>
      </c>
      <c r="F1397" s="6" t="s">
        <v>4388</v>
      </c>
    </row>
    <row r="1398">
      <c r="A1398" s="5" t="s">
        <v>21</v>
      </c>
      <c r="B1398" s="5" t="s">
        <v>193</v>
      </c>
      <c r="C1398" s="5" t="s">
        <v>4389</v>
      </c>
      <c r="D1398" s="5" t="s">
        <v>468</v>
      </c>
      <c r="E1398" s="5" t="s">
        <v>4390</v>
      </c>
      <c r="F1398" s="6" t="s">
        <v>4391</v>
      </c>
    </row>
    <row r="1399">
      <c r="A1399" s="5" t="s">
        <v>21</v>
      </c>
      <c r="B1399" s="5" t="s">
        <v>193</v>
      </c>
      <c r="C1399" s="5" t="s">
        <v>4392</v>
      </c>
      <c r="D1399" s="5" t="s">
        <v>468</v>
      </c>
      <c r="E1399" s="5"/>
      <c r="F1399" s="6" t="s">
        <v>4393</v>
      </c>
    </row>
    <row r="1400">
      <c r="A1400" s="5" t="s">
        <v>21</v>
      </c>
      <c r="B1400" s="5" t="s">
        <v>193</v>
      </c>
      <c r="C1400" s="5" t="s">
        <v>4394</v>
      </c>
      <c r="D1400" s="5" t="s">
        <v>468</v>
      </c>
      <c r="E1400" s="5" t="s">
        <v>4395</v>
      </c>
      <c r="F1400" s="6" t="s">
        <v>4396</v>
      </c>
    </row>
    <row r="1401">
      <c r="A1401" s="5" t="s">
        <v>21</v>
      </c>
      <c r="B1401" s="5" t="s">
        <v>193</v>
      </c>
      <c r="C1401" s="5" t="s">
        <v>193</v>
      </c>
      <c r="D1401" s="5" t="s">
        <v>468</v>
      </c>
      <c r="E1401" s="5" t="s">
        <v>4397</v>
      </c>
      <c r="F1401" s="6" t="s">
        <v>4398</v>
      </c>
    </row>
    <row r="1402">
      <c r="A1402" s="5" t="s">
        <v>21</v>
      </c>
      <c r="B1402" s="5" t="s">
        <v>193</v>
      </c>
      <c r="C1402" s="5" t="s">
        <v>4399</v>
      </c>
      <c r="D1402" s="5" t="s">
        <v>468</v>
      </c>
      <c r="E1402" s="5" t="s">
        <v>4400</v>
      </c>
      <c r="F1402" s="6" t="s">
        <v>4401</v>
      </c>
    </row>
    <row r="1403">
      <c r="A1403" s="5" t="s">
        <v>21</v>
      </c>
      <c r="B1403" s="5" t="s">
        <v>194</v>
      </c>
      <c r="C1403" s="5" t="s">
        <v>4402</v>
      </c>
      <c r="D1403" s="5" t="s">
        <v>468</v>
      </c>
      <c r="E1403" s="5" t="s">
        <v>4403</v>
      </c>
      <c r="F1403" s="6" t="s">
        <v>4404</v>
      </c>
    </row>
    <row r="1404">
      <c r="A1404" s="5" t="s">
        <v>21</v>
      </c>
      <c r="B1404" s="5" t="s">
        <v>194</v>
      </c>
      <c r="C1404" s="5" t="s">
        <v>4405</v>
      </c>
      <c r="D1404" s="5" t="s">
        <v>548</v>
      </c>
      <c r="E1404" s="5" t="s">
        <v>4406</v>
      </c>
      <c r="F1404" s="6" t="s">
        <v>4407</v>
      </c>
    </row>
    <row r="1405">
      <c r="A1405" s="5" t="s">
        <v>21</v>
      </c>
      <c r="B1405" s="5" t="s">
        <v>194</v>
      </c>
      <c r="C1405" s="5" t="s">
        <v>4408</v>
      </c>
      <c r="D1405" s="5" t="s">
        <v>468</v>
      </c>
      <c r="E1405" s="5" t="s">
        <v>4409</v>
      </c>
      <c r="F1405" s="6" t="s">
        <v>4410</v>
      </c>
    </row>
    <row r="1406">
      <c r="A1406" s="5" t="s">
        <v>21</v>
      </c>
      <c r="B1406" s="5" t="s">
        <v>194</v>
      </c>
      <c r="C1406" s="5" t="s">
        <v>4411</v>
      </c>
      <c r="D1406" s="5" t="s">
        <v>468</v>
      </c>
      <c r="E1406" s="5" t="s">
        <v>4412</v>
      </c>
      <c r="F1406" s="6" t="s">
        <v>4413</v>
      </c>
    </row>
    <row r="1407">
      <c r="A1407" s="5" t="s">
        <v>21</v>
      </c>
      <c r="B1407" s="5" t="s">
        <v>194</v>
      </c>
      <c r="C1407" s="5" t="s">
        <v>4414</v>
      </c>
      <c r="D1407" s="5" t="s">
        <v>468</v>
      </c>
      <c r="E1407" s="5" t="s">
        <v>4415</v>
      </c>
      <c r="F1407" s="6" t="s">
        <v>4416</v>
      </c>
    </row>
    <row r="1408">
      <c r="A1408" s="5" t="s">
        <v>21</v>
      </c>
      <c r="B1408" s="5" t="s">
        <v>194</v>
      </c>
      <c r="C1408" s="5" t="s">
        <v>4417</v>
      </c>
      <c r="D1408" s="5" t="s">
        <v>468</v>
      </c>
      <c r="E1408" s="5" t="s">
        <v>4418</v>
      </c>
      <c r="F1408" s="6" t="s">
        <v>4419</v>
      </c>
    </row>
    <row r="1409">
      <c r="A1409" s="5" t="s">
        <v>21</v>
      </c>
      <c r="B1409" s="5" t="s">
        <v>194</v>
      </c>
      <c r="C1409" s="5" t="s">
        <v>4420</v>
      </c>
      <c r="D1409" s="5" t="s">
        <v>468</v>
      </c>
      <c r="E1409" s="5" t="s">
        <v>4421</v>
      </c>
      <c r="F1409" s="6" t="s">
        <v>4422</v>
      </c>
    </row>
    <row r="1410">
      <c r="A1410" s="5" t="s">
        <v>21</v>
      </c>
      <c r="B1410" s="5" t="s">
        <v>194</v>
      </c>
      <c r="C1410" s="5" t="s">
        <v>4423</v>
      </c>
      <c r="D1410" s="5" t="s">
        <v>468</v>
      </c>
      <c r="E1410" s="5"/>
      <c r="F1410" s="6" t="s">
        <v>4424</v>
      </c>
    </row>
    <row r="1411">
      <c r="A1411" s="5" t="s">
        <v>21</v>
      </c>
      <c r="B1411" s="5" t="s">
        <v>195</v>
      </c>
      <c r="C1411" s="5" t="s">
        <v>4425</v>
      </c>
      <c r="D1411" s="5" t="s">
        <v>468</v>
      </c>
      <c r="E1411" s="5" t="s">
        <v>4426</v>
      </c>
      <c r="F1411" s="6" t="s">
        <v>4427</v>
      </c>
    </row>
    <row r="1412">
      <c r="A1412" s="5" t="s">
        <v>21</v>
      </c>
      <c r="B1412" s="5" t="s">
        <v>195</v>
      </c>
      <c r="C1412" s="5" t="s">
        <v>4428</v>
      </c>
      <c r="D1412" s="5" t="s">
        <v>468</v>
      </c>
      <c r="E1412" s="5" t="s">
        <v>4429</v>
      </c>
      <c r="F1412" s="6" t="s">
        <v>4430</v>
      </c>
    </row>
    <row r="1413">
      <c r="A1413" s="5" t="s">
        <v>21</v>
      </c>
      <c r="B1413" s="5" t="s">
        <v>195</v>
      </c>
      <c r="C1413" s="5" t="s">
        <v>4431</v>
      </c>
      <c r="D1413" s="5" t="s">
        <v>468</v>
      </c>
      <c r="E1413" s="5" t="s">
        <v>4432</v>
      </c>
      <c r="F1413" s="6" t="s">
        <v>4433</v>
      </c>
    </row>
    <row r="1414">
      <c r="A1414" s="5" t="s">
        <v>21</v>
      </c>
      <c r="B1414" s="5" t="s">
        <v>195</v>
      </c>
      <c r="C1414" s="5" t="s">
        <v>4434</v>
      </c>
      <c r="D1414" s="5" t="s">
        <v>468</v>
      </c>
      <c r="E1414" s="5" t="s">
        <v>4435</v>
      </c>
      <c r="F1414" s="6" t="s">
        <v>4436</v>
      </c>
    </row>
    <row r="1415">
      <c r="A1415" s="5" t="s">
        <v>21</v>
      </c>
      <c r="B1415" s="5" t="s">
        <v>195</v>
      </c>
      <c r="C1415" s="5" t="s">
        <v>4437</v>
      </c>
      <c r="D1415" s="5" t="s">
        <v>468</v>
      </c>
      <c r="E1415" s="5" t="s">
        <v>4438</v>
      </c>
      <c r="F1415" s="6" t="s">
        <v>4439</v>
      </c>
    </row>
    <row r="1416">
      <c r="A1416" s="5" t="s">
        <v>21</v>
      </c>
      <c r="B1416" s="5" t="s">
        <v>195</v>
      </c>
      <c r="C1416" s="5" t="s">
        <v>4440</v>
      </c>
      <c r="D1416" s="5" t="s">
        <v>468</v>
      </c>
      <c r="E1416" s="5" t="s">
        <v>4441</v>
      </c>
      <c r="F1416" s="6" t="s">
        <v>4442</v>
      </c>
    </row>
    <row r="1417">
      <c r="A1417" s="5" t="s">
        <v>21</v>
      </c>
      <c r="B1417" s="5" t="s">
        <v>196</v>
      </c>
      <c r="C1417" s="5" t="s">
        <v>4443</v>
      </c>
      <c r="D1417" s="5" t="s">
        <v>468</v>
      </c>
      <c r="E1417" s="5" t="s">
        <v>4444</v>
      </c>
      <c r="F1417" s="6" t="s">
        <v>4445</v>
      </c>
    </row>
    <row r="1418">
      <c r="A1418" s="5" t="s">
        <v>21</v>
      </c>
      <c r="B1418" s="5" t="s">
        <v>196</v>
      </c>
      <c r="C1418" s="5" t="s">
        <v>4446</v>
      </c>
      <c r="D1418" s="5" t="s">
        <v>468</v>
      </c>
      <c r="E1418" s="5" t="s">
        <v>4447</v>
      </c>
      <c r="F1418" s="6" t="s">
        <v>4448</v>
      </c>
    </row>
    <row r="1419">
      <c r="A1419" s="5" t="s">
        <v>21</v>
      </c>
      <c r="B1419" s="5" t="s">
        <v>196</v>
      </c>
      <c r="C1419" s="5" t="s">
        <v>4449</v>
      </c>
      <c r="D1419" s="5" t="s">
        <v>468</v>
      </c>
      <c r="E1419" s="5" t="s">
        <v>4450</v>
      </c>
      <c r="F1419" s="6" t="s">
        <v>4451</v>
      </c>
    </row>
    <row r="1420">
      <c r="A1420" s="5" t="s">
        <v>21</v>
      </c>
      <c r="B1420" s="5" t="s">
        <v>196</v>
      </c>
      <c r="C1420" s="5" t="s">
        <v>4452</v>
      </c>
      <c r="D1420" s="5" t="s">
        <v>468</v>
      </c>
      <c r="E1420" s="5" t="s">
        <v>4453</v>
      </c>
      <c r="F1420" s="6" t="s">
        <v>4454</v>
      </c>
    </row>
    <row r="1421">
      <c r="A1421" s="5" t="s">
        <v>21</v>
      </c>
      <c r="B1421" s="5" t="s">
        <v>196</v>
      </c>
      <c r="C1421" s="5" t="s">
        <v>4455</v>
      </c>
      <c r="D1421" s="5" t="s">
        <v>468</v>
      </c>
      <c r="E1421" s="5" t="s">
        <v>4456</v>
      </c>
      <c r="F1421" s="6" t="s">
        <v>4457</v>
      </c>
    </row>
    <row r="1422">
      <c r="A1422" s="5" t="s">
        <v>21</v>
      </c>
      <c r="B1422" s="5" t="s">
        <v>196</v>
      </c>
      <c r="C1422" s="5" t="s">
        <v>4458</v>
      </c>
      <c r="D1422" s="5" t="s">
        <v>468</v>
      </c>
      <c r="E1422" s="5" t="s">
        <v>4459</v>
      </c>
      <c r="F1422" s="6" t="s">
        <v>4460</v>
      </c>
    </row>
    <row r="1423">
      <c r="A1423" s="5" t="s">
        <v>21</v>
      </c>
      <c r="B1423" s="5" t="s">
        <v>196</v>
      </c>
      <c r="C1423" s="5" t="s">
        <v>4461</v>
      </c>
      <c r="D1423" s="5" t="s">
        <v>468</v>
      </c>
      <c r="E1423" s="5" t="s">
        <v>4462</v>
      </c>
      <c r="F1423" s="6" t="s">
        <v>4463</v>
      </c>
    </row>
    <row r="1424">
      <c r="A1424" s="5" t="s">
        <v>21</v>
      </c>
      <c r="B1424" s="5" t="s">
        <v>196</v>
      </c>
      <c r="C1424" s="5" t="s">
        <v>4464</v>
      </c>
      <c r="D1424" s="5" t="s">
        <v>468</v>
      </c>
      <c r="E1424" s="5" t="s">
        <v>4465</v>
      </c>
      <c r="F1424" s="6" t="s">
        <v>4466</v>
      </c>
    </row>
    <row r="1425">
      <c r="A1425" s="5" t="s">
        <v>21</v>
      </c>
      <c r="B1425" s="5" t="s">
        <v>196</v>
      </c>
      <c r="C1425" s="5" t="s">
        <v>4467</v>
      </c>
      <c r="D1425" s="5" t="s">
        <v>468</v>
      </c>
      <c r="E1425" s="5" t="s">
        <v>4450</v>
      </c>
      <c r="F1425" s="6" t="s">
        <v>4468</v>
      </c>
    </row>
    <row r="1426">
      <c r="A1426" s="5" t="s">
        <v>21</v>
      </c>
      <c r="B1426" s="5" t="s">
        <v>196</v>
      </c>
      <c r="C1426" s="5" t="s">
        <v>4469</v>
      </c>
      <c r="D1426" s="5" t="s">
        <v>468</v>
      </c>
      <c r="E1426" s="5" t="s">
        <v>4470</v>
      </c>
      <c r="F1426" s="6" t="s">
        <v>4471</v>
      </c>
    </row>
    <row r="1427">
      <c r="A1427" s="5" t="s">
        <v>21</v>
      </c>
      <c r="B1427" s="5" t="s">
        <v>196</v>
      </c>
      <c r="C1427" s="5" t="s">
        <v>4472</v>
      </c>
      <c r="D1427" s="5" t="s">
        <v>468</v>
      </c>
      <c r="E1427" s="5" t="s">
        <v>4473</v>
      </c>
      <c r="F1427" s="6" t="s">
        <v>4474</v>
      </c>
    </row>
    <row r="1428">
      <c r="A1428" s="5" t="s">
        <v>21</v>
      </c>
      <c r="B1428" s="5" t="s">
        <v>196</v>
      </c>
      <c r="C1428" s="5" t="s">
        <v>4475</v>
      </c>
      <c r="D1428" s="5" t="s">
        <v>468</v>
      </c>
      <c r="E1428" s="5" t="s">
        <v>4476</v>
      </c>
      <c r="F1428" s="6" t="s">
        <v>4477</v>
      </c>
    </row>
    <row r="1429">
      <c r="A1429" s="5" t="s">
        <v>21</v>
      </c>
      <c r="B1429" s="5" t="s">
        <v>196</v>
      </c>
      <c r="C1429" s="5" t="s">
        <v>4478</v>
      </c>
      <c r="D1429" s="5" t="s">
        <v>468</v>
      </c>
      <c r="E1429" s="5" t="s">
        <v>4479</v>
      </c>
      <c r="F1429" s="6" t="s">
        <v>4480</v>
      </c>
    </row>
    <row r="1430">
      <c r="A1430" s="5" t="s">
        <v>21</v>
      </c>
      <c r="B1430" s="5" t="s">
        <v>196</v>
      </c>
      <c r="C1430" s="5" t="s">
        <v>4481</v>
      </c>
      <c r="D1430" s="5" t="s">
        <v>468</v>
      </c>
      <c r="E1430" s="5" t="s">
        <v>4482</v>
      </c>
      <c r="F1430" s="6" t="s">
        <v>4483</v>
      </c>
    </row>
    <row r="1431">
      <c r="A1431" s="5" t="s">
        <v>21</v>
      </c>
      <c r="B1431" s="5" t="s">
        <v>196</v>
      </c>
      <c r="C1431" s="5" t="s">
        <v>4484</v>
      </c>
      <c r="D1431" s="5" t="s">
        <v>468</v>
      </c>
      <c r="E1431" s="5" t="s">
        <v>4485</v>
      </c>
      <c r="F1431" s="6" t="s">
        <v>4486</v>
      </c>
    </row>
    <row r="1432">
      <c r="A1432" s="5" t="s">
        <v>21</v>
      </c>
      <c r="B1432" s="5" t="s">
        <v>196</v>
      </c>
      <c r="C1432" s="5" t="s">
        <v>4487</v>
      </c>
      <c r="D1432" s="5" t="s">
        <v>468</v>
      </c>
      <c r="E1432" s="5" t="s">
        <v>4488</v>
      </c>
      <c r="F1432" s="6" t="s">
        <v>4489</v>
      </c>
    </row>
    <row r="1433">
      <c r="A1433" s="5" t="s">
        <v>21</v>
      </c>
      <c r="B1433" s="5" t="s">
        <v>196</v>
      </c>
      <c r="C1433" s="5" t="s">
        <v>4490</v>
      </c>
      <c r="D1433" s="5" t="s">
        <v>468</v>
      </c>
      <c r="E1433" s="5" t="s">
        <v>4491</v>
      </c>
      <c r="F1433" s="6" t="s">
        <v>4492</v>
      </c>
    </row>
    <row r="1434">
      <c r="A1434" s="5" t="s">
        <v>21</v>
      </c>
      <c r="B1434" s="5" t="s">
        <v>197</v>
      </c>
      <c r="C1434" s="5" t="s">
        <v>4493</v>
      </c>
      <c r="D1434" s="5" t="s">
        <v>468</v>
      </c>
      <c r="E1434" s="5" t="s">
        <v>4494</v>
      </c>
      <c r="F1434" s="6" t="s">
        <v>4495</v>
      </c>
    </row>
    <row r="1435">
      <c r="A1435" s="5" t="s">
        <v>21</v>
      </c>
      <c r="B1435" s="5" t="s">
        <v>197</v>
      </c>
      <c r="C1435" s="5" t="s">
        <v>4496</v>
      </c>
      <c r="D1435" s="5" t="s">
        <v>468</v>
      </c>
      <c r="E1435" s="5" t="s">
        <v>4497</v>
      </c>
      <c r="F1435" s="6" t="s">
        <v>4498</v>
      </c>
    </row>
    <row r="1436">
      <c r="A1436" s="5" t="s">
        <v>21</v>
      </c>
      <c r="B1436" s="5" t="s">
        <v>197</v>
      </c>
      <c r="C1436" s="5" t="s">
        <v>4499</v>
      </c>
      <c r="D1436" s="5" t="s">
        <v>468</v>
      </c>
      <c r="E1436" s="5" t="s">
        <v>4500</v>
      </c>
      <c r="F1436" s="6" t="s">
        <v>4501</v>
      </c>
    </row>
    <row r="1437">
      <c r="A1437" s="5" t="s">
        <v>21</v>
      </c>
      <c r="B1437" s="5" t="s">
        <v>197</v>
      </c>
      <c r="C1437" s="5" t="s">
        <v>4502</v>
      </c>
      <c r="D1437" s="5" t="s">
        <v>468</v>
      </c>
      <c r="E1437" s="5" t="s">
        <v>4503</v>
      </c>
      <c r="F1437" s="6" t="s">
        <v>4504</v>
      </c>
    </row>
    <row r="1438">
      <c r="A1438" s="5" t="s">
        <v>21</v>
      </c>
      <c r="B1438" s="5" t="s">
        <v>197</v>
      </c>
      <c r="C1438" s="5" t="s">
        <v>4505</v>
      </c>
      <c r="D1438" s="5" t="s">
        <v>468</v>
      </c>
      <c r="E1438" s="5" t="s">
        <v>4506</v>
      </c>
      <c r="F1438" s="6" t="s">
        <v>4507</v>
      </c>
    </row>
    <row r="1439">
      <c r="A1439" s="5" t="s">
        <v>21</v>
      </c>
      <c r="B1439" s="5" t="s">
        <v>197</v>
      </c>
      <c r="C1439" s="5" t="s">
        <v>4508</v>
      </c>
      <c r="D1439" s="5" t="s">
        <v>468</v>
      </c>
      <c r="E1439" s="5" t="s">
        <v>4509</v>
      </c>
      <c r="F1439" s="6" t="s">
        <v>4510</v>
      </c>
    </row>
    <row r="1440">
      <c r="A1440" s="5" t="s">
        <v>21</v>
      </c>
      <c r="B1440" s="5" t="s">
        <v>197</v>
      </c>
      <c r="C1440" s="5" t="s">
        <v>4511</v>
      </c>
      <c r="D1440" s="5" t="s">
        <v>468</v>
      </c>
      <c r="E1440" s="5" t="s">
        <v>4512</v>
      </c>
      <c r="F1440" s="6" t="s">
        <v>4513</v>
      </c>
    </row>
    <row r="1441">
      <c r="A1441" s="5" t="s">
        <v>21</v>
      </c>
      <c r="B1441" s="5" t="s">
        <v>197</v>
      </c>
      <c r="C1441" s="5" t="s">
        <v>4514</v>
      </c>
      <c r="D1441" s="5" t="s">
        <v>468</v>
      </c>
      <c r="E1441" s="5" t="s">
        <v>4515</v>
      </c>
      <c r="F1441" s="6" t="s">
        <v>4516</v>
      </c>
    </row>
    <row r="1442">
      <c r="A1442" s="5" t="s">
        <v>21</v>
      </c>
      <c r="B1442" s="5" t="s">
        <v>197</v>
      </c>
      <c r="C1442" s="5" t="s">
        <v>4517</v>
      </c>
      <c r="D1442" s="5" t="s">
        <v>468</v>
      </c>
      <c r="E1442" s="5" t="s">
        <v>4518</v>
      </c>
      <c r="F1442" s="6" t="s">
        <v>4519</v>
      </c>
    </row>
    <row r="1443">
      <c r="A1443" s="5" t="s">
        <v>21</v>
      </c>
      <c r="B1443" s="5" t="s">
        <v>197</v>
      </c>
      <c r="C1443" s="5" t="s">
        <v>4520</v>
      </c>
      <c r="D1443" s="5" t="s">
        <v>468</v>
      </c>
      <c r="E1443" s="5" t="s">
        <v>4521</v>
      </c>
      <c r="F1443" s="6" t="s">
        <v>4522</v>
      </c>
    </row>
    <row r="1444">
      <c r="A1444" s="5" t="s">
        <v>21</v>
      </c>
      <c r="B1444" s="5" t="s">
        <v>197</v>
      </c>
      <c r="C1444" s="5" t="s">
        <v>4523</v>
      </c>
      <c r="D1444" s="5" t="s">
        <v>468</v>
      </c>
      <c r="E1444" s="5" t="s">
        <v>4524</v>
      </c>
      <c r="F1444" s="6" t="s">
        <v>4525</v>
      </c>
    </row>
    <row r="1445">
      <c r="A1445" s="5" t="s">
        <v>21</v>
      </c>
      <c r="B1445" s="5" t="s">
        <v>197</v>
      </c>
      <c r="C1445" s="5" t="s">
        <v>4526</v>
      </c>
      <c r="D1445" s="5" t="s">
        <v>468</v>
      </c>
      <c r="E1445" s="5" t="s">
        <v>4527</v>
      </c>
      <c r="F1445" s="6" t="s">
        <v>4528</v>
      </c>
    </row>
    <row r="1446">
      <c r="A1446" s="5" t="s">
        <v>21</v>
      </c>
      <c r="B1446" s="5" t="s">
        <v>197</v>
      </c>
      <c r="C1446" s="5" t="s">
        <v>4529</v>
      </c>
      <c r="D1446" s="5" t="s">
        <v>468</v>
      </c>
      <c r="E1446" s="5" t="s">
        <v>4530</v>
      </c>
      <c r="F1446" s="6" t="s">
        <v>4531</v>
      </c>
    </row>
    <row r="1447">
      <c r="A1447" s="5" t="s">
        <v>21</v>
      </c>
      <c r="B1447" s="5" t="s">
        <v>197</v>
      </c>
      <c r="C1447" s="5" t="s">
        <v>4532</v>
      </c>
      <c r="D1447" s="5" t="s">
        <v>468</v>
      </c>
      <c r="E1447" s="5"/>
      <c r="F1447" s="6" t="s">
        <v>4533</v>
      </c>
    </row>
    <row r="1448">
      <c r="A1448" s="5" t="s">
        <v>21</v>
      </c>
      <c r="B1448" s="5" t="s">
        <v>197</v>
      </c>
      <c r="C1448" s="5" t="s">
        <v>4534</v>
      </c>
      <c r="D1448" s="5" t="s">
        <v>468</v>
      </c>
      <c r="E1448" s="5" t="s">
        <v>4535</v>
      </c>
      <c r="F1448" s="6" t="s">
        <v>4536</v>
      </c>
    </row>
    <row r="1449">
      <c r="A1449" s="5" t="s">
        <v>21</v>
      </c>
      <c r="B1449" s="5" t="s">
        <v>197</v>
      </c>
      <c r="C1449" s="5" t="s">
        <v>4537</v>
      </c>
      <c r="D1449" s="5" t="s">
        <v>468</v>
      </c>
      <c r="E1449" s="5" t="s">
        <v>4538</v>
      </c>
      <c r="F1449" s="6" t="s">
        <v>4539</v>
      </c>
    </row>
    <row r="1450">
      <c r="A1450" s="5" t="s">
        <v>21</v>
      </c>
      <c r="B1450" s="5" t="s">
        <v>197</v>
      </c>
      <c r="C1450" s="5" t="s">
        <v>4540</v>
      </c>
      <c r="D1450" s="5" t="s">
        <v>468</v>
      </c>
      <c r="E1450" s="5" t="s">
        <v>4515</v>
      </c>
      <c r="F1450" s="6" t="s">
        <v>4541</v>
      </c>
    </row>
    <row r="1451">
      <c r="A1451" s="5" t="s">
        <v>21</v>
      </c>
      <c r="B1451" s="5" t="s">
        <v>197</v>
      </c>
      <c r="C1451" s="5" t="s">
        <v>4542</v>
      </c>
      <c r="D1451" s="5" t="s">
        <v>468</v>
      </c>
      <c r="E1451" s="5" t="s">
        <v>4543</v>
      </c>
      <c r="F1451" s="6" t="s">
        <v>4544</v>
      </c>
    </row>
    <row r="1452">
      <c r="A1452" s="5" t="s">
        <v>21</v>
      </c>
      <c r="B1452" s="5" t="s">
        <v>197</v>
      </c>
      <c r="C1452" s="5" t="s">
        <v>4545</v>
      </c>
      <c r="D1452" s="5" t="s">
        <v>468</v>
      </c>
      <c r="E1452" s="5" t="s">
        <v>4546</v>
      </c>
      <c r="F1452" s="6" t="s">
        <v>4547</v>
      </c>
    </row>
    <row r="1453">
      <c r="A1453" s="5" t="s">
        <v>21</v>
      </c>
      <c r="B1453" s="5" t="s">
        <v>197</v>
      </c>
      <c r="C1453" s="5" t="s">
        <v>4548</v>
      </c>
      <c r="D1453" s="5" t="s">
        <v>468</v>
      </c>
      <c r="E1453" s="5" t="s">
        <v>4549</v>
      </c>
      <c r="F1453" s="6" t="s">
        <v>4550</v>
      </c>
    </row>
    <row r="1454">
      <c r="A1454" s="5" t="s">
        <v>21</v>
      </c>
      <c r="B1454" s="5" t="s">
        <v>197</v>
      </c>
      <c r="C1454" s="5" t="s">
        <v>4551</v>
      </c>
      <c r="D1454" s="5" t="s">
        <v>468</v>
      </c>
      <c r="E1454" s="5" t="s">
        <v>4552</v>
      </c>
      <c r="F1454" s="6" t="s">
        <v>4553</v>
      </c>
    </row>
    <row r="1455">
      <c r="A1455" s="5" t="s">
        <v>21</v>
      </c>
      <c r="B1455" s="5" t="s">
        <v>197</v>
      </c>
      <c r="C1455" s="5" t="s">
        <v>4554</v>
      </c>
      <c r="D1455" s="5" t="s">
        <v>468</v>
      </c>
      <c r="E1455" s="5" t="s">
        <v>4555</v>
      </c>
      <c r="F1455" s="6" t="s">
        <v>4556</v>
      </c>
    </row>
    <row r="1456">
      <c r="A1456" s="5" t="s">
        <v>21</v>
      </c>
      <c r="B1456" s="5" t="s">
        <v>197</v>
      </c>
      <c r="C1456" s="5" t="s">
        <v>4557</v>
      </c>
      <c r="D1456" s="5" t="s">
        <v>468</v>
      </c>
      <c r="E1456" s="5" t="s">
        <v>4558</v>
      </c>
      <c r="F1456" s="6" t="s">
        <v>4559</v>
      </c>
    </row>
    <row r="1457">
      <c r="A1457" s="5" t="s">
        <v>21</v>
      </c>
      <c r="B1457" s="5" t="s">
        <v>197</v>
      </c>
      <c r="C1457" s="5" t="s">
        <v>4560</v>
      </c>
      <c r="D1457" s="5" t="s">
        <v>548</v>
      </c>
      <c r="E1457" s="5" t="s">
        <v>4561</v>
      </c>
      <c r="F1457" s="6" t="s">
        <v>4562</v>
      </c>
    </row>
    <row r="1458">
      <c r="A1458" s="5" t="s">
        <v>21</v>
      </c>
      <c r="B1458" s="5" t="s">
        <v>197</v>
      </c>
      <c r="C1458" s="5" t="s">
        <v>4563</v>
      </c>
      <c r="D1458" s="5" t="s">
        <v>468</v>
      </c>
      <c r="E1458" s="5" t="s">
        <v>4564</v>
      </c>
      <c r="F1458" s="6" t="s">
        <v>4565</v>
      </c>
    </row>
    <row r="1459">
      <c r="A1459" s="5" t="s">
        <v>21</v>
      </c>
      <c r="B1459" s="5" t="s">
        <v>197</v>
      </c>
      <c r="C1459" s="5" t="s">
        <v>4566</v>
      </c>
      <c r="D1459" s="5" t="s">
        <v>468</v>
      </c>
      <c r="E1459" s="5" t="s">
        <v>4567</v>
      </c>
      <c r="F1459" s="6" t="s">
        <v>4568</v>
      </c>
    </row>
    <row r="1460">
      <c r="A1460" s="5" t="s">
        <v>21</v>
      </c>
      <c r="B1460" s="5" t="s">
        <v>197</v>
      </c>
      <c r="C1460" s="5" t="s">
        <v>4569</v>
      </c>
      <c r="D1460" s="5" t="s">
        <v>468</v>
      </c>
      <c r="E1460" s="5" t="s">
        <v>4570</v>
      </c>
      <c r="F1460" s="6" t="s">
        <v>4571</v>
      </c>
    </row>
    <row r="1461">
      <c r="A1461" s="5" t="s">
        <v>21</v>
      </c>
      <c r="B1461" s="5" t="s">
        <v>197</v>
      </c>
      <c r="C1461" s="5" t="s">
        <v>4572</v>
      </c>
      <c r="D1461" s="5" t="s">
        <v>468</v>
      </c>
      <c r="E1461" s="5" t="s">
        <v>4573</v>
      </c>
      <c r="F1461" s="6" t="s">
        <v>4574</v>
      </c>
    </row>
    <row r="1462">
      <c r="A1462" s="5" t="s">
        <v>21</v>
      </c>
      <c r="B1462" s="5" t="s">
        <v>197</v>
      </c>
      <c r="C1462" s="5" t="s">
        <v>4575</v>
      </c>
      <c r="D1462" s="5" t="s">
        <v>468</v>
      </c>
      <c r="E1462" s="5" t="s">
        <v>4576</v>
      </c>
      <c r="F1462" s="6" t="s">
        <v>4577</v>
      </c>
    </row>
    <row r="1463">
      <c r="A1463" s="5" t="s">
        <v>21</v>
      </c>
      <c r="B1463" s="5" t="s">
        <v>198</v>
      </c>
      <c r="C1463" s="5" t="s">
        <v>4578</v>
      </c>
      <c r="D1463" s="5" t="s">
        <v>468</v>
      </c>
      <c r="E1463" s="5" t="s">
        <v>4579</v>
      </c>
      <c r="F1463" s="6" t="s">
        <v>4580</v>
      </c>
    </row>
    <row r="1464">
      <c r="A1464" s="5" t="s">
        <v>21</v>
      </c>
      <c r="B1464" s="5" t="s">
        <v>198</v>
      </c>
      <c r="C1464" s="5" t="s">
        <v>4581</v>
      </c>
      <c r="D1464" s="5" t="s">
        <v>468</v>
      </c>
      <c r="E1464" s="5"/>
      <c r="F1464" s="6" t="s">
        <v>4582</v>
      </c>
    </row>
    <row r="1465">
      <c r="A1465" s="5" t="s">
        <v>21</v>
      </c>
      <c r="B1465" s="5" t="s">
        <v>198</v>
      </c>
      <c r="C1465" s="5" t="s">
        <v>4583</v>
      </c>
      <c r="D1465" s="5" t="s">
        <v>468</v>
      </c>
      <c r="E1465" s="5" t="s">
        <v>4584</v>
      </c>
      <c r="F1465" s="6" t="s">
        <v>4585</v>
      </c>
    </row>
    <row r="1466">
      <c r="A1466" s="5" t="s">
        <v>21</v>
      </c>
      <c r="B1466" s="5" t="s">
        <v>198</v>
      </c>
      <c r="C1466" s="5" t="s">
        <v>4586</v>
      </c>
      <c r="D1466" s="5" t="s">
        <v>468</v>
      </c>
      <c r="E1466" s="5" t="s">
        <v>4587</v>
      </c>
      <c r="F1466" s="6" t="s">
        <v>4588</v>
      </c>
    </row>
    <row r="1467">
      <c r="A1467" s="5" t="s">
        <v>21</v>
      </c>
      <c r="B1467" s="5" t="s">
        <v>198</v>
      </c>
      <c r="C1467" s="5" t="s">
        <v>4589</v>
      </c>
      <c r="D1467" s="5" t="s">
        <v>468</v>
      </c>
      <c r="E1467" s="5" t="s">
        <v>4590</v>
      </c>
      <c r="F1467" s="6" t="s">
        <v>4591</v>
      </c>
    </row>
    <row r="1468">
      <c r="A1468" s="5" t="s">
        <v>21</v>
      </c>
      <c r="B1468" s="5" t="s">
        <v>198</v>
      </c>
      <c r="C1468" s="5" t="s">
        <v>4592</v>
      </c>
      <c r="D1468" s="5" t="s">
        <v>468</v>
      </c>
      <c r="E1468" s="5" t="s">
        <v>4593</v>
      </c>
      <c r="F1468" s="6" t="s">
        <v>4594</v>
      </c>
    </row>
    <row r="1469">
      <c r="A1469" s="5" t="s">
        <v>21</v>
      </c>
      <c r="B1469" s="5" t="s">
        <v>198</v>
      </c>
      <c r="C1469" s="5" t="s">
        <v>4595</v>
      </c>
      <c r="D1469" s="5" t="s">
        <v>468</v>
      </c>
      <c r="E1469" s="5" t="s">
        <v>4596</v>
      </c>
      <c r="F1469" s="6" t="s">
        <v>4597</v>
      </c>
    </row>
    <row r="1470">
      <c r="A1470" s="5" t="s">
        <v>21</v>
      </c>
      <c r="B1470" s="5" t="s">
        <v>198</v>
      </c>
      <c r="C1470" s="5" t="s">
        <v>4598</v>
      </c>
      <c r="D1470" s="5" t="s">
        <v>468</v>
      </c>
      <c r="E1470" s="5" t="s">
        <v>4599</v>
      </c>
      <c r="F1470" s="6" t="s">
        <v>4600</v>
      </c>
    </row>
    <row r="1471">
      <c r="A1471" s="5" t="s">
        <v>21</v>
      </c>
      <c r="B1471" s="5" t="s">
        <v>198</v>
      </c>
      <c r="C1471" s="5" t="s">
        <v>4601</v>
      </c>
      <c r="D1471" s="5" t="s">
        <v>468</v>
      </c>
      <c r="E1471" s="5" t="s">
        <v>4602</v>
      </c>
      <c r="F1471" s="6" t="s">
        <v>4603</v>
      </c>
    </row>
    <row r="1472">
      <c r="A1472" s="5" t="s">
        <v>21</v>
      </c>
      <c r="B1472" s="5" t="s">
        <v>198</v>
      </c>
      <c r="C1472" s="5" t="s">
        <v>4604</v>
      </c>
      <c r="D1472" s="5" t="s">
        <v>468</v>
      </c>
      <c r="E1472" s="5" t="s">
        <v>4605</v>
      </c>
      <c r="F1472" s="6" t="s">
        <v>4606</v>
      </c>
    </row>
    <row r="1473">
      <c r="A1473" s="5" t="s">
        <v>21</v>
      </c>
      <c r="B1473" s="5" t="s">
        <v>198</v>
      </c>
      <c r="C1473" s="5" t="s">
        <v>4607</v>
      </c>
      <c r="D1473" s="5" t="s">
        <v>468</v>
      </c>
      <c r="E1473" s="5" t="s">
        <v>4608</v>
      </c>
      <c r="F1473" s="6" t="s">
        <v>4609</v>
      </c>
    </row>
    <row r="1474">
      <c r="A1474" s="5" t="s">
        <v>21</v>
      </c>
      <c r="B1474" s="5" t="s">
        <v>198</v>
      </c>
      <c r="C1474" s="5" t="s">
        <v>4610</v>
      </c>
      <c r="D1474" s="5" t="s">
        <v>468</v>
      </c>
      <c r="E1474" s="5" t="s">
        <v>4611</v>
      </c>
      <c r="F1474" s="6" t="s">
        <v>4612</v>
      </c>
    </row>
    <row r="1475">
      <c r="A1475" s="5" t="s">
        <v>21</v>
      </c>
      <c r="B1475" s="5" t="s">
        <v>198</v>
      </c>
      <c r="C1475" s="5" t="s">
        <v>4613</v>
      </c>
      <c r="D1475" s="5" t="s">
        <v>468</v>
      </c>
      <c r="E1475" s="5" t="s">
        <v>4614</v>
      </c>
      <c r="F1475" s="6" t="s">
        <v>4615</v>
      </c>
    </row>
    <row r="1476">
      <c r="A1476" s="5" t="s">
        <v>21</v>
      </c>
      <c r="B1476" s="5" t="s">
        <v>198</v>
      </c>
      <c r="C1476" s="5" t="s">
        <v>4616</v>
      </c>
      <c r="D1476" s="5" t="s">
        <v>548</v>
      </c>
      <c r="E1476" s="5" t="s">
        <v>4617</v>
      </c>
      <c r="F1476" s="6" t="s">
        <v>4618</v>
      </c>
    </row>
    <row r="1477">
      <c r="A1477" s="5" t="s">
        <v>21</v>
      </c>
      <c r="B1477" s="5" t="s">
        <v>198</v>
      </c>
      <c r="C1477" s="5" t="s">
        <v>4619</v>
      </c>
      <c r="D1477" s="5" t="s">
        <v>4620</v>
      </c>
      <c r="E1477" s="5" t="s">
        <v>4621</v>
      </c>
      <c r="F1477" s="6" t="s">
        <v>4622</v>
      </c>
    </row>
    <row r="1478">
      <c r="A1478" s="5" t="s">
        <v>21</v>
      </c>
      <c r="B1478" s="5" t="s">
        <v>198</v>
      </c>
      <c r="C1478" s="5" t="s">
        <v>4623</v>
      </c>
      <c r="D1478" s="5" t="s">
        <v>468</v>
      </c>
      <c r="E1478" s="5" t="s">
        <v>4587</v>
      </c>
      <c r="F1478" s="6" t="s">
        <v>4624</v>
      </c>
    </row>
    <row r="1479">
      <c r="A1479" s="5" t="s">
        <v>21</v>
      </c>
      <c r="B1479" s="5" t="s">
        <v>198</v>
      </c>
      <c r="C1479" s="5" t="s">
        <v>4625</v>
      </c>
      <c r="D1479" s="5" t="s">
        <v>468</v>
      </c>
      <c r="E1479" s="5" t="s">
        <v>4626</v>
      </c>
      <c r="F1479" s="6" t="s">
        <v>4627</v>
      </c>
    </row>
    <row r="1480">
      <c r="A1480" s="5" t="s">
        <v>21</v>
      </c>
      <c r="B1480" s="5" t="s">
        <v>198</v>
      </c>
      <c r="C1480" s="5" t="s">
        <v>4628</v>
      </c>
      <c r="D1480" s="5" t="s">
        <v>468</v>
      </c>
      <c r="E1480" s="5" t="s">
        <v>4629</v>
      </c>
      <c r="F1480" s="6" t="s">
        <v>4630</v>
      </c>
    </row>
    <row r="1481">
      <c r="A1481" s="5" t="s">
        <v>21</v>
      </c>
      <c r="B1481" s="5" t="s">
        <v>199</v>
      </c>
      <c r="C1481" s="5" t="s">
        <v>4631</v>
      </c>
      <c r="D1481" s="5" t="s">
        <v>468</v>
      </c>
      <c r="E1481" s="5" t="s">
        <v>4632</v>
      </c>
      <c r="F1481" s="6" t="s">
        <v>4633</v>
      </c>
    </row>
    <row r="1482">
      <c r="A1482" s="5" t="s">
        <v>21</v>
      </c>
      <c r="B1482" s="5" t="s">
        <v>199</v>
      </c>
      <c r="C1482" s="5" t="s">
        <v>4634</v>
      </c>
      <c r="D1482" s="5" t="s">
        <v>468</v>
      </c>
      <c r="E1482" s="5" t="s">
        <v>4635</v>
      </c>
      <c r="F1482" s="6" t="s">
        <v>4636</v>
      </c>
    </row>
    <row r="1483">
      <c r="A1483" s="5" t="s">
        <v>21</v>
      </c>
      <c r="B1483" s="5" t="s">
        <v>199</v>
      </c>
      <c r="C1483" s="5" t="s">
        <v>4637</v>
      </c>
      <c r="D1483" s="5" t="s">
        <v>468</v>
      </c>
      <c r="E1483" s="5"/>
      <c r="F1483" s="6" t="s">
        <v>4638</v>
      </c>
    </row>
    <row r="1484">
      <c r="A1484" s="5" t="s">
        <v>21</v>
      </c>
      <c r="B1484" s="5" t="s">
        <v>199</v>
      </c>
      <c r="C1484" s="5" t="s">
        <v>4639</v>
      </c>
      <c r="D1484" s="5" t="s">
        <v>468</v>
      </c>
      <c r="E1484" s="5"/>
      <c r="F1484" s="6" t="s">
        <v>4640</v>
      </c>
    </row>
    <row r="1485">
      <c r="A1485" s="5" t="s">
        <v>21</v>
      </c>
      <c r="B1485" s="5" t="s">
        <v>199</v>
      </c>
      <c r="C1485" s="5" t="s">
        <v>4641</v>
      </c>
      <c r="D1485" s="5" t="s">
        <v>468</v>
      </c>
      <c r="E1485" s="5"/>
      <c r="F1485" s="6" t="s">
        <v>4642</v>
      </c>
    </row>
    <row r="1486">
      <c r="A1486" s="5" t="s">
        <v>21</v>
      </c>
      <c r="B1486" s="5" t="s">
        <v>199</v>
      </c>
      <c r="C1486" s="5" t="s">
        <v>4643</v>
      </c>
      <c r="D1486" s="5" t="s">
        <v>468</v>
      </c>
      <c r="E1486" s="5" t="s">
        <v>4644</v>
      </c>
      <c r="F1486" s="6" t="s">
        <v>4645</v>
      </c>
    </row>
    <row r="1487">
      <c r="A1487" s="5" t="s">
        <v>21</v>
      </c>
      <c r="B1487" s="5" t="s">
        <v>199</v>
      </c>
      <c r="C1487" s="5" t="s">
        <v>4646</v>
      </c>
      <c r="D1487" s="5" t="s">
        <v>468</v>
      </c>
      <c r="E1487" s="5"/>
      <c r="F1487" s="6" t="s">
        <v>4647</v>
      </c>
    </row>
    <row r="1488">
      <c r="A1488" s="5" t="s">
        <v>21</v>
      </c>
      <c r="B1488" s="5" t="s">
        <v>199</v>
      </c>
      <c r="C1488" s="5" t="s">
        <v>4648</v>
      </c>
      <c r="D1488" s="5" t="s">
        <v>468</v>
      </c>
      <c r="E1488" s="5" t="s">
        <v>4649</v>
      </c>
      <c r="F1488" s="6" t="s">
        <v>4650</v>
      </c>
    </row>
    <row r="1489">
      <c r="A1489" s="5" t="s">
        <v>21</v>
      </c>
      <c r="B1489" s="5" t="s">
        <v>199</v>
      </c>
      <c r="C1489" s="5" t="s">
        <v>4651</v>
      </c>
      <c r="D1489" s="5" t="s">
        <v>468</v>
      </c>
      <c r="E1489" s="5" t="s">
        <v>4652</v>
      </c>
      <c r="F1489" s="6" t="s">
        <v>4653</v>
      </c>
    </row>
    <row r="1490">
      <c r="A1490" s="5" t="s">
        <v>21</v>
      </c>
      <c r="B1490" s="5" t="s">
        <v>199</v>
      </c>
      <c r="C1490" s="5" t="s">
        <v>4654</v>
      </c>
      <c r="D1490" s="5" t="s">
        <v>468</v>
      </c>
      <c r="E1490" s="5" t="s">
        <v>4655</v>
      </c>
      <c r="F1490" s="6" t="s">
        <v>4656</v>
      </c>
    </row>
    <row r="1491">
      <c r="A1491" s="5" t="s">
        <v>21</v>
      </c>
      <c r="B1491" s="5" t="s">
        <v>200</v>
      </c>
      <c r="C1491" s="5" t="s">
        <v>4657</v>
      </c>
      <c r="D1491" s="5" t="s">
        <v>468</v>
      </c>
      <c r="E1491" s="5" t="s">
        <v>4658</v>
      </c>
      <c r="F1491" s="6" t="s">
        <v>4659</v>
      </c>
    </row>
    <row r="1492">
      <c r="A1492" s="5" t="s">
        <v>21</v>
      </c>
      <c r="B1492" s="5" t="s">
        <v>200</v>
      </c>
      <c r="C1492" s="5" t="s">
        <v>4660</v>
      </c>
      <c r="D1492" s="5" t="s">
        <v>468</v>
      </c>
      <c r="E1492" s="5" t="s">
        <v>4661</v>
      </c>
      <c r="F1492" s="6" t="s">
        <v>4662</v>
      </c>
    </row>
    <row r="1493">
      <c r="A1493" s="5" t="s">
        <v>21</v>
      </c>
      <c r="B1493" s="5" t="s">
        <v>200</v>
      </c>
      <c r="C1493" s="5" t="s">
        <v>4663</v>
      </c>
      <c r="D1493" s="5" t="s">
        <v>468</v>
      </c>
      <c r="E1493" s="5" t="s">
        <v>4664</v>
      </c>
      <c r="F1493" s="6" t="s">
        <v>4665</v>
      </c>
    </row>
    <row r="1494">
      <c r="A1494" s="5" t="s">
        <v>21</v>
      </c>
      <c r="B1494" s="5" t="s">
        <v>201</v>
      </c>
      <c r="C1494" s="5" t="s">
        <v>4666</v>
      </c>
      <c r="D1494" s="5" t="s">
        <v>468</v>
      </c>
      <c r="E1494" s="5" t="s">
        <v>4667</v>
      </c>
      <c r="F1494" s="6" t="s">
        <v>4668</v>
      </c>
    </row>
    <row r="1495">
      <c r="A1495" s="5" t="s">
        <v>21</v>
      </c>
      <c r="B1495" s="5" t="s">
        <v>201</v>
      </c>
      <c r="C1495" s="5" t="s">
        <v>4669</v>
      </c>
      <c r="D1495" s="5" t="s">
        <v>468</v>
      </c>
      <c r="E1495" s="5" t="s">
        <v>4670</v>
      </c>
      <c r="F1495" s="6" t="s">
        <v>4671</v>
      </c>
    </row>
    <row r="1496">
      <c r="A1496" s="5" t="s">
        <v>21</v>
      </c>
      <c r="B1496" s="5" t="s">
        <v>201</v>
      </c>
      <c r="C1496" s="5" t="s">
        <v>4672</v>
      </c>
      <c r="D1496" s="5" t="s">
        <v>468</v>
      </c>
      <c r="E1496" s="5" t="s">
        <v>4673</v>
      </c>
      <c r="F1496" s="6" t="s">
        <v>4674</v>
      </c>
    </row>
    <row r="1497">
      <c r="A1497" s="5" t="s">
        <v>21</v>
      </c>
      <c r="B1497" s="5" t="s">
        <v>201</v>
      </c>
      <c r="C1497" s="5" t="s">
        <v>4675</v>
      </c>
      <c r="D1497" s="5" t="s">
        <v>468</v>
      </c>
      <c r="E1497" s="5" t="s">
        <v>4676</v>
      </c>
      <c r="F1497" s="6" t="s">
        <v>4677</v>
      </c>
    </row>
    <row r="1498">
      <c r="A1498" s="5" t="s">
        <v>21</v>
      </c>
      <c r="B1498" s="5" t="s">
        <v>201</v>
      </c>
      <c r="C1498" s="5" t="s">
        <v>4678</v>
      </c>
      <c r="D1498" s="5" t="s">
        <v>468</v>
      </c>
      <c r="E1498" s="5" t="s">
        <v>4679</v>
      </c>
      <c r="F1498" s="6" t="s">
        <v>4680</v>
      </c>
    </row>
    <row r="1499">
      <c r="A1499" s="5" t="s">
        <v>21</v>
      </c>
      <c r="B1499" s="5" t="s">
        <v>201</v>
      </c>
      <c r="C1499" s="5" t="s">
        <v>4681</v>
      </c>
      <c r="D1499" s="5" t="s">
        <v>468</v>
      </c>
      <c r="E1499" s="5" t="s">
        <v>4682</v>
      </c>
      <c r="F1499" s="6" t="s">
        <v>4683</v>
      </c>
    </row>
    <row r="1500">
      <c r="A1500" s="5" t="s">
        <v>21</v>
      </c>
      <c r="B1500" s="5" t="s">
        <v>201</v>
      </c>
      <c r="C1500" s="5" t="s">
        <v>4684</v>
      </c>
      <c r="D1500" s="5" t="s">
        <v>468</v>
      </c>
      <c r="E1500" s="5"/>
      <c r="F1500" s="6" t="s">
        <v>4685</v>
      </c>
    </row>
    <row r="1501">
      <c r="A1501" s="5" t="s">
        <v>21</v>
      </c>
      <c r="B1501" s="5" t="s">
        <v>201</v>
      </c>
      <c r="C1501" s="5" t="s">
        <v>4686</v>
      </c>
      <c r="D1501" s="5" t="s">
        <v>468</v>
      </c>
      <c r="E1501" s="5" t="s">
        <v>4687</v>
      </c>
      <c r="F1501" s="6" t="s">
        <v>4688</v>
      </c>
    </row>
    <row r="1502">
      <c r="A1502" s="5" t="s">
        <v>21</v>
      </c>
      <c r="B1502" s="5" t="s">
        <v>201</v>
      </c>
      <c r="C1502" s="5" t="s">
        <v>4689</v>
      </c>
      <c r="D1502" s="5" t="s">
        <v>468</v>
      </c>
      <c r="E1502" s="5" t="s">
        <v>4690</v>
      </c>
      <c r="F1502" s="6" t="s">
        <v>4691</v>
      </c>
    </row>
    <row r="1503">
      <c r="A1503" s="5" t="s">
        <v>21</v>
      </c>
      <c r="B1503" s="5" t="s">
        <v>201</v>
      </c>
      <c r="C1503" s="5" t="s">
        <v>4692</v>
      </c>
      <c r="D1503" s="5" t="s">
        <v>468</v>
      </c>
      <c r="E1503" s="5" t="s">
        <v>4693</v>
      </c>
      <c r="F1503" s="6" t="s">
        <v>4694</v>
      </c>
    </row>
    <row r="1504">
      <c r="A1504" s="5" t="s">
        <v>21</v>
      </c>
      <c r="B1504" s="5" t="s">
        <v>201</v>
      </c>
      <c r="C1504" s="5" t="s">
        <v>4695</v>
      </c>
      <c r="D1504" s="5" t="s">
        <v>468</v>
      </c>
      <c r="E1504" s="5" t="s">
        <v>4696</v>
      </c>
      <c r="F1504" s="6" t="s">
        <v>4697</v>
      </c>
    </row>
    <row r="1505">
      <c r="A1505" s="5" t="s">
        <v>21</v>
      </c>
      <c r="B1505" s="5" t="s">
        <v>201</v>
      </c>
      <c r="C1505" s="5" t="s">
        <v>4698</v>
      </c>
      <c r="D1505" s="5" t="s">
        <v>468</v>
      </c>
      <c r="E1505" s="5" t="s">
        <v>4699</v>
      </c>
      <c r="F1505" s="6" t="s">
        <v>4700</v>
      </c>
    </row>
    <row r="1506">
      <c r="A1506" s="5" t="s">
        <v>21</v>
      </c>
      <c r="B1506" s="5" t="s">
        <v>201</v>
      </c>
      <c r="C1506" s="5" t="s">
        <v>4701</v>
      </c>
      <c r="D1506" s="5" t="s">
        <v>468</v>
      </c>
      <c r="E1506" s="5" t="s">
        <v>4702</v>
      </c>
      <c r="F1506" s="6" t="s">
        <v>4703</v>
      </c>
    </row>
    <row r="1507">
      <c r="A1507" s="5" t="s">
        <v>21</v>
      </c>
      <c r="B1507" s="5" t="s">
        <v>201</v>
      </c>
      <c r="C1507" s="5" t="s">
        <v>4704</v>
      </c>
      <c r="D1507" s="5" t="s">
        <v>468</v>
      </c>
      <c r="E1507" s="5"/>
      <c r="F1507" s="6" t="s">
        <v>4705</v>
      </c>
    </row>
    <row r="1508">
      <c r="A1508" s="5" t="s">
        <v>21</v>
      </c>
      <c r="B1508" s="5" t="s">
        <v>201</v>
      </c>
      <c r="C1508" s="5" t="s">
        <v>4706</v>
      </c>
      <c r="D1508" s="5" t="s">
        <v>468</v>
      </c>
      <c r="E1508" s="5" t="s">
        <v>4707</v>
      </c>
      <c r="F1508" s="6" t="s">
        <v>4708</v>
      </c>
    </row>
    <row r="1509">
      <c r="A1509" s="5" t="s">
        <v>21</v>
      </c>
      <c r="B1509" s="5" t="s">
        <v>201</v>
      </c>
      <c r="C1509" s="5" t="s">
        <v>4709</v>
      </c>
      <c r="D1509" s="5" t="s">
        <v>468</v>
      </c>
      <c r="E1509" s="5" t="s">
        <v>4710</v>
      </c>
      <c r="F1509" s="6" t="s">
        <v>4711</v>
      </c>
    </row>
    <row r="1510">
      <c r="A1510" s="5" t="s">
        <v>21</v>
      </c>
      <c r="B1510" s="5" t="s">
        <v>201</v>
      </c>
      <c r="C1510" s="5" t="s">
        <v>4712</v>
      </c>
      <c r="D1510" s="5" t="s">
        <v>468</v>
      </c>
      <c r="E1510" s="5" t="s">
        <v>4713</v>
      </c>
      <c r="F1510" s="6" t="s">
        <v>4714</v>
      </c>
    </row>
    <row r="1511">
      <c r="A1511" s="5" t="s">
        <v>21</v>
      </c>
      <c r="B1511" s="5" t="s">
        <v>201</v>
      </c>
      <c r="C1511" s="5" t="s">
        <v>4715</v>
      </c>
      <c r="D1511" s="5" t="s">
        <v>468</v>
      </c>
      <c r="E1511" s="5" t="s">
        <v>4716</v>
      </c>
      <c r="F1511" s="6" t="s">
        <v>4717</v>
      </c>
    </row>
    <row r="1512">
      <c r="A1512" s="5" t="s">
        <v>21</v>
      </c>
      <c r="B1512" s="5" t="s">
        <v>201</v>
      </c>
      <c r="C1512" s="5" t="s">
        <v>4718</v>
      </c>
      <c r="D1512" s="5" t="s">
        <v>468</v>
      </c>
      <c r="E1512" s="5" t="s">
        <v>4719</v>
      </c>
      <c r="F1512" s="6" t="s">
        <v>4720</v>
      </c>
    </row>
    <row r="1513">
      <c r="A1513" s="5" t="s">
        <v>21</v>
      </c>
      <c r="B1513" s="5" t="s">
        <v>201</v>
      </c>
      <c r="C1513" s="5" t="s">
        <v>4721</v>
      </c>
      <c r="D1513" s="5" t="s">
        <v>468</v>
      </c>
      <c r="E1513" s="5" t="s">
        <v>4687</v>
      </c>
      <c r="F1513" s="6" t="s">
        <v>4722</v>
      </c>
    </row>
    <row r="1514">
      <c r="A1514" s="5" t="s">
        <v>21</v>
      </c>
      <c r="B1514" s="5" t="s">
        <v>201</v>
      </c>
      <c r="C1514" s="5" t="s">
        <v>201</v>
      </c>
      <c r="D1514" s="5" t="s">
        <v>468</v>
      </c>
      <c r="E1514" s="5" t="s">
        <v>4723</v>
      </c>
      <c r="F1514" s="6" t="s">
        <v>4724</v>
      </c>
    </row>
    <row r="1515">
      <c r="A1515" s="5" t="s">
        <v>21</v>
      </c>
      <c r="B1515" s="5" t="s">
        <v>201</v>
      </c>
      <c r="C1515" s="5" t="s">
        <v>4725</v>
      </c>
      <c r="D1515" s="5" t="s">
        <v>468</v>
      </c>
      <c r="E1515" s="5" t="s">
        <v>4726</v>
      </c>
      <c r="F1515" s="6" t="s">
        <v>4727</v>
      </c>
    </row>
    <row r="1516">
      <c r="A1516" s="5" t="s">
        <v>21</v>
      </c>
      <c r="B1516" s="5" t="s">
        <v>201</v>
      </c>
      <c r="C1516" s="5" t="s">
        <v>4728</v>
      </c>
      <c r="D1516" s="5" t="s">
        <v>468</v>
      </c>
      <c r="E1516" s="5" t="s">
        <v>4729</v>
      </c>
      <c r="F1516" s="6" t="s">
        <v>4730</v>
      </c>
    </row>
    <row r="1517">
      <c r="A1517" s="5" t="s">
        <v>21</v>
      </c>
      <c r="B1517" s="5" t="s">
        <v>201</v>
      </c>
      <c r="C1517" s="5" t="s">
        <v>4731</v>
      </c>
      <c r="D1517" s="5" t="s">
        <v>468</v>
      </c>
      <c r="E1517" s="5" t="s">
        <v>4732</v>
      </c>
      <c r="F1517" s="6" t="s">
        <v>4733</v>
      </c>
    </row>
    <row r="1518">
      <c r="A1518" s="5" t="s">
        <v>21</v>
      </c>
      <c r="B1518" s="5" t="s">
        <v>201</v>
      </c>
      <c r="C1518" s="5" t="s">
        <v>4734</v>
      </c>
      <c r="D1518" s="5" t="s">
        <v>468</v>
      </c>
      <c r="E1518" s="5" t="s">
        <v>4735</v>
      </c>
      <c r="F1518" s="6" t="s">
        <v>4736</v>
      </c>
    </row>
    <row r="1519">
      <c r="A1519" s="5" t="s">
        <v>21</v>
      </c>
      <c r="B1519" s="5" t="s">
        <v>201</v>
      </c>
      <c r="C1519" s="5" t="s">
        <v>4737</v>
      </c>
      <c r="D1519" s="5" t="s">
        <v>468</v>
      </c>
      <c r="E1519" s="5" t="s">
        <v>4738</v>
      </c>
      <c r="F1519" s="6" t="s">
        <v>4739</v>
      </c>
    </row>
    <row r="1520">
      <c r="A1520" s="5" t="s">
        <v>21</v>
      </c>
      <c r="B1520" s="5" t="s">
        <v>201</v>
      </c>
      <c r="C1520" s="5" t="s">
        <v>4740</v>
      </c>
      <c r="D1520" s="5" t="s">
        <v>468</v>
      </c>
      <c r="E1520" s="5" t="s">
        <v>4741</v>
      </c>
      <c r="F1520" s="6" t="s">
        <v>4742</v>
      </c>
    </row>
    <row r="1521">
      <c r="A1521" s="5" t="s">
        <v>21</v>
      </c>
      <c r="B1521" s="5" t="s">
        <v>201</v>
      </c>
      <c r="C1521" s="5" t="s">
        <v>4743</v>
      </c>
      <c r="D1521" s="5" t="s">
        <v>468</v>
      </c>
      <c r="E1521" s="5" t="s">
        <v>4679</v>
      </c>
      <c r="F1521" s="6" t="s">
        <v>4744</v>
      </c>
    </row>
    <row r="1522">
      <c r="A1522" s="5" t="s">
        <v>21</v>
      </c>
      <c r="B1522" s="5" t="s">
        <v>202</v>
      </c>
      <c r="C1522" s="5" t="s">
        <v>4745</v>
      </c>
      <c r="D1522" s="5" t="s">
        <v>468</v>
      </c>
      <c r="E1522" s="5" t="s">
        <v>4746</v>
      </c>
      <c r="F1522" s="6" t="s">
        <v>4747</v>
      </c>
    </row>
    <row r="1523">
      <c r="A1523" s="5" t="s">
        <v>21</v>
      </c>
      <c r="B1523" s="5" t="s">
        <v>202</v>
      </c>
      <c r="C1523" s="5" t="s">
        <v>4748</v>
      </c>
      <c r="D1523" s="5" t="s">
        <v>468</v>
      </c>
      <c r="E1523" s="5" t="s">
        <v>4746</v>
      </c>
      <c r="F1523" s="6" t="s">
        <v>4749</v>
      </c>
    </row>
    <row r="1524">
      <c r="A1524" s="5" t="s">
        <v>21</v>
      </c>
      <c r="B1524" s="5" t="s">
        <v>202</v>
      </c>
      <c r="C1524" s="5" t="s">
        <v>4750</v>
      </c>
      <c r="D1524" s="5" t="s">
        <v>468</v>
      </c>
      <c r="E1524" s="5" t="s">
        <v>4751</v>
      </c>
      <c r="F1524" s="6" t="s">
        <v>4752</v>
      </c>
    </row>
    <row r="1525">
      <c r="A1525" s="5" t="s">
        <v>21</v>
      </c>
      <c r="B1525" s="5" t="s">
        <v>203</v>
      </c>
      <c r="C1525" s="5" t="s">
        <v>4753</v>
      </c>
      <c r="D1525" s="5" t="s">
        <v>468</v>
      </c>
      <c r="E1525" s="5" t="s">
        <v>4754</v>
      </c>
      <c r="F1525" s="6" t="s">
        <v>4755</v>
      </c>
    </row>
    <row r="1526">
      <c r="A1526" s="5" t="s">
        <v>21</v>
      </c>
      <c r="B1526" s="5" t="s">
        <v>203</v>
      </c>
      <c r="C1526" s="5" t="s">
        <v>4756</v>
      </c>
      <c r="D1526" s="5" t="s">
        <v>468</v>
      </c>
      <c r="E1526" s="5" t="s">
        <v>4757</v>
      </c>
      <c r="F1526" s="6" t="s">
        <v>4758</v>
      </c>
    </row>
    <row r="1527">
      <c r="A1527" s="5" t="s">
        <v>21</v>
      </c>
      <c r="B1527" s="5" t="s">
        <v>204</v>
      </c>
      <c r="C1527" s="5" t="s">
        <v>4759</v>
      </c>
      <c r="D1527" s="5" t="s">
        <v>468</v>
      </c>
      <c r="E1527" s="5" t="s">
        <v>4626</v>
      </c>
      <c r="F1527" s="6" t="s">
        <v>4760</v>
      </c>
    </row>
    <row r="1528">
      <c r="A1528" s="5" t="s">
        <v>21</v>
      </c>
      <c r="B1528" s="5" t="s">
        <v>204</v>
      </c>
      <c r="C1528" s="5" t="s">
        <v>4761</v>
      </c>
      <c r="D1528" s="5" t="s">
        <v>468</v>
      </c>
      <c r="E1528" s="5" t="s">
        <v>4762</v>
      </c>
      <c r="F1528" s="6" t="s">
        <v>4763</v>
      </c>
    </row>
    <row r="1529">
      <c r="A1529" s="5" t="s">
        <v>21</v>
      </c>
      <c r="B1529" s="5" t="s">
        <v>204</v>
      </c>
      <c r="C1529" s="5" t="s">
        <v>4764</v>
      </c>
      <c r="D1529" s="5" t="s">
        <v>468</v>
      </c>
      <c r="E1529" s="5" t="s">
        <v>4765</v>
      </c>
      <c r="F1529" s="6" t="s">
        <v>4766</v>
      </c>
    </row>
    <row r="1530">
      <c r="A1530" s="5" t="s">
        <v>21</v>
      </c>
      <c r="B1530" s="5" t="s">
        <v>205</v>
      </c>
      <c r="C1530" s="5" t="s">
        <v>4767</v>
      </c>
      <c r="D1530" s="5" t="s">
        <v>468</v>
      </c>
      <c r="E1530" s="5" t="s">
        <v>4768</v>
      </c>
      <c r="F1530" s="6" t="s">
        <v>4769</v>
      </c>
    </row>
    <row r="1531">
      <c r="A1531" s="5" t="s">
        <v>21</v>
      </c>
      <c r="B1531" s="5" t="s">
        <v>205</v>
      </c>
      <c r="C1531" s="5" t="s">
        <v>4770</v>
      </c>
      <c r="D1531" s="5" t="s">
        <v>468</v>
      </c>
      <c r="E1531" s="5" t="s">
        <v>4771</v>
      </c>
      <c r="F1531" s="6" t="s">
        <v>4772</v>
      </c>
    </row>
    <row r="1532">
      <c r="A1532" s="5" t="s">
        <v>21</v>
      </c>
      <c r="B1532" s="5" t="s">
        <v>205</v>
      </c>
      <c r="C1532" s="5" t="s">
        <v>4773</v>
      </c>
      <c r="D1532" s="5" t="s">
        <v>468</v>
      </c>
      <c r="E1532" s="5" t="s">
        <v>4774</v>
      </c>
      <c r="F1532" s="6" t="s">
        <v>4775</v>
      </c>
    </row>
    <row r="1533">
      <c r="A1533" s="5" t="s">
        <v>21</v>
      </c>
      <c r="B1533" s="5" t="s">
        <v>205</v>
      </c>
      <c r="C1533" s="5" t="s">
        <v>4776</v>
      </c>
      <c r="D1533" s="5" t="s">
        <v>468</v>
      </c>
      <c r="E1533" s="5" t="s">
        <v>4777</v>
      </c>
      <c r="F1533" s="6" t="s">
        <v>4778</v>
      </c>
    </row>
    <row r="1534">
      <c r="A1534" s="5" t="s">
        <v>21</v>
      </c>
      <c r="B1534" s="5" t="s">
        <v>206</v>
      </c>
      <c r="C1534" s="5" t="s">
        <v>4779</v>
      </c>
      <c r="D1534" s="5" t="s">
        <v>468</v>
      </c>
      <c r="E1534" s="5" t="s">
        <v>4780</v>
      </c>
      <c r="F1534" s="6" t="s">
        <v>4781</v>
      </c>
    </row>
    <row r="1535">
      <c r="A1535" s="5" t="s">
        <v>21</v>
      </c>
      <c r="B1535" s="5" t="s">
        <v>206</v>
      </c>
      <c r="C1535" s="5" t="s">
        <v>4782</v>
      </c>
      <c r="D1535" s="5" t="s">
        <v>468</v>
      </c>
      <c r="E1535" s="5" t="s">
        <v>4783</v>
      </c>
      <c r="F1535" s="6" t="s">
        <v>4784</v>
      </c>
    </row>
    <row r="1536">
      <c r="A1536" s="5" t="s">
        <v>21</v>
      </c>
      <c r="B1536" s="5" t="s">
        <v>206</v>
      </c>
      <c r="C1536" s="5" t="s">
        <v>4785</v>
      </c>
      <c r="D1536" s="5" t="s">
        <v>468</v>
      </c>
      <c r="E1536" s="5" t="s">
        <v>4786</v>
      </c>
      <c r="F1536" s="6" t="s">
        <v>4787</v>
      </c>
    </row>
    <row r="1537">
      <c r="A1537" s="5" t="s">
        <v>21</v>
      </c>
      <c r="B1537" s="5" t="s">
        <v>206</v>
      </c>
      <c r="C1537" s="5" t="s">
        <v>4788</v>
      </c>
      <c r="D1537" s="5" t="s">
        <v>468</v>
      </c>
      <c r="E1537" s="5" t="s">
        <v>4789</v>
      </c>
      <c r="F1537" s="6" t="s">
        <v>4790</v>
      </c>
    </row>
    <row r="1538">
      <c r="A1538" s="5" t="s">
        <v>21</v>
      </c>
      <c r="B1538" s="5" t="s">
        <v>206</v>
      </c>
      <c r="C1538" s="5" t="s">
        <v>4791</v>
      </c>
      <c r="D1538" s="5" t="s">
        <v>468</v>
      </c>
      <c r="E1538" s="5"/>
      <c r="F1538" s="6" t="s">
        <v>4792</v>
      </c>
    </row>
    <row r="1539">
      <c r="A1539" s="5" t="s">
        <v>21</v>
      </c>
      <c r="B1539" s="5" t="s">
        <v>206</v>
      </c>
      <c r="C1539" s="5" t="s">
        <v>4793</v>
      </c>
      <c r="D1539" s="5" t="s">
        <v>468</v>
      </c>
      <c r="E1539" s="5" t="s">
        <v>4794</v>
      </c>
      <c r="F1539" s="6" t="s">
        <v>4795</v>
      </c>
    </row>
    <row r="1540">
      <c r="A1540" s="5" t="s">
        <v>21</v>
      </c>
      <c r="B1540" s="5" t="s">
        <v>206</v>
      </c>
      <c r="C1540" s="5" t="s">
        <v>4796</v>
      </c>
      <c r="D1540" s="5" t="s">
        <v>468</v>
      </c>
      <c r="E1540" s="5" t="s">
        <v>4797</v>
      </c>
      <c r="F1540" s="6" t="s">
        <v>4798</v>
      </c>
    </row>
    <row r="1541">
      <c r="A1541" s="5" t="s">
        <v>21</v>
      </c>
      <c r="B1541" s="5" t="s">
        <v>206</v>
      </c>
      <c r="C1541" s="5" t="s">
        <v>4799</v>
      </c>
      <c r="D1541" s="5" t="s">
        <v>468</v>
      </c>
      <c r="E1541" s="5" t="s">
        <v>4800</v>
      </c>
      <c r="F1541" s="6" t="s">
        <v>4801</v>
      </c>
    </row>
    <row r="1542">
      <c r="A1542" s="5" t="s">
        <v>21</v>
      </c>
      <c r="B1542" s="5" t="s">
        <v>206</v>
      </c>
      <c r="C1542" s="5" t="s">
        <v>4802</v>
      </c>
      <c r="D1542" s="5" t="s">
        <v>468</v>
      </c>
      <c r="E1542" s="5" t="s">
        <v>4803</v>
      </c>
      <c r="F1542" s="6" t="s">
        <v>4804</v>
      </c>
    </row>
    <row r="1543">
      <c r="A1543" s="5" t="s">
        <v>21</v>
      </c>
      <c r="B1543" s="5" t="s">
        <v>206</v>
      </c>
      <c r="C1543" s="5" t="s">
        <v>4805</v>
      </c>
      <c r="D1543" s="5" t="s">
        <v>468</v>
      </c>
      <c r="E1543" s="5"/>
      <c r="F1543" s="6" t="s">
        <v>4806</v>
      </c>
    </row>
    <row r="1544">
      <c r="A1544" s="5" t="s">
        <v>21</v>
      </c>
      <c r="B1544" s="5" t="s">
        <v>206</v>
      </c>
      <c r="C1544" s="5" t="s">
        <v>4807</v>
      </c>
      <c r="D1544" s="5" t="s">
        <v>468</v>
      </c>
      <c r="E1544" s="5"/>
      <c r="F1544" s="6" t="s">
        <v>4808</v>
      </c>
    </row>
    <row r="1545">
      <c r="A1545" s="5" t="s">
        <v>22</v>
      </c>
      <c r="B1545" s="5" t="s">
        <v>207</v>
      </c>
      <c r="C1545" s="5" t="s">
        <v>4809</v>
      </c>
      <c r="D1545" s="5" t="s">
        <v>468</v>
      </c>
      <c r="E1545" s="5" t="s">
        <v>4810</v>
      </c>
      <c r="F1545" s="6" t="s">
        <v>4811</v>
      </c>
    </row>
    <row r="1546">
      <c r="A1546" s="5" t="s">
        <v>22</v>
      </c>
      <c r="B1546" s="5" t="s">
        <v>208</v>
      </c>
      <c r="C1546" s="5" t="s">
        <v>208</v>
      </c>
      <c r="D1546" s="5" t="s">
        <v>548</v>
      </c>
      <c r="E1546" s="5" t="s">
        <v>4812</v>
      </c>
      <c r="F1546" s="6" t="s">
        <v>4813</v>
      </c>
    </row>
    <row r="1547">
      <c r="A1547" s="5" t="s">
        <v>22</v>
      </c>
      <c r="B1547" s="5" t="s">
        <v>208</v>
      </c>
      <c r="C1547" s="5" t="s">
        <v>4814</v>
      </c>
      <c r="D1547" s="5" t="s">
        <v>468</v>
      </c>
      <c r="E1547" s="5"/>
      <c r="F1547" s="6" t="s">
        <v>4815</v>
      </c>
    </row>
    <row r="1548">
      <c r="A1548" s="5" t="s">
        <v>22</v>
      </c>
      <c r="B1548" s="5" t="s">
        <v>208</v>
      </c>
      <c r="C1548" s="5" t="s">
        <v>4816</v>
      </c>
      <c r="D1548" s="5" t="s">
        <v>468</v>
      </c>
      <c r="E1548" s="5" t="s">
        <v>4817</v>
      </c>
      <c r="F1548" s="6" t="s">
        <v>4818</v>
      </c>
    </row>
    <row r="1549">
      <c r="A1549" s="5" t="s">
        <v>22</v>
      </c>
      <c r="B1549" s="5" t="s">
        <v>209</v>
      </c>
      <c r="C1549" s="5" t="s">
        <v>4819</v>
      </c>
      <c r="D1549" s="5" t="s">
        <v>468</v>
      </c>
      <c r="E1549" s="5" t="s">
        <v>4820</v>
      </c>
      <c r="F1549" s="6" t="s">
        <v>4821</v>
      </c>
    </row>
    <row r="1550">
      <c r="A1550" s="5" t="s">
        <v>22</v>
      </c>
      <c r="B1550" s="5" t="s">
        <v>210</v>
      </c>
      <c r="C1550" s="5" t="s">
        <v>4822</v>
      </c>
      <c r="D1550" s="5" t="s">
        <v>468</v>
      </c>
      <c r="E1550" s="5" t="s">
        <v>4823</v>
      </c>
      <c r="F1550" s="6" t="s">
        <v>4824</v>
      </c>
    </row>
    <row r="1551">
      <c r="A1551" s="5" t="s">
        <v>22</v>
      </c>
      <c r="B1551" s="5" t="s">
        <v>210</v>
      </c>
      <c r="C1551" s="5" t="s">
        <v>4825</v>
      </c>
      <c r="D1551" s="5" t="s">
        <v>468</v>
      </c>
      <c r="E1551" s="5" t="s">
        <v>4826</v>
      </c>
      <c r="F1551" s="6" t="s">
        <v>4827</v>
      </c>
    </row>
    <row r="1552">
      <c r="A1552" s="5" t="s">
        <v>22</v>
      </c>
      <c r="B1552" s="5" t="s">
        <v>210</v>
      </c>
      <c r="C1552" s="5" t="s">
        <v>4828</v>
      </c>
      <c r="D1552" s="5" t="s">
        <v>468</v>
      </c>
      <c r="E1552" s="5" t="s">
        <v>4829</v>
      </c>
      <c r="F1552" s="6" t="s">
        <v>4830</v>
      </c>
    </row>
    <row r="1553">
      <c r="A1553" s="5" t="s">
        <v>22</v>
      </c>
      <c r="B1553" s="5" t="s">
        <v>210</v>
      </c>
      <c r="C1553" s="5" t="s">
        <v>210</v>
      </c>
      <c r="D1553" s="5" t="s">
        <v>468</v>
      </c>
      <c r="E1553" s="5" t="s">
        <v>4831</v>
      </c>
      <c r="F1553" s="6" t="s">
        <v>4832</v>
      </c>
    </row>
    <row r="1554">
      <c r="A1554" s="5" t="s">
        <v>22</v>
      </c>
      <c r="B1554" s="5" t="s">
        <v>210</v>
      </c>
      <c r="C1554" s="5" t="s">
        <v>4833</v>
      </c>
      <c r="D1554" s="5" t="s">
        <v>468</v>
      </c>
      <c r="E1554" s="5" t="s">
        <v>4834</v>
      </c>
      <c r="F1554" s="6" t="s">
        <v>4835</v>
      </c>
    </row>
    <row r="1555">
      <c r="A1555" s="5" t="s">
        <v>22</v>
      </c>
      <c r="B1555" s="5" t="s">
        <v>210</v>
      </c>
      <c r="C1555" s="5" t="s">
        <v>4836</v>
      </c>
      <c r="D1555" s="5" t="s">
        <v>468</v>
      </c>
      <c r="E1555" s="5" t="s">
        <v>4837</v>
      </c>
      <c r="F1555" s="6" t="s">
        <v>4838</v>
      </c>
    </row>
    <row r="1556">
      <c r="A1556" s="5" t="s">
        <v>22</v>
      </c>
      <c r="B1556" s="5" t="s">
        <v>210</v>
      </c>
      <c r="C1556" s="5" t="s">
        <v>4839</v>
      </c>
      <c r="D1556" s="5" t="s">
        <v>468</v>
      </c>
      <c r="E1556" s="5" t="s">
        <v>4840</v>
      </c>
      <c r="F1556" s="6" t="s">
        <v>4841</v>
      </c>
    </row>
    <row r="1557">
      <c r="A1557" s="5" t="s">
        <v>22</v>
      </c>
      <c r="B1557" s="5" t="s">
        <v>210</v>
      </c>
      <c r="C1557" s="5" t="s">
        <v>4842</v>
      </c>
      <c r="D1557" s="5" t="s">
        <v>468</v>
      </c>
      <c r="E1557" s="5" t="s">
        <v>4843</v>
      </c>
      <c r="F1557" s="6" t="s">
        <v>4844</v>
      </c>
    </row>
    <row r="1558">
      <c r="A1558" s="5" t="s">
        <v>22</v>
      </c>
      <c r="B1558" s="5" t="s">
        <v>210</v>
      </c>
      <c r="C1558" s="5" t="s">
        <v>4845</v>
      </c>
      <c r="D1558" s="5" t="s">
        <v>468</v>
      </c>
      <c r="E1558" s="5" t="s">
        <v>4846</v>
      </c>
      <c r="F1558" s="6" t="s">
        <v>4847</v>
      </c>
    </row>
    <row r="1559">
      <c r="A1559" s="5" t="s">
        <v>22</v>
      </c>
      <c r="B1559" s="5" t="s">
        <v>210</v>
      </c>
      <c r="C1559" s="5" t="s">
        <v>4848</v>
      </c>
      <c r="D1559" s="5" t="s">
        <v>468</v>
      </c>
      <c r="E1559" s="5" t="s">
        <v>4849</v>
      </c>
      <c r="F1559" s="6" t="s">
        <v>4850</v>
      </c>
    </row>
    <row r="1560">
      <c r="A1560" s="5" t="s">
        <v>22</v>
      </c>
      <c r="B1560" s="5" t="s">
        <v>210</v>
      </c>
      <c r="C1560" s="5" t="s">
        <v>4851</v>
      </c>
      <c r="D1560" s="5" t="s">
        <v>468</v>
      </c>
      <c r="E1560" s="5" t="s">
        <v>4852</v>
      </c>
      <c r="F1560" s="6" t="s">
        <v>4853</v>
      </c>
    </row>
    <row r="1561">
      <c r="A1561" s="5" t="s">
        <v>22</v>
      </c>
      <c r="B1561" s="5" t="s">
        <v>210</v>
      </c>
      <c r="C1561" s="5" t="s">
        <v>4854</v>
      </c>
      <c r="D1561" s="5" t="s">
        <v>468</v>
      </c>
      <c r="E1561" s="5" t="s">
        <v>4855</v>
      </c>
      <c r="F1561" s="6" t="s">
        <v>4856</v>
      </c>
    </row>
    <row r="1562">
      <c r="A1562" s="5" t="s">
        <v>22</v>
      </c>
      <c r="B1562" s="5" t="s">
        <v>211</v>
      </c>
      <c r="C1562" s="5" t="s">
        <v>4857</v>
      </c>
      <c r="D1562" s="5" t="s">
        <v>468</v>
      </c>
      <c r="E1562" s="5" t="s">
        <v>4858</v>
      </c>
      <c r="F1562" s="6" t="s">
        <v>4859</v>
      </c>
    </row>
    <row r="1563">
      <c r="A1563" s="5" t="s">
        <v>22</v>
      </c>
      <c r="B1563" s="5" t="s">
        <v>212</v>
      </c>
      <c r="C1563" s="5" t="s">
        <v>4860</v>
      </c>
      <c r="D1563" s="5" t="s">
        <v>468</v>
      </c>
      <c r="E1563" s="5" t="s">
        <v>4861</v>
      </c>
      <c r="F1563" s="6" t="s">
        <v>4862</v>
      </c>
    </row>
    <row r="1564">
      <c r="A1564" s="5" t="s">
        <v>22</v>
      </c>
      <c r="B1564" s="5" t="s">
        <v>213</v>
      </c>
      <c r="C1564" s="5" t="s">
        <v>4863</v>
      </c>
      <c r="D1564" s="5" t="s">
        <v>468</v>
      </c>
      <c r="E1564" s="5" t="s">
        <v>4864</v>
      </c>
      <c r="F1564" s="6" t="s">
        <v>4865</v>
      </c>
    </row>
    <row r="1565">
      <c r="A1565" s="5" t="s">
        <v>22</v>
      </c>
      <c r="B1565" s="5" t="s">
        <v>213</v>
      </c>
      <c r="C1565" s="5" t="s">
        <v>4866</v>
      </c>
      <c r="D1565" s="5" t="s">
        <v>468</v>
      </c>
      <c r="E1565" s="5" t="s">
        <v>4867</v>
      </c>
      <c r="F1565" s="6" t="s">
        <v>4868</v>
      </c>
    </row>
    <row r="1566">
      <c r="A1566" s="5" t="s">
        <v>22</v>
      </c>
      <c r="B1566" s="5" t="s">
        <v>214</v>
      </c>
      <c r="C1566" s="5" t="s">
        <v>4869</v>
      </c>
      <c r="D1566" s="5" t="s">
        <v>468</v>
      </c>
      <c r="E1566" s="5" t="s">
        <v>4870</v>
      </c>
      <c r="F1566" s="6" t="s">
        <v>4871</v>
      </c>
    </row>
    <row r="1567">
      <c r="A1567" s="5" t="s">
        <v>22</v>
      </c>
      <c r="B1567" s="5" t="s">
        <v>214</v>
      </c>
      <c r="C1567" s="5" t="s">
        <v>4872</v>
      </c>
      <c r="D1567" s="5" t="s">
        <v>468</v>
      </c>
      <c r="E1567" s="5" t="s">
        <v>4873</v>
      </c>
      <c r="F1567" s="6" t="s">
        <v>4874</v>
      </c>
    </row>
    <row r="1568">
      <c r="A1568" s="5" t="s">
        <v>22</v>
      </c>
      <c r="B1568" s="5" t="s">
        <v>214</v>
      </c>
      <c r="C1568" s="5" t="s">
        <v>4875</v>
      </c>
      <c r="D1568" s="5" t="s">
        <v>468</v>
      </c>
      <c r="E1568" s="5" t="s">
        <v>4876</v>
      </c>
      <c r="F1568" s="6" t="s">
        <v>4877</v>
      </c>
    </row>
    <row r="1569">
      <c r="A1569" s="5" t="s">
        <v>22</v>
      </c>
      <c r="B1569" s="5" t="s">
        <v>214</v>
      </c>
      <c r="C1569" s="5" t="s">
        <v>4878</v>
      </c>
      <c r="D1569" s="5" t="s">
        <v>468</v>
      </c>
      <c r="E1569" s="5" t="s">
        <v>4879</v>
      </c>
      <c r="F1569" s="6" t="s">
        <v>4880</v>
      </c>
    </row>
    <row r="1570">
      <c r="A1570" s="5" t="s">
        <v>22</v>
      </c>
      <c r="B1570" s="5" t="s">
        <v>214</v>
      </c>
      <c r="C1570" s="5" t="s">
        <v>4881</v>
      </c>
      <c r="D1570" s="5" t="s">
        <v>468</v>
      </c>
      <c r="E1570" s="5" t="s">
        <v>4882</v>
      </c>
      <c r="F1570" s="6" t="s">
        <v>4883</v>
      </c>
    </row>
    <row r="1571">
      <c r="A1571" s="5" t="s">
        <v>22</v>
      </c>
      <c r="B1571" s="5" t="s">
        <v>214</v>
      </c>
      <c r="C1571" s="5" t="s">
        <v>4884</v>
      </c>
      <c r="D1571" s="5" t="s">
        <v>468</v>
      </c>
      <c r="E1571" s="5" t="s">
        <v>4885</v>
      </c>
      <c r="F1571" s="6" t="s">
        <v>4886</v>
      </c>
    </row>
    <row r="1572">
      <c r="A1572" s="5" t="s">
        <v>22</v>
      </c>
      <c r="B1572" s="5" t="s">
        <v>214</v>
      </c>
      <c r="C1572" s="5" t="s">
        <v>4887</v>
      </c>
      <c r="D1572" s="5" t="s">
        <v>468</v>
      </c>
      <c r="E1572" s="5" t="s">
        <v>4888</v>
      </c>
      <c r="F1572" s="6" t="s">
        <v>4889</v>
      </c>
    </row>
    <row r="1573">
      <c r="A1573" s="5" t="s">
        <v>22</v>
      </c>
      <c r="B1573" s="5" t="s">
        <v>214</v>
      </c>
      <c r="C1573" s="5" t="s">
        <v>4890</v>
      </c>
      <c r="D1573" s="5" t="s">
        <v>468</v>
      </c>
      <c r="E1573" s="5" t="s">
        <v>4891</v>
      </c>
      <c r="F1573" s="6" t="s">
        <v>4892</v>
      </c>
    </row>
    <row r="1574">
      <c r="A1574" s="5" t="s">
        <v>22</v>
      </c>
      <c r="B1574" s="5" t="s">
        <v>214</v>
      </c>
      <c r="C1574" s="5" t="s">
        <v>4893</v>
      </c>
      <c r="D1574" s="5" t="s">
        <v>468</v>
      </c>
      <c r="E1574" s="5"/>
      <c r="F1574" s="6" t="s">
        <v>4894</v>
      </c>
    </row>
    <row r="1575">
      <c r="A1575" s="5" t="s">
        <v>22</v>
      </c>
      <c r="B1575" s="5" t="s">
        <v>214</v>
      </c>
      <c r="C1575" s="5" t="s">
        <v>4895</v>
      </c>
      <c r="D1575" s="5" t="s">
        <v>468</v>
      </c>
      <c r="E1575" s="5" t="s">
        <v>4896</v>
      </c>
      <c r="F1575" s="6" t="s">
        <v>4897</v>
      </c>
    </row>
    <row r="1576">
      <c r="A1576" s="5" t="s">
        <v>22</v>
      </c>
      <c r="B1576" s="5" t="s">
        <v>214</v>
      </c>
      <c r="C1576" s="5" t="s">
        <v>4898</v>
      </c>
      <c r="D1576" s="5" t="s">
        <v>468</v>
      </c>
      <c r="E1576" s="5" t="s">
        <v>4899</v>
      </c>
      <c r="F1576" s="6" t="s">
        <v>4900</v>
      </c>
    </row>
    <row r="1577">
      <c r="A1577" s="5" t="s">
        <v>22</v>
      </c>
      <c r="B1577" s="5" t="s">
        <v>214</v>
      </c>
      <c r="C1577" s="5" t="s">
        <v>4901</v>
      </c>
      <c r="D1577" s="5" t="s">
        <v>468</v>
      </c>
      <c r="E1577" s="5"/>
      <c r="F1577" s="6" t="s">
        <v>4902</v>
      </c>
    </row>
    <row r="1578">
      <c r="A1578" s="5" t="s">
        <v>22</v>
      </c>
      <c r="B1578" s="5" t="s">
        <v>215</v>
      </c>
      <c r="C1578" s="5" t="s">
        <v>4903</v>
      </c>
      <c r="D1578" s="5" t="s">
        <v>548</v>
      </c>
      <c r="E1578" s="5" t="s">
        <v>4904</v>
      </c>
      <c r="F1578" s="6" t="s">
        <v>4905</v>
      </c>
    </row>
    <row r="1579">
      <c r="A1579" s="5" t="s">
        <v>22</v>
      </c>
      <c r="B1579" s="5" t="s">
        <v>215</v>
      </c>
      <c r="C1579" s="5" t="s">
        <v>4906</v>
      </c>
      <c r="D1579" s="5" t="s">
        <v>468</v>
      </c>
      <c r="E1579" s="5" t="s">
        <v>4907</v>
      </c>
      <c r="F1579" s="6" t="s">
        <v>4908</v>
      </c>
    </row>
    <row r="1580">
      <c r="A1580" s="5" t="s">
        <v>22</v>
      </c>
      <c r="B1580" s="5" t="s">
        <v>215</v>
      </c>
      <c r="C1580" s="5" t="s">
        <v>4909</v>
      </c>
      <c r="D1580" s="5" t="s">
        <v>468</v>
      </c>
      <c r="E1580" s="5" t="s">
        <v>4910</v>
      </c>
      <c r="F1580" s="6" t="s">
        <v>4911</v>
      </c>
    </row>
    <row r="1581">
      <c r="A1581" s="5" t="s">
        <v>22</v>
      </c>
      <c r="B1581" s="5" t="s">
        <v>215</v>
      </c>
      <c r="C1581" s="5" t="s">
        <v>215</v>
      </c>
      <c r="D1581" s="5" t="s">
        <v>468</v>
      </c>
      <c r="E1581" s="5" t="s">
        <v>4912</v>
      </c>
      <c r="F1581" s="6" t="s">
        <v>4913</v>
      </c>
    </row>
    <row r="1582">
      <c r="A1582" s="5" t="s">
        <v>22</v>
      </c>
      <c r="B1582" s="5" t="s">
        <v>215</v>
      </c>
      <c r="C1582" s="5" t="s">
        <v>4914</v>
      </c>
      <c r="D1582" s="5" t="s">
        <v>468</v>
      </c>
      <c r="E1582" s="5" t="s">
        <v>4915</v>
      </c>
      <c r="F1582" s="6" t="s">
        <v>4916</v>
      </c>
    </row>
    <row r="1583">
      <c r="A1583" s="5" t="s">
        <v>22</v>
      </c>
      <c r="B1583" s="5" t="s">
        <v>216</v>
      </c>
      <c r="C1583" s="5" t="s">
        <v>4917</v>
      </c>
      <c r="D1583" s="5" t="s">
        <v>468</v>
      </c>
      <c r="E1583" s="5" t="s">
        <v>4918</v>
      </c>
      <c r="F1583" s="6" t="s">
        <v>4919</v>
      </c>
    </row>
    <row r="1584">
      <c r="A1584" s="5" t="s">
        <v>22</v>
      </c>
      <c r="B1584" s="5" t="s">
        <v>216</v>
      </c>
      <c r="C1584" s="5" t="s">
        <v>4920</v>
      </c>
      <c r="D1584" s="5" t="s">
        <v>468</v>
      </c>
      <c r="E1584" s="5" t="s">
        <v>4921</v>
      </c>
      <c r="F1584" s="6" t="s">
        <v>4922</v>
      </c>
    </row>
    <row r="1585">
      <c r="A1585" s="5" t="s">
        <v>22</v>
      </c>
      <c r="B1585" s="5" t="s">
        <v>216</v>
      </c>
      <c r="C1585" s="5" t="s">
        <v>4923</v>
      </c>
      <c r="D1585" s="5" t="s">
        <v>468</v>
      </c>
      <c r="E1585" s="5" t="s">
        <v>4924</v>
      </c>
      <c r="F1585" s="6" t="s">
        <v>4925</v>
      </c>
    </row>
    <row r="1586">
      <c r="A1586" s="5" t="s">
        <v>22</v>
      </c>
      <c r="B1586" s="5" t="s">
        <v>217</v>
      </c>
      <c r="C1586" s="5" t="s">
        <v>217</v>
      </c>
      <c r="D1586" s="5" t="s">
        <v>458</v>
      </c>
      <c r="E1586" s="5" t="s">
        <v>4926</v>
      </c>
      <c r="F1586" s="6" t="s">
        <v>4927</v>
      </c>
    </row>
    <row r="1587">
      <c r="A1587" s="5" t="s">
        <v>22</v>
      </c>
      <c r="B1587" s="5" t="s">
        <v>217</v>
      </c>
      <c r="C1587" s="5" t="s">
        <v>4928</v>
      </c>
      <c r="D1587" s="5" t="s">
        <v>468</v>
      </c>
      <c r="E1587" s="5" t="s">
        <v>4929</v>
      </c>
      <c r="F1587" s="6" t="s">
        <v>4930</v>
      </c>
    </row>
    <row r="1588">
      <c r="A1588" s="5" t="s">
        <v>22</v>
      </c>
      <c r="B1588" s="5" t="s">
        <v>217</v>
      </c>
      <c r="C1588" s="5" t="s">
        <v>4931</v>
      </c>
      <c r="D1588" s="5" t="s">
        <v>468</v>
      </c>
      <c r="E1588" s="5" t="s">
        <v>4932</v>
      </c>
      <c r="F1588" s="6" t="s">
        <v>4933</v>
      </c>
    </row>
    <row r="1589">
      <c r="A1589" s="5" t="s">
        <v>22</v>
      </c>
      <c r="B1589" s="5" t="s">
        <v>218</v>
      </c>
      <c r="C1589" s="5" t="s">
        <v>4934</v>
      </c>
      <c r="D1589" s="5" t="s">
        <v>468</v>
      </c>
      <c r="E1589" s="5" t="s">
        <v>4935</v>
      </c>
      <c r="F1589" s="6" t="s">
        <v>4936</v>
      </c>
    </row>
    <row r="1590">
      <c r="A1590" s="5" t="s">
        <v>22</v>
      </c>
      <c r="B1590" s="5" t="s">
        <v>218</v>
      </c>
      <c r="C1590" s="5" t="s">
        <v>4937</v>
      </c>
      <c r="D1590" s="5" t="s">
        <v>468</v>
      </c>
      <c r="E1590" s="5" t="s">
        <v>4938</v>
      </c>
      <c r="F1590" s="6" t="s">
        <v>4939</v>
      </c>
    </row>
    <row r="1591">
      <c r="A1591" s="5" t="s">
        <v>22</v>
      </c>
      <c r="B1591" s="5" t="s">
        <v>218</v>
      </c>
      <c r="C1591" s="5" t="s">
        <v>218</v>
      </c>
      <c r="D1591" s="5" t="s">
        <v>468</v>
      </c>
      <c r="E1591" s="5" t="s">
        <v>4940</v>
      </c>
      <c r="F1591" s="6" t="s">
        <v>4941</v>
      </c>
    </row>
    <row r="1592">
      <c r="A1592" s="5" t="s">
        <v>22</v>
      </c>
      <c r="B1592" s="5" t="s">
        <v>218</v>
      </c>
      <c r="C1592" s="5" t="s">
        <v>4942</v>
      </c>
      <c r="D1592" s="5" t="s">
        <v>548</v>
      </c>
      <c r="E1592" s="5" t="s">
        <v>4943</v>
      </c>
      <c r="F1592" s="6" t="s">
        <v>4944</v>
      </c>
    </row>
    <row r="1593">
      <c r="A1593" s="5" t="s">
        <v>22</v>
      </c>
      <c r="B1593" s="5" t="s">
        <v>218</v>
      </c>
      <c r="C1593" s="5" t="s">
        <v>4945</v>
      </c>
      <c r="D1593" s="5" t="s">
        <v>468</v>
      </c>
      <c r="E1593" s="5" t="s">
        <v>4946</v>
      </c>
      <c r="F1593" s="6" t="s">
        <v>4947</v>
      </c>
    </row>
    <row r="1594">
      <c r="A1594" s="5" t="s">
        <v>22</v>
      </c>
      <c r="B1594" s="5" t="s">
        <v>219</v>
      </c>
      <c r="C1594" s="5" t="s">
        <v>4948</v>
      </c>
      <c r="D1594" s="5" t="s">
        <v>468</v>
      </c>
      <c r="E1594" s="5" t="s">
        <v>4949</v>
      </c>
      <c r="F1594" s="6" t="s">
        <v>4950</v>
      </c>
    </row>
    <row r="1595">
      <c r="A1595" s="5" t="s">
        <v>22</v>
      </c>
      <c r="B1595" s="5" t="s">
        <v>219</v>
      </c>
      <c r="C1595" s="5" t="s">
        <v>4951</v>
      </c>
      <c r="D1595" s="5" t="s">
        <v>468</v>
      </c>
      <c r="E1595" s="5" t="s">
        <v>4952</v>
      </c>
      <c r="F1595" s="6" t="s">
        <v>4953</v>
      </c>
    </row>
    <row r="1596">
      <c r="A1596" s="5" t="s">
        <v>22</v>
      </c>
      <c r="B1596" s="5" t="s">
        <v>219</v>
      </c>
      <c r="C1596" s="5" t="s">
        <v>4954</v>
      </c>
      <c r="D1596" s="5" t="s">
        <v>468</v>
      </c>
      <c r="E1596" s="5" t="s">
        <v>4955</v>
      </c>
      <c r="F1596" s="6" t="s">
        <v>4956</v>
      </c>
    </row>
    <row r="1597">
      <c r="A1597" s="5" t="s">
        <v>22</v>
      </c>
      <c r="B1597" s="5" t="s">
        <v>219</v>
      </c>
      <c r="C1597" s="5" t="s">
        <v>4957</v>
      </c>
      <c r="D1597" s="5" t="s">
        <v>548</v>
      </c>
      <c r="E1597" s="5" t="s">
        <v>4958</v>
      </c>
      <c r="F1597" s="6" t="s">
        <v>4959</v>
      </c>
    </row>
    <row r="1598">
      <c r="A1598" s="5" t="s">
        <v>22</v>
      </c>
      <c r="B1598" s="5" t="s">
        <v>219</v>
      </c>
      <c r="C1598" s="5" t="s">
        <v>4960</v>
      </c>
      <c r="D1598" s="5" t="s">
        <v>468</v>
      </c>
      <c r="E1598" s="5" t="s">
        <v>4952</v>
      </c>
      <c r="F1598" s="6" t="s">
        <v>4961</v>
      </c>
    </row>
    <row r="1599">
      <c r="A1599" s="5" t="s">
        <v>22</v>
      </c>
      <c r="B1599" s="5" t="s">
        <v>219</v>
      </c>
      <c r="C1599" s="5" t="s">
        <v>4962</v>
      </c>
      <c r="D1599" s="5" t="s">
        <v>468</v>
      </c>
      <c r="E1599" s="5" t="s">
        <v>4949</v>
      </c>
      <c r="F1599" s="6" t="s">
        <v>4963</v>
      </c>
    </row>
    <row r="1600">
      <c r="A1600" s="5" t="s">
        <v>22</v>
      </c>
      <c r="B1600" s="5" t="s">
        <v>219</v>
      </c>
      <c r="C1600" s="5" t="s">
        <v>4964</v>
      </c>
      <c r="D1600" s="5" t="s">
        <v>468</v>
      </c>
      <c r="E1600" s="5" t="s">
        <v>4965</v>
      </c>
      <c r="F1600" s="6" t="s">
        <v>4966</v>
      </c>
    </row>
    <row r="1601">
      <c r="A1601" s="5" t="s">
        <v>22</v>
      </c>
      <c r="B1601" s="5" t="s">
        <v>219</v>
      </c>
      <c r="C1601" s="5" t="s">
        <v>4967</v>
      </c>
      <c r="D1601" s="5" t="s">
        <v>468</v>
      </c>
      <c r="E1601" s="5"/>
      <c r="F1601" s="6" t="s">
        <v>4968</v>
      </c>
    </row>
    <row r="1602">
      <c r="A1602" s="5" t="s">
        <v>22</v>
      </c>
      <c r="B1602" s="5" t="s">
        <v>219</v>
      </c>
      <c r="C1602" s="5" t="s">
        <v>4969</v>
      </c>
      <c r="D1602" s="5" t="s">
        <v>468</v>
      </c>
      <c r="E1602" s="5" t="s">
        <v>4970</v>
      </c>
      <c r="F1602" s="6" t="s">
        <v>4971</v>
      </c>
    </row>
    <row r="1603">
      <c r="A1603" s="5" t="s">
        <v>22</v>
      </c>
      <c r="B1603" s="5" t="s">
        <v>220</v>
      </c>
      <c r="C1603" s="5" t="s">
        <v>4972</v>
      </c>
      <c r="D1603" s="5" t="s">
        <v>468</v>
      </c>
      <c r="E1603" s="5" t="s">
        <v>4973</v>
      </c>
      <c r="F1603" s="6" t="s">
        <v>4974</v>
      </c>
    </row>
    <row r="1604">
      <c r="A1604" s="5" t="s">
        <v>22</v>
      </c>
      <c r="B1604" s="5" t="s">
        <v>220</v>
      </c>
      <c r="C1604" s="5" t="s">
        <v>4975</v>
      </c>
      <c r="D1604" s="5" t="s">
        <v>468</v>
      </c>
      <c r="E1604" s="5" t="s">
        <v>4976</v>
      </c>
      <c r="F1604" s="6" t="s">
        <v>4977</v>
      </c>
    </row>
    <row r="1605">
      <c r="A1605" s="5" t="s">
        <v>22</v>
      </c>
      <c r="B1605" s="5" t="s">
        <v>220</v>
      </c>
      <c r="C1605" s="5" t="s">
        <v>4978</v>
      </c>
      <c r="D1605" s="5" t="s">
        <v>468</v>
      </c>
      <c r="E1605" s="5" t="s">
        <v>4979</v>
      </c>
      <c r="F1605" s="6" t="s">
        <v>4980</v>
      </c>
    </row>
    <row r="1606">
      <c r="A1606" s="5" t="s">
        <v>22</v>
      </c>
      <c r="B1606" s="5" t="s">
        <v>220</v>
      </c>
      <c r="C1606" s="5" t="s">
        <v>4981</v>
      </c>
      <c r="D1606" s="5" t="s">
        <v>468</v>
      </c>
      <c r="E1606" s="5" t="s">
        <v>4982</v>
      </c>
      <c r="F1606" s="6" t="s">
        <v>4983</v>
      </c>
    </row>
    <row r="1607">
      <c r="A1607" s="5" t="s">
        <v>22</v>
      </c>
      <c r="B1607" s="5" t="s">
        <v>220</v>
      </c>
      <c r="C1607" s="5" t="s">
        <v>4984</v>
      </c>
      <c r="D1607" s="5" t="s">
        <v>548</v>
      </c>
      <c r="E1607" s="5" t="s">
        <v>4985</v>
      </c>
      <c r="F1607" s="6" t="s">
        <v>4986</v>
      </c>
    </row>
    <row r="1608">
      <c r="A1608" s="5" t="s">
        <v>22</v>
      </c>
      <c r="B1608" s="5" t="s">
        <v>220</v>
      </c>
      <c r="C1608" s="5" t="s">
        <v>4987</v>
      </c>
      <c r="D1608" s="5" t="s">
        <v>548</v>
      </c>
      <c r="E1608" s="5" t="s">
        <v>4985</v>
      </c>
      <c r="F1608" s="6" t="s">
        <v>4988</v>
      </c>
    </row>
    <row r="1609">
      <c r="A1609" s="5" t="s">
        <v>22</v>
      </c>
      <c r="B1609" s="5" t="s">
        <v>220</v>
      </c>
      <c r="C1609" s="5" t="s">
        <v>4989</v>
      </c>
      <c r="D1609" s="5" t="s">
        <v>468</v>
      </c>
      <c r="E1609" s="5" t="s">
        <v>4990</v>
      </c>
      <c r="F1609" s="6" t="s">
        <v>4991</v>
      </c>
    </row>
    <row r="1610">
      <c r="A1610" s="5" t="s">
        <v>22</v>
      </c>
      <c r="B1610" s="5" t="s">
        <v>220</v>
      </c>
      <c r="C1610" s="5" t="s">
        <v>4992</v>
      </c>
      <c r="D1610" s="5" t="s">
        <v>468</v>
      </c>
      <c r="E1610" s="5" t="s">
        <v>4993</v>
      </c>
      <c r="F1610" s="6" t="s">
        <v>4994</v>
      </c>
    </row>
    <row r="1611">
      <c r="A1611" s="5" t="s">
        <v>22</v>
      </c>
      <c r="B1611" s="5" t="s">
        <v>220</v>
      </c>
      <c r="C1611" s="5" t="s">
        <v>4995</v>
      </c>
      <c r="D1611" s="5" t="s">
        <v>468</v>
      </c>
      <c r="E1611" s="5" t="s">
        <v>4996</v>
      </c>
      <c r="F1611" s="6" t="s">
        <v>4997</v>
      </c>
    </row>
    <row r="1612">
      <c r="A1612" s="5" t="s">
        <v>22</v>
      </c>
      <c r="B1612" s="5" t="s">
        <v>220</v>
      </c>
      <c r="C1612" s="5" t="s">
        <v>4998</v>
      </c>
      <c r="D1612" s="5" t="s">
        <v>468</v>
      </c>
      <c r="E1612" s="5" t="s">
        <v>4999</v>
      </c>
      <c r="F1612" s="6" t="s">
        <v>5000</v>
      </c>
    </row>
    <row r="1613">
      <c r="A1613" s="5" t="s">
        <v>22</v>
      </c>
      <c r="B1613" s="5" t="s">
        <v>220</v>
      </c>
      <c r="C1613" s="5" t="s">
        <v>5001</v>
      </c>
      <c r="D1613" s="5" t="s">
        <v>468</v>
      </c>
      <c r="E1613" s="5" t="s">
        <v>5002</v>
      </c>
      <c r="F1613" s="6" t="s">
        <v>5003</v>
      </c>
    </row>
    <row r="1614">
      <c r="A1614" s="5" t="s">
        <v>22</v>
      </c>
      <c r="B1614" s="5" t="s">
        <v>220</v>
      </c>
      <c r="C1614" s="5" t="s">
        <v>5004</v>
      </c>
      <c r="D1614" s="5" t="s">
        <v>468</v>
      </c>
      <c r="E1614" s="5" t="s">
        <v>5005</v>
      </c>
      <c r="F1614" s="6" t="s">
        <v>5006</v>
      </c>
    </row>
    <row r="1615">
      <c r="A1615" s="5" t="s">
        <v>22</v>
      </c>
      <c r="B1615" s="5" t="s">
        <v>220</v>
      </c>
      <c r="C1615" s="5" t="s">
        <v>5007</v>
      </c>
      <c r="D1615" s="5" t="s">
        <v>468</v>
      </c>
      <c r="E1615" s="5" t="s">
        <v>5008</v>
      </c>
      <c r="F1615" s="6" t="s">
        <v>5009</v>
      </c>
    </row>
    <row r="1616">
      <c r="A1616" s="5" t="s">
        <v>22</v>
      </c>
      <c r="B1616" s="5" t="s">
        <v>220</v>
      </c>
      <c r="C1616" s="5" t="s">
        <v>5010</v>
      </c>
      <c r="D1616" s="5" t="s">
        <v>468</v>
      </c>
      <c r="E1616" s="5" t="s">
        <v>5011</v>
      </c>
      <c r="F1616" s="6" t="s">
        <v>5012</v>
      </c>
    </row>
    <row r="1617">
      <c r="A1617" s="5" t="s">
        <v>22</v>
      </c>
      <c r="B1617" s="5" t="s">
        <v>220</v>
      </c>
      <c r="C1617" s="5" t="s">
        <v>5013</v>
      </c>
      <c r="D1617" s="5" t="s">
        <v>468</v>
      </c>
      <c r="E1617" s="5" t="s">
        <v>5014</v>
      </c>
      <c r="F1617" s="6" t="s">
        <v>5015</v>
      </c>
    </row>
    <row r="1618">
      <c r="A1618" s="5" t="s">
        <v>22</v>
      </c>
      <c r="B1618" s="5" t="s">
        <v>220</v>
      </c>
      <c r="C1618" s="5" t="s">
        <v>5016</v>
      </c>
      <c r="D1618" s="5" t="s">
        <v>468</v>
      </c>
      <c r="E1618" s="5" t="s">
        <v>5017</v>
      </c>
      <c r="F1618" s="6" t="s">
        <v>5018</v>
      </c>
    </row>
    <row r="1619">
      <c r="A1619" s="5" t="s">
        <v>22</v>
      </c>
      <c r="B1619" s="5" t="s">
        <v>220</v>
      </c>
      <c r="C1619" s="5" t="s">
        <v>5019</v>
      </c>
      <c r="D1619" s="5" t="s">
        <v>468</v>
      </c>
      <c r="E1619" s="5"/>
      <c r="F1619" s="6" t="s">
        <v>5020</v>
      </c>
    </row>
    <row r="1620">
      <c r="A1620" s="5" t="s">
        <v>22</v>
      </c>
      <c r="B1620" s="5" t="s">
        <v>220</v>
      </c>
      <c r="C1620" s="5" t="s">
        <v>5021</v>
      </c>
      <c r="D1620" s="5" t="s">
        <v>468</v>
      </c>
      <c r="E1620" s="5" t="s">
        <v>5022</v>
      </c>
      <c r="F1620" s="6" t="s">
        <v>5023</v>
      </c>
    </row>
    <row r="1621">
      <c r="A1621" s="5" t="s">
        <v>22</v>
      </c>
      <c r="B1621" s="5" t="s">
        <v>220</v>
      </c>
      <c r="C1621" s="5" t="s">
        <v>5024</v>
      </c>
      <c r="D1621" s="5" t="s">
        <v>468</v>
      </c>
      <c r="E1621" s="5" t="s">
        <v>5025</v>
      </c>
      <c r="F1621" s="6" t="s">
        <v>5026</v>
      </c>
    </row>
    <row r="1622">
      <c r="A1622" s="5" t="s">
        <v>22</v>
      </c>
      <c r="B1622" s="5" t="s">
        <v>220</v>
      </c>
      <c r="C1622" s="5" t="s">
        <v>5027</v>
      </c>
      <c r="D1622" s="5" t="s">
        <v>468</v>
      </c>
      <c r="E1622" s="5" t="s">
        <v>5028</v>
      </c>
      <c r="F1622" s="6" t="s">
        <v>5029</v>
      </c>
    </row>
    <row r="1623">
      <c r="A1623" s="5" t="s">
        <v>22</v>
      </c>
      <c r="B1623" s="5" t="s">
        <v>220</v>
      </c>
      <c r="C1623" s="5" t="s">
        <v>5030</v>
      </c>
      <c r="D1623" s="5" t="s">
        <v>468</v>
      </c>
      <c r="E1623" s="5" t="s">
        <v>5031</v>
      </c>
      <c r="F1623" s="6" t="s">
        <v>5032</v>
      </c>
    </row>
    <row r="1624">
      <c r="A1624" s="5" t="s">
        <v>22</v>
      </c>
      <c r="B1624" s="5" t="s">
        <v>220</v>
      </c>
      <c r="C1624" s="5" t="s">
        <v>5033</v>
      </c>
      <c r="D1624" s="5" t="s">
        <v>468</v>
      </c>
      <c r="E1624" s="5" t="s">
        <v>5034</v>
      </c>
      <c r="F1624" s="6" t="s">
        <v>5035</v>
      </c>
    </row>
    <row r="1625">
      <c r="A1625" s="5" t="s">
        <v>22</v>
      </c>
      <c r="B1625" s="5" t="s">
        <v>220</v>
      </c>
      <c r="C1625" s="5" t="s">
        <v>5036</v>
      </c>
      <c r="D1625" s="5" t="s">
        <v>468</v>
      </c>
      <c r="E1625" s="5"/>
      <c r="F1625" s="6" t="s">
        <v>5037</v>
      </c>
    </row>
    <row r="1626">
      <c r="A1626" s="5" t="s">
        <v>22</v>
      </c>
      <c r="B1626" s="5" t="s">
        <v>220</v>
      </c>
      <c r="C1626" s="5" t="s">
        <v>5038</v>
      </c>
      <c r="D1626" s="5" t="s">
        <v>468</v>
      </c>
      <c r="E1626" s="5" t="s">
        <v>5039</v>
      </c>
      <c r="F1626" s="6" t="s">
        <v>5040</v>
      </c>
    </row>
    <row r="1627">
      <c r="A1627" s="5" t="s">
        <v>22</v>
      </c>
      <c r="B1627" s="5" t="s">
        <v>220</v>
      </c>
      <c r="C1627" s="5" t="s">
        <v>5041</v>
      </c>
      <c r="D1627" s="5" t="s">
        <v>468</v>
      </c>
      <c r="E1627" s="5" t="s">
        <v>5042</v>
      </c>
      <c r="F1627" s="6" t="s">
        <v>5043</v>
      </c>
    </row>
    <row r="1628">
      <c r="A1628" s="5" t="s">
        <v>22</v>
      </c>
      <c r="B1628" s="5" t="s">
        <v>220</v>
      </c>
      <c r="C1628" s="5" t="s">
        <v>5044</v>
      </c>
      <c r="D1628" s="5" t="s">
        <v>468</v>
      </c>
      <c r="E1628" s="5" t="s">
        <v>5045</v>
      </c>
      <c r="F1628" s="6" t="s">
        <v>5046</v>
      </c>
    </row>
    <row r="1629">
      <c r="A1629" s="5" t="s">
        <v>22</v>
      </c>
      <c r="B1629" s="5" t="s">
        <v>220</v>
      </c>
      <c r="C1629" s="5" t="s">
        <v>5047</v>
      </c>
      <c r="D1629" s="5" t="s">
        <v>468</v>
      </c>
      <c r="E1629" s="5" t="s">
        <v>5048</v>
      </c>
      <c r="F1629" s="6" t="s">
        <v>5049</v>
      </c>
    </row>
    <row r="1630">
      <c r="A1630" s="5" t="s">
        <v>22</v>
      </c>
      <c r="B1630" s="5" t="s">
        <v>220</v>
      </c>
      <c r="C1630" s="5" t="s">
        <v>5050</v>
      </c>
      <c r="D1630" s="5" t="s">
        <v>468</v>
      </c>
      <c r="E1630" s="5" t="s">
        <v>5051</v>
      </c>
      <c r="F1630" s="6" t="s">
        <v>5052</v>
      </c>
    </row>
    <row r="1631">
      <c r="A1631" s="5" t="s">
        <v>22</v>
      </c>
      <c r="B1631" s="5" t="s">
        <v>220</v>
      </c>
      <c r="C1631" s="5" t="s">
        <v>5053</v>
      </c>
      <c r="D1631" s="5" t="s">
        <v>468</v>
      </c>
      <c r="E1631" s="5"/>
      <c r="F1631" s="6" t="s">
        <v>5054</v>
      </c>
    </row>
    <row r="1632">
      <c r="A1632" s="5" t="s">
        <v>22</v>
      </c>
      <c r="B1632" s="5" t="s">
        <v>221</v>
      </c>
      <c r="C1632" s="5" t="s">
        <v>221</v>
      </c>
      <c r="D1632" s="5" t="s">
        <v>468</v>
      </c>
      <c r="E1632" s="5" t="s">
        <v>5055</v>
      </c>
      <c r="F1632" s="6" t="s">
        <v>5056</v>
      </c>
    </row>
    <row r="1633">
      <c r="A1633" s="5" t="s">
        <v>22</v>
      </c>
      <c r="B1633" s="5" t="s">
        <v>221</v>
      </c>
      <c r="C1633" s="5" t="s">
        <v>5057</v>
      </c>
      <c r="D1633" s="5" t="s">
        <v>468</v>
      </c>
      <c r="E1633" s="5" t="s">
        <v>5058</v>
      </c>
      <c r="F1633" s="6" t="s">
        <v>5059</v>
      </c>
    </row>
    <row r="1634">
      <c r="A1634" s="5" t="s">
        <v>22</v>
      </c>
      <c r="B1634" s="5" t="s">
        <v>222</v>
      </c>
      <c r="C1634" s="5" t="s">
        <v>5060</v>
      </c>
      <c r="D1634" s="5" t="s">
        <v>468</v>
      </c>
      <c r="E1634" s="5" t="s">
        <v>5061</v>
      </c>
      <c r="F1634" s="6" t="s">
        <v>5062</v>
      </c>
    </row>
    <row r="1635">
      <c r="A1635" s="5" t="s">
        <v>22</v>
      </c>
      <c r="B1635" s="5" t="s">
        <v>222</v>
      </c>
      <c r="C1635" s="5" t="s">
        <v>5063</v>
      </c>
      <c r="D1635" s="5" t="s">
        <v>468</v>
      </c>
      <c r="E1635" s="5" t="s">
        <v>5064</v>
      </c>
      <c r="F1635" s="6" t="s">
        <v>5065</v>
      </c>
    </row>
    <row r="1636">
      <c r="A1636" s="5" t="s">
        <v>22</v>
      </c>
      <c r="B1636" s="5" t="s">
        <v>222</v>
      </c>
      <c r="C1636" s="5" t="s">
        <v>5066</v>
      </c>
      <c r="D1636" s="5" t="s">
        <v>468</v>
      </c>
      <c r="E1636" s="5" t="s">
        <v>5067</v>
      </c>
      <c r="F1636" s="6" t="s">
        <v>5068</v>
      </c>
    </row>
    <row r="1637">
      <c r="A1637" s="5" t="s">
        <v>22</v>
      </c>
      <c r="B1637" s="5" t="s">
        <v>223</v>
      </c>
      <c r="C1637" s="5" t="s">
        <v>5069</v>
      </c>
      <c r="D1637" s="5" t="s">
        <v>468</v>
      </c>
      <c r="E1637" s="5" t="s">
        <v>5070</v>
      </c>
      <c r="F1637" s="6" t="s">
        <v>5071</v>
      </c>
    </row>
    <row r="1638">
      <c r="A1638" s="5" t="s">
        <v>22</v>
      </c>
      <c r="B1638" s="5" t="s">
        <v>223</v>
      </c>
      <c r="C1638" s="5" t="s">
        <v>5072</v>
      </c>
      <c r="D1638" s="5" t="s">
        <v>468</v>
      </c>
      <c r="E1638" s="5" t="s">
        <v>5073</v>
      </c>
      <c r="F1638" s="6" t="s">
        <v>5074</v>
      </c>
    </row>
    <row r="1639">
      <c r="A1639" s="5" t="s">
        <v>22</v>
      </c>
      <c r="B1639" s="5" t="s">
        <v>223</v>
      </c>
      <c r="C1639" s="5" t="s">
        <v>5075</v>
      </c>
      <c r="D1639" s="5" t="s">
        <v>468</v>
      </c>
      <c r="E1639" s="5" t="s">
        <v>5076</v>
      </c>
      <c r="F1639" s="6" t="s">
        <v>5077</v>
      </c>
    </row>
    <row r="1640">
      <c r="A1640" s="5" t="s">
        <v>22</v>
      </c>
      <c r="B1640" s="5" t="s">
        <v>223</v>
      </c>
      <c r="C1640" s="5" t="s">
        <v>5078</v>
      </c>
      <c r="D1640" s="5" t="s">
        <v>468</v>
      </c>
      <c r="E1640" s="5"/>
      <c r="F1640" s="6" t="s">
        <v>5079</v>
      </c>
    </row>
    <row r="1641">
      <c r="A1641" s="5" t="s">
        <v>22</v>
      </c>
      <c r="B1641" s="5" t="s">
        <v>223</v>
      </c>
      <c r="C1641" s="5" t="s">
        <v>5080</v>
      </c>
      <c r="D1641" s="5" t="s">
        <v>548</v>
      </c>
      <c r="E1641" s="5" t="s">
        <v>5076</v>
      </c>
      <c r="F1641" s="6" t="s">
        <v>5081</v>
      </c>
    </row>
    <row r="1642">
      <c r="A1642" s="5" t="s">
        <v>22</v>
      </c>
      <c r="B1642" s="5" t="s">
        <v>224</v>
      </c>
      <c r="C1642" s="5" t="s">
        <v>5082</v>
      </c>
      <c r="D1642" s="5" t="s">
        <v>468</v>
      </c>
      <c r="E1642" s="5"/>
      <c r="F1642" s="6" t="s">
        <v>5083</v>
      </c>
    </row>
    <row r="1643">
      <c r="A1643" s="5" t="s">
        <v>22</v>
      </c>
      <c r="B1643" s="5" t="s">
        <v>224</v>
      </c>
      <c r="C1643" s="5" t="s">
        <v>5084</v>
      </c>
      <c r="D1643" s="5" t="s">
        <v>468</v>
      </c>
      <c r="E1643" s="5" t="s">
        <v>5085</v>
      </c>
      <c r="F1643" s="6" t="s">
        <v>5086</v>
      </c>
    </row>
    <row r="1644">
      <c r="A1644" s="5" t="s">
        <v>22</v>
      </c>
      <c r="B1644" s="5" t="s">
        <v>224</v>
      </c>
      <c r="C1644" s="5" t="s">
        <v>5087</v>
      </c>
      <c r="D1644" s="5" t="s">
        <v>468</v>
      </c>
      <c r="E1644" s="5" t="s">
        <v>5088</v>
      </c>
      <c r="F1644" s="6" t="s">
        <v>5089</v>
      </c>
    </row>
    <row r="1645">
      <c r="A1645" s="5" t="s">
        <v>22</v>
      </c>
      <c r="B1645" s="5" t="s">
        <v>224</v>
      </c>
      <c r="C1645" s="5" t="s">
        <v>5090</v>
      </c>
      <c r="D1645" s="5" t="s">
        <v>468</v>
      </c>
      <c r="E1645" s="5" t="s">
        <v>5091</v>
      </c>
      <c r="F1645" s="6" t="s">
        <v>5092</v>
      </c>
    </row>
    <row r="1646">
      <c r="A1646" s="5" t="s">
        <v>22</v>
      </c>
      <c r="B1646" s="5" t="s">
        <v>224</v>
      </c>
      <c r="C1646" s="5" t="s">
        <v>5093</v>
      </c>
      <c r="D1646" s="5" t="s">
        <v>468</v>
      </c>
      <c r="E1646" s="5" t="s">
        <v>5094</v>
      </c>
      <c r="F1646" s="6" t="s">
        <v>5095</v>
      </c>
    </row>
    <row r="1647">
      <c r="A1647" s="5" t="s">
        <v>22</v>
      </c>
      <c r="B1647" s="5" t="s">
        <v>224</v>
      </c>
      <c r="C1647" s="5" t="s">
        <v>5096</v>
      </c>
      <c r="D1647" s="5" t="s">
        <v>468</v>
      </c>
      <c r="E1647" s="5" t="s">
        <v>5097</v>
      </c>
      <c r="F1647" s="6" t="s">
        <v>5098</v>
      </c>
    </row>
    <row r="1648">
      <c r="A1648" s="5" t="s">
        <v>22</v>
      </c>
      <c r="B1648" s="5" t="s">
        <v>224</v>
      </c>
      <c r="C1648" s="5" t="s">
        <v>5099</v>
      </c>
      <c r="D1648" s="5" t="s">
        <v>468</v>
      </c>
      <c r="E1648" s="5" t="s">
        <v>5100</v>
      </c>
      <c r="F1648" s="6" t="s">
        <v>5101</v>
      </c>
    </row>
    <row r="1649">
      <c r="A1649" s="5" t="s">
        <v>22</v>
      </c>
      <c r="B1649" s="5" t="s">
        <v>224</v>
      </c>
      <c r="C1649" s="5" t="s">
        <v>5102</v>
      </c>
      <c r="D1649" s="5" t="s">
        <v>468</v>
      </c>
      <c r="E1649" s="5"/>
      <c r="F1649" s="6" t="s">
        <v>5103</v>
      </c>
    </row>
    <row r="1650">
      <c r="A1650" s="5" t="s">
        <v>22</v>
      </c>
      <c r="B1650" s="5" t="s">
        <v>224</v>
      </c>
      <c r="C1650" s="5" t="s">
        <v>5104</v>
      </c>
      <c r="D1650" s="5" t="s">
        <v>468</v>
      </c>
      <c r="E1650" s="5" t="s">
        <v>5105</v>
      </c>
      <c r="F1650" s="6" t="s">
        <v>5106</v>
      </c>
    </row>
    <row r="1651">
      <c r="A1651" s="5" t="s">
        <v>22</v>
      </c>
      <c r="B1651" s="5" t="s">
        <v>224</v>
      </c>
      <c r="C1651" s="5" t="s">
        <v>5107</v>
      </c>
      <c r="D1651" s="5" t="s">
        <v>548</v>
      </c>
      <c r="E1651" s="5" t="s">
        <v>5108</v>
      </c>
      <c r="F1651" s="6" t="s">
        <v>5109</v>
      </c>
    </row>
    <row r="1652">
      <c r="A1652" s="5" t="s">
        <v>22</v>
      </c>
      <c r="B1652" s="5" t="s">
        <v>224</v>
      </c>
      <c r="C1652" s="5" t="s">
        <v>5110</v>
      </c>
      <c r="D1652" s="5" t="s">
        <v>458</v>
      </c>
      <c r="E1652" s="5"/>
      <c r="F1652" s="6" t="s">
        <v>5111</v>
      </c>
    </row>
    <row r="1653">
      <c r="A1653" s="5" t="s">
        <v>22</v>
      </c>
      <c r="B1653" s="5" t="s">
        <v>224</v>
      </c>
      <c r="C1653" s="5" t="s">
        <v>5112</v>
      </c>
      <c r="D1653" s="5" t="s">
        <v>468</v>
      </c>
      <c r="E1653" s="5" t="s">
        <v>5113</v>
      </c>
      <c r="F1653" s="6" t="s">
        <v>5114</v>
      </c>
    </row>
    <row r="1654">
      <c r="A1654" s="5" t="s">
        <v>22</v>
      </c>
      <c r="B1654" s="5" t="s">
        <v>224</v>
      </c>
      <c r="C1654" s="5" t="s">
        <v>5115</v>
      </c>
      <c r="D1654" s="5" t="s">
        <v>468</v>
      </c>
      <c r="E1654" s="5" t="s">
        <v>5116</v>
      </c>
      <c r="F1654" s="6" t="s">
        <v>5117</v>
      </c>
    </row>
    <row r="1655">
      <c r="A1655" s="5" t="s">
        <v>22</v>
      </c>
      <c r="B1655" s="5" t="s">
        <v>224</v>
      </c>
      <c r="C1655" s="5" t="s">
        <v>5118</v>
      </c>
      <c r="D1655" s="5" t="s">
        <v>468</v>
      </c>
      <c r="E1655" s="5" t="s">
        <v>5119</v>
      </c>
      <c r="F1655" s="6" t="s">
        <v>5120</v>
      </c>
    </row>
    <row r="1656">
      <c r="A1656" s="5" t="s">
        <v>22</v>
      </c>
      <c r="B1656" s="5" t="s">
        <v>225</v>
      </c>
      <c r="C1656" s="5" t="s">
        <v>5121</v>
      </c>
      <c r="D1656" s="5" t="s">
        <v>468</v>
      </c>
      <c r="E1656" s="5" t="s">
        <v>5122</v>
      </c>
      <c r="F1656" s="6" t="s">
        <v>5123</v>
      </c>
    </row>
    <row r="1657">
      <c r="A1657" s="5" t="s">
        <v>22</v>
      </c>
      <c r="B1657" s="5" t="s">
        <v>225</v>
      </c>
      <c r="C1657" s="5" t="s">
        <v>5124</v>
      </c>
      <c r="D1657" s="5" t="s">
        <v>468</v>
      </c>
      <c r="E1657" s="5" t="s">
        <v>5125</v>
      </c>
      <c r="F1657" s="6" t="s">
        <v>5126</v>
      </c>
    </row>
    <row r="1658">
      <c r="A1658" s="5" t="s">
        <v>22</v>
      </c>
      <c r="B1658" s="5" t="s">
        <v>225</v>
      </c>
      <c r="C1658" s="5" t="s">
        <v>5127</v>
      </c>
      <c r="D1658" s="5" t="s">
        <v>468</v>
      </c>
      <c r="E1658" s="5" t="s">
        <v>5128</v>
      </c>
      <c r="F1658" s="6" t="s">
        <v>5129</v>
      </c>
    </row>
    <row r="1659">
      <c r="A1659" s="5" t="s">
        <v>22</v>
      </c>
      <c r="B1659" s="5" t="s">
        <v>225</v>
      </c>
      <c r="C1659" s="5" t="s">
        <v>5130</v>
      </c>
      <c r="D1659" s="5" t="s">
        <v>468</v>
      </c>
      <c r="E1659" s="5" t="s">
        <v>5131</v>
      </c>
      <c r="F1659" s="6" t="s">
        <v>5132</v>
      </c>
    </row>
    <row r="1660">
      <c r="A1660" s="5" t="s">
        <v>22</v>
      </c>
      <c r="B1660" s="5" t="s">
        <v>225</v>
      </c>
      <c r="C1660" s="5" t="s">
        <v>5133</v>
      </c>
      <c r="D1660" s="5" t="s">
        <v>468</v>
      </c>
      <c r="E1660" s="5" t="s">
        <v>5134</v>
      </c>
      <c r="F1660" s="6" t="s">
        <v>5135</v>
      </c>
    </row>
    <row r="1661">
      <c r="A1661" s="5" t="s">
        <v>22</v>
      </c>
      <c r="B1661" s="5" t="s">
        <v>225</v>
      </c>
      <c r="C1661" s="5" t="s">
        <v>5136</v>
      </c>
      <c r="D1661" s="5" t="s">
        <v>468</v>
      </c>
      <c r="E1661" s="5" t="s">
        <v>5137</v>
      </c>
      <c r="F1661" s="6" t="s">
        <v>5138</v>
      </c>
    </row>
    <row r="1662">
      <c r="A1662" s="5" t="s">
        <v>22</v>
      </c>
      <c r="B1662" s="5" t="s">
        <v>226</v>
      </c>
      <c r="C1662" s="5" t="s">
        <v>5139</v>
      </c>
      <c r="D1662" s="5" t="s">
        <v>468</v>
      </c>
      <c r="E1662" s="5" t="s">
        <v>5140</v>
      </c>
      <c r="F1662" s="6" t="s">
        <v>5141</v>
      </c>
    </row>
    <row r="1663">
      <c r="A1663" s="5" t="s">
        <v>22</v>
      </c>
      <c r="B1663" s="5" t="s">
        <v>226</v>
      </c>
      <c r="C1663" s="5" t="s">
        <v>5142</v>
      </c>
      <c r="D1663" s="5" t="s">
        <v>468</v>
      </c>
      <c r="E1663" s="5" t="s">
        <v>5143</v>
      </c>
      <c r="F1663" s="6" t="s">
        <v>5144</v>
      </c>
    </row>
    <row r="1664">
      <c r="A1664" s="5" t="s">
        <v>22</v>
      </c>
      <c r="B1664" s="5" t="s">
        <v>226</v>
      </c>
      <c r="C1664" s="5" t="s">
        <v>5145</v>
      </c>
      <c r="D1664" s="5" t="s">
        <v>468</v>
      </c>
      <c r="E1664" s="5" t="s">
        <v>5146</v>
      </c>
      <c r="F1664" s="6" t="s">
        <v>5147</v>
      </c>
    </row>
    <row r="1665">
      <c r="A1665" s="5" t="s">
        <v>22</v>
      </c>
      <c r="B1665" s="5" t="s">
        <v>226</v>
      </c>
      <c r="C1665" s="5" t="s">
        <v>5148</v>
      </c>
      <c r="D1665" s="5" t="s">
        <v>468</v>
      </c>
      <c r="E1665" s="5" t="s">
        <v>5149</v>
      </c>
      <c r="F1665" s="6" t="s">
        <v>5150</v>
      </c>
    </row>
    <row r="1666">
      <c r="A1666" s="5" t="s">
        <v>22</v>
      </c>
      <c r="B1666" s="5" t="s">
        <v>226</v>
      </c>
      <c r="C1666" s="5" t="s">
        <v>5151</v>
      </c>
      <c r="D1666" s="5" t="s">
        <v>468</v>
      </c>
      <c r="E1666" s="5" t="s">
        <v>5152</v>
      </c>
      <c r="F1666" s="6" t="s">
        <v>5153</v>
      </c>
    </row>
    <row r="1667">
      <c r="A1667" s="5" t="s">
        <v>22</v>
      </c>
      <c r="B1667" s="5" t="s">
        <v>227</v>
      </c>
      <c r="C1667" s="5" t="s">
        <v>5154</v>
      </c>
      <c r="D1667" s="5" t="s">
        <v>548</v>
      </c>
      <c r="E1667" s="5" t="s">
        <v>5155</v>
      </c>
      <c r="F1667" s="6" t="s">
        <v>5156</v>
      </c>
    </row>
    <row r="1668">
      <c r="A1668" s="5" t="s">
        <v>22</v>
      </c>
      <c r="B1668" s="5" t="s">
        <v>228</v>
      </c>
      <c r="C1668" s="5" t="s">
        <v>5157</v>
      </c>
      <c r="D1668" s="5" t="s">
        <v>468</v>
      </c>
      <c r="E1668" s="5" t="s">
        <v>5158</v>
      </c>
      <c r="F1668" s="6" t="s">
        <v>5159</v>
      </c>
    </row>
    <row r="1669">
      <c r="A1669" s="5" t="s">
        <v>22</v>
      </c>
      <c r="B1669" s="5" t="s">
        <v>228</v>
      </c>
      <c r="C1669" s="5" t="s">
        <v>5160</v>
      </c>
      <c r="D1669" s="5" t="s">
        <v>468</v>
      </c>
      <c r="E1669" s="5" t="s">
        <v>5161</v>
      </c>
      <c r="F1669" s="6" t="s">
        <v>5162</v>
      </c>
    </row>
    <row r="1670">
      <c r="A1670" s="5" t="s">
        <v>22</v>
      </c>
      <c r="B1670" s="5" t="s">
        <v>228</v>
      </c>
      <c r="C1670" s="5" t="s">
        <v>5163</v>
      </c>
      <c r="D1670" s="5" t="s">
        <v>468</v>
      </c>
      <c r="E1670" s="5" t="s">
        <v>5164</v>
      </c>
      <c r="F1670" s="6" t="s">
        <v>5165</v>
      </c>
    </row>
    <row r="1671">
      <c r="A1671" s="5" t="s">
        <v>22</v>
      </c>
      <c r="B1671" s="5" t="s">
        <v>228</v>
      </c>
      <c r="C1671" s="5" t="s">
        <v>5166</v>
      </c>
      <c r="D1671" s="5" t="s">
        <v>540</v>
      </c>
      <c r="E1671" s="5" t="s">
        <v>5167</v>
      </c>
      <c r="F1671" s="6" t="s">
        <v>5168</v>
      </c>
    </row>
    <row r="1672">
      <c r="A1672" s="5" t="s">
        <v>22</v>
      </c>
      <c r="B1672" s="5" t="s">
        <v>229</v>
      </c>
      <c r="C1672" s="5" t="s">
        <v>5169</v>
      </c>
      <c r="D1672" s="5" t="s">
        <v>468</v>
      </c>
      <c r="E1672" s="5" t="s">
        <v>5170</v>
      </c>
      <c r="F1672" s="6" t="s">
        <v>5171</v>
      </c>
    </row>
    <row r="1673">
      <c r="A1673" s="5" t="s">
        <v>22</v>
      </c>
      <c r="B1673" s="5" t="s">
        <v>229</v>
      </c>
      <c r="C1673" s="5" t="s">
        <v>5172</v>
      </c>
      <c r="D1673" s="5" t="s">
        <v>468</v>
      </c>
      <c r="E1673" s="5" t="s">
        <v>5173</v>
      </c>
      <c r="F1673" s="6" t="s">
        <v>5174</v>
      </c>
    </row>
    <row r="1674">
      <c r="A1674" s="5" t="s">
        <v>22</v>
      </c>
      <c r="B1674" s="5" t="s">
        <v>229</v>
      </c>
      <c r="C1674" s="5" t="s">
        <v>229</v>
      </c>
      <c r="D1674" s="5" t="s">
        <v>468</v>
      </c>
      <c r="E1674" s="5" t="s">
        <v>5175</v>
      </c>
      <c r="F1674" s="6" t="s">
        <v>5176</v>
      </c>
    </row>
    <row r="1675">
      <c r="A1675" s="5" t="s">
        <v>22</v>
      </c>
      <c r="B1675" s="5" t="s">
        <v>229</v>
      </c>
      <c r="C1675" s="5" t="s">
        <v>5177</v>
      </c>
      <c r="D1675" s="5" t="s">
        <v>548</v>
      </c>
      <c r="E1675" s="5" t="s">
        <v>5178</v>
      </c>
      <c r="F1675" s="6" t="s">
        <v>5179</v>
      </c>
    </row>
    <row r="1676">
      <c r="A1676" s="5" t="s">
        <v>22</v>
      </c>
      <c r="B1676" s="5" t="s">
        <v>229</v>
      </c>
      <c r="C1676" s="5" t="s">
        <v>5180</v>
      </c>
      <c r="D1676" s="5" t="s">
        <v>468</v>
      </c>
      <c r="E1676" s="5" t="s">
        <v>5181</v>
      </c>
      <c r="F1676" s="6" t="s">
        <v>5182</v>
      </c>
    </row>
    <row r="1677">
      <c r="A1677" s="5" t="s">
        <v>22</v>
      </c>
      <c r="B1677" s="5" t="s">
        <v>230</v>
      </c>
      <c r="C1677" s="5" t="s">
        <v>5183</v>
      </c>
      <c r="D1677" s="5" t="s">
        <v>468</v>
      </c>
      <c r="E1677" s="5" t="s">
        <v>5184</v>
      </c>
      <c r="F1677" s="6" t="s">
        <v>5185</v>
      </c>
    </row>
    <row r="1678">
      <c r="A1678" s="5" t="s">
        <v>22</v>
      </c>
      <c r="B1678" s="5" t="s">
        <v>230</v>
      </c>
      <c r="C1678" s="5" t="s">
        <v>230</v>
      </c>
      <c r="D1678" s="5" t="s">
        <v>468</v>
      </c>
      <c r="E1678" s="5" t="s">
        <v>5186</v>
      </c>
      <c r="F1678" s="6" t="s">
        <v>5187</v>
      </c>
    </row>
    <row r="1679">
      <c r="A1679" s="5" t="s">
        <v>22</v>
      </c>
      <c r="B1679" s="5" t="s">
        <v>230</v>
      </c>
      <c r="C1679" s="5" t="s">
        <v>5188</v>
      </c>
      <c r="D1679" s="5" t="s">
        <v>468</v>
      </c>
      <c r="E1679" s="5" t="s">
        <v>5189</v>
      </c>
      <c r="F1679" s="6" t="s">
        <v>5190</v>
      </c>
    </row>
    <row r="1680">
      <c r="A1680" s="5" t="s">
        <v>22</v>
      </c>
      <c r="B1680" s="5" t="s">
        <v>230</v>
      </c>
      <c r="C1680" s="5" t="s">
        <v>5191</v>
      </c>
      <c r="D1680" s="5" t="s">
        <v>468</v>
      </c>
      <c r="E1680" s="5" t="s">
        <v>5186</v>
      </c>
      <c r="F1680" s="6" t="s">
        <v>5192</v>
      </c>
    </row>
    <row r="1681">
      <c r="A1681" s="5" t="s">
        <v>22</v>
      </c>
      <c r="B1681" s="5" t="s">
        <v>230</v>
      </c>
      <c r="C1681" s="5" t="s">
        <v>5193</v>
      </c>
      <c r="D1681" s="5" t="s">
        <v>468</v>
      </c>
      <c r="E1681" s="5" t="s">
        <v>5194</v>
      </c>
      <c r="F1681" s="6" t="s">
        <v>5195</v>
      </c>
    </row>
    <row r="1682">
      <c r="A1682" s="5" t="s">
        <v>22</v>
      </c>
      <c r="B1682" s="5" t="s">
        <v>230</v>
      </c>
      <c r="C1682" s="5" t="s">
        <v>5196</v>
      </c>
      <c r="D1682" s="5" t="s">
        <v>468</v>
      </c>
      <c r="E1682" s="5" t="s">
        <v>5197</v>
      </c>
      <c r="F1682" s="6" t="s">
        <v>5198</v>
      </c>
    </row>
    <row r="1683">
      <c r="A1683" s="5" t="s">
        <v>22</v>
      </c>
      <c r="B1683" s="5" t="s">
        <v>230</v>
      </c>
      <c r="C1683" s="5" t="s">
        <v>5199</v>
      </c>
      <c r="D1683" s="5" t="s">
        <v>468</v>
      </c>
      <c r="E1683" s="5" t="s">
        <v>5200</v>
      </c>
      <c r="F1683" s="6" t="s">
        <v>5201</v>
      </c>
    </row>
    <row r="1684">
      <c r="A1684" s="5" t="s">
        <v>22</v>
      </c>
      <c r="B1684" s="5" t="s">
        <v>230</v>
      </c>
      <c r="C1684" s="5" t="s">
        <v>5202</v>
      </c>
      <c r="D1684" s="5" t="s">
        <v>468</v>
      </c>
      <c r="E1684" s="5" t="s">
        <v>5203</v>
      </c>
      <c r="F1684" s="6" t="s">
        <v>5204</v>
      </c>
    </row>
    <row r="1685">
      <c r="A1685" s="5" t="s">
        <v>22</v>
      </c>
      <c r="B1685" s="5" t="s">
        <v>230</v>
      </c>
      <c r="C1685" s="5" t="s">
        <v>5205</v>
      </c>
      <c r="D1685" s="5" t="s">
        <v>468</v>
      </c>
      <c r="E1685" s="5" t="s">
        <v>5206</v>
      </c>
      <c r="F1685" s="6" t="s">
        <v>5207</v>
      </c>
    </row>
    <row r="1686">
      <c r="A1686" s="5" t="s">
        <v>22</v>
      </c>
      <c r="B1686" s="5" t="s">
        <v>230</v>
      </c>
      <c r="C1686" s="5" t="s">
        <v>5208</v>
      </c>
      <c r="D1686" s="5" t="s">
        <v>548</v>
      </c>
      <c r="E1686" s="5" t="s">
        <v>5209</v>
      </c>
      <c r="F1686" s="6" t="s">
        <v>5210</v>
      </c>
    </row>
    <row r="1687">
      <c r="A1687" s="5" t="s">
        <v>22</v>
      </c>
      <c r="B1687" s="5" t="s">
        <v>230</v>
      </c>
      <c r="C1687" s="5" t="s">
        <v>5211</v>
      </c>
      <c r="D1687" s="5" t="s">
        <v>468</v>
      </c>
      <c r="E1687" s="5" t="s">
        <v>5186</v>
      </c>
      <c r="F1687" s="6" t="s">
        <v>5212</v>
      </c>
    </row>
    <row r="1688">
      <c r="A1688" s="5" t="s">
        <v>22</v>
      </c>
      <c r="B1688" s="5" t="s">
        <v>231</v>
      </c>
      <c r="C1688" s="5" t="s">
        <v>5213</v>
      </c>
      <c r="D1688" s="5" t="s">
        <v>468</v>
      </c>
      <c r="E1688" s="5" t="s">
        <v>5214</v>
      </c>
      <c r="F1688" s="6" t="s">
        <v>5215</v>
      </c>
    </row>
    <row r="1689">
      <c r="A1689" s="5" t="s">
        <v>22</v>
      </c>
      <c r="B1689" s="5" t="s">
        <v>231</v>
      </c>
      <c r="C1689" s="5" t="s">
        <v>5216</v>
      </c>
      <c r="D1689" s="5" t="s">
        <v>468</v>
      </c>
      <c r="E1689" s="5"/>
      <c r="F1689" s="6" t="s">
        <v>5217</v>
      </c>
    </row>
    <row r="1690">
      <c r="A1690" s="5" t="s">
        <v>22</v>
      </c>
      <c r="B1690" s="5" t="s">
        <v>231</v>
      </c>
      <c r="C1690" s="5" t="s">
        <v>5218</v>
      </c>
      <c r="D1690" s="5" t="s">
        <v>468</v>
      </c>
      <c r="E1690" s="5" t="s">
        <v>5219</v>
      </c>
      <c r="F1690" s="6" t="s">
        <v>5220</v>
      </c>
    </row>
    <row r="1691">
      <c r="A1691" s="5" t="s">
        <v>22</v>
      </c>
      <c r="B1691" s="5" t="s">
        <v>231</v>
      </c>
      <c r="C1691" s="5" t="s">
        <v>5221</v>
      </c>
      <c r="D1691" s="5" t="s">
        <v>468</v>
      </c>
      <c r="E1691" s="5" t="s">
        <v>5222</v>
      </c>
      <c r="F1691" s="6" t="s">
        <v>5223</v>
      </c>
    </row>
    <row r="1692">
      <c r="A1692" s="5" t="s">
        <v>22</v>
      </c>
      <c r="B1692" s="5" t="s">
        <v>231</v>
      </c>
      <c r="C1692" s="5" t="s">
        <v>5224</v>
      </c>
      <c r="D1692" s="5" t="s">
        <v>468</v>
      </c>
      <c r="E1692" s="5" t="s">
        <v>5225</v>
      </c>
      <c r="F1692" s="6" t="s">
        <v>5226</v>
      </c>
    </row>
    <row r="1693">
      <c r="A1693" s="5" t="s">
        <v>22</v>
      </c>
      <c r="B1693" s="5" t="s">
        <v>231</v>
      </c>
      <c r="C1693" s="5" t="s">
        <v>5227</v>
      </c>
      <c r="D1693" s="5" t="s">
        <v>468</v>
      </c>
      <c r="E1693" s="5" t="s">
        <v>5228</v>
      </c>
      <c r="F1693" s="6" t="s">
        <v>5229</v>
      </c>
    </row>
    <row r="1694">
      <c r="A1694" s="5" t="s">
        <v>22</v>
      </c>
      <c r="B1694" s="5" t="s">
        <v>231</v>
      </c>
      <c r="C1694" s="5" t="s">
        <v>5230</v>
      </c>
      <c r="D1694" s="5" t="s">
        <v>468</v>
      </c>
      <c r="E1694" s="5" t="s">
        <v>5231</v>
      </c>
      <c r="F1694" s="6" t="s">
        <v>5232</v>
      </c>
    </row>
    <row r="1695">
      <c r="A1695" s="5" t="s">
        <v>22</v>
      </c>
      <c r="B1695" s="5" t="s">
        <v>232</v>
      </c>
      <c r="C1695" s="5" t="s">
        <v>5233</v>
      </c>
      <c r="D1695" s="5" t="s">
        <v>468</v>
      </c>
      <c r="E1695" s="5"/>
      <c r="F1695" s="6" t="s">
        <v>5234</v>
      </c>
    </row>
    <row r="1696">
      <c r="A1696" s="5" t="s">
        <v>22</v>
      </c>
      <c r="B1696" s="5" t="s">
        <v>233</v>
      </c>
      <c r="C1696" s="5" t="s">
        <v>5235</v>
      </c>
      <c r="D1696" s="5" t="s">
        <v>468</v>
      </c>
      <c r="E1696" s="5" t="s">
        <v>5236</v>
      </c>
      <c r="F1696" s="6" t="s">
        <v>5237</v>
      </c>
    </row>
    <row r="1697">
      <c r="A1697" s="5" t="s">
        <v>22</v>
      </c>
      <c r="B1697" s="5" t="s">
        <v>233</v>
      </c>
      <c r="C1697" s="5" t="s">
        <v>5238</v>
      </c>
      <c r="D1697" s="5" t="s">
        <v>468</v>
      </c>
      <c r="E1697" s="5" t="s">
        <v>5239</v>
      </c>
      <c r="F1697" s="6" t="s">
        <v>5240</v>
      </c>
    </row>
    <row r="1698">
      <c r="A1698" s="5" t="s">
        <v>22</v>
      </c>
      <c r="B1698" s="5" t="s">
        <v>233</v>
      </c>
      <c r="C1698" s="5" t="s">
        <v>5241</v>
      </c>
      <c r="D1698" s="5" t="s">
        <v>468</v>
      </c>
      <c r="E1698" s="5" t="s">
        <v>5242</v>
      </c>
      <c r="F1698" s="6" t="s">
        <v>5243</v>
      </c>
    </row>
    <row r="1699">
      <c r="A1699" s="5" t="s">
        <v>22</v>
      </c>
      <c r="B1699" s="5" t="s">
        <v>234</v>
      </c>
      <c r="C1699" s="5" t="s">
        <v>5244</v>
      </c>
      <c r="D1699" s="5" t="s">
        <v>468</v>
      </c>
      <c r="E1699" s="5" t="s">
        <v>5245</v>
      </c>
      <c r="F1699" s="6" t="s">
        <v>5246</v>
      </c>
    </row>
    <row r="1700">
      <c r="A1700" s="5" t="s">
        <v>22</v>
      </c>
      <c r="B1700" s="5" t="s">
        <v>234</v>
      </c>
      <c r="C1700" s="5" t="s">
        <v>5247</v>
      </c>
      <c r="D1700" s="5" t="s">
        <v>468</v>
      </c>
      <c r="E1700" s="5" t="s">
        <v>5248</v>
      </c>
      <c r="F1700" s="6" t="s">
        <v>5249</v>
      </c>
    </row>
    <row r="1701">
      <c r="A1701" s="5" t="s">
        <v>22</v>
      </c>
      <c r="B1701" s="5" t="s">
        <v>234</v>
      </c>
      <c r="C1701" s="5" t="s">
        <v>5250</v>
      </c>
      <c r="D1701" s="5" t="s">
        <v>468</v>
      </c>
      <c r="E1701" s="5" t="s">
        <v>5251</v>
      </c>
      <c r="F1701" s="6" t="s">
        <v>5252</v>
      </c>
    </row>
    <row r="1702">
      <c r="A1702" s="5" t="s">
        <v>22</v>
      </c>
      <c r="B1702" s="5" t="s">
        <v>234</v>
      </c>
      <c r="C1702" s="5" t="s">
        <v>5253</v>
      </c>
      <c r="D1702" s="5" t="s">
        <v>468</v>
      </c>
      <c r="E1702" s="5" t="s">
        <v>5254</v>
      </c>
      <c r="F1702" s="6" t="s">
        <v>5255</v>
      </c>
    </row>
    <row r="1703">
      <c r="A1703" s="5" t="s">
        <v>22</v>
      </c>
      <c r="B1703" s="5" t="s">
        <v>234</v>
      </c>
      <c r="C1703" s="5" t="s">
        <v>5256</v>
      </c>
      <c r="D1703" s="5" t="s">
        <v>468</v>
      </c>
      <c r="E1703" s="5" t="s">
        <v>5257</v>
      </c>
      <c r="F1703" s="6" t="s">
        <v>5258</v>
      </c>
    </row>
    <row r="1704">
      <c r="A1704" s="5" t="s">
        <v>22</v>
      </c>
      <c r="B1704" s="5" t="s">
        <v>234</v>
      </c>
      <c r="C1704" s="5" t="s">
        <v>5259</v>
      </c>
      <c r="D1704" s="5" t="s">
        <v>468</v>
      </c>
      <c r="E1704" s="5" t="s">
        <v>5260</v>
      </c>
      <c r="F1704" s="6" t="s">
        <v>5261</v>
      </c>
    </row>
    <row r="1705">
      <c r="A1705" s="5" t="s">
        <v>22</v>
      </c>
      <c r="B1705" s="5" t="s">
        <v>234</v>
      </c>
      <c r="C1705" s="5" t="s">
        <v>5262</v>
      </c>
      <c r="D1705" s="5" t="s">
        <v>468</v>
      </c>
      <c r="E1705" s="5" t="s">
        <v>5263</v>
      </c>
      <c r="F1705" s="6" t="s">
        <v>5264</v>
      </c>
    </row>
    <row r="1706">
      <c r="A1706" s="5" t="s">
        <v>22</v>
      </c>
      <c r="B1706" s="5" t="s">
        <v>234</v>
      </c>
      <c r="C1706" s="5" t="s">
        <v>5265</v>
      </c>
      <c r="D1706" s="5" t="s">
        <v>468</v>
      </c>
      <c r="E1706" s="5" t="s">
        <v>5266</v>
      </c>
      <c r="F1706" s="6" t="s">
        <v>5267</v>
      </c>
    </row>
    <row r="1707">
      <c r="A1707" s="5" t="s">
        <v>22</v>
      </c>
      <c r="B1707" s="5" t="s">
        <v>234</v>
      </c>
      <c r="C1707" s="5" t="s">
        <v>5268</v>
      </c>
      <c r="D1707" s="5" t="s">
        <v>548</v>
      </c>
      <c r="E1707" s="5" t="s">
        <v>5269</v>
      </c>
      <c r="F1707" s="6" t="s">
        <v>5270</v>
      </c>
    </row>
    <row r="1708">
      <c r="A1708" s="5" t="s">
        <v>22</v>
      </c>
      <c r="B1708" s="5" t="s">
        <v>234</v>
      </c>
      <c r="C1708" s="5" t="s">
        <v>5271</v>
      </c>
      <c r="D1708" s="5" t="s">
        <v>468</v>
      </c>
      <c r="E1708" s="5" t="s">
        <v>5272</v>
      </c>
      <c r="F1708" s="6" t="s">
        <v>5273</v>
      </c>
    </row>
    <row r="1709">
      <c r="A1709" s="5" t="s">
        <v>22</v>
      </c>
      <c r="B1709" s="5" t="s">
        <v>234</v>
      </c>
      <c r="C1709" s="5" t="s">
        <v>5274</v>
      </c>
      <c r="D1709" s="5" t="s">
        <v>468</v>
      </c>
      <c r="E1709" s="5" t="s">
        <v>5275</v>
      </c>
      <c r="F1709" s="6" t="s">
        <v>5276</v>
      </c>
    </row>
    <row r="1710">
      <c r="A1710" s="5" t="s">
        <v>22</v>
      </c>
      <c r="B1710" s="5" t="s">
        <v>234</v>
      </c>
      <c r="C1710" s="5" t="s">
        <v>5277</v>
      </c>
      <c r="D1710" s="5" t="s">
        <v>468</v>
      </c>
      <c r="E1710" s="5" t="s">
        <v>5278</v>
      </c>
      <c r="F1710" s="6" t="s">
        <v>5279</v>
      </c>
    </row>
    <row r="1711">
      <c r="A1711" s="5" t="s">
        <v>22</v>
      </c>
      <c r="B1711" s="5" t="s">
        <v>234</v>
      </c>
      <c r="C1711" s="5" t="s">
        <v>5280</v>
      </c>
      <c r="D1711" s="5" t="s">
        <v>468</v>
      </c>
      <c r="E1711" s="5" t="s">
        <v>5281</v>
      </c>
      <c r="F1711" s="6" t="s">
        <v>5282</v>
      </c>
    </row>
    <row r="1712">
      <c r="A1712" s="5" t="s">
        <v>22</v>
      </c>
      <c r="B1712" s="5" t="s">
        <v>235</v>
      </c>
      <c r="C1712" s="5" t="s">
        <v>5283</v>
      </c>
      <c r="D1712" s="5" t="s">
        <v>548</v>
      </c>
      <c r="E1712" s="5" t="s">
        <v>5284</v>
      </c>
      <c r="F1712" s="6" t="s">
        <v>5285</v>
      </c>
    </row>
    <row r="1713">
      <c r="A1713" s="5" t="s">
        <v>22</v>
      </c>
      <c r="B1713" s="5" t="s">
        <v>235</v>
      </c>
      <c r="C1713" s="5" t="s">
        <v>5286</v>
      </c>
      <c r="D1713" s="5" t="s">
        <v>548</v>
      </c>
      <c r="E1713" s="5" t="s">
        <v>5287</v>
      </c>
      <c r="F1713" s="6" t="s">
        <v>5288</v>
      </c>
    </row>
    <row r="1714">
      <c r="A1714" s="5" t="s">
        <v>22</v>
      </c>
      <c r="B1714" s="5" t="s">
        <v>236</v>
      </c>
      <c r="C1714" s="5" t="s">
        <v>5289</v>
      </c>
      <c r="D1714" s="5" t="s">
        <v>468</v>
      </c>
      <c r="E1714" s="5" t="s">
        <v>5290</v>
      </c>
      <c r="F1714" s="6" t="s">
        <v>5291</v>
      </c>
    </row>
    <row r="1715">
      <c r="A1715" s="5" t="s">
        <v>22</v>
      </c>
      <c r="B1715" s="5" t="s">
        <v>236</v>
      </c>
      <c r="C1715" s="5" t="s">
        <v>5292</v>
      </c>
      <c r="D1715" s="5" t="s">
        <v>468</v>
      </c>
      <c r="E1715" s="5" t="s">
        <v>5293</v>
      </c>
      <c r="F1715" s="6" t="s">
        <v>5294</v>
      </c>
    </row>
    <row r="1716">
      <c r="A1716" s="5" t="s">
        <v>22</v>
      </c>
      <c r="B1716" s="5" t="s">
        <v>236</v>
      </c>
      <c r="C1716" s="5" t="s">
        <v>5295</v>
      </c>
      <c r="D1716" s="5" t="s">
        <v>468</v>
      </c>
      <c r="E1716" s="5" t="s">
        <v>5296</v>
      </c>
      <c r="F1716" s="6" t="s">
        <v>5297</v>
      </c>
    </row>
    <row r="1717">
      <c r="A1717" s="5" t="s">
        <v>22</v>
      </c>
      <c r="B1717" s="5" t="s">
        <v>236</v>
      </c>
      <c r="C1717" s="5" t="s">
        <v>5298</v>
      </c>
      <c r="D1717" s="5" t="s">
        <v>468</v>
      </c>
      <c r="E1717" s="5" t="s">
        <v>5299</v>
      </c>
      <c r="F1717" s="6" t="s">
        <v>5300</v>
      </c>
    </row>
    <row r="1718">
      <c r="A1718" s="5" t="s">
        <v>22</v>
      </c>
      <c r="B1718" s="5" t="s">
        <v>236</v>
      </c>
      <c r="C1718" s="5" t="s">
        <v>5301</v>
      </c>
      <c r="D1718" s="5" t="s">
        <v>468</v>
      </c>
      <c r="E1718" s="5" t="s">
        <v>5302</v>
      </c>
      <c r="F1718" s="6" t="s">
        <v>5303</v>
      </c>
    </row>
    <row r="1719">
      <c r="A1719" s="5" t="s">
        <v>22</v>
      </c>
      <c r="B1719" s="5" t="s">
        <v>236</v>
      </c>
      <c r="C1719" s="5" t="s">
        <v>5304</v>
      </c>
      <c r="D1719" s="5" t="s">
        <v>468</v>
      </c>
      <c r="E1719" s="5" t="s">
        <v>5305</v>
      </c>
      <c r="F1719" s="6" t="s">
        <v>5306</v>
      </c>
    </row>
    <row r="1720">
      <c r="A1720" s="5" t="s">
        <v>22</v>
      </c>
      <c r="B1720" s="5" t="s">
        <v>236</v>
      </c>
      <c r="C1720" s="5" t="s">
        <v>5307</v>
      </c>
      <c r="D1720" s="5" t="s">
        <v>468</v>
      </c>
      <c r="E1720" s="5" t="s">
        <v>5308</v>
      </c>
      <c r="F1720" s="6" t="s">
        <v>5309</v>
      </c>
    </row>
    <row r="1721">
      <c r="A1721" s="5" t="s">
        <v>22</v>
      </c>
      <c r="B1721" s="5" t="s">
        <v>237</v>
      </c>
      <c r="C1721" s="5" t="s">
        <v>5310</v>
      </c>
      <c r="D1721" s="5" t="s">
        <v>468</v>
      </c>
      <c r="E1721" s="5" t="s">
        <v>5311</v>
      </c>
      <c r="F1721" s="6" t="s">
        <v>5312</v>
      </c>
    </row>
    <row r="1722">
      <c r="A1722" s="5" t="s">
        <v>22</v>
      </c>
      <c r="B1722" s="5" t="s">
        <v>237</v>
      </c>
      <c r="C1722" s="5" t="s">
        <v>5313</v>
      </c>
      <c r="D1722" s="5" t="s">
        <v>468</v>
      </c>
      <c r="E1722" s="5" t="s">
        <v>5314</v>
      </c>
      <c r="F1722" s="6" t="s">
        <v>5315</v>
      </c>
    </row>
    <row r="1723">
      <c r="A1723" s="5" t="s">
        <v>22</v>
      </c>
      <c r="B1723" s="5" t="s">
        <v>237</v>
      </c>
      <c r="C1723" s="5" t="s">
        <v>5316</v>
      </c>
      <c r="D1723" s="5" t="s">
        <v>468</v>
      </c>
      <c r="E1723" s="5" t="s">
        <v>5317</v>
      </c>
      <c r="F1723" s="6" t="s">
        <v>5318</v>
      </c>
    </row>
    <row r="1724">
      <c r="A1724" s="5" t="s">
        <v>22</v>
      </c>
      <c r="B1724" s="5" t="s">
        <v>237</v>
      </c>
      <c r="C1724" s="5" t="s">
        <v>5319</v>
      </c>
      <c r="D1724" s="5" t="s">
        <v>468</v>
      </c>
      <c r="E1724" s="5" t="s">
        <v>5320</v>
      </c>
      <c r="F1724" s="6" t="s">
        <v>5321</v>
      </c>
    </row>
    <row r="1725">
      <c r="A1725" s="5" t="s">
        <v>22</v>
      </c>
      <c r="B1725" s="5" t="s">
        <v>237</v>
      </c>
      <c r="C1725" s="5" t="s">
        <v>5322</v>
      </c>
      <c r="D1725" s="5" t="s">
        <v>468</v>
      </c>
      <c r="E1725" s="5" t="s">
        <v>5323</v>
      </c>
      <c r="F1725" s="6" t="s">
        <v>5324</v>
      </c>
    </row>
    <row r="1726">
      <c r="A1726" s="5" t="s">
        <v>22</v>
      </c>
      <c r="B1726" s="5" t="s">
        <v>237</v>
      </c>
      <c r="C1726" s="5" t="s">
        <v>5325</v>
      </c>
      <c r="D1726" s="5" t="s">
        <v>468</v>
      </c>
      <c r="E1726" s="5" t="s">
        <v>5326</v>
      </c>
      <c r="F1726" s="6" t="s">
        <v>5327</v>
      </c>
    </row>
    <row r="1727">
      <c r="A1727" s="5" t="s">
        <v>22</v>
      </c>
      <c r="B1727" s="5" t="s">
        <v>237</v>
      </c>
      <c r="C1727" s="5" t="s">
        <v>5328</v>
      </c>
      <c r="D1727" s="5" t="s">
        <v>458</v>
      </c>
      <c r="E1727" s="5" t="s">
        <v>5329</v>
      </c>
      <c r="F1727" s="6" t="s">
        <v>5330</v>
      </c>
    </row>
    <row r="1728">
      <c r="A1728" s="5" t="s">
        <v>22</v>
      </c>
      <c r="B1728" s="5" t="s">
        <v>237</v>
      </c>
      <c r="C1728" s="5" t="s">
        <v>5331</v>
      </c>
      <c r="D1728" s="5" t="s">
        <v>468</v>
      </c>
      <c r="E1728" s="5" t="s">
        <v>5332</v>
      </c>
      <c r="F1728" s="6" t="s">
        <v>5333</v>
      </c>
    </row>
    <row r="1729">
      <c r="A1729" s="5" t="s">
        <v>22</v>
      </c>
      <c r="B1729" s="5" t="s">
        <v>237</v>
      </c>
      <c r="C1729" s="5" t="s">
        <v>5334</v>
      </c>
      <c r="D1729" s="5" t="s">
        <v>468</v>
      </c>
      <c r="E1729" s="5" t="s">
        <v>5335</v>
      </c>
      <c r="F1729" s="6" t="s">
        <v>5336</v>
      </c>
    </row>
    <row r="1730">
      <c r="A1730" s="5" t="s">
        <v>22</v>
      </c>
      <c r="B1730" s="5" t="s">
        <v>237</v>
      </c>
      <c r="C1730" s="5" t="s">
        <v>5337</v>
      </c>
      <c r="D1730" s="5" t="s">
        <v>468</v>
      </c>
      <c r="E1730" s="5" t="s">
        <v>5338</v>
      </c>
      <c r="F1730" s="6" t="s">
        <v>5339</v>
      </c>
    </row>
    <row r="1731">
      <c r="A1731" s="5" t="s">
        <v>22</v>
      </c>
      <c r="B1731" s="5" t="s">
        <v>237</v>
      </c>
      <c r="C1731" s="5" t="s">
        <v>5340</v>
      </c>
      <c r="D1731" s="5" t="s">
        <v>468</v>
      </c>
      <c r="E1731" s="5" t="s">
        <v>5341</v>
      </c>
      <c r="F1731" s="6" t="s">
        <v>5342</v>
      </c>
    </row>
    <row r="1732">
      <c r="A1732" s="5" t="s">
        <v>22</v>
      </c>
      <c r="B1732" s="5" t="s">
        <v>237</v>
      </c>
      <c r="C1732" s="5" t="s">
        <v>5343</v>
      </c>
      <c r="D1732" s="5" t="s">
        <v>468</v>
      </c>
      <c r="E1732" s="5" t="s">
        <v>5344</v>
      </c>
      <c r="F1732" s="6" t="s">
        <v>5345</v>
      </c>
    </row>
    <row r="1733">
      <c r="A1733" s="5" t="s">
        <v>22</v>
      </c>
      <c r="B1733" s="5" t="s">
        <v>237</v>
      </c>
      <c r="C1733" s="5" t="s">
        <v>5346</v>
      </c>
      <c r="D1733" s="5" t="s">
        <v>468</v>
      </c>
      <c r="E1733" s="5" t="s">
        <v>5347</v>
      </c>
      <c r="F1733" s="6" t="s">
        <v>5348</v>
      </c>
    </row>
    <row r="1734">
      <c r="A1734" s="5" t="s">
        <v>22</v>
      </c>
      <c r="B1734" s="5" t="s">
        <v>237</v>
      </c>
      <c r="C1734" s="5" t="s">
        <v>5349</v>
      </c>
      <c r="D1734" s="5" t="s">
        <v>548</v>
      </c>
      <c r="E1734" s="5" t="s">
        <v>5350</v>
      </c>
      <c r="F1734" s="6" t="s">
        <v>5351</v>
      </c>
    </row>
    <row r="1735">
      <c r="A1735" s="5" t="s">
        <v>22</v>
      </c>
      <c r="B1735" s="5" t="s">
        <v>237</v>
      </c>
      <c r="C1735" s="5" t="s">
        <v>5352</v>
      </c>
      <c r="D1735" s="5" t="s">
        <v>468</v>
      </c>
      <c r="E1735" s="5" t="s">
        <v>5353</v>
      </c>
      <c r="F1735" s="6" t="s">
        <v>5354</v>
      </c>
    </row>
    <row r="1736">
      <c r="A1736" s="5" t="s">
        <v>22</v>
      </c>
      <c r="B1736" s="5" t="s">
        <v>237</v>
      </c>
      <c r="C1736" s="5" t="s">
        <v>5355</v>
      </c>
      <c r="D1736" s="5" t="s">
        <v>468</v>
      </c>
      <c r="E1736" s="5" t="s">
        <v>5356</v>
      </c>
      <c r="F1736" s="6" t="s">
        <v>5357</v>
      </c>
    </row>
    <row r="1737">
      <c r="A1737" s="5" t="s">
        <v>22</v>
      </c>
      <c r="B1737" s="5" t="s">
        <v>237</v>
      </c>
      <c r="C1737" s="5" t="s">
        <v>5358</v>
      </c>
      <c r="D1737" s="5" t="s">
        <v>468</v>
      </c>
      <c r="E1737" s="5" t="s">
        <v>5359</v>
      </c>
      <c r="F1737" s="6" t="s">
        <v>5360</v>
      </c>
    </row>
    <row r="1738">
      <c r="A1738" s="5" t="s">
        <v>22</v>
      </c>
      <c r="B1738" s="5" t="s">
        <v>238</v>
      </c>
      <c r="C1738" s="5" t="s">
        <v>5361</v>
      </c>
      <c r="D1738" s="5" t="s">
        <v>468</v>
      </c>
      <c r="E1738" s="5" t="s">
        <v>5296</v>
      </c>
      <c r="F1738" s="6" t="s">
        <v>5362</v>
      </c>
    </row>
    <row r="1739">
      <c r="A1739" s="5" t="s">
        <v>22</v>
      </c>
      <c r="B1739" s="5" t="s">
        <v>238</v>
      </c>
      <c r="C1739" s="5" t="s">
        <v>5363</v>
      </c>
      <c r="D1739" s="5" t="s">
        <v>468</v>
      </c>
      <c r="E1739" s="5" t="s">
        <v>5364</v>
      </c>
      <c r="F1739" s="6" t="s">
        <v>5365</v>
      </c>
    </row>
    <row r="1740">
      <c r="A1740" s="5" t="s">
        <v>22</v>
      </c>
      <c r="B1740" s="5" t="s">
        <v>238</v>
      </c>
      <c r="C1740" s="5" t="s">
        <v>5366</v>
      </c>
      <c r="D1740" s="5" t="s">
        <v>468</v>
      </c>
      <c r="E1740" s="5"/>
      <c r="F1740" s="6" t="s">
        <v>5367</v>
      </c>
    </row>
    <row r="1741">
      <c r="A1741" s="5" t="s">
        <v>22</v>
      </c>
      <c r="B1741" s="5" t="s">
        <v>238</v>
      </c>
      <c r="C1741" s="5" t="s">
        <v>5368</v>
      </c>
      <c r="D1741" s="5" t="s">
        <v>468</v>
      </c>
      <c r="E1741" s="5" t="s">
        <v>5369</v>
      </c>
      <c r="F1741" s="6" t="s">
        <v>5370</v>
      </c>
    </row>
    <row r="1742">
      <c r="A1742" s="5" t="s">
        <v>22</v>
      </c>
      <c r="B1742" s="5" t="s">
        <v>238</v>
      </c>
      <c r="C1742" s="5" t="s">
        <v>5371</v>
      </c>
      <c r="D1742" s="5" t="s">
        <v>468</v>
      </c>
      <c r="E1742" s="5" t="s">
        <v>5372</v>
      </c>
      <c r="F1742" s="6" t="s">
        <v>5373</v>
      </c>
    </row>
    <row r="1743">
      <c r="A1743" s="5" t="s">
        <v>22</v>
      </c>
      <c r="B1743" s="5" t="s">
        <v>238</v>
      </c>
      <c r="C1743" s="5" t="s">
        <v>5374</v>
      </c>
      <c r="D1743" s="5" t="s">
        <v>468</v>
      </c>
      <c r="E1743" s="5" t="s">
        <v>5375</v>
      </c>
      <c r="F1743" s="6" t="s">
        <v>5376</v>
      </c>
    </row>
    <row r="1744">
      <c r="A1744" s="5" t="s">
        <v>22</v>
      </c>
      <c r="B1744" s="5" t="s">
        <v>238</v>
      </c>
      <c r="C1744" s="5" t="s">
        <v>5377</v>
      </c>
      <c r="D1744" s="5" t="s">
        <v>468</v>
      </c>
      <c r="E1744" s="5" t="s">
        <v>5378</v>
      </c>
      <c r="F1744" s="6" t="s">
        <v>5379</v>
      </c>
    </row>
    <row r="1745">
      <c r="A1745" s="5" t="s">
        <v>22</v>
      </c>
      <c r="B1745" s="5" t="s">
        <v>238</v>
      </c>
      <c r="C1745" s="5" t="s">
        <v>5380</v>
      </c>
      <c r="D1745" s="5" t="s">
        <v>468</v>
      </c>
      <c r="E1745" s="5" t="s">
        <v>5381</v>
      </c>
      <c r="F1745" s="6" t="s">
        <v>5382</v>
      </c>
    </row>
    <row r="1746">
      <c r="A1746" s="5" t="s">
        <v>22</v>
      </c>
      <c r="B1746" s="5" t="s">
        <v>238</v>
      </c>
      <c r="C1746" s="5" t="s">
        <v>5383</v>
      </c>
      <c r="D1746" s="5" t="s">
        <v>468</v>
      </c>
      <c r="E1746" s="5" t="s">
        <v>2556</v>
      </c>
      <c r="F1746" s="6" t="s">
        <v>5384</v>
      </c>
    </row>
    <row r="1747">
      <c r="A1747" s="5" t="s">
        <v>22</v>
      </c>
      <c r="B1747" s="5" t="s">
        <v>238</v>
      </c>
      <c r="C1747" s="5" t="s">
        <v>5385</v>
      </c>
      <c r="D1747" s="5" t="s">
        <v>468</v>
      </c>
      <c r="E1747" s="5" t="s">
        <v>5386</v>
      </c>
      <c r="F1747" s="6" t="s">
        <v>5387</v>
      </c>
    </row>
    <row r="1748">
      <c r="A1748" s="5" t="s">
        <v>22</v>
      </c>
      <c r="B1748" s="5" t="s">
        <v>238</v>
      </c>
      <c r="C1748" s="5" t="s">
        <v>5388</v>
      </c>
      <c r="D1748" s="5" t="s">
        <v>468</v>
      </c>
      <c r="E1748" s="5" t="s">
        <v>5389</v>
      </c>
      <c r="F1748" s="6" t="s">
        <v>5390</v>
      </c>
    </row>
    <row r="1749">
      <c r="A1749" s="5" t="s">
        <v>22</v>
      </c>
      <c r="B1749" s="5" t="s">
        <v>238</v>
      </c>
      <c r="C1749" s="5" t="s">
        <v>5391</v>
      </c>
      <c r="D1749" s="5" t="s">
        <v>468</v>
      </c>
      <c r="E1749" s="5" t="s">
        <v>5392</v>
      </c>
      <c r="F1749" s="6" t="s">
        <v>5393</v>
      </c>
    </row>
    <row r="1750">
      <c r="A1750" s="5" t="s">
        <v>22</v>
      </c>
      <c r="B1750" s="5" t="s">
        <v>238</v>
      </c>
      <c r="C1750" s="5" t="s">
        <v>5394</v>
      </c>
      <c r="D1750" s="5" t="s">
        <v>548</v>
      </c>
      <c r="E1750" s="5" t="s">
        <v>5395</v>
      </c>
      <c r="F1750" s="6" t="s">
        <v>5396</v>
      </c>
    </row>
    <row r="1751">
      <c r="A1751" s="5" t="s">
        <v>22</v>
      </c>
      <c r="B1751" s="5" t="s">
        <v>238</v>
      </c>
      <c r="C1751" s="5" t="s">
        <v>5397</v>
      </c>
      <c r="D1751" s="5" t="s">
        <v>468</v>
      </c>
      <c r="E1751" s="5" t="s">
        <v>5398</v>
      </c>
      <c r="F1751" s="6" t="s">
        <v>5399</v>
      </c>
    </row>
    <row r="1752">
      <c r="A1752" s="5" t="s">
        <v>22</v>
      </c>
      <c r="B1752" s="5" t="s">
        <v>238</v>
      </c>
      <c r="C1752" s="5" t="s">
        <v>5400</v>
      </c>
      <c r="D1752" s="5" t="s">
        <v>548</v>
      </c>
      <c r="E1752" s="5" t="s">
        <v>5401</v>
      </c>
      <c r="F1752" s="6" t="s">
        <v>5402</v>
      </c>
    </row>
    <row r="1753">
      <c r="A1753" s="5" t="s">
        <v>22</v>
      </c>
      <c r="B1753" s="5" t="s">
        <v>238</v>
      </c>
      <c r="C1753" s="5" t="s">
        <v>5403</v>
      </c>
      <c r="D1753" s="5" t="s">
        <v>468</v>
      </c>
      <c r="E1753" s="5" t="s">
        <v>5404</v>
      </c>
      <c r="F1753" s="6" t="s">
        <v>5405</v>
      </c>
    </row>
    <row r="1754">
      <c r="A1754" s="5" t="s">
        <v>22</v>
      </c>
      <c r="B1754" s="5" t="s">
        <v>238</v>
      </c>
      <c r="C1754" s="5" t="s">
        <v>5406</v>
      </c>
      <c r="D1754" s="5" t="s">
        <v>468</v>
      </c>
      <c r="E1754" s="5" t="s">
        <v>5407</v>
      </c>
      <c r="F1754" s="6" t="s">
        <v>5408</v>
      </c>
    </row>
    <row r="1755">
      <c r="A1755" s="5" t="s">
        <v>22</v>
      </c>
      <c r="B1755" s="5" t="s">
        <v>238</v>
      </c>
      <c r="C1755" s="5" t="s">
        <v>5409</v>
      </c>
      <c r="D1755" s="5" t="s">
        <v>468</v>
      </c>
      <c r="E1755" s="5" t="s">
        <v>5410</v>
      </c>
      <c r="F1755" s="6" t="s">
        <v>5411</v>
      </c>
    </row>
    <row r="1756">
      <c r="A1756" s="5" t="s">
        <v>22</v>
      </c>
      <c r="B1756" s="5" t="s">
        <v>238</v>
      </c>
      <c r="C1756" s="5" t="s">
        <v>5412</v>
      </c>
      <c r="D1756" s="5" t="s">
        <v>548</v>
      </c>
      <c r="E1756" s="5" t="s">
        <v>5413</v>
      </c>
      <c r="F1756" s="6" t="s">
        <v>5414</v>
      </c>
    </row>
    <row r="1757">
      <c r="A1757" s="5" t="s">
        <v>22</v>
      </c>
      <c r="B1757" s="5" t="s">
        <v>238</v>
      </c>
      <c r="C1757" s="5" t="s">
        <v>5415</v>
      </c>
      <c r="D1757" s="5" t="s">
        <v>468</v>
      </c>
      <c r="E1757" s="5" t="s">
        <v>5416</v>
      </c>
      <c r="F1757" s="6" t="s">
        <v>5417</v>
      </c>
    </row>
    <row r="1758">
      <c r="A1758" s="5" t="s">
        <v>22</v>
      </c>
      <c r="B1758" s="5" t="s">
        <v>238</v>
      </c>
      <c r="C1758" s="5" t="s">
        <v>5418</v>
      </c>
      <c r="D1758" s="5" t="s">
        <v>548</v>
      </c>
      <c r="E1758" s="5" t="s">
        <v>5419</v>
      </c>
      <c r="F1758" s="6" t="s">
        <v>5420</v>
      </c>
    </row>
    <row r="1759">
      <c r="A1759" s="5" t="s">
        <v>22</v>
      </c>
      <c r="B1759" s="5" t="s">
        <v>239</v>
      </c>
      <c r="C1759" s="5" t="s">
        <v>5421</v>
      </c>
      <c r="D1759" s="5" t="s">
        <v>468</v>
      </c>
      <c r="E1759" s="5" t="s">
        <v>5422</v>
      </c>
      <c r="F1759" s="6" t="s">
        <v>5423</v>
      </c>
    </row>
    <row r="1760">
      <c r="A1760" s="5" t="s">
        <v>22</v>
      </c>
      <c r="B1760" s="5" t="s">
        <v>239</v>
      </c>
      <c r="C1760" s="5" t="s">
        <v>239</v>
      </c>
      <c r="D1760" s="5" t="s">
        <v>468</v>
      </c>
      <c r="E1760" s="5" t="s">
        <v>5424</v>
      </c>
      <c r="F1760" s="6" t="s">
        <v>5425</v>
      </c>
    </row>
    <row r="1761">
      <c r="A1761" s="5" t="s">
        <v>22</v>
      </c>
      <c r="B1761" s="5" t="s">
        <v>239</v>
      </c>
      <c r="C1761" s="5" t="s">
        <v>5426</v>
      </c>
      <c r="D1761" s="5" t="s">
        <v>468</v>
      </c>
      <c r="E1761" s="5" t="s">
        <v>5427</v>
      </c>
      <c r="F1761" s="6" t="s">
        <v>5428</v>
      </c>
    </row>
    <row r="1762">
      <c r="A1762" s="5" t="s">
        <v>22</v>
      </c>
      <c r="B1762" s="5" t="s">
        <v>240</v>
      </c>
      <c r="C1762" s="5" t="s">
        <v>240</v>
      </c>
      <c r="D1762" s="5" t="s">
        <v>468</v>
      </c>
      <c r="E1762" s="5" t="s">
        <v>5429</v>
      </c>
      <c r="F1762" s="6" t="s">
        <v>5430</v>
      </c>
    </row>
    <row r="1763">
      <c r="A1763" s="5" t="s">
        <v>22</v>
      </c>
      <c r="B1763" s="5" t="s">
        <v>240</v>
      </c>
      <c r="C1763" s="5" t="s">
        <v>5431</v>
      </c>
      <c r="D1763" s="5" t="s">
        <v>468</v>
      </c>
      <c r="E1763" s="5" t="s">
        <v>5432</v>
      </c>
      <c r="F1763" s="6" t="s">
        <v>5433</v>
      </c>
    </row>
    <row r="1764">
      <c r="A1764" s="5" t="s">
        <v>22</v>
      </c>
      <c r="B1764" s="5" t="s">
        <v>240</v>
      </c>
      <c r="C1764" s="5" t="s">
        <v>5434</v>
      </c>
      <c r="D1764" s="5" t="s">
        <v>468</v>
      </c>
      <c r="E1764" s="5" t="s">
        <v>5435</v>
      </c>
      <c r="F1764" s="6" t="s">
        <v>5436</v>
      </c>
    </row>
    <row r="1765">
      <c r="A1765" s="5" t="s">
        <v>22</v>
      </c>
      <c r="B1765" s="5" t="s">
        <v>240</v>
      </c>
      <c r="C1765" s="5" t="s">
        <v>5437</v>
      </c>
      <c r="D1765" s="5" t="s">
        <v>468</v>
      </c>
      <c r="E1765" s="5" t="s">
        <v>5438</v>
      </c>
      <c r="F1765" s="6" t="s">
        <v>5439</v>
      </c>
    </row>
    <row r="1766">
      <c r="A1766" s="5" t="s">
        <v>22</v>
      </c>
      <c r="B1766" s="5" t="s">
        <v>240</v>
      </c>
      <c r="C1766" s="5" t="s">
        <v>5440</v>
      </c>
      <c r="D1766" s="5" t="s">
        <v>468</v>
      </c>
      <c r="E1766" s="5" t="s">
        <v>5441</v>
      </c>
      <c r="F1766" s="6" t="s">
        <v>5442</v>
      </c>
    </row>
    <row r="1767">
      <c r="A1767" s="5" t="s">
        <v>22</v>
      </c>
      <c r="B1767" s="5" t="s">
        <v>240</v>
      </c>
      <c r="C1767" s="5" t="s">
        <v>5443</v>
      </c>
      <c r="D1767" s="5" t="s">
        <v>468</v>
      </c>
      <c r="E1767" s="5" t="s">
        <v>5444</v>
      </c>
      <c r="F1767" s="6" t="s">
        <v>5445</v>
      </c>
    </row>
    <row r="1768">
      <c r="A1768" s="5" t="s">
        <v>22</v>
      </c>
      <c r="B1768" s="5" t="s">
        <v>241</v>
      </c>
      <c r="C1768" s="5" t="s">
        <v>241</v>
      </c>
      <c r="D1768" s="5" t="s">
        <v>468</v>
      </c>
      <c r="E1768" s="5" t="s">
        <v>5446</v>
      </c>
      <c r="F1768" s="6" t="s">
        <v>5447</v>
      </c>
    </row>
    <row r="1769">
      <c r="A1769" s="5" t="s">
        <v>22</v>
      </c>
      <c r="B1769" s="5" t="s">
        <v>242</v>
      </c>
      <c r="C1769" s="5" t="s">
        <v>5448</v>
      </c>
      <c r="D1769" s="5" t="s">
        <v>468</v>
      </c>
      <c r="E1769" s="5"/>
      <c r="F1769" s="6" t="s">
        <v>5449</v>
      </c>
    </row>
    <row r="1770">
      <c r="A1770" s="5" t="s">
        <v>22</v>
      </c>
      <c r="B1770" s="5" t="s">
        <v>242</v>
      </c>
      <c r="C1770" s="5" t="s">
        <v>5450</v>
      </c>
      <c r="D1770" s="5" t="s">
        <v>468</v>
      </c>
      <c r="E1770" s="5" t="s">
        <v>5451</v>
      </c>
      <c r="F1770" s="6" t="s">
        <v>5452</v>
      </c>
    </row>
    <row r="1771">
      <c r="A1771" s="5" t="s">
        <v>22</v>
      </c>
      <c r="B1771" s="5" t="s">
        <v>242</v>
      </c>
      <c r="C1771" s="5" t="s">
        <v>5453</v>
      </c>
      <c r="D1771" s="5" t="s">
        <v>468</v>
      </c>
      <c r="E1771" s="5" t="s">
        <v>5454</v>
      </c>
      <c r="F1771" s="6" t="s">
        <v>5455</v>
      </c>
    </row>
    <row r="1772">
      <c r="A1772" s="5" t="s">
        <v>22</v>
      </c>
      <c r="B1772" s="5" t="s">
        <v>242</v>
      </c>
      <c r="C1772" s="5" t="s">
        <v>5456</v>
      </c>
      <c r="D1772" s="5" t="s">
        <v>468</v>
      </c>
      <c r="E1772" s="5" t="s">
        <v>5457</v>
      </c>
      <c r="F1772" s="6" t="s">
        <v>5458</v>
      </c>
    </row>
    <row r="1773">
      <c r="A1773" s="5" t="s">
        <v>22</v>
      </c>
      <c r="B1773" s="5" t="s">
        <v>242</v>
      </c>
      <c r="C1773" s="5" t="s">
        <v>5459</v>
      </c>
      <c r="D1773" s="5" t="s">
        <v>540</v>
      </c>
      <c r="E1773" s="5" t="s">
        <v>5460</v>
      </c>
      <c r="F1773" s="6" t="s">
        <v>5461</v>
      </c>
    </row>
    <row r="1774">
      <c r="A1774" s="5" t="s">
        <v>22</v>
      </c>
      <c r="B1774" s="5" t="s">
        <v>242</v>
      </c>
      <c r="C1774" s="5" t="s">
        <v>5462</v>
      </c>
      <c r="D1774" s="5" t="s">
        <v>468</v>
      </c>
      <c r="E1774" s="5" t="s">
        <v>5463</v>
      </c>
      <c r="F1774" s="6" t="s">
        <v>5464</v>
      </c>
    </row>
    <row r="1775">
      <c r="A1775" s="5" t="s">
        <v>22</v>
      </c>
      <c r="B1775" s="5" t="s">
        <v>242</v>
      </c>
      <c r="C1775" s="5" t="s">
        <v>5465</v>
      </c>
      <c r="D1775" s="5" t="s">
        <v>468</v>
      </c>
      <c r="E1775" s="5" t="s">
        <v>5466</v>
      </c>
      <c r="F1775" s="6" t="s">
        <v>5467</v>
      </c>
    </row>
    <row r="1776">
      <c r="A1776" s="5" t="s">
        <v>22</v>
      </c>
      <c r="B1776" s="5" t="s">
        <v>242</v>
      </c>
      <c r="C1776" s="5" t="s">
        <v>5468</v>
      </c>
      <c r="D1776" s="5" t="s">
        <v>468</v>
      </c>
      <c r="E1776" s="5" t="s">
        <v>5469</v>
      </c>
      <c r="F1776" s="6" t="s">
        <v>5470</v>
      </c>
    </row>
    <row r="1777">
      <c r="A1777" s="5" t="s">
        <v>22</v>
      </c>
      <c r="B1777" s="5" t="s">
        <v>242</v>
      </c>
      <c r="C1777" s="5" t="s">
        <v>5471</v>
      </c>
      <c r="D1777" s="5" t="s">
        <v>468</v>
      </c>
      <c r="E1777" s="5"/>
      <c r="F1777" s="6" t="s">
        <v>5472</v>
      </c>
    </row>
    <row r="1778">
      <c r="A1778" s="5" t="s">
        <v>22</v>
      </c>
      <c r="B1778" s="5" t="s">
        <v>242</v>
      </c>
      <c r="C1778" s="5" t="s">
        <v>5473</v>
      </c>
      <c r="D1778" s="5" t="s">
        <v>468</v>
      </c>
      <c r="E1778" s="5" t="s">
        <v>5474</v>
      </c>
      <c r="F1778" s="6" t="s">
        <v>5475</v>
      </c>
    </row>
    <row r="1779">
      <c r="A1779" s="5" t="s">
        <v>22</v>
      </c>
      <c r="B1779" s="5" t="s">
        <v>242</v>
      </c>
      <c r="C1779" s="5" t="s">
        <v>5476</v>
      </c>
      <c r="D1779" s="5" t="s">
        <v>468</v>
      </c>
      <c r="E1779" s="5" t="s">
        <v>5477</v>
      </c>
      <c r="F1779" s="6" t="s">
        <v>5478</v>
      </c>
    </row>
    <row r="1780">
      <c r="A1780" s="5" t="s">
        <v>22</v>
      </c>
      <c r="B1780" s="5" t="s">
        <v>242</v>
      </c>
      <c r="C1780" s="5" t="s">
        <v>5479</v>
      </c>
      <c r="D1780" s="5" t="s">
        <v>468</v>
      </c>
      <c r="E1780" s="5" t="s">
        <v>5480</v>
      </c>
      <c r="F1780" s="6" t="s">
        <v>5481</v>
      </c>
    </row>
    <row r="1781">
      <c r="A1781" s="5" t="s">
        <v>22</v>
      </c>
      <c r="B1781" s="5" t="s">
        <v>242</v>
      </c>
      <c r="C1781" s="5" t="s">
        <v>5482</v>
      </c>
      <c r="D1781" s="5" t="s">
        <v>468</v>
      </c>
      <c r="E1781" s="5" t="s">
        <v>5483</v>
      </c>
      <c r="F1781" s="6" t="s">
        <v>5484</v>
      </c>
    </row>
    <row r="1782">
      <c r="A1782" s="5" t="s">
        <v>22</v>
      </c>
      <c r="B1782" s="5" t="s">
        <v>243</v>
      </c>
      <c r="C1782" s="5" t="s">
        <v>5485</v>
      </c>
      <c r="D1782" s="5" t="s">
        <v>468</v>
      </c>
      <c r="E1782" s="5" t="s">
        <v>5486</v>
      </c>
      <c r="F1782" s="6" t="s">
        <v>5487</v>
      </c>
    </row>
    <row r="1783">
      <c r="A1783" s="5" t="s">
        <v>22</v>
      </c>
      <c r="B1783" s="5" t="s">
        <v>243</v>
      </c>
      <c r="C1783" s="5" t="s">
        <v>5488</v>
      </c>
      <c r="D1783" s="5" t="s">
        <v>468</v>
      </c>
      <c r="E1783" s="5" t="s">
        <v>5489</v>
      </c>
      <c r="F1783" s="6" t="s">
        <v>5490</v>
      </c>
    </row>
    <row r="1784">
      <c r="A1784" s="5" t="s">
        <v>22</v>
      </c>
      <c r="B1784" s="5" t="s">
        <v>243</v>
      </c>
      <c r="C1784" s="5" t="s">
        <v>5491</v>
      </c>
      <c r="D1784" s="5" t="s">
        <v>468</v>
      </c>
      <c r="E1784" s="5" t="s">
        <v>5492</v>
      </c>
      <c r="F1784" s="6" t="s">
        <v>5493</v>
      </c>
    </row>
    <row r="1785">
      <c r="A1785" s="5" t="s">
        <v>22</v>
      </c>
      <c r="B1785" s="5" t="s">
        <v>243</v>
      </c>
      <c r="C1785" s="5" t="s">
        <v>5494</v>
      </c>
      <c r="D1785" s="5" t="s">
        <v>468</v>
      </c>
      <c r="E1785" s="5" t="s">
        <v>5495</v>
      </c>
      <c r="F1785" s="6" t="s">
        <v>5496</v>
      </c>
    </row>
    <row r="1786">
      <c r="A1786" s="5" t="s">
        <v>22</v>
      </c>
      <c r="B1786" s="5" t="s">
        <v>243</v>
      </c>
      <c r="C1786" s="5" t="s">
        <v>5497</v>
      </c>
      <c r="D1786" s="5" t="s">
        <v>468</v>
      </c>
      <c r="E1786" s="5" t="s">
        <v>5498</v>
      </c>
      <c r="F1786" s="6" t="s">
        <v>5499</v>
      </c>
    </row>
    <row r="1787">
      <c r="A1787" s="5" t="s">
        <v>22</v>
      </c>
      <c r="B1787" s="5" t="s">
        <v>243</v>
      </c>
      <c r="C1787" s="5" t="s">
        <v>5500</v>
      </c>
      <c r="D1787" s="5" t="s">
        <v>468</v>
      </c>
      <c r="E1787" s="5"/>
      <c r="F1787" s="6" t="s">
        <v>5501</v>
      </c>
    </row>
    <row r="1788">
      <c r="A1788" s="5" t="s">
        <v>22</v>
      </c>
      <c r="B1788" s="5" t="s">
        <v>244</v>
      </c>
      <c r="C1788" s="5" t="s">
        <v>5502</v>
      </c>
      <c r="D1788" s="5" t="s">
        <v>468</v>
      </c>
      <c r="E1788" s="5" t="s">
        <v>5503</v>
      </c>
      <c r="F1788" s="6" t="s">
        <v>5504</v>
      </c>
    </row>
    <row r="1789">
      <c r="A1789" s="5" t="s">
        <v>22</v>
      </c>
      <c r="B1789" s="5" t="s">
        <v>244</v>
      </c>
      <c r="C1789" s="5" t="s">
        <v>5505</v>
      </c>
      <c r="D1789" s="5" t="s">
        <v>468</v>
      </c>
      <c r="E1789" s="5" t="s">
        <v>5506</v>
      </c>
      <c r="F1789" s="6" t="s">
        <v>5507</v>
      </c>
    </row>
    <row r="1790">
      <c r="A1790" s="5" t="s">
        <v>22</v>
      </c>
      <c r="B1790" s="5" t="s">
        <v>244</v>
      </c>
      <c r="C1790" s="5" t="s">
        <v>5508</v>
      </c>
      <c r="D1790" s="5" t="s">
        <v>468</v>
      </c>
      <c r="E1790" s="5" t="s">
        <v>5509</v>
      </c>
      <c r="F1790" s="6" t="s">
        <v>5510</v>
      </c>
    </row>
    <row r="1791">
      <c r="A1791" s="5" t="s">
        <v>22</v>
      </c>
      <c r="B1791" s="5" t="s">
        <v>244</v>
      </c>
      <c r="C1791" s="5" t="s">
        <v>5511</v>
      </c>
      <c r="D1791" s="5" t="s">
        <v>468</v>
      </c>
      <c r="E1791" s="5" t="s">
        <v>5512</v>
      </c>
      <c r="F1791" s="6" t="s">
        <v>5513</v>
      </c>
    </row>
    <row r="1792">
      <c r="A1792" s="5" t="s">
        <v>22</v>
      </c>
      <c r="B1792" s="5" t="s">
        <v>244</v>
      </c>
      <c r="C1792" s="5" t="s">
        <v>5514</v>
      </c>
      <c r="D1792" s="5" t="s">
        <v>468</v>
      </c>
      <c r="E1792" s="5" t="s">
        <v>5515</v>
      </c>
      <c r="F1792" s="6" t="s">
        <v>5516</v>
      </c>
    </row>
    <row r="1793">
      <c r="A1793" s="5" t="s">
        <v>22</v>
      </c>
      <c r="B1793" s="5" t="s">
        <v>244</v>
      </c>
      <c r="C1793" s="5" t="s">
        <v>5517</v>
      </c>
      <c r="D1793" s="5" t="s">
        <v>468</v>
      </c>
      <c r="E1793" s="5"/>
      <c r="F1793" s="6" t="s">
        <v>5518</v>
      </c>
    </row>
    <row r="1794">
      <c r="A1794" s="5" t="s">
        <v>22</v>
      </c>
      <c r="B1794" s="5" t="s">
        <v>244</v>
      </c>
      <c r="C1794" s="5" t="s">
        <v>5519</v>
      </c>
      <c r="D1794" s="5" t="s">
        <v>468</v>
      </c>
      <c r="E1794" s="5" t="s">
        <v>5520</v>
      </c>
      <c r="F1794" s="6" t="s">
        <v>5521</v>
      </c>
    </row>
    <row r="1795">
      <c r="A1795" s="5" t="s">
        <v>22</v>
      </c>
      <c r="B1795" s="5" t="s">
        <v>244</v>
      </c>
      <c r="C1795" s="5" t="s">
        <v>5522</v>
      </c>
      <c r="D1795" s="5" t="s">
        <v>468</v>
      </c>
      <c r="E1795" s="5" t="s">
        <v>5523</v>
      </c>
      <c r="F1795" s="6" t="s">
        <v>5524</v>
      </c>
    </row>
    <row r="1796">
      <c r="A1796" s="5" t="s">
        <v>22</v>
      </c>
      <c r="B1796" s="5" t="s">
        <v>244</v>
      </c>
      <c r="C1796" s="5" t="s">
        <v>5525</v>
      </c>
      <c r="D1796" s="5" t="s">
        <v>468</v>
      </c>
      <c r="E1796" s="5" t="s">
        <v>5526</v>
      </c>
      <c r="F1796" s="6" t="s">
        <v>5527</v>
      </c>
    </row>
    <row r="1797">
      <c r="A1797" s="5" t="s">
        <v>22</v>
      </c>
      <c r="B1797" s="5" t="s">
        <v>244</v>
      </c>
      <c r="C1797" s="5" t="s">
        <v>5528</v>
      </c>
      <c r="D1797" s="5" t="s">
        <v>468</v>
      </c>
      <c r="E1797" s="5" t="s">
        <v>5529</v>
      </c>
      <c r="F1797" s="6" t="s">
        <v>5530</v>
      </c>
    </row>
    <row r="1798">
      <c r="A1798" s="5" t="s">
        <v>22</v>
      </c>
      <c r="B1798" s="5" t="s">
        <v>245</v>
      </c>
      <c r="C1798" s="5" t="s">
        <v>5531</v>
      </c>
      <c r="D1798" s="5" t="s">
        <v>468</v>
      </c>
      <c r="E1798" s="5" t="s">
        <v>5532</v>
      </c>
      <c r="F1798" s="6" t="s">
        <v>5533</v>
      </c>
    </row>
    <row r="1799">
      <c r="A1799" s="5" t="s">
        <v>22</v>
      </c>
      <c r="B1799" s="5" t="s">
        <v>245</v>
      </c>
      <c r="C1799" s="5" t="s">
        <v>5534</v>
      </c>
      <c r="D1799" s="5" t="s">
        <v>468</v>
      </c>
      <c r="E1799" s="5" t="s">
        <v>5535</v>
      </c>
      <c r="F1799" s="6" t="s">
        <v>5536</v>
      </c>
    </row>
    <row r="1800">
      <c r="A1800" s="5" t="s">
        <v>22</v>
      </c>
      <c r="B1800" s="5" t="s">
        <v>245</v>
      </c>
      <c r="C1800" s="5" t="s">
        <v>5537</v>
      </c>
      <c r="D1800" s="5" t="s">
        <v>548</v>
      </c>
      <c r="E1800" s="5" t="s">
        <v>5538</v>
      </c>
      <c r="F1800" s="6" t="s">
        <v>5539</v>
      </c>
    </row>
    <row r="1801">
      <c r="A1801" s="5" t="s">
        <v>22</v>
      </c>
      <c r="B1801" s="5" t="s">
        <v>245</v>
      </c>
      <c r="C1801" s="5" t="s">
        <v>245</v>
      </c>
      <c r="D1801" s="5" t="s">
        <v>468</v>
      </c>
      <c r="E1801" s="5" t="s">
        <v>5540</v>
      </c>
      <c r="F1801" s="6" t="s">
        <v>5541</v>
      </c>
    </row>
    <row r="1802">
      <c r="A1802" s="5" t="s">
        <v>22</v>
      </c>
      <c r="B1802" s="5" t="s">
        <v>245</v>
      </c>
      <c r="C1802" s="5" t="s">
        <v>5542</v>
      </c>
      <c r="D1802" s="5" t="s">
        <v>468</v>
      </c>
      <c r="E1802" s="5" t="s">
        <v>5543</v>
      </c>
      <c r="F1802" s="6" t="s">
        <v>5544</v>
      </c>
    </row>
    <row r="1803">
      <c r="A1803" s="5" t="s">
        <v>22</v>
      </c>
      <c r="B1803" s="5" t="s">
        <v>245</v>
      </c>
      <c r="C1803" s="5" t="s">
        <v>5545</v>
      </c>
      <c r="D1803" s="5" t="s">
        <v>468</v>
      </c>
      <c r="E1803" s="5" t="s">
        <v>5546</v>
      </c>
      <c r="F1803" s="6" t="s">
        <v>5547</v>
      </c>
    </row>
    <row r="1804">
      <c r="A1804" s="5" t="s">
        <v>22</v>
      </c>
      <c r="B1804" s="5" t="s">
        <v>245</v>
      </c>
      <c r="C1804" s="5" t="s">
        <v>5548</v>
      </c>
      <c r="D1804" s="5" t="s">
        <v>468</v>
      </c>
      <c r="E1804" s="5" t="s">
        <v>5549</v>
      </c>
      <c r="F1804" s="6" t="s">
        <v>5550</v>
      </c>
    </row>
    <row r="1805">
      <c r="A1805" s="5" t="s">
        <v>22</v>
      </c>
      <c r="B1805" s="5" t="s">
        <v>245</v>
      </c>
      <c r="C1805" s="5" t="s">
        <v>5551</v>
      </c>
      <c r="D1805" s="5" t="s">
        <v>468</v>
      </c>
      <c r="E1805" s="5" t="s">
        <v>5552</v>
      </c>
      <c r="F1805" s="6" t="s">
        <v>5553</v>
      </c>
    </row>
    <row r="1806">
      <c r="A1806" s="5" t="s">
        <v>22</v>
      </c>
      <c r="B1806" s="5" t="s">
        <v>246</v>
      </c>
      <c r="C1806" s="5" t="s">
        <v>5554</v>
      </c>
      <c r="D1806" s="5" t="s">
        <v>468</v>
      </c>
      <c r="E1806" s="5"/>
      <c r="F1806" s="6" t="s">
        <v>5555</v>
      </c>
    </row>
    <row r="1807">
      <c r="A1807" s="5" t="s">
        <v>22</v>
      </c>
      <c r="B1807" s="5" t="s">
        <v>246</v>
      </c>
      <c r="C1807" s="5" t="s">
        <v>5556</v>
      </c>
      <c r="D1807" s="5" t="s">
        <v>468</v>
      </c>
      <c r="E1807" s="5" t="s">
        <v>5557</v>
      </c>
      <c r="F1807" s="6" t="s">
        <v>5558</v>
      </c>
    </row>
    <row r="1808">
      <c r="A1808" s="5" t="s">
        <v>22</v>
      </c>
      <c r="B1808" s="5" t="s">
        <v>246</v>
      </c>
      <c r="C1808" s="5" t="s">
        <v>5559</v>
      </c>
      <c r="D1808" s="5" t="s">
        <v>468</v>
      </c>
      <c r="E1808" s="5" t="s">
        <v>5560</v>
      </c>
      <c r="F1808" s="6" t="s">
        <v>5561</v>
      </c>
    </row>
    <row r="1809">
      <c r="A1809" s="5" t="s">
        <v>22</v>
      </c>
      <c r="B1809" s="5" t="s">
        <v>246</v>
      </c>
      <c r="C1809" s="5" t="s">
        <v>5562</v>
      </c>
      <c r="D1809" s="5" t="s">
        <v>468</v>
      </c>
      <c r="E1809" s="5" t="s">
        <v>5563</v>
      </c>
      <c r="F1809" s="6" t="s">
        <v>5564</v>
      </c>
    </row>
    <row r="1810">
      <c r="A1810" s="5" t="s">
        <v>22</v>
      </c>
      <c r="B1810" s="5" t="s">
        <v>246</v>
      </c>
      <c r="C1810" s="5" t="s">
        <v>5565</v>
      </c>
      <c r="D1810" s="5" t="s">
        <v>548</v>
      </c>
      <c r="E1810" s="5" t="s">
        <v>5566</v>
      </c>
      <c r="F1810" s="6" t="s">
        <v>5567</v>
      </c>
    </row>
    <row r="1811">
      <c r="A1811" s="5" t="s">
        <v>22</v>
      </c>
      <c r="B1811" s="5" t="s">
        <v>246</v>
      </c>
      <c r="C1811" s="5" t="s">
        <v>5568</v>
      </c>
      <c r="D1811" s="5" t="s">
        <v>468</v>
      </c>
      <c r="E1811" s="5" t="s">
        <v>5569</v>
      </c>
      <c r="F1811" s="6" t="s">
        <v>5570</v>
      </c>
    </row>
    <row r="1812">
      <c r="A1812" s="5" t="s">
        <v>22</v>
      </c>
      <c r="B1812" s="5" t="s">
        <v>247</v>
      </c>
      <c r="C1812" s="5" t="s">
        <v>5571</v>
      </c>
      <c r="D1812" s="5" t="s">
        <v>468</v>
      </c>
      <c r="E1812" s="5" t="s">
        <v>5572</v>
      </c>
      <c r="F1812" s="6" t="s">
        <v>5573</v>
      </c>
    </row>
    <row r="1813">
      <c r="A1813" s="5" t="s">
        <v>22</v>
      </c>
      <c r="B1813" s="5" t="s">
        <v>247</v>
      </c>
      <c r="C1813" s="5" t="s">
        <v>5574</v>
      </c>
      <c r="D1813" s="5" t="s">
        <v>468</v>
      </c>
      <c r="E1813" s="5" t="s">
        <v>5575</v>
      </c>
      <c r="F1813" s="6" t="s">
        <v>5576</v>
      </c>
    </row>
    <row r="1814">
      <c r="A1814" s="5" t="s">
        <v>22</v>
      </c>
      <c r="B1814" s="5" t="s">
        <v>247</v>
      </c>
      <c r="C1814" s="5" t="s">
        <v>5577</v>
      </c>
      <c r="D1814" s="5" t="s">
        <v>468</v>
      </c>
      <c r="E1814" s="5" t="s">
        <v>5578</v>
      </c>
      <c r="F1814" s="6" t="s">
        <v>5579</v>
      </c>
    </row>
    <row r="1815">
      <c r="A1815" s="5" t="s">
        <v>22</v>
      </c>
      <c r="B1815" s="5" t="s">
        <v>247</v>
      </c>
      <c r="C1815" s="5" t="s">
        <v>5580</v>
      </c>
      <c r="D1815" s="5" t="s">
        <v>468</v>
      </c>
      <c r="E1815" s="5" t="s">
        <v>5581</v>
      </c>
      <c r="F1815" s="6" t="s">
        <v>5582</v>
      </c>
    </row>
    <row r="1816">
      <c r="A1816" s="5" t="s">
        <v>22</v>
      </c>
      <c r="B1816" s="5" t="s">
        <v>247</v>
      </c>
      <c r="C1816" s="5" t="s">
        <v>5583</v>
      </c>
      <c r="D1816" s="5" t="s">
        <v>468</v>
      </c>
      <c r="E1816" s="5" t="s">
        <v>5584</v>
      </c>
      <c r="F1816" s="6" t="s">
        <v>5585</v>
      </c>
    </row>
    <row r="1817">
      <c r="A1817" s="5" t="s">
        <v>22</v>
      </c>
      <c r="B1817" s="5" t="s">
        <v>247</v>
      </c>
      <c r="C1817" s="5" t="s">
        <v>247</v>
      </c>
      <c r="D1817" s="5" t="s">
        <v>468</v>
      </c>
      <c r="E1817" s="5"/>
      <c r="F1817" s="6" t="s">
        <v>5586</v>
      </c>
    </row>
    <row r="1818">
      <c r="A1818" s="5" t="s">
        <v>22</v>
      </c>
      <c r="B1818" s="5" t="s">
        <v>247</v>
      </c>
      <c r="C1818" s="5" t="s">
        <v>5587</v>
      </c>
      <c r="D1818" s="5" t="s">
        <v>468</v>
      </c>
      <c r="E1818" s="5"/>
      <c r="F1818" s="6" t="s">
        <v>5588</v>
      </c>
    </row>
    <row r="1819">
      <c r="A1819" s="5" t="s">
        <v>22</v>
      </c>
      <c r="B1819" s="5" t="s">
        <v>247</v>
      </c>
      <c r="C1819" s="5" t="s">
        <v>5589</v>
      </c>
      <c r="D1819" s="5" t="s">
        <v>468</v>
      </c>
      <c r="E1819" s="5" t="s">
        <v>5590</v>
      </c>
      <c r="F1819" s="6" t="s">
        <v>5591</v>
      </c>
    </row>
    <row r="1820">
      <c r="A1820" s="5" t="s">
        <v>22</v>
      </c>
      <c r="B1820" s="5" t="s">
        <v>248</v>
      </c>
      <c r="C1820" s="5" t="s">
        <v>5592</v>
      </c>
      <c r="D1820" s="5" t="s">
        <v>468</v>
      </c>
      <c r="E1820" s="5" t="s">
        <v>5593</v>
      </c>
      <c r="F1820" s="6" t="s">
        <v>5594</v>
      </c>
    </row>
    <row r="1821">
      <c r="A1821" s="5" t="s">
        <v>22</v>
      </c>
      <c r="B1821" s="5" t="s">
        <v>248</v>
      </c>
      <c r="C1821" s="5" t="s">
        <v>5595</v>
      </c>
      <c r="D1821" s="5" t="s">
        <v>468</v>
      </c>
      <c r="E1821" s="5" t="s">
        <v>5596</v>
      </c>
      <c r="F1821" s="6" t="s">
        <v>5597</v>
      </c>
    </row>
    <row r="1822">
      <c r="A1822" s="5" t="s">
        <v>22</v>
      </c>
      <c r="B1822" s="5" t="s">
        <v>248</v>
      </c>
      <c r="C1822" s="5" t="s">
        <v>5598</v>
      </c>
      <c r="D1822" s="5" t="s">
        <v>468</v>
      </c>
      <c r="E1822" s="5" t="s">
        <v>5599</v>
      </c>
      <c r="F1822" s="6" t="s">
        <v>5600</v>
      </c>
    </row>
    <row r="1823">
      <c r="A1823" s="5" t="s">
        <v>22</v>
      </c>
      <c r="B1823" s="5" t="s">
        <v>248</v>
      </c>
      <c r="C1823" s="5" t="s">
        <v>248</v>
      </c>
      <c r="D1823" s="5" t="s">
        <v>468</v>
      </c>
      <c r="E1823" s="5" t="s">
        <v>5601</v>
      </c>
      <c r="F1823" s="6" t="s">
        <v>5602</v>
      </c>
    </row>
    <row r="1824">
      <c r="A1824" s="5" t="s">
        <v>22</v>
      </c>
      <c r="B1824" s="5" t="s">
        <v>249</v>
      </c>
      <c r="C1824" s="5" t="s">
        <v>5603</v>
      </c>
      <c r="D1824" s="5" t="s">
        <v>468</v>
      </c>
      <c r="E1824" s="5" t="s">
        <v>5604</v>
      </c>
      <c r="F1824" s="6" t="s">
        <v>5605</v>
      </c>
    </row>
    <row r="1825">
      <c r="A1825" s="5" t="s">
        <v>22</v>
      </c>
      <c r="B1825" s="5" t="s">
        <v>249</v>
      </c>
      <c r="C1825" s="5" t="s">
        <v>5606</v>
      </c>
      <c r="D1825" s="5" t="s">
        <v>468</v>
      </c>
      <c r="E1825" s="5" t="s">
        <v>5607</v>
      </c>
      <c r="F1825" s="6" t="s">
        <v>5608</v>
      </c>
    </row>
    <row r="1826">
      <c r="A1826" s="5" t="s">
        <v>22</v>
      </c>
      <c r="B1826" s="5" t="s">
        <v>249</v>
      </c>
      <c r="C1826" s="5" t="s">
        <v>5609</v>
      </c>
      <c r="D1826" s="5" t="s">
        <v>468</v>
      </c>
      <c r="E1826" s="5" t="s">
        <v>5610</v>
      </c>
      <c r="F1826" s="6" t="s">
        <v>5611</v>
      </c>
    </row>
    <row r="1827">
      <c r="A1827" s="5" t="s">
        <v>22</v>
      </c>
      <c r="B1827" s="5" t="s">
        <v>249</v>
      </c>
      <c r="C1827" s="5" t="s">
        <v>5612</v>
      </c>
      <c r="D1827" s="5" t="s">
        <v>468</v>
      </c>
      <c r="E1827" s="5" t="s">
        <v>5613</v>
      </c>
      <c r="F1827" s="6" t="s">
        <v>5614</v>
      </c>
    </row>
    <row r="1828">
      <c r="A1828" s="5" t="s">
        <v>22</v>
      </c>
      <c r="B1828" s="5" t="s">
        <v>249</v>
      </c>
      <c r="C1828" s="5" t="s">
        <v>5615</v>
      </c>
      <c r="D1828" s="5" t="s">
        <v>468</v>
      </c>
      <c r="E1828" s="5" t="s">
        <v>5616</v>
      </c>
      <c r="F1828" s="6" t="s">
        <v>5617</v>
      </c>
    </row>
    <row r="1829">
      <c r="A1829" s="5" t="s">
        <v>22</v>
      </c>
      <c r="B1829" s="5" t="s">
        <v>249</v>
      </c>
      <c r="C1829" s="5" t="s">
        <v>5618</v>
      </c>
      <c r="D1829" s="5" t="s">
        <v>468</v>
      </c>
      <c r="E1829" s="5" t="s">
        <v>5466</v>
      </c>
      <c r="F1829" s="6" t="s">
        <v>5619</v>
      </c>
    </row>
    <row r="1830">
      <c r="A1830" s="5" t="s">
        <v>22</v>
      </c>
      <c r="B1830" s="5" t="s">
        <v>249</v>
      </c>
      <c r="C1830" s="5" t="s">
        <v>5620</v>
      </c>
      <c r="D1830" s="5" t="s">
        <v>468</v>
      </c>
      <c r="E1830" s="5" t="s">
        <v>5621</v>
      </c>
      <c r="F1830" s="6" t="s">
        <v>5622</v>
      </c>
    </row>
    <row r="1831">
      <c r="A1831" s="5" t="s">
        <v>22</v>
      </c>
      <c r="B1831" s="5" t="s">
        <v>249</v>
      </c>
      <c r="C1831" s="5" t="s">
        <v>5623</v>
      </c>
      <c r="D1831" s="5" t="s">
        <v>468</v>
      </c>
      <c r="E1831" s="5" t="s">
        <v>5624</v>
      </c>
      <c r="F1831" s="6" t="s">
        <v>5625</v>
      </c>
    </row>
    <row r="1832">
      <c r="A1832" s="5" t="s">
        <v>22</v>
      </c>
      <c r="B1832" s="5" t="s">
        <v>250</v>
      </c>
      <c r="C1832" s="5" t="s">
        <v>5626</v>
      </c>
      <c r="D1832" s="5" t="s">
        <v>468</v>
      </c>
      <c r="E1832" s="5" t="s">
        <v>5627</v>
      </c>
      <c r="F1832" s="6" t="s">
        <v>5628</v>
      </c>
    </row>
    <row r="1833">
      <c r="A1833" s="5" t="s">
        <v>22</v>
      </c>
      <c r="B1833" s="5" t="s">
        <v>250</v>
      </c>
      <c r="C1833" s="5" t="s">
        <v>250</v>
      </c>
      <c r="D1833" s="5" t="s">
        <v>468</v>
      </c>
      <c r="E1833" s="5" t="s">
        <v>5629</v>
      </c>
      <c r="F1833" s="6" t="s">
        <v>5630</v>
      </c>
    </row>
    <row r="1834">
      <c r="A1834" s="5" t="s">
        <v>22</v>
      </c>
      <c r="B1834" s="5" t="s">
        <v>250</v>
      </c>
      <c r="C1834" s="5" t="s">
        <v>5631</v>
      </c>
      <c r="D1834" s="5" t="s">
        <v>468</v>
      </c>
      <c r="E1834" s="5" t="s">
        <v>5632</v>
      </c>
      <c r="F1834" s="6" t="s">
        <v>5633</v>
      </c>
    </row>
    <row r="1835">
      <c r="A1835" s="5" t="s">
        <v>22</v>
      </c>
      <c r="B1835" s="5" t="s">
        <v>251</v>
      </c>
      <c r="C1835" s="5" t="s">
        <v>5634</v>
      </c>
      <c r="D1835" s="5" t="s">
        <v>468</v>
      </c>
      <c r="E1835" s="5" t="s">
        <v>5635</v>
      </c>
      <c r="F1835" s="6" t="s">
        <v>5636</v>
      </c>
    </row>
    <row r="1836">
      <c r="A1836" s="5" t="s">
        <v>22</v>
      </c>
      <c r="B1836" s="5" t="s">
        <v>251</v>
      </c>
      <c r="C1836" s="5" t="s">
        <v>5637</v>
      </c>
      <c r="D1836" s="5" t="s">
        <v>468</v>
      </c>
      <c r="E1836" s="5" t="s">
        <v>5638</v>
      </c>
      <c r="F1836" s="6" t="s">
        <v>5639</v>
      </c>
    </row>
    <row r="1837">
      <c r="A1837" s="5" t="s">
        <v>22</v>
      </c>
      <c r="B1837" s="5" t="s">
        <v>251</v>
      </c>
      <c r="C1837" s="5" t="s">
        <v>5640</v>
      </c>
      <c r="D1837" s="5" t="s">
        <v>468</v>
      </c>
      <c r="E1837" s="5" t="s">
        <v>5641</v>
      </c>
      <c r="F1837" s="6" t="s">
        <v>5642</v>
      </c>
    </row>
    <row r="1838">
      <c r="A1838" s="5" t="s">
        <v>22</v>
      </c>
      <c r="B1838" s="5" t="s">
        <v>251</v>
      </c>
      <c r="C1838" s="5" t="s">
        <v>5643</v>
      </c>
      <c r="D1838" s="5" t="s">
        <v>468</v>
      </c>
      <c r="E1838" s="5" t="s">
        <v>5644</v>
      </c>
      <c r="F1838" s="6" t="s">
        <v>5645</v>
      </c>
    </row>
    <row r="1839">
      <c r="A1839" s="5" t="s">
        <v>22</v>
      </c>
      <c r="B1839" s="5" t="s">
        <v>251</v>
      </c>
      <c r="C1839" s="5" t="s">
        <v>5646</v>
      </c>
      <c r="D1839" s="5" t="s">
        <v>468</v>
      </c>
      <c r="E1839" s="5" t="s">
        <v>5647</v>
      </c>
      <c r="F1839" s="6" t="s">
        <v>5648</v>
      </c>
    </row>
    <row r="1840">
      <c r="A1840" s="5" t="s">
        <v>22</v>
      </c>
      <c r="B1840" s="5" t="s">
        <v>251</v>
      </c>
      <c r="C1840" s="5" t="s">
        <v>5649</v>
      </c>
      <c r="D1840" s="5" t="s">
        <v>468</v>
      </c>
      <c r="E1840" s="5" t="s">
        <v>5635</v>
      </c>
      <c r="F1840" s="6" t="s">
        <v>5650</v>
      </c>
    </row>
    <row r="1841">
      <c r="A1841" s="5" t="s">
        <v>22</v>
      </c>
      <c r="B1841" s="5" t="s">
        <v>252</v>
      </c>
      <c r="C1841" s="5" t="s">
        <v>5651</v>
      </c>
      <c r="D1841" s="5" t="s">
        <v>468</v>
      </c>
      <c r="E1841" s="5" t="s">
        <v>5652</v>
      </c>
      <c r="F1841" s="6" t="s">
        <v>5653</v>
      </c>
    </row>
    <row r="1842">
      <c r="A1842" s="5" t="s">
        <v>22</v>
      </c>
      <c r="B1842" s="5" t="s">
        <v>252</v>
      </c>
      <c r="C1842" s="5" t="s">
        <v>5654</v>
      </c>
      <c r="D1842" s="5" t="s">
        <v>468</v>
      </c>
      <c r="E1842" s="5" t="s">
        <v>5655</v>
      </c>
      <c r="F1842" s="6" t="s">
        <v>5656</v>
      </c>
    </row>
    <row r="1843">
      <c r="A1843" s="5" t="s">
        <v>22</v>
      </c>
      <c r="B1843" s="5" t="s">
        <v>252</v>
      </c>
      <c r="C1843" s="5" t="s">
        <v>5657</v>
      </c>
      <c r="D1843" s="5" t="s">
        <v>468</v>
      </c>
      <c r="E1843" s="5"/>
      <c r="F1843" s="6" t="s">
        <v>5658</v>
      </c>
    </row>
    <row r="1844">
      <c r="A1844" s="5" t="s">
        <v>22</v>
      </c>
      <c r="B1844" s="5" t="s">
        <v>252</v>
      </c>
      <c r="C1844" s="5" t="s">
        <v>5659</v>
      </c>
      <c r="D1844" s="5" t="s">
        <v>468</v>
      </c>
      <c r="E1844" s="5" t="s">
        <v>5660</v>
      </c>
      <c r="F1844" s="6" t="s">
        <v>5661</v>
      </c>
    </row>
    <row r="1845">
      <c r="A1845" s="5" t="s">
        <v>22</v>
      </c>
      <c r="B1845" s="5" t="s">
        <v>252</v>
      </c>
      <c r="C1845" s="5" t="s">
        <v>5662</v>
      </c>
      <c r="D1845" s="5" t="s">
        <v>468</v>
      </c>
      <c r="E1845" s="5"/>
      <c r="F1845" s="6" t="s">
        <v>5663</v>
      </c>
    </row>
    <row r="1846">
      <c r="A1846" s="5" t="s">
        <v>22</v>
      </c>
      <c r="B1846" s="5" t="s">
        <v>252</v>
      </c>
      <c r="C1846" s="5" t="s">
        <v>252</v>
      </c>
      <c r="D1846" s="5" t="s">
        <v>468</v>
      </c>
      <c r="E1846" s="5" t="s">
        <v>5664</v>
      </c>
      <c r="F1846" s="6" t="s">
        <v>5665</v>
      </c>
    </row>
    <row r="1847">
      <c r="A1847" s="5" t="s">
        <v>22</v>
      </c>
      <c r="B1847" s="5" t="s">
        <v>253</v>
      </c>
      <c r="C1847" s="5" t="s">
        <v>5666</v>
      </c>
      <c r="D1847" s="5" t="s">
        <v>468</v>
      </c>
      <c r="E1847" s="5" t="s">
        <v>5667</v>
      </c>
      <c r="F1847" s="6" t="s">
        <v>5668</v>
      </c>
    </row>
    <row r="1848">
      <c r="A1848" s="5" t="s">
        <v>22</v>
      </c>
      <c r="B1848" s="5" t="s">
        <v>253</v>
      </c>
      <c r="C1848" s="5" t="s">
        <v>5669</v>
      </c>
      <c r="D1848" s="5" t="s">
        <v>468</v>
      </c>
      <c r="E1848" s="5"/>
      <c r="F1848" s="6" t="s">
        <v>5670</v>
      </c>
    </row>
    <row r="1849">
      <c r="A1849" s="5" t="s">
        <v>22</v>
      </c>
      <c r="B1849" s="5" t="s">
        <v>253</v>
      </c>
      <c r="C1849" s="5" t="s">
        <v>5671</v>
      </c>
      <c r="D1849" s="5" t="s">
        <v>468</v>
      </c>
      <c r="E1849" s="5" t="s">
        <v>5672</v>
      </c>
      <c r="F1849" s="6" t="s">
        <v>5673</v>
      </c>
    </row>
    <row r="1850">
      <c r="A1850" s="5" t="s">
        <v>22</v>
      </c>
      <c r="B1850" s="5" t="s">
        <v>253</v>
      </c>
      <c r="C1850" s="5" t="s">
        <v>5674</v>
      </c>
      <c r="D1850" s="5" t="s">
        <v>468</v>
      </c>
      <c r="E1850" s="5" t="s">
        <v>5675</v>
      </c>
      <c r="F1850" s="6" t="s">
        <v>5676</v>
      </c>
    </row>
    <row r="1851">
      <c r="A1851" s="5" t="s">
        <v>22</v>
      </c>
      <c r="B1851" s="5" t="s">
        <v>253</v>
      </c>
      <c r="C1851" s="5" t="s">
        <v>5677</v>
      </c>
      <c r="D1851" s="5" t="s">
        <v>468</v>
      </c>
      <c r="E1851" s="5" t="s">
        <v>5678</v>
      </c>
      <c r="F1851" s="6" t="s">
        <v>5679</v>
      </c>
    </row>
    <row r="1852">
      <c r="A1852" s="5" t="s">
        <v>22</v>
      </c>
      <c r="B1852" s="5" t="s">
        <v>253</v>
      </c>
      <c r="C1852" s="5" t="s">
        <v>5680</v>
      </c>
      <c r="D1852" s="5" t="s">
        <v>468</v>
      </c>
      <c r="E1852" s="5" t="s">
        <v>5681</v>
      </c>
      <c r="F1852" s="6" t="s">
        <v>5682</v>
      </c>
    </row>
    <row r="1853">
      <c r="A1853" s="5" t="s">
        <v>22</v>
      </c>
      <c r="B1853" s="5" t="s">
        <v>253</v>
      </c>
      <c r="C1853" s="5" t="s">
        <v>5683</v>
      </c>
      <c r="D1853" s="5" t="s">
        <v>468</v>
      </c>
      <c r="E1853" s="5" t="s">
        <v>5684</v>
      </c>
      <c r="F1853" s="6" t="s">
        <v>5685</v>
      </c>
    </row>
    <row r="1854">
      <c r="A1854" s="5" t="s">
        <v>22</v>
      </c>
      <c r="B1854" s="5" t="s">
        <v>253</v>
      </c>
      <c r="C1854" s="5" t="s">
        <v>5686</v>
      </c>
      <c r="D1854" s="5" t="s">
        <v>468</v>
      </c>
      <c r="E1854" s="5" t="s">
        <v>5687</v>
      </c>
      <c r="F1854" s="6" t="s">
        <v>5688</v>
      </c>
    </row>
    <row r="1855">
      <c r="A1855" s="5" t="s">
        <v>22</v>
      </c>
      <c r="B1855" s="5" t="s">
        <v>253</v>
      </c>
      <c r="C1855" s="5" t="s">
        <v>5689</v>
      </c>
      <c r="D1855" s="5" t="s">
        <v>468</v>
      </c>
      <c r="E1855" s="5" t="s">
        <v>5690</v>
      </c>
      <c r="F1855" s="6" t="s">
        <v>5691</v>
      </c>
    </row>
    <row r="1856">
      <c r="A1856" s="5" t="s">
        <v>22</v>
      </c>
      <c r="B1856" s="5" t="s">
        <v>253</v>
      </c>
      <c r="C1856" s="5" t="s">
        <v>5692</v>
      </c>
      <c r="D1856" s="5" t="s">
        <v>468</v>
      </c>
      <c r="E1856" s="5" t="s">
        <v>5693</v>
      </c>
      <c r="F1856" s="6" t="s">
        <v>5694</v>
      </c>
    </row>
    <row r="1857">
      <c r="A1857" s="5" t="s">
        <v>22</v>
      </c>
      <c r="B1857" s="5" t="s">
        <v>253</v>
      </c>
      <c r="C1857" s="5" t="s">
        <v>5695</v>
      </c>
      <c r="D1857" s="5" t="s">
        <v>468</v>
      </c>
      <c r="E1857" s="5"/>
      <c r="F1857" s="6" t="s">
        <v>5696</v>
      </c>
    </row>
    <row r="1858">
      <c r="A1858" s="5" t="s">
        <v>22</v>
      </c>
      <c r="B1858" s="5" t="s">
        <v>253</v>
      </c>
      <c r="C1858" s="5" t="s">
        <v>5697</v>
      </c>
      <c r="D1858" s="5" t="s">
        <v>468</v>
      </c>
      <c r="E1858" s="5" t="s">
        <v>5005</v>
      </c>
      <c r="F1858" s="6" t="s">
        <v>5698</v>
      </c>
    </row>
    <row r="1859">
      <c r="A1859" s="5" t="s">
        <v>22</v>
      </c>
      <c r="B1859" s="5" t="s">
        <v>253</v>
      </c>
      <c r="C1859" s="5" t="s">
        <v>5699</v>
      </c>
      <c r="D1859" s="5" t="s">
        <v>468</v>
      </c>
      <c r="E1859" s="5" t="s">
        <v>5700</v>
      </c>
      <c r="F1859" s="6" t="s">
        <v>5701</v>
      </c>
    </row>
    <row r="1860">
      <c r="A1860" s="5" t="s">
        <v>22</v>
      </c>
      <c r="B1860" s="5" t="s">
        <v>253</v>
      </c>
      <c r="C1860" s="5" t="s">
        <v>5702</v>
      </c>
      <c r="D1860" s="5" t="s">
        <v>468</v>
      </c>
      <c r="E1860" s="5" t="s">
        <v>5703</v>
      </c>
      <c r="F1860" s="6" t="s">
        <v>5704</v>
      </c>
    </row>
    <row r="1861">
      <c r="A1861" s="5" t="s">
        <v>22</v>
      </c>
      <c r="B1861" s="5" t="s">
        <v>253</v>
      </c>
      <c r="C1861" s="5" t="s">
        <v>5705</v>
      </c>
      <c r="D1861" s="5" t="s">
        <v>468</v>
      </c>
      <c r="E1861" s="5" t="s">
        <v>5706</v>
      </c>
      <c r="F1861" s="6" t="s">
        <v>5707</v>
      </c>
    </row>
    <row r="1862">
      <c r="A1862" s="5" t="s">
        <v>22</v>
      </c>
      <c r="B1862" s="5" t="s">
        <v>254</v>
      </c>
      <c r="C1862" s="5" t="s">
        <v>5708</v>
      </c>
      <c r="D1862" s="5" t="s">
        <v>468</v>
      </c>
      <c r="E1862" s="5" t="s">
        <v>5709</v>
      </c>
      <c r="F1862" s="6" t="s">
        <v>5710</v>
      </c>
    </row>
    <row r="1863">
      <c r="A1863" s="5" t="s">
        <v>22</v>
      </c>
      <c r="B1863" s="5" t="s">
        <v>254</v>
      </c>
      <c r="C1863" s="5" t="s">
        <v>5711</v>
      </c>
      <c r="D1863" s="5" t="s">
        <v>468</v>
      </c>
      <c r="E1863" s="5" t="s">
        <v>5712</v>
      </c>
      <c r="F1863" s="6" t="s">
        <v>5713</v>
      </c>
    </row>
    <row r="1864">
      <c r="A1864" s="5" t="s">
        <v>22</v>
      </c>
      <c r="B1864" s="5" t="s">
        <v>254</v>
      </c>
      <c r="C1864" s="5" t="s">
        <v>5714</v>
      </c>
      <c r="D1864" s="5" t="s">
        <v>468</v>
      </c>
      <c r="E1864" s="5" t="s">
        <v>5715</v>
      </c>
      <c r="F1864" s="6" t="s">
        <v>5716</v>
      </c>
    </row>
    <row r="1865">
      <c r="A1865" s="5" t="s">
        <v>22</v>
      </c>
      <c r="B1865" s="5" t="s">
        <v>254</v>
      </c>
      <c r="C1865" s="5" t="s">
        <v>5717</v>
      </c>
      <c r="D1865" s="5" t="s">
        <v>468</v>
      </c>
      <c r="E1865" s="5" t="s">
        <v>5718</v>
      </c>
      <c r="F1865" s="6" t="s">
        <v>5719</v>
      </c>
    </row>
    <row r="1866">
      <c r="A1866" s="5" t="s">
        <v>22</v>
      </c>
      <c r="B1866" s="5" t="s">
        <v>254</v>
      </c>
      <c r="C1866" s="5" t="s">
        <v>5720</v>
      </c>
      <c r="D1866" s="5" t="s">
        <v>468</v>
      </c>
      <c r="E1866" s="5" t="s">
        <v>5721</v>
      </c>
      <c r="F1866" s="6" t="s">
        <v>5722</v>
      </c>
    </row>
    <row r="1867">
      <c r="A1867" s="5" t="s">
        <v>22</v>
      </c>
      <c r="B1867" s="5" t="s">
        <v>254</v>
      </c>
      <c r="C1867" s="5" t="s">
        <v>5723</v>
      </c>
      <c r="D1867" s="5" t="s">
        <v>548</v>
      </c>
      <c r="E1867" s="5" t="s">
        <v>5724</v>
      </c>
      <c r="F1867" s="6" t="s">
        <v>5725</v>
      </c>
    </row>
    <row r="1868">
      <c r="A1868" s="5" t="s">
        <v>22</v>
      </c>
      <c r="B1868" s="5" t="s">
        <v>254</v>
      </c>
      <c r="C1868" s="5" t="s">
        <v>5726</v>
      </c>
      <c r="D1868" s="5" t="s">
        <v>468</v>
      </c>
      <c r="E1868" s="5" t="s">
        <v>5721</v>
      </c>
      <c r="F1868" s="6" t="s">
        <v>5727</v>
      </c>
    </row>
    <row r="1869">
      <c r="A1869" s="5" t="s">
        <v>22</v>
      </c>
      <c r="B1869" s="5" t="s">
        <v>254</v>
      </c>
      <c r="C1869" s="5" t="s">
        <v>5728</v>
      </c>
      <c r="D1869" s="5" t="s">
        <v>548</v>
      </c>
      <c r="E1869" s="5" t="s">
        <v>5729</v>
      </c>
      <c r="F1869" s="6" t="s">
        <v>5730</v>
      </c>
    </row>
    <row r="1870">
      <c r="A1870" s="5" t="s">
        <v>22</v>
      </c>
      <c r="B1870" s="5" t="s">
        <v>254</v>
      </c>
      <c r="C1870" s="5" t="s">
        <v>5731</v>
      </c>
      <c r="D1870" s="5" t="s">
        <v>468</v>
      </c>
      <c r="E1870" s="5" t="s">
        <v>5732</v>
      </c>
      <c r="F1870" s="6" t="s">
        <v>5733</v>
      </c>
    </row>
    <row r="1871">
      <c r="A1871" s="5" t="s">
        <v>22</v>
      </c>
      <c r="B1871" s="5" t="s">
        <v>254</v>
      </c>
      <c r="C1871" s="5" t="s">
        <v>5734</v>
      </c>
      <c r="D1871" s="5" t="s">
        <v>468</v>
      </c>
      <c r="E1871" s="5" t="s">
        <v>5735</v>
      </c>
      <c r="F1871" s="6" t="s">
        <v>5736</v>
      </c>
    </row>
    <row r="1872">
      <c r="A1872" s="5" t="s">
        <v>22</v>
      </c>
      <c r="B1872" s="5" t="s">
        <v>255</v>
      </c>
      <c r="C1872" s="5" t="s">
        <v>5737</v>
      </c>
      <c r="D1872" s="5" t="s">
        <v>468</v>
      </c>
      <c r="E1872" s="5" t="s">
        <v>5738</v>
      </c>
      <c r="F1872" s="6" t="s">
        <v>5739</v>
      </c>
    </row>
    <row r="1873">
      <c r="A1873" s="5" t="s">
        <v>22</v>
      </c>
      <c r="B1873" s="5" t="s">
        <v>255</v>
      </c>
      <c r="C1873" s="5" t="s">
        <v>5740</v>
      </c>
      <c r="D1873" s="5" t="s">
        <v>468</v>
      </c>
      <c r="E1873" s="5" t="s">
        <v>5741</v>
      </c>
      <c r="F1873" s="6" t="s">
        <v>5742</v>
      </c>
    </row>
    <row r="1874">
      <c r="A1874" s="5" t="s">
        <v>22</v>
      </c>
      <c r="B1874" s="5" t="s">
        <v>255</v>
      </c>
      <c r="C1874" s="5" t="s">
        <v>255</v>
      </c>
      <c r="D1874" s="5" t="s">
        <v>468</v>
      </c>
      <c r="E1874" s="5" t="s">
        <v>5743</v>
      </c>
      <c r="F1874" s="6" t="s">
        <v>5744</v>
      </c>
    </row>
    <row r="1875">
      <c r="A1875" s="5" t="s">
        <v>22</v>
      </c>
      <c r="B1875" s="5" t="s">
        <v>255</v>
      </c>
      <c r="C1875" s="5" t="s">
        <v>5745</v>
      </c>
      <c r="D1875" s="5" t="s">
        <v>468</v>
      </c>
      <c r="E1875" s="5" t="s">
        <v>5746</v>
      </c>
      <c r="F1875" s="6" t="s">
        <v>5747</v>
      </c>
    </row>
    <row r="1876">
      <c r="A1876" s="5" t="s">
        <v>22</v>
      </c>
      <c r="B1876" s="5" t="s">
        <v>256</v>
      </c>
      <c r="C1876" s="5" t="s">
        <v>5748</v>
      </c>
      <c r="D1876" s="5" t="s">
        <v>540</v>
      </c>
      <c r="E1876" s="5" t="s">
        <v>5749</v>
      </c>
      <c r="F1876" s="6" t="s">
        <v>5750</v>
      </c>
    </row>
    <row r="1877">
      <c r="A1877" s="5" t="s">
        <v>22</v>
      </c>
      <c r="B1877" s="5" t="s">
        <v>257</v>
      </c>
      <c r="C1877" s="5" t="s">
        <v>5751</v>
      </c>
      <c r="D1877" s="5" t="s">
        <v>468</v>
      </c>
      <c r="E1877" s="5" t="s">
        <v>5752</v>
      </c>
      <c r="F1877" s="6" t="s">
        <v>5753</v>
      </c>
    </row>
    <row r="1878">
      <c r="A1878" s="5" t="s">
        <v>22</v>
      </c>
      <c r="B1878" s="5" t="s">
        <v>257</v>
      </c>
      <c r="C1878" s="5" t="s">
        <v>5754</v>
      </c>
      <c r="D1878" s="5" t="s">
        <v>468</v>
      </c>
      <c r="E1878" s="5" t="s">
        <v>5755</v>
      </c>
      <c r="F1878" s="6" t="s">
        <v>5756</v>
      </c>
    </row>
    <row r="1879">
      <c r="A1879" s="5" t="s">
        <v>22</v>
      </c>
      <c r="B1879" s="5" t="s">
        <v>257</v>
      </c>
      <c r="C1879" s="5" t="s">
        <v>257</v>
      </c>
      <c r="D1879" s="5" t="s">
        <v>468</v>
      </c>
      <c r="E1879" s="5" t="s">
        <v>5757</v>
      </c>
      <c r="F1879" s="6" t="s">
        <v>5758</v>
      </c>
    </row>
    <row r="1880">
      <c r="A1880" s="5" t="s">
        <v>22</v>
      </c>
      <c r="B1880" s="5" t="s">
        <v>257</v>
      </c>
      <c r="C1880" s="5" t="s">
        <v>5759</v>
      </c>
      <c r="D1880" s="5" t="s">
        <v>468</v>
      </c>
      <c r="E1880" s="5" t="s">
        <v>5760</v>
      </c>
      <c r="F1880" s="6" t="s">
        <v>5761</v>
      </c>
    </row>
    <row r="1881">
      <c r="A1881" s="5" t="s">
        <v>22</v>
      </c>
      <c r="B1881" s="5" t="s">
        <v>257</v>
      </c>
      <c r="C1881" s="5" t="s">
        <v>5762</v>
      </c>
      <c r="D1881" s="5" t="s">
        <v>468</v>
      </c>
      <c r="E1881" s="5" t="s">
        <v>5763</v>
      </c>
      <c r="F1881" s="6" t="s">
        <v>5764</v>
      </c>
    </row>
    <row r="1882">
      <c r="A1882" s="5" t="s">
        <v>22</v>
      </c>
      <c r="B1882" s="5" t="s">
        <v>257</v>
      </c>
      <c r="C1882" s="5" t="s">
        <v>5765</v>
      </c>
      <c r="D1882" s="5" t="s">
        <v>468</v>
      </c>
      <c r="E1882" s="5" t="s">
        <v>5766</v>
      </c>
      <c r="F1882" s="6" t="s">
        <v>5767</v>
      </c>
    </row>
    <row r="1883">
      <c r="A1883" s="5" t="s">
        <v>22</v>
      </c>
      <c r="B1883" s="5" t="s">
        <v>257</v>
      </c>
      <c r="C1883" s="5" t="s">
        <v>5768</v>
      </c>
      <c r="D1883" s="5" t="s">
        <v>468</v>
      </c>
      <c r="E1883" s="5" t="s">
        <v>5757</v>
      </c>
      <c r="F1883" s="6" t="s">
        <v>5769</v>
      </c>
    </row>
    <row r="1884">
      <c r="A1884" s="5" t="s">
        <v>22</v>
      </c>
      <c r="B1884" s="5" t="s">
        <v>258</v>
      </c>
      <c r="C1884" s="5" t="s">
        <v>5770</v>
      </c>
      <c r="D1884" s="5" t="s">
        <v>468</v>
      </c>
      <c r="E1884" s="5" t="s">
        <v>5771</v>
      </c>
      <c r="F1884" s="6" t="s">
        <v>5772</v>
      </c>
    </row>
    <row r="1885">
      <c r="A1885" s="5" t="s">
        <v>22</v>
      </c>
      <c r="B1885" s="5" t="s">
        <v>258</v>
      </c>
      <c r="C1885" s="5" t="s">
        <v>258</v>
      </c>
      <c r="D1885" s="5" t="s">
        <v>468</v>
      </c>
      <c r="E1885" s="5" t="s">
        <v>5773</v>
      </c>
      <c r="F1885" s="6" t="s">
        <v>5774</v>
      </c>
    </row>
    <row r="1886">
      <c r="A1886" s="5" t="s">
        <v>23</v>
      </c>
      <c r="B1886" s="5" t="s">
        <v>259</v>
      </c>
      <c r="C1886" s="5" t="s">
        <v>5775</v>
      </c>
      <c r="D1886" s="5" t="s">
        <v>468</v>
      </c>
      <c r="E1886" s="5" t="s">
        <v>5776</v>
      </c>
      <c r="F1886" s="6" t="s">
        <v>5777</v>
      </c>
    </row>
    <row r="1887">
      <c r="A1887" s="5" t="s">
        <v>23</v>
      </c>
      <c r="B1887" s="5" t="s">
        <v>260</v>
      </c>
      <c r="C1887" s="5" t="s">
        <v>5778</v>
      </c>
      <c r="D1887" s="5" t="s">
        <v>468</v>
      </c>
      <c r="E1887" s="5" t="s">
        <v>5779</v>
      </c>
      <c r="F1887" s="6" t="s">
        <v>5780</v>
      </c>
    </row>
    <row r="1888">
      <c r="A1888" s="5" t="s">
        <v>23</v>
      </c>
      <c r="B1888" s="5" t="s">
        <v>260</v>
      </c>
      <c r="C1888" s="5" t="s">
        <v>5781</v>
      </c>
      <c r="D1888" s="5" t="s">
        <v>468</v>
      </c>
      <c r="E1888" s="5" t="s">
        <v>5782</v>
      </c>
      <c r="F1888" s="6" t="s">
        <v>5783</v>
      </c>
    </row>
    <row r="1889">
      <c r="A1889" s="5" t="s">
        <v>23</v>
      </c>
      <c r="B1889" s="5" t="s">
        <v>260</v>
      </c>
      <c r="C1889" s="5" t="s">
        <v>5784</v>
      </c>
      <c r="D1889" s="5" t="s">
        <v>468</v>
      </c>
      <c r="E1889" s="5" t="s">
        <v>5785</v>
      </c>
      <c r="F1889" s="6" t="s">
        <v>5786</v>
      </c>
    </row>
    <row r="1890">
      <c r="A1890" s="5" t="s">
        <v>23</v>
      </c>
      <c r="B1890" s="5" t="s">
        <v>260</v>
      </c>
      <c r="C1890" s="5" t="s">
        <v>5787</v>
      </c>
      <c r="D1890" s="5" t="s">
        <v>468</v>
      </c>
      <c r="E1890" s="5"/>
      <c r="F1890" s="6" t="s">
        <v>5788</v>
      </c>
    </row>
    <row r="1891">
      <c r="A1891" s="5" t="s">
        <v>23</v>
      </c>
      <c r="B1891" s="5" t="s">
        <v>260</v>
      </c>
      <c r="C1891" s="5" t="s">
        <v>5789</v>
      </c>
      <c r="D1891" s="5" t="s">
        <v>468</v>
      </c>
      <c r="E1891" s="5"/>
      <c r="F1891" s="6" t="s">
        <v>5790</v>
      </c>
    </row>
    <row r="1892">
      <c r="A1892" s="5" t="s">
        <v>23</v>
      </c>
      <c r="B1892" s="5" t="s">
        <v>260</v>
      </c>
      <c r="C1892" s="5" t="s">
        <v>5791</v>
      </c>
      <c r="D1892" s="5" t="s">
        <v>468</v>
      </c>
      <c r="E1892" s="5" t="s">
        <v>5792</v>
      </c>
      <c r="F1892" s="6" t="s">
        <v>5793</v>
      </c>
    </row>
    <row r="1893">
      <c r="A1893" s="5" t="s">
        <v>23</v>
      </c>
      <c r="B1893" s="5" t="s">
        <v>261</v>
      </c>
      <c r="C1893" s="5" t="s">
        <v>5794</v>
      </c>
      <c r="D1893" s="5" t="s">
        <v>468</v>
      </c>
      <c r="E1893" s="5" t="s">
        <v>5795</v>
      </c>
      <c r="F1893" s="6" t="s">
        <v>5796</v>
      </c>
    </row>
    <row r="1894">
      <c r="A1894" s="5" t="s">
        <v>23</v>
      </c>
      <c r="B1894" s="5" t="s">
        <v>261</v>
      </c>
      <c r="C1894" s="5" t="s">
        <v>5797</v>
      </c>
      <c r="D1894" s="5" t="s">
        <v>468</v>
      </c>
      <c r="E1894" s="5" t="s">
        <v>5798</v>
      </c>
      <c r="F1894" s="6" t="s">
        <v>5799</v>
      </c>
    </row>
    <row r="1895">
      <c r="A1895" s="5" t="s">
        <v>23</v>
      </c>
      <c r="B1895" s="5" t="s">
        <v>262</v>
      </c>
      <c r="C1895" s="5" t="s">
        <v>5800</v>
      </c>
      <c r="D1895" s="5" t="s">
        <v>468</v>
      </c>
      <c r="E1895" s="5" t="s">
        <v>5801</v>
      </c>
      <c r="F1895" s="6" t="s">
        <v>5802</v>
      </c>
    </row>
    <row r="1896">
      <c r="A1896" s="5" t="s">
        <v>23</v>
      </c>
      <c r="B1896" s="5" t="s">
        <v>262</v>
      </c>
      <c r="C1896" s="5" t="s">
        <v>5803</v>
      </c>
      <c r="D1896" s="5" t="s">
        <v>468</v>
      </c>
      <c r="E1896" s="5" t="s">
        <v>5801</v>
      </c>
      <c r="F1896" s="6" t="s">
        <v>5804</v>
      </c>
    </row>
    <row r="1897">
      <c r="A1897" s="5" t="s">
        <v>23</v>
      </c>
      <c r="B1897" s="5" t="s">
        <v>262</v>
      </c>
      <c r="C1897" s="5" t="s">
        <v>5805</v>
      </c>
      <c r="D1897" s="5" t="s">
        <v>548</v>
      </c>
      <c r="E1897" s="5" t="s">
        <v>5806</v>
      </c>
      <c r="F1897" s="6" t="s">
        <v>5807</v>
      </c>
    </row>
    <row r="1898">
      <c r="A1898" s="5" t="s">
        <v>24</v>
      </c>
      <c r="B1898" s="5" t="s">
        <v>263</v>
      </c>
      <c r="C1898" s="5" t="s">
        <v>5808</v>
      </c>
      <c r="D1898" s="5" t="s">
        <v>458</v>
      </c>
      <c r="E1898" s="5" t="s">
        <v>5809</v>
      </c>
      <c r="F1898" s="6" t="s">
        <v>5810</v>
      </c>
    </row>
    <row r="1899">
      <c r="A1899" s="5" t="s">
        <v>24</v>
      </c>
      <c r="B1899" s="5" t="s">
        <v>264</v>
      </c>
      <c r="C1899" s="5" t="s">
        <v>5811</v>
      </c>
      <c r="D1899" s="5" t="s">
        <v>468</v>
      </c>
      <c r="E1899" s="5"/>
      <c r="F1899" s="6" t="s">
        <v>5812</v>
      </c>
    </row>
    <row r="1900">
      <c r="A1900" s="5" t="s">
        <v>24</v>
      </c>
      <c r="B1900" s="5" t="s">
        <v>264</v>
      </c>
      <c r="C1900" s="5" t="s">
        <v>5813</v>
      </c>
      <c r="D1900" s="5" t="s">
        <v>468</v>
      </c>
      <c r="E1900" s="5" t="s">
        <v>5814</v>
      </c>
      <c r="F1900" s="6" t="s">
        <v>5815</v>
      </c>
    </row>
    <row r="1901">
      <c r="A1901" s="5" t="s">
        <v>24</v>
      </c>
      <c r="B1901" s="5" t="s">
        <v>264</v>
      </c>
      <c r="C1901" s="5" t="s">
        <v>5816</v>
      </c>
      <c r="D1901" s="5" t="s">
        <v>468</v>
      </c>
      <c r="E1901" s="5" t="s">
        <v>5817</v>
      </c>
      <c r="F1901" s="6" t="s">
        <v>5818</v>
      </c>
    </row>
    <row r="1902">
      <c r="A1902" s="5" t="s">
        <v>24</v>
      </c>
      <c r="B1902" s="5" t="s">
        <v>264</v>
      </c>
      <c r="C1902" s="5" t="s">
        <v>5819</v>
      </c>
      <c r="D1902" s="5" t="s">
        <v>468</v>
      </c>
      <c r="E1902" s="5" t="s">
        <v>5820</v>
      </c>
      <c r="F1902" s="6" t="s">
        <v>5821</v>
      </c>
    </row>
    <row r="1903">
      <c r="A1903" s="5" t="s">
        <v>24</v>
      </c>
      <c r="B1903" s="5" t="s">
        <v>264</v>
      </c>
      <c r="C1903" s="5" t="s">
        <v>5822</v>
      </c>
      <c r="D1903" s="5" t="s">
        <v>468</v>
      </c>
      <c r="E1903" s="5" t="s">
        <v>5823</v>
      </c>
      <c r="F1903" s="6" t="s">
        <v>5824</v>
      </c>
    </row>
    <row r="1904">
      <c r="A1904" s="5" t="s">
        <v>24</v>
      </c>
      <c r="B1904" s="5" t="s">
        <v>265</v>
      </c>
      <c r="C1904" s="5" t="s">
        <v>5825</v>
      </c>
      <c r="D1904" s="5" t="s">
        <v>458</v>
      </c>
      <c r="E1904" s="5" t="s">
        <v>5826</v>
      </c>
      <c r="F1904" s="6" t="s">
        <v>5827</v>
      </c>
    </row>
    <row r="1905">
      <c r="A1905" s="5" t="s">
        <v>24</v>
      </c>
      <c r="B1905" s="5" t="s">
        <v>265</v>
      </c>
      <c r="C1905" s="5" t="s">
        <v>5828</v>
      </c>
      <c r="D1905" s="5" t="s">
        <v>548</v>
      </c>
      <c r="E1905" s="5" t="s">
        <v>5829</v>
      </c>
      <c r="F1905" s="6" t="s">
        <v>5830</v>
      </c>
    </row>
    <row r="1906">
      <c r="A1906" s="5" t="s">
        <v>24</v>
      </c>
      <c r="B1906" s="5" t="s">
        <v>265</v>
      </c>
      <c r="C1906" s="5" t="s">
        <v>5831</v>
      </c>
      <c r="D1906" s="5" t="s">
        <v>458</v>
      </c>
      <c r="E1906" s="5" t="s">
        <v>5832</v>
      </c>
      <c r="F1906" s="6" t="s">
        <v>5833</v>
      </c>
    </row>
    <row r="1907">
      <c r="A1907" s="5" t="s">
        <v>24</v>
      </c>
      <c r="B1907" s="5" t="s">
        <v>265</v>
      </c>
      <c r="C1907" s="5" t="s">
        <v>5834</v>
      </c>
      <c r="D1907" s="5" t="s">
        <v>468</v>
      </c>
      <c r="E1907" s="5" t="s">
        <v>5835</v>
      </c>
      <c r="F1907" s="6" t="s">
        <v>5836</v>
      </c>
    </row>
    <row r="1908">
      <c r="A1908" s="5" t="s">
        <v>24</v>
      </c>
      <c r="B1908" s="5" t="s">
        <v>265</v>
      </c>
      <c r="C1908" s="5" t="s">
        <v>5837</v>
      </c>
      <c r="D1908" s="5" t="s">
        <v>468</v>
      </c>
      <c r="E1908" s="5"/>
      <c r="F1908" s="6" t="s">
        <v>5838</v>
      </c>
    </row>
    <row r="1909">
      <c r="A1909" s="5" t="s">
        <v>24</v>
      </c>
      <c r="B1909" s="5" t="s">
        <v>265</v>
      </c>
      <c r="C1909" s="5" t="s">
        <v>5839</v>
      </c>
      <c r="D1909" s="5" t="s">
        <v>468</v>
      </c>
      <c r="E1909" s="5" t="s">
        <v>5840</v>
      </c>
      <c r="F1909" s="6" t="s">
        <v>5841</v>
      </c>
    </row>
    <row r="1910">
      <c r="A1910" s="5" t="s">
        <v>24</v>
      </c>
      <c r="B1910" s="5" t="s">
        <v>265</v>
      </c>
      <c r="C1910" s="5" t="s">
        <v>5842</v>
      </c>
      <c r="D1910" s="5" t="s">
        <v>468</v>
      </c>
      <c r="E1910" s="5"/>
      <c r="F1910" s="6" t="s">
        <v>5843</v>
      </c>
    </row>
    <row r="1911">
      <c r="A1911" s="5" t="s">
        <v>24</v>
      </c>
      <c r="B1911" s="5" t="s">
        <v>266</v>
      </c>
      <c r="C1911" s="5" t="s">
        <v>5844</v>
      </c>
      <c r="D1911" s="5" t="s">
        <v>468</v>
      </c>
      <c r="E1911" s="5"/>
      <c r="F1911" s="6" t="s">
        <v>5845</v>
      </c>
    </row>
    <row r="1912">
      <c r="A1912" s="5" t="s">
        <v>24</v>
      </c>
      <c r="B1912" s="5" t="s">
        <v>266</v>
      </c>
      <c r="C1912" s="5" t="s">
        <v>5846</v>
      </c>
      <c r="D1912" s="5" t="s">
        <v>468</v>
      </c>
      <c r="E1912" s="5" t="s">
        <v>5847</v>
      </c>
      <c r="F1912" s="6" t="s">
        <v>5848</v>
      </c>
    </row>
    <row r="1913">
      <c r="A1913" s="5" t="s">
        <v>24</v>
      </c>
      <c r="B1913" s="5" t="s">
        <v>266</v>
      </c>
      <c r="C1913" s="5" t="s">
        <v>5849</v>
      </c>
      <c r="D1913" s="5" t="s">
        <v>468</v>
      </c>
      <c r="E1913" s="5" t="s">
        <v>5850</v>
      </c>
      <c r="F1913" s="6" t="s">
        <v>5851</v>
      </c>
    </row>
    <row r="1914">
      <c r="A1914" s="5" t="s">
        <v>24</v>
      </c>
      <c r="B1914" s="5" t="s">
        <v>266</v>
      </c>
      <c r="C1914" s="5" t="s">
        <v>5852</v>
      </c>
      <c r="D1914" s="5" t="s">
        <v>468</v>
      </c>
      <c r="E1914" s="5" t="s">
        <v>5853</v>
      </c>
      <c r="F1914" s="6" t="s">
        <v>5854</v>
      </c>
    </row>
    <row r="1915">
      <c r="A1915" s="5" t="s">
        <v>24</v>
      </c>
      <c r="B1915" s="5" t="s">
        <v>266</v>
      </c>
      <c r="C1915" s="5" t="s">
        <v>5855</v>
      </c>
      <c r="D1915" s="5" t="s">
        <v>468</v>
      </c>
      <c r="E1915" s="5" t="s">
        <v>5856</v>
      </c>
      <c r="F1915" s="6" t="s">
        <v>5857</v>
      </c>
    </row>
    <row r="1916">
      <c r="A1916" s="5" t="s">
        <v>24</v>
      </c>
      <c r="B1916" s="5" t="s">
        <v>266</v>
      </c>
      <c r="C1916" s="5" t="s">
        <v>5858</v>
      </c>
      <c r="D1916" s="5" t="s">
        <v>468</v>
      </c>
      <c r="E1916" s="5"/>
      <c r="F1916" s="6" t="s">
        <v>5859</v>
      </c>
    </row>
    <row r="1917">
      <c r="A1917" s="5" t="s">
        <v>24</v>
      </c>
      <c r="B1917" s="5" t="s">
        <v>266</v>
      </c>
      <c r="C1917" s="5" t="s">
        <v>5860</v>
      </c>
      <c r="D1917" s="5" t="s">
        <v>468</v>
      </c>
      <c r="E1917" s="5"/>
      <c r="F1917" s="6" t="s">
        <v>5861</v>
      </c>
    </row>
    <row r="1918">
      <c r="A1918" s="5" t="s">
        <v>24</v>
      </c>
      <c r="B1918" s="5" t="s">
        <v>266</v>
      </c>
      <c r="C1918" s="5" t="s">
        <v>5862</v>
      </c>
      <c r="D1918" s="5" t="s">
        <v>468</v>
      </c>
      <c r="E1918" s="5" t="s">
        <v>5863</v>
      </c>
      <c r="F1918" s="6" t="s">
        <v>5864</v>
      </c>
    </row>
    <row r="1919">
      <c r="A1919" s="5" t="s">
        <v>24</v>
      </c>
      <c r="B1919" s="5" t="s">
        <v>266</v>
      </c>
      <c r="C1919" s="5" t="s">
        <v>5865</v>
      </c>
      <c r="D1919" s="5" t="s">
        <v>468</v>
      </c>
      <c r="E1919" s="5"/>
      <c r="F1919" s="6" t="s">
        <v>5866</v>
      </c>
    </row>
    <row r="1920">
      <c r="A1920" s="5" t="s">
        <v>24</v>
      </c>
      <c r="B1920" s="5" t="s">
        <v>267</v>
      </c>
      <c r="C1920" s="5" t="s">
        <v>5867</v>
      </c>
      <c r="D1920" s="5" t="s">
        <v>468</v>
      </c>
      <c r="E1920" s="5" t="s">
        <v>5868</v>
      </c>
      <c r="F1920" s="6" t="s">
        <v>5869</v>
      </c>
    </row>
    <row r="1921">
      <c r="A1921" s="5" t="s">
        <v>24</v>
      </c>
      <c r="B1921" s="5" t="s">
        <v>267</v>
      </c>
      <c r="C1921" s="5" t="s">
        <v>5870</v>
      </c>
      <c r="D1921" s="5" t="s">
        <v>468</v>
      </c>
      <c r="E1921" s="5" t="s">
        <v>5871</v>
      </c>
      <c r="F1921" s="6" t="s">
        <v>5872</v>
      </c>
    </row>
    <row r="1922">
      <c r="A1922" s="5" t="s">
        <v>24</v>
      </c>
      <c r="B1922" s="5" t="s">
        <v>267</v>
      </c>
      <c r="C1922" s="5" t="s">
        <v>5873</v>
      </c>
      <c r="D1922" s="5" t="s">
        <v>468</v>
      </c>
      <c r="E1922" s="5"/>
      <c r="F1922" s="6" t="s">
        <v>5874</v>
      </c>
    </row>
    <row r="1923">
      <c r="A1923" s="5" t="s">
        <v>24</v>
      </c>
      <c r="B1923" s="5" t="s">
        <v>268</v>
      </c>
      <c r="C1923" s="5" t="s">
        <v>5875</v>
      </c>
      <c r="D1923" s="5" t="s">
        <v>468</v>
      </c>
      <c r="E1923" s="5" t="s">
        <v>5876</v>
      </c>
      <c r="F1923" s="6" t="s">
        <v>5877</v>
      </c>
    </row>
    <row r="1924">
      <c r="A1924" s="5" t="s">
        <v>24</v>
      </c>
      <c r="B1924" s="5" t="s">
        <v>268</v>
      </c>
      <c r="C1924" s="5" t="s">
        <v>5878</v>
      </c>
      <c r="D1924" s="5" t="s">
        <v>468</v>
      </c>
      <c r="E1924" s="5" t="s">
        <v>5879</v>
      </c>
      <c r="F1924" s="6" t="s">
        <v>5880</v>
      </c>
    </row>
    <row r="1925">
      <c r="A1925" s="5" t="s">
        <v>24</v>
      </c>
      <c r="B1925" s="5" t="s">
        <v>268</v>
      </c>
      <c r="C1925" s="5" t="s">
        <v>5881</v>
      </c>
      <c r="D1925" s="5" t="s">
        <v>468</v>
      </c>
      <c r="E1925" s="5" t="s">
        <v>5882</v>
      </c>
      <c r="F1925" s="6" t="s">
        <v>5883</v>
      </c>
    </row>
    <row r="1926">
      <c r="A1926" s="5" t="s">
        <v>24</v>
      </c>
      <c r="B1926" s="5" t="s">
        <v>268</v>
      </c>
      <c r="C1926" s="5" t="s">
        <v>5884</v>
      </c>
      <c r="D1926" s="5" t="s">
        <v>468</v>
      </c>
      <c r="E1926" s="5" t="s">
        <v>5885</v>
      </c>
      <c r="F1926" s="6" t="s">
        <v>5886</v>
      </c>
    </row>
    <row r="1927">
      <c r="A1927" s="5" t="s">
        <v>24</v>
      </c>
      <c r="B1927" s="5" t="s">
        <v>268</v>
      </c>
      <c r="C1927" s="5" t="s">
        <v>5887</v>
      </c>
      <c r="D1927" s="5" t="s">
        <v>468</v>
      </c>
      <c r="E1927" s="5"/>
      <c r="F1927" s="6" t="s">
        <v>5888</v>
      </c>
    </row>
    <row r="1928">
      <c r="A1928" s="5" t="s">
        <v>24</v>
      </c>
      <c r="B1928" s="5" t="s">
        <v>268</v>
      </c>
      <c r="C1928" s="5" t="s">
        <v>91</v>
      </c>
      <c r="D1928" s="5" t="s">
        <v>458</v>
      </c>
      <c r="E1928" s="5" t="s">
        <v>5889</v>
      </c>
      <c r="F1928" s="6" t="s">
        <v>5890</v>
      </c>
    </row>
    <row r="1929">
      <c r="A1929" s="5" t="s">
        <v>24</v>
      </c>
      <c r="B1929" s="5" t="s">
        <v>268</v>
      </c>
      <c r="C1929" s="5" t="s">
        <v>5891</v>
      </c>
      <c r="D1929" s="5" t="s">
        <v>468</v>
      </c>
      <c r="E1929" s="5" t="s">
        <v>5892</v>
      </c>
      <c r="F1929" s="6" t="s">
        <v>5893</v>
      </c>
    </row>
    <row r="1930">
      <c r="A1930" s="5" t="s">
        <v>24</v>
      </c>
      <c r="B1930" s="5" t="s">
        <v>268</v>
      </c>
      <c r="C1930" s="5" t="s">
        <v>5894</v>
      </c>
      <c r="D1930" s="5" t="s">
        <v>468</v>
      </c>
      <c r="E1930" s="5"/>
      <c r="F1930" s="6" t="s">
        <v>5895</v>
      </c>
    </row>
    <row r="1931">
      <c r="A1931" s="5" t="s">
        <v>24</v>
      </c>
      <c r="B1931" s="5" t="s">
        <v>268</v>
      </c>
      <c r="C1931" s="5" t="s">
        <v>5896</v>
      </c>
      <c r="D1931" s="5" t="s">
        <v>548</v>
      </c>
      <c r="E1931" s="5" t="s">
        <v>5897</v>
      </c>
      <c r="F1931" s="6" t="s">
        <v>5898</v>
      </c>
    </row>
    <row r="1932">
      <c r="A1932" s="5" t="s">
        <v>25</v>
      </c>
      <c r="B1932" s="5" t="s">
        <v>269</v>
      </c>
      <c r="C1932" s="5" t="s">
        <v>5899</v>
      </c>
      <c r="D1932" s="5" t="s">
        <v>468</v>
      </c>
      <c r="E1932" s="5" t="s">
        <v>5900</v>
      </c>
      <c r="F1932" s="6" t="s">
        <v>5901</v>
      </c>
    </row>
    <row r="1933">
      <c r="A1933" s="5" t="s">
        <v>25</v>
      </c>
      <c r="B1933" s="5" t="s">
        <v>269</v>
      </c>
      <c r="C1933" s="5" t="s">
        <v>5902</v>
      </c>
      <c r="D1933" s="5" t="s">
        <v>468</v>
      </c>
      <c r="E1933" s="5" t="s">
        <v>5903</v>
      </c>
      <c r="F1933" s="6" t="s">
        <v>5904</v>
      </c>
    </row>
    <row r="1934">
      <c r="A1934" s="5" t="s">
        <v>25</v>
      </c>
      <c r="B1934" s="5" t="s">
        <v>269</v>
      </c>
      <c r="C1934" s="5" t="s">
        <v>269</v>
      </c>
      <c r="D1934" s="5" t="s">
        <v>468</v>
      </c>
      <c r="E1934" s="5" t="s">
        <v>5905</v>
      </c>
      <c r="F1934" s="6" t="s">
        <v>5906</v>
      </c>
    </row>
    <row r="1935">
      <c r="A1935" s="5" t="s">
        <v>25</v>
      </c>
      <c r="B1935" s="5" t="s">
        <v>269</v>
      </c>
      <c r="C1935" s="5" t="s">
        <v>5907</v>
      </c>
      <c r="D1935" s="5" t="s">
        <v>468</v>
      </c>
      <c r="E1935" s="5" t="s">
        <v>5908</v>
      </c>
      <c r="F1935" s="6" t="s">
        <v>5909</v>
      </c>
    </row>
    <row r="1936">
      <c r="A1936" s="5" t="s">
        <v>25</v>
      </c>
      <c r="B1936" s="5" t="s">
        <v>269</v>
      </c>
      <c r="C1936" s="5" t="s">
        <v>5910</v>
      </c>
      <c r="D1936" s="5" t="s">
        <v>468</v>
      </c>
      <c r="E1936" s="5" t="s">
        <v>5911</v>
      </c>
      <c r="F1936" s="6" t="s">
        <v>5912</v>
      </c>
    </row>
    <row r="1937">
      <c r="A1937" s="5" t="s">
        <v>25</v>
      </c>
      <c r="B1937" s="5" t="s">
        <v>269</v>
      </c>
      <c r="C1937" s="5" t="s">
        <v>5913</v>
      </c>
      <c r="D1937" s="5" t="s">
        <v>468</v>
      </c>
      <c r="E1937" s="5" t="s">
        <v>5905</v>
      </c>
      <c r="F1937" s="6" t="s">
        <v>5914</v>
      </c>
    </row>
    <row r="1938">
      <c r="A1938" s="5" t="s">
        <v>25</v>
      </c>
      <c r="B1938" s="5" t="s">
        <v>269</v>
      </c>
      <c r="C1938" s="5" t="s">
        <v>5915</v>
      </c>
      <c r="D1938" s="5" t="s">
        <v>468</v>
      </c>
      <c r="E1938" s="5" t="s">
        <v>5905</v>
      </c>
      <c r="F1938" s="6" t="s">
        <v>5916</v>
      </c>
    </row>
    <row r="1939">
      <c r="A1939" s="5" t="s">
        <v>25</v>
      </c>
      <c r="B1939" s="5" t="s">
        <v>269</v>
      </c>
      <c r="C1939" s="5" t="s">
        <v>5917</v>
      </c>
      <c r="D1939" s="5" t="s">
        <v>468</v>
      </c>
      <c r="E1939" s="5"/>
      <c r="F1939" s="6" t="s">
        <v>5918</v>
      </c>
    </row>
    <row r="1940">
      <c r="A1940" s="5" t="s">
        <v>25</v>
      </c>
      <c r="B1940" s="5" t="s">
        <v>269</v>
      </c>
      <c r="C1940" s="5" t="s">
        <v>5919</v>
      </c>
      <c r="D1940" s="5" t="s">
        <v>468</v>
      </c>
      <c r="E1940" s="5" t="s">
        <v>5920</v>
      </c>
      <c r="F1940" s="6" t="s">
        <v>5921</v>
      </c>
    </row>
    <row r="1941">
      <c r="A1941" s="5" t="s">
        <v>25</v>
      </c>
      <c r="B1941" s="5" t="s">
        <v>269</v>
      </c>
      <c r="C1941" s="5" t="s">
        <v>5922</v>
      </c>
      <c r="D1941" s="5" t="s">
        <v>468</v>
      </c>
      <c r="E1941" s="5"/>
      <c r="F1941" s="6" t="s">
        <v>5923</v>
      </c>
    </row>
    <row r="1942">
      <c r="A1942" s="5" t="s">
        <v>25</v>
      </c>
      <c r="B1942" s="5" t="s">
        <v>269</v>
      </c>
      <c r="C1942" s="5" t="s">
        <v>5924</v>
      </c>
      <c r="D1942" s="5" t="s">
        <v>468</v>
      </c>
      <c r="E1942" s="5" t="s">
        <v>5925</v>
      </c>
      <c r="F1942" s="6" t="s">
        <v>5926</v>
      </c>
    </row>
    <row r="1943">
      <c r="A1943" s="5" t="s">
        <v>25</v>
      </c>
      <c r="B1943" s="5" t="s">
        <v>269</v>
      </c>
      <c r="C1943" s="5" t="s">
        <v>5927</v>
      </c>
      <c r="D1943" s="5" t="s">
        <v>468</v>
      </c>
      <c r="E1943" s="5" t="s">
        <v>5928</v>
      </c>
      <c r="F1943" s="6" t="s">
        <v>5929</v>
      </c>
    </row>
    <row r="1944">
      <c r="A1944" s="5" t="s">
        <v>25</v>
      </c>
      <c r="B1944" s="5" t="s">
        <v>269</v>
      </c>
      <c r="C1944" s="5" t="s">
        <v>5930</v>
      </c>
      <c r="D1944" s="5" t="s">
        <v>468</v>
      </c>
      <c r="E1944" s="5" t="s">
        <v>5931</v>
      </c>
      <c r="F1944" s="6" t="s">
        <v>5932</v>
      </c>
    </row>
    <row r="1945">
      <c r="A1945" s="5" t="s">
        <v>25</v>
      </c>
      <c r="B1945" s="5" t="s">
        <v>269</v>
      </c>
      <c r="C1945" s="5" t="s">
        <v>5933</v>
      </c>
      <c r="D1945" s="5" t="s">
        <v>468</v>
      </c>
      <c r="E1945" s="5"/>
      <c r="F1945" s="6" t="s">
        <v>5934</v>
      </c>
    </row>
    <row r="1946">
      <c r="A1946" s="5" t="s">
        <v>25</v>
      </c>
      <c r="B1946" s="5" t="s">
        <v>269</v>
      </c>
      <c r="C1946" s="5" t="s">
        <v>5935</v>
      </c>
      <c r="D1946" s="5" t="s">
        <v>468</v>
      </c>
      <c r="E1946" s="5" t="s">
        <v>5936</v>
      </c>
      <c r="F1946" s="6" t="s">
        <v>5937</v>
      </c>
    </row>
    <row r="1947">
      <c r="A1947" s="5" t="s">
        <v>25</v>
      </c>
      <c r="B1947" s="5" t="s">
        <v>269</v>
      </c>
      <c r="C1947" s="5" t="s">
        <v>5938</v>
      </c>
      <c r="D1947" s="5" t="s">
        <v>468</v>
      </c>
      <c r="E1947" s="5" t="s">
        <v>5939</v>
      </c>
      <c r="F1947" s="6" t="s">
        <v>5940</v>
      </c>
    </row>
    <row r="1948">
      <c r="A1948" s="5" t="s">
        <v>25</v>
      </c>
      <c r="B1948" s="5" t="s">
        <v>269</v>
      </c>
      <c r="C1948" s="5" t="s">
        <v>5941</v>
      </c>
      <c r="D1948" s="5" t="s">
        <v>468</v>
      </c>
      <c r="E1948" s="5" t="s">
        <v>5942</v>
      </c>
      <c r="F1948" s="6" t="s">
        <v>5943</v>
      </c>
    </row>
    <row r="1949">
      <c r="A1949" s="5" t="s">
        <v>25</v>
      </c>
      <c r="B1949" s="5" t="s">
        <v>269</v>
      </c>
      <c r="C1949" s="5" t="s">
        <v>5944</v>
      </c>
      <c r="D1949" s="5" t="s">
        <v>468</v>
      </c>
      <c r="E1949" s="5" t="s">
        <v>5945</v>
      </c>
      <c r="F1949" s="6" t="s">
        <v>5946</v>
      </c>
    </row>
    <row r="1950">
      <c r="A1950" s="5" t="s">
        <v>25</v>
      </c>
      <c r="B1950" s="5" t="s">
        <v>270</v>
      </c>
      <c r="C1950" s="5" t="s">
        <v>5947</v>
      </c>
      <c r="D1950" s="5" t="s">
        <v>468</v>
      </c>
      <c r="E1950" s="5" t="s">
        <v>5948</v>
      </c>
      <c r="F1950" s="6" t="s">
        <v>5949</v>
      </c>
    </row>
    <row r="1951">
      <c r="A1951" s="5" t="s">
        <v>25</v>
      </c>
      <c r="B1951" s="5" t="s">
        <v>270</v>
      </c>
      <c r="C1951" s="5" t="s">
        <v>5950</v>
      </c>
      <c r="D1951" s="5" t="s">
        <v>468</v>
      </c>
      <c r="E1951" s="5" t="s">
        <v>5951</v>
      </c>
      <c r="F1951" s="6" t="s">
        <v>5952</v>
      </c>
    </row>
    <row r="1952">
      <c r="A1952" s="5" t="s">
        <v>25</v>
      </c>
      <c r="B1952" s="5" t="s">
        <v>271</v>
      </c>
      <c r="C1952" s="5" t="s">
        <v>5953</v>
      </c>
      <c r="D1952" s="5" t="s">
        <v>468</v>
      </c>
      <c r="E1952" s="5" t="s">
        <v>5954</v>
      </c>
      <c r="F1952" s="6" t="s">
        <v>5955</v>
      </c>
    </row>
    <row r="1953">
      <c r="A1953" s="5" t="s">
        <v>25</v>
      </c>
      <c r="B1953" s="5" t="s">
        <v>271</v>
      </c>
      <c r="C1953" s="5" t="s">
        <v>5956</v>
      </c>
      <c r="D1953" s="5" t="s">
        <v>468</v>
      </c>
      <c r="E1953" s="5" t="s">
        <v>5957</v>
      </c>
      <c r="F1953" s="6" t="s">
        <v>5958</v>
      </c>
    </row>
    <row r="1954">
      <c r="A1954" s="5" t="s">
        <v>25</v>
      </c>
      <c r="B1954" s="5" t="s">
        <v>271</v>
      </c>
      <c r="C1954" s="5" t="s">
        <v>5959</v>
      </c>
      <c r="D1954" s="5" t="s">
        <v>468</v>
      </c>
      <c r="E1954" s="5" t="s">
        <v>5960</v>
      </c>
      <c r="F1954" s="6" t="s">
        <v>5961</v>
      </c>
    </row>
    <row r="1955">
      <c r="A1955" s="5" t="s">
        <v>25</v>
      </c>
      <c r="B1955" s="5" t="s">
        <v>271</v>
      </c>
      <c r="C1955" s="5" t="s">
        <v>5962</v>
      </c>
      <c r="D1955" s="5" t="s">
        <v>468</v>
      </c>
      <c r="E1955" s="5" t="s">
        <v>5963</v>
      </c>
      <c r="F1955" s="6" t="s">
        <v>5964</v>
      </c>
    </row>
    <row r="1956">
      <c r="A1956" s="5" t="s">
        <v>25</v>
      </c>
      <c r="B1956" s="5" t="s">
        <v>271</v>
      </c>
      <c r="C1956" s="5" t="s">
        <v>5965</v>
      </c>
      <c r="D1956" s="5" t="s">
        <v>468</v>
      </c>
      <c r="E1956" s="5" t="s">
        <v>5966</v>
      </c>
      <c r="F1956" s="6" t="s">
        <v>5967</v>
      </c>
    </row>
    <row r="1957">
      <c r="A1957" s="5" t="s">
        <v>25</v>
      </c>
      <c r="B1957" s="5" t="s">
        <v>271</v>
      </c>
      <c r="C1957" s="5" t="s">
        <v>5968</v>
      </c>
      <c r="D1957" s="5" t="s">
        <v>468</v>
      </c>
      <c r="E1957" s="5" t="s">
        <v>5969</v>
      </c>
      <c r="F1957" s="6" t="s">
        <v>5970</v>
      </c>
    </row>
    <row r="1958">
      <c r="A1958" s="5" t="s">
        <v>25</v>
      </c>
      <c r="B1958" s="5" t="s">
        <v>271</v>
      </c>
      <c r="C1958" s="5" t="s">
        <v>5971</v>
      </c>
      <c r="D1958" s="5" t="s">
        <v>468</v>
      </c>
      <c r="E1958" s="5" t="s">
        <v>5972</v>
      </c>
      <c r="F1958" s="6" t="s">
        <v>5973</v>
      </c>
    </row>
    <row r="1959">
      <c r="A1959" s="5" t="s">
        <v>25</v>
      </c>
      <c r="B1959" s="5" t="s">
        <v>271</v>
      </c>
      <c r="C1959" s="5" t="s">
        <v>5974</v>
      </c>
      <c r="D1959" s="5" t="s">
        <v>468</v>
      </c>
      <c r="E1959" s="5" t="s">
        <v>5975</v>
      </c>
      <c r="F1959" s="6" t="s">
        <v>5976</v>
      </c>
    </row>
    <row r="1960">
      <c r="A1960" s="5" t="s">
        <v>25</v>
      </c>
      <c r="B1960" s="5" t="s">
        <v>271</v>
      </c>
      <c r="C1960" s="5" t="s">
        <v>5977</v>
      </c>
      <c r="D1960" s="5" t="s">
        <v>468</v>
      </c>
      <c r="E1960" s="5" t="s">
        <v>5978</v>
      </c>
      <c r="F1960" s="6" t="s">
        <v>5979</v>
      </c>
    </row>
    <row r="1961">
      <c r="A1961" s="5" t="s">
        <v>25</v>
      </c>
      <c r="B1961" s="5" t="s">
        <v>271</v>
      </c>
      <c r="C1961" s="5" t="s">
        <v>5980</v>
      </c>
      <c r="D1961" s="5" t="s">
        <v>468</v>
      </c>
      <c r="E1961" s="5" t="s">
        <v>5981</v>
      </c>
      <c r="F1961" s="6" t="s">
        <v>5982</v>
      </c>
    </row>
    <row r="1962">
      <c r="A1962" s="5" t="s">
        <v>25</v>
      </c>
      <c r="B1962" s="5" t="s">
        <v>271</v>
      </c>
      <c r="C1962" s="5" t="s">
        <v>5983</v>
      </c>
      <c r="D1962" s="5" t="s">
        <v>468</v>
      </c>
      <c r="E1962" s="5" t="s">
        <v>5984</v>
      </c>
      <c r="F1962" s="6" t="s">
        <v>5985</v>
      </c>
    </row>
    <row r="1963">
      <c r="A1963" s="5" t="s">
        <v>25</v>
      </c>
      <c r="B1963" s="5" t="s">
        <v>271</v>
      </c>
      <c r="C1963" s="5" t="s">
        <v>5986</v>
      </c>
      <c r="D1963" s="5" t="s">
        <v>468</v>
      </c>
      <c r="E1963" s="5" t="s">
        <v>5987</v>
      </c>
      <c r="F1963" s="6" t="s">
        <v>5988</v>
      </c>
    </row>
    <row r="1964">
      <c r="A1964" s="5" t="s">
        <v>25</v>
      </c>
      <c r="B1964" s="5" t="s">
        <v>271</v>
      </c>
      <c r="C1964" s="5" t="s">
        <v>5989</v>
      </c>
      <c r="D1964" s="5" t="s">
        <v>468</v>
      </c>
      <c r="E1964" s="5"/>
      <c r="F1964" s="6" t="s">
        <v>5990</v>
      </c>
    </row>
    <row r="1965">
      <c r="A1965" s="5" t="s">
        <v>25</v>
      </c>
      <c r="B1965" s="5" t="s">
        <v>272</v>
      </c>
      <c r="C1965" s="5" t="s">
        <v>5991</v>
      </c>
      <c r="D1965" s="5" t="s">
        <v>468</v>
      </c>
      <c r="E1965" s="5" t="s">
        <v>5992</v>
      </c>
      <c r="F1965" s="6" t="s">
        <v>5993</v>
      </c>
    </row>
    <row r="1966">
      <c r="A1966" s="5" t="s">
        <v>25</v>
      </c>
      <c r="B1966" s="5" t="s">
        <v>272</v>
      </c>
      <c r="C1966" s="5" t="s">
        <v>5994</v>
      </c>
      <c r="D1966" s="5" t="s">
        <v>468</v>
      </c>
      <c r="E1966" s="5"/>
      <c r="F1966" s="6" t="s">
        <v>5995</v>
      </c>
    </row>
    <row r="1967">
      <c r="A1967" s="5" t="s">
        <v>25</v>
      </c>
      <c r="B1967" s="5" t="s">
        <v>272</v>
      </c>
      <c r="C1967" s="5" t="s">
        <v>5996</v>
      </c>
      <c r="D1967" s="5" t="s">
        <v>468</v>
      </c>
      <c r="E1967" s="5"/>
      <c r="F1967" s="6" t="s">
        <v>5997</v>
      </c>
    </row>
    <row r="1968">
      <c r="A1968" s="5" t="s">
        <v>25</v>
      </c>
      <c r="B1968" s="5" t="s">
        <v>272</v>
      </c>
      <c r="C1968" s="5" t="s">
        <v>5998</v>
      </c>
      <c r="D1968" s="5" t="s">
        <v>468</v>
      </c>
      <c r="E1968" s="5" t="s">
        <v>5999</v>
      </c>
      <c r="F1968" s="6" t="s">
        <v>6000</v>
      </c>
    </row>
    <row r="1969">
      <c r="A1969" s="5" t="s">
        <v>25</v>
      </c>
      <c r="B1969" s="5" t="s">
        <v>272</v>
      </c>
      <c r="C1969" s="5" t="s">
        <v>6001</v>
      </c>
      <c r="D1969" s="5" t="s">
        <v>468</v>
      </c>
      <c r="E1969" s="5" t="s">
        <v>6002</v>
      </c>
      <c r="F1969" s="6" t="s">
        <v>6003</v>
      </c>
    </row>
    <row r="1970">
      <c r="A1970" s="5" t="s">
        <v>25</v>
      </c>
      <c r="B1970" s="5" t="s">
        <v>272</v>
      </c>
      <c r="C1970" s="5" t="s">
        <v>272</v>
      </c>
      <c r="D1970" s="5" t="s">
        <v>468</v>
      </c>
      <c r="E1970" s="5" t="s">
        <v>6004</v>
      </c>
      <c r="F1970" s="6" t="s">
        <v>6005</v>
      </c>
    </row>
    <row r="1971">
      <c r="A1971" s="5" t="s">
        <v>25</v>
      </c>
      <c r="B1971" s="5" t="s">
        <v>272</v>
      </c>
      <c r="C1971" s="5" t="s">
        <v>6006</v>
      </c>
      <c r="D1971" s="5" t="s">
        <v>468</v>
      </c>
      <c r="E1971" s="5" t="s">
        <v>6007</v>
      </c>
      <c r="F1971" s="6" t="s">
        <v>6008</v>
      </c>
    </row>
    <row r="1972">
      <c r="A1972" s="5" t="s">
        <v>25</v>
      </c>
      <c r="B1972" s="5" t="s">
        <v>272</v>
      </c>
      <c r="C1972" s="5" t="s">
        <v>6009</v>
      </c>
      <c r="D1972" s="5" t="s">
        <v>548</v>
      </c>
      <c r="E1972" s="5" t="s">
        <v>6010</v>
      </c>
      <c r="F1972" s="6" t="s">
        <v>6011</v>
      </c>
    </row>
    <row r="1973">
      <c r="A1973" s="5" t="s">
        <v>25</v>
      </c>
      <c r="B1973" s="5" t="s">
        <v>273</v>
      </c>
      <c r="C1973" s="5" t="s">
        <v>6012</v>
      </c>
      <c r="D1973" s="5" t="s">
        <v>468</v>
      </c>
      <c r="E1973" s="5" t="s">
        <v>6013</v>
      </c>
      <c r="F1973" s="6" t="s">
        <v>6014</v>
      </c>
    </row>
    <row r="1974">
      <c r="A1974" s="5" t="s">
        <v>25</v>
      </c>
      <c r="B1974" s="5" t="s">
        <v>273</v>
      </c>
      <c r="C1974" s="5" t="s">
        <v>6015</v>
      </c>
      <c r="D1974" s="5" t="s">
        <v>468</v>
      </c>
      <c r="E1974" s="5" t="s">
        <v>6016</v>
      </c>
      <c r="F1974" s="6" t="s">
        <v>6017</v>
      </c>
    </row>
    <row r="1975">
      <c r="A1975" s="5" t="s">
        <v>25</v>
      </c>
      <c r="B1975" s="5" t="s">
        <v>273</v>
      </c>
      <c r="C1975" s="5" t="s">
        <v>6018</v>
      </c>
      <c r="D1975" s="5" t="s">
        <v>548</v>
      </c>
      <c r="E1975" s="5" t="s">
        <v>6019</v>
      </c>
      <c r="F1975" s="6" t="s">
        <v>6020</v>
      </c>
    </row>
    <row r="1976">
      <c r="A1976" s="5" t="s">
        <v>25</v>
      </c>
      <c r="B1976" s="5" t="s">
        <v>273</v>
      </c>
      <c r="C1976" s="5" t="s">
        <v>6021</v>
      </c>
      <c r="D1976" s="5" t="s">
        <v>468</v>
      </c>
      <c r="E1976" s="5" t="s">
        <v>6022</v>
      </c>
      <c r="F1976" s="6" t="s">
        <v>6023</v>
      </c>
    </row>
    <row r="1977">
      <c r="A1977" s="5" t="s">
        <v>25</v>
      </c>
      <c r="B1977" s="5" t="s">
        <v>273</v>
      </c>
      <c r="C1977" s="5" t="s">
        <v>6024</v>
      </c>
      <c r="D1977" s="5" t="s">
        <v>468</v>
      </c>
      <c r="E1977" s="5"/>
      <c r="F1977" s="6" t="s">
        <v>6025</v>
      </c>
    </row>
    <row r="1978">
      <c r="A1978" s="5" t="s">
        <v>25</v>
      </c>
      <c r="B1978" s="5" t="s">
        <v>273</v>
      </c>
      <c r="C1978" s="5" t="s">
        <v>6026</v>
      </c>
      <c r="D1978" s="5" t="s">
        <v>468</v>
      </c>
      <c r="E1978" s="5" t="s">
        <v>6027</v>
      </c>
      <c r="F1978" s="6" t="s">
        <v>6028</v>
      </c>
    </row>
    <row r="1979">
      <c r="A1979" s="5" t="s">
        <v>25</v>
      </c>
      <c r="B1979" s="5" t="s">
        <v>273</v>
      </c>
      <c r="C1979" s="5" t="s">
        <v>6029</v>
      </c>
      <c r="D1979" s="5" t="s">
        <v>548</v>
      </c>
      <c r="E1979" s="5" t="s">
        <v>810</v>
      </c>
      <c r="F1979" s="6" t="s">
        <v>6030</v>
      </c>
    </row>
    <row r="1980">
      <c r="A1980" s="5" t="s">
        <v>25</v>
      </c>
      <c r="B1980" s="5" t="s">
        <v>273</v>
      </c>
      <c r="C1980" s="5" t="s">
        <v>6031</v>
      </c>
      <c r="D1980" s="5" t="s">
        <v>468</v>
      </c>
      <c r="E1980" s="5" t="s">
        <v>6032</v>
      </c>
      <c r="F1980" s="6" t="s">
        <v>6033</v>
      </c>
    </row>
    <row r="1981">
      <c r="A1981" s="5" t="s">
        <v>25</v>
      </c>
      <c r="B1981" s="5" t="s">
        <v>273</v>
      </c>
      <c r="C1981" s="5" t="s">
        <v>6034</v>
      </c>
      <c r="D1981" s="5" t="s">
        <v>468</v>
      </c>
      <c r="E1981" s="5" t="s">
        <v>6035</v>
      </c>
      <c r="F1981" s="6" t="s">
        <v>6036</v>
      </c>
    </row>
    <row r="1982">
      <c r="A1982" s="5" t="s">
        <v>25</v>
      </c>
      <c r="B1982" s="5" t="s">
        <v>273</v>
      </c>
      <c r="C1982" s="5" t="s">
        <v>6037</v>
      </c>
      <c r="D1982" s="5" t="s">
        <v>468</v>
      </c>
      <c r="E1982" s="5" t="s">
        <v>6038</v>
      </c>
      <c r="F1982" s="6" t="s">
        <v>6039</v>
      </c>
    </row>
    <row r="1983">
      <c r="A1983" s="5" t="s">
        <v>25</v>
      </c>
      <c r="B1983" s="5" t="s">
        <v>273</v>
      </c>
      <c r="C1983" s="5" t="s">
        <v>6040</v>
      </c>
      <c r="D1983" s="5" t="s">
        <v>468</v>
      </c>
      <c r="E1983" s="5" t="s">
        <v>6041</v>
      </c>
      <c r="F1983" s="6" t="s">
        <v>6042</v>
      </c>
    </row>
    <row r="1984">
      <c r="A1984" s="5" t="s">
        <v>25</v>
      </c>
      <c r="B1984" s="5" t="s">
        <v>273</v>
      </c>
      <c r="C1984" s="5" t="s">
        <v>6043</v>
      </c>
      <c r="D1984" s="5" t="s">
        <v>468</v>
      </c>
      <c r="E1984" s="5" t="s">
        <v>6044</v>
      </c>
      <c r="F1984" s="6" t="s">
        <v>6045</v>
      </c>
    </row>
    <row r="1985">
      <c r="A1985" s="5" t="s">
        <v>25</v>
      </c>
      <c r="B1985" s="5" t="s">
        <v>273</v>
      </c>
      <c r="C1985" s="5" t="s">
        <v>6046</v>
      </c>
      <c r="D1985" s="5" t="s">
        <v>468</v>
      </c>
      <c r="E1985" s="5" t="s">
        <v>6047</v>
      </c>
      <c r="F1985" s="6" t="s">
        <v>6048</v>
      </c>
    </row>
    <row r="1986">
      <c r="A1986" s="5" t="s">
        <v>25</v>
      </c>
      <c r="B1986" s="5" t="s">
        <v>273</v>
      </c>
      <c r="C1986" s="5" t="s">
        <v>6049</v>
      </c>
      <c r="D1986" s="5" t="s">
        <v>548</v>
      </c>
      <c r="E1986" s="5" t="s">
        <v>6050</v>
      </c>
      <c r="F1986" s="6" t="s">
        <v>6051</v>
      </c>
    </row>
    <row r="1987">
      <c r="A1987" s="5" t="s">
        <v>25</v>
      </c>
      <c r="B1987" s="5" t="s">
        <v>273</v>
      </c>
      <c r="C1987" s="5" t="s">
        <v>6052</v>
      </c>
      <c r="D1987" s="5" t="s">
        <v>468</v>
      </c>
      <c r="E1987" s="5" t="s">
        <v>6053</v>
      </c>
      <c r="F1987" s="6" t="s">
        <v>6054</v>
      </c>
    </row>
    <row r="1988">
      <c r="A1988" s="5" t="s">
        <v>25</v>
      </c>
      <c r="B1988" s="5" t="s">
        <v>273</v>
      </c>
      <c r="C1988" s="5" t="s">
        <v>6055</v>
      </c>
      <c r="D1988" s="5" t="s">
        <v>468</v>
      </c>
      <c r="E1988" s="5" t="s">
        <v>6056</v>
      </c>
      <c r="F1988" s="6" t="s">
        <v>6057</v>
      </c>
    </row>
    <row r="1989">
      <c r="A1989" s="5" t="s">
        <v>25</v>
      </c>
      <c r="B1989" s="5" t="s">
        <v>273</v>
      </c>
      <c r="C1989" s="5" t="s">
        <v>6058</v>
      </c>
      <c r="D1989" s="5" t="s">
        <v>468</v>
      </c>
      <c r="E1989" s="5" t="s">
        <v>6059</v>
      </c>
      <c r="F1989" s="6" t="s">
        <v>6060</v>
      </c>
    </row>
    <row r="1990">
      <c r="A1990" s="5" t="s">
        <v>25</v>
      </c>
      <c r="B1990" s="5" t="s">
        <v>273</v>
      </c>
      <c r="C1990" s="5" t="s">
        <v>6061</v>
      </c>
      <c r="D1990" s="5" t="s">
        <v>468</v>
      </c>
      <c r="E1990" s="5" t="s">
        <v>6062</v>
      </c>
      <c r="F1990" s="6" t="s">
        <v>6063</v>
      </c>
    </row>
    <row r="1991">
      <c r="A1991" s="5" t="s">
        <v>25</v>
      </c>
      <c r="B1991" s="5" t="s">
        <v>273</v>
      </c>
      <c r="C1991" s="5" t="s">
        <v>6064</v>
      </c>
      <c r="D1991" s="5" t="s">
        <v>468</v>
      </c>
      <c r="E1991" s="5" t="s">
        <v>6065</v>
      </c>
      <c r="F1991" s="6" t="s">
        <v>6066</v>
      </c>
    </row>
    <row r="1992">
      <c r="A1992" s="5" t="s">
        <v>25</v>
      </c>
      <c r="B1992" s="5" t="s">
        <v>273</v>
      </c>
      <c r="C1992" s="5" t="s">
        <v>6067</v>
      </c>
      <c r="D1992" s="5" t="s">
        <v>468</v>
      </c>
      <c r="E1992" s="5" t="s">
        <v>6068</v>
      </c>
      <c r="F1992" s="6" t="s">
        <v>6069</v>
      </c>
    </row>
    <row r="1993">
      <c r="A1993" s="5" t="s">
        <v>25</v>
      </c>
      <c r="B1993" s="5" t="s">
        <v>273</v>
      </c>
      <c r="C1993" s="5" t="s">
        <v>6070</v>
      </c>
      <c r="D1993" s="5" t="s">
        <v>468</v>
      </c>
      <c r="E1993" s="5" t="s">
        <v>6071</v>
      </c>
      <c r="F1993" s="6" t="s">
        <v>6072</v>
      </c>
    </row>
    <row r="1994">
      <c r="A1994" s="5" t="s">
        <v>25</v>
      </c>
      <c r="B1994" s="5" t="s">
        <v>273</v>
      </c>
      <c r="C1994" s="5" t="s">
        <v>6073</v>
      </c>
      <c r="D1994" s="5" t="s">
        <v>468</v>
      </c>
      <c r="E1994" s="5" t="s">
        <v>6074</v>
      </c>
      <c r="F1994" s="6" t="s">
        <v>6075</v>
      </c>
    </row>
    <row r="1995">
      <c r="A1995" s="5" t="s">
        <v>25</v>
      </c>
      <c r="B1995" s="5" t="s">
        <v>273</v>
      </c>
      <c r="C1995" s="5" t="s">
        <v>6076</v>
      </c>
      <c r="D1995" s="5" t="s">
        <v>468</v>
      </c>
      <c r="E1995" s="5" t="s">
        <v>6077</v>
      </c>
      <c r="F1995" s="6" t="s">
        <v>6078</v>
      </c>
    </row>
    <row r="1996">
      <c r="A1996" s="5" t="s">
        <v>25</v>
      </c>
      <c r="B1996" s="5" t="s">
        <v>273</v>
      </c>
      <c r="C1996" s="5" t="s">
        <v>6079</v>
      </c>
      <c r="D1996" s="5" t="s">
        <v>468</v>
      </c>
      <c r="E1996" s="5" t="s">
        <v>6080</v>
      </c>
      <c r="F1996" s="6" t="s">
        <v>6081</v>
      </c>
    </row>
    <row r="1997">
      <c r="A1997" s="5" t="s">
        <v>25</v>
      </c>
      <c r="B1997" s="5" t="s">
        <v>273</v>
      </c>
      <c r="C1997" s="5" t="s">
        <v>6082</v>
      </c>
      <c r="D1997" s="5" t="s">
        <v>468</v>
      </c>
      <c r="E1997" s="5" t="s">
        <v>6083</v>
      </c>
      <c r="F1997" s="6" t="s">
        <v>6084</v>
      </c>
    </row>
    <row r="1998">
      <c r="A1998" s="5" t="s">
        <v>25</v>
      </c>
      <c r="B1998" s="5" t="s">
        <v>273</v>
      </c>
      <c r="C1998" s="5" t="s">
        <v>6085</v>
      </c>
      <c r="D1998" s="5" t="s">
        <v>468</v>
      </c>
      <c r="E1998" s="5" t="s">
        <v>6086</v>
      </c>
      <c r="F1998" s="6" t="s">
        <v>6087</v>
      </c>
    </row>
    <row r="1999">
      <c r="A1999" s="5" t="s">
        <v>25</v>
      </c>
      <c r="B1999" s="5" t="s">
        <v>273</v>
      </c>
      <c r="C1999" s="5" t="s">
        <v>6088</v>
      </c>
      <c r="D1999" s="5" t="s">
        <v>468</v>
      </c>
      <c r="E1999" s="5" t="s">
        <v>6089</v>
      </c>
      <c r="F1999" s="6" t="s">
        <v>6090</v>
      </c>
    </row>
    <row r="2000">
      <c r="A2000" s="5" t="s">
        <v>25</v>
      </c>
      <c r="B2000" s="5" t="s">
        <v>273</v>
      </c>
      <c r="C2000" s="5" t="s">
        <v>6091</v>
      </c>
      <c r="D2000" s="5" t="s">
        <v>468</v>
      </c>
      <c r="E2000" s="5" t="s">
        <v>6092</v>
      </c>
      <c r="F2000" s="6" t="s">
        <v>6093</v>
      </c>
    </row>
    <row r="2001">
      <c r="A2001" s="5" t="s">
        <v>25</v>
      </c>
      <c r="B2001" s="5" t="s">
        <v>273</v>
      </c>
      <c r="C2001" s="5" t="s">
        <v>6094</v>
      </c>
      <c r="D2001" s="5" t="s">
        <v>468</v>
      </c>
      <c r="E2001" s="5" t="s">
        <v>6095</v>
      </c>
      <c r="F2001" s="6" t="s">
        <v>6096</v>
      </c>
    </row>
    <row r="2002">
      <c r="A2002" s="5" t="s">
        <v>25</v>
      </c>
      <c r="B2002" s="5" t="s">
        <v>273</v>
      </c>
      <c r="C2002" s="5" t="s">
        <v>6097</v>
      </c>
      <c r="D2002" s="5" t="s">
        <v>468</v>
      </c>
      <c r="E2002" s="5" t="s">
        <v>6098</v>
      </c>
      <c r="F2002" s="6" t="s">
        <v>6099</v>
      </c>
    </row>
    <row r="2003">
      <c r="A2003" s="5" t="s">
        <v>25</v>
      </c>
      <c r="B2003" s="5" t="s">
        <v>273</v>
      </c>
      <c r="C2003" s="5" t="s">
        <v>6100</v>
      </c>
      <c r="D2003" s="5" t="s">
        <v>468</v>
      </c>
      <c r="E2003" s="5" t="s">
        <v>6101</v>
      </c>
      <c r="F2003" s="6" t="s">
        <v>6102</v>
      </c>
    </row>
    <row r="2004">
      <c r="A2004" s="5" t="s">
        <v>25</v>
      </c>
      <c r="B2004" s="5" t="s">
        <v>273</v>
      </c>
      <c r="C2004" s="5" t="s">
        <v>6103</v>
      </c>
      <c r="D2004" s="5" t="s">
        <v>468</v>
      </c>
      <c r="E2004" s="5" t="s">
        <v>6104</v>
      </c>
      <c r="F2004" s="6" t="s">
        <v>6105</v>
      </c>
    </row>
    <row r="2005">
      <c r="A2005" s="5" t="s">
        <v>25</v>
      </c>
      <c r="B2005" s="5" t="s">
        <v>273</v>
      </c>
      <c r="C2005" s="5" t="s">
        <v>6106</v>
      </c>
      <c r="D2005" s="5" t="s">
        <v>468</v>
      </c>
      <c r="E2005" s="5" t="s">
        <v>6107</v>
      </c>
      <c r="F2005" s="6" t="s">
        <v>6108</v>
      </c>
    </row>
    <row r="2006">
      <c r="A2006" s="5" t="s">
        <v>25</v>
      </c>
      <c r="B2006" s="5" t="s">
        <v>273</v>
      </c>
      <c r="C2006" s="5" t="s">
        <v>6109</v>
      </c>
      <c r="D2006" s="5" t="s">
        <v>468</v>
      </c>
      <c r="E2006" s="5" t="s">
        <v>6110</v>
      </c>
      <c r="F2006" s="6" t="s">
        <v>6111</v>
      </c>
    </row>
    <row r="2007">
      <c r="A2007" s="5" t="s">
        <v>25</v>
      </c>
      <c r="B2007" s="5" t="s">
        <v>273</v>
      </c>
      <c r="C2007" s="5" t="s">
        <v>6112</v>
      </c>
      <c r="D2007" s="5" t="s">
        <v>468</v>
      </c>
      <c r="E2007" s="5" t="s">
        <v>6044</v>
      </c>
      <c r="F2007" s="6" t="s">
        <v>6113</v>
      </c>
    </row>
    <row r="2008">
      <c r="A2008" s="5" t="s">
        <v>25</v>
      </c>
      <c r="B2008" s="5" t="s">
        <v>273</v>
      </c>
      <c r="C2008" s="5" t="s">
        <v>6114</v>
      </c>
      <c r="D2008" s="5" t="s">
        <v>468</v>
      </c>
      <c r="E2008" s="5" t="s">
        <v>6115</v>
      </c>
      <c r="F2008" s="6" t="s">
        <v>6116</v>
      </c>
    </row>
    <row r="2009">
      <c r="A2009" s="5" t="s">
        <v>25</v>
      </c>
      <c r="B2009" s="5" t="s">
        <v>273</v>
      </c>
      <c r="C2009" s="5" t="s">
        <v>6117</v>
      </c>
      <c r="D2009" s="5" t="s">
        <v>468</v>
      </c>
      <c r="E2009" s="5" t="s">
        <v>6118</v>
      </c>
      <c r="F2009" s="6" t="s">
        <v>6119</v>
      </c>
    </row>
    <row r="2010">
      <c r="A2010" s="5" t="s">
        <v>25</v>
      </c>
      <c r="B2010" s="5" t="s">
        <v>273</v>
      </c>
      <c r="C2010" s="5" t="s">
        <v>6120</v>
      </c>
      <c r="D2010" s="5" t="s">
        <v>468</v>
      </c>
      <c r="E2010" s="5" t="s">
        <v>6121</v>
      </c>
      <c r="F2010" s="6" t="s">
        <v>6122</v>
      </c>
    </row>
    <row r="2011">
      <c r="A2011" s="5" t="s">
        <v>25</v>
      </c>
      <c r="B2011" s="5" t="s">
        <v>273</v>
      </c>
      <c r="C2011" s="5" t="s">
        <v>6123</v>
      </c>
      <c r="D2011" s="5" t="s">
        <v>468</v>
      </c>
      <c r="E2011" s="5" t="s">
        <v>6124</v>
      </c>
      <c r="F2011" s="6" t="s">
        <v>6125</v>
      </c>
    </row>
    <row r="2012">
      <c r="A2012" s="5" t="s">
        <v>25</v>
      </c>
      <c r="B2012" s="5" t="s">
        <v>273</v>
      </c>
      <c r="C2012" s="5" t="s">
        <v>6126</v>
      </c>
      <c r="D2012" s="5" t="s">
        <v>468</v>
      </c>
      <c r="E2012" s="5" t="s">
        <v>6127</v>
      </c>
      <c r="F2012" s="6" t="s">
        <v>6128</v>
      </c>
    </row>
    <row r="2013">
      <c r="A2013" s="5" t="s">
        <v>25</v>
      </c>
      <c r="B2013" s="5" t="s">
        <v>273</v>
      </c>
      <c r="C2013" s="5" t="s">
        <v>6129</v>
      </c>
      <c r="D2013" s="5" t="s">
        <v>468</v>
      </c>
      <c r="E2013" s="5" t="s">
        <v>6130</v>
      </c>
      <c r="F2013" s="6" t="s">
        <v>6131</v>
      </c>
    </row>
    <row r="2014">
      <c r="A2014" s="5" t="s">
        <v>25</v>
      </c>
      <c r="B2014" s="5" t="s">
        <v>273</v>
      </c>
      <c r="C2014" s="5" t="s">
        <v>6132</v>
      </c>
      <c r="D2014" s="5" t="s">
        <v>468</v>
      </c>
      <c r="E2014" s="5" t="s">
        <v>6133</v>
      </c>
      <c r="F2014" s="6" t="s">
        <v>6134</v>
      </c>
    </row>
    <row r="2015">
      <c r="A2015" s="5" t="s">
        <v>25</v>
      </c>
      <c r="B2015" s="5" t="s">
        <v>273</v>
      </c>
      <c r="C2015" s="5" t="s">
        <v>6135</v>
      </c>
      <c r="D2015" s="5" t="s">
        <v>468</v>
      </c>
      <c r="E2015" s="5"/>
      <c r="F2015" s="6" t="s">
        <v>6136</v>
      </c>
    </row>
    <row r="2016">
      <c r="A2016" s="5" t="s">
        <v>25</v>
      </c>
      <c r="B2016" s="5" t="s">
        <v>273</v>
      </c>
      <c r="C2016" s="5" t="s">
        <v>6137</v>
      </c>
      <c r="D2016" s="5" t="s">
        <v>468</v>
      </c>
      <c r="E2016" s="5" t="s">
        <v>6138</v>
      </c>
      <c r="F2016" s="6" t="s">
        <v>6139</v>
      </c>
    </row>
    <row r="2017">
      <c r="A2017" s="5" t="s">
        <v>25</v>
      </c>
      <c r="B2017" s="5" t="s">
        <v>273</v>
      </c>
      <c r="C2017" s="5" t="s">
        <v>6140</v>
      </c>
      <c r="D2017" s="5" t="s">
        <v>468</v>
      </c>
      <c r="E2017" s="5" t="s">
        <v>6141</v>
      </c>
      <c r="F2017" s="6" t="s">
        <v>6142</v>
      </c>
    </row>
    <row r="2018">
      <c r="A2018" s="5" t="s">
        <v>25</v>
      </c>
      <c r="B2018" s="5" t="s">
        <v>273</v>
      </c>
      <c r="C2018" s="5" t="s">
        <v>6143</v>
      </c>
      <c r="D2018" s="5" t="s">
        <v>468</v>
      </c>
      <c r="E2018" s="5" t="s">
        <v>6144</v>
      </c>
      <c r="F2018" s="6" t="s">
        <v>6145</v>
      </c>
    </row>
    <row r="2019">
      <c r="A2019" s="5" t="s">
        <v>25</v>
      </c>
      <c r="B2019" s="5" t="s">
        <v>273</v>
      </c>
      <c r="C2019" s="5" t="s">
        <v>6146</v>
      </c>
      <c r="D2019" s="5" t="s">
        <v>468</v>
      </c>
      <c r="E2019" s="5" t="s">
        <v>6147</v>
      </c>
      <c r="F2019" s="6" t="s">
        <v>6148</v>
      </c>
    </row>
    <row r="2020">
      <c r="A2020" s="5" t="s">
        <v>25</v>
      </c>
      <c r="B2020" s="5" t="s">
        <v>273</v>
      </c>
      <c r="C2020" s="5" t="s">
        <v>6149</v>
      </c>
      <c r="D2020" s="5" t="s">
        <v>468</v>
      </c>
      <c r="E2020" s="5" t="s">
        <v>6150</v>
      </c>
      <c r="F2020" s="6" t="s">
        <v>6151</v>
      </c>
    </row>
    <row r="2021">
      <c r="A2021" s="5" t="s">
        <v>25</v>
      </c>
      <c r="B2021" s="5" t="s">
        <v>273</v>
      </c>
      <c r="C2021" s="5" t="s">
        <v>6152</v>
      </c>
      <c r="D2021" s="5" t="s">
        <v>468</v>
      </c>
      <c r="E2021" s="5" t="s">
        <v>6153</v>
      </c>
      <c r="F2021" s="6" t="s">
        <v>6154</v>
      </c>
    </row>
    <row r="2022">
      <c r="A2022" s="5" t="s">
        <v>25</v>
      </c>
      <c r="B2022" s="5" t="s">
        <v>273</v>
      </c>
      <c r="C2022" s="5" t="s">
        <v>6155</v>
      </c>
      <c r="D2022" s="5" t="s">
        <v>468</v>
      </c>
      <c r="E2022" s="5" t="s">
        <v>6156</v>
      </c>
      <c r="F2022" s="6" t="s">
        <v>6157</v>
      </c>
    </row>
    <row r="2023">
      <c r="A2023" s="5" t="s">
        <v>25</v>
      </c>
      <c r="B2023" s="5" t="s">
        <v>273</v>
      </c>
      <c r="C2023" s="5" t="s">
        <v>6158</v>
      </c>
      <c r="D2023" s="5" t="s">
        <v>468</v>
      </c>
      <c r="E2023" s="5" t="s">
        <v>6159</v>
      </c>
      <c r="F2023" s="6" t="s">
        <v>6160</v>
      </c>
    </row>
    <row r="2024">
      <c r="A2024" s="5" t="s">
        <v>25</v>
      </c>
      <c r="B2024" s="5" t="s">
        <v>274</v>
      </c>
      <c r="C2024" s="5" t="s">
        <v>6161</v>
      </c>
      <c r="D2024" s="5" t="s">
        <v>468</v>
      </c>
      <c r="E2024" s="5"/>
      <c r="F2024" s="6" t="s">
        <v>6162</v>
      </c>
    </row>
    <row r="2025">
      <c r="A2025" s="5" t="s">
        <v>25</v>
      </c>
      <c r="B2025" s="5" t="s">
        <v>274</v>
      </c>
      <c r="C2025" s="5" t="s">
        <v>6163</v>
      </c>
      <c r="D2025" s="5" t="s">
        <v>468</v>
      </c>
      <c r="E2025" s="5" t="s">
        <v>6164</v>
      </c>
      <c r="F2025" s="6" t="s">
        <v>6165</v>
      </c>
    </row>
    <row r="2026">
      <c r="A2026" s="5" t="s">
        <v>25</v>
      </c>
      <c r="B2026" s="5" t="s">
        <v>274</v>
      </c>
      <c r="C2026" s="5" t="s">
        <v>6166</v>
      </c>
      <c r="D2026" s="5" t="s">
        <v>468</v>
      </c>
      <c r="E2026" s="5" t="s">
        <v>6167</v>
      </c>
      <c r="F2026" s="6" t="s">
        <v>6168</v>
      </c>
    </row>
    <row r="2027">
      <c r="A2027" s="5" t="s">
        <v>25</v>
      </c>
      <c r="B2027" s="5" t="s">
        <v>274</v>
      </c>
      <c r="C2027" s="5" t="s">
        <v>6169</v>
      </c>
      <c r="D2027" s="5" t="s">
        <v>468</v>
      </c>
      <c r="E2027" s="5"/>
      <c r="F2027" s="6" t="s">
        <v>6170</v>
      </c>
    </row>
    <row r="2028">
      <c r="A2028" s="5" t="s">
        <v>25</v>
      </c>
      <c r="B2028" s="5" t="s">
        <v>275</v>
      </c>
      <c r="C2028" s="5" t="s">
        <v>6171</v>
      </c>
      <c r="D2028" s="5" t="s">
        <v>468</v>
      </c>
      <c r="E2028" s="5" t="s">
        <v>6172</v>
      </c>
      <c r="F2028" s="6" t="s">
        <v>6173</v>
      </c>
    </row>
    <row r="2029">
      <c r="A2029" s="5" t="s">
        <v>25</v>
      </c>
      <c r="B2029" s="5" t="s">
        <v>275</v>
      </c>
      <c r="C2029" s="5" t="s">
        <v>6174</v>
      </c>
      <c r="D2029" s="5" t="s">
        <v>468</v>
      </c>
      <c r="E2029" s="5" t="s">
        <v>6175</v>
      </c>
      <c r="F2029" s="6" t="s">
        <v>6176</v>
      </c>
    </row>
    <row r="2030">
      <c r="A2030" s="5" t="s">
        <v>25</v>
      </c>
      <c r="B2030" s="5" t="s">
        <v>276</v>
      </c>
      <c r="C2030" s="5" t="s">
        <v>6177</v>
      </c>
      <c r="D2030" s="5" t="s">
        <v>458</v>
      </c>
      <c r="E2030" s="5" t="s">
        <v>6178</v>
      </c>
      <c r="F2030" s="6" t="s">
        <v>6179</v>
      </c>
    </row>
    <row r="2031">
      <c r="A2031" s="5" t="s">
        <v>25</v>
      </c>
      <c r="B2031" s="5" t="s">
        <v>276</v>
      </c>
      <c r="C2031" s="5" t="s">
        <v>6180</v>
      </c>
      <c r="D2031" s="5" t="s">
        <v>458</v>
      </c>
      <c r="E2031" s="5" t="s">
        <v>6181</v>
      </c>
      <c r="F2031" s="6" t="s">
        <v>6182</v>
      </c>
    </row>
    <row r="2032">
      <c r="A2032" s="5" t="s">
        <v>25</v>
      </c>
      <c r="B2032" s="5" t="s">
        <v>276</v>
      </c>
      <c r="C2032" s="5" t="s">
        <v>6183</v>
      </c>
      <c r="D2032" s="5" t="s">
        <v>458</v>
      </c>
      <c r="E2032" s="5" t="s">
        <v>6184</v>
      </c>
      <c r="F2032" s="6" t="s">
        <v>6185</v>
      </c>
    </row>
    <row r="2033">
      <c r="A2033" s="5" t="s">
        <v>25</v>
      </c>
      <c r="B2033" s="5" t="s">
        <v>276</v>
      </c>
      <c r="C2033" s="5" t="s">
        <v>6186</v>
      </c>
      <c r="D2033" s="5" t="s">
        <v>468</v>
      </c>
      <c r="E2033" s="5" t="s">
        <v>6187</v>
      </c>
      <c r="F2033" s="6" t="s">
        <v>6188</v>
      </c>
    </row>
    <row r="2034">
      <c r="A2034" s="5" t="s">
        <v>25</v>
      </c>
      <c r="B2034" s="5" t="s">
        <v>276</v>
      </c>
      <c r="C2034" s="5" t="s">
        <v>6189</v>
      </c>
      <c r="D2034" s="5" t="s">
        <v>468</v>
      </c>
      <c r="E2034" s="5"/>
      <c r="F2034" s="6" t="s">
        <v>6190</v>
      </c>
    </row>
    <row r="2035">
      <c r="A2035" s="5" t="s">
        <v>25</v>
      </c>
      <c r="B2035" s="5" t="s">
        <v>276</v>
      </c>
      <c r="C2035" s="5" t="s">
        <v>6191</v>
      </c>
      <c r="D2035" s="5" t="s">
        <v>468</v>
      </c>
      <c r="E2035" s="5" t="s">
        <v>6192</v>
      </c>
      <c r="F2035" s="6" t="s">
        <v>6193</v>
      </c>
    </row>
    <row r="2036">
      <c r="A2036" s="5" t="s">
        <v>25</v>
      </c>
      <c r="B2036" s="5" t="s">
        <v>276</v>
      </c>
      <c r="C2036" s="5" t="s">
        <v>6194</v>
      </c>
      <c r="D2036" s="5" t="s">
        <v>458</v>
      </c>
      <c r="E2036" s="5" t="s">
        <v>6195</v>
      </c>
      <c r="F2036" s="6" t="s">
        <v>6196</v>
      </c>
    </row>
    <row r="2037">
      <c r="A2037" s="5" t="s">
        <v>25</v>
      </c>
      <c r="B2037" s="5" t="s">
        <v>276</v>
      </c>
      <c r="C2037" s="5" t="s">
        <v>6197</v>
      </c>
      <c r="D2037" s="5" t="s">
        <v>468</v>
      </c>
      <c r="E2037" s="5" t="s">
        <v>6198</v>
      </c>
      <c r="F2037" s="6" t="s">
        <v>6199</v>
      </c>
    </row>
    <row r="2038">
      <c r="A2038" s="5" t="s">
        <v>25</v>
      </c>
      <c r="B2038" s="5" t="s">
        <v>276</v>
      </c>
      <c r="C2038" s="5" t="s">
        <v>6200</v>
      </c>
      <c r="D2038" s="5" t="s">
        <v>468</v>
      </c>
      <c r="E2038" s="5" t="s">
        <v>6201</v>
      </c>
      <c r="F2038" s="6" t="s">
        <v>6202</v>
      </c>
    </row>
    <row r="2039">
      <c r="A2039" s="5" t="s">
        <v>25</v>
      </c>
      <c r="B2039" s="5" t="s">
        <v>276</v>
      </c>
      <c r="C2039" s="5" t="s">
        <v>6203</v>
      </c>
      <c r="D2039" s="5" t="s">
        <v>458</v>
      </c>
      <c r="E2039" s="5" t="s">
        <v>6204</v>
      </c>
      <c r="F2039" s="6" t="s">
        <v>6205</v>
      </c>
    </row>
    <row r="2040">
      <c r="A2040" s="5" t="s">
        <v>25</v>
      </c>
      <c r="B2040" s="5" t="s">
        <v>276</v>
      </c>
      <c r="C2040" s="5" t="s">
        <v>6206</v>
      </c>
      <c r="D2040" s="5" t="s">
        <v>468</v>
      </c>
      <c r="E2040" s="5"/>
      <c r="F2040" s="6" t="s">
        <v>6207</v>
      </c>
    </row>
    <row r="2041">
      <c r="A2041" s="5" t="s">
        <v>25</v>
      </c>
      <c r="B2041" s="5" t="s">
        <v>276</v>
      </c>
      <c r="C2041" s="5" t="s">
        <v>6208</v>
      </c>
      <c r="D2041" s="5" t="s">
        <v>458</v>
      </c>
      <c r="E2041" s="5" t="s">
        <v>6209</v>
      </c>
      <c r="F2041" s="6" t="s">
        <v>6210</v>
      </c>
    </row>
    <row r="2042">
      <c r="A2042" s="5" t="s">
        <v>25</v>
      </c>
      <c r="B2042" s="5" t="s">
        <v>276</v>
      </c>
      <c r="C2042" s="5" t="s">
        <v>6211</v>
      </c>
      <c r="D2042" s="5" t="s">
        <v>468</v>
      </c>
      <c r="E2042" s="5" t="s">
        <v>6212</v>
      </c>
      <c r="F2042" s="6" t="s">
        <v>6213</v>
      </c>
    </row>
    <row r="2043">
      <c r="A2043" s="5" t="s">
        <v>25</v>
      </c>
      <c r="B2043" s="5" t="s">
        <v>277</v>
      </c>
      <c r="C2043" s="5" t="s">
        <v>6214</v>
      </c>
      <c r="D2043" s="5" t="s">
        <v>468</v>
      </c>
      <c r="E2043" s="5" t="s">
        <v>6215</v>
      </c>
      <c r="F2043" s="6" t="s">
        <v>6216</v>
      </c>
    </row>
    <row r="2044">
      <c r="A2044" s="5" t="s">
        <v>25</v>
      </c>
      <c r="B2044" s="5" t="s">
        <v>277</v>
      </c>
      <c r="C2044" s="5" t="s">
        <v>277</v>
      </c>
      <c r="D2044" s="5" t="s">
        <v>468</v>
      </c>
      <c r="E2044" s="5" t="s">
        <v>6217</v>
      </c>
      <c r="F2044" s="6" t="s">
        <v>6218</v>
      </c>
    </row>
    <row r="2045">
      <c r="A2045" s="5" t="s">
        <v>25</v>
      </c>
      <c r="B2045" s="5" t="s">
        <v>277</v>
      </c>
      <c r="C2045" s="5" t="s">
        <v>6219</v>
      </c>
      <c r="D2045" s="5" t="s">
        <v>468</v>
      </c>
      <c r="E2045" s="5" t="s">
        <v>6220</v>
      </c>
      <c r="F2045" s="6" t="s">
        <v>6221</v>
      </c>
    </row>
    <row r="2046">
      <c r="A2046" s="5" t="s">
        <v>25</v>
      </c>
      <c r="B2046" s="5" t="s">
        <v>277</v>
      </c>
      <c r="C2046" s="5" t="s">
        <v>6222</v>
      </c>
      <c r="D2046" s="5" t="s">
        <v>468</v>
      </c>
      <c r="E2046" s="5" t="s">
        <v>6223</v>
      </c>
      <c r="F2046" s="6" t="s">
        <v>6224</v>
      </c>
    </row>
    <row r="2047">
      <c r="A2047" s="5" t="s">
        <v>25</v>
      </c>
      <c r="B2047" s="5" t="s">
        <v>277</v>
      </c>
      <c r="C2047" s="5" t="s">
        <v>6225</v>
      </c>
      <c r="D2047" s="5" t="s">
        <v>468</v>
      </c>
      <c r="E2047" s="5" t="s">
        <v>6226</v>
      </c>
      <c r="F2047" s="6" t="s">
        <v>6227</v>
      </c>
    </row>
    <row r="2048">
      <c r="A2048" s="5" t="s">
        <v>25</v>
      </c>
      <c r="B2048" s="5" t="s">
        <v>278</v>
      </c>
      <c r="C2048" s="5" t="s">
        <v>6228</v>
      </c>
      <c r="D2048" s="5" t="s">
        <v>468</v>
      </c>
      <c r="E2048" s="5" t="s">
        <v>6229</v>
      </c>
      <c r="F2048" s="6" t="s">
        <v>6230</v>
      </c>
    </row>
    <row r="2049">
      <c r="A2049" s="5" t="s">
        <v>25</v>
      </c>
      <c r="B2049" s="5" t="s">
        <v>278</v>
      </c>
      <c r="C2049" s="5" t="s">
        <v>6231</v>
      </c>
      <c r="D2049" s="5" t="s">
        <v>468</v>
      </c>
      <c r="E2049" s="5" t="s">
        <v>6232</v>
      </c>
      <c r="F2049" s="6" t="s">
        <v>6233</v>
      </c>
    </row>
    <row r="2050">
      <c r="A2050" s="5" t="s">
        <v>25</v>
      </c>
      <c r="B2050" s="5" t="s">
        <v>278</v>
      </c>
      <c r="C2050" s="5" t="s">
        <v>6234</v>
      </c>
      <c r="D2050" s="5" t="s">
        <v>468</v>
      </c>
      <c r="E2050" s="5" t="s">
        <v>6235</v>
      </c>
      <c r="F2050" s="6" t="s">
        <v>6236</v>
      </c>
    </row>
    <row r="2051">
      <c r="A2051" s="5" t="s">
        <v>25</v>
      </c>
      <c r="B2051" s="5" t="s">
        <v>278</v>
      </c>
      <c r="C2051" s="5" t="s">
        <v>6237</v>
      </c>
      <c r="D2051" s="5" t="s">
        <v>468</v>
      </c>
      <c r="E2051" s="5" t="s">
        <v>6238</v>
      </c>
      <c r="F2051" s="6" t="s">
        <v>6239</v>
      </c>
    </row>
    <row r="2052">
      <c r="A2052" s="5" t="s">
        <v>25</v>
      </c>
      <c r="B2052" s="5" t="s">
        <v>279</v>
      </c>
      <c r="C2052" s="5" t="s">
        <v>6240</v>
      </c>
      <c r="D2052" s="5" t="s">
        <v>468</v>
      </c>
      <c r="E2052" s="5" t="s">
        <v>6241</v>
      </c>
      <c r="F2052" s="6" t="s">
        <v>6242</v>
      </c>
    </row>
    <row r="2053">
      <c r="A2053" s="5" t="s">
        <v>25</v>
      </c>
      <c r="B2053" s="5" t="s">
        <v>279</v>
      </c>
      <c r="C2053" s="5" t="s">
        <v>6243</v>
      </c>
      <c r="D2053" s="5" t="s">
        <v>468</v>
      </c>
      <c r="E2053" s="5" t="s">
        <v>6244</v>
      </c>
      <c r="F2053" s="6" t="s">
        <v>6245</v>
      </c>
    </row>
    <row r="2054">
      <c r="A2054" s="5" t="s">
        <v>25</v>
      </c>
      <c r="B2054" s="5" t="s">
        <v>279</v>
      </c>
      <c r="C2054" s="5" t="s">
        <v>6246</v>
      </c>
      <c r="D2054" s="5" t="s">
        <v>468</v>
      </c>
      <c r="E2054" s="5" t="s">
        <v>6247</v>
      </c>
      <c r="F2054" s="6" t="s">
        <v>6248</v>
      </c>
    </row>
    <row r="2055">
      <c r="A2055" s="5" t="s">
        <v>25</v>
      </c>
      <c r="B2055" s="5" t="s">
        <v>279</v>
      </c>
      <c r="C2055" s="5" t="s">
        <v>6249</v>
      </c>
      <c r="D2055" s="5" t="s">
        <v>468</v>
      </c>
      <c r="E2055" s="5"/>
      <c r="F2055" s="6" t="s">
        <v>6250</v>
      </c>
    </row>
    <row r="2056">
      <c r="A2056" s="5" t="s">
        <v>25</v>
      </c>
      <c r="B2056" s="5" t="s">
        <v>279</v>
      </c>
      <c r="C2056" s="5" t="s">
        <v>6251</v>
      </c>
      <c r="D2056" s="5" t="s">
        <v>468</v>
      </c>
      <c r="E2056" s="5" t="s">
        <v>6252</v>
      </c>
      <c r="F2056" s="6" t="s">
        <v>6253</v>
      </c>
    </row>
    <row r="2057">
      <c r="A2057" s="5" t="s">
        <v>25</v>
      </c>
      <c r="B2057" s="5" t="s">
        <v>279</v>
      </c>
      <c r="C2057" s="5" t="s">
        <v>279</v>
      </c>
      <c r="D2057" s="5" t="s">
        <v>468</v>
      </c>
      <c r="E2057" s="5" t="s">
        <v>6241</v>
      </c>
      <c r="F2057" s="6" t="s">
        <v>6254</v>
      </c>
    </row>
    <row r="2058">
      <c r="A2058" s="5" t="s">
        <v>25</v>
      </c>
      <c r="B2058" s="5" t="s">
        <v>279</v>
      </c>
      <c r="C2058" s="5" t="s">
        <v>6255</v>
      </c>
      <c r="D2058" s="5" t="s">
        <v>468</v>
      </c>
      <c r="E2058" s="5" t="s">
        <v>6241</v>
      </c>
      <c r="F2058" s="6" t="s">
        <v>6256</v>
      </c>
    </row>
    <row r="2059">
      <c r="A2059" s="5" t="s">
        <v>25</v>
      </c>
      <c r="B2059" s="5" t="s">
        <v>279</v>
      </c>
      <c r="C2059" s="5" t="s">
        <v>6257</v>
      </c>
      <c r="D2059" s="5" t="s">
        <v>468</v>
      </c>
      <c r="E2059" s="5" t="s">
        <v>6241</v>
      </c>
      <c r="F2059" s="6" t="s">
        <v>6258</v>
      </c>
    </row>
    <row r="2060">
      <c r="A2060" s="5" t="s">
        <v>25</v>
      </c>
      <c r="B2060" s="5" t="s">
        <v>279</v>
      </c>
      <c r="C2060" s="5" t="s">
        <v>6259</v>
      </c>
      <c r="D2060" s="5" t="s">
        <v>468</v>
      </c>
      <c r="E2060" s="5" t="s">
        <v>6260</v>
      </c>
      <c r="F2060" s="6" t="s">
        <v>6261</v>
      </c>
    </row>
    <row r="2061">
      <c r="A2061" s="5" t="s">
        <v>25</v>
      </c>
      <c r="B2061" s="5" t="s">
        <v>279</v>
      </c>
      <c r="C2061" s="5" t="s">
        <v>6262</v>
      </c>
      <c r="D2061" s="5" t="s">
        <v>468</v>
      </c>
      <c r="E2061" s="5" t="s">
        <v>6263</v>
      </c>
      <c r="F2061" s="6" t="s">
        <v>6264</v>
      </c>
    </row>
    <row r="2062">
      <c r="A2062" s="5" t="s">
        <v>25</v>
      </c>
      <c r="B2062" s="5" t="s">
        <v>279</v>
      </c>
      <c r="C2062" s="5" t="s">
        <v>6265</v>
      </c>
      <c r="D2062" s="5" t="s">
        <v>468</v>
      </c>
      <c r="E2062" s="5"/>
      <c r="F2062" s="6" t="s">
        <v>6266</v>
      </c>
    </row>
    <row r="2063">
      <c r="A2063" s="5" t="s">
        <v>25</v>
      </c>
      <c r="B2063" s="5" t="s">
        <v>279</v>
      </c>
      <c r="C2063" s="5" t="s">
        <v>6267</v>
      </c>
      <c r="D2063" s="5" t="s">
        <v>468</v>
      </c>
      <c r="E2063" s="5" t="s">
        <v>6268</v>
      </c>
      <c r="F2063" s="6" t="s">
        <v>6269</v>
      </c>
    </row>
    <row r="2064">
      <c r="A2064" s="5" t="s">
        <v>25</v>
      </c>
      <c r="B2064" s="5" t="s">
        <v>279</v>
      </c>
      <c r="C2064" s="5" t="s">
        <v>6270</v>
      </c>
      <c r="D2064" s="5" t="s">
        <v>468</v>
      </c>
      <c r="E2064" s="5" t="s">
        <v>6271</v>
      </c>
      <c r="F2064" s="6" t="s">
        <v>6272</v>
      </c>
    </row>
    <row r="2065">
      <c r="A2065" s="5" t="s">
        <v>25</v>
      </c>
      <c r="B2065" s="5" t="s">
        <v>280</v>
      </c>
      <c r="C2065" s="5" t="s">
        <v>6273</v>
      </c>
      <c r="D2065" s="5" t="s">
        <v>468</v>
      </c>
      <c r="E2065" s="5" t="s">
        <v>6274</v>
      </c>
      <c r="F2065" s="6" t="s">
        <v>6275</v>
      </c>
    </row>
    <row r="2066">
      <c r="A2066" s="5" t="s">
        <v>25</v>
      </c>
      <c r="B2066" s="5" t="s">
        <v>280</v>
      </c>
      <c r="C2066" s="5" t="s">
        <v>6276</v>
      </c>
      <c r="D2066" s="5" t="s">
        <v>468</v>
      </c>
      <c r="E2066" s="5" t="s">
        <v>6277</v>
      </c>
      <c r="F2066" s="6" t="s">
        <v>6278</v>
      </c>
    </row>
    <row r="2067">
      <c r="A2067" s="5" t="s">
        <v>25</v>
      </c>
      <c r="B2067" s="5" t="s">
        <v>280</v>
      </c>
      <c r="C2067" s="5" t="s">
        <v>6279</v>
      </c>
      <c r="D2067" s="5" t="s">
        <v>468</v>
      </c>
      <c r="E2067" s="5" t="s">
        <v>6280</v>
      </c>
      <c r="F2067" s="6" t="s">
        <v>6281</v>
      </c>
    </row>
    <row r="2068">
      <c r="A2068" s="5" t="s">
        <v>25</v>
      </c>
      <c r="B2068" s="5" t="s">
        <v>280</v>
      </c>
      <c r="C2068" s="5" t="s">
        <v>6282</v>
      </c>
      <c r="D2068" s="5" t="s">
        <v>468</v>
      </c>
      <c r="E2068" s="5" t="s">
        <v>6056</v>
      </c>
      <c r="F2068" s="6" t="s">
        <v>6283</v>
      </c>
    </row>
    <row r="2069">
      <c r="A2069" s="5" t="s">
        <v>25</v>
      </c>
      <c r="B2069" s="5" t="s">
        <v>280</v>
      </c>
      <c r="C2069" s="5" t="s">
        <v>6284</v>
      </c>
      <c r="D2069" s="5" t="s">
        <v>468</v>
      </c>
      <c r="E2069" s="5" t="s">
        <v>6285</v>
      </c>
      <c r="F2069" s="6" t="s">
        <v>6286</v>
      </c>
    </row>
    <row r="2070">
      <c r="A2070" s="5" t="s">
        <v>25</v>
      </c>
      <c r="B2070" s="5" t="s">
        <v>280</v>
      </c>
      <c r="C2070" s="5" t="s">
        <v>6287</v>
      </c>
      <c r="D2070" s="5" t="s">
        <v>468</v>
      </c>
      <c r="E2070" s="5" t="s">
        <v>6288</v>
      </c>
      <c r="F2070" s="6" t="s">
        <v>6289</v>
      </c>
    </row>
    <row r="2071">
      <c r="A2071" s="5" t="s">
        <v>25</v>
      </c>
      <c r="B2071" s="5" t="s">
        <v>280</v>
      </c>
      <c r="C2071" s="5" t="s">
        <v>6290</v>
      </c>
      <c r="D2071" s="5" t="s">
        <v>468</v>
      </c>
      <c r="E2071" s="5" t="s">
        <v>6291</v>
      </c>
      <c r="F2071" s="6" t="s">
        <v>6292</v>
      </c>
    </row>
    <row r="2072">
      <c r="A2072" s="5" t="s">
        <v>25</v>
      </c>
      <c r="B2072" s="5" t="s">
        <v>280</v>
      </c>
      <c r="C2072" s="5" t="s">
        <v>6293</v>
      </c>
      <c r="D2072" s="5" t="s">
        <v>468</v>
      </c>
      <c r="E2072" s="5" t="s">
        <v>6294</v>
      </c>
      <c r="F2072" s="6" t="s">
        <v>6295</v>
      </c>
    </row>
    <row r="2073">
      <c r="A2073" s="5" t="s">
        <v>25</v>
      </c>
      <c r="B2073" s="5" t="s">
        <v>280</v>
      </c>
      <c r="C2073" s="5" t="s">
        <v>6296</v>
      </c>
      <c r="D2073" s="5" t="s">
        <v>468</v>
      </c>
      <c r="E2073" s="5" t="s">
        <v>6297</v>
      </c>
      <c r="F2073" s="6" t="s">
        <v>6298</v>
      </c>
    </row>
    <row r="2074">
      <c r="A2074" s="5" t="s">
        <v>25</v>
      </c>
      <c r="B2074" s="5" t="s">
        <v>280</v>
      </c>
      <c r="C2074" s="5" t="s">
        <v>6299</v>
      </c>
      <c r="D2074" s="5" t="s">
        <v>468</v>
      </c>
      <c r="E2074" s="5"/>
      <c r="F2074" s="6" t="s">
        <v>6300</v>
      </c>
    </row>
    <row r="2075">
      <c r="A2075" s="5" t="s">
        <v>25</v>
      </c>
      <c r="B2075" s="5" t="s">
        <v>280</v>
      </c>
      <c r="C2075" s="5" t="s">
        <v>6301</v>
      </c>
      <c r="D2075" s="5" t="s">
        <v>468</v>
      </c>
      <c r="E2075" s="5"/>
      <c r="F2075" s="6" t="s">
        <v>6302</v>
      </c>
    </row>
    <row r="2076">
      <c r="A2076" s="5" t="s">
        <v>25</v>
      </c>
      <c r="B2076" s="5" t="s">
        <v>280</v>
      </c>
      <c r="C2076" s="5" t="s">
        <v>6303</v>
      </c>
      <c r="D2076" s="5" t="s">
        <v>468</v>
      </c>
      <c r="E2076" s="5" t="s">
        <v>6304</v>
      </c>
      <c r="F2076" s="6" t="s">
        <v>6305</v>
      </c>
    </row>
    <row r="2077">
      <c r="A2077" s="5" t="s">
        <v>25</v>
      </c>
      <c r="B2077" s="5" t="s">
        <v>280</v>
      </c>
      <c r="C2077" s="5" t="s">
        <v>6306</v>
      </c>
      <c r="D2077" s="5" t="s">
        <v>468</v>
      </c>
      <c r="E2077" s="5" t="s">
        <v>6307</v>
      </c>
      <c r="F2077" s="6" t="s">
        <v>6308</v>
      </c>
    </row>
    <row r="2078">
      <c r="A2078" s="5" t="s">
        <v>25</v>
      </c>
      <c r="B2078" s="5" t="s">
        <v>280</v>
      </c>
      <c r="C2078" s="5" t="s">
        <v>6309</v>
      </c>
      <c r="D2078" s="5" t="s">
        <v>468</v>
      </c>
      <c r="E2078" s="5" t="s">
        <v>6310</v>
      </c>
      <c r="F2078" s="6" t="s">
        <v>6311</v>
      </c>
    </row>
    <row r="2079">
      <c r="A2079" s="5" t="s">
        <v>25</v>
      </c>
      <c r="B2079" s="5" t="s">
        <v>280</v>
      </c>
      <c r="C2079" s="5" t="s">
        <v>6312</v>
      </c>
      <c r="D2079" s="5" t="s">
        <v>468</v>
      </c>
      <c r="E2079" s="5" t="s">
        <v>6313</v>
      </c>
      <c r="F2079" s="6" t="s">
        <v>6314</v>
      </c>
    </row>
    <row r="2080">
      <c r="A2080" s="5" t="s">
        <v>25</v>
      </c>
      <c r="B2080" s="5" t="s">
        <v>280</v>
      </c>
      <c r="C2080" s="5" t="s">
        <v>6315</v>
      </c>
      <c r="D2080" s="5" t="s">
        <v>468</v>
      </c>
      <c r="E2080" s="5"/>
      <c r="F2080" s="6" t="s">
        <v>6316</v>
      </c>
    </row>
    <row r="2081">
      <c r="A2081" s="5" t="s">
        <v>25</v>
      </c>
      <c r="B2081" s="5" t="s">
        <v>280</v>
      </c>
      <c r="C2081" s="5" t="s">
        <v>6317</v>
      </c>
      <c r="D2081" s="5" t="s">
        <v>468</v>
      </c>
      <c r="E2081" s="5" t="s">
        <v>6318</v>
      </c>
      <c r="F2081" s="6" t="s">
        <v>6319</v>
      </c>
    </row>
    <row r="2082">
      <c r="A2082" s="5" t="s">
        <v>25</v>
      </c>
      <c r="B2082" s="5" t="s">
        <v>280</v>
      </c>
      <c r="C2082" s="5" t="s">
        <v>6320</v>
      </c>
      <c r="D2082" s="5" t="s">
        <v>468</v>
      </c>
      <c r="E2082" s="5" t="s">
        <v>6321</v>
      </c>
      <c r="F2082" s="6" t="s">
        <v>6322</v>
      </c>
    </row>
    <row r="2083">
      <c r="A2083" s="5" t="s">
        <v>25</v>
      </c>
      <c r="B2083" s="5" t="s">
        <v>280</v>
      </c>
      <c r="C2083" s="5" t="s">
        <v>6323</v>
      </c>
      <c r="D2083" s="5" t="s">
        <v>468</v>
      </c>
      <c r="E2083" s="5" t="s">
        <v>6241</v>
      </c>
      <c r="F2083" s="6" t="s">
        <v>6324</v>
      </c>
    </row>
    <row r="2084">
      <c r="A2084" s="5" t="s">
        <v>25</v>
      </c>
      <c r="B2084" s="5" t="s">
        <v>280</v>
      </c>
      <c r="C2084" s="5" t="s">
        <v>6325</v>
      </c>
      <c r="D2084" s="5" t="s">
        <v>468</v>
      </c>
      <c r="E2084" s="5" t="s">
        <v>6326</v>
      </c>
      <c r="F2084" s="6" t="s">
        <v>6327</v>
      </c>
    </row>
    <row r="2085">
      <c r="A2085" s="5" t="s">
        <v>25</v>
      </c>
      <c r="B2085" s="5" t="s">
        <v>280</v>
      </c>
      <c r="C2085" s="5" t="s">
        <v>6328</v>
      </c>
      <c r="D2085" s="5" t="s">
        <v>468</v>
      </c>
      <c r="E2085" s="5" t="s">
        <v>6329</v>
      </c>
      <c r="F2085" s="6" t="s">
        <v>6330</v>
      </c>
    </row>
    <row r="2086">
      <c r="A2086" s="5" t="s">
        <v>25</v>
      </c>
      <c r="B2086" s="5" t="s">
        <v>280</v>
      </c>
      <c r="C2086" s="5" t="s">
        <v>6331</v>
      </c>
      <c r="D2086" s="5" t="s">
        <v>468</v>
      </c>
      <c r="E2086" s="5" t="s">
        <v>6332</v>
      </c>
      <c r="F2086" s="6" t="s">
        <v>6333</v>
      </c>
    </row>
    <row r="2087">
      <c r="A2087" s="5" t="s">
        <v>25</v>
      </c>
      <c r="B2087" s="5" t="s">
        <v>280</v>
      </c>
      <c r="C2087" s="5" t="s">
        <v>6334</v>
      </c>
      <c r="D2087" s="5" t="s">
        <v>468</v>
      </c>
      <c r="E2087" s="5" t="s">
        <v>6335</v>
      </c>
      <c r="F2087" s="6" t="s">
        <v>6336</v>
      </c>
    </row>
    <row r="2088">
      <c r="A2088" s="5" t="s">
        <v>25</v>
      </c>
      <c r="B2088" s="5" t="s">
        <v>280</v>
      </c>
      <c r="C2088" s="5" t="s">
        <v>6337</v>
      </c>
      <c r="D2088" s="5" t="s">
        <v>468</v>
      </c>
      <c r="E2088" s="5" t="s">
        <v>6318</v>
      </c>
      <c r="F2088" s="6" t="s">
        <v>6338</v>
      </c>
    </row>
    <row r="2089">
      <c r="A2089" s="5" t="s">
        <v>25</v>
      </c>
      <c r="B2089" s="5" t="s">
        <v>280</v>
      </c>
      <c r="C2089" s="5" t="s">
        <v>6339</v>
      </c>
      <c r="D2089" s="5" t="s">
        <v>468</v>
      </c>
      <c r="E2089" s="5"/>
      <c r="F2089" s="6" t="s">
        <v>6340</v>
      </c>
    </row>
    <row r="2090">
      <c r="A2090" s="5" t="s">
        <v>25</v>
      </c>
      <c r="B2090" s="5" t="s">
        <v>280</v>
      </c>
      <c r="C2090" s="5" t="s">
        <v>6341</v>
      </c>
      <c r="D2090" s="5" t="s">
        <v>468</v>
      </c>
      <c r="E2090" s="5" t="s">
        <v>6342</v>
      </c>
      <c r="F2090" s="6" t="s">
        <v>6343</v>
      </c>
    </row>
    <row r="2091">
      <c r="A2091" s="5" t="s">
        <v>25</v>
      </c>
      <c r="B2091" s="5" t="s">
        <v>281</v>
      </c>
      <c r="C2091" s="5" t="s">
        <v>6344</v>
      </c>
      <c r="D2091" s="5" t="s">
        <v>548</v>
      </c>
      <c r="E2091" s="5" t="s">
        <v>6345</v>
      </c>
      <c r="F2091" s="6" t="s">
        <v>6346</v>
      </c>
    </row>
    <row r="2092">
      <c r="A2092" s="5" t="s">
        <v>25</v>
      </c>
      <c r="B2092" s="5" t="s">
        <v>281</v>
      </c>
      <c r="C2092" s="5" t="s">
        <v>6347</v>
      </c>
      <c r="D2092" s="5" t="s">
        <v>468</v>
      </c>
      <c r="E2092" s="5" t="s">
        <v>6348</v>
      </c>
      <c r="F2092" s="6" t="s">
        <v>6349</v>
      </c>
    </row>
    <row r="2093">
      <c r="A2093" s="5" t="s">
        <v>25</v>
      </c>
      <c r="B2093" s="5" t="s">
        <v>281</v>
      </c>
      <c r="C2093" s="5" t="s">
        <v>6350</v>
      </c>
      <c r="D2093" s="5" t="s">
        <v>468</v>
      </c>
      <c r="E2093" s="5" t="s">
        <v>6351</v>
      </c>
      <c r="F2093" s="6" t="s">
        <v>6352</v>
      </c>
    </row>
    <row r="2094">
      <c r="A2094" s="5" t="s">
        <v>25</v>
      </c>
      <c r="B2094" s="5" t="s">
        <v>282</v>
      </c>
      <c r="C2094" s="5" t="s">
        <v>6353</v>
      </c>
      <c r="D2094" s="5" t="s">
        <v>468</v>
      </c>
      <c r="E2094" s="5" t="s">
        <v>6354</v>
      </c>
      <c r="F2094" s="6" t="s">
        <v>6355</v>
      </c>
    </row>
    <row r="2095">
      <c r="A2095" s="5" t="s">
        <v>25</v>
      </c>
      <c r="B2095" s="5" t="s">
        <v>282</v>
      </c>
      <c r="C2095" s="5" t="s">
        <v>6356</v>
      </c>
      <c r="D2095" s="5" t="s">
        <v>468</v>
      </c>
      <c r="E2095" s="5" t="s">
        <v>6357</v>
      </c>
      <c r="F2095" s="6" t="s">
        <v>6358</v>
      </c>
    </row>
    <row r="2096">
      <c r="A2096" s="5" t="s">
        <v>25</v>
      </c>
      <c r="B2096" s="5" t="s">
        <v>282</v>
      </c>
      <c r="C2096" s="5" t="s">
        <v>6359</v>
      </c>
      <c r="D2096" s="5" t="s">
        <v>468</v>
      </c>
      <c r="E2096" s="5" t="s">
        <v>6360</v>
      </c>
      <c r="F2096" s="6" t="s">
        <v>6361</v>
      </c>
    </row>
    <row r="2097">
      <c r="A2097" s="5" t="s">
        <v>25</v>
      </c>
      <c r="B2097" s="5" t="s">
        <v>283</v>
      </c>
      <c r="C2097" s="5" t="s">
        <v>6362</v>
      </c>
      <c r="D2097" s="5" t="s">
        <v>468</v>
      </c>
      <c r="E2097" s="5" t="s">
        <v>3522</v>
      </c>
      <c r="F2097" s="6" t="s">
        <v>6363</v>
      </c>
    </row>
    <row r="2098">
      <c r="A2098" s="5" t="s">
        <v>25</v>
      </c>
      <c r="B2098" s="5" t="s">
        <v>283</v>
      </c>
      <c r="C2098" s="5" t="s">
        <v>6364</v>
      </c>
      <c r="D2098" s="5" t="s">
        <v>468</v>
      </c>
      <c r="E2098" s="5" t="s">
        <v>6365</v>
      </c>
      <c r="F2098" s="6" t="s">
        <v>6366</v>
      </c>
    </row>
    <row r="2099">
      <c r="A2099" s="5" t="s">
        <v>25</v>
      </c>
      <c r="B2099" s="5" t="s">
        <v>283</v>
      </c>
      <c r="C2099" s="5" t="s">
        <v>6367</v>
      </c>
      <c r="D2099" s="5" t="s">
        <v>468</v>
      </c>
      <c r="E2099" s="5" t="s">
        <v>6368</v>
      </c>
      <c r="F2099" s="6" t="s">
        <v>6369</v>
      </c>
    </row>
    <row r="2100">
      <c r="A2100" s="5" t="s">
        <v>25</v>
      </c>
      <c r="B2100" s="5" t="s">
        <v>283</v>
      </c>
      <c r="C2100" s="5" t="s">
        <v>6370</v>
      </c>
      <c r="D2100" s="5" t="s">
        <v>468</v>
      </c>
      <c r="E2100" s="5" t="s">
        <v>6371</v>
      </c>
      <c r="F2100" s="6" t="s">
        <v>6372</v>
      </c>
    </row>
    <row r="2101">
      <c r="A2101" s="5" t="s">
        <v>25</v>
      </c>
      <c r="B2101" s="5" t="s">
        <v>283</v>
      </c>
      <c r="C2101" s="5" t="s">
        <v>6373</v>
      </c>
      <c r="D2101" s="5" t="s">
        <v>468</v>
      </c>
      <c r="E2101" s="5" t="s">
        <v>6374</v>
      </c>
      <c r="F2101" s="6" t="s">
        <v>6375</v>
      </c>
    </row>
    <row r="2102">
      <c r="A2102" s="5" t="s">
        <v>25</v>
      </c>
      <c r="B2102" s="5" t="s">
        <v>283</v>
      </c>
      <c r="C2102" s="5" t="s">
        <v>6376</v>
      </c>
      <c r="D2102" s="5" t="s">
        <v>468</v>
      </c>
      <c r="E2102" s="5" t="s">
        <v>6377</v>
      </c>
      <c r="F2102" s="6" t="s">
        <v>6378</v>
      </c>
    </row>
    <row r="2103">
      <c r="A2103" s="5" t="s">
        <v>25</v>
      </c>
      <c r="B2103" s="5" t="s">
        <v>283</v>
      </c>
      <c r="C2103" s="5" t="s">
        <v>6379</v>
      </c>
      <c r="D2103" s="5" t="s">
        <v>548</v>
      </c>
      <c r="E2103" s="5"/>
      <c r="F2103" s="6" t="s">
        <v>6380</v>
      </c>
    </row>
    <row r="2104">
      <c r="A2104" s="5" t="s">
        <v>25</v>
      </c>
      <c r="B2104" s="5" t="s">
        <v>283</v>
      </c>
      <c r="C2104" s="5" t="s">
        <v>6381</v>
      </c>
      <c r="D2104" s="5" t="s">
        <v>468</v>
      </c>
      <c r="E2104" s="5" t="s">
        <v>6382</v>
      </c>
      <c r="F2104" s="6" t="s">
        <v>6383</v>
      </c>
    </row>
    <row r="2105">
      <c r="A2105" s="5" t="s">
        <v>25</v>
      </c>
      <c r="B2105" s="5" t="s">
        <v>283</v>
      </c>
      <c r="C2105" s="5" t="s">
        <v>6384</v>
      </c>
      <c r="D2105" s="5" t="s">
        <v>468</v>
      </c>
      <c r="E2105" s="5" t="s">
        <v>6385</v>
      </c>
      <c r="F2105" s="6" t="s">
        <v>6386</v>
      </c>
    </row>
    <row r="2106">
      <c r="A2106" s="5" t="s">
        <v>25</v>
      </c>
      <c r="B2106" s="5" t="s">
        <v>283</v>
      </c>
      <c r="C2106" s="5" t="s">
        <v>6387</v>
      </c>
      <c r="D2106" s="5" t="s">
        <v>468</v>
      </c>
      <c r="E2106" s="5" t="s">
        <v>6388</v>
      </c>
      <c r="F2106" s="6" t="s">
        <v>6389</v>
      </c>
    </row>
    <row r="2107">
      <c r="A2107" s="5" t="s">
        <v>25</v>
      </c>
      <c r="B2107" s="5" t="s">
        <v>283</v>
      </c>
      <c r="C2107" s="5" t="s">
        <v>6390</v>
      </c>
      <c r="D2107" s="5" t="s">
        <v>468</v>
      </c>
      <c r="E2107" s="5" t="s">
        <v>6391</v>
      </c>
      <c r="F2107" s="6" t="s">
        <v>6392</v>
      </c>
    </row>
    <row r="2108">
      <c r="A2108" s="5" t="s">
        <v>25</v>
      </c>
      <c r="B2108" s="5" t="s">
        <v>283</v>
      </c>
      <c r="C2108" s="5" t="s">
        <v>6393</v>
      </c>
      <c r="D2108" s="5" t="s">
        <v>468</v>
      </c>
      <c r="E2108" s="5" t="s">
        <v>6394</v>
      </c>
      <c r="F2108" s="6" t="s">
        <v>6395</v>
      </c>
    </row>
    <row r="2109">
      <c r="A2109" s="5" t="s">
        <v>25</v>
      </c>
      <c r="B2109" s="5" t="s">
        <v>283</v>
      </c>
      <c r="C2109" s="5" t="s">
        <v>6396</v>
      </c>
      <c r="D2109" s="5" t="s">
        <v>540</v>
      </c>
      <c r="E2109" s="5" t="s">
        <v>6397</v>
      </c>
      <c r="F2109" s="6" t="s">
        <v>6398</v>
      </c>
    </row>
    <row r="2110">
      <c r="A2110" s="5" t="s">
        <v>25</v>
      </c>
      <c r="B2110" s="5" t="s">
        <v>283</v>
      </c>
      <c r="C2110" s="5" t="s">
        <v>6399</v>
      </c>
      <c r="D2110" s="5" t="s">
        <v>468</v>
      </c>
      <c r="E2110" s="5" t="s">
        <v>6400</v>
      </c>
      <c r="F2110" s="6" t="s">
        <v>6401</v>
      </c>
    </row>
    <row r="2111">
      <c r="A2111" s="5" t="s">
        <v>25</v>
      </c>
      <c r="B2111" s="5" t="s">
        <v>283</v>
      </c>
      <c r="C2111" s="5" t="s">
        <v>283</v>
      </c>
      <c r="D2111" s="5" t="s">
        <v>468</v>
      </c>
      <c r="E2111" s="5" t="s">
        <v>6402</v>
      </c>
      <c r="F2111" s="6" t="s">
        <v>6403</v>
      </c>
    </row>
    <row r="2112">
      <c r="A2112" s="5" t="s">
        <v>25</v>
      </c>
      <c r="B2112" s="5" t="s">
        <v>283</v>
      </c>
      <c r="C2112" s="5" t="s">
        <v>6404</v>
      </c>
      <c r="D2112" s="5" t="s">
        <v>468</v>
      </c>
      <c r="E2112" s="5" t="s">
        <v>6405</v>
      </c>
      <c r="F2112" s="6" t="s">
        <v>6406</v>
      </c>
    </row>
    <row r="2113">
      <c r="A2113" s="5" t="s">
        <v>25</v>
      </c>
      <c r="B2113" s="5" t="s">
        <v>283</v>
      </c>
      <c r="C2113" s="5" t="s">
        <v>6407</v>
      </c>
      <c r="D2113" s="5" t="s">
        <v>468</v>
      </c>
      <c r="E2113" s="5" t="s">
        <v>6408</v>
      </c>
      <c r="F2113" s="6" t="s">
        <v>6409</v>
      </c>
    </row>
    <row r="2114">
      <c r="A2114" s="5" t="s">
        <v>25</v>
      </c>
      <c r="B2114" s="5" t="s">
        <v>284</v>
      </c>
      <c r="C2114" s="5" t="s">
        <v>6410</v>
      </c>
      <c r="D2114" s="5" t="s">
        <v>468</v>
      </c>
      <c r="E2114" s="5" t="s">
        <v>6411</v>
      </c>
      <c r="F2114" s="6" t="s">
        <v>6412</v>
      </c>
    </row>
    <row r="2115">
      <c r="A2115" s="5" t="s">
        <v>25</v>
      </c>
      <c r="B2115" s="5" t="s">
        <v>284</v>
      </c>
      <c r="C2115" s="5" t="s">
        <v>6413</v>
      </c>
      <c r="D2115" s="5" t="s">
        <v>548</v>
      </c>
      <c r="E2115" s="5" t="s">
        <v>6414</v>
      </c>
      <c r="F2115" s="6" t="s">
        <v>6415</v>
      </c>
    </row>
    <row r="2116">
      <c r="A2116" s="5" t="s">
        <v>25</v>
      </c>
      <c r="B2116" s="5" t="s">
        <v>284</v>
      </c>
      <c r="C2116" s="5" t="s">
        <v>284</v>
      </c>
      <c r="D2116" s="5" t="s">
        <v>468</v>
      </c>
      <c r="E2116" s="5" t="s">
        <v>6416</v>
      </c>
      <c r="F2116" s="6" t="s">
        <v>6417</v>
      </c>
    </row>
    <row r="2117">
      <c r="A2117" s="5" t="s">
        <v>25</v>
      </c>
      <c r="B2117" s="5" t="s">
        <v>284</v>
      </c>
      <c r="C2117" s="5" t="s">
        <v>6418</v>
      </c>
      <c r="D2117" s="5" t="s">
        <v>468</v>
      </c>
      <c r="E2117" s="5" t="s">
        <v>6419</v>
      </c>
      <c r="F2117" s="6" t="s">
        <v>6420</v>
      </c>
    </row>
    <row r="2118">
      <c r="A2118" s="5" t="s">
        <v>25</v>
      </c>
      <c r="B2118" s="5" t="s">
        <v>284</v>
      </c>
      <c r="C2118" s="5" t="s">
        <v>6421</v>
      </c>
      <c r="D2118" s="5" t="s">
        <v>468</v>
      </c>
      <c r="E2118" s="5" t="s">
        <v>6422</v>
      </c>
      <c r="F2118" s="6" t="s">
        <v>6423</v>
      </c>
    </row>
    <row r="2119">
      <c r="A2119" s="5" t="s">
        <v>25</v>
      </c>
      <c r="B2119" s="5" t="s">
        <v>284</v>
      </c>
      <c r="C2119" s="5" t="s">
        <v>6424</v>
      </c>
      <c r="D2119" s="5" t="s">
        <v>468</v>
      </c>
      <c r="E2119" s="5" t="s">
        <v>6425</v>
      </c>
      <c r="F2119" s="6" t="s">
        <v>6426</v>
      </c>
    </row>
    <row r="2120">
      <c r="A2120" s="5" t="s">
        <v>25</v>
      </c>
      <c r="B2120" s="5" t="s">
        <v>284</v>
      </c>
      <c r="C2120" s="5" t="s">
        <v>6427</v>
      </c>
      <c r="D2120" s="5" t="s">
        <v>468</v>
      </c>
      <c r="E2120" s="5" t="s">
        <v>6428</v>
      </c>
      <c r="F2120" s="6" t="s">
        <v>6429</v>
      </c>
    </row>
    <row r="2121">
      <c r="A2121" s="5" t="s">
        <v>25</v>
      </c>
      <c r="B2121" s="5" t="s">
        <v>284</v>
      </c>
      <c r="C2121" s="5" t="s">
        <v>6430</v>
      </c>
      <c r="D2121" s="5" t="s">
        <v>468</v>
      </c>
      <c r="E2121" s="5" t="s">
        <v>6431</v>
      </c>
      <c r="F2121" s="6" t="s">
        <v>6432</v>
      </c>
    </row>
    <row r="2122">
      <c r="A2122" s="5" t="s">
        <v>25</v>
      </c>
      <c r="B2122" s="5" t="s">
        <v>284</v>
      </c>
      <c r="C2122" s="5" t="s">
        <v>6433</v>
      </c>
      <c r="D2122" s="5" t="s">
        <v>468</v>
      </c>
      <c r="E2122" s="5" t="s">
        <v>6434</v>
      </c>
      <c r="F2122" s="6" t="s">
        <v>6435</v>
      </c>
    </row>
    <row r="2123">
      <c r="A2123" s="5" t="s">
        <v>25</v>
      </c>
      <c r="B2123" s="5" t="s">
        <v>284</v>
      </c>
      <c r="C2123" s="5" t="s">
        <v>6436</v>
      </c>
      <c r="D2123" s="5" t="s">
        <v>468</v>
      </c>
      <c r="E2123" s="5" t="s">
        <v>6437</v>
      </c>
      <c r="F2123" s="6" t="s">
        <v>6438</v>
      </c>
    </row>
    <row r="2124">
      <c r="A2124" s="5" t="s">
        <v>25</v>
      </c>
      <c r="B2124" s="5" t="s">
        <v>284</v>
      </c>
      <c r="C2124" s="5" t="s">
        <v>6439</v>
      </c>
      <c r="D2124" s="5" t="s">
        <v>548</v>
      </c>
      <c r="E2124" s="5" t="s">
        <v>6440</v>
      </c>
      <c r="F2124" s="6" t="s">
        <v>6441</v>
      </c>
    </row>
    <row r="2125">
      <c r="A2125" s="5" t="s">
        <v>25</v>
      </c>
      <c r="B2125" s="5" t="s">
        <v>284</v>
      </c>
      <c r="C2125" s="5" t="s">
        <v>6442</v>
      </c>
      <c r="D2125" s="5" t="s">
        <v>548</v>
      </c>
      <c r="E2125" s="5" t="s">
        <v>6443</v>
      </c>
      <c r="F2125" s="6" t="s">
        <v>6444</v>
      </c>
    </row>
    <row r="2126">
      <c r="A2126" s="5" t="s">
        <v>25</v>
      </c>
      <c r="B2126" s="5" t="s">
        <v>284</v>
      </c>
      <c r="C2126" s="5" t="s">
        <v>6445</v>
      </c>
      <c r="D2126" s="5" t="s">
        <v>468</v>
      </c>
      <c r="E2126" s="5" t="s">
        <v>6446</v>
      </c>
      <c r="F2126" s="6" t="s">
        <v>6447</v>
      </c>
    </row>
    <row r="2127">
      <c r="A2127" s="5" t="s">
        <v>25</v>
      </c>
      <c r="B2127" s="5" t="s">
        <v>284</v>
      </c>
      <c r="C2127" s="5" t="s">
        <v>6448</v>
      </c>
      <c r="D2127" s="5" t="s">
        <v>468</v>
      </c>
      <c r="E2127" s="5" t="s">
        <v>6449</v>
      </c>
      <c r="F2127" s="6" t="s">
        <v>6450</v>
      </c>
    </row>
    <row r="2128">
      <c r="A2128" s="5" t="s">
        <v>25</v>
      </c>
      <c r="B2128" s="5" t="s">
        <v>284</v>
      </c>
      <c r="C2128" s="5" t="s">
        <v>6451</v>
      </c>
      <c r="D2128" s="5" t="s">
        <v>468</v>
      </c>
      <c r="E2128" s="5" t="s">
        <v>6452</v>
      </c>
      <c r="F2128" s="6" t="s">
        <v>6453</v>
      </c>
    </row>
    <row r="2129">
      <c r="A2129" s="5" t="s">
        <v>25</v>
      </c>
      <c r="B2129" s="5" t="s">
        <v>284</v>
      </c>
      <c r="C2129" s="5" t="s">
        <v>6454</v>
      </c>
      <c r="D2129" s="5" t="s">
        <v>468</v>
      </c>
      <c r="E2129" s="5" t="s">
        <v>6455</v>
      </c>
      <c r="F2129" s="6" t="s">
        <v>6456</v>
      </c>
    </row>
    <row r="2130">
      <c r="A2130" s="5" t="s">
        <v>25</v>
      </c>
      <c r="B2130" s="5" t="s">
        <v>284</v>
      </c>
      <c r="C2130" s="5" t="s">
        <v>6457</v>
      </c>
      <c r="D2130" s="5" t="s">
        <v>468</v>
      </c>
      <c r="E2130" s="5" t="s">
        <v>6458</v>
      </c>
      <c r="F2130" s="6" t="s">
        <v>6459</v>
      </c>
    </row>
    <row r="2131">
      <c r="A2131" s="5" t="s">
        <v>25</v>
      </c>
      <c r="B2131" s="5" t="s">
        <v>284</v>
      </c>
      <c r="C2131" s="5" t="s">
        <v>6460</v>
      </c>
      <c r="D2131" s="5" t="s">
        <v>468</v>
      </c>
      <c r="E2131" s="5" t="s">
        <v>6461</v>
      </c>
      <c r="F2131" s="6" t="s">
        <v>6462</v>
      </c>
    </row>
    <row r="2132">
      <c r="A2132" s="5" t="s">
        <v>25</v>
      </c>
      <c r="B2132" s="5" t="s">
        <v>284</v>
      </c>
      <c r="C2132" s="5" t="s">
        <v>6463</v>
      </c>
      <c r="D2132" s="5" t="s">
        <v>468</v>
      </c>
      <c r="E2132" s="5"/>
      <c r="F2132" s="6" t="s">
        <v>6464</v>
      </c>
    </row>
    <row r="2133">
      <c r="A2133" s="5" t="s">
        <v>25</v>
      </c>
      <c r="B2133" s="5" t="s">
        <v>284</v>
      </c>
      <c r="C2133" s="5" t="s">
        <v>6465</v>
      </c>
      <c r="D2133" s="5" t="s">
        <v>468</v>
      </c>
      <c r="E2133" s="5" t="s">
        <v>6466</v>
      </c>
      <c r="F2133" s="6" t="s">
        <v>6467</v>
      </c>
    </row>
    <row r="2134">
      <c r="A2134" s="5" t="s">
        <v>25</v>
      </c>
      <c r="B2134" s="5" t="s">
        <v>284</v>
      </c>
      <c r="C2134" s="5" t="s">
        <v>6468</v>
      </c>
      <c r="D2134" s="5" t="s">
        <v>468</v>
      </c>
      <c r="E2134" s="5" t="s">
        <v>6469</v>
      </c>
      <c r="F2134" s="6" t="s">
        <v>6470</v>
      </c>
    </row>
    <row r="2135">
      <c r="A2135" s="5" t="s">
        <v>25</v>
      </c>
      <c r="B2135" s="5" t="s">
        <v>284</v>
      </c>
      <c r="C2135" s="5" t="s">
        <v>6471</v>
      </c>
      <c r="D2135" s="5" t="s">
        <v>468</v>
      </c>
      <c r="E2135" s="5" t="s">
        <v>6472</v>
      </c>
      <c r="F2135" s="6" t="s">
        <v>6473</v>
      </c>
    </row>
    <row r="2136">
      <c r="A2136" s="5" t="s">
        <v>25</v>
      </c>
      <c r="B2136" s="5" t="s">
        <v>284</v>
      </c>
      <c r="C2136" s="5" t="s">
        <v>6474</v>
      </c>
      <c r="D2136" s="5" t="s">
        <v>468</v>
      </c>
      <c r="E2136" s="5" t="s">
        <v>6475</v>
      </c>
      <c r="F2136" s="6" t="s">
        <v>6476</v>
      </c>
    </row>
    <row r="2137">
      <c r="A2137" s="5" t="s">
        <v>25</v>
      </c>
      <c r="B2137" s="5" t="s">
        <v>284</v>
      </c>
      <c r="C2137" s="5" t="s">
        <v>6477</v>
      </c>
      <c r="D2137" s="5" t="s">
        <v>468</v>
      </c>
      <c r="E2137" s="5" t="s">
        <v>6478</v>
      </c>
      <c r="F2137" s="6" t="s">
        <v>6479</v>
      </c>
    </row>
    <row r="2138">
      <c r="A2138" s="5" t="s">
        <v>25</v>
      </c>
      <c r="B2138" s="5" t="s">
        <v>284</v>
      </c>
      <c r="C2138" s="5" t="s">
        <v>6480</v>
      </c>
      <c r="D2138" s="5" t="s">
        <v>468</v>
      </c>
      <c r="E2138" s="5" t="s">
        <v>6481</v>
      </c>
      <c r="F2138" s="6" t="s">
        <v>6482</v>
      </c>
    </row>
    <row r="2139">
      <c r="A2139" s="5" t="s">
        <v>25</v>
      </c>
      <c r="B2139" s="5" t="s">
        <v>284</v>
      </c>
      <c r="C2139" s="5" t="s">
        <v>6483</v>
      </c>
      <c r="D2139" s="5" t="s">
        <v>468</v>
      </c>
      <c r="E2139" s="5" t="s">
        <v>6484</v>
      </c>
      <c r="F2139" s="6" t="s">
        <v>6485</v>
      </c>
    </row>
    <row r="2140">
      <c r="A2140" s="5" t="s">
        <v>25</v>
      </c>
      <c r="B2140" s="5" t="s">
        <v>284</v>
      </c>
      <c r="C2140" s="5" t="s">
        <v>6486</v>
      </c>
      <c r="D2140" s="5" t="s">
        <v>468</v>
      </c>
      <c r="E2140" s="5" t="s">
        <v>6431</v>
      </c>
      <c r="F2140" s="6" t="s">
        <v>6487</v>
      </c>
    </row>
    <row r="2141">
      <c r="A2141" s="5" t="s">
        <v>25</v>
      </c>
      <c r="B2141" s="5" t="s">
        <v>284</v>
      </c>
      <c r="C2141" s="5" t="s">
        <v>6488</v>
      </c>
      <c r="D2141" s="5" t="s">
        <v>468</v>
      </c>
      <c r="E2141" s="5" t="s">
        <v>6489</v>
      </c>
      <c r="F2141" s="6" t="s">
        <v>6490</v>
      </c>
    </row>
    <row r="2142">
      <c r="A2142" s="5" t="s">
        <v>25</v>
      </c>
      <c r="B2142" s="5" t="s">
        <v>284</v>
      </c>
      <c r="C2142" s="5" t="s">
        <v>6491</v>
      </c>
      <c r="D2142" s="5" t="s">
        <v>468</v>
      </c>
      <c r="E2142" s="5" t="s">
        <v>6492</v>
      </c>
      <c r="F2142" s="6" t="s">
        <v>6493</v>
      </c>
    </row>
    <row r="2143">
      <c r="A2143" s="5" t="s">
        <v>25</v>
      </c>
      <c r="B2143" s="5" t="s">
        <v>284</v>
      </c>
      <c r="C2143" s="5" t="s">
        <v>6494</v>
      </c>
      <c r="D2143" s="5" t="s">
        <v>468</v>
      </c>
      <c r="E2143" s="5" t="s">
        <v>6495</v>
      </c>
      <c r="F2143" s="6" t="s">
        <v>6496</v>
      </c>
    </row>
    <row r="2144">
      <c r="A2144" s="5" t="s">
        <v>25</v>
      </c>
      <c r="B2144" s="5" t="s">
        <v>284</v>
      </c>
      <c r="C2144" s="5" t="s">
        <v>6497</v>
      </c>
      <c r="D2144" s="5" t="s">
        <v>468</v>
      </c>
      <c r="E2144" s="5" t="s">
        <v>6498</v>
      </c>
      <c r="F2144" s="6" t="s">
        <v>6499</v>
      </c>
    </row>
    <row r="2145">
      <c r="A2145" s="5" t="s">
        <v>25</v>
      </c>
      <c r="B2145" s="5" t="s">
        <v>284</v>
      </c>
      <c r="C2145" s="5" t="s">
        <v>6500</v>
      </c>
      <c r="D2145" s="5" t="s">
        <v>468</v>
      </c>
      <c r="E2145" s="5" t="s">
        <v>6501</v>
      </c>
      <c r="F2145" s="6" t="s">
        <v>6502</v>
      </c>
    </row>
    <row r="2146">
      <c r="A2146" s="5" t="s">
        <v>25</v>
      </c>
      <c r="B2146" s="5" t="s">
        <v>284</v>
      </c>
      <c r="C2146" s="5" t="s">
        <v>6503</v>
      </c>
      <c r="D2146" s="5" t="s">
        <v>468</v>
      </c>
      <c r="E2146" s="5" t="s">
        <v>6504</v>
      </c>
      <c r="F2146" s="6" t="s">
        <v>6505</v>
      </c>
    </row>
    <row r="2147">
      <c r="A2147" s="5" t="s">
        <v>25</v>
      </c>
      <c r="B2147" s="5" t="s">
        <v>284</v>
      </c>
      <c r="C2147" s="5" t="s">
        <v>25</v>
      </c>
      <c r="D2147" s="5" t="s">
        <v>458</v>
      </c>
      <c r="E2147" s="5" t="s">
        <v>6506</v>
      </c>
      <c r="F2147" s="6" t="s">
        <v>6507</v>
      </c>
    </row>
    <row r="2148">
      <c r="A2148" s="5" t="s">
        <v>25</v>
      </c>
      <c r="B2148" s="5" t="s">
        <v>284</v>
      </c>
      <c r="C2148" s="5" t="s">
        <v>6508</v>
      </c>
      <c r="D2148" s="5" t="s">
        <v>468</v>
      </c>
      <c r="E2148" s="5" t="s">
        <v>6509</v>
      </c>
      <c r="F2148" s="6" t="s">
        <v>6510</v>
      </c>
    </row>
    <row r="2149">
      <c r="A2149" s="5" t="s">
        <v>25</v>
      </c>
      <c r="B2149" s="5" t="s">
        <v>285</v>
      </c>
      <c r="C2149" s="5" t="s">
        <v>6511</v>
      </c>
      <c r="D2149" s="5" t="s">
        <v>468</v>
      </c>
      <c r="E2149" s="5"/>
      <c r="F2149" s="6" t="s">
        <v>6512</v>
      </c>
    </row>
    <row r="2150">
      <c r="A2150" s="5" t="s">
        <v>25</v>
      </c>
      <c r="B2150" s="5" t="s">
        <v>285</v>
      </c>
      <c r="C2150" s="5" t="s">
        <v>6513</v>
      </c>
      <c r="D2150" s="5" t="s">
        <v>468</v>
      </c>
      <c r="E2150" s="5" t="s">
        <v>6514</v>
      </c>
      <c r="F2150" s="6" t="s">
        <v>6515</v>
      </c>
    </row>
    <row r="2151">
      <c r="A2151" s="5" t="s">
        <v>25</v>
      </c>
      <c r="B2151" s="5" t="s">
        <v>285</v>
      </c>
      <c r="C2151" s="5" t="s">
        <v>6516</v>
      </c>
      <c r="D2151" s="5" t="s">
        <v>468</v>
      </c>
      <c r="E2151" s="5" t="s">
        <v>6517</v>
      </c>
      <c r="F2151" s="6" t="s">
        <v>6518</v>
      </c>
    </row>
    <row r="2152">
      <c r="A2152" s="5" t="s">
        <v>25</v>
      </c>
      <c r="B2152" s="5" t="s">
        <v>286</v>
      </c>
      <c r="C2152" s="5" t="s">
        <v>6519</v>
      </c>
      <c r="D2152" s="5" t="s">
        <v>468</v>
      </c>
      <c r="E2152" s="5" t="s">
        <v>6520</v>
      </c>
      <c r="F2152" s="6" t="s">
        <v>6521</v>
      </c>
    </row>
    <row r="2153">
      <c r="A2153" s="5" t="s">
        <v>25</v>
      </c>
      <c r="B2153" s="5" t="s">
        <v>286</v>
      </c>
      <c r="C2153" s="5" t="s">
        <v>6522</v>
      </c>
      <c r="D2153" s="5" t="s">
        <v>468</v>
      </c>
      <c r="E2153" s="5" t="s">
        <v>6523</v>
      </c>
      <c r="F2153" s="6" t="s">
        <v>6524</v>
      </c>
    </row>
    <row r="2154">
      <c r="A2154" s="5" t="s">
        <v>25</v>
      </c>
      <c r="B2154" s="5" t="s">
        <v>286</v>
      </c>
      <c r="C2154" s="5" t="s">
        <v>286</v>
      </c>
      <c r="D2154" s="5" t="s">
        <v>468</v>
      </c>
      <c r="E2154" s="5" t="s">
        <v>6525</v>
      </c>
      <c r="F2154" s="6" t="s">
        <v>6526</v>
      </c>
    </row>
    <row r="2155">
      <c r="A2155" s="5" t="s">
        <v>25</v>
      </c>
      <c r="B2155" s="5" t="s">
        <v>286</v>
      </c>
      <c r="C2155" s="5" t="s">
        <v>6527</v>
      </c>
      <c r="D2155" s="5" t="s">
        <v>468</v>
      </c>
      <c r="E2155" s="5" t="s">
        <v>6528</v>
      </c>
      <c r="F2155" s="6" t="s">
        <v>6529</v>
      </c>
    </row>
    <row r="2156">
      <c r="A2156" s="5" t="s">
        <v>25</v>
      </c>
      <c r="B2156" s="5" t="s">
        <v>287</v>
      </c>
      <c r="C2156" s="5" t="s">
        <v>6530</v>
      </c>
      <c r="D2156" s="5" t="s">
        <v>468</v>
      </c>
      <c r="E2156" s="5" t="s">
        <v>6531</v>
      </c>
      <c r="F2156" s="6" t="s">
        <v>6532</v>
      </c>
    </row>
    <row r="2157">
      <c r="A2157" s="5" t="s">
        <v>25</v>
      </c>
      <c r="B2157" s="5" t="s">
        <v>287</v>
      </c>
      <c r="C2157" s="5" t="s">
        <v>6533</v>
      </c>
      <c r="D2157" s="5" t="s">
        <v>468</v>
      </c>
      <c r="E2157" s="5" t="s">
        <v>6534</v>
      </c>
      <c r="F2157" s="6" t="s">
        <v>6535</v>
      </c>
    </row>
    <row r="2158">
      <c r="A2158" s="5" t="s">
        <v>25</v>
      </c>
      <c r="B2158" s="5" t="s">
        <v>287</v>
      </c>
      <c r="C2158" s="5" t="s">
        <v>6536</v>
      </c>
      <c r="D2158" s="5" t="s">
        <v>468</v>
      </c>
      <c r="E2158" s="5" t="s">
        <v>6537</v>
      </c>
      <c r="F2158" s="6" t="s">
        <v>6538</v>
      </c>
    </row>
    <row r="2159">
      <c r="A2159" s="5" t="s">
        <v>25</v>
      </c>
      <c r="B2159" s="5" t="s">
        <v>287</v>
      </c>
      <c r="C2159" s="5" t="s">
        <v>6539</v>
      </c>
      <c r="D2159" s="5" t="s">
        <v>468</v>
      </c>
      <c r="E2159" s="5" t="s">
        <v>6540</v>
      </c>
      <c r="F2159" s="6" t="s">
        <v>6541</v>
      </c>
    </row>
    <row r="2160">
      <c r="A2160" s="5" t="s">
        <v>25</v>
      </c>
      <c r="B2160" s="5" t="s">
        <v>287</v>
      </c>
      <c r="C2160" s="5" t="s">
        <v>6542</v>
      </c>
      <c r="D2160" s="5" t="s">
        <v>468</v>
      </c>
      <c r="E2160" s="5" t="s">
        <v>6543</v>
      </c>
      <c r="F2160" s="6" t="s">
        <v>6544</v>
      </c>
    </row>
    <row r="2161">
      <c r="A2161" s="5" t="s">
        <v>25</v>
      </c>
      <c r="B2161" s="5" t="s">
        <v>287</v>
      </c>
      <c r="C2161" s="5" t="s">
        <v>6545</v>
      </c>
      <c r="D2161" s="5" t="s">
        <v>468</v>
      </c>
      <c r="E2161" s="5" t="s">
        <v>6546</v>
      </c>
      <c r="F2161" s="6" t="s">
        <v>6547</v>
      </c>
    </row>
    <row r="2162">
      <c r="A2162" s="5" t="s">
        <v>25</v>
      </c>
      <c r="B2162" s="5" t="s">
        <v>287</v>
      </c>
      <c r="C2162" s="5" t="s">
        <v>6548</v>
      </c>
      <c r="D2162" s="5" t="s">
        <v>468</v>
      </c>
      <c r="E2162" s="5"/>
      <c r="F2162" s="6" t="s">
        <v>6549</v>
      </c>
    </row>
    <row r="2163">
      <c r="A2163" s="5" t="s">
        <v>25</v>
      </c>
      <c r="B2163" s="5" t="s">
        <v>287</v>
      </c>
      <c r="C2163" s="5" t="s">
        <v>6550</v>
      </c>
      <c r="D2163" s="5" t="s">
        <v>468</v>
      </c>
      <c r="E2163" s="5" t="s">
        <v>6551</v>
      </c>
      <c r="F2163" s="6" t="s">
        <v>6552</v>
      </c>
    </row>
    <row r="2164">
      <c r="A2164" s="5" t="s">
        <v>25</v>
      </c>
      <c r="B2164" s="5" t="s">
        <v>287</v>
      </c>
      <c r="C2164" s="5" t="s">
        <v>6553</v>
      </c>
      <c r="D2164" s="5" t="s">
        <v>548</v>
      </c>
      <c r="E2164" s="5" t="s">
        <v>6554</v>
      </c>
      <c r="F2164" s="6" t="s">
        <v>6555</v>
      </c>
    </row>
    <row r="2165">
      <c r="A2165" s="5" t="s">
        <v>25</v>
      </c>
      <c r="B2165" s="5" t="s">
        <v>287</v>
      </c>
      <c r="C2165" s="5" t="s">
        <v>6556</v>
      </c>
      <c r="D2165" s="5" t="s">
        <v>468</v>
      </c>
      <c r="E2165" s="5" t="s">
        <v>6557</v>
      </c>
      <c r="F2165" s="6" t="s">
        <v>6558</v>
      </c>
    </row>
    <row r="2166">
      <c r="A2166" s="5" t="s">
        <v>25</v>
      </c>
      <c r="B2166" s="5" t="s">
        <v>287</v>
      </c>
      <c r="C2166" s="5" t="s">
        <v>6559</v>
      </c>
      <c r="D2166" s="5" t="s">
        <v>468</v>
      </c>
      <c r="E2166" s="5" t="s">
        <v>6560</v>
      </c>
      <c r="F2166" s="6" t="s">
        <v>6561</v>
      </c>
    </row>
    <row r="2167">
      <c r="A2167" s="5" t="s">
        <v>25</v>
      </c>
      <c r="B2167" s="5" t="s">
        <v>287</v>
      </c>
      <c r="C2167" s="5" t="s">
        <v>6562</v>
      </c>
      <c r="D2167" s="5" t="s">
        <v>468</v>
      </c>
      <c r="E2167" s="5" t="s">
        <v>6563</v>
      </c>
      <c r="F2167" s="6" t="s">
        <v>6564</v>
      </c>
    </row>
    <row r="2168">
      <c r="A2168" s="5" t="s">
        <v>25</v>
      </c>
      <c r="B2168" s="5" t="s">
        <v>287</v>
      </c>
      <c r="C2168" s="5" t="s">
        <v>6565</v>
      </c>
      <c r="D2168" s="5" t="s">
        <v>468</v>
      </c>
      <c r="E2168" s="5" t="s">
        <v>6566</v>
      </c>
      <c r="F2168" s="6" t="s">
        <v>6567</v>
      </c>
    </row>
    <row r="2169">
      <c r="A2169" s="5" t="s">
        <v>25</v>
      </c>
      <c r="B2169" s="5" t="s">
        <v>287</v>
      </c>
      <c r="C2169" s="5" t="s">
        <v>6568</v>
      </c>
      <c r="D2169" s="5" t="s">
        <v>468</v>
      </c>
      <c r="E2169" s="5" t="s">
        <v>6569</v>
      </c>
      <c r="F2169" s="6" t="s">
        <v>6570</v>
      </c>
    </row>
    <row r="2170">
      <c r="A2170" s="5" t="s">
        <v>25</v>
      </c>
      <c r="B2170" s="5" t="s">
        <v>287</v>
      </c>
      <c r="C2170" s="5" t="s">
        <v>6571</v>
      </c>
      <c r="D2170" s="5" t="s">
        <v>468</v>
      </c>
      <c r="E2170" s="5" t="s">
        <v>6572</v>
      </c>
      <c r="F2170" s="6" t="s">
        <v>6573</v>
      </c>
    </row>
    <row r="2171">
      <c r="A2171" s="5" t="s">
        <v>25</v>
      </c>
      <c r="B2171" s="5" t="s">
        <v>287</v>
      </c>
      <c r="C2171" s="5" t="s">
        <v>6574</v>
      </c>
      <c r="D2171" s="5" t="s">
        <v>468</v>
      </c>
      <c r="E2171" s="5" t="s">
        <v>6575</v>
      </c>
      <c r="F2171" s="6" t="s">
        <v>6576</v>
      </c>
    </row>
    <row r="2172">
      <c r="A2172" s="5" t="s">
        <v>25</v>
      </c>
      <c r="B2172" s="5" t="s">
        <v>287</v>
      </c>
      <c r="C2172" s="5" t="s">
        <v>6577</v>
      </c>
      <c r="D2172" s="5" t="s">
        <v>468</v>
      </c>
      <c r="E2172" s="5" t="s">
        <v>6578</v>
      </c>
      <c r="F2172" s="6" t="s">
        <v>6579</v>
      </c>
    </row>
    <row r="2173">
      <c r="A2173" s="5" t="s">
        <v>25</v>
      </c>
      <c r="B2173" s="5" t="s">
        <v>287</v>
      </c>
      <c r="C2173" s="5" t="s">
        <v>6580</v>
      </c>
      <c r="D2173" s="5" t="s">
        <v>468</v>
      </c>
      <c r="E2173" s="5"/>
      <c r="F2173" s="6" t="s">
        <v>6581</v>
      </c>
    </row>
    <row r="2174">
      <c r="A2174" s="5" t="s">
        <v>25</v>
      </c>
      <c r="B2174" s="5" t="s">
        <v>287</v>
      </c>
      <c r="C2174" s="5" t="s">
        <v>6582</v>
      </c>
      <c r="D2174" s="5" t="s">
        <v>468</v>
      </c>
      <c r="E2174" s="5" t="s">
        <v>6583</v>
      </c>
      <c r="F2174" s="6" t="s">
        <v>6584</v>
      </c>
    </row>
    <row r="2175">
      <c r="A2175" s="5" t="s">
        <v>25</v>
      </c>
      <c r="B2175" s="5" t="s">
        <v>287</v>
      </c>
      <c r="C2175" s="5" t="s">
        <v>6585</v>
      </c>
      <c r="D2175" s="5" t="s">
        <v>468</v>
      </c>
      <c r="E2175" s="5" t="s">
        <v>6586</v>
      </c>
      <c r="F2175" s="6" t="s">
        <v>6587</v>
      </c>
    </row>
    <row r="2176">
      <c r="A2176" s="5" t="s">
        <v>25</v>
      </c>
      <c r="B2176" s="5" t="s">
        <v>287</v>
      </c>
      <c r="C2176" s="5" t="s">
        <v>6588</v>
      </c>
      <c r="D2176" s="5" t="s">
        <v>468</v>
      </c>
      <c r="E2176" s="5" t="s">
        <v>6589</v>
      </c>
      <c r="F2176" s="6" t="s">
        <v>6590</v>
      </c>
    </row>
    <row r="2177">
      <c r="A2177" s="5" t="s">
        <v>25</v>
      </c>
      <c r="B2177" s="5" t="s">
        <v>287</v>
      </c>
      <c r="C2177" s="5" t="s">
        <v>6591</v>
      </c>
      <c r="D2177" s="5" t="s">
        <v>468</v>
      </c>
      <c r="E2177" s="5" t="s">
        <v>6592</v>
      </c>
      <c r="F2177" s="6" t="s">
        <v>6593</v>
      </c>
    </row>
    <row r="2178">
      <c r="A2178" s="5" t="s">
        <v>25</v>
      </c>
      <c r="B2178" s="5" t="s">
        <v>287</v>
      </c>
      <c r="C2178" s="5" t="s">
        <v>6594</v>
      </c>
      <c r="D2178" s="5" t="s">
        <v>468</v>
      </c>
      <c r="E2178" s="5" t="s">
        <v>6540</v>
      </c>
      <c r="F2178" s="6" t="s">
        <v>6595</v>
      </c>
    </row>
    <row r="2179">
      <c r="A2179" s="5" t="s">
        <v>25</v>
      </c>
      <c r="B2179" s="5" t="s">
        <v>287</v>
      </c>
      <c r="C2179" s="5" t="s">
        <v>6596</v>
      </c>
      <c r="D2179" s="5" t="s">
        <v>468</v>
      </c>
      <c r="E2179" s="5" t="s">
        <v>6597</v>
      </c>
      <c r="F2179" s="6" t="s">
        <v>6598</v>
      </c>
    </row>
    <row r="2180">
      <c r="A2180" s="5" t="s">
        <v>25</v>
      </c>
      <c r="B2180" s="5" t="s">
        <v>287</v>
      </c>
      <c r="C2180" s="5" t="s">
        <v>6599</v>
      </c>
      <c r="D2180" s="5" t="s">
        <v>468</v>
      </c>
      <c r="E2180" s="5"/>
      <c r="F2180" s="6" t="s">
        <v>6600</v>
      </c>
    </row>
    <row r="2181">
      <c r="A2181" s="5" t="s">
        <v>25</v>
      </c>
      <c r="B2181" s="5" t="s">
        <v>287</v>
      </c>
      <c r="C2181" s="5" t="s">
        <v>6601</v>
      </c>
      <c r="D2181" s="5" t="s">
        <v>468</v>
      </c>
      <c r="E2181" s="5" t="s">
        <v>6602</v>
      </c>
      <c r="F2181" s="6" t="s">
        <v>6603</v>
      </c>
    </row>
    <row r="2182">
      <c r="A2182" s="5" t="s">
        <v>25</v>
      </c>
      <c r="B2182" s="5" t="s">
        <v>287</v>
      </c>
      <c r="C2182" s="5" t="s">
        <v>6604</v>
      </c>
      <c r="D2182" s="5" t="s">
        <v>468</v>
      </c>
      <c r="E2182" s="5" t="s">
        <v>6605</v>
      </c>
      <c r="F2182" s="6" t="s">
        <v>6606</v>
      </c>
    </row>
    <row r="2183">
      <c r="A2183" s="5" t="s">
        <v>25</v>
      </c>
      <c r="B2183" s="5" t="s">
        <v>287</v>
      </c>
      <c r="C2183" s="5" t="s">
        <v>6607</v>
      </c>
      <c r="D2183" s="5" t="s">
        <v>468</v>
      </c>
      <c r="E2183" s="5" t="s">
        <v>6608</v>
      </c>
      <c r="F2183" s="6" t="s">
        <v>6609</v>
      </c>
    </row>
    <row r="2184">
      <c r="A2184" s="5" t="s">
        <v>25</v>
      </c>
      <c r="B2184" s="5" t="s">
        <v>287</v>
      </c>
      <c r="C2184" s="5" t="s">
        <v>6610</v>
      </c>
      <c r="D2184" s="5" t="s">
        <v>468</v>
      </c>
      <c r="E2184" s="5" t="s">
        <v>6611</v>
      </c>
      <c r="F2184" s="6" t="s">
        <v>6612</v>
      </c>
    </row>
    <row r="2185">
      <c r="A2185" s="5" t="s">
        <v>25</v>
      </c>
      <c r="B2185" s="5" t="s">
        <v>287</v>
      </c>
      <c r="C2185" s="5" t="s">
        <v>6613</v>
      </c>
      <c r="D2185" s="5" t="s">
        <v>468</v>
      </c>
      <c r="E2185" s="5" t="s">
        <v>6614</v>
      </c>
      <c r="F2185" s="6" t="s">
        <v>6615</v>
      </c>
    </row>
    <row r="2186">
      <c r="A2186" s="5" t="s">
        <v>25</v>
      </c>
      <c r="B2186" s="5" t="s">
        <v>287</v>
      </c>
      <c r="C2186" s="5" t="s">
        <v>6616</v>
      </c>
      <c r="D2186" s="5" t="s">
        <v>468</v>
      </c>
      <c r="E2186" s="5" t="s">
        <v>6617</v>
      </c>
      <c r="F2186" s="6" t="s">
        <v>6618</v>
      </c>
    </row>
    <row r="2187">
      <c r="A2187" s="5" t="s">
        <v>25</v>
      </c>
      <c r="B2187" s="5" t="s">
        <v>287</v>
      </c>
      <c r="C2187" s="5" t="s">
        <v>6619</v>
      </c>
      <c r="D2187" s="5" t="s">
        <v>468</v>
      </c>
      <c r="E2187" s="5" t="s">
        <v>6620</v>
      </c>
      <c r="F2187" s="6" t="s">
        <v>6621</v>
      </c>
    </row>
    <row r="2188">
      <c r="A2188" s="5" t="s">
        <v>25</v>
      </c>
      <c r="B2188" s="5" t="s">
        <v>287</v>
      </c>
      <c r="C2188" s="5" t="s">
        <v>6622</v>
      </c>
      <c r="D2188" s="5" t="s">
        <v>468</v>
      </c>
      <c r="E2188" s="5" t="s">
        <v>6623</v>
      </c>
      <c r="F2188" s="6" t="s">
        <v>6624</v>
      </c>
    </row>
    <row r="2189">
      <c r="A2189" s="5" t="s">
        <v>25</v>
      </c>
      <c r="B2189" s="5" t="s">
        <v>287</v>
      </c>
      <c r="C2189" s="5" t="s">
        <v>6625</v>
      </c>
      <c r="D2189" s="5" t="s">
        <v>468</v>
      </c>
      <c r="E2189" s="5" t="s">
        <v>6626</v>
      </c>
      <c r="F2189" s="6" t="s">
        <v>6627</v>
      </c>
    </row>
    <row r="2190">
      <c r="A2190" s="5" t="s">
        <v>25</v>
      </c>
      <c r="B2190" s="5" t="s">
        <v>287</v>
      </c>
      <c r="C2190" s="5" t="s">
        <v>6628</v>
      </c>
      <c r="D2190" s="5" t="s">
        <v>468</v>
      </c>
      <c r="E2190" s="5" t="s">
        <v>6629</v>
      </c>
      <c r="F2190" s="6" t="s">
        <v>6630</v>
      </c>
    </row>
    <row r="2191">
      <c r="A2191" s="5" t="s">
        <v>25</v>
      </c>
      <c r="B2191" s="5" t="s">
        <v>287</v>
      </c>
      <c r="C2191" s="5" t="s">
        <v>313</v>
      </c>
      <c r="D2191" s="5" t="s">
        <v>468</v>
      </c>
      <c r="E2191" s="5" t="s">
        <v>6631</v>
      </c>
      <c r="F2191" s="6" t="s">
        <v>6632</v>
      </c>
    </row>
    <row r="2192">
      <c r="A2192" s="5" t="s">
        <v>25</v>
      </c>
      <c r="B2192" s="5" t="s">
        <v>287</v>
      </c>
      <c r="C2192" s="5" t="s">
        <v>6633</v>
      </c>
      <c r="D2192" s="5" t="s">
        <v>468</v>
      </c>
      <c r="E2192" s="5" t="s">
        <v>6634</v>
      </c>
      <c r="F2192" s="6" t="s">
        <v>6635</v>
      </c>
    </row>
    <row r="2193">
      <c r="A2193" s="5" t="s">
        <v>25</v>
      </c>
      <c r="B2193" s="5" t="s">
        <v>287</v>
      </c>
      <c r="C2193" s="5" t="s">
        <v>6636</v>
      </c>
      <c r="D2193" s="5" t="s">
        <v>468</v>
      </c>
      <c r="E2193" s="5" t="s">
        <v>6637</v>
      </c>
      <c r="F2193" s="6" t="s">
        <v>6638</v>
      </c>
    </row>
    <row r="2194">
      <c r="A2194" s="5" t="s">
        <v>25</v>
      </c>
      <c r="B2194" s="5" t="s">
        <v>287</v>
      </c>
      <c r="C2194" s="5" t="s">
        <v>6639</v>
      </c>
      <c r="D2194" s="5" t="s">
        <v>468</v>
      </c>
      <c r="E2194" s="5" t="s">
        <v>6640</v>
      </c>
      <c r="F2194" s="6" t="s">
        <v>6641</v>
      </c>
    </row>
    <row r="2195">
      <c r="A2195" s="5" t="s">
        <v>25</v>
      </c>
      <c r="B2195" s="5" t="s">
        <v>287</v>
      </c>
      <c r="C2195" s="5" t="s">
        <v>6642</v>
      </c>
      <c r="D2195" s="5" t="s">
        <v>468</v>
      </c>
      <c r="E2195" s="5" t="s">
        <v>6643</v>
      </c>
      <c r="F2195" s="6" t="s">
        <v>6644</v>
      </c>
    </row>
    <row r="2196">
      <c r="A2196" s="5" t="s">
        <v>25</v>
      </c>
      <c r="B2196" s="5" t="s">
        <v>287</v>
      </c>
      <c r="C2196" s="5" t="s">
        <v>6645</v>
      </c>
      <c r="D2196" s="5" t="s">
        <v>468</v>
      </c>
      <c r="E2196" s="5" t="s">
        <v>6646</v>
      </c>
      <c r="F2196" s="6" t="s">
        <v>6647</v>
      </c>
    </row>
    <row r="2197">
      <c r="A2197" s="5" t="s">
        <v>25</v>
      </c>
      <c r="B2197" s="5" t="s">
        <v>287</v>
      </c>
      <c r="C2197" s="5" t="s">
        <v>6648</v>
      </c>
      <c r="D2197" s="5" t="s">
        <v>468</v>
      </c>
      <c r="E2197" s="5" t="s">
        <v>6649</v>
      </c>
      <c r="F2197" s="6" t="s">
        <v>6650</v>
      </c>
    </row>
    <row r="2198">
      <c r="A2198" s="5" t="s">
        <v>25</v>
      </c>
      <c r="B2198" s="5" t="s">
        <v>287</v>
      </c>
      <c r="C2198" s="5" t="s">
        <v>6651</v>
      </c>
      <c r="D2198" s="5" t="s">
        <v>468</v>
      </c>
      <c r="E2198" s="5"/>
      <c r="F2198" s="6" t="s">
        <v>6652</v>
      </c>
    </row>
    <row r="2199">
      <c r="A2199" s="5" t="s">
        <v>25</v>
      </c>
      <c r="B2199" s="5" t="s">
        <v>287</v>
      </c>
      <c r="C2199" s="5" t="s">
        <v>6653</v>
      </c>
      <c r="D2199" s="5" t="s">
        <v>468</v>
      </c>
      <c r="E2199" s="5" t="s">
        <v>6654</v>
      </c>
      <c r="F2199" s="6" t="s">
        <v>6655</v>
      </c>
    </row>
    <row r="2200">
      <c r="A2200" s="5" t="s">
        <v>25</v>
      </c>
      <c r="B2200" s="5" t="s">
        <v>287</v>
      </c>
      <c r="C2200" s="5" t="s">
        <v>6656</v>
      </c>
      <c r="D2200" s="5" t="s">
        <v>468</v>
      </c>
      <c r="E2200" s="5"/>
      <c r="F2200" s="6" t="s">
        <v>6657</v>
      </c>
    </row>
    <row r="2201">
      <c r="A2201" s="5" t="s">
        <v>25</v>
      </c>
      <c r="B2201" s="5" t="s">
        <v>287</v>
      </c>
      <c r="C2201" s="5" t="s">
        <v>6658</v>
      </c>
      <c r="D2201" s="5" t="s">
        <v>468</v>
      </c>
      <c r="E2201" s="5" t="s">
        <v>6659</v>
      </c>
      <c r="F2201" s="6" t="s">
        <v>6660</v>
      </c>
    </row>
    <row r="2202">
      <c r="A2202" s="5" t="s">
        <v>25</v>
      </c>
      <c r="B2202" s="5" t="s">
        <v>287</v>
      </c>
      <c r="C2202" s="5" t="s">
        <v>6661</v>
      </c>
      <c r="D2202" s="5" t="s">
        <v>468</v>
      </c>
      <c r="E2202" s="5" t="s">
        <v>6662</v>
      </c>
      <c r="F2202" s="6" t="s">
        <v>6663</v>
      </c>
    </row>
    <row r="2203">
      <c r="A2203" s="5" t="s">
        <v>25</v>
      </c>
      <c r="B2203" s="5" t="s">
        <v>287</v>
      </c>
      <c r="C2203" s="5" t="s">
        <v>6664</v>
      </c>
      <c r="D2203" s="5" t="s">
        <v>468</v>
      </c>
      <c r="E2203" s="5" t="s">
        <v>6665</v>
      </c>
      <c r="F2203" s="6" t="s">
        <v>6666</v>
      </c>
    </row>
    <row r="2204">
      <c r="A2204" s="5" t="s">
        <v>25</v>
      </c>
      <c r="B2204" s="5" t="s">
        <v>287</v>
      </c>
      <c r="C2204" s="5" t="s">
        <v>6667</v>
      </c>
      <c r="D2204" s="5" t="s">
        <v>468</v>
      </c>
      <c r="E2204" s="5" t="s">
        <v>6668</v>
      </c>
      <c r="F2204" s="6" t="s">
        <v>6669</v>
      </c>
    </row>
    <row r="2205">
      <c r="A2205" s="5" t="s">
        <v>25</v>
      </c>
      <c r="B2205" s="5" t="s">
        <v>287</v>
      </c>
      <c r="C2205" s="5" t="s">
        <v>6670</v>
      </c>
      <c r="D2205" s="5" t="s">
        <v>468</v>
      </c>
      <c r="E2205" s="5" t="s">
        <v>6671</v>
      </c>
      <c r="F2205" s="6" t="s">
        <v>6672</v>
      </c>
    </row>
    <row r="2206">
      <c r="A2206" s="5" t="s">
        <v>25</v>
      </c>
      <c r="B2206" s="5" t="s">
        <v>287</v>
      </c>
      <c r="C2206" s="5" t="s">
        <v>6673</v>
      </c>
      <c r="D2206" s="5" t="s">
        <v>468</v>
      </c>
      <c r="E2206" s="5"/>
      <c r="F2206" s="6" t="s">
        <v>6674</v>
      </c>
    </row>
    <row r="2207">
      <c r="A2207" s="5" t="s">
        <v>25</v>
      </c>
      <c r="B2207" s="5" t="s">
        <v>287</v>
      </c>
      <c r="C2207" s="5" t="s">
        <v>6675</v>
      </c>
      <c r="D2207" s="5" t="s">
        <v>468</v>
      </c>
      <c r="E2207" s="5" t="s">
        <v>6676</v>
      </c>
      <c r="F2207" s="6" t="s">
        <v>6677</v>
      </c>
    </row>
    <row r="2208">
      <c r="A2208" s="5" t="s">
        <v>25</v>
      </c>
      <c r="B2208" s="5" t="s">
        <v>287</v>
      </c>
      <c r="C2208" s="5" t="s">
        <v>6678</v>
      </c>
      <c r="D2208" s="5" t="s">
        <v>468</v>
      </c>
      <c r="E2208" s="5" t="s">
        <v>6679</v>
      </c>
      <c r="F2208" s="6" t="s">
        <v>6680</v>
      </c>
    </row>
    <row r="2209">
      <c r="A2209" s="5" t="s">
        <v>25</v>
      </c>
      <c r="B2209" s="5" t="s">
        <v>287</v>
      </c>
      <c r="C2209" s="5" t="s">
        <v>6681</v>
      </c>
      <c r="D2209" s="5" t="s">
        <v>468</v>
      </c>
      <c r="E2209" s="5" t="s">
        <v>6540</v>
      </c>
      <c r="F2209" s="6" t="s">
        <v>6682</v>
      </c>
    </row>
    <row r="2210">
      <c r="A2210" s="5" t="s">
        <v>25</v>
      </c>
      <c r="B2210" s="5" t="s">
        <v>287</v>
      </c>
      <c r="C2210" s="5" t="s">
        <v>6683</v>
      </c>
      <c r="D2210" s="5" t="s">
        <v>468</v>
      </c>
      <c r="E2210" s="5" t="s">
        <v>6684</v>
      </c>
      <c r="F2210" s="6" t="s">
        <v>6685</v>
      </c>
    </row>
    <row r="2211">
      <c r="A2211" s="5" t="s">
        <v>25</v>
      </c>
      <c r="B2211" s="5" t="s">
        <v>287</v>
      </c>
      <c r="C2211" s="5" t="s">
        <v>6686</v>
      </c>
      <c r="D2211" s="5" t="s">
        <v>468</v>
      </c>
      <c r="E2211" s="5" t="s">
        <v>6687</v>
      </c>
      <c r="F2211" s="6" t="s">
        <v>6688</v>
      </c>
    </row>
    <row r="2212">
      <c r="A2212" s="5" t="s">
        <v>25</v>
      </c>
      <c r="B2212" s="5" t="s">
        <v>287</v>
      </c>
      <c r="C2212" s="5" t="s">
        <v>6689</v>
      </c>
      <c r="D2212" s="5" t="s">
        <v>468</v>
      </c>
      <c r="E2212" s="5" t="s">
        <v>6690</v>
      </c>
      <c r="F2212" s="6" t="s">
        <v>6691</v>
      </c>
    </row>
    <row r="2213">
      <c r="A2213" s="5" t="s">
        <v>25</v>
      </c>
      <c r="B2213" s="5" t="s">
        <v>287</v>
      </c>
      <c r="C2213" s="5" t="s">
        <v>6692</v>
      </c>
      <c r="D2213" s="5" t="s">
        <v>468</v>
      </c>
      <c r="E2213" s="5" t="s">
        <v>6693</v>
      </c>
      <c r="F2213" s="6" t="s">
        <v>6694</v>
      </c>
    </row>
    <row r="2214">
      <c r="A2214" s="5" t="s">
        <v>25</v>
      </c>
      <c r="B2214" s="5" t="s">
        <v>287</v>
      </c>
      <c r="C2214" s="5" t="s">
        <v>6695</v>
      </c>
      <c r="D2214" s="5" t="s">
        <v>468</v>
      </c>
      <c r="E2214" s="5"/>
      <c r="F2214" s="6" t="s">
        <v>6696</v>
      </c>
    </row>
    <row r="2215">
      <c r="A2215" s="5" t="s">
        <v>25</v>
      </c>
      <c r="B2215" s="5" t="s">
        <v>287</v>
      </c>
      <c r="C2215" s="5" t="s">
        <v>6697</v>
      </c>
      <c r="D2215" s="5" t="s">
        <v>468</v>
      </c>
      <c r="E2215" s="5" t="s">
        <v>6698</v>
      </c>
      <c r="F2215" s="6" t="s">
        <v>6699</v>
      </c>
    </row>
    <row r="2216">
      <c r="A2216" s="5" t="s">
        <v>25</v>
      </c>
      <c r="B2216" s="5" t="s">
        <v>287</v>
      </c>
      <c r="C2216" s="5" t="s">
        <v>6700</v>
      </c>
      <c r="D2216" s="5" t="s">
        <v>468</v>
      </c>
      <c r="E2216" s="5" t="s">
        <v>6701</v>
      </c>
      <c r="F2216" s="6" t="s">
        <v>6702</v>
      </c>
    </row>
    <row r="2217">
      <c r="A2217" s="5" t="s">
        <v>25</v>
      </c>
      <c r="B2217" s="5" t="s">
        <v>287</v>
      </c>
      <c r="C2217" s="5" t="s">
        <v>6703</v>
      </c>
      <c r="D2217" s="5" t="s">
        <v>468</v>
      </c>
      <c r="E2217" s="5" t="s">
        <v>6540</v>
      </c>
      <c r="F2217" s="6" t="s">
        <v>6704</v>
      </c>
    </row>
    <row r="2218">
      <c r="A2218" s="5" t="s">
        <v>25</v>
      </c>
      <c r="B2218" s="5" t="s">
        <v>287</v>
      </c>
      <c r="C2218" s="5" t="s">
        <v>6705</v>
      </c>
      <c r="D2218" s="5" t="s">
        <v>468</v>
      </c>
      <c r="E2218" s="5" t="s">
        <v>6706</v>
      </c>
      <c r="F2218" s="6" t="s">
        <v>6707</v>
      </c>
    </row>
    <row r="2219">
      <c r="A2219" s="5" t="s">
        <v>25</v>
      </c>
      <c r="B2219" s="5" t="s">
        <v>287</v>
      </c>
      <c r="C2219" s="5" t="s">
        <v>6708</v>
      </c>
      <c r="D2219" s="5" t="s">
        <v>468</v>
      </c>
      <c r="E2219" s="5" t="s">
        <v>6709</v>
      </c>
      <c r="F2219" s="6" t="s">
        <v>6710</v>
      </c>
    </row>
    <row r="2220">
      <c r="A2220" s="5" t="s">
        <v>25</v>
      </c>
      <c r="B2220" s="5" t="s">
        <v>287</v>
      </c>
      <c r="C2220" s="5" t="s">
        <v>6711</v>
      </c>
      <c r="D2220" s="5" t="s">
        <v>468</v>
      </c>
      <c r="E2220" s="5" t="s">
        <v>6712</v>
      </c>
      <c r="F2220" s="6" t="s">
        <v>6713</v>
      </c>
    </row>
    <row r="2221">
      <c r="A2221" s="5" t="s">
        <v>25</v>
      </c>
      <c r="B2221" s="5" t="s">
        <v>287</v>
      </c>
      <c r="C2221" s="5" t="s">
        <v>6714</v>
      </c>
      <c r="D2221" s="5" t="s">
        <v>468</v>
      </c>
      <c r="E2221" s="5" t="s">
        <v>6715</v>
      </c>
      <c r="F2221" s="6" t="s">
        <v>6716</v>
      </c>
    </row>
    <row r="2222">
      <c r="A2222" s="5" t="s">
        <v>25</v>
      </c>
      <c r="B2222" s="5" t="s">
        <v>287</v>
      </c>
      <c r="C2222" s="5" t="s">
        <v>6717</v>
      </c>
      <c r="D2222" s="5" t="s">
        <v>468</v>
      </c>
      <c r="E2222" s="5" t="s">
        <v>6718</v>
      </c>
      <c r="F2222" s="6" t="s">
        <v>6719</v>
      </c>
    </row>
    <row r="2223">
      <c r="A2223" s="5" t="s">
        <v>25</v>
      </c>
      <c r="B2223" s="5" t="s">
        <v>287</v>
      </c>
      <c r="C2223" s="5" t="s">
        <v>6720</v>
      </c>
      <c r="D2223" s="5" t="s">
        <v>468</v>
      </c>
      <c r="E2223" s="5" t="s">
        <v>6721</v>
      </c>
      <c r="F2223" s="6" t="s">
        <v>6722</v>
      </c>
    </row>
    <row r="2224">
      <c r="A2224" s="5" t="s">
        <v>25</v>
      </c>
      <c r="B2224" s="5" t="s">
        <v>287</v>
      </c>
      <c r="C2224" s="5" t="s">
        <v>6723</v>
      </c>
      <c r="D2224" s="5" t="s">
        <v>468</v>
      </c>
      <c r="E2224" s="5" t="s">
        <v>6724</v>
      </c>
      <c r="F2224" s="6" t="s">
        <v>6725</v>
      </c>
    </row>
    <row r="2225">
      <c r="A2225" s="5" t="s">
        <v>25</v>
      </c>
      <c r="B2225" s="5" t="s">
        <v>287</v>
      </c>
      <c r="C2225" s="5" t="s">
        <v>6726</v>
      </c>
      <c r="D2225" s="5" t="s">
        <v>468</v>
      </c>
      <c r="E2225" s="5" t="s">
        <v>6727</v>
      </c>
      <c r="F2225" s="6" t="s">
        <v>6728</v>
      </c>
    </row>
    <row r="2226">
      <c r="A2226" s="5" t="s">
        <v>25</v>
      </c>
      <c r="B2226" s="5" t="s">
        <v>287</v>
      </c>
      <c r="C2226" s="5" t="s">
        <v>6729</v>
      </c>
      <c r="D2226" s="5" t="s">
        <v>468</v>
      </c>
      <c r="E2226" s="5"/>
      <c r="F2226" s="6" t="s">
        <v>6730</v>
      </c>
    </row>
    <row r="2227">
      <c r="A2227" s="5" t="s">
        <v>25</v>
      </c>
      <c r="B2227" s="5" t="s">
        <v>287</v>
      </c>
      <c r="C2227" s="5" t="s">
        <v>6731</v>
      </c>
      <c r="D2227" s="5" t="s">
        <v>468</v>
      </c>
      <c r="E2227" s="5" t="s">
        <v>6732</v>
      </c>
      <c r="F2227" s="6" t="s">
        <v>6733</v>
      </c>
    </row>
    <row r="2228">
      <c r="A2228" s="5" t="s">
        <v>25</v>
      </c>
      <c r="B2228" s="5" t="s">
        <v>288</v>
      </c>
      <c r="C2228" s="5" t="s">
        <v>6734</v>
      </c>
      <c r="D2228" s="5" t="s">
        <v>468</v>
      </c>
      <c r="E2228" s="5" t="s">
        <v>6735</v>
      </c>
      <c r="F2228" s="6" t="s">
        <v>6736</v>
      </c>
    </row>
    <row r="2229">
      <c r="A2229" s="5" t="s">
        <v>25</v>
      </c>
      <c r="B2229" s="5" t="s">
        <v>288</v>
      </c>
      <c r="C2229" s="5" t="s">
        <v>6737</v>
      </c>
      <c r="D2229" s="5" t="s">
        <v>468</v>
      </c>
      <c r="E2229" s="5"/>
      <c r="F2229" s="6" t="s">
        <v>6738</v>
      </c>
    </row>
    <row r="2230">
      <c r="A2230" s="5" t="s">
        <v>25</v>
      </c>
      <c r="B2230" s="5" t="s">
        <v>288</v>
      </c>
      <c r="C2230" s="5" t="s">
        <v>288</v>
      </c>
      <c r="D2230" s="5" t="s">
        <v>468</v>
      </c>
      <c r="E2230" s="5" t="s">
        <v>6739</v>
      </c>
      <c r="F2230" s="6" t="s">
        <v>6740</v>
      </c>
    </row>
    <row r="2231">
      <c r="A2231" s="5" t="s">
        <v>25</v>
      </c>
      <c r="B2231" s="5" t="s">
        <v>288</v>
      </c>
      <c r="C2231" s="5" t="s">
        <v>6741</v>
      </c>
      <c r="D2231" s="5" t="s">
        <v>468</v>
      </c>
      <c r="E2231" s="5" t="s">
        <v>6742</v>
      </c>
      <c r="F2231" s="6" t="s">
        <v>6743</v>
      </c>
    </row>
    <row r="2232">
      <c r="A2232" s="5" t="s">
        <v>25</v>
      </c>
      <c r="B2232" s="5" t="s">
        <v>288</v>
      </c>
      <c r="C2232" s="5" t="s">
        <v>6744</v>
      </c>
      <c r="D2232" s="5" t="s">
        <v>468</v>
      </c>
      <c r="E2232" s="5" t="s">
        <v>6745</v>
      </c>
      <c r="F2232" s="6" t="s">
        <v>6746</v>
      </c>
    </row>
    <row r="2233">
      <c r="A2233" s="5" t="s">
        <v>25</v>
      </c>
      <c r="B2233" s="5" t="s">
        <v>288</v>
      </c>
      <c r="C2233" s="5" t="s">
        <v>6747</v>
      </c>
      <c r="D2233" s="5" t="s">
        <v>468</v>
      </c>
      <c r="E2233" s="5" t="s">
        <v>6748</v>
      </c>
      <c r="F2233" s="6" t="s">
        <v>6749</v>
      </c>
    </row>
    <row r="2234">
      <c r="A2234" s="5" t="s">
        <v>25</v>
      </c>
      <c r="B2234" s="5" t="s">
        <v>289</v>
      </c>
      <c r="C2234" s="5" t="s">
        <v>6750</v>
      </c>
      <c r="D2234" s="5" t="s">
        <v>468</v>
      </c>
      <c r="E2234" s="5" t="s">
        <v>6751</v>
      </c>
      <c r="F2234" s="6" t="s">
        <v>6752</v>
      </c>
    </row>
    <row r="2235">
      <c r="A2235" s="5" t="s">
        <v>25</v>
      </c>
      <c r="B2235" s="5" t="s">
        <v>289</v>
      </c>
      <c r="C2235" s="5" t="s">
        <v>6753</v>
      </c>
      <c r="D2235" s="5" t="s">
        <v>468</v>
      </c>
      <c r="E2235" s="5" t="s">
        <v>6754</v>
      </c>
      <c r="F2235" s="6" t="s">
        <v>6755</v>
      </c>
    </row>
    <row r="2236">
      <c r="A2236" s="5" t="s">
        <v>25</v>
      </c>
      <c r="B2236" s="5" t="s">
        <v>289</v>
      </c>
      <c r="C2236" s="5" t="s">
        <v>6756</v>
      </c>
      <c r="D2236" s="5" t="s">
        <v>468</v>
      </c>
      <c r="E2236" s="5" t="s">
        <v>6757</v>
      </c>
      <c r="F2236" s="6" t="s">
        <v>6758</v>
      </c>
    </row>
    <row r="2237">
      <c r="A2237" s="5" t="s">
        <v>25</v>
      </c>
      <c r="B2237" s="5" t="s">
        <v>289</v>
      </c>
      <c r="C2237" s="5" t="s">
        <v>6759</v>
      </c>
      <c r="D2237" s="5" t="s">
        <v>468</v>
      </c>
      <c r="E2237" s="5" t="s">
        <v>6760</v>
      </c>
      <c r="F2237" s="6" t="s">
        <v>6761</v>
      </c>
    </row>
    <row r="2238">
      <c r="A2238" s="5" t="s">
        <v>25</v>
      </c>
      <c r="B2238" s="5" t="s">
        <v>289</v>
      </c>
      <c r="C2238" s="5" t="s">
        <v>6762</v>
      </c>
      <c r="D2238" s="5" t="s">
        <v>468</v>
      </c>
      <c r="E2238" s="5" t="s">
        <v>6763</v>
      </c>
      <c r="F2238" s="6" t="s">
        <v>6764</v>
      </c>
    </row>
    <row r="2239">
      <c r="A2239" s="5" t="s">
        <v>25</v>
      </c>
      <c r="B2239" s="5" t="s">
        <v>289</v>
      </c>
      <c r="C2239" s="5" t="s">
        <v>6765</v>
      </c>
      <c r="D2239" s="5" t="s">
        <v>548</v>
      </c>
      <c r="E2239" s="5"/>
      <c r="F2239" s="6" t="s">
        <v>6766</v>
      </c>
    </row>
    <row r="2240">
      <c r="A2240" s="5" t="s">
        <v>25</v>
      </c>
      <c r="B2240" s="5" t="s">
        <v>289</v>
      </c>
      <c r="C2240" s="5" t="s">
        <v>6767</v>
      </c>
      <c r="D2240" s="5" t="s">
        <v>468</v>
      </c>
      <c r="E2240" s="5" t="s">
        <v>6768</v>
      </c>
      <c r="F2240" s="6" t="s">
        <v>6769</v>
      </c>
    </row>
    <row r="2241">
      <c r="A2241" s="5" t="s">
        <v>25</v>
      </c>
      <c r="B2241" s="5" t="s">
        <v>289</v>
      </c>
      <c r="C2241" s="5" t="s">
        <v>6770</v>
      </c>
      <c r="D2241" s="5" t="s">
        <v>468</v>
      </c>
      <c r="E2241" s="5" t="s">
        <v>6771</v>
      </c>
      <c r="F2241" s="6" t="s">
        <v>6772</v>
      </c>
    </row>
    <row r="2242">
      <c r="A2242" s="5" t="s">
        <v>25</v>
      </c>
      <c r="B2242" s="5" t="s">
        <v>289</v>
      </c>
      <c r="C2242" s="5" t="s">
        <v>6773</v>
      </c>
      <c r="D2242" s="5" t="s">
        <v>468</v>
      </c>
      <c r="E2242" s="5" t="s">
        <v>6774</v>
      </c>
      <c r="F2242" s="6" t="s">
        <v>6775</v>
      </c>
    </row>
    <row r="2243">
      <c r="A2243" s="5" t="s">
        <v>25</v>
      </c>
      <c r="B2243" s="5" t="s">
        <v>289</v>
      </c>
      <c r="C2243" s="5" t="s">
        <v>6776</v>
      </c>
      <c r="D2243" s="5" t="s">
        <v>468</v>
      </c>
      <c r="E2243" s="5" t="s">
        <v>6777</v>
      </c>
      <c r="F2243" s="6" t="s">
        <v>6778</v>
      </c>
    </row>
    <row r="2244">
      <c r="A2244" s="5" t="s">
        <v>25</v>
      </c>
      <c r="B2244" s="5" t="s">
        <v>289</v>
      </c>
      <c r="C2244" s="5" t="s">
        <v>6779</v>
      </c>
      <c r="D2244" s="5" t="s">
        <v>468</v>
      </c>
      <c r="E2244" s="5" t="s">
        <v>6780</v>
      </c>
      <c r="F2244" s="6" t="s">
        <v>6781</v>
      </c>
    </row>
    <row r="2245">
      <c r="A2245" s="5" t="s">
        <v>25</v>
      </c>
      <c r="B2245" s="5" t="s">
        <v>289</v>
      </c>
      <c r="C2245" s="5" t="s">
        <v>6782</v>
      </c>
      <c r="D2245" s="5" t="s">
        <v>468</v>
      </c>
      <c r="E2245" s="5" t="s">
        <v>6783</v>
      </c>
      <c r="F2245" s="6" t="s">
        <v>6784</v>
      </c>
    </row>
    <row r="2246">
      <c r="A2246" s="5" t="s">
        <v>25</v>
      </c>
      <c r="B2246" s="5" t="s">
        <v>289</v>
      </c>
      <c r="C2246" s="5" t="s">
        <v>6785</v>
      </c>
      <c r="D2246" s="5" t="s">
        <v>468</v>
      </c>
      <c r="E2246" s="5" t="s">
        <v>6786</v>
      </c>
      <c r="F2246" s="6" t="s">
        <v>6787</v>
      </c>
    </row>
    <row r="2247">
      <c r="A2247" s="5" t="s">
        <v>25</v>
      </c>
      <c r="B2247" s="5" t="s">
        <v>289</v>
      </c>
      <c r="C2247" s="5" t="s">
        <v>6788</v>
      </c>
      <c r="D2247" s="5" t="s">
        <v>468</v>
      </c>
      <c r="E2247" s="5"/>
      <c r="F2247" s="6" t="s">
        <v>6789</v>
      </c>
    </row>
    <row r="2248">
      <c r="A2248" s="5" t="s">
        <v>25</v>
      </c>
      <c r="B2248" s="5" t="s">
        <v>289</v>
      </c>
      <c r="C2248" s="5" t="s">
        <v>6790</v>
      </c>
      <c r="D2248" s="5" t="s">
        <v>468</v>
      </c>
      <c r="E2248" s="5"/>
      <c r="F2248" s="6" t="s">
        <v>6791</v>
      </c>
    </row>
    <row r="2249">
      <c r="A2249" s="5" t="s">
        <v>25</v>
      </c>
      <c r="B2249" s="5" t="s">
        <v>289</v>
      </c>
      <c r="C2249" s="5" t="s">
        <v>6792</v>
      </c>
      <c r="D2249" s="5" t="s">
        <v>468</v>
      </c>
      <c r="E2249" s="5" t="s">
        <v>6793</v>
      </c>
      <c r="F2249" s="6" t="s">
        <v>6794</v>
      </c>
    </row>
    <row r="2250">
      <c r="A2250" s="5" t="s">
        <v>25</v>
      </c>
      <c r="B2250" s="5" t="s">
        <v>289</v>
      </c>
      <c r="C2250" s="5" t="s">
        <v>6795</v>
      </c>
      <c r="D2250" s="5" t="s">
        <v>548</v>
      </c>
      <c r="E2250" s="5" t="s">
        <v>6796</v>
      </c>
      <c r="F2250" s="6" t="s">
        <v>6797</v>
      </c>
    </row>
    <row r="2251">
      <c r="A2251" s="5" t="s">
        <v>25</v>
      </c>
      <c r="B2251" s="5" t="s">
        <v>289</v>
      </c>
      <c r="C2251" s="5" t="s">
        <v>6798</v>
      </c>
      <c r="D2251" s="5" t="s">
        <v>468</v>
      </c>
      <c r="E2251" s="5" t="s">
        <v>6799</v>
      </c>
      <c r="F2251" s="6" t="s">
        <v>6800</v>
      </c>
    </row>
    <row r="2252">
      <c r="A2252" s="5" t="s">
        <v>25</v>
      </c>
      <c r="B2252" s="5" t="s">
        <v>289</v>
      </c>
      <c r="C2252" s="5" t="s">
        <v>6801</v>
      </c>
      <c r="D2252" s="5" t="s">
        <v>468</v>
      </c>
      <c r="E2252" s="5" t="s">
        <v>6802</v>
      </c>
      <c r="F2252" s="6" t="s">
        <v>6803</v>
      </c>
    </row>
    <row r="2253">
      <c r="A2253" s="5" t="s">
        <v>25</v>
      </c>
      <c r="B2253" s="5" t="s">
        <v>289</v>
      </c>
      <c r="C2253" s="5" t="s">
        <v>6804</v>
      </c>
      <c r="D2253" s="5" t="s">
        <v>468</v>
      </c>
      <c r="E2253" s="5" t="s">
        <v>6805</v>
      </c>
      <c r="F2253" s="6" t="s">
        <v>6806</v>
      </c>
    </row>
    <row r="2254">
      <c r="A2254" s="5" t="s">
        <v>25</v>
      </c>
      <c r="B2254" s="5" t="s">
        <v>289</v>
      </c>
      <c r="C2254" s="5" t="s">
        <v>6807</v>
      </c>
      <c r="D2254" s="5" t="s">
        <v>468</v>
      </c>
      <c r="E2254" s="5" t="s">
        <v>6808</v>
      </c>
      <c r="F2254" s="6" t="s">
        <v>6809</v>
      </c>
    </row>
    <row r="2255">
      <c r="A2255" s="5" t="s">
        <v>25</v>
      </c>
      <c r="B2255" s="5" t="s">
        <v>289</v>
      </c>
      <c r="C2255" s="5" t="s">
        <v>6810</v>
      </c>
      <c r="D2255" s="5" t="s">
        <v>468</v>
      </c>
      <c r="E2255" s="5" t="s">
        <v>6811</v>
      </c>
      <c r="F2255" s="6" t="s">
        <v>6812</v>
      </c>
    </row>
    <row r="2256">
      <c r="A2256" s="5" t="s">
        <v>25</v>
      </c>
      <c r="B2256" s="5" t="s">
        <v>289</v>
      </c>
      <c r="C2256" s="5" t="s">
        <v>6813</v>
      </c>
      <c r="D2256" s="5" t="s">
        <v>468</v>
      </c>
      <c r="E2256" s="5"/>
      <c r="F2256" s="6" t="s">
        <v>6814</v>
      </c>
    </row>
    <row r="2257">
      <c r="A2257" s="5" t="s">
        <v>25</v>
      </c>
      <c r="B2257" s="5" t="s">
        <v>289</v>
      </c>
      <c r="C2257" s="5" t="s">
        <v>6815</v>
      </c>
      <c r="D2257" s="5" t="s">
        <v>468</v>
      </c>
      <c r="E2257" s="5" t="s">
        <v>6816</v>
      </c>
      <c r="F2257" s="6" t="s">
        <v>6817</v>
      </c>
    </row>
    <row r="2258">
      <c r="A2258" s="5" t="s">
        <v>25</v>
      </c>
      <c r="B2258" s="5" t="s">
        <v>289</v>
      </c>
      <c r="C2258" s="5" t="s">
        <v>6818</v>
      </c>
      <c r="D2258" s="5" t="s">
        <v>468</v>
      </c>
      <c r="E2258" s="5" t="s">
        <v>807</v>
      </c>
      <c r="F2258" s="6" t="s">
        <v>6819</v>
      </c>
    </row>
    <row r="2259">
      <c r="A2259" s="5" t="s">
        <v>25</v>
      </c>
      <c r="B2259" s="5" t="s">
        <v>289</v>
      </c>
      <c r="C2259" s="5" t="s">
        <v>6820</v>
      </c>
      <c r="D2259" s="5" t="s">
        <v>548</v>
      </c>
      <c r="E2259" s="5" t="s">
        <v>6821</v>
      </c>
      <c r="F2259" s="6" t="s">
        <v>6822</v>
      </c>
    </row>
    <row r="2260">
      <c r="A2260" s="5" t="s">
        <v>25</v>
      </c>
      <c r="B2260" s="5" t="s">
        <v>289</v>
      </c>
      <c r="C2260" s="5" t="s">
        <v>6823</v>
      </c>
      <c r="D2260" s="5" t="s">
        <v>468</v>
      </c>
      <c r="E2260" s="5" t="s">
        <v>6824</v>
      </c>
      <c r="F2260" s="6" t="s">
        <v>6825</v>
      </c>
    </row>
    <row r="2261">
      <c r="A2261" s="5" t="s">
        <v>25</v>
      </c>
      <c r="B2261" s="5" t="s">
        <v>289</v>
      </c>
      <c r="C2261" s="5" t="s">
        <v>6826</v>
      </c>
      <c r="D2261" s="5" t="s">
        <v>468</v>
      </c>
      <c r="E2261" s="5" t="s">
        <v>6827</v>
      </c>
      <c r="F2261" s="6" t="s">
        <v>6828</v>
      </c>
    </row>
    <row r="2262">
      <c r="A2262" s="5" t="s">
        <v>25</v>
      </c>
      <c r="B2262" s="5" t="s">
        <v>289</v>
      </c>
      <c r="C2262" s="5" t="s">
        <v>6829</v>
      </c>
      <c r="D2262" s="5" t="s">
        <v>468</v>
      </c>
      <c r="E2262" s="5" t="s">
        <v>6830</v>
      </c>
      <c r="F2262" s="6" t="s">
        <v>6831</v>
      </c>
    </row>
    <row r="2263">
      <c r="A2263" s="5" t="s">
        <v>25</v>
      </c>
      <c r="B2263" s="5" t="s">
        <v>289</v>
      </c>
      <c r="C2263" s="5" t="s">
        <v>6832</v>
      </c>
      <c r="D2263" s="5" t="s">
        <v>468</v>
      </c>
      <c r="E2263" s="5" t="s">
        <v>6833</v>
      </c>
      <c r="F2263" s="6" t="s">
        <v>6834</v>
      </c>
    </row>
    <row r="2264">
      <c r="A2264" s="5" t="s">
        <v>25</v>
      </c>
      <c r="B2264" s="5" t="s">
        <v>289</v>
      </c>
      <c r="C2264" s="5" t="s">
        <v>6835</v>
      </c>
      <c r="D2264" s="5" t="s">
        <v>468</v>
      </c>
      <c r="E2264" s="5" t="s">
        <v>6836</v>
      </c>
      <c r="F2264" s="6" t="s">
        <v>6837</v>
      </c>
    </row>
    <row r="2265">
      <c r="A2265" s="5" t="s">
        <v>25</v>
      </c>
      <c r="B2265" s="5" t="s">
        <v>289</v>
      </c>
      <c r="C2265" s="5" t="s">
        <v>6838</v>
      </c>
      <c r="D2265" s="5" t="s">
        <v>548</v>
      </c>
      <c r="E2265" s="5"/>
      <c r="F2265" s="6" t="s">
        <v>6839</v>
      </c>
    </row>
    <row r="2266">
      <c r="A2266" s="5" t="s">
        <v>25</v>
      </c>
      <c r="B2266" s="5" t="s">
        <v>289</v>
      </c>
      <c r="C2266" s="5" t="s">
        <v>6840</v>
      </c>
      <c r="D2266" s="5" t="s">
        <v>468</v>
      </c>
      <c r="E2266" s="5" t="s">
        <v>6841</v>
      </c>
      <c r="F2266" s="6" t="s">
        <v>6842</v>
      </c>
    </row>
    <row r="2267">
      <c r="A2267" s="5" t="s">
        <v>25</v>
      </c>
      <c r="B2267" s="5" t="s">
        <v>289</v>
      </c>
      <c r="C2267" s="5" t="s">
        <v>6843</v>
      </c>
      <c r="D2267" s="5" t="s">
        <v>468</v>
      </c>
      <c r="E2267" s="5" t="s">
        <v>6844</v>
      </c>
      <c r="F2267" s="6" t="s">
        <v>6845</v>
      </c>
    </row>
    <row r="2268">
      <c r="A2268" s="5" t="s">
        <v>25</v>
      </c>
      <c r="B2268" s="5" t="s">
        <v>289</v>
      </c>
      <c r="C2268" s="5" t="s">
        <v>6846</v>
      </c>
      <c r="D2268" s="5" t="s">
        <v>540</v>
      </c>
      <c r="E2268" s="5"/>
      <c r="F2268" s="6" t="s">
        <v>6847</v>
      </c>
    </row>
    <row r="2269">
      <c r="A2269" s="5" t="s">
        <v>25</v>
      </c>
      <c r="B2269" s="5" t="s">
        <v>289</v>
      </c>
      <c r="C2269" s="5" t="s">
        <v>6848</v>
      </c>
      <c r="D2269" s="5" t="s">
        <v>468</v>
      </c>
      <c r="E2269" s="5" t="s">
        <v>6849</v>
      </c>
      <c r="F2269" s="6" t="s">
        <v>6850</v>
      </c>
    </row>
    <row r="2270">
      <c r="A2270" s="5" t="s">
        <v>25</v>
      </c>
      <c r="B2270" s="5" t="s">
        <v>289</v>
      </c>
      <c r="C2270" s="5" t="s">
        <v>289</v>
      </c>
      <c r="D2270" s="5" t="s">
        <v>468</v>
      </c>
      <c r="E2270" s="5" t="s">
        <v>6851</v>
      </c>
      <c r="F2270" s="6" t="s">
        <v>6852</v>
      </c>
    </row>
    <row r="2271">
      <c r="A2271" s="5" t="s">
        <v>25</v>
      </c>
      <c r="B2271" s="5" t="s">
        <v>289</v>
      </c>
      <c r="C2271" s="5" t="s">
        <v>6853</v>
      </c>
      <c r="D2271" s="5" t="s">
        <v>468</v>
      </c>
      <c r="E2271" s="5" t="s">
        <v>6854</v>
      </c>
      <c r="F2271" s="6" t="s">
        <v>6855</v>
      </c>
    </row>
    <row r="2272">
      <c r="A2272" s="5" t="s">
        <v>25</v>
      </c>
      <c r="B2272" s="5" t="s">
        <v>289</v>
      </c>
      <c r="C2272" s="5" t="s">
        <v>6856</v>
      </c>
      <c r="D2272" s="5" t="s">
        <v>468</v>
      </c>
      <c r="E2272" s="5" t="s">
        <v>6857</v>
      </c>
      <c r="F2272" s="6" t="s">
        <v>6858</v>
      </c>
    </row>
    <row r="2273">
      <c r="A2273" s="5" t="s">
        <v>25</v>
      </c>
      <c r="B2273" s="5" t="s">
        <v>290</v>
      </c>
      <c r="C2273" s="5" t="s">
        <v>6859</v>
      </c>
      <c r="D2273" s="5" t="s">
        <v>468</v>
      </c>
      <c r="E2273" s="5" t="s">
        <v>6860</v>
      </c>
      <c r="F2273" s="6" t="s">
        <v>6861</v>
      </c>
    </row>
    <row r="2274">
      <c r="A2274" s="5" t="s">
        <v>25</v>
      </c>
      <c r="B2274" s="5" t="s">
        <v>290</v>
      </c>
      <c r="C2274" s="5" t="s">
        <v>6862</v>
      </c>
      <c r="D2274" s="5" t="s">
        <v>468</v>
      </c>
      <c r="E2274" s="5"/>
      <c r="F2274" s="6" t="s">
        <v>6863</v>
      </c>
    </row>
    <row r="2275">
      <c r="A2275" s="5" t="s">
        <v>25</v>
      </c>
      <c r="B2275" s="5" t="s">
        <v>290</v>
      </c>
      <c r="C2275" s="5" t="s">
        <v>6864</v>
      </c>
      <c r="D2275" s="5" t="s">
        <v>468</v>
      </c>
      <c r="E2275" s="5" t="s">
        <v>6865</v>
      </c>
      <c r="F2275" s="6" t="s">
        <v>6866</v>
      </c>
    </row>
    <row r="2276">
      <c r="A2276" s="5" t="s">
        <v>25</v>
      </c>
      <c r="B2276" s="5" t="s">
        <v>290</v>
      </c>
      <c r="C2276" s="5" t="s">
        <v>6867</v>
      </c>
      <c r="D2276" s="5" t="s">
        <v>468</v>
      </c>
      <c r="E2276" s="5"/>
      <c r="F2276" s="6" t="s">
        <v>6868</v>
      </c>
    </row>
    <row r="2277">
      <c r="A2277" s="5" t="s">
        <v>25</v>
      </c>
      <c r="B2277" s="5" t="s">
        <v>290</v>
      </c>
      <c r="C2277" s="5" t="s">
        <v>6869</v>
      </c>
      <c r="D2277" s="5" t="s">
        <v>468</v>
      </c>
      <c r="E2277" s="5"/>
      <c r="F2277" s="6" t="s">
        <v>6870</v>
      </c>
    </row>
    <row r="2278">
      <c r="A2278" s="5" t="s">
        <v>25</v>
      </c>
      <c r="B2278" s="5" t="s">
        <v>290</v>
      </c>
      <c r="C2278" s="5" t="s">
        <v>6871</v>
      </c>
      <c r="D2278" s="5" t="s">
        <v>468</v>
      </c>
      <c r="E2278" s="5" t="s">
        <v>6872</v>
      </c>
      <c r="F2278" s="6" t="s">
        <v>6873</v>
      </c>
    </row>
    <row r="2279">
      <c r="A2279" s="5" t="s">
        <v>25</v>
      </c>
      <c r="B2279" s="5" t="s">
        <v>290</v>
      </c>
      <c r="C2279" s="5" t="s">
        <v>6874</v>
      </c>
      <c r="D2279" s="5" t="s">
        <v>468</v>
      </c>
      <c r="E2279" s="5" t="s">
        <v>6875</v>
      </c>
      <c r="F2279" s="6" t="s">
        <v>6876</v>
      </c>
    </row>
    <row r="2280">
      <c r="A2280" s="5" t="s">
        <v>25</v>
      </c>
      <c r="B2280" s="5" t="s">
        <v>290</v>
      </c>
      <c r="C2280" s="5" t="s">
        <v>6877</v>
      </c>
      <c r="D2280" s="5" t="s">
        <v>468</v>
      </c>
      <c r="E2280" s="5" t="s">
        <v>6878</v>
      </c>
      <c r="F2280" s="6" t="s">
        <v>6879</v>
      </c>
    </row>
    <row r="2281">
      <c r="A2281" s="5" t="s">
        <v>25</v>
      </c>
      <c r="B2281" s="5" t="s">
        <v>290</v>
      </c>
      <c r="C2281" s="5" t="s">
        <v>6880</v>
      </c>
      <c r="D2281" s="5" t="s">
        <v>468</v>
      </c>
      <c r="E2281" s="5" t="s">
        <v>6881</v>
      </c>
      <c r="F2281" s="6" t="s">
        <v>6882</v>
      </c>
    </row>
    <row r="2282">
      <c r="A2282" s="5" t="s">
        <v>25</v>
      </c>
      <c r="B2282" s="5" t="s">
        <v>290</v>
      </c>
      <c r="C2282" s="5" t="s">
        <v>6883</v>
      </c>
      <c r="D2282" s="5" t="s">
        <v>548</v>
      </c>
      <c r="E2282" s="5" t="s">
        <v>6884</v>
      </c>
      <c r="F2282" s="6" t="s">
        <v>6885</v>
      </c>
    </row>
    <row r="2283">
      <c r="A2283" s="5" t="s">
        <v>25</v>
      </c>
      <c r="B2283" s="5" t="s">
        <v>290</v>
      </c>
      <c r="C2283" s="5" t="s">
        <v>6886</v>
      </c>
      <c r="D2283" s="5" t="s">
        <v>468</v>
      </c>
      <c r="E2283" s="5" t="s">
        <v>6887</v>
      </c>
      <c r="F2283" s="6" t="s">
        <v>6888</v>
      </c>
    </row>
    <row r="2284">
      <c r="A2284" s="5" t="s">
        <v>25</v>
      </c>
      <c r="B2284" s="5" t="s">
        <v>290</v>
      </c>
      <c r="C2284" s="5" t="s">
        <v>6889</v>
      </c>
      <c r="D2284" s="5" t="s">
        <v>468</v>
      </c>
      <c r="E2284" s="5" t="s">
        <v>6890</v>
      </c>
      <c r="F2284" s="6" t="s">
        <v>6891</v>
      </c>
    </row>
    <row r="2285">
      <c r="A2285" s="5" t="s">
        <v>25</v>
      </c>
      <c r="B2285" s="5" t="s">
        <v>290</v>
      </c>
      <c r="C2285" s="5" t="s">
        <v>6892</v>
      </c>
      <c r="D2285" s="5" t="s">
        <v>468</v>
      </c>
      <c r="E2285" s="5" t="s">
        <v>6893</v>
      </c>
      <c r="F2285" s="6" t="s">
        <v>6894</v>
      </c>
    </row>
    <row r="2286">
      <c r="A2286" s="5" t="s">
        <v>25</v>
      </c>
      <c r="B2286" s="5" t="s">
        <v>290</v>
      </c>
      <c r="C2286" s="5" t="s">
        <v>6895</v>
      </c>
      <c r="D2286" s="5" t="s">
        <v>468</v>
      </c>
      <c r="E2286" s="5" t="s">
        <v>6896</v>
      </c>
      <c r="F2286" s="6" t="s">
        <v>6897</v>
      </c>
    </row>
    <row r="2287">
      <c r="A2287" s="5" t="s">
        <v>25</v>
      </c>
      <c r="B2287" s="5" t="s">
        <v>290</v>
      </c>
      <c r="C2287" s="5" t="s">
        <v>6898</v>
      </c>
      <c r="D2287" s="5" t="s">
        <v>468</v>
      </c>
      <c r="E2287" s="5" t="s">
        <v>6899</v>
      </c>
      <c r="F2287" s="6" t="s">
        <v>6900</v>
      </c>
    </row>
    <row r="2288">
      <c r="A2288" s="5" t="s">
        <v>25</v>
      </c>
      <c r="B2288" s="5" t="s">
        <v>290</v>
      </c>
      <c r="C2288" s="5" t="s">
        <v>6901</v>
      </c>
      <c r="D2288" s="5" t="s">
        <v>468</v>
      </c>
      <c r="E2288" s="5" t="s">
        <v>6902</v>
      </c>
      <c r="F2288" s="6" t="s">
        <v>6903</v>
      </c>
    </row>
    <row r="2289">
      <c r="A2289" s="5" t="s">
        <v>25</v>
      </c>
      <c r="B2289" s="5" t="s">
        <v>290</v>
      </c>
      <c r="C2289" s="5" t="s">
        <v>6904</v>
      </c>
      <c r="D2289" s="5" t="s">
        <v>468</v>
      </c>
      <c r="E2289" s="5" t="s">
        <v>6905</v>
      </c>
      <c r="F2289" s="6" t="s">
        <v>6906</v>
      </c>
    </row>
    <row r="2290">
      <c r="A2290" s="5" t="s">
        <v>25</v>
      </c>
      <c r="B2290" s="5" t="s">
        <v>290</v>
      </c>
      <c r="C2290" s="5" t="s">
        <v>6907</v>
      </c>
      <c r="D2290" s="5" t="s">
        <v>468</v>
      </c>
      <c r="E2290" s="5" t="s">
        <v>6860</v>
      </c>
      <c r="F2290" s="6" t="s">
        <v>6908</v>
      </c>
    </row>
    <row r="2291">
      <c r="A2291" s="5" t="s">
        <v>25</v>
      </c>
      <c r="B2291" s="5" t="s">
        <v>291</v>
      </c>
      <c r="C2291" s="5" t="s">
        <v>6909</v>
      </c>
      <c r="D2291" s="5" t="s">
        <v>468</v>
      </c>
      <c r="E2291" s="5"/>
      <c r="F2291" s="6" t="s">
        <v>6910</v>
      </c>
    </row>
    <row r="2292">
      <c r="A2292" s="5" t="s">
        <v>25</v>
      </c>
      <c r="B2292" s="5" t="s">
        <v>291</v>
      </c>
      <c r="C2292" s="5" t="s">
        <v>291</v>
      </c>
      <c r="D2292" s="5" t="s">
        <v>468</v>
      </c>
      <c r="E2292" s="5" t="s">
        <v>6911</v>
      </c>
      <c r="F2292" s="6" t="s">
        <v>6912</v>
      </c>
    </row>
    <row r="2293">
      <c r="A2293" s="5" t="s">
        <v>25</v>
      </c>
      <c r="B2293" s="5" t="s">
        <v>291</v>
      </c>
      <c r="C2293" s="5" t="s">
        <v>6913</v>
      </c>
      <c r="D2293" s="5" t="s">
        <v>468</v>
      </c>
      <c r="E2293" s="5" t="s">
        <v>6914</v>
      </c>
      <c r="F2293" s="6" t="s">
        <v>6915</v>
      </c>
    </row>
    <row r="2294">
      <c r="A2294" s="5" t="s">
        <v>25</v>
      </c>
      <c r="B2294" s="5" t="s">
        <v>291</v>
      </c>
      <c r="C2294" s="5" t="s">
        <v>6916</v>
      </c>
      <c r="D2294" s="5" t="s">
        <v>468</v>
      </c>
      <c r="E2294" s="5" t="s">
        <v>6917</v>
      </c>
      <c r="F2294" s="6" t="s">
        <v>6918</v>
      </c>
    </row>
    <row r="2295">
      <c r="A2295" s="5" t="s">
        <v>25</v>
      </c>
      <c r="B2295" s="5" t="s">
        <v>291</v>
      </c>
      <c r="C2295" s="5" t="s">
        <v>6919</v>
      </c>
      <c r="D2295" s="5" t="s">
        <v>468</v>
      </c>
      <c r="E2295" s="5" t="s">
        <v>6920</v>
      </c>
      <c r="F2295" s="6" t="s">
        <v>6921</v>
      </c>
    </row>
    <row r="2296">
      <c r="A2296" s="5" t="s">
        <v>25</v>
      </c>
      <c r="B2296" s="5" t="s">
        <v>291</v>
      </c>
      <c r="C2296" s="5" t="s">
        <v>6922</v>
      </c>
      <c r="D2296" s="5" t="s">
        <v>468</v>
      </c>
      <c r="E2296" s="5" t="s">
        <v>6923</v>
      </c>
      <c r="F2296" s="6" t="s">
        <v>6924</v>
      </c>
    </row>
    <row r="2297">
      <c r="A2297" s="5" t="s">
        <v>25</v>
      </c>
      <c r="B2297" s="5" t="s">
        <v>291</v>
      </c>
      <c r="C2297" s="5" t="s">
        <v>6925</v>
      </c>
      <c r="D2297" s="5" t="s">
        <v>468</v>
      </c>
      <c r="E2297" s="5" t="s">
        <v>6926</v>
      </c>
      <c r="F2297" s="6" t="s">
        <v>6927</v>
      </c>
    </row>
    <row r="2298">
      <c r="A2298" s="5" t="s">
        <v>25</v>
      </c>
      <c r="B2298" s="5" t="s">
        <v>291</v>
      </c>
      <c r="C2298" s="5" t="s">
        <v>6928</v>
      </c>
      <c r="D2298" s="5" t="s">
        <v>468</v>
      </c>
      <c r="E2298" s="5" t="s">
        <v>6920</v>
      </c>
      <c r="F2298" s="6" t="s">
        <v>6929</v>
      </c>
    </row>
    <row r="2299">
      <c r="A2299" s="5" t="s">
        <v>25</v>
      </c>
      <c r="B2299" s="5" t="s">
        <v>291</v>
      </c>
      <c r="C2299" s="5" t="s">
        <v>6930</v>
      </c>
      <c r="D2299" s="5" t="s">
        <v>468</v>
      </c>
      <c r="E2299" s="5"/>
      <c r="F2299" s="6" t="s">
        <v>6931</v>
      </c>
    </row>
    <row r="2300">
      <c r="A2300" s="5" t="s">
        <v>25</v>
      </c>
      <c r="B2300" s="5" t="s">
        <v>291</v>
      </c>
      <c r="C2300" s="5" t="s">
        <v>6932</v>
      </c>
      <c r="D2300" s="5" t="s">
        <v>468</v>
      </c>
      <c r="E2300" s="5" t="s">
        <v>6933</v>
      </c>
      <c r="F2300" s="6" t="s">
        <v>6934</v>
      </c>
    </row>
    <row r="2301">
      <c r="A2301" s="5" t="s">
        <v>25</v>
      </c>
      <c r="B2301" s="5" t="s">
        <v>291</v>
      </c>
      <c r="C2301" s="5" t="s">
        <v>6935</v>
      </c>
      <c r="D2301" s="5" t="s">
        <v>468</v>
      </c>
      <c r="E2301" s="5" t="s">
        <v>6936</v>
      </c>
      <c r="F2301" s="6" t="s">
        <v>6937</v>
      </c>
    </row>
    <row r="2302">
      <c r="A2302" s="5" t="s">
        <v>25</v>
      </c>
      <c r="B2302" s="5" t="s">
        <v>292</v>
      </c>
      <c r="C2302" s="5" t="s">
        <v>6938</v>
      </c>
      <c r="D2302" s="5" t="s">
        <v>468</v>
      </c>
      <c r="E2302" s="5" t="s">
        <v>6939</v>
      </c>
      <c r="F2302" s="6" t="s">
        <v>6940</v>
      </c>
    </row>
    <row r="2303">
      <c r="A2303" s="5" t="s">
        <v>25</v>
      </c>
      <c r="B2303" s="5" t="s">
        <v>292</v>
      </c>
      <c r="C2303" s="5" t="s">
        <v>6941</v>
      </c>
      <c r="D2303" s="5" t="s">
        <v>468</v>
      </c>
      <c r="E2303" s="5" t="s">
        <v>6942</v>
      </c>
      <c r="F2303" s="6" t="s">
        <v>6943</v>
      </c>
    </row>
    <row r="2304">
      <c r="A2304" s="5" t="s">
        <v>25</v>
      </c>
      <c r="B2304" s="5" t="s">
        <v>292</v>
      </c>
      <c r="C2304" s="5" t="s">
        <v>6944</v>
      </c>
      <c r="D2304" s="5" t="s">
        <v>468</v>
      </c>
      <c r="E2304" s="5" t="s">
        <v>6945</v>
      </c>
      <c r="F2304" s="6" t="s">
        <v>6946</v>
      </c>
    </row>
    <row r="2305">
      <c r="A2305" s="5" t="s">
        <v>25</v>
      </c>
      <c r="B2305" s="5" t="s">
        <v>292</v>
      </c>
      <c r="C2305" s="5" t="s">
        <v>6947</v>
      </c>
      <c r="D2305" s="5" t="s">
        <v>548</v>
      </c>
      <c r="E2305" s="5" t="s">
        <v>6948</v>
      </c>
      <c r="F2305" s="6" t="s">
        <v>6949</v>
      </c>
    </row>
    <row r="2306">
      <c r="A2306" s="5" t="s">
        <v>25</v>
      </c>
      <c r="B2306" s="5" t="s">
        <v>292</v>
      </c>
      <c r="C2306" s="5" t="s">
        <v>6950</v>
      </c>
      <c r="D2306" s="5" t="s">
        <v>468</v>
      </c>
      <c r="E2306" s="5" t="s">
        <v>6951</v>
      </c>
      <c r="F2306" s="6" t="s">
        <v>6952</v>
      </c>
    </row>
    <row r="2307">
      <c r="A2307" s="5" t="s">
        <v>25</v>
      </c>
      <c r="B2307" s="5" t="s">
        <v>292</v>
      </c>
      <c r="C2307" s="5" t="s">
        <v>6953</v>
      </c>
      <c r="D2307" s="5" t="s">
        <v>468</v>
      </c>
      <c r="E2307" s="5" t="s">
        <v>6954</v>
      </c>
      <c r="F2307" s="6" t="s">
        <v>6955</v>
      </c>
    </row>
    <row r="2308">
      <c r="A2308" s="5" t="s">
        <v>25</v>
      </c>
      <c r="B2308" s="5" t="s">
        <v>292</v>
      </c>
      <c r="C2308" s="5" t="s">
        <v>6956</v>
      </c>
      <c r="D2308" s="5" t="s">
        <v>468</v>
      </c>
      <c r="E2308" s="5" t="s">
        <v>6957</v>
      </c>
      <c r="F2308" s="6" t="s">
        <v>6958</v>
      </c>
    </row>
    <row r="2309">
      <c r="A2309" s="5" t="s">
        <v>25</v>
      </c>
      <c r="B2309" s="5" t="s">
        <v>292</v>
      </c>
      <c r="C2309" s="5" t="s">
        <v>6959</v>
      </c>
      <c r="D2309" s="5" t="s">
        <v>468</v>
      </c>
      <c r="E2309" s="5" t="s">
        <v>6960</v>
      </c>
      <c r="F2309" s="6" t="s">
        <v>6961</v>
      </c>
    </row>
    <row r="2310">
      <c r="A2310" s="5" t="s">
        <v>25</v>
      </c>
      <c r="B2310" s="5" t="s">
        <v>292</v>
      </c>
      <c r="C2310" s="5" t="s">
        <v>6962</v>
      </c>
      <c r="D2310" s="5" t="s">
        <v>468</v>
      </c>
      <c r="E2310" s="5" t="s">
        <v>6963</v>
      </c>
      <c r="F2310" s="6" t="s">
        <v>6964</v>
      </c>
    </row>
    <row r="2311">
      <c r="A2311" s="5" t="s">
        <v>25</v>
      </c>
      <c r="B2311" s="5" t="s">
        <v>292</v>
      </c>
      <c r="C2311" s="5" t="s">
        <v>6965</v>
      </c>
      <c r="D2311" s="5" t="s">
        <v>468</v>
      </c>
      <c r="E2311" s="5" t="s">
        <v>6966</v>
      </c>
      <c r="F2311" s="6" t="s">
        <v>6967</v>
      </c>
    </row>
    <row r="2312">
      <c r="A2312" s="5" t="s">
        <v>25</v>
      </c>
      <c r="B2312" s="5" t="s">
        <v>292</v>
      </c>
      <c r="C2312" s="5" t="s">
        <v>6968</v>
      </c>
      <c r="D2312" s="5" t="s">
        <v>468</v>
      </c>
      <c r="E2312" s="5" t="s">
        <v>6969</v>
      </c>
      <c r="F2312" s="6" t="s">
        <v>6970</v>
      </c>
    </row>
    <row r="2313">
      <c r="A2313" s="5" t="s">
        <v>25</v>
      </c>
      <c r="B2313" s="5" t="s">
        <v>292</v>
      </c>
      <c r="C2313" s="5" t="s">
        <v>6971</v>
      </c>
      <c r="D2313" s="5" t="s">
        <v>468</v>
      </c>
      <c r="E2313" s="5" t="s">
        <v>6972</v>
      </c>
      <c r="F2313" s="6" t="s">
        <v>6973</v>
      </c>
    </row>
    <row r="2314">
      <c r="A2314" s="5" t="s">
        <v>25</v>
      </c>
      <c r="B2314" s="5" t="s">
        <v>292</v>
      </c>
      <c r="C2314" s="5" t="s">
        <v>6974</v>
      </c>
      <c r="D2314" s="5" t="s">
        <v>468</v>
      </c>
      <c r="E2314" s="5" t="s">
        <v>6975</v>
      </c>
      <c r="F2314" s="6" t="s">
        <v>6976</v>
      </c>
    </row>
    <row r="2315">
      <c r="A2315" s="5" t="s">
        <v>25</v>
      </c>
      <c r="B2315" s="5" t="s">
        <v>292</v>
      </c>
      <c r="C2315" s="5" t="s">
        <v>6977</v>
      </c>
      <c r="D2315" s="5" t="s">
        <v>548</v>
      </c>
      <c r="E2315" s="5" t="s">
        <v>6978</v>
      </c>
      <c r="F2315" s="6" t="s">
        <v>6979</v>
      </c>
    </row>
    <row r="2316">
      <c r="A2316" s="5" t="s">
        <v>25</v>
      </c>
      <c r="B2316" s="5" t="s">
        <v>292</v>
      </c>
      <c r="C2316" s="5" t="s">
        <v>6980</v>
      </c>
      <c r="D2316" s="5" t="s">
        <v>468</v>
      </c>
      <c r="E2316" s="5" t="s">
        <v>6981</v>
      </c>
      <c r="F2316" s="6" t="s">
        <v>6982</v>
      </c>
    </row>
    <row r="2317">
      <c r="A2317" s="5" t="s">
        <v>25</v>
      </c>
      <c r="B2317" s="5" t="s">
        <v>292</v>
      </c>
      <c r="C2317" s="5" t="s">
        <v>6983</v>
      </c>
      <c r="D2317" s="5" t="s">
        <v>468</v>
      </c>
      <c r="E2317" s="5" t="s">
        <v>6984</v>
      </c>
      <c r="F2317" s="6" t="s">
        <v>6985</v>
      </c>
    </row>
    <row r="2318">
      <c r="A2318" s="5" t="s">
        <v>25</v>
      </c>
      <c r="B2318" s="5" t="s">
        <v>292</v>
      </c>
      <c r="C2318" s="5" t="s">
        <v>6986</v>
      </c>
      <c r="D2318" s="5" t="s">
        <v>468</v>
      </c>
      <c r="E2318" s="5" t="s">
        <v>6920</v>
      </c>
      <c r="F2318" s="6" t="s">
        <v>6987</v>
      </c>
    </row>
    <row r="2319">
      <c r="A2319" s="5" t="s">
        <v>25</v>
      </c>
      <c r="B2319" s="5" t="s">
        <v>292</v>
      </c>
      <c r="C2319" s="5" t="s">
        <v>6988</v>
      </c>
      <c r="D2319" s="5" t="s">
        <v>468</v>
      </c>
      <c r="E2319" s="5" t="s">
        <v>6989</v>
      </c>
      <c r="F2319" s="6" t="s">
        <v>6990</v>
      </c>
    </row>
    <row r="2320">
      <c r="A2320" s="5" t="s">
        <v>25</v>
      </c>
      <c r="B2320" s="5" t="s">
        <v>292</v>
      </c>
      <c r="C2320" s="5" t="s">
        <v>6991</v>
      </c>
      <c r="D2320" s="5" t="s">
        <v>468</v>
      </c>
      <c r="E2320" s="5" t="s">
        <v>6992</v>
      </c>
      <c r="F2320" s="6" t="s">
        <v>6993</v>
      </c>
    </row>
    <row r="2321">
      <c r="A2321" s="5" t="s">
        <v>25</v>
      </c>
      <c r="B2321" s="5" t="s">
        <v>292</v>
      </c>
      <c r="C2321" s="5" t="s">
        <v>6994</v>
      </c>
      <c r="D2321" s="5" t="s">
        <v>468</v>
      </c>
      <c r="E2321" s="5" t="s">
        <v>6995</v>
      </c>
      <c r="F2321" s="6" t="s">
        <v>6996</v>
      </c>
    </row>
    <row r="2322">
      <c r="A2322" s="5" t="s">
        <v>25</v>
      </c>
      <c r="B2322" s="5" t="s">
        <v>292</v>
      </c>
      <c r="C2322" s="5" t="s">
        <v>6997</v>
      </c>
      <c r="D2322" s="5" t="s">
        <v>468</v>
      </c>
      <c r="E2322" s="5" t="s">
        <v>6998</v>
      </c>
      <c r="F2322" s="6" t="s">
        <v>6999</v>
      </c>
    </row>
    <row r="2323">
      <c r="A2323" s="5" t="s">
        <v>25</v>
      </c>
      <c r="B2323" s="5" t="s">
        <v>292</v>
      </c>
      <c r="C2323" s="5" t="s">
        <v>7000</v>
      </c>
      <c r="D2323" s="5" t="s">
        <v>468</v>
      </c>
      <c r="E2323" s="5" t="s">
        <v>7001</v>
      </c>
      <c r="F2323" s="6" t="s">
        <v>7002</v>
      </c>
    </row>
    <row r="2324">
      <c r="A2324" s="5" t="s">
        <v>25</v>
      </c>
      <c r="B2324" s="5" t="s">
        <v>292</v>
      </c>
      <c r="C2324" s="5" t="s">
        <v>7003</v>
      </c>
      <c r="D2324" s="5" t="s">
        <v>468</v>
      </c>
      <c r="E2324" s="5" t="s">
        <v>6920</v>
      </c>
      <c r="F2324" s="6" t="s">
        <v>7004</v>
      </c>
    </row>
    <row r="2325">
      <c r="A2325" s="5" t="s">
        <v>25</v>
      </c>
      <c r="B2325" s="5" t="s">
        <v>292</v>
      </c>
      <c r="C2325" s="5" t="s">
        <v>7005</v>
      </c>
      <c r="D2325" s="5" t="s">
        <v>468</v>
      </c>
      <c r="E2325" s="5" t="s">
        <v>7006</v>
      </c>
      <c r="F2325" s="6" t="s">
        <v>7007</v>
      </c>
    </row>
    <row r="2326">
      <c r="A2326" s="5" t="s">
        <v>25</v>
      </c>
      <c r="B2326" s="5" t="s">
        <v>292</v>
      </c>
      <c r="C2326" s="5" t="s">
        <v>7008</v>
      </c>
      <c r="D2326" s="5" t="s">
        <v>468</v>
      </c>
      <c r="E2326" s="5" t="s">
        <v>6981</v>
      </c>
      <c r="F2326" s="6" t="s">
        <v>7009</v>
      </c>
    </row>
    <row r="2327">
      <c r="A2327" s="5" t="s">
        <v>25</v>
      </c>
      <c r="B2327" s="5" t="s">
        <v>292</v>
      </c>
      <c r="C2327" s="5" t="s">
        <v>7010</v>
      </c>
      <c r="D2327" s="5" t="s">
        <v>468</v>
      </c>
      <c r="E2327" s="5" t="s">
        <v>7011</v>
      </c>
      <c r="F2327" s="6" t="s">
        <v>7012</v>
      </c>
    </row>
    <row r="2328">
      <c r="A2328" s="5" t="s">
        <v>25</v>
      </c>
      <c r="B2328" s="5" t="s">
        <v>292</v>
      </c>
      <c r="C2328" s="5" t="s">
        <v>7013</v>
      </c>
      <c r="D2328" s="5" t="s">
        <v>468</v>
      </c>
      <c r="E2328" s="5" t="s">
        <v>7014</v>
      </c>
      <c r="F2328" s="6" t="s">
        <v>7015</v>
      </c>
    </row>
    <row r="2329">
      <c r="A2329" s="5" t="s">
        <v>25</v>
      </c>
      <c r="B2329" s="5" t="s">
        <v>292</v>
      </c>
      <c r="C2329" s="5" t="s">
        <v>7016</v>
      </c>
      <c r="D2329" s="5" t="s">
        <v>548</v>
      </c>
      <c r="E2329" s="5" t="s">
        <v>7017</v>
      </c>
      <c r="F2329" s="6" t="s">
        <v>7018</v>
      </c>
    </row>
    <row r="2330">
      <c r="A2330" s="5" t="s">
        <v>25</v>
      </c>
      <c r="B2330" s="5" t="s">
        <v>292</v>
      </c>
      <c r="C2330" s="5" t="s">
        <v>7019</v>
      </c>
      <c r="D2330" s="5" t="s">
        <v>468</v>
      </c>
      <c r="E2330" s="5" t="s">
        <v>7020</v>
      </c>
      <c r="F2330" s="6" t="s">
        <v>7021</v>
      </c>
    </row>
    <row r="2331">
      <c r="A2331" s="5" t="s">
        <v>25</v>
      </c>
      <c r="B2331" s="5" t="s">
        <v>292</v>
      </c>
      <c r="C2331" s="5" t="s">
        <v>7022</v>
      </c>
      <c r="D2331" s="5" t="s">
        <v>468</v>
      </c>
      <c r="E2331" s="5" t="s">
        <v>7023</v>
      </c>
      <c r="F2331" s="6" t="s">
        <v>7024</v>
      </c>
    </row>
    <row r="2332">
      <c r="A2332" s="5" t="s">
        <v>25</v>
      </c>
      <c r="B2332" s="5" t="s">
        <v>292</v>
      </c>
      <c r="C2332" s="5" t="s">
        <v>7025</v>
      </c>
      <c r="D2332" s="5" t="s">
        <v>468</v>
      </c>
      <c r="E2332" s="5"/>
      <c r="F2332" s="6" t="s">
        <v>7026</v>
      </c>
    </row>
    <row r="2333">
      <c r="A2333" s="5" t="s">
        <v>25</v>
      </c>
      <c r="B2333" s="5" t="s">
        <v>292</v>
      </c>
      <c r="C2333" s="5" t="s">
        <v>7027</v>
      </c>
      <c r="D2333" s="5" t="s">
        <v>468</v>
      </c>
      <c r="E2333" s="5" t="s">
        <v>7028</v>
      </c>
      <c r="F2333" s="6" t="s">
        <v>7029</v>
      </c>
    </row>
    <row r="2334">
      <c r="A2334" s="5" t="s">
        <v>25</v>
      </c>
      <c r="B2334" s="5" t="s">
        <v>292</v>
      </c>
      <c r="C2334" s="5" t="s">
        <v>7030</v>
      </c>
      <c r="D2334" s="5" t="s">
        <v>468</v>
      </c>
      <c r="E2334" s="5" t="s">
        <v>7031</v>
      </c>
      <c r="F2334" s="6" t="s">
        <v>7032</v>
      </c>
    </row>
    <row r="2335">
      <c r="A2335" s="5" t="s">
        <v>25</v>
      </c>
      <c r="B2335" s="5" t="s">
        <v>292</v>
      </c>
      <c r="C2335" s="5" t="s">
        <v>7033</v>
      </c>
      <c r="D2335" s="5" t="s">
        <v>468</v>
      </c>
      <c r="E2335" s="5" t="s">
        <v>7034</v>
      </c>
      <c r="F2335" s="6" t="s">
        <v>7035</v>
      </c>
    </row>
    <row r="2336">
      <c r="A2336" s="5" t="s">
        <v>25</v>
      </c>
      <c r="B2336" s="5" t="s">
        <v>292</v>
      </c>
      <c r="C2336" s="5" t="s">
        <v>7036</v>
      </c>
      <c r="D2336" s="5" t="s">
        <v>468</v>
      </c>
      <c r="E2336" s="5" t="s">
        <v>7037</v>
      </c>
      <c r="F2336" s="6" t="s">
        <v>7038</v>
      </c>
    </row>
    <row r="2337">
      <c r="A2337" s="5" t="s">
        <v>25</v>
      </c>
      <c r="B2337" s="5" t="s">
        <v>292</v>
      </c>
      <c r="C2337" s="5" t="s">
        <v>7039</v>
      </c>
      <c r="D2337" s="5" t="s">
        <v>468</v>
      </c>
      <c r="E2337" s="5" t="s">
        <v>7040</v>
      </c>
      <c r="F2337" s="6" t="s">
        <v>7041</v>
      </c>
    </row>
    <row r="2338">
      <c r="A2338" s="5" t="s">
        <v>25</v>
      </c>
      <c r="B2338" s="5" t="s">
        <v>293</v>
      </c>
      <c r="C2338" s="5" t="s">
        <v>7042</v>
      </c>
      <c r="D2338" s="5" t="s">
        <v>468</v>
      </c>
      <c r="E2338" s="5" t="s">
        <v>5969</v>
      </c>
      <c r="F2338" s="6" t="s">
        <v>7043</v>
      </c>
    </row>
    <row r="2339">
      <c r="A2339" s="5" t="s">
        <v>25</v>
      </c>
      <c r="B2339" s="5" t="s">
        <v>293</v>
      </c>
      <c r="C2339" s="5" t="s">
        <v>7044</v>
      </c>
      <c r="D2339" s="5" t="s">
        <v>468</v>
      </c>
      <c r="E2339" s="5"/>
      <c r="F2339" s="6" t="s">
        <v>7045</v>
      </c>
    </row>
    <row r="2340">
      <c r="A2340" s="5" t="s">
        <v>25</v>
      </c>
      <c r="B2340" s="5" t="s">
        <v>293</v>
      </c>
      <c r="C2340" s="5" t="s">
        <v>7046</v>
      </c>
      <c r="D2340" s="5" t="s">
        <v>468</v>
      </c>
      <c r="E2340" s="5"/>
      <c r="F2340" s="6" t="s">
        <v>7047</v>
      </c>
    </row>
    <row r="2341">
      <c r="A2341" s="5" t="s">
        <v>25</v>
      </c>
      <c r="B2341" s="5" t="s">
        <v>293</v>
      </c>
      <c r="C2341" s="5" t="s">
        <v>293</v>
      </c>
      <c r="D2341" s="5" t="s">
        <v>468</v>
      </c>
      <c r="E2341" s="5" t="s">
        <v>7048</v>
      </c>
      <c r="F2341" s="6" t="s">
        <v>7049</v>
      </c>
    </row>
    <row r="2342">
      <c r="A2342" s="5" t="s">
        <v>25</v>
      </c>
      <c r="B2342" s="5" t="s">
        <v>293</v>
      </c>
      <c r="C2342" s="5" t="s">
        <v>7050</v>
      </c>
      <c r="D2342" s="5" t="s">
        <v>468</v>
      </c>
      <c r="E2342" s="5" t="s">
        <v>7051</v>
      </c>
      <c r="F2342" s="6" t="s">
        <v>7052</v>
      </c>
    </row>
    <row r="2343">
      <c r="A2343" s="5" t="s">
        <v>25</v>
      </c>
      <c r="B2343" s="5" t="s">
        <v>293</v>
      </c>
      <c r="C2343" s="5" t="s">
        <v>7053</v>
      </c>
      <c r="D2343" s="5" t="s">
        <v>468</v>
      </c>
      <c r="E2343" s="5" t="s">
        <v>7054</v>
      </c>
      <c r="F2343" s="6" t="s">
        <v>7055</v>
      </c>
    </row>
    <row r="2344">
      <c r="A2344" s="5" t="s">
        <v>25</v>
      </c>
      <c r="B2344" s="5" t="s">
        <v>293</v>
      </c>
      <c r="C2344" s="5" t="s">
        <v>7056</v>
      </c>
      <c r="D2344" s="5" t="s">
        <v>468</v>
      </c>
      <c r="E2344" s="5" t="s">
        <v>7057</v>
      </c>
      <c r="F2344" s="6" t="s">
        <v>7058</v>
      </c>
    </row>
    <row r="2345">
      <c r="A2345" s="5" t="s">
        <v>25</v>
      </c>
      <c r="B2345" s="5" t="s">
        <v>293</v>
      </c>
      <c r="C2345" s="5" t="s">
        <v>7059</v>
      </c>
      <c r="D2345" s="5" t="s">
        <v>468</v>
      </c>
      <c r="E2345" s="5" t="s">
        <v>7060</v>
      </c>
      <c r="F2345" s="6" t="s">
        <v>7061</v>
      </c>
    </row>
    <row r="2346">
      <c r="A2346" s="5" t="s">
        <v>25</v>
      </c>
      <c r="B2346" s="5" t="s">
        <v>293</v>
      </c>
      <c r="C2346" s="5" t="s">
        <v>7062</v>
      </c>
      <c r="D2346" s="5" t="s">
        <v>468</v>
      </c>
      <c r="E2346" s="5" t="s">
        <v>7063</v>
      </c>
      <c r="F2346" s="6" t="s">
        <v>7064</v>
      </c>
    </row>
    <row r="2347">
      <c r="A2347" s="5" t="s">
        <v>25</v>
      </c>
      <c r="B2347" s="5" t="s">
        <v>293</v>
      </c>
      <c r="C2347" s="5" t="s">
        <v>7065</v>
      </c>
      <c r="D2347" s="5" t="s">
        <v>468</v>
      </c>
      <c r="E2347" s="5" t="s">
        <v>7066</v>
      </c>
      <c r="F2347" s="6" t="s">
        <v>7067</v>
      </c>
    </row>
    <row r="2348">
      <c r="A2348" s="5" t="s">
        <v>25</v>
      </c>
      <c r="B2348" s="5" t="s">
        <v>293</v>
      </c>
      <c r="C2348" s="5" t="s">
        <v>7068</v>
      </c>
      <c r="D2348" s="5" t="s">
        <v>468</v>
      </c>
      <c r="E2348" s="5" t="s">
        <v>7069</v>
      </c>
      <c r="F2348" s="6" t="s">
        <v>7070</v>
      </c>
    </row>
    <row r="2349">
      <c r="A2349" s="5" t="s">
        <v>25</v>
      </c>
      <c r="B2349" s="5" t="s">
        <v>293</v>
      </c>
      <c r="C2349" s="5" t="s">
        <v>7071</v>
      </c>
      <c r="D2349" s="5" t="s">
        <v>468</v>
      </c>
      <c r="E2349" s="5" t="s">
        <v>7072</v>
      </c>
      <c r="F2349" s="6" t="s">
        <v>7073</v>
      </c>
    </row>
    <row r="2350">
      <c r="A2350" s="5" t="s">
        <v>25</v>
      </c>
      <c r="B2350" s="5" t="s">
        <v>294</v>
      </c>
      <c r="C2350" s="5" t="s">
        <v>7074</v>
      </c>
      <c r="D2350" s="5" t="s">
        <v>468</v>
      </c>
      <c r="E2350" s="5" t="s">
        <v>7075</v>
      </c>
      <c r="F2350" s="6" t="s">
        <v>7076</v>
      </c>
    </row>
    <row r="2351">
      <c r="A2351" s="5" t="s">
        <v>25</v>
      </c>
      <c r="B2351" s="5" t="s">
        <v>295</v>
      </c>
      <c r="C2351" s="5" t="s">
        <v>7077</v>
      </c>
      <c r="D2351" s="5" t="s">
        <v>468</v>
      </c>
      <c r="E2351" s="5"/>
      <c r="F2351" s="6" t="s">
        <v>7078</v>
      </c>
    </row>
    <row r="2352">
      <c r="A2352" s="5" t="s">
        <v>25</v>
      </c>
      <c r="B2352" s="5" t="s">
        <v>295</v>
      </c>
      <c r="C2352" s="5" t="s">
        <v>7079</v>
      </c>
      <c r="D2352" s="5" t="s">
        <v>4620</v>
      </c>
      <c r="E2352" s="5"/>
      <c r="F2352" s="6" t="s">
        <v>7080</v>
      </c>
    </row>
    <row r="2353">
      <c r="A2353" s="5" t="s">
        <v>25</v>
      </c>
      <c r="B2353" s="5" t="s">
        <v>296</v>
      </c>
      <c r="C2353" s="5" t="s">
        <v>7081</v>
      </c>
      <c r="D2353" s="5" t="s">
        <v>468</v>
      </c>
      <c r="E2353" s="5" t="s">
        <v>7082</v>
      </c>
      <c r="F2353" s="6" t="s">
        <v>7083</v>
      </c>
    </row>
    <row r="2354">
      <c r="A2354" s="5" t="s">
        <v>25</v>
      </c>
      <c r="B2354" s="5" t="s">
        <v>296</v>
      </c>
      <c r="C2354" s="5" t="s">
        <v>7084</v>
      </c>
      <c r="D2354" s="5" t="s">
        <v>468</v>
      </c>
      <c r="E2354" s="5" t="s">
        <v>7085</v>
      </c>
      <c r="F2354" s="6" t="s">
        <v>7086</v>
      </c>
    </row>
    <row r="2355">
      <c r="A2355" s="5" t="s">
        <v>25</v>
      </c>
      <c r="B2355" s="5" t="s">
        <v>296</v>
      </c>
      <c r="C2355" s="5" t="s">
        <v>7087</v>
      </c>
      <c r="D2355" s="5" t="s">
        <v>468</v>
      </c>
      <c r="E2355" s="5" t="s">
        <v>7088</v>
      </c>
      <c r="F2355" s="6" t="s">
        <v>7089</v>
      </c>
    </row>
    <row r="2356">
      <c r="A2356" s="5" t="s">
        <v>25</v>
      </c>
      <c r="B2356" s="5" t="s">
        <v>297</v>
      </c>
      <c r="C2356" s="5" t="s">
        <v>7090</v>
      </c>
      <c r="D2356" s="5" t="s">
        <v>468</v>
      </c>
      <c r="E2356" s="5" t="s">
        <v>7091</v>
      </c>
      <c r="F2356" s="6" t="s">
        <v>7092</v>
      </c>
    </row>
    <row r="2357">
      <c r="A2357" s="5" t="s">
        <v>25</v>
      </c>
      <c r="B2357" s="5" t="s">
        <v>298</v>
      </c>
      <c r="C2357" s="5" t="s">
        <v>7093</v>
      </c>
      <c r="D2357" s="5" t="s">
        <v>468</v>
      </c>
      <c r="E2357" s="5" t="s">
        <v>7094</v>
      </c>
      <c r="F2357" s="6" t="s">
        <v>7095</v>
      </c>
    </row>
    <row r="2358">
      <c r="A2358" s="5" t="s">
        <v>25</v>
      </c>
      <c r="B2358" s="5" t="s">
        <v>298</v>
      </c>
      <c r="C2358" s="5" t="s">
        <v>7096</v>
      </c>
      <c r="D2358" s="5" t="s">
        <v>468</v>
      </c>
      <c r="E2358" s="5" t="s">
        <v>7097</v>
      </c>
      <c r="F2358" s="6" t="s">
        <v>7098</v>
      </c>
    </row>
    <row r="2359">
      <c r="A2359" s="5" t="s">
        <v>25</v>
      </c>
      <c r="B2359" s="5" t="s">
        <v>298</v>
      </c>
      <c r="C2359" s="5" t="s">
        <v>7099</v>
      </c>
      <c r="D2359" s="5" t="s">
        <v>468</v>
      </c>
      <c r="E2359" s="5" t="s">
        <v>7100</v>
      </c>
      <c r="F2359" s="6" t="s">
        <v>7101</v>
      </c>
    </row>
    <row r="2360">
      <c r="A2360" s="5" t="s">
        <v>25</v>
      </c>
      <c r="B2360" s="5" t="s">
        <v>298</v>
      </c>
      <c r="C2360" s="5" t="s">
        <v>7102</v>
      </c>
      <c r="D2360" s="5" t="s">
        <v>468</v>
      </c>
      <c r="E2360" s="5" t="s">
        <v>7103</v>
      </c>
      <c r="F2360" s="6" t="s">
        <v>7104</v>
      </c>
    </row>
    <row r="2361">
      <c r="A2361" s="5" t="s">
        <v>25</v>
      </c>
      <c r="B2361" s="5" t="s">
        <v>298</v>
      </c>
      <c r="C2361" s="5" t="s">
        <v>7105</v>
      </c>
      <c r="D2361" s="5" t="s">
        <v>548</v>
      </c>
      <c r="E2361" s="5"/>
      <c r="F2361" s="6" t="s">
        <v>7106</v>
      </c>
    </row>
    <row r="2362">
      <c r="A2362" s="5" t="s">
        <v>25</v>
      </c>
      <c r="B2362" s="5" t="s">
        <v>298</v>
      </c>
      <c r="C2362" s="5" t="s">
        <v>7107</v>
      </c>
      <c r="D2362" s="5" t="s">
        <v>468</v>
      </c>
      <c r="E2362" s="5" t="s">
        <v>7108</v>
      </c>
      <c r="F2362" s="6" t="s">
        <v>7109</v>
      </c>
    </row>
    <row r="2363">
      <c r="A2363" s="5" t="s">
        <v>25</v>
      </c>
      <c r="B2363" s="5" t="s">
        <v>298</v>
      </c>
      <c r="C2363" s="5" t="s">
        <v>7110</v>
      </c>
      <c r="D2363" s="5" t="s">
        <v>468</v>
      </c>
      <c r="E2363" s="5" t="s">
        <v>7111</v>
      </c>
      <c r="F2363" s="6" t="s">
        <v>7112</v>
      </c>
    </row>
    <row r="2364">
      <c r="A2364" s="5" t="s">
        <v>25</v>
      </c>
      <c r="B2364" s="5" t="s">
        <v>298</v>
      </c>
      <c r="C2364" s="5" t="s">
        <v>7113</v>
      </c>
      <c r="D2364" s="5" t="s">
        <v>468</v>
      </c>
      <c r="E2364" s="5" t="s">
        <v>7114</v>
      </c>
      <c r="F2364" s="6" t="s">
        <v>7115</v>
      </c>
    </row>
    <row r="2365">
      <c r="A2365" s="5" t="s">
        <v>25</v>
      </c>
      <c r="B2365" s="5" t="s">
        <v>298</v>
      </c>
      <c r="C2365" s="5" t="s">
        <v>7116</v>
      </c>
      <c r="D2365" s="5" t="s">
        <v>468</v>
      </c>
      <c r="E2365" s="5"/>
      <c r="F2365" s="6" t="s">
        <v>7117</v>
      </c>
    </row>
    <row r="2366">
      <c r="A2366" s="5" t="s">
        <v>25</v>
      </c>
      <c r="B2366" s="5" t="s">
        <v>298</v>
      </c>
      <c r="C2366" s="5" t="s">
        <v>7118</v>
      </c>
      <c r="D2366" s="5" t="s">
        <v>468</v>
      </c>
      <c r="E2366" s="5" t="s">
        <v>7119</v>
      </c>
      <c r="F2366" s="6" t="s">
        <v>7120</v>
      </c>
    </row>
    <row r="2367">
      <c r="A2367" s="5" t="s">
        <v>25</v>
      </c>
      <c r="B2367" s="5" t="s">
        <v>298</v>
      </c>
      <c r="C2367" s="5" t="s">
        <v>7121</v>
      </c>
      <c r="D2367" s="5" t="s">
        <v>468</v>
      </c>
      <c r="E2367" s="5" t="s">
        <v>7122</v>
      </c>
      <c r="F2367" s="6" t="s">
        <v>7123</v>
      </c>
    </row>
    <row r="2368">
      <c r="A2368" s="5" t="s">
        <v>25</v>
      </c>
      <c r="B2368" s="5" t="s">
        <v>298</v>
      </c>
      <c r="C2368" s="5" t="s">
        <v>7124</v>
      </c>
      <c r="D2368" s="5" t="s">
        <v>468</v>
      </c>
      <c r="E2368" s="5" t="s">
        <v>7125</v>
      </c>
      <c r="F2368" s="6" t="s">
        <v>7126</v>
      </c>
    </row>
    <row r="2369">
      <c r="A2369" s="5" t="s">
        <v>25</v>
      </c>
      <c r="B2369" s="5" t="s">
        <v>298</v>
      </c>
      <c r="C2369" s="5" t="s">
        <v>7127</v>
      </c>
      <c r="D2369" s="5" t="s">
        <v>468</v>
      </c>
      <c r="E2369" s="5" t="s">
        <v>7128</v>
      </c>
      <c r="F2369" s="6" t="s">
        <v>7129</v>
      </c>
    </row>
    <row r="2370">
      <c r="A2370" s="5" t="s">
        <v>25</v>
      </c>
      <c r="B2370" s="5" t="s">
        <v>298</v>
      </c>
      <c r="C2370" s="5" t="s">
        <v>7130</v>
      </c>
      <c r="D2370" s="5" t="s">
        <v>468</v>
      </c>
      <c r="E2370" s="5" t="s">
        <v>7131</v>
      </c>
      <c r="F2370" s="6" t="s">
        <v>7132</v>
      </c>
    </row>
    <row r="2371">
      <c r="A2371" s="5" t="s">
        <v>25</v>
      </c>
      <c r="B2371" s="5" t="s">
        <v>298</v>
      </c>
      <c r="C2371" s="5" t="s">
        <v>7133</v>
      </c>
      <c r="D2371" s="5" t="s">
        <v>468</v>
      </c>
      <c r="E2371" s="5" t="s">
        <v>7134</v>
      </c>
      <c r="F2371" s="6" t="s">
        <v>7135</v>
      </c>
    </row>
    <row r="2372">
      <c r="A2372" s="5" t="s">
        <v>25</v>
      </c>
      <c r="B2372" s="5" t="s">
        <v>298</v>
      </c>
      <c r="C2372" s="5" t="s">
        <v>7136</v>
      </c>
      <c r="D2372" s="5" t="s">
        <v>468</v>
      </c>
      <c r="E2372" s="5" t="s">
        <v>7137</v>
      </c>
      <c r="F2372" s="6" t="s">
        <v>7138</v>
      </c>
    </row>
    <row r="2373">
      <c r="A2373" s="5" t="s">
        <v>25</v>
      </c>
      <c r="B2373" s="5" t="s">
        <v>298</v>
      </c>
      <c r="C2373" s="5" t="s">
        <v>7139</v>
      </c>
      <c r="D2373" s="5" t="s">
        <v>468</v>
      </c>
      <c r="E2373" s="5" t="s">
        <v>7140</v>
      </c>
      <c r="F2373" s="6" t="s">
        <v>7141</v>
      </c>
    </row>
    <row r="2374">
      <c r="A2374" s="5" t="s">
        <v>25</v>
      </c>
      <c r="B2374" s="5" t="s">
        <v>298</v>
      </c>
      <c r="C2374" s="5" t="s">
        <v>7142</v>
      </c>
      <c r="D2374" s="5" t="s">
        <v>468</v>
      </c>
      <c r="E2374" s="5" t="s">
        <v>7143</v>
      </c>
      <c r="F2374" s="6" t="s">
        <v>7144</v>
      </c>
    </row>
    <row r="2375">
      <c r="A2375" s="5" t="s">
        <v>25</v>
      </c>
      <c r="B2375" s="5" t="s">
        <v>298</v>
      </c>
      <c r="C2375" s="5" t="s">
        <v>7145</v>
      </c>
      <c r="D2375" s="5" t="s">
        <v>468</v>
      </c>
      <c r="E2375" s="5" t="s">
        <v>7146</v>
      </c>
      <c r="F2375" s="6" t="s">
        <v>7147</v>
      </c>
    </row>
    <row r="2376">
      <c r="A2376" s="5" t="s">
        <v>25</v>
      </c>
      <c r="B2376" s="5" t="s">
        <v>298</v>
      </c>
      <c r="C2376" s="5" t="s">
        <v>7148</v>
      </c>
      <c r="D2376" s="5" t="s">
        <v>468</v>
      </c>
      <c r="E2376" s="5" t="s">
        <v>7149</v>
      </c>
      <c r="F2376" s="6" t="s">
        <v>7150</v>
      </c>
    </row>
    <row r="2377">
      <c r="A2377" s="5" t="s">
        <v>25</v>
      </c>
      <c r="B2377" s="5" t="s">
        <v>298</v>
      </c>
      <c r="C2377" s="5" t="s">
        <v>7151</v>
      </c>
      <c r="D2377" s="5" t="s">
        <v>468</v>
      </c>
      <c r="E2377" s="5" t="s">
        <v>7152</v>
      </c>
      <c r="F2377" s="6" t="s">
        <v>7153</v>
      </c>
    </row>
    <row r="2378">
      <c r="A2378" s="5" t="s">
        <v>25</v>
      </c>
      <c r="B2378" s="5" t="s">
        <v>298</v>
      </c>
      <c r="C2378" s="5" t="s">
        <v>7154</v>
      </c>
      <c r="D2378" s="5" t="s">
        <v>468</v>
      </c>
      <c r="E2378" s="5" t="s">
        <v>7155</v>
      </c>
      <c r="F2378" s="6" t="s">
        <v>7156</v>
      </c>
    </row>
    <row r="2379">
      <c r="A2379" s="5" t="s">
        <v>25</v>
      </c>
      <c r="B2379" s="5" t="s">
        <v>298</v>
      </c>
      <c r="C2379" s="5" t="s">
        <v>7157</v>
      </c>
      <c r="D2379" s="5" t="s">
        <v>468</v>
      </c>
      <c r="E2379" s="5" t="s">
        <v>7158</v>
      </c>
      <c r="F2379" s="6" t="s">
        <v>7159</v>
      </c>
    </row>
    <row r="2380">
      <c r="A2380" s="5" t="s">
        <v>25</v>
      </c>
      <c r="B2380" s="5" t="s">
        <v>298</v>
      </c>
      <c r="C2380" s="5" t="s">
        <v>7160</v>
      </c>
      <c r="D2380" s="5" t="s">
        <v>468</v>
      </c>
      <c r="E2380" s="5" t="s">
        <v>7161</v>
      </c>
      <c r="F2380" s="6" t="s">
        <v>7162</v>
      </c>
    </row>
    <row r="2381">
      <c r="A2381" s="5" t="s">
        <v>25</v>
      </c>
      <c r="B2381" s="5" t="s">
        <v>298</v>
      </c>
      <c r="C2381" s="5" t="s">
        <v>7163</v>
      </c>
      <c r="D2381" s="5" t="s">
        <v>548</v>
      </c>
      <c r="E2381" s="5" t="s">
        <v>7164</v>
      </c>
      <c r="F2381" s="6" t="s">
        <v>7165</v>
      </c>
    </row>
    <row r="2382">
      <c r="A2382" s="5" t="s">
        <v>25</v>
      </c>
      <c r="B2382" s="5" t="s">
        <v>298</v>
      </c>
      <c r="C2382" s="5" t="s">
        <v>7166</v>
      </c>
      <c r="D2382" s="5" t="s">
        <v>468</v>
      </c>
      <c r="E2382" s="5" t="s">
        <v>7167</v>
      </c>
      <c r="F2382" s="6" t="s">
        <v>7168</v>
      </c>
    </row>
    <row r="2383">
      <c r="A2383" s="5" t="s">
        <v>25</v>
      </c>
      <c r="B2383" s="5" t="s">
        <v>298</v>
      </c>
      <c r="C2383" s="5" t="s">
        <v>7169</v>
      </c>
      <c r="D2383" s="5" t="s">
        <v>468</v>
      </c>
      <c r="E2383" s="5"/>
      <c r="F2383" s="6" t="s">
        <v>7170</v>
      </c>
    </row>
    <row r="2384">
      <c r="A2384" s="5" t="s">
        <v>25</v>
      </c>
      <c r="B2384" s="5" t="s">
        <v>298</v>
      </c>
      <c r="C2384" s="5" t="s">
        <v>7171</v>
      </c>
      <c r="D2384" s="5" t="s">
        <v>468</v>
      </c>
      <c r="E2384" s="5" t="s">
        <v>7172</v>
      </c>
      <c r="F2384" s="6" t="s">
        <v>7173</v>
      </c>
    </row>
    <row r="2385">
      <c r="A2385" s="5" t="s">
        <v>25</v>
      </c>
      <c r="B2385" s="5" t="s">
        <v>298</v>
      </c>
      <c r="C2385" s="5" t="s">
        <v>7174</v>
      </c>
      <c r="D2385" s="5" t="s">
        <v>468</v>
      </c>
      <c r="E2385" s="5" t="s">
        <v>7175</v>
      </c>
      <c r="F2385" s="6" t="s">
        <v>7176</v>
      </c>
    </row>
    <row r="2386">
      <c r="A2386" s="5" t="s">
        <v>25</v>
      </c>
      <c r="B2386" s="5" t="s">
        <v>298</v>
      </c>
      <c r="C2386" s="5" t="s">
        <v>7177</v>
      </c>
      <c r="D2386" s="5" t="s">
        <v>468</v>
      </c>
      <c r="E2386" s="5" t="s">
        <v>7178</v>
      </c>
      <c r="F2386" s="6" t="s">
        <v>7179</v>
      </c>
    </row>
    <row r="2387">
      <c r="A2387" s="5" t="s">
        <v>25</v>
      </c>
      <c r="B2387" s="5" t="s">
        <v>298</v>
      </c>
      <c r="C2387" s="5" t="s">
        <v>7180</v>
      </c>
      <c r="D2387" s="5" t="s">
        <v>468</v>
      </c>
      <c r="E2387" s="5" t="s">
        <v>7181</v>
      </c>
      <c r="F2387" s="6" t="s">
        <v>7182</v>
      </c>
    </row>
    <row r="2388">
      <c r="A2388" s="5" t="s">
        <v>25</v>
      </c>
      <c r="B2388" s="5" t="s">
        <v>298</v>
      </c>
      <c r="C2388" s="5" t="s">
        <v>7183</v>
      </c>
      <c r="D2388" s="5" t="s">
        <v>468</v>
      </c>
      <c r="E2388" s="5" t="s">
        <v>7184</v>
      </c>
      <c r="F2388" s="6" t="s">
        <v>7185</v>
      </c>
    </row>
    <row r="2389">
      <c r="A2389" s="5" t="s">
        <v>25</v>
      </c>
      <c r="B2389" s="5" t="s">
        <v>299</v>
      </c>
      <c r="C2389" s="5" t="s">
        <v>7186</v>
      </c>
      <c r="D2389" s="5" t="s">
        <v>468</v>
      </c>
      <c r="E2389" s="5" t="s">
        <v>7187</v>
      </c>
      <c r="F2389" s="6" t="s">
        <v>7188</v>
      </c>
    </row>
    <row r="2390">
      <c r="A2390" s="5" t="s">
        <v>25</v>
      </c>
      <c r="B2390" s="5" t="s">
        <v>299</v>
      </c>
      <c r="C2390" s="5" t="s">
        <v>7189</v>
      </c>
      <c r="D2390" s="5" t="s">
        <v>468</v>
      </c>
      <c r="E2390" s="5" t="s">
        <v>7190</v>
      </c>
      <c r="F2390" s="6" t="s">
        <v>7191</v>
      </c>
    </row>
    <row r="2391">
      <c r="A2391" s="5" t="s">
        <v>25</v>
      </c>
      <c r="B2391" s="5" t="s">
        <v>299</v>
      </c>
      <c r="C2391" s="5" t="s">
        <v>7192</v>
      </c>
      <c r="D2391" s="5" t="s">
        <v>468</v>
      </c>
      <c r="E2391" s="5" t="s">
        <v>7193</v>
      </c>
      <c r="F2391" s="6" t="s">
        <v>7194</v>
      </c>
    </row>
    <row r="2392">
      <c r="A2392" s="5" t="s">
        <v>25</v>
      </c>
      <c r="B2392" s="5" t="s">
        <v>299</v>
      </c>
      <c r="C2392" s="5" t="s">
        <v>7195</v>
      </c>
      <c r="D2392" s="5" t="s">
        <v>468</v>
      </c>
      <c r="E2392" s="5" t="s">
        <v>7193</v>
      </c>
      <c r="F2392" s="6" t="s">
        <v>7196</v>
      </c>
    </row>
    <row r="2393">
      <c r="A2393" s="5" t="s">
        <v>25</v>
      </c>
      <c r="B2393" s="5" t="s">
        <v>299</v>
      </c>
      <c r="C2393" s="5" t="s">
        <v>7197</v>
      </c>
      <c r="D2393" s="5" t="s">
        <v>468</v>
      </c>
      <c r="E2393" s="5"/>
      <c r="F2393" s="6" t="s">
        <v>7198</v>
      </c>
    </row>
    <row r="2394">
      <c r="A2394" s="5" t="s">
        <v>25</v>
      </c>
      <c r="B2394" s="5" t="s">
        <v>299</v>
      </c>
      <c r="C2394" s="5" t="s">
        <v>7199</v>
      </c>
      <c r="D2394" s="5" t="s">
        <v>468</v>
      </c>
      <c r="E2394" s="5" t="s">
        <v>7200</v>
      </c>
      <c r="F2394" s="6" t="s">
        <v>7201</v>
      </c>
    </row>
    <row r="2395">
      <c r="A2395" s="5" t="s">
        <v>25</v>
      </c>
      <c r="B2395" s="5" t="s">
        <v>299</v>
      </c>
      <c r="C2395" s="5" t="s">
        <v>7202</v>
      </c>
      <c r="D2395" s="5" t="s">
        <v>468</v>
      </c>
      <c r="E2395" s="5" t="s">
        <v>7203</v>
      </c>
      <c r="F2395" s="6" t="s">
        <v>7204</v>
      </c>
    </row>
    <row r="2396">
      <c r="A2396" s="5" t="s">
        <v>25</v>
      </c>
      <c r="B2396" s="5" t="s">
        <v>299</v>
      </c>
      <c r="C2396" s="5" t="s">
        <v>7205</v>
      </c>
      <c r="D2396" s="5" t="s">
        <v>468</v>
      </c>
      <c r="E2396" s="5" t="s">
        <v>7206</v>
      </c>
      <c r="F2396" s="6" t="s">
        <v>7207</v>
      </c>
    </row>
    <row r="2397">
      <c r="A2397" s="5" t="s">
        <v>25</v>
      </c>
      <c r="B2397" s="5" t="s">
        <v>299</v>
      </c>
      <c r="C2397" s="5" t="s">
        <v>7208</v>
      </c>
      <c r="D2397" s="5" t="s">
        <v>468</v>
      </c>
      <c r="E2397" s="5" t="s">
        <v>7206</v>
      </c>
      <c r="F2397" s="6" t="s">
        <v>7209</v>
      </c>
    </row>
    <row r="2398">
      <c r="A2398" s="5" t="s">
        <v>25</v>
      </c>
      <c r="B2398" s="5" t="s">
        <v>299</v>
      </c>
      <c r="C2398" s="5" t="s">
        <v>7210</v>
      </c>
      <c r="D2398" s="5" t="s">
        <v>468</v>
      </c>
      <c r="E2398" s="5" t="s">
        <v>7211</v>
      </c>
      <c r="F2398" s="6" t="s">
        <v>7212</v>
      </c>
    </row>
    <row r="2399">
      <c r="A2399" s="5" t="s">
        <v>25</v>
      </c>
      <c r="B2399" s="5" t="s">
        <v>299</v>
      </c>
      <c r="C2399" s="5" t="s">
        <v>7213</v>
      </c>
      <c r="D2399" s="5" t="s">
        <v>548</v>
      </c>
      <c r="E2399" s="5" t="s">
        <v>7214</v>
      </c>
      <c r="F2399" s="6" t="s">
        <v>7215</v>
      </c>
    </row>
    <row r="2400">
      <c r="A2400" s="5" t="s">
        <v>25</v>
      </c>
      <c r="B2400" s="5" t="s">
        <v>299</v>
      </c>
      <c r="C2400" s="5" t="s">
        <v>7216</v>
      </c>
      <c r="D2400" s="5" t="s">
        <v>468</v>
      </c>
      <c r="E2400" s="5" t="s">
        <v>7217</v>
      </c>
      <c r="F2400" s="6" t="s">
        <v>7218</v>
      </c>
    </row>
    <row r="2401">
      <c r="A2401" s="5" t="s">
        <v>25</v>
      </c>
      <c r="B2401" s="5" t="s">
        <v>299</v>
      </c>
      <c r="C2401" s="5" t="s">
        <v>7219</v>
      </c>
      <c r="D2401" s="5" t="s">
        <v>468</v>
      </c>
      <c r="E2401" s="5" t="s">
        <v>7220</v>
      </c>
      <c r="F2401" s="6" t="s">
        <v>7221</v>
      </c>
    </row>
    <row r="2402">
      <c r="A2402" s="5" t="s">
        <v>25</v>
      </c>
      <c r="B2402" s="5" t="s">
        <v>299</v>
      </c>
      <c r="C2402" s="5" t="s">
        <v>7222</v>
      </c>
      <c r="D2402" s="5" t="s">
        <v>468</v>
      </c>
      <c r="E2402" s="5" t="s">
        <v>7223</v>
      </c>
      <c r="F2402" s="6" t="s">
        <v>7224</v>
      </c>
    </row>
    <row r="2403">
      <c r="A2403" s="5" t="s">
        <v>25</v>
      </c>
      <c r="B2403" s="5" t="s">
        <v>299</v>
      </c>
      <c r="C2403" s="5" t="s">
        <v>7225</v>
      </c>
      <c r="D2403" s="5" t="s">
        <v>468</v>
      </c>
      <c r="E2403" s="5" t="s">
        <v>7226</v>
      </c>
      <c r="F2403" s="6" t="s">
        <v>7227</v>
      </c>
    </row>
    <row r="2404">
      <c r="A2404" s="5" t="s">
        <v>25</v>
      </c>
      <c r="B2404" s="5" t="s">
        <v>299</v>
      </c>
      <c r="C2404" s="5" t="s">
        <v>7228</v>
      </c>
      <c r="D2404" s="5" t="s">
        <v>548</v>
      </c>
      <c r="E2404" s="5" t="s">
        <v>7193</v>
      </c>
      <c r="F2404" s="6" t="s">
        <v>7229</v>
      </c>
    </row>
    <row r="2405">
      <c r="A2405" s="5" t="s">
        <v>25</v>
      </c>
      <c r="B2405" s="5" t="s">
        <v>299</v>
      </c>
      <c r="C2405" s="5" t="s">
        <v>7230</v>
      </c>
      <c r="D2405" s="5" t="s">
        <v>468</v>
      </c>
      <c r="E2405" s="5" t="s">
        <v>7231</v>
      </c>
      <c r="F2405" s="6" t="s">
        <v>7232</v>
      </c>
    </row>
    <row r="2406">
      <c r="A2406" s="5" t="s">
        <v>25</v>
      </c>
      <c r="B2406" s="5" t="s">
        <v>299</v>
      </c>
      <c r="C2406" s="5" t="s">
        <v>7233</v>
      </c>
      <c r="D2406" s="5" t="s">
        <v>468</v>
      </c>
      <c r="E2406" s="5" t="s">
        <v>7234</v>
      </c>
      <c r="F2406" s="6" t="s">
        <v>7235</v>
      </c>
    </row>
    <row r="2407">
      <c r="A2407" s="5" t="s">
        <v>25</v>
      </c>
      <c r="B2407" s="5" t="s">
        <v>299</v>
      </c>
      <c r="C2407" s="5" t="s">
        <v>7236</v>
      </c>
      <c r="D2407" s="5" t="s">
        <v>468</v>
      </c>
      <c r="E2407" s="5" t="s">
        <v>7237</v>
      </c>
      <c r="F2407" s="6" t="s">
        <v>7238</v>
      </c>
    </row>
    <row r="2408">
      <c r="A2408" s="5" t="s">
        <v>25</v>
      </c>
      <c r="B2408" s="5" t="s">
        <v>299</v>
      </c>
      <c r="C2408" s="5" t="s">
        <v>7239</v>
      </c>
      <c r="D2408" s="5" t="s">
        <v>468</v>
      </c>
      <c r="E2408" s="5" t="s">
        <v>7240</v>
      </c>
      <c r="F2408" s="6" t="s">
        <v>7241</v>
      </c>
    </row>
    <row r="2409">
      <c r="A2409" s="5" t="s">
        <v>25</v>
      </c>
      <c r="B2409" s="5" t="s">
        <v>300</v>
      </c>
      <c r="C2409" s="5" t="s">
        <v>7242</v>
      </c>
      <c r="D2409" s="5" t="s">
        <v>468</v>
      </c>
      <c r="E2409" s="5"/>
      <c r="F2409" s="6" t="s">
        <v>7243</v>
      </c>
    </row>
    <row r="2410">
      <c r="A2410" s="5" t="s">
        <v>25</v>
      </c>
      <c r="B2410" s="5" t="s">
        <v>300</v>
      </c>
      <c r="C2410" s="5" t="s">
        <v>7244</v>
      </c>
      <c r="D2410" s="5" t="s">
        <v>468</v>
      </c>
      <c r="E2410" s="5"/>
      <c r="F2410" s="6" t="s">
        <v>7245</v>
      </c>
    </row>
    <row r="2411">
      <c r="A2411" s="5" t="s">
        <v>25</v>
      </c>
      <c r="B2411" s="5" t="s">
        <v>300</v>
      </c>
      <c r="C2411" s="5" t="s">
        <v>7246</v>
      </c>
      <c r="D2411" s="5" t="s">
        <v>468</v>
      </c>
      <c r="E2411" s="5" t="s">
        <v>7247</v>
      </c>
      <c r="F2411" s="6" t="s">
        <v>7248</v>
      </c>
    </row>
    <row r="2412">
      <c r="A2412" s="5" t="s">
        <v>25</v>
      </c>
      <c r="B2412" s="5" t="s">
        <v>300</v>
      </c>
      <c r="C2412" s="5" t="s">
        <v>7249</v>
      </c>
      <c r="D2412" s="5" t="s">
        <v>468</v>
      </c>
      <c r="E2412" s="5"/>
      <c r="F2412" s="6" t="s">
        <v>7250</v>
      </c>
    </row>
    <row r="2413">
      <c r="A2413" s="5" t="s">
        <v>25</v>
      </c>
      <c r="B2413" s="5" t="s">
        <v>300</v>
      </c>
      <c r="C2413" s="5" t="s">
        <v>7251</v>
      </c>
      <c r="D2413" s="5" t="s">
        <v>468</v>
      </c>
      <c r="E2413" s="5" t="s">
        <v>7252</v>
      </c>
      <c r="F2413" s="6" t="s">
        <v>7253</v>
      </c>
    </row>
    <row r="2414">
      <c r="A2414" s="5" t="s">
        <v>25</v>
      </c>
      <c r="B2414" s="5" t="s">
        <v>300</v>
      </c>
      <c r="C2414" s="5" t="s">
        <v>7254</v>
      </c>
      <c r="D2414" s="5" t="s">
        <v>468</v>
      </c>
      <c r="E2414" s="5" t="s">
        <v>7255</v>
      </c>
      <c r="F2414" s="6" t="s">
        <v>7256</v>
      </c>
    </row>
    <row r="2415">
      <c r="A2415" s="5" t="s">
        <v>25</v>
      </c>
      <c r="B2415" s="5" t="s">
        <v>300</v>
      </c>
      <c r="C2415" s="5" t="s">
        <v>7257</v>
      </c>
      <c r="D2415" s="5" t="s">
        <v>468</v>
      </c>
      <c r="E2415" s="5" t="s">
        <v>7258</v>
      </c>
      <c r="F2415" s="6" t="s">
        <v>7259</v>
      </c>
    </row>
    <row r="2416">
      <c r="A2416" s="5" t="s">
        <v>25</v>
      </c>
      <c r="B2416" s="5" t="s">
        <v>300</v>
      </c>
      <c r="C2416" s="5" t="s">
        <v>7260</v>
      </c>
      <c r="D2416" s="5" t="s">
        <v>468</v>
      </c>
      <c r="E2416" s="5" t="s">
        <v>3251</v>
      </c>
      <c r="F2416" s="6" t="s">
        <v>7261</v>
      </c>
    </row>
    <row r="2417">
      <c r="A2417" s="5" t="s">
        <v>25</v>
      </c>
      <c r="B2417" s="5" t="s">
        <v>301</v>
      </c>
      <c r="C2417" s="5" t="s">
        <v>7262</v>
      </c>
      <c r="D2417" s="5" t="s">
        <v>468</v>
      </c>
      <c r="E2417" s="5" t="s">
        <v>7263</v>
      </c>
      <c r="F2417" s="6" t="s">
        <v>7264</v>
      </c>
    </row>
    <row r="2418">
      <c r="A2418" s="5" t="s">
        <v>25</v>
      </c>
      <c r="B2418" s="5" t="s">
        <v>301</v>
      </c>
      <c r="C2418" s="5" t="s">
        <v>7265</v>
      </c>
      <c r="D2418" s="5" t="s">
        <v>468</v>
      </c>
      <c r="E2418" s="5" t="s">
        <v>7266</v>
      </c>
      <c r="F2418" s="6" t="s">
        <v>7267</v>
      </c>
    </row>
    <row r="2419">
      <c r="A2419" s="5" t="s">
        <v>25</v>
      </c>
      <c r="B2419" s="5" t="s">
        <v>301</v>
      </c>
      <c r="C2419" s="5" t="s">
        <v>7268</v>
      </c>
      <c r="D2419" s="5" t="s">
        <v>468</v>
      </c>
      <c r="E2419" s="5" t="s">
        <v>7269</v>
      </c>
      <c r="F2419" s="6" t="s">
        <v>7270</v>
      </c>
    </row>
    <row r="2420">
      <c r="A2420" s="5" t="s">
        <v>25</v>
      </c>
      <c r="B2420" s="5" t="s">
        <v>301</v>
      </c>
      <c r="C2420" s="5" t="s">
        <v>7271</v>
      </c>
      <c r="D2420" s="5" t="s">
        <v>548</v>
      </c>
      <c r="E2420" s="5" t="s">
        <v>7272</v>
      </c>
      <c r="F2420" s="6" t="s">
        <v>7273</v>
      </c>
    </row>
    <row r="2421">
      <c r="A2421" s="5" t="s">
        <v>25</v>
      </c>
      <c r="B2421" s="5" t="s">
        <v>301</v>
      </c>
      <c r="C2421" s="5" t="s">
        <v>7274</v>
      </c>
      <c r="D2421" s="5" t="s">
        <v>468</v>
      </c>
      <c r="E2421" s="5" t="s">
        <v>7275</v>
      </c>
      <c r="F2421" s="6" t="s">
        <v>7276</v>
      </c>
    </row>
    <row r="2422">
      <c r="A2422" s="5" t="s">
        <v>25</v>
      </c>
      <c r="B2422" s="5" t="s">
        <v>301</v>
      </c>
      <c r="C2422" s="5" t="s">
        <v>7277</v>
      </c>
      <c r="D2422" s="5" t="s">
        <v>468</v>
      </c>
      <c r="E2422" s="5" t="s">
        <v>7278</v>
      </c>
      <c r="F2422" s="6" t="s">
        <v>7279</v>
      </c>
    </row>
    <row r="2423">
      <c r="A2423" s="5" t="s">
        <v>25</v>
      </c>
      <c r="B2423" s="5" t="s">
        <v>301</v>
      </c>
      <c r="C2423" s="5" t="s">
        <v>7280</v>
      </c>
      <c r="D2423" s="5" t="s">
        <v>468</v>
      </c>
      <c r="E2423" s="5" t="s">
        <v>7281</v>
      </c>
      <c r="F2423" s="6" t="s">
        <v>7282</v>
      </c>
    </row>
    <row r="2424">
      <c r="A2424" s="5" t="s">
        <v>25</v>
      </c>
      <c r="B2424" s="5" t="s">
        <v>301</v>
      </c>
      <c r="C2424" s="5" t="s">
        <v>7283</v>
      </c>
      <c r="D2424" s="5" t="s">
        <v>548</v>
      </c>
      <c r="E2424" s="5"/>
      <c r="F2424" s="6" t="s">
        <v>7284</v>
      </c>
    </row>
    <row r="2425">
      <c r="A2425" s="5" t="s">
        <v>25</v>
      </c>
      <c r="B2425" s="5" t="s">
        <v>301</v>
      </c>
      <c r="C2425" s="5" t="s">
        <v>7285</v>
      </c>
      <c r="D2425" s="5" t="s">
        <v>468</v>
      </c>
      <c r="E2425" s="5" t="s">
        <v>7286</v>
      </c>
      <c r="F2425" s="6" t="s">
        <v>7287</v>
      </c>
    </row>
    <row r="2426">
      <c r="A2426" s="5" t="s">
        <v>25</v>
      </c>
      <c r="B2426" s="5" t="s">
        <v>301</v>
      </c>
      <c r="C2426" s="5" t="s">
        <v>7288</v>
      </c>
      <c r="D2426" s="5" t="s">
        <v>468</v>
      </c>
      <c r="E2426" s="5" t="s">
        <v>7289</v>
      </c>
      <c r="F2426" s="6" t="s">
        <v>7290</v>
      </c>
    </row>
    <row r="2427">
      <c r="A2427" s="5" t="s">
        <v>25</v>
      </c>
      <c r="B2427" s="5" t="s">
        <v>301</v>
      </c>
      <c r="C2427" s="5" t="s">
        <v>7291</v>
      </c>
      <c r="D2427" s="5" t="s">
        <v>468</v>
      </c>
      <c r="E2427" s="5" t="s">
        <v>7292</v>
      </c>
      <c r="F2427" s="6" t="s">
        <v>7293</v>
      </c>
    </row>
    <row r="2428">
      <c r="A2428" s="5" t="s">
        <v>25</v>
      </c>
      <c r="B2428" s="5" t="s">
        <v>301</v>
      </c>
      <c r="C2428" s="5" t="s">
        <v>7294</v>
      </c>
      <c r="D2428" s="5" t="s">
        <v>468</v>
      </c>
      <c r="E2428" s="5" t="s">
        <v>7295</v>
      </c>
      <c r="F2428" s="6" t="s">
        <v>7296</v>
      </c>
    </row>
    <row r="2429">
      <c r="A2429" s="5" t="s">
        <v>25</v>
      </c>
      <c r="B2429" s="5" t="s">
        <v>301</v>
      </c>
      <c r="C2429" s="5" t="s">
        <v>7297</v>
      </c>
      <c r="D2429" s="5" t="s">
        <v>468</v>
      </c>
      <c r="E2429" s="5" t="s">
        <v>7298</v>
      </c>
      <c r="F2429" s="6" t="s">
        <v>7299</v>
      </c>
    </row>
    <row r="2430">
      <c r="A2430" s="5" t="s">
        <v>25</v>
      </c>
      <c r="B2430" s="5" t="s">
        <v>301</v>
      </c>
      <c r="C2430" s="5" t="s">
        <v>7300</v>
      </c>
      <c r="D2430" s="5" t="s">
        <v>548</v>
      </c>
      <c r="E2430" s="5" t="s">
        <v>7301</v>
      </c>
      <c r="F2430" s="6" t="s">
        <v>7302</v>
      </c>
    </row>
    <row r="2431">
      <c r="A2431" s="5" t="s">
        <v>25</v>
      </c>
      <c r="B2431" s="5" t="s">
        <v>301</v>
      </c>
      <c r="C2431" s="5" t="s">
        <v>7303</v>
      </c>
      <c r="D2431" s="5" t="s">
        <v>468</v>
      </c>
      <c r="E2431" s="5" t="s">
        <v>7304</v>
      </c>
      <c r="F2431" s="6" t="s">
        <v>7305</v>
      </c>
    </row>
    <row r="2432">
      <c r="A2432" s="5" t="s">
        <v>25</v>
      </c>
      <c r="B2432" s="5" t="s">
        <v>302</v>
      </c>
      <c r="C2432" s="5" t="s">
        <v>7306</v>
      </c>
      <c r="D2432" s="5" t="s">
        <v>468</v>
      </c>
      <c r="E2432" s="5" t="s">
        <v>7307</v>
      </c>
      <c r="F2432" s="6" t="s">
        <v>7308</v>
      </c>
    </row>
    <row r="2433">
      <c r="A2433" s="5" t="s">
        <v>25</v>
      </c>
      <c r="B2433" s="5" t="s">
        <v>302</v>
      </c>
      <c r="C2433" s="5" t="s">
        <v>7309</v>
      </c>
      <c r="D2433" s="5" t="s">
        <v>468</v>
      </c>
      <c r="E2433" s="5" t="s">
        <v>7310</v>
      </c>
      <c r="F2433" s="6" t="s">
        <v>7311</v>
      </c>
    </row>
    <row r="2434">
      <c r="A2434" s="5" t="s">
        <v>25</v>
      </c>
      <c r="B2434" s="5" t="s">
        <v>302</v>
      </c>
      <c r="C2434" s="5" t="s">
        <v>7312</v>
      </c>
      <c r="D2434" s="5" t="s">
        <v>468</v>
      </c>
      <c r="E2434" s="5" t="s">
        <v>7313</v>
      </c>
      <c r="F2434" s="6" t="s">
        <v>7314</v>
      </c>
    </row>
    <row r="2435">
      <c r="A2435" s="5" t="s">
        <v>25</v>
      </c>
      <c r="B2435" s="5" t="s">
        <v>302</v>
      </c>
      <c r="C2435" s="5" t="s">
        <v>7315</v>
      </c>
      <c r="D2435" s="5" t="s">
        <v>468</v>
      </c>
      <c r="E2435" s="5"/>
      <c r="F2435" s="6" t="s">
        <v>7316</v>
      </c>
    </row>
    <row r="2436">
      <c r="A2436" s="5" t="s">
        <v>25</v>
      </c>
      <c r="B2436" s="5" t="s">
        <v>302</v>
      </c>
      <c r="C2436" s="5" t="s">
        <v>7317</v>
      </c>
      <c r="D2436" s="5" t="s">
        <v>468</v>
      </c>
      <c r="E2436" s="5" t="s">
        <v>7318</v>
      </c>
      <c r="F2436" s="6" t="s">
        <v>7319</v>
      </c>
    </row>
    <row r="2437">
      <c r="A2437" s="5" t="s">
        <v>25</v>
      </c>
      <c r="B2437" s="5" t="s">
        <v>302</v>
      </c>
      <c r="C2437" s="5" t="s">
        <v>7320</v>
      </c>
      <c r="D2437" s="5" t="s">
        <v>468</v>
      </c>
      <c r="E2437" s="5" t="s">
        <v>7321</v>
      </c>
      <c r="F2437" s="6" t="s">
        <v>7322</v>
      </c>
    </row>
    <row r="2438">
      <c r="A2438" s="5" t="s">
        <v>25</v>
      </c>
      <c r="B2438" s="5" t="s">
        <v>302</v>
      </c>
      <c r="C2438" s="5" t="s">
        <v>7323</v>
      </c>
      <c r="D2438" s="5" t="s">
        <v>468</v>
      </c>
      <c r="E2438" s="5"/>
      <c r="F2438" s="6" t="s">
        <v>7324</v>
      </c>
    </row>
    <row r="2439">
      <c r="A2439" s="5" t="s">
        <v>25</v>
      </c>
      <c r="B2439" s="5" t="s">
        <v>303</v>
      </c>
      <c r="C2439" s="5" t="s">
        <v>7325</v>
      </c>
      <c r="D2439" s="5" t="s">
        <v>468</v>
      </c>
      <c r="E2439" s="5" t="s">
        <v>7326</v>
      </c>
      <c r="F2439" s="6" t="s">
        <v>7327</v>
      </c>
    </row>
    <row r="2440">
      <c r="A2440" s="5" t="s">
        <v>25</v>
      </c>
      <c r="B2440" s="5" t="s">
        <v>303</v>
      </c>
      <c r="C2440" s="5" t="s">
        <v>7328</v>
      </c>
      <c r="D2440" s="5" t="s">
        <v>468</v>
      </c>
      <c r="E2440" s="5" t="s">
        <v>7329</v>
      </c>
      <c r="F2440" s="6" t="s">
        <v>7330</v>
      </c>
    </row>
    <row r="2441">
      <c r="A2441" s="5" t="s">
        <v>25</v>
      </c>
      <c r="B2441" s="5" t="s">
        <v>303</v>
      </c>
      <c r="C2441" s="5" t="s">
        <v>7331</v>
      </c>
      <c r="D2441" s="5" t="s">
        <v>468</v>
      </c>
      <c r="E2441" s="5" t="s">
        <v>7332</v>
      </c>
      <c r="F2441" s="6" t="s">
        <v>7333</v>
      </c>
    </row>
    <row r="2442">
      <c r="A2442" s="5" t="s">
        <v>25</v>
      </c>
      <c r="B2442" s="5" t="s">
        <v>304</v>
      </c>
      <c r="C2442" s="5" t="s">
        <v>7334</v>
      </c>
      <c r="D2442" s="5" t="s">
        <v>468</v>
      </c>
      <c r="E2442" s="5" t="s">
        <v>7335</v>
      </c>
      <c r="F2442" s="6" t="s">
        <v>7336</v>
      </c>
    </row>
    <row r="2443">
      <c r="A2443" s="5" t="s">
        <v>25</v>
      </c>
      <c r="B2443" s="5" t="s">
        <v>304</v>
      </c>
      <c r="C2443" s="5" t="s">
        <v>7337</v>
      </c>
      <c r="D2443" s="5" t="s">
        <v>468</v>
      </c>
      <c r="E2443" s="5" t="s">
        <v>7338</v>
      </c>
      <c r="F2443" s="6" t="s">
        <v>7339</v>
      </c>
    </row>
    <row r="2444">
      <c r="A2444" s="5" t="s">
        <v>25</v>
      </c>
      <c r="B2444" s="5" t="s">
        <v>304</v>
      </c>
      <c r="C2444" s="5" t="s">
        <v>7340</v>
      </c>
      <c r="D2444" s="5" t="s">
        <v>468</v>
      </c>
      <c r="E2444" s="5" t="s">
        <v>7341</v>
      </c>
      <c r="F2444" s="6" t="s">
        <v>7342</v>
      </c>
    </row>
    <row r="2445">
      <c r="A2445" s="5" t="s">
        <v>25</v>
      </c>
      <c r="B2445" s="5" t="s">
        <v>304</v>
      </c>
      <c r="C2445" s="5" t="s">
        <v>7343</v>
      </c>
      <c r="D2445" s="5" t="s">
        <v>468</v>
      </c>
      <c r="E2445" s="5" t="s">
        <v>7344</v>
      </c>
      <c r="F2445" s="6" t="s">
        <v>7345</v>
      </c>
    </row>
    <row r="2446">
      <c r="A2446" s="5" t="s">
        <v>25</v>
      </c>
      <c r="B2446" s="5" t="s">
        <v>304</v>
      </c>
      <c r="C2446" s="5" t="s">
        <v>7346</v>
      </c>
      <c r="D2446" s="5" t="s">
        <v>468</v>
      </c>
      <c r="E2446" s="5" t="s">
        <v>7347</v>
      </c>
      <c r="F2446" s="6" t="s">
        <v>7348</v>
      </c>
    </row>
    <row r="2447">
      <c r="A2447" s="5" t="s">
        <v>25</v>
      </c>
      <c r="B2447" s="5" t="s">
        <v>304</v>
      </c>
      <c r="C2447" s="5" t="s">
        <v>7349</v>
      </c>
      <c r="D2447" s="5" t="s">
        <v>468</v>
      </c>
      <c r="E2447" s="5" t="s">
        <v>7350</v>
      </c>
      <c r="F2447" s="6" t="s">
        <v>7351</v>
      </c>
    </row>
    <row r="2448">
      <c r="A2448" s="5" t="s">
        <v>25</v>
      </c>
      <c r="B2448" s="5" t="s">
        <v>304</v>
      </c>
      <c r="C2448" s="5" t="s">
        <v>7352</v>
      </c>
      <c r="D2448" s="5" t="s">
        <v>468</v>
      </c>
      <c r="E2448" s="5"/>
      <c r="F2448" s="6" t="s">
        <v>7353</v>
      </c>
    </row>
    <row r="2449">
      <c r="A2449" s="5" t="s">
        <v>25</v>
      </c>
      <c r="B2449" s="5" t="s">
        <v>305</v>
      </c>
      <c r="C2449" s="5" t="s">
        <v>7354</v>
      </c>
      <c r="D2449" s="5" t="s">
        <v>468</v>
      </c>
      <c r="E2449" s="5" t="s">
        <v>7355</v>
      </c>
      <c r="F2449" s="6" t="s">
        <v>7356</v>
      </c>
    </row>
    <row r="2450">
      <c r="A2450" s="5" t="s">
        <v>25</v>
      </c>
      <c r="B2450" s="5" t="s">
        <v>305</v>
      </c>
      <c r="C2450" s="5" t="s">
        <v>7357</v>
      </c>
      <c r="D2450" s="5" t="s">
        <v>468</v>
      </c>
      <c r="E2450" s="5" t="s">
        <v>7358</v>
      </c>
      <c r="F2450" s="6" t="s">
        <v>7359</v>
      </c>
    </row>
    <row r="2451">
      <c r="A2451" s="5" t="s">
        <v>25</v>
      </c>
      <c r="B2451" s="5" t="s">
        <v>305</v>
      </c>
      <c r="C2451" s="5" t="s">
        <v>7360</v>
      </c>
      <c r="D2451" s="5" t="s">
        <v>468</v>
      </c>
      <c r="E2451" s="5" t="s">
        <v>7361</v>
      </c>
      <c r="F2451" s="6" t="s">
        <v>7362</v>
      </c>
    </row>
    <row r="2452">
      <c r="A2452" s="5" t="s">
        <v>25</v>
      </c>
      <c r="B2452" s="5" t="s">
        <v>305</v>
      </c>
      <c r="C2452" s="5" t="s">
        <v>7363</v>
      </c>
      <c r="D2452" s="5" t="s">
        <v>468</v>
      </c>
      <c r="E2452" s="5" t="s">
        <v>7364</v>
      </c>
      <c r="F2452" s="6" t="s">
        <v>7365</v>
      </c>
    </row>
    <row r="2453">
      <c r="A2453" s="5" t="s">
        <v>25</v>
      </c>
      <c r="B2453" s="5" t="s">
        <v>305</v>
      </c>
      <c r="C2453" s="5" t="s">
        <v>7366</v>
      </c>
      <c r="D2453" s="5" t="s">
        <v>468</v>
      </c>
      <c r="E2453" s="5" t="s">
        <v>7367</v>
      </c>
      <c r="F2453" s="6" t="s">
        <v>7368</v>
      </c>
    </row>
    <row r="2454">
      <c r="A2454" s="5" t="s">
        <v>25</v>
      </c>
      <c r="B2454" s="5" t="s">
        <v>305</v>
      </c>
      <c r="C2454" s="5" t="s">
        <v>7369</v>
      </c>
      <c r="D2454" s="5" t="s">
        <v>468</v>
      </c>
      <c r="E2454" s="5" t="s">
        <v>7370</v>
      </c>
      <c r="F2454" s="6" t="s">
        <v>7371</v>
      </c>
    </row>
    <row r="2455">
      <c r="A2455" s="5" t="s">
        <v>25</v>
      </c>
      <c r="B2455" s="5" t="s">
        <v>305</v>
      </c>
      <c r="C2455" s="5" t="s">
        <v>7372</v>
      </c>
      <c r="D2455" s="5" t="s">
        <v>468</v>
      </c>
      <c r="E2455" s="5" t="s">
        <v>7373</v>
      </c>
      <c r="F2455" s="6" t="s">
        <v>7374</v>
      </c>
    </row>
    <row r="2456">
      <c r="A2456" s="5" t="s">
        <v>25</v>
      </c>
      <c r="B2456" s="5" t="s">
        <v>305</v>
      </c>
      <c r="C2456" s="5" t="s">
        <v>7375</v>
      </c>
      <c r="D2456" s="5" t="s">
        <v>468</v>
      </c>
      <c r="E2456" s="5"/>
      <c r="F2456" s="6" t="s">
        <v>7376</v>
      </c>
    </row>
    <row r="2457">
      <c r="A2457" s="5" t="s">
        <v>25</v>
      </c>
      <c r="B2457" s="5" t="s">
        <v>305</v>
      </c>
      <c r="C2457" s="5" t="s">
        <v>7377</v>
      </c>
      <c r="D2457" s="5" t="s">
        <v>468</v>
      </c>
      <c r="E2457" s="5" t="s">
        <v>7378</v>
      </c>
      <c r="F2457" s="6" t="s">
        <v>7379</v>
      </c>
    </row>
    <row r="2458">
      <c r="A2458" s="5" t="s">
        <v>25</v>
      </c>
      <c r="B2458" s="5" t="s">
        <v>306</v>
      </c>
      <c r="C2458" s="5" t="s">
        <v>7380</v>
      </c>
      <c r="D2458" s="5" t="s">
        <v>468</v>
      </c>
      <c r="E2458" s="5" t="s">
        <v>7381</v>
      </c>
      <c r="F2458" s="6" t="s">
        <v>7382</v>
      </c>
    </row>
    <row r="2459">
      <c r="A2459" s="5" t="s">
        <v>25</v>
      </c>
      <c r="B2459" s="5" t="s">
        <v>306</v>
      </c>
      <c r="C2459" s="5" t="s">
        <v>7383</v>
      </c>
      <c r="D2459" s="5" t="s">
        <v>468</v>
      </c>
      <c r="E2459" s="5" t="s">
        <v>7384</v>
      </c>
      <c r="F2459" s="6" t="s">
        <v>7385</v>
      </c>
    </row>
    <row r="2460">
      <c r="A2460" s="5" t="s">
        <v>25</v>
      </c>
      <c r="B2460" s="5" t="s">
        <v>306</v>
      </c>
      <c r="C2460" s="5" t="s">
        <v>7386</v>
      </c>
      <c r="D2460" s="5" t="s">
        <v>468</v>
      </c>
      <c r="E2460" s="5" t="s">
        <v>7387</v>
      </c>
      <c r="F2460" s="6" t="s">
        <v>7388</v>
      </c>
    </row>
    <row r="2461">
      <c r="A2461" s="5" t="s">
        <v>25</v>
      </c>
      <c r="B2461" s="5" t="s">
        <v>306</v>
      </c>
      <c r="C2461" s="5" t="s">
        <v>7389</v>
      </c>
      <c r="D2461" s="5" t="s">
        <v>468</v>
      </c>
      <c r="E2461" s="5" t="s">
        <v>7390</v>
      </c>
      <c r="F2461" s="6" t="s">
        <v>7391</v>
      </c>
    </row>
    <row r="2462">
      <c r="A2462" s="5" t="s">
        <v>25</v>
      </c>
      <c r="B2462" s="5" t="s">
        <v>306</v>
      </c>
      <c r="C2462" s="5" t="s">
        <v>7392</v>
      </c>
      <c r="D2462" s="5" t="s">
        <v>468</v>
      </c>
      <c r="E2462" s="5" t="s">
        <v>7393</v>
      </c>
      <c r="F2462" s="6" t="s">
        <v>7394</v>
      </c>
    </row>
    <row r="2463">
      <c r="A2463" s="5" t="s">
        <v>25</v>
      </c>
      <c r="B2463" s="5" t="s">
        <v>306</v>
      </c>
      <c r="C2463" s="5" t="s">
        <v>7395</v>
      </c>
      <c r="D2463" s="5" t="s">
        <v>468</v>
      </c>
      <c r="E2463" s="5" t="s">
        <v>7396</v>
      </c>
      <c r="F2463" s="6" t="s">
        <v>7397</v>
      </c>
    </row>
    <row r="2464">
      <c r="A2464" s="5" t="s">
        <v>25</v>
      </c>
      <c r="B2464" s="5" t="s">
        <v>306</v>
      </c>
      <c r="C2464" s="5" t="s">
        <v>7398</v>
      </c>
      <c r="D2464" s="5" t="s">
        <v>468</v>
      </c>
      <c r="E2464" s="5" t="s">
        <v>7399</v>
      </c>
      <c r="F2464" s="6" t="s">
        <v>7400</v>
      </c>
    </row>
    <row r="2465">
      <c r="A2465" s="5" t="s">
        <v>25</v>
      </c>
      <c r="B2465" s="5" t="s">
        <v>306</v>
      </c>
      <c r="C2465" s="5" t="s">
        <v>7401</v>
      </c>
      <c r="D2465" s="5" t="s">
        <v>468</v>
      </c>
      <c r="E2465" s="5" t="s">
        <v>7402</v>
      </c>
      <c r="F2465" s="6" t="s">
        <v>7403</v>
      </c>
    </row>
    <row r="2466">
      <c r="A2466" s="5" t="s">
        <v>25</v>
      </c>
      <c r="B2466" s="5" t="s">
        <v>306</v>
      </c>
      <c r="C2466" s="5" t="s">
        <v>7404</v>
      </c>
      <c r="D2466" s="5" t="s">
        <v>468</v>
      </c>
      <c r="E2466" s="5"/>
      <c r="F2466" s="6" t="s">
        <v>7405</v>
      </c>
    </row>
    <row r="2467">
      <c r="A2467" s="5" t="s">
        <v>25</v>
      </c>
      <c r="B2467" s="5" t="s">
        <v>306</v>
      </c>
      <c r="C2467" s="5" t="s">
        <v>7406</v>
      </c>
      <c r="D2467" s="5" t="s">
        <v>468</v>
      </c>
      <c r="E2467" s="5" t="s">
        <v>7407</v>
      </c>
      <c r="F2467" s="6" t="s">
        <v>7408</v>
      </c>
    </row>
    <row r="2468">
      <c r="A2468" s="5" t="s">
        <v>25</v>
      </c>
      <c r="B2468" s="5" t="s">
        <v>306</v>
      </c>
      <c r="C2468" s="5" t="s">
        <v>7409</v>
      </c>
      <c r="D2468" s="5" t="s">
        <v>468</v>
      </c>
      <c r="E2468" s="5" t="s">
        <v>7410</v>
      </c>
      <c r="F2468" s="6" t="s">
        <v>7411</v>
      </c>
    </row>
    <row r="2469">
      <c r="A2469" s="5" t="s">
        <v>25</v>
      </c>
      <c r="B2469" s="5" t="s">
        <v>306</v>
      </c>
      <c r="C2469" s="5" t="s">
        <v>7412</v>
      </c>
      <c r="D2469" s="5" t="s">
        <v>468</v>
      </c>
      <c r="E2469" s="5" t="s">
        <v>7413</v>
      </c>
      <c r="F2469" s="6" t="s">
        <v>7414</v>
      </c>
    </row>
    <row r="2470">
      <c r="A2470" s="5" t="s">
        <v>25</v>
      </c>
      <c r="B2470" s="5" t="s">
        <v>306</v>
      </c>
      <c r="C2470" s="5" t="s">
        <v>7415</v>
      </c>
      <c r="D2470" s="5" t="s">
        <v>468</v>
      </c>
      <c r="E2470" s="5" t="s">
        <v>7416</v>
      </c>
      <c r="F2470" s="6" t="s">
        <v>7417</v>
      </c>
    </row>
    <row r="2471">
      <c r="A2471" s="5" t="s">
        <v>25</v>
      </c>
      <c r="B2471" s="5" t="s">
        <v>306</v>
      </c>
      <c r="C2471" s="5" t="s">
        <v>7418</v>
      </c>
      <c r="D2471" s="5" t="s">
        <v>468</v>
      </c>
      <c r="E2471" s="5" t="s">
        <v>7419</v>
      </c>
      <c r="F2471" s="6" t="s">
        <v>7420</v>
      </c>
    </row>
    <row r="2472">
      <c r="A2472" s="5" t="s">
        <v>25</v>
      </c>
      <c r="B2472" s="5" t="s">
        <v>306</v>
      </c>
      <c r="C2472" s="5" t="s">
        <v>7421</v>
      </c>
      <c r="D2472" s="5" t="s">
        <v>468</v>
      </c>
      <c r="E2472" s="5" t="s">
        <v>7422</v>
      </c>
      <c r="F2472" s="6" t="s">
        <v>7423</v>
      </c>
    </row>
    <row r="2473">
      <c r="A2473" s="5" t="s">
        <v>25</v>
      </c>
      <c r="B2473" s="5" t="s">
        <v>307</v>
      </c>
      <c r="C2473" s="5" t="s">
        <v>7424</v>
      </c>
      <c r="D2473" s="5" t="s">
        <v>468</v>
      </c>
      <c r="E2473" s="5" t="s">
        <v>7425</v>
      </c>
      <c r="F2473" s="6" t="s">
        <v>7426</v>
      </c>
    </row>
    <row r="2474">
      <c r="A2474" s="5" t="s">
        <v>25</v>
      </c>
      <c r="B2474" s="5" t="s">
        <v>307</v>
      </c>
      <c r="C2474" s="5" t="s">
        <v>7427</v>
      </c>
      <c r="D2474" s="5" t="s">
        <v>468</v>
      </c>
      <c r="E2474" s="5" t="s">
        <v>7428</v>
      </c>
      <c r="F2474" s="6" t="s">
        <v>7429</v>
      </c>
    </row>
    <row r="2475">
      <c r="A2475" s="5" t="s">
        <v>25</v>
      </c>
      <c r="B2475" s="5" t="s">
        <v>307</v>
      </c>
      <c r="C2475" s="5" t="s">
        <v>7430</v>
      </c>
      <c r="D2475" s="5" t="s">
        <v>468</v>
      </c>
      <c r="E2475" s="5" t="s">
        <v>7431</v>
      </c>
      <c r="F2475" s="6" t="s">
        <v>7432</v>
      </c>
    </row>
    <row r="2476">
      <c r="A2476" s="5" t="s">
        <v>25</v>
      </c>
      <c r="B2476" s="5" t="s">
        <v>307</v>
      </c>
      <c r="C2476" s="5" t="s">
        <v>7433</v>
      </c>
      <c r="D2476" s="5" t="s">
        <v>468</v>
      </c>
      <c r="E2476" s="5" t="s">
        <v>7434</v>
      </c>
      <c r="F2476" s="6" t="s">
        <v>7435</v>
      </c>
    </row>
    <row r="2477">
      <c r="A2477" s="5" t="s">
        <v>25</v>
      </c>
      <c r="B2477" s="5" t="s">
        <v>307</v>
      </c>
      <c r="C2477" s="5" t="s">
        <v>7436</v>
      </c>
      <c r="D2477" s="5" t="s">
        <v>468</v>
      </c>
      <c r="E2477" s="5" t="s">
        <v>7437</v>
      </c>
      <c r="F2477" s="6" t="s">
        <v>7438</v>
      </c>
    </row>
    <row r="2478">
      <c r="A2478" s="5" t="s">
        <v>25</v>
      </c>
      <c r="B2478" s="5" t="s">
        <v>307</v>
      </c>
      <c r="C2478" s="5" t="s">
        <v>7439</v>
      </c>
      <c r="D2478" s="5" t="s">
        <v>468</v>
      </c>
      <c r="E2478" s="5" t="s">
        <v>7440</v>
      </c>
      <c r="F2478" s="6" t="s">
        <v>7441</v>
      </c>
    </row>
    <row r="2479">
      <c r="A2479" s="5" t="s">
        <v>25</v>
      </c>
      <c r="B2479" s="5" t="s">
        <v>308</v>
      </c>
      <c r="C2479" s="5" t="s">
        <v>7442</v>
      </c>
      <c r="D2479" s="5" t="s">
        <v>468</v>
      </c>
      <c r="E2479" s="5" t="s">
        <v>7443</v>
      </c>
      <c r="F2479" s="6" t="s">
        <v>7444</v>
      </c>
    </row>
    <row r="2480">
      <c r="A2480" s="5" t="s">
        <v>25</v>
      </c>
      <c r="B2480" s="5" t="s">
        <v>308</v>
      </c>
      <c r="C2480" s="5" t="s">
        <v>7445</v>
      </c>
      <c r="D2480" s="5" t="s">
        <v>468</v>
      </c>
      <c r="E2480" s="5"/>
      <c r="F2480" s="6" t="s">
        <v>7446</v>
      </c>
    </row>
    <row r="2481">
      <c r="A2481" s="5" t="s">
        <v>25</v>
      </c>
      <c r="B2481" s="5" t="s">
        <v>308</v>
      </c>
      <c r="C2481" s="5" t="s">
        <v>7447</v>
      </c>
      <c r="D2481" s="5" t="s">
        <v>468</v>
      </c>
      <c r="E2481" s="5" t="s">
        <v>7448</v>
      </c>
      <c r="F2481" s="6" t="s">
        <v>7449</v>
      </c>
    </row>
    <row r="2482">
      <c r="A2482" s="5" t="s">
        <v>25</v>
      </c>
      <c r="B2482" s="5" t="s">
        <v>308</v>
      </c>
      <c r="C2482" s="5" t="s">
        <v>7450</v>
      </c>
      <c r="D2482" s="5" t="s">
        <v>468</v>
      </c>
      <c r="E2482" s="5" t="s">
        <v>7451</v>
      </c>
      <c r="F2482" s="6" t="s">
        <v>7452</v>
      </c>
    </row>
    <row r="2483">
      <c r="A2483" s="5" t="s">
        <v>25</v>
      </c>
      <c r="B2483" s="5" t="s">
        <v>308</v>
      </c>
      <c r="C2483" s="5" t="s">
        <v>7453</v>
      </c>
      <c r="D2483" s="5" t="s">
        <v>468</v>
      </c>
      <c r="E2483" s="5" t="s">
        <v>7454</v>
      </c>
      <c r="F2483" s="6" t="s">
        <v>7455</v>
      </c>
    </row>
    <row r="2484">
      <c r="A2484" s="5" t="s">
        <v>25</v>
      </c>
      <c r="B2484" s="5" t="s">
        <v>308</v>
      </c>
      <c r="C2484" s="5" t="s">
        <v>7456</v>
      </c>
      <c r="D2484" s="5" t="s">
        <v>468</v>
      </c>
      <c r="E2484" s="5" t="s">
        <v>7457</v>
      </c>
      <c r="F2484" s="6" t="s">
        <v>7458</v>
      </c>
    </row>
    <row r="2485">
      <c r="A2485" s="5" t="s">
        <v>25</v>
      </c>
      <c r="B2485" s="5" t="s">
        <v>308</v>
      </c>
      <c r="C2485" s="5" t="s">
        <v>7459</v>
      </c>
      <c r="D2485" s="5" t="s">
        <v>468</v>
      </c>
      <c r="E2485" s="5"/>
      <c r="F2485" s="6" t="s">
        <v>7460</v>
      </c>
    </row>
    <row r="2486">
      <c r="A2486" s="5" t="s">
        <v>25</v>
      </c>
      <c r="B2486" s="5" t="s">
        <v>308</v>
      </c>
      <c r="C2486" s="5" t="s">
        <v>7461</v>
      </c>
      <c r="D2486" s="5" t="s">
        <v>468</v>
      </c>
      <c r="E2486" s="5"/>
      <c r="F2486" s="6" t="s">
        <v>7462</v>
      </c>
    </row>
    <row r="2487">
      <c r="A2487" s="5" t="s">
        <v>25</v>
      </c>
      <c r="B2487" s="5" t="s">
        <v>308</v>
      </c>
      <c r="C2487" s="5" t="s">
        <v>7463</v>
      </c>
      <c r="D2487" s="5" t="s">
        <v>468</v>
      </c>
      <c r="E2487" s="5"/>
      <c r="F2487" s="6" t="s">
        <v>7464</v>
      </c>
    </row>
    <row r="2488">
      <c r="A2488" s="5" t="s">
        <v>25</v>
      </c>
      <c r="B2488" s="5" t="s">
        <v>308</v>
      </c>
      <c r="C2488" s="5" t="s">
        <v>7465</v>
      </c>
      <c r="D2488" s="5" t="s">
        <v>468</v>
      </c>
      <c r="E2488" s="5" t="s">
        <v>7466</v>
      </c>
      <c r="F2488" s="6" t="s">
        <v>7467</v>
      </c>
    </row>
    <row r="2489">
      <c r="A2489" s="5" t="s">
        <v>25</v>
      </c>
      <c r="B2489" s="5" t="s">
        <v>308</v>
      </c>
      <c r="C2489" s="5" t="s">
        <v>7468</v>
      </c>
      <c r="D2489" s="5" t="s">
        <v>548</v>
      </c>
      <c r="E2489" s="5" t="s">
        <v>7469</v>
      </c>
      <c r="F2489" s="6" t="s">
        <v>7470</v>
      </c>
    </row>
    <row r="2490">
      <c r="A2490" s="5" t="s">
        <v>25</v>
      </c>
      <c r="B2490" s="5" t="s">
        <v>308</v>
      </c>
      <c r="C2490" s="5" t="s">
        <v>7471</v>
      </c>
      <c r="D2490" s="5" t="s">
        <v>468</v>
      </c>
      <c r="E2490" s="5" t="s">
        <v>7472</v>
      </c>
      <c r="F2490" s="6" t="s">
        <v>7473</v>
      </c>
    </row>
    <row r="2491">
      <c r="A2491" s="5" t="s">
        <v>25</v>
      </c>
      <c r="B2491" s="5" t="s">
        <v>309</v>
      </c>
      <c r="C2491" s="5" t="s">
        <v>7474</v>
      </c>
      <c r="D2491" s="5" t="s">
        <v>468</v>
      </c>
      <c r="E2491" s="5" t="s">
        <v>7475</v>
      </c>
      <c r="F2491" s="6" t="s">
        <v>7476</v>
      </c>
    </row>
    <row r="2492">
      <c r="A2492" s="5" t="s">
        <v>25</v>
      </c>
      <c r="B2492" s="5" t="s">
        <v>309</v>
      </c>
      <c r="C2492" s="5" t="s">
        <v>7477</v>
      </c>
      <c r="D2492" s="5" t="s">
        <v>468</v>
      </c>
      <c r="E2492" s="5" t="s">
        <v>7478</v>
      </c>
      <c r="F2492" s="6" t="s">
        <v>7479</v>
      </c>
    </row>
    <row r="2493">
      <c r="A2493" s="5" t="s">
        <v>25</v>
      </c>
      <c r="B2493" s="5" t="s">
        <v>309</v>
      </c>
      <c r="C2493" s="5" t="s">
        <v>7480</v>
      </c>
      <c r="D2493" s="5" t="s">
        <v>468</v>
      </c>
      <c r="E2493" s="5" t="s">
        <v>7481</v>
      </c>
      <c r="F2493" s="6" t="s">
        <v>7482</v>
      </c>
    </row>
    <row r="2494">
      <c r="A2494" s="5" t="s">
        <v>25</v>
      </c>
      <c r="B2494" s="5" t="s">
        <v>309</v>
      </c>
      <c r="C2494" s="5" t="s">
        <v>7483</v>
      </c>
      <c r="D2494" s="5" t="s">
        <v>468</v>
      </c>
      <c r="E2494" s="5"/>
      <c r="F2494" s="6" t="s">
        <v>7484</v>
      </c>
    </row>
    <row r="2495">
      <c r="A2495" s="5" t="s">
        <v>25</v>
      </c>
      <c r="B2495" s="5" t="s">
        <v>309</v>
      </c>
      <c r="C2495" s="5" t="s">
        <v>7485</v>
      </c>
      <c r="D2495" s="5" t="s">
        <v>468</v>
      </c>
      <c r="E2495" s="5" t="s">
        <v>7486</v>
      </c>
      <c r="F2495" s="6" t="s">
        <v>7487</v>
      </c>
    </row>
    <row r="2496">
      <c r="A2496" s="5" t="s">
        <v>25</v>
      </c>
      <c r="B2496" s="5" t="s">
        <v>309</v>
      </c>
      <c r="C2496" s="5" t="s">
        <v>309</v>
      </c>
      <c r="D2496" s="5" t="s">
        <v>540</v>
      </c>
      <c r="E2496" s="5" t="s">
        <v>7488</v>
      </c>
      <c r="F2496" s="6" t="s">
        <v>7489</v>
      </c>
    </row>
    <row r="2497">
      <c r="A2497" s="5" t="s">
        <v>25</v>
      </c>
      <c r="B2497" s="5" t="s">
        <v>310</v>
      </c>
      <c r="C2497" s="5" t="s">
        <v>7490</v>
      </c>
      <c r="D2497" s="5" t="s">
        <v>468</v>
      </c>
      <c r="E2497" s="5" t="s">
        <v>7491</v>
      </c>
      <c r="F2497" s="6" t="s">
        <v>7492</v>
      </c>
    </row>
    <row r="2498">
      <c r="A2498" s="5" t="s">
        <v>25</v>
      </c>
      <c r="B2498" s="5" t="s">
        <v>310</v>
      </c>
      <c r="C2498" s="5" t="s">
        <v>7493</v>
      </c>
      <c r="D2498" s="5" t="s">
        <v>468</v>
      </c>
      <c r="E2498" s="5" t="s">
        <v>7494</v>
      </c>
      <c r="F2498" s="6" t="s">
        <v>7495</v>
      </c>
    </row>
    <row r="2499">
      <c r="A2499" s="5" t="s">
        <v>25</v>
      </c>
      <c r="B2499" s="5" t="s">
        <v>310</v>
      </c>
      <c r="C2499" s="5" t="s">
        <v>7496</v>
      </c>
      <c r="D2499" s="5" t="s">
        <v>548</v>
      </c>
      <c r="E2499" s="5" t="s">
        <v>7497</v>
      </c>
      <c r="F2499" s="6" t="s">
        <v>7498</v>
      </c>
    </row>
    <row r="2500">
      <c r="A2500" s="5" t="s">
        <v>25</v>
      </c>
      <c r="B2500" s="5" t="s">
        <v>311</v>
      </c>
      <c r="C2500" s="5" t="s">
        <v>7499</v>
      </c>
      <c r="D2500" s="5" t="s">
        <v>468</v>
      </c>
      <c r="E2500" s="5" t="s">
        <v>7500</v>
      </c>
      <c r="F2500" s="6" t="s">
        <v>7501</v>
      </c>
    </row>
    <row r="2501">
      <c r="A2501" s="5" t="s">
        <v>25</v>
      </c>
      <c r="B2501" s="5" t="s">
        <v>311</v>
      </c>
      <c r="C2501" s="5" t="s">
        <v>7502</v>
      </c>
      <c r="D2501" s="5" t="s">
        <v>458</v>
      </c>
      <c r="E2501" s="5" t="s">
        <v>7503</v>
      </c>
      <c r="F2501" s="6" t="s">
        <v>7504</v>
      </c>
    </row>
    <row r="2502">
      <c r="A2502" s="5" t="s">
        <v>25</v>
      </c>
      <c r="B2502" s="5" t="s">
        <v>311</v>
      </c>
      <c r="C2502" s="5" t="s">
        <v>7505</v>
      </c>
      <c r="D2502" s="5" t="s">
        <v>468</v>
      </c>
      <c r="E2502" s="5" t="s">
        <v>7506</v>
      </c>
      <c r="F2502" s="6" t="s">
        <v>7507</v>
      </c>
    </row>
    <row r="2503">
      <c r="A2503" s="5" t="s">
        <v>25</v>
      </c>
      <c r="B2503" s="5" t="s">
        <v>311</v>
      </c>
      <c r="C2503" s="5" t="s">
        <v>7508</v>
      </c>
      <c r="D2503" s="5" t="s">
        <v>468</v>
      </c>
      <c r="E2503" s="5" t="s">
        <v>7509</v>
      </c>
      <c r="F2503" s="6" t="s">
        <v>7510</v>
      </c>
    </row>
    <row r="2504">
      <c r="A2504" s="5" t="s">
        <v>25</v>
      </c>
      <c r="B2504" s="5" t="s">
        <v>311</v>
      </c>
      <c r="C2504" s="5" t="s">
        <v>7511</v>
      </c>
      <c r="D2504" s="5" t="s">
        <v>468</v>
      </c>
      <c r="E2504" s="5" t="s">
        <v>7512</v>
      </c>
      <c r="F2504" s="6" t="s">
        <v>7513</v>
      </c>
    </row>
    <row r="2505">
      <c r="A2505" s="5" t="s">
        <v>25</v>
      </c>
      <c r="B2505" s="5" t="s">
        <v>311</v>
      </c>
      <c r="C2505" s="5" t="s">
        <v>7514</v>
      </c>
      <c r="D2505" s="5" t="s">
        <v>468</v>
      </c>
      <c r="E2505" s="5" t="s">
        <v>7515</v>
      </c>
      <c r="F2505" s="6" t="s">
        <v>7516</v>
      </c>
    </row>
    <row r="2506">
      <c r="A2506" s="5" t="s">
        <v>25</v>
      </c>
      <c r="B2506" s="5" t="s">
        <v>311</v>
      </c>
      <c r="C2506" s="5" t="s">
        <v>7517</v>
      </c>
      <c r="D2506" s="5" t="s">
        <v>468</v>
      </c>
      <c r="E2506" s="5" t="s">
        <v>7518</v>
      </c>
      <c r="F2506" s="6" t="s">
        <v>7519</v>
      </c>
    </row>
    <row r="2507">
      <c r="A2507" s="5" t="s">
        <v>25</v>
      </c>
      <c r="B2507" s="5" t="s">
        <v>311</v>
      </c>
      <c r="C2507" s="5" t="s">
        <v>7520</v>
      </c>
      <c r="D2507" s="5" t="s">
        <v>468</v>
      </c>
      <c r="E2507" s="5" t="s">
        <v>7521</v>
      </c>
      <c r="F2507" s="6" t="s">
        <v>7522</v>
      </c>
    </row>
    <row r="2508">
      <c r="A2508" s="5" t="s">
        <v>25</v>
      </c>
      <c r="B2508" s="5" t="s">
        <v>311</v>
      </c>
      <c r="C2508" s="5" t="s">
        <v>7523</v>
      </c>
      <c r="D2508" s="5" t="s">
        <v>548</v>
      </c>
      <c r="E2508" s="5" t="s">
        <v>7524</v>
      </c>
      <c r="F2508" s="6" t="s">
        <v>7525</v>
      </c>
    </row>
    <row r="2509">
      <c r="A2509" s="5" t="s">
        <v>25</v>
      </c>
      <c r="B2509" s="5" t="s">
        <v>312</v>
      </c>
      <c r="C2509" s="5" t="s">
        <v>7526</v>
      </c>
      <c r="D2509" s="5" t="s">
        <v>468</v>
      </c>
      <c r="E2509" s="5" t="s">
        <v>7527</v>
      </c>
      <c r="F2509" s="6" t="s">
        <v>7528</v>
      </c>
    </row>
    <row r="2510">
      <c r="A2510" s="5" t="s">
        <v>25</v>
      </c>
      <c r="B2510" s="5" t="s">
        <v>312</v>
      </c>
      <c r="C2510" s="5" t="s">
        <v>7529</v>
      </c>
      <c r="D2510" s="5" t="s">
        <v>468</v>
      </c>
      <c r="E2510" s="5" t="s">
        <v>7530</v>
      </c>
      <c r="F2510" s="6" t="s">
        <v>7531</v>
      </c>
    </row>
    <row r="2511">
      <c r="A2511" s="5" t="s">
        <v>25</v>
      </c>
      <c r="B2511" s="5" t="s">
        <v>312</v>
      </c>
      <c r="C2511" s="5" t="s">
        <v>7532</v>
      </c>
      <c r="D2511" s="5" t="s">
        <v>468</v>
      </c>
      <c r="E2511" s="5" t="s">
        <v>7533</v>
      </c>
      <c r="F2511" s="6" t="s">
        <v>7534</v>
      </c>
    </row>
    <row r="2512">
      <c r="A2512" s="5" t="s">
        <v>25</v>
      </c>
      <c r="B2512" s="5" t="s">
        <v>312</v>
      </c>
      <c r="C2512" s="5" t="s">
        <v>7535</v>
      </c>
      <c r="D2512" s="5" t="s">
        <v>468</v>
      </c>
      <c r="E2512" s="5" t="s">
        <v>7536</v>
      </c>
      <c r="F2512" s="6" t="s">
        <v>7537</v>
      </c>
    </row>
    <row r="2513">
      <c r="A2513" s="5" t="s">
        <v>25</v>
      </c>
      <c r="B2513" s="5" t="s">
        <v>312</v>
      </c>
      <c r="C2513" s="5" t="s">
        <v>7538</v>
      </c>
      <c r="D2513" s="5" t="s">
        <v>468</v>
      </c>
      <c r="E2513" s="5" t="s">
        <v>7539</v>
      </c>
      <c r="F2513" s="6" t="s">
        <v>7540</v>
      </c>
    </row>
    <row r="2514">
      <c r="A2514" s="5" t="s">
        <v>25</v>
      </c>
      <c r="B2514" s="5" t="s">
        <v>312</v>
      </c>
      <c r="C2514" s="5" t="s">
        <v>7541</v>
      </c>
      <c r="D2514" s="5" t="s">
        <v>468</v>
      </c>
      <c r="E2514" s="5" t="s">
        <v>7542</v>
      </c>
      <c r="F2514" s="6" t="s">
        <v>7543</v>
      </c>
    </row>
    <row r="2515">
      <c r="A2515" s="5" t="s">
        <v>25</v>
      </c>
      <c r="B2515" s="5" t="s">
        <v>312</v>
      </c>
      <c r="C2515" s="5" t="s">
        <v>7544</v>
      </c>
      <c r="D2515" s="5" t="s">
        <v>468</v>
      </c>
      <c r="E2515" s="5" t="s">
        <v>7545</v>
      </c>
      <c r="F2515" s="6" t="s">
        <v>7546</v>
      </c>
    </row>
    <row r="2516">
      <c r="A2516" s="5" t="s">
        <v>25</v>
      </c>
      <c r="B2516" s="5" t="s">
        <v>312</v>
      </c>
      <c r="C2516" s="5" t="s">
        <v>7547</v>
      </c>
      <c r="D2516" s="5" t="s">
        <v>468</v>
      </c>
      <c r="E2516" s="5" t="s">
        <v>7548</v>
      </c>
      <c r="F2516" s="6" t="s">
        <v>7549</v>
      </c>
    </row>
    <row r="2517">
      <c r="A2517" s="5" t="s">
        <v>25</v>
      </c>
      <c r="B2517" s="5" t="s">
        <v>312</v>
      </c>
      <c r="C2517" s="5" t="s">
        <v>7550</v>
      </c>
      <c r="D2517" s="5" t="s">
        <v>468</v>
      </c>
      <c r="E2517" s="5" t="s">
        <v>7551</v>
      </c>
      <c r="F2517" s="6" t="s">
        <v>7552</v>
      </c>
    </row>
    <row r="2518">
      <c r="A2518" s="5" t="s">
        <v>25</v>
      </c>
      <c r="B2518" s="5" t="s">
        <v>312</v>
      </c>
      <c r="C2518" s="5" t="s">
        <v>7553</v>
      </c>
      <c r="D2518" s="5" t="s">
        <v>468</v>
      </c>
      <c r="E2518" s="5" t="s">
        <v>7554</v>
      </c>
      <c r="F2518" s="6" t="s">
        <v>7555</v>
      </c>
    </row>
    <row r="2519">
      <c r="A2519" s="5" t="s">
        <v>25</v>
      </c>
      <c r="B2519" s="5" t="s">
        <v>312</v>
      </c>
      <c r="C2519" s="5" t="s">
        <v>7556</v>
      </c>
      <c r="D2519" s="5" t="s">
        <v>468</v>
      </c>
      <c r="E2519" s="5"/>
      <c r="F2519" s="6" t="s">
        <v>7557</v>
      </c>
    </row>
    <row r="2520">
      <c r="A2520" s="5" t="s">
        <v>25</v>
      </c>
      <c r="B2520" s="5" t="s">
        <v>312</v>
      </c>
      <c r="C2520" s="5" t="s">
        <v>7558</v>
      </c>
      <c r="D2520" s="5" t="s">
        <v>468</v>
      </c>
      <c r="E2520" s="5" t="s">
        <v>7559</v>
      </c>
      <c r="F2520" s="6" t="s">
        <v>7560</v>
      </c>
    </row>
    <row r="2521">
      <c r="A2521" s="5" t="s">
        <v>25</v>
      </c>
      <c r="B2521" s="5" t="s">
        <v>312</v>
      </c>
      <c r="C2521" s="5" t="s">
        <v>7561</v>
      </c>
      <c r="D2521" s="5" t="s">
        <v>468</v>
      </c>
      <c r="E2521" s="5" t="s">
        <v>7562</v>
      </c>
      <c r="F2521" s="6" t="s">
        <v>7563</v>
      </c>
    </row>
    <row r="2522">
      <c r="A2522" s="5" t="s">
        <v>25</v>
      </c>
      <c r="B2522" s="5" t="s">
        <v>312</v>
      </c>
      <c r="C2522" s="5" t="s">
        <v>312</v>
      </c>
      <c r="D2522" s="5" t="s">
        <v>468</v>
      </c>
      <c r="E2522" s="5" t="s">
        <v>7564</v>
      </c>
      <c r="F2522" s="6" t="s">
        <v>7565</v>
      </c>
    </row>
    <row r="2523">
      <c r="A2523" s="5" t="s">
        <v>25</v>
      </c>
      <c r="B2523" s="5" t="s">
        <v>312</v>
      </c>
      <c r="C2523" s="5" t="s">
        <v>7566</v>
      </c>
      <c r="D2523" s="5" t="s">
        <v>468</v>
      </c>
      <c r="E2523" s="5" t="s">
        <v>7567</v>
      </c>
      <c r="F2523" s="6" t="s">
        <v>7568</v>
      </c>
    </row>
    <row r="2524">
      <c r="A2524" s="5" t="s">
        <v>25</v>
      </c>
      <c r="B2524" s="5" t="s">
        <v>312</v>
      </c>
      <c r="C2524" s="5" t="s">
        <v>7569</v>
      </c>
      <c r="D2524" s="5" t="s">
        <v>468</v>
      </c>
      <c r="E2524" s="5" t="s">
        <v>7570</v>
      </c>
      <c r="F2524" s="6" t="s">
        <v>7571</v>
      </c>
    </row>
    <row r="2525">
      <c r="A2525" s="5" t="s">
        <v>25</v>
      </c>
      <c r="B2525" s="5" t="s">
        <v>312</v>
      </c>
      <c r="C2525" s="5" t="s">
        <v>7572</v>
      </c>
      <c r="D2525" s="5" t="s">
        <v>468</v>
      </c>
      <c r="E2525" s="5" t="s">
        <v>7573</v>
      </c>
      <c r="F2525" s="6" t="s">
        <v>7574</v>
      </c>
    </row>
    <row r="2526">
      <c r="A2526" s="5" t="s">
        <v>25</v>
      </c>
      <c r="B2526" s="5" t="s">
        <v>312</v>
      </c>
      <c r="C2526" s="5" t="s">
        <v>7575</v>
      </c>
      <c r="D2526" s="5" t="s">
        <v>468</v>
      </c>
      <c r="E2526" s="5" t="s">
        <v>7576</v>
      </c>
      <c r="F2526" s="6" t="s">
        <v>7577</v>
      </c>
    </row>
    <row r="2527">
      <c r="A2527" s="5" t="s">
        <v>25</v>
      </c>
      <c r="B2527" s="5" t="s">
        <v>312</v>
      </c>
      <c r="C2527" s="5" t="s">
        <v>7578</v>
      </c>
      <c r="D2527" s="5" t="s">
        <v>468</v>
      </c>
      <c r="E2527" s="5" t="s">
        <v>7579</v>
      </c>
      <c r="F2527" s="6" t="s">
        <v>7580</v>
      </c>
    </row>
    <row r="2528">
      <c r="A2528" s="5" t="s">
        <v>25</v>
      </c>
      <c r="B2528" s="5" t="s">
        <v>312</v>
      </c>
      <c r="C2528" s="5" t="s">
        <v>7581</v>
      </c>
      <c r="D2528" s="5" t="s">
        <v>468</v>
      </c>
      <c r="E2528" s="5" t="s">
        <v>7582</v>
      </c>
      <c r="F2528" s="6" t="s">
        <v>7583</v>
      </c>
    </row>
    <row r="2529">
      <c r="A2529" s="5" t="s">
        <v>25</v>
      </c>
      <c r="B2529" s="5" t="s">
        <v>312</v>
      </c>
      <c r="C2529" s="5" t="s">
        <v>7584</v>
      </c>
      <c r="D2529" s="5" t="s">
        <v>468</v>
      </c>
      <c r="E2529" s="5" t="s">
        <v>7585</v>
      </c>
      <c r="F2529" s="6" t="s">
        <v>7586</v>
      </c>
    </row>
    <row r="2530">
      <c r="A2530" s="5" t="s">
        <v>25</v>
      </c>
      <c r="B2530" s="5" t="s">
        <v>312</v>
      </c>
      <c r="C2530" s="5" t="s">
        <v>7587</v>
      </c>
      <c r="D2530" s="5" t="s">
        <v>468</v>
      </c>
      <c r="E2530" s="5" t="s">
        <v>7588</v>
      </c>
      <c r="F2530" s="6" t="s">
        <v>7589</v>
      </c>
    </row>
    <row r="2531">
      <c r="A2531" s="5" t="s">
        <v>25</v>
      </c>
      <c r="B2531" s="5" t="s">
        <v>312</v>
      </c>
      <c r="C2531" s="5" t="s">
        <v>7590</v>
      </c>
      <c r="D2531" s="5" t="s">
        <v>468</v>
      </c>
      <c r="E2531" s="5" t="s">
        <v>7591</v>
      </c>
      <c r="F2531" s="6" t="s">
        <v>7592</v>
      </c>
    </row>
    <row r="2532">
      <c r="A2532" s="5" t="s">
        <v>25</v>
      </c>
      <c r="B2532" s="5" t="s">
        <v>312</v>
      </c>
      <c r="C2532" s="5" t="s">
        <v>7593</v>
      </c>
      <c r="D2532" s="5" t="s">
        <v>468</v>
      </c>
      <c r="E2532" s="5" t="s">
        <v>7594</v>
      </c>
      <c r="F2532" s="6" t="s">
        <v>7595</v>
      </c>
    </row>
    <row r="2533">
      <c r="A2533" s="5" t="s">
        <v>25</v>
      </c>
      <c r="B2533" s="5" t="s">
        <v>313</v>
      </c>
      <c r="C2533" s="5" t="s">
        <v>7596</v>
      </c>
      <c r="D2533" s="5" t="s">
        <v>468</v>
      </c>
      <c r="E2533" s="5" t="s">
        <v>7597</v>
      </c>
      <c r="F2533" s="6" t="s">
        <v>7598</v>
      </c>
    </row>
    <row r="2534">
      <c r="A2534" s="5" t="s">
        <v>25</v>
      </c>
      <c r="B2534" s="5" t="s">
        <v>313</v>
      </c>
      <c r="C2534" s="5" t="s">
        <v>7599</v>
      </c>
      <c r="D2534" s="5" t="s">
        <v>468</v>
      </c>
      <c r="E2534" s="5" t="s">
        <v>7600</v>
      </c>
      <c r="F2534" s="6" t="s">
        <v>7601</v>
      </c>
    </row>
    <row r="2535">
      <c r="A2535" s="5" t="s">
        <v>25</v>
      </c>
      <c r="B2535" s="5" t="s">
        <v>313</v>
      </c>
      <c r="C2535" s="5" t="s">
        <v>7602</v>
      </c>
      <c r="D2535" s="5" t="s">
        <v>468</v>
      </c>
      <c r="E2535" s="5" t="s">
        <v>7603</v>
      </c>
      <c r="F2535" s="6" t="s">
        <v>7604</v>
      </c>
    </row>
    <row r="2536">
      <c r="A2536" s="5" t="s">
        <v>25</v>
      </c>
      <c r="B2536" s="5" t="s">
        <v>313</v>
      </c>
      <c r="C2536" s="5" t="s">
        <v>7605</v>
      </c>
      <c r="D2536" s="5" t="s">
        <v>468</v>
      </c>
      <c r="E2536" s="5" t="s">
        <v>7606</v>
      </c>
      <c r="F2536" s="6" t="s">
        <v>7607</v>
      </c>
    </row>
    <row r="2537">
      <c r="A2537" s="5" t="s">
        <v>25</v>
      </c>
      <c r="B2537" s="5" t="s">
        <v>313</v>
      </c>
      <c r="C2537" s="5" t="s">
        <v>7608</v>
      </c>
      <c r="D2537" s="5" t="s">
        <v>468</v>
      </c>
      <c r="E2537" s="5" t="s">
        <v>7609</v>
      </c>
      <c r="F2537" s="6" t="s">
        <v>7610</v>
      </c>
    </row>
    <row r="2538">
      <c r="A2538" s="5" t="s">
        <v>25</v>
      </c>
      <c r="B2538" s="5" t="s">
        <v>313</v>
      </c>
      <c r="C2538" s="5" t="s">
        <v>7611</v>
      </c>
      <c r="D2538" s="5" t="s">
        <v>468</v>
      </c>
      <c r="E2538" s="5" t="s">
        <v>7612</v>
      </c>
      <c r="F2538" s="6" t="s">
        <v>7613</v>
      </c>
    </row>
    <row r="2539">
      <c r="A2539" s="5" t="s">
        <v>25</v>
      </c>
      <c r="B2539" s="5" t="s">
        <v>314</v>
      </c>
      <c r="C2539" s="5" t="s">
        <v>7614</v>
      </c>
      <c r="D2539" s="5" t="s">
        <v>468</v>
      </c>
      <c r="E2539" s="5" t="s">
        <v>7615</v>
      </c>
      <c r="F2539" s="6" t="s">
        <v>7616</v>
      </c>
    </row>
    <row r="2540">
      <c r="A2540" s="5" t="s">
        <v>25</v>
      </c>
      <c r="B2540" s="5" t="s">
        <v>314</v>
      </c>
      <c r="C2540" s="5" t="s">
        <v>314</v>
      </c>
      <c r="D2540" s="5" t="s">
        <v>468</v>
      </c>
      <c r="E2540" s="5" t="s">
        <v>7617</v>
      </c>
      <c r="F2540" s="6" t="s">
        <v>7618</v>
      </c>
    </row>
    <row r="2541">
      <c r="A2541" s="5" t="s">
        <v>25</v>
      </c>
      <c r="B2541" s="5" t="s">
        <v>314</v>
      </c>
      <c r="C2541" s="5" t="s">
        <v>7619</v>
      </c>
      <c r="D2541" s="5" t="s">
        <v>468</v>
      </c>
      <c r="E2541" s="5" t="s">
        <v>7620</v>
      </c>
      <c r="F2541" s="6" t="s">
        <v>7621</v>
      </c>
    </row>
    <row r="2542">
      <c r="A2542" s="5" t="s">
        <v>25</v>
      </c>
      <c r="B2542" s="5" t="s">
        <v>314</v>
      </c>
      <c r="C2542" s="5" t="s">
        <v>7622</v>
      </c>
      <c r="D2542" s="5" t="s">
        <v>468</v>
      </c>
      <c r="E2542" s="5" t="s">
        <v>7623</v>
      </c>
      <c r="F2542" s="6" t="s">
        <v>7624</v>
      </c>
    </row>
    <row r="2543">
      <c r="A2543" s="5" t="s">
        <v>25</v>
      </c>
      <c r="B2543" s="5" t="s">
        <v>315</v>
      </c>
      <c r="C2543" s="5" t="s">
        <v>7625</v>
      </c>
      <c r="D2543" s="5" t="s">
        <v>468</v>
      </c>
      <c r="E2543" s="5" t="s">
        <v>7626</v>
      </c>
      <c r="F2543" s="6" t="s">
        <v>7627</v>
      </c>
    </row>
    <row r="2544">
      <c r="A2544" s="5" t="s">
        <v>25</v>
      </c>
      <c r="B2544" s="5" t="s">
        <v>315</v>
      </c>
      <c r="C2544" s="5" t="s">
        <v>7628</v>
      </c>
      <c r="D2544" s="5" t="s">
        <v>548</v>
      </c>
      <c r="E2544" s="5"/>
      <c r="F2544" s="6" t="s">
        <v>7629</v>
      </c>
    </row>
    <row r="2545">
      <c r="A2545" s="5" t="s">
        <v>25</v>
      </c>
      <c r="B2545" s="5" t="s">
        <v>315</v>
      </c>
      <c r="C2545" s="5" t="s">
        <v>7630</v>
      </c>
      <c r="D2545" s="5" t="s">
        <v>468</v>
      </c>
      <c r="E2545" s="5" t="s">
        <v>7631</v>
      </c>
      <c r="F2545" s="6" t="s">
        <v>7632</v>
      </c>
    </row>
    <row r="2546">
      <c r="A2546" s="5" t="s">
        <v>25</v>
      </c>
      <c r="B2546" s="5" t="s">
        <v>315</v>
      </c>
      <c r="C2546" s="5" t="s">
        <v>7633</v>
      </c>
      <c r="D2546" s="5" t="s">
        <v>468</v>
      </c>
      <c r="E2546" s="5" t="s">
        <v>7634</v>
      </c>
      <c r="F2546" s="6" t="s">
        <v>7635</v>
      </c>
    </row>
    <row r="2547">
      <c r="A2547" s="5" t="s">
        <v>25</v>
      </c>
      <c r="B2547" s="5" t="s">
        <v>315</v>
      </c>
      <c r="C2547" s="5" t="s">
        <v>7636</v>
      </c>
      <c r="D2547" s="5" t="s">
        <v>468</v>
      </c>
      <c r="E2547" s="5" t="s">
        <v>7637</v>
      </c>
      <c r="F2547" s="6" t="s">
        <v>7638</v>
      </c>
    </row>
    <row r="2548">
      <c r="A2548" s="5" t="s">
        <v>25</v>
      </c>
      <c r="B2548" s="5" t="s">
        <v>316</v>
      </c>
      <c r="C2548" s="5" t="s">
        <v>7639</v>
      </c>
      <c r="D2548" s="5" t="s">
        <v>468</v>
      </c>
      <c r="E2548" s="5" t="s">
        <v>7640</v>
      </c>
      <c r="F2548" s="6" t="s">
        <v>7641</v>
      </c>
    </row>
    <row r="2549">
      <c r="A2549" s="5" t="s">
        <v>25</v>
      </c>
      <c r="B2549" s="5" t="s">
        <v>316</v>
      </c>
      <c r="C2549" s="5" t="s">
        <v>316</v>
      </c>
      <c r="D2549" s="5" t="s">
        <v>468</v>
      </c>
      <c r="E2549" s="5" t="s">
        <v>7642</v>
      </c>
      <c r="F2549" s="6" t="s">
        <v>7643</v>
      </c>
    </row>
    <row r="2550">
      <c r="A2550" s="5" t="s">
        <v>25</v>
      </c>
      <c r="B2550" s="5" t="s">
        <v>316</v>
      </c>
      <c r="C2550" s="5" t="s">
        <v>7644</v>
      </c>
      <c r="D2550" s="5" t="s">
        <v>468</v>
      </c>
      <c r="E2550" s="5" t="s">
        <v>7645</v>
      </c>
      <c r="F2550" s="6" t="s">
        <v>7646</v>
      </c>
    </row>
    <row r="2551">
      <c r="A2551" s="5" t="s">
        <v>25</v>
      </c>
      <c r="B2551" s="5" t="s">
        <v>316</v>
      </c>
      <c r="C2551" s="5" t="s">
        <v>7647</v>
      </c>
      <c r="D2551" s="5" t="s">
        <v>468</v>
      </c>
      <c r="E2551" s="5" t="s">
        <v>7648</v>
      </c>
      <c r="F2551" s="6" t="s">
        <v>7649</v>
      </c>
    </row>
    <row r="2552">
      <c r="A2552" s="5" t="s">
        <v>25</v>
      </c>
      <c r="B2552" s="5" t="s">
        <v>316</v>
      </c>
      <c r="C2552" s="5" t="s">
        <v>7650</v>
      </c>
      <c r="D2552" s="5" t="s">
        <v>468</v>
      </c>
      <c r="E2552" s="5" t="s">
        <v>7651</v>
      </c>
      <c r="F2552" s="6" t="s">
        <v>7652</v>
      </c>
    </row>
    <row r="2553">
      <c r="A2553" s="5" t="s">
        <v>25</v>
      </c>
      <c r="B2553" s="5" t="s">
        <v>316</v>
      </c>
      <c r="C2553" s="5" t="s">
        <v>7653</v>
      </c>
      <c r="D2553" s="5" t="s">
        <v>468</v>
      </c>
      <c r="E2553" s="5" t="s">
        <v>7654</v>
      </c>
      <c r="F2553" s="6" t="s">
        <v>7655</v>
      </c>
    </row>
    <row r="2554">
      <c r="A2554" s="5" t="s">
        <v>25</v>
      </c>
      <c r="B2554" s="5" t="s">
        <v>316</v>
      </c>
      <c r="C2554" s="5" t="s">
        <v>7656</v>
      </c>
      <c r="D2554" s="5" t="s">
        <v>468</v>
      </c>
      <c r="E2554" s="5" t="s">
        <v>7657</v>
      </c>
      <c r="F2554" s="6" t="s">
        <v>7658</v>
      </c>
    </row>
    <row r="2555">
      <c r="A2555" s="5" t="s">
        <v>25</v>
      </c>
      <c r="B2555" s="5" t="s">
        <v>316</v>
      </c>
      <c r="C2555" s="5" t="s">
        <v>7659</v>
      </c>
      <c r="D2555" s="5" t="s">
        <v>468</v>
      </c>
      <c r="E2555" s="5" t="s">
        <v>7660</v>
      </c>
      <c r="F2555" s="6" t="s">
        <v>7661</v>
      </c>
    </row>
    <row r="2556">
      <c r="A2556" s="5" t="s">
        <v>25</v>
      </c>
      <c r="B2556" s="5" t="s">
        <v>316</v>
      </c>
      <c r="C2556" s="5" t="s">
        <v>7662</v>
      </c>
      <c r="D2556" s="5" t="s">
        <v>468</v>
      </c>
      <c r="E2556" s="5" t="s">
        <v>7663</v>
      </c>
      <c r="F2556" s="6" t="s">
        <v>7664</v>
      </c>
    </row>
    <row r="2557">
      <c r="A2557" s="5" t="s">
        <v>25</v>
      </c>
      <c r="B2557" s="5" t="s">
        <v>316</v>
      </c>
      <c r="C2557" s="5" t="s">
        <v>7665</v>
      </c>
      <c r="D2557" s="5" t="s">
        <v>468</v>
      </c>
      <c r="E2557" s="5" t="s">
        <v>7666</v>
      </c>
      <c r="F2557" s="6" t="s">
        <v>7667</v>
      </c>
    </row>
    <row r="2558">
      <c r="A2558" s="5" t="s">
        <v>25</v>
      </c>
      <c r="B2558" s="5" t="s">
        <v>316</v>
      </c>
      <c r="C2558" s="5" t="s">
        <v>7668</v>
      </c>
      <c r="D2558" s="5" t="s">
        <v>468</v>
      </c>
      <c r="E2558" s="5" t="s">
        <v>7669</v>
      </c>
      <c r="F2558" s="6" t="s">
        <v>7670</v>
      </c>
    </row>
    <row r="2559">
      <c r="A2559" s="5" t="s">
        <v>25</v>
      </c>
      <c r="B2559" s="5" t="s">
        <v>316</v>
      </c>
      <c r="C2559" s="5" t="s">
        <v>7671</v>
      </c>
      <c r="D2559" s="5" t="s">
        <v>468</v>
      </c>
      <c r="E2559" s="5" t="s">
        <v>7672</v>
      </c>
      <c r="F2559" s="6" t="s">
        <v>7673</v>
      </c>
    </row>
    <row r="2560">
      <c r="A2560" s="5" t="s">
        <v>25</v>
      </c>
      <c r="B2560" s="5" t="s">
        <v>316</v>
      </c>
      <c r="C2560" s="5" t="s">
        <v>7674</v>
      </c>
      <c r="D2560" s="5" t="s">
        <v>468</v>
      </c>
      <c r="E2560" s="5" t="s">
        <v>7675</v>
      </c>
      <c r="F2560" s="6" t="s">
        <v>7676</v>
      </c>
    </row>
    <row r="2561">
      <c r="A2561" s="5" t="s">
        <v>25</v>
      </c>
      <c r="B2561" s="5" t="s">
        <v>316</v>
      </c>
      <c r="C2561" s="5" t="s">
        <v>7677</v>
      </c>
      <c r="D2561" s="5" t="s">
        <v>468</v>
      </c>
      <c r="E2561" s="5" t="s">
        <v>7678</v>
      </c>
      <c r="F2561" s="6" t="s">
        <v>7679</v>
      </c>
    </row>
    <row r="2562">
      <c r="A2562" s="5" t="s">
        <v>25</v>
      </c>
      <c r="B2562" s="5" t="s">
        <v>316</v>
      </c>
      <c r="C2562" s="5" t="s">
        <v>7680</v>
      </c>
      <c r="D2562" s="5" t="s">
        <v>468</v>
      </c>
      <c r="E2562" s="5" t="s">
        <v>7681</v>
      </c>
      <c r="F2562" s="6" t="s">
        <v>7682</v>
      </c>
    </row>
    <row r="2563">
      <c r="A2563" s="5" t="s">
        <v>25</v>
      </c>
      <c r="B2563" s="5" t="s">
        <v>316</v>
      </c>
      <c r="C2563" s="5" t="s">
        <v>7683</v>
      </c>
      <c r="D2563" s="5" t="s">
        <v>548</v>
      </c>
      <c r="E2563" s="5" t="s">
        <v>7684</v>
      </c>
      <c r="F2563" s="6" t="s">
        <v>7685</v>
      </c>
    </row>
    <row r="2564">
      <c r="A2564" s="5" t="s">
        <v>25</v>
      </c>
      <c r="B2564" s="5" t="s">
        <v>316</v>
      </c>
      <c r="C2564" s="5" t="s">
        <v>7686</v>
      </c>
      <c r="D2564" s="5" t="s">
        <v>468</v>
      </c>
      <c r="E2564" s="5" t="s">
        <v>7687</v>
      </c>
      <c r="F2564" s="6" t="s">
        <v>7688</v>
      </c>
    </row>
    <row r="2565">
      <c r="A2565" s="5" t="s">
        <v>25</v>
      </c>
      <c r="B2565" s="5" t="s">
        <v>317</v>
      </c>
      <c r="C2565" s="5" t="s">
        <v>7689</v>
      </c>
      <c r="D2565" s="5" t="s">
        <v>468</v>
      </c>
      <c r="E2565" s="5"/>
      <c r="F2565" s="6" t="s">
        <v>7690</v>
      </c>
    </row>
    <row r="2566">
      <c r="A2566" s="5" t="s">
        <v>25</v>
      </c>
      <c r="B2566" s="5" t="s">
        <v>317</v>
      </c>
      <c r="C2566" s="5" t="s">
        <v>7691</v>
      </c>
      <c r="D2566" s="5" t="s">
        <v>468</v>
      </c>
      <c r="E2566" s="5" t="s">
        <v>7692</v>
      </c>
      <c r="F2566" s="6" t="s">
        <v>7693</v>
      </c>
    </row>
    <row r="2567">
      <c r="A2567" s="5" t="s">
        <v>25</v>
      </c>
      <c r="B2567" s="5" t="s">
        <v>317</v>
      </c>
      <c r="C2567" s="5" t="s">
        <v>7694</v>
      </c>
      <c r="D2567" s="5" t="s">
        <v>468</v>
      </c>
      <c r="E2567" s="5" t="s">
        <v>7695</v>
      </c>
      <c r="F2567" s="6" t="s">
        <v>7696</v>
      </c>
    </row>
    <row r="2568">
      <c r="A2568" s="5" t="s">
        <v>25</v>
      </c>
      <c r="B2568" s="5" t="s">
        <v>317</v>
      </c>
      <c r="C2568" s="5" t="s">
        <v>7697</v>
      </c>
      <c r="D2568" s="5" t="s">
        <v>468</v>
      </c>
      <c r="E2568" s="5" t="s">
        <v>7698</v>
      </c>
      <c r="F2568" s="6" t="s">
        <v>7699</v>
      </c>
    </row>
    <row r="2569">
      <c r="A2569" s="5" t="s">
        <v>25</v>
      </c>
      <c r="B2569" s="5" t="s">
        <v>317</v>
      </c>
      <c r="C2569" s="5" t="s">
        <v>7700</v>
      </c>
      <c r="D2569" s="5" t="s">
        <v>468</v>
      </c>
      <c r="E2569" s="5" t="s">
        <v>7701</v>
      </c>
      <c r="F2569" s="6" t="s">
        <v>7702</v>
      </c>
    </row>
    <row r="2570">
      <c r="A2570" s="5" t="s">
        <v>25</v>
      </c>
      <c r="B2570" s="5" t="s">
        <v>317</v>
      </c>
      <c r="C2570" s="5" t="s">
        <v>7703</v>
      </c>
      <c r="D2570" s="5" t="s">
        <v>468</v>
      </c>
      <c r="E2570" s="5"/>
      <c r="F2570" s="6" t="s">
        <v>7704</v>
      </c>
    </row>
    <row r="2571">
      <c r="A2571" s="5" t="s">
        <v>25</v>
      </c>
      <c r="B2571" s="5" t="s">
        <v>317</v>
      </c>
      <c r="C2571" s="5" t="s">
        <v>7705</v>
      </c>
      <c r="D2571" s="5" t="s">
        <v>468</v>
      </c>
      <c r="E2571" s="5" t="s">
        <v>7706</v>
      </c>
      <c r="F2571" s="6" t="s">
        <v>7707</v>
      </c>
    </row>
    <row r="2572">
      <c r="A2572" s="5" t="s">
        <v>25</v>
      </c>
      <c r="B2572" s="5" t="s">
        <v>317</v>
      </c>
      <c r="C2572" s="5" t="s">
        <v>7708</v>
      </c>
      <c r="D2572" s="5" t="s">
        <v>468</v>
      </c>
      <c r="E2572" s="5" t="s">
        <v>7709</v>
      </c>
      <c r="F2572" s="6" t="s">
        <v>7710</v>
      </c>
    </row>
    <row r="2573">
      <c r="A2573" s="5" t="s">
        <v>25</v>
      </c>
      <c r="B2573" s="5" t="s">
        <v>317</v>
      </c>
      <c r="C2573" s="5" t="s">
        <v>7711</v>
      </c>
      <c r="D2573" s="5" t="s">
        <v>468</v>
      </c>
      <c r="E2573" s="5" t="s">
        <v>7712</v>
      </c>
      <c r="F2573" s="6" t="s">
        <v>7713</v>
      </c>
    </row>
    <row r="2574">
      <c r="A2574" s="5" t="s">
        <v>25</v>
      </c>
      <c r="B2574" s="5" t="s">
        <v>317</v>
      </c>
      <c r="C2574" s="5" t="s">
        <v>7714</v>
      </c>
      <c r="D2574" s="5" t="s">
        <v>468</v>
      </c>
      <c r="E2574" s="5"/>
      <c r="F2574" s="6" t="s">
        <v>7715</v>
      </c>
    </row>
    <row r="2575">
      <c r="A2575" s="5" t="s">
        <v>25</v>
      </c>
      <c r="B2575" s="5" t="s">
        <v>317</v>
      </c>
      <c r="C2575" s="5" t="s">
        <v>7716</v>
      </c>
      <c r="D2575" s="5" t="s">
        <v>468</v>
      </c>
      <c r="E2575" s="5"/>
      <c r="F2575" s="6" t="s">
        <v>7717</v>
      </c>
    </row>
    <row r="2576">
      <c r="A2576" s="5" t="s">
        <v>25</v>
      </c>
      <c r="B2576" s="5" t="s">
        <v>317</v>
      </c>
      <c r="C2576" s="5" t="s">
        <v>7718</v>
      </c>
      <c r="D2576" s="5" t="s">
        <v>548</v>
      </c>
      <c r="E2576" s="5" t="s">
        <v>7719</v>
      </c>
      <c r="F2576" s="6" t="s">
        <v>7720</v>
      </c>
    </row>
    <row r="2577">
      <c r="A2577" s="5" t="s">
        <v>25</v>
      </c>
      <c r="B2577" s="5" t="s">
        <v>317</v>
      </c>
      <c r="C2577" s="5" t="s">
        <v>7721</v>
      </c>
      <c r="D2577" s="5" t="s">
        <v>468</v>
      </c>
      <c r="E2577" s="5"/>
      <c r="F2577" s="6" t="s">
        <v>7722</v>
      </c>
    </row>
    <row r="2578">
      <c r="A2578" s="5" t="s">
        <v>25</v>
      </c>
      <c r="B2578" s="5" t="s">
        <v>317</v>
      </c>
      <c r="C2578" s="5" t="s">
        <v>7723</v>
      </c>
      <c r="D2578" s="5" t="s">
        <v>468</v>
      </c>
      <c r="E2578" s="5" t="s">
        <v>7724</v>
      </c>
      <c r="F2578" s="6" t="s">
        <v>7725</v>
      </c>
    </row>
    <row r="2579">
      <c r="A2579" s="5" t="s">
        <v>25</v>
      </c>
      <c r="B2579" s="5" t="s">
        <v>317</v>
      </c>
      <c r="C2579" s="5" t="s">
        <v>7726</v>
      </c>
      <c r="D2579" s="5" t="s">
        <v>468</v>
      </c>
      <c r="E2579" s="5" t="s">
        <v>7727</v>
      </c>
      <c r="F2579" s="6" t="s">
        <v>7728</v>
      </c>
    </row>
    <row r="2580">
      <c r="A2580" s="5" t="s">
        <v>25</v>
      </c>
      <c r="B2580" s="5" t="s">
        <v>317</v>
      </c>
      <c r="C2580" s="5" t="s">
        <v>7729</v>
      </c>
      <c r="D2580" s="5" t="s">
        <v>468</v>
      </c>
      <c r="E2580" s="5" t="s">
        <v>7730</v>
      </c>
      <c r="F2580" s="6" t="s">
        <v>7731</v>
      </c>
    </row>
    <row r="2581">
      <c r="A2581" s="5" t="s">
        <v>25</v>
      </c>
      <c r="B2581" s="5" t="s">
        <v>317</v>
      </c>
      <c r="C2581" s="5" t="s">
        <v>7732</v>
      </c>
      <c r="D2581" s="5" t="s">
        <v>468</v>
      </c>
      <c r="E2581" s="5" t="s">
        <v>7733</v>
      </c>
      <c r="F2581" s="6" t="s">
        <v>7734</v>
      </c>
    </row>
    <row r="2582">
      <c r="A2582" s="5" t="s">
        <v>25</v>
      </c>
      <c r="B2582" s="5" t="s">
        <v>317</v>
      </c>
      <c r="C2582" s="5" t="s">
        <v>7735</v>
      </c>
      <c r="D2582" s="5" t="s">
        <v>468</v>
      </c>
      <c r="E2582" s="5" t="s">
        <v>7736</v>
      </c>
      <c r="F2582" s="6" t="s">
        <v>7737</v>
      </c>
    </row>
    <row r="2583">
      <c r="A2583" s="5" t="s">
        <v>25</v>
      </c>
      <c r="B2583" s="5" t="s">
        <v>317</v>
      </c>
      <c r="C2583" s="5" t="s">
        <v>7738</v>
      </c>
      <c r="D2583" s="5" t="s">
        <v>468</v>
      </c>
      <c r="E2583" s="5" t="s">
        <v>7739</v>
      </c>
      <c r="F2583" s="6" t="s">
        <v>7740</v>
      </c>
    </row>
    <row r="2584">
      <c r="A2584" s="5" t="s">
        <v>25</v>
      </c>
      <c r="B2584" s="5" t="s">
        <v>318</v>
      </c>
      <c r="C2584" s="5" t="s">
        <v>7741</v>
      </c>
      <c r="D2584" s="5" t="s">
        <v>468</v>
      </c>
      <c r="E2584" s="5" t="s">
        <v>7742</v>
      </c>
      <c r="F2584" s="6" t="s">
        <v>7743</v>
      </c>
    </row>
    <row r="2585">
      <c r="A2585" s="5" t="s">
        <v>25</v>
      </c>
      <c r="B2585" s="5" t="s">
        <v>319</v>
      </c>
      <c r="C2585" s="5" t="s">
        <v>319</v>
      </c>
      <c r="D2585" s="5" t="s">
        <v>468</v>
      </c>
      <c r="E2585" s="5" t="s">
        <v>7744</v>
      </c>
      <c r="F2585" s="6" t="s">
        <v>7745</v>
      </c>
    </row>
    <row r="2586">
      <c r="A2586" s="5" t="s">
        <v>25</v>
      </c>
      <c r="B2586" s="5" t="s">
        <v>319</v>
      </c>
      <c r="C2586" s="5" t="s">
        <v>7746</v>
      </c>
      <c r="D2586" s="5" t="s">
        <v>468</v>
      </c>
      <c r="E2586" s="5" t="s">
        <v>7747</v>
      </c>
      <c r="F2586" s="6" t="s">
        <v>7748</v>
      </c>
    </row>
    <row r="2587">
      <c r="A2587" s="5" t="s">
        <v>25</v>
      </c>
      <c r="B2587" s="5" t="s">
        <v>319</v>
      </c>
      <c r="C2587" s="5" t="s">
        <v>7749</v>
      </c>
      <c r="D2587" s="5" t="s">
        <v>468</v>
      </c>
      <c r="E2587" s="5"/>
      <c r="F2587" s="6" t="s">
        <v>7750</v>
      </c>
    </row>
    <row r="2588">
      <c r="A2588" s="5" t="s">
        <v>25</v>
      </c>
      <c r="B2588" s="5" t="s">
        <v>319</v>
      </c>
      <c r="C2588" s="5" t="s">
        <v>7751</v>
      </c>
      <c r="D2588" s="5" t="s">
        <v>468</v>
      </c>
      <c r="E2588" s="5" t="s">
        <v>7752</v>
      </c>
      <c r="F2588" s="6" t="s">
        <v>7753</v>
      </c>
    </row>
    <row r="2589">
      <c r="A2589" s="5" t="s">
        <v>25</v>
      </c>
      <c r="B2589" s="5" t="s">
        <v>319</v>
      </c>
      <c r="C2589" s="5" t="s">
        <v>7754</v>
      </c>
      <c r="D2589" s="5" t="s">
        <v>468</v>
      </c>
      <c r="E2589" s="5" t="s">
        <v>7755</v>
      </c>
      <c r="F2589" s="6" t="s">
        <v>7756</v>
      </c>
    </row>
    <row r="2590">
      <c r="A2590" s="5" t="s">
        <v>25</v>
      </c>
      <c r="B2590" s="5" t="s">
        <v>320</v>
      </c>
      <c r="C2590" s="5" t="s">
        <v>7757</v>
      </c>
      <c r="D2590" s="5" t="s">
        <v>468</v>
      </c>
      <c r="E2590" s="5" t="s">
        <v>7758</v>
      </c>
      <c r="F2590" s="6" t="s">
        <v>7759</v>
      </c>
    </row>
    <row r="2591">
      <c r="A2591" s="5" t="s">
        <v>25</v>
      </c>
      <c r="B2591" s="5" t="s">
        <v>320</v>
      </c>
      <c r="C2591" s="5" t="s">
        <v>7760</v>
      </c>
      <c r="D2591" s="5" t="s">
        <v>468</v>
      </c>
      <c r="E2591" s="5" t="s">
        <v>7761</v>
      </c>
      <c r="F2591" s="6" t="s">
        <v>7762</v>
      </c>
    </row>
    <row r="2592">
      <c r="A2592" s="5" t="s">
        <v>25</v>
      </c>
      <c r="B2592" s="5" t="s">
        <v>320</v>
      </c>
      <c r="C2592" s="5" t="s">
        <v>7763</v>
      </c>
      <c r="D2592" s="5" t="s">
        <v>468</v>
      </c>
      <c r="E2592" s="5" t="s">
        <v>7761</v>
      </c>
      <c r="F2592" s="6" t="s">
        <v>7764</v>
      </c>
    </row>
    <row r="2593">
      <c r="A2593" s="5" t="s">
        <v>25</v>
      </c>
      <c r="B2593" s="5" t="s">
        <v>320</v>
      </c>
      <c r="C2593" s="5" t="s">
        <v>320</v>
      </c>
      <c r="D2593" s="5" t="s">
        <v>468</v>
      </c>
      <c r="E2593" s="5" t="s">
        <v>7765</v>
      </c>
      <c r="F2593" s="6" t="s">
        <v>7766</v>
      </c>
    </row>
    <row r="2594">
      <c r="A2594" s="5" t="s">
        <v>25</v>
      </c>
      <c r="B2594" s="5" t="s">
        <v>320</v>
      </c>
      <c r="C2594" s="5" t="s">
        <v>7767</v>
      </c>
      <c r="D2594" s="5" t="s">
        <v>468</v>
      </c>
      <c r="E2594" s="5" t="s">
        <v>7768</v>
      </c>
      <c r="F2594" s="6" t="s">
        <v>7769</v>
      </c>
    </row>
    <row r="2595">
      <c r="A2595" s="5" t="s">
        <v>25</v>
      </c>
      <c r="B2595" s="5" t="s">
        <v>320</v>
      </c>
      <c r="C2595" s="5" t="s">
        <v>7770</v>
      </c>
      <c r="D2595" s="5" t="s">
        <v>468</v>
      </c>
      <c r="E2595" s="5" t="s">
        <v>7666</v>
      </c>
      <c r="F2595" s="6" t="s">
        <v>7771</v>
      </c>
    </row>
    <row r="2596">
      <c r="A2596" s="5" t="s">
        <v>25</v>
      </c>
      <c r="B2596" s="5" t="s">
        <v>320</v>
      </c>
      <c r="C2596" s="5" t="s">
        <v>7772</v>
      </c>
      <c r="D2596" s="5" t="s">
        <v>468</v>
      </c>
      <c r="E2596" s="5" t="s">
        <v>7773</v>
      </c>
      <c r="F2596" s="6" t="s">
        <v>7774</v>
      </c>
    </row>
    <row r="2597">
      <c r="A2597" s="5" t="s">
        <v>25</v>
      </c>
      <c r="B2597" s="5" t="s">
        <v>320</v>
      </c>
      <c r="C2597" s="5" t="s">
        <v>7775</v>
      </c>
      <c r="D2597" s="5" t="s">
        <v>468</v>
      </c>
      <c r="E2597" s="5" t="s">
        <v>7776</v>
      </c>
      <c r="F2597" s="6" t="s">
        <v>7777</v>
      </c>
    </row>
    <row r="2598">
      <c r="A2598" s="5" t="s">
        <v>25</v>
      </c>
      <c r="B2598" s="5" t="s">
        <v>320</v>
      </c>
      <c r="C2598" s="5" t="s">
        <v>7778</v>
      </c>
      <c r="D2598" s="5" t="s">
        <v>468</v>
      </c>
      <c r="E2598" s="5" t="s">
        <v>7779</v>
      </c>
      <c r="F2598" s="6" t="s">
        <v>7780</v>
      </c>
    </row>
    <row r="2599">
      <c r="A2599" s="5" t="s">
        <v>25</v>
      </c>
      <c r="B2599" s="5" t="s">
        <v>321</v>
      </c>
      <c r="C2599" s="5" t="s">
        <v>7781</v>
      </c>
      <c r="D2599" s="5" t="s">
        <v>468</v>
      </c>
      <c r="E2599" s="5" t="s">
        <v>7782</v>
      </c>
      <c r="F2599" s="6" t="s">
        <v>7783</v>
      </c>
    </row>
    <row r="2600">
      <c r="A2600" s="5" t="s">
        <v>25</v>
      </c>
      <c r="B2600" s="5" t="s">
        <v>321</v>
      </c>
      <c r="C2600" s="5" t="s">
        <v>7784</v>
      </c>
      <c r="D2600" s="5" t="s">
        <v>468</v>
      </c>
      <c r="E2600" s="5" t="s">
        <v>7785</v>
      </c>
      <c r="F2600" s="6" t="s">
        <v>7786</v>
      </c>
    </row>
    <row r="2601">
      <c r="A2601" s="5" t="s">
        <v>25</v>
      </c>
      <c r="B2601" s="5" t="s">
        <v>321</v>
      </c>
      <c r="C2601" s="5" t="s">
        <v>7787</v>
      </c>
      <c r="D2601" s="5" t="s">
        <v>468</v>
      </c>
      <c r="E2601" s="5" t="s">
        <v>7788</v>
      </c>
      <c r="F2601" s="6" t="s">
        <v>7789</v>
      </c>
    </row>
    <row r="2602">
      <c r="A2602" s="5" t="s">
        <v>25</v>
      </c>
      <c r="B2602" s="5" t="s">
        <v>321</v>
      </c>
      <c r="C2602" s="5" t="s">
        <v>7790</v>
      </c>
      <c r="D2602" s="5" t="s">
        <v>468</v>
      </c>
      <c r="E2602" s="5" t="s">
        <v>7791</v>
      </c>
      <c r="F2602" s="6" t="s">
        <v>7792</v>
      </c>
    </row>
    <row r="2603">
      <c r="A2603" s="5" t="s">
        <v>25</v>
      </c>
      <c r="B2603" s="5" t="s">
        <v>321</v>
      </c>
      <c r="C2603" s="5" t="s">
        <v>7793</v>
      </c>
      <c r="D2603" s="5" t="s">
        <v>548</v>
      </c>
      <c r="E2603" s="5" t="s">
        <v>7794</v>
      </c>
      <c r="F2603" s="6" t="s">
        <v>7795</v>
      </c>
    </row>
    <row r="2604">
      <c r="A2604" s="5" t="s">
        <v>25</v>
      </c>
      <c r="B2604" s="5" t="s">
        <v>321</v>
      </c>
      <c r="C2604" s="5" t="s">
        <v>7796</v>
      </c>
      <c r="D2604" s="5" t="s">
        <v>468</v>
      </c>
      <c r="E2604" s="5" t="s">
        <v>7797</v>
      </c>
      <c r="F2604" s="6" t="s">
        <v>7798</v>
      </c>
    </row>
    <row r="2605">
      <c r="A2605" s="5" t="s">
        <v>25</v>
      </c>
      <c r="B2605" s="5" t="s">
        <v>321</v>
      </c>
      <c r="C2605" s="5" t="s">
        <v>7799</v>
      </c>
      <c r="D2605" s="5" t="s">
        <v>468</v>
      </c>
      <c r="E2605" s="5" t="s">
        <v>7800</v>
      </c>
      <c r="F2605" s="6" t="s">
        <v>7801</v>
      </c>
    </row>
    <row r="2606">
      <c r="A2606" s="5" t="s">
        <v>25</v>
      </c>
      <c r="B2606" s="5" t="s">
        <v>321</v>
      </c>
      <c r="C2606" s="5" t="s">
        <v>7802</v>
      </c>
      <c r="D2606" s="5" t="s">
        <v>468</v>
      </c>
      <c r="E2606" s="5" t="s">
        <v>7803</v>
      </c>
      <c r="F2606" s="6" t="s">
        <v>7804</v>
      </c>
    </row>
    <row r="2607">
      <c r="A2607" s="5" t="s">
        <v>25</v>
      </c>
      <c r="B2607" s="5" t="s">
        <v>321</v>
      </c>
      <c r="C2607" s="5" t="s">
        <v>7805</v>
      </c>
      <c r="D2607" s="5" t="s">
        <v>468</v>
      </c>
      <c r="E2607" s="5" t="s">
        <v>7806</v>
      </c>
      <c r="F2607" s="6" t="s">
        <v>7807</v>
      </c>
    </row>
    <row r="2608">
      <c r="A2608" s="5" t="s">
        <v>25</v>
      </c>
      <c r="B2608" s="5" t="s">
        <v>321</v>
      </c>
      <c r="C2608" s="5" t="s">
        <v>7808</v>
      </c>
      <c r="D2608" s="5" t="s">
        <v>468</v>
      </c>
      <c r="E2608" s="5" t="s">
        <v>7809</v>
      </c>
      <c r="F2608" s="6" t="s">
        <v>7810</v>
      </c>
    </row>
    <row r="2609">
      <c r="A2609" s="5" t="s">
        <v>25</v>
      </c>
      <c r="B2609" s="5" t="s">
        <v>321</v>
      </c>
      <c r="C2609" s="5" t="s">
        <v>7811</v>
      </c>
      <c r="D2609" s="5" t="s">
        <v>468</v>
      </c>
      <c r="E2609" s="5" t="s">
        <v>7812</v>
      </c>
      <c r="F2609" s="6" t="s">
        <v>7813</v>
      </c>
    </row>
    <row r="2610">
      <c r="A2610" s="5" t="s">
        <v>25</v>
      </c>
      <c r="B2610" s="5" t="s">
        <v>321</v>
      </c>
      <c r="C2610" s="5" t="s">
        <v>7814</v>
      </c>
      <c r="D2610" s="5" t="s">
        <v>468</v>
      </c>
      <c r="E2610" s="5" t="s">
        <v>7815</v>
      </c>
      <c r="F2610" s="6" t="s">
        <v>7816</v>
      </c>
    </row>
    <row r="2611">
      <c r="A2611" s="5" t="s">
        <v>25</v>
      </c>
      <c r="B2611" s="5" t="s">
        <v>322</v>
      </c>
      <c r="C2611" s="5" t="s">
        <v>7817</v>
      </c>
      <c r="D2611" s="5" t="s">
        <v>468</v>
      </c>
      <c r="E2611" s="5" t="s">
        <v>7818</v>
      </c>
      <c r="F2611" s="6" t="s">
        <v>7819</v>
      </c>
    </row>
    <row r="2612">
      <c r="A2612" s="5" t="s">
        <v>25</v>
      </c>
      <c r="B2612" s="5" t="s">
        <v>323</v>
      </c>
      <c r="C2612" s="5" t="s">
        <v>7820</v>
      </c>
      <c r="D2612" s="5" t="s">
        <v>468</v>
      </c>
      <c r="E2612" s="5" t="s">
        <v>7669</v>
      </c>
      <c r="F2612" s="6" t="s">
        <v>7821</v>
      </c>
    </row>
    <row r="2613">
      <c r="A2613" s="5" t="s">
        <v>25</v>
      </c>
      <c r="B2613" s="5" t="s">
        <v>323</v>
      </c>
      <c r="C2613" s="5" t="s">
        <v>7822</v>
      </c>
      <c r="D2613" s="5" t="s">
        <v>468</v>
      </c>
      <c r="E2613" s="5" t="s">
        <v>7823</v>
      </c>
      <c r="F2613" s="6" t="s">
        <v>7824</v>
      </c>
    </row>
    <row r="2614">
      <c r="A2614" s="5" t="s">
        <v>25</v>
      </c>
      <c r="B2614" s="5" t="s">
        <v>323</v>
      </c>
      <c r="C2614" s="5" t="s">
        <v>7825</v>
      </c>
      <c r="D2614" s="5" t="s">
        <v>468</v>
      </c>
      <c r="E2614" s="5" t="s">
        <v>7826</v>
      </c>
      <c r="F2614" s="6" t="s">
        <v>7827</v>
      </c>
    </row>
    <row r="2615">
      <c r="A2615" s="5" t="s">
        <v>25</v>
      </c>
      <c r="B2615" s="5" t="s">
        <v>323</v>
      </c>
      <c r="C2615" s="5" t="s">
        <v>7828</v>
      </c>
      <c r="D2615" s="5" t="s">
        <v>468</v>
      </c>
      <c r="E2615" s="5" t="s">
        <v>7829</v>
      </c>
      <c r="F2615" s="6" t="s">
        <v>7830</v>
      </c>
    </row>
    <row r="2616">
      <c r="A2616" s="5" t="s">
        <v>25</v>
      </c>
      <c r="B2616" s="5" t="s">
        <v>323</v>
      </c>
      <c r="C2616" s="5" t="s">
        <v>7831</v>
      </c>
      <c r="D2616" s="5" t="s">
        <v>468</v>
      </c>
      <c r="E2616" s="5" t="s">
        <v>7832</v>
      </c>
      <c r="F2616" s="6" t="s">
        <v>7833</v>
      </c>
    </row>
    <row r="2617">
      <c r="A2617" s="5" t="s">
        <v>25</v>
      </c>
      <c r="B2617" s="5" t="s">
        <v>323</v>
      </c>
      <c r="C2617" s="5" t="s">
        <v>7834</v>
      </c>
      <c r="D2617" s="5" t="s">
        <v>468</v>
      </c>
      <c r="E2617" s="5" t="s">
        <v>7835</v>
      </c>
      <c r="F2617" s="6" t="s">
        <v>7836</v>
      </c>
    </row>
    <row r="2618">
      <c r="A2618" s="5" t="s">
        <v>25</v>
      </c>
      <c r="B2618" s="5" t="s">
        <v>323</v>
      </c>
      <c r="C2618" s="5" t="s">
        <v>7837</v>
      </c>
      <c r="D2618" s="5" t="s">
        <v>468</v>
      </c>
      <c r="E2618" s="5" t="s">
        <v>7838</v>
      </c>
      <c r="F2618" s="6" t="s">
        <v>7839</v>
      </c>
    </row>
    <row r="2619">
      <c r="A2619" s="5" t="s">
        <v>25</v>
      </c>
      <c r="B2619" s="5" t="s">
        <v>323</v>
      </c>
      <c r="C2619" s="5" t="s">
        <v>7840</v>
      </c>
      <c r="D2619" s="5" t="s">
        <v>468</v>
      </c>
      <c r="E2619" s="5" t="s">
        <v>7841</v>
      </c>
      <c r="F2619" s="6" t="s">
        <v>7842</v>
      </c>
    </row>
    <row r="2620">
      <c r="A2620" s="5" t="s">
        <v>25</v>
      </c>
      <c r="B2620" s="5" t="s">
        <v>323</v>
      </c>
      <c r="C2620" s="5" t="s">
        <v>7843</v>
      </c>
      <c r="D2620" s="5" t="s">
        <v>468</v>
      </c>
      <c r="E2620" s="5" t="s">
        <v>7844</v>
      </c>
      <c r="F2620" s="6" t="s">
        <v>7845</v>
      </c>
    </row>
    <row r="2621">
      <c r="A2621" s="5" t="s">
        <v>25</v>
      </c>
      <c r="B2621" s="5" t="s">
        <v>323</v>
      </c>
      <c r="C2621" s="5" t="s">
        <v>7846</v>
      </c>
      <c r="D2621" s="5" t="s">
        <v>468</v>
      </c>
      <c r="E2621" s="5" t="s">
        <v>7847</v>
      </c>
      <c r="F2621" s="6" t="s">
        <v>7848</v>
      </c>
    </row>
    <row r="2622">
      <c r="A2622" s="5" t="s">
        <v>25</v>
      </c>
      <c r="B2622" s="5" t="s">
        <v>323</v>
      </c>
      <c r="C2622" s="5" t="s">
        <v>7849</v>
      </c>
      <c r="D2622" s="5" t="s">
        <v>468</v>
      </c>
      <c r="E2622" s="5" t="s">
        <v>7850</v>
      </c>
      <c r="F2622" s="6" t="s">
        <v>7851</v>
      </c>
    </row>
    <row r="2623">
      <c r="A2623" s="5" t="s">
        <v>25</v>
      </c>
      <c r="B2623" s="5" t="s">
        <v>324</v>
      </c>
      <c r="C2623" s="5" t="s">
        <v>7852</v>
      </c>
      <c r="D2623" s="5" t="s">
        <v>468</v>
      </c>
      <c r="E2623" s="5" t="s">
        <v>7853</v>
      </c>
      <c r="F2623" s="6" t="s">
        <v>7854</v>
      </c>
    </row>
    <row r="2624">
      <c r="A2624" s="5" t="s">
        <v>25</v>
      </c>
      <c r="B2624" s="5" t="s">
        <v>324</v>
      </c>
      <c r="C2624" s="5" t="s">
        <v>7855</v>
      </c>
      <c r="D2624" s="5" t="s">
        <v>468</v>
      </c>
      <c r="E2624" s="5" t="s">
        <v>7856</v>
      </c>
      <c r="F2624" s="6" t="s">
        <v>7857</v>
      </c>
    </row>
    <row r="2625">
      <c r="A2625" s="5" t="s">
        <v>25</v>
      </c>
      <c r="B2625" s="5" t="s">
        <v>324</v>
      </c>
      <c r="C2625" s="5" t="s">
        <v>7858</v>
      </c>
      <c r="D2625" s="5" t="s">
        <v>468</v>
      </c>
      <c r="E2625" s="5" t="s">
        <v>7859</v>
      </c>
      <c r="F2625" s="6" t="s">
        <v>7860</v>
      </c>
    </row>
    <row r="2626">
      <c r="A2626" s="5" t="s">
        <v>25</v>
      </c>
      <c r="B2626" s="5" t="s">
        <v>324</v>
      </c>
      <c r="C2626" s="5" t="s">
        <v>7861</v>
      </c>
      <c r="D2626" s="5" t="s">
        <v>468</v>
      </c>
      <c r="E2626" s="5" t="s">
        <v>7862</v>
      </c>
      <c r="F2626" s="6" t="s">
        <v>7863</v>
      </c>
    </row>
    <row r="2627">
      <c r="A2627" s="5" t="s">
        <v>25</v>
      </c>
      <c r="B2627" s="5" t="s">
        <v>324</v>
      </c>
      <c r="C2627" s="5" t="s">
        <v>7864</v>
      </c>
      <c r="D2627" s="5" t="s">
        <v>468</v>
      </c>
      <c r="E2627" s="5" t="s">
        <v>7329</v>
      </c>
      <c r="F2627" s="6" t="s">
        <v>7865</v>
      </c>
    </row>
    <row r="2628">
      <c r="A2628" s="5" t="s">
        <v>25</v>
      </c>
      <c r="B2628" s="5" t="s">
        <v>324</v>
      </c>
      <c r="C2628" s="5" t="s">
        <v>7866</v>
      </c>
      <c r="D2628" s="5" t="s">
        <v>468</v>
      </c>
      <c r="E2628" s="5"/>
      <c r="F2628" s="6" t="s">
        <v>7867</v>
      </c>
    </row>
    <row r="2629">
      <c r="A2629" s="5" t="s">
        <v>25</v>
      </c>
      <c r="B2629" s="5" t="s">
        <v>324</v>
      </c>
      <c r="C2629" s="5" t="s">
        <v>7868</v>
      </c>
      <c r="D2629" s="5" t="s">
        <v>468</v>
      </c>
      <c r="E2629" s="5" t="s">
        <v>7869</v>
      </c>
      <c r="F2629" s="6" t="s">
        <v>7870</v>
      </c>
    </row>
    <row r="2630">
      <c r="A2630" s="5" t="s">
        <v>25</v>
      </c>
      <c r="B2630" s="5" t="s">
        <v>324</v>
      </c>
      <c r="C2630" s="5" t="s">
        <v>7871</v>
      </c>
      <c r="D2630" s="5" t="s">
        <v>468</v>
      </c>
      <c r="E2630" s="5" t="s">
        <v>7872</v>
      </c>
      <c r="F2630" s="6" t="s">
        <v>7873</v>
      </c>
    </row>
    <row r="2631">
      <c r="A2631" s="5" t="s">
        <v>25</v>
      </c>
      <c r="B2631" s="5" t="s">
        <v>324</v>
      </c>
      <c r="C2631" s="5" t="s">
        <v>7874</v>
      </c>
      <c r="D2631" s="5" t="s">
        <v>468</v>
      </c>
      <c r="E2631" s="5" t="s">
        <v>7875</v>
      </c>
      <c r="F2631" s="6" t="s">
        <v>7876</v>
      </c>
    </row>
    <row r="2632">
      <c r="A2632" s="5" t="s">
        <v>25</v>
      </c>
      <c r="B2632" s="5" t="s">
        <v>324</v>
      </c>
      <c r="C2632" s="5" t="s">
        <v>7877</v>
      </c>
      <c r="D2632" s="5" t="s">
        <v>468</v>
      </c>
      <c r="E2632" s="5"/>
      <c r="F2632" s="6" t="s">
        <v>7878</v>
      </c>
    </row>
    <row r="2633">
      <c r="A2633" s="5" t="s">
        <v>25</v>
      </c>
      <c r="B2633" s="5" t="s">
        <v>324</v>
      </c>
      <c r="C2633" s="5" t="s">
        <v>7879</v>
      </c>
      <c r="D2633" s="5" t="s">
        <v>468</v>
      </c>
      <c r="E2633" s="5" t="s">
        <v>7880</v>
      </c>
      <c r="F2633" s="6" t="s">
        <v>7881</v>
      </c>
    </row>
    <row r="2634">
      <c r="A2634" s="5" t="s">
        <v>25</v>
      </c>
      <c r="B2634" s="5" t="s">
        <v>324</v>
      </c>
      <c r="C2634" s="5" t="s">
        <v>7882</v>
      </c>
      <c r="D2634" s="5" t="s">
        <v>468</v>
      </c>
      <c r="E2634" s="5" t="s">
        <v>7883</v>
      </c>
      <c r="F2634" s="6" t="s">
        <v>7884</v>
      </c>
    </row>
    <row r="2635">
      <c r="A2635" s="5" t="s">
        <v>25</v>
      </c>
      <c r="B2635" s="5" t="s">
        <v>324</v>
      </c>
      <c r="C2635" s="5" t="s">
        <v>7885</v>
      </c>
      <c r="D2635" s="5" t="s">
        <v>468</v>
      </c>
      <c r="E2635" s="5" t="s">
        <v>7886</v>
      </c>
      <c r="F2635" s="6" t="s">
        <v>7887</v>
      </c>
    </row>
    <row r="2636">
      <c r="A2636" s="5" t="s">
        <v>25</v>
      </c>
      <c r="B2636" s="5" t="s">
        <v>324</v>
      </c>
      <c r="C2636" s="5" t="s">
        <v>7888</v>
      </c>
      <c r="D2636" s="5" t="s">
        <v>468</v>
      </c>
      <c r="E2636" s="5" t="s">
        <v>7889</v>
      </c>
      <c r="F2636" s="6" t="s">
        <v>7890</v>
      </c>
    </row>
    <row r="2637">
      <c r="A2637" s="5" t="s">
        <v>25</v>
      </c>
      <c r="B2637" s="5" t="s">
        <v>324</v>
      </c>
      <c r="C2637" s="5" t="s">
        <v>7891</v>
      </c>
      <c r="D2637" s="5" t="s">
        <v>468</v>
      </c>
      <c r="E2637" s="5" t="s">
        <v>7892</v>
      </c>
      <c r="F2637" s="6" t="s">
        <v>7893</v>
      </c>
    </row>
    <row r="2638">
      <c r="A2638" s="5" t="s">
        <v>25</v>
      </c>
      <c r="B2638" s="5" t="s">
        <v>324</v>
      </c>
      <c r="C2638" s="5" t="s">
        <v>7894</v>
      </c>
      <c r="D2638" s="5" t="s">
        <v>468</v>
      </c>
      <c r="E2638" s="5" t="s">
        <v>7895</v>
      </c>
      <c r="F2638" s="6" t="s">
        <v>7896</v>
      </c>
    </row>
    <row r="2639">
      <c r="A2639" s="5" t="s">
        <v>25</v>
      </c>
      <c r="B2639" s="5" t="s">
        <v>324</v>
      </c>
      <c r="C2639" s="5" t="s">
        <v>7897</v>
      </c>
      <c r="D2639" s="5" t="s">
        <v>468</v>
      </c>
      <c r="E2639" s="5" t="s">
        <v>7898</v>
      </c>
      <c r="F2639" s="6" t="s">
        <v>7899</v>
      </c>
    </row>
    <row r="2640">
      <c r="A2640" s="5" t="s">
        <v>25</v>
      </c>
      <c r="B2640" s="5" t="s">
        <v>324</v>
      </c>
      <c r="C2640" s="5" t="s">
        <v>7900</v>
      </c>
      <c r="D2640" s="5" t="s">
        <v>468</v>
      </c>
      <c r="E2640" s="5" t="s">
        <v>7901</v>
      </c>
      <c r="F2640" s="6" t="s">
        <v>7902</v>
      </c>
    </row>
    <row r="2641">
      <c r="A2641" s="5" t="s">
        <v>25</v>
      </c>
      <c r="B2641" s="5" t="s">
        <v>324</v>
      </c>
      <c r="C2641" s="5" t="s">
        <v>7903</v>
      </c>
      <c r="D2641" s="5" t="s">
        <v>468</v>
      </c>
      <c r="E2641" s="5" t="s">
        <v>7904</v>
      </c>
      <c r="F2641" s="6" t="s">
        <v>7905</v>
      </c>
    </row>
    <row r="2642">
      <c r="A2642" s="5" t="s">
        <v>25</v>
      </c>
      <c r="B2642" s="5" t="s">
        <v>324</v>
      </c>
      <c r="C2642" s="5" t="s">
        <v>7906</v>
      </c>
      <c r="D2642" s="5" t="s">
        <v>468</v>
      </c>
      <c r="E2642" s="5" t="s">
        <v>7907</v>
      </c>
      <c r="F2642" s="6" t="s">
        <v>7908</v>
      </c>
    </row>
    <row r="2643">
      <c r="A2643" s="5" t="s">
        <v>25</v>
      </c>
      <c r="B2643" s="5" t="s">
        <v>324</v>
      </c>
      <c r="C2643" s="5" t="s">
        <v>7909</v>
      </c>
      <c r="D2643" s="5" t="s">
        <v>468</v>
      </c>
      <c r="E2643" s="5" t="s">
        <v>7910</v>
      </c>
      <c r="F2643" s="6" t="s">
        <v>7911</v>
      </c>
    </row>
    <row r="2644">
      <c r="A2644" s="5" t="s">
        <v>25</v>
      </c>
      <c r="B2644" s="5" t="s">
        <v>324</v>
      </c>
      <c r="C2644" s="5" t="s">
        <v>7912</v>
      </c>
      <c r="D2644" s="5" t="s">
        <v>468</v>
      </c>
      <c r="E2644" s="5" t="s">
        <v>7913</v>
      </c>
      <c r="F2644" s="6" t="s">
        <v>7914</v>
      </c>
    </row>
    <row r="2645">
      <c r="A2645" s="5" t="s">
        <v>25</v>
      </c>
      <c r="B2645" s="5" t="s">
        <v>324</v>
      </c>
      <c r="C2645" s="5" t="s">
        <v>7915</v>
      </c>
      <c r="D2645" s="5" t="s">
        <v>468</v>
      </c>
      <c r="E2645" s="5" t="s">
        <v>7916</v>
      </c>
      <c r="F2645" s="6" t="s">
        <v>7917</v>
      </c>
    </row>
    <row r="2646">
      <c r="A2646" s="5" t="s">
        <v>25</v>
      </c>
      <c r="B2646" s="5" t="s">
        <v>324</v>
      </c>
      <c r="C2646" s="5" t="s">
        <v>7918</v>
      </c>
      <c r="D2646" s="5" t="s">
        <v>468</v>
      </c>
      <c r="E2646" s="5" t="s">
        <v>7919</v>
      </c>
      <c r="F2646" s="6" t="s">
        <v>7920</v>
      </c>
    </row>
    <row r="2647">
      <c r="A2647" s="5" t="s">
        <v>25</v>
      </c>
      <c r="B2647" s="5" t="s">
        <v>324</v>
      </c>
      <c r="C2647" s="5" t="s">
        <v>7921</v>
      </c>
      <c r="D2647" s="5" t="s">
        <v>548</v>
      </c>
      <c r="E2647" s="5" t="s">
        <v>7922</v>
      </c>
      <c r="F2647" s="6" t="s">
        <v>7923</v>
      </c>
    </row>
    <row r="2648">
      <c r="A2648" s="5" t="s">
        <v>25</v>
      </c>
      <c r="B2648" s="5" t="s">
        <v>324</v>
      </c>
      <c r="C2648" s="5" t="s">
        <v>7924</v>
      </c>
      <c r="D2648" s="5" t="s">
        <v>468</v>
      </c>
      <c r="E2648" s="5" t="s">
        <v>7925</v>
      </c>
      <c r="F2648" s="6" t="s">
        <v>7926</v>
      </c>
    </row>
    <row r="2649">
      <c r="A2649" s="5" t="s">
        <v>25</v>
      </c>
      <c r="B2649" s="5" t="s">
        <v>324</v>
      </c>
      <c r="C2649" s="5" t="s">
        <v>7927</v>
      </c>
      <c r="D2649" s="5" t="s">
        <v>468</v>
      </c>
      <c r="E2649" s="5" t="s">
        <v>7928</v>
      </c>
      <c r="F2649" s="6" t="s">
        <v>7929</v>
      </c>
    </row>
    <row r="2650">
      <c r="A2650" s="5" t="s">
        <v>25</v>
      </c>
      <c r="B2650" s="5" t="s">
        <v>324</v>
      </c>
      <c r="C2650" s="5" t="s">
        <v>7930</v>
      </c>
      <c r="D2650" s="5" t="s">
        <v>468</v>
      </c>
      <c r="E2650" s="5"/>
      <c r="F2650" s="6" t="s">
        <v>7931</v>
      </c>
    </row>
    <row r="2651">
      <c r="A2651" s="5" t="s">
        <v>25</v>
      </c>
      <c r="B2651" s="5" t="s">
        <v>324</v>
      </c>
      <c r="C2651" s="5" t="s">
        <v>7932</v>
      </c>
      <c r="D2651" s="5" t="s">
        <v>468</v>
      </c>
      <c r="E2651" s="5" t="s">
        <v>7933</v>
      </c>
      <c r="F2651" s="6" t="s">
        <v>7934</v>
      </c>
    </row>
    <row r="2652">
      <c r="A2652" s="5" t="s">
        <v>25</v>
      </c>
      <c r="B2652" s="5" t="s">
        <v>324</v>
      </c>
      <c r="C2652" s="5" t="s">
        <v>7935</v>
      </c>
      <c r="D2652" s="5" t="s">
        <v>468</v>
      </c>
      <c r="E2652" s="5" t="s">
        <v>7936</v>
      </c>
      <c r="F2652" s="6" t="s">
        <v>7937</v>
      </c>
    </row>
    <row r="2653">
      <c r="A2653" s="5" t="s">
        <v>25</v>
      </c>
      <c r="B2653" s="5" t="s">
        <v>324</v>
      </c>
      <c r="C2653" s="5" t="s">
        <v>7938</v>
      </c>
      <c r="D2653" s="5" t="s">
        <v>468</v>
      </c>
      <c r="E2653" s="5" t="s">
        <v>7939</v>
      </c>
      <c r="F2653" s="6" t="s">
        <v>7940</v>
      </c>
    </row>
    <row r="2654">
      <c r="A2654" s="5" t="s">
        <v>25</v>
      </c>
      <c r="B2654" s="5" t="s">
        <v>324</v>
      </c>
      <c r="C2654" s="5" t="s">
        <v>7941</v>
      </c>
      <c r="D2654" s="5" t="s">
        <v>468</v>
      </c>
      <c r="E2654" s="5" t="s">
        <v>7942</v>
      </c>
      <c r="F2654" s="6" t="s">
        <v>7943</v>
      </c>
    </row>
    <row r="2655">
      <c r="A2655" s="5" t="s">
        <v>25</v>
      </c>
      <c r="B2655" s="5" t="s">
        <v>324</v>
      </c>
      <c r="C2655" s="5" t="s">
        <v>7944</v>
      </c>
      <c r="D2655" s="5" t="s">
        <v>468</v>
      </c>
      <c r="E2655" s="5" t="s">
        <v>7945</v>
      </c>
      <c r="F2655" s="6" t="s">
        <v>7946</v>
      </c>
    </row>
    <row r="2656">
      <c r="A2656" s="5" t="s">
        <v>25</v>
      </c>
      <c r="B2656" s="5" t="s">
        <v>324</v>
      </c>
      <c r="C2656" s="5" t="s">
        <v>7947</v>
      </c>
      <c r="D2656" s="5" t="s">
        <v>468</v>
      </c>
      <c r="E2656" s="5" t="s">
        <v>7948</v>
      </c>
      <c r="F2656" s="6" t="s">
        <v>7949</v>
      </c>
    </row>
    <row r="2657">
      <c r="A2657" s="5" t="s">
        <v>25</v>
      </c>
      <c r="B2657" s="5" t="s">
        <v>324</v>
      </c>
      <c r="C2657" s="5" t="s">
        <v>7950</v>
      </c>
      <c r="D2657" s="5" t="s">
        <v>468</v>
      </c>
      <c r="E2657" s="5" t="s">
        <v>7951</v>
      </c>
      <c r="F2657" s="6" t="s">
        <v>7952</v>
      </c>
    </row>
    <row r="2658">
      <c r="A2658" s="5" t="s">
        <v>25</v>
      </c>
      <c r="B2658" s="5" t="s">
        <v>324</v>
      </c>
      <c r="C2658" s="5" t="s">
        <v>7953</v>
      </c>
      <c r="D2658" s="5" t="s">
        <v>468</v>
      </c>
      <c r="E2658" s="5" t="s">
        <v>7954</v>
      </c>
      <c r="F2658" s="6" t="s">
        <v>7955</v>
      </c>
    </row>
    <row r="2659">
      <c r="A2659" s="5" t="s">
        <v>25</v>
      </c>
      <c r="B2659" s="5" t="s">
        <v>324</v>
      </c>
      <c r="C2659" s="5" t="s">
        <v>7956</v>
      </c>
      <c r="D2659" s="5" t="s">
        <v>468</v>
      </c>
      <c r="E2659" s="5" t="s">
        <v>7957</v>
      </c>
      <c r="F2659" s="6" t="s">
        <v>7958</v>
      </c>
    </row>
    <row r="2660">
      <c r="A2660" s="5" t="s">
        <v>25</v>
      </c>
      <c r="B2660" s="5" t="s">
        <v>324</v>
      </c>
      <c r="C2660" s="5" t="s">
        <v>7959</v>
      </c>
      <c r="D2660" s="5" t="s">
        <v>468</v>
      </c>
      <c r="E2660" s="5" t="s">
        <v>7960</v>
      </c>
      <c r="F2660" s="6" t="s">
        <v>7961</v>
      </c>
    </row>
    <row r="2661">
      <c r="A2661" s="5" t="s">
        <v>25</v>
      </c>
      <c r="B2661" s="5" t="s">
        <v>324</v>
      </c>
      <c r="C2661" s="5" t="s">
        <v>7962</v>
      </c>
      <c r="D2661" s="5" t="s">
        <v>468</v>
      </c>
      <c r="E2661" s="5"/>
      <c r="F2661" s="6" t="s">
        <v>7963</v>
      </c>
    </row>
    <row r="2662">
      <c r="A2662" s="5" t="s">
        <v>25</v>
      </c>
      <c r="B2662" s="5" t="s">
        <v>324</v>
      </c>
      <c r="C2662" s="5" t="s">
        <v>7964</v>
      </c>
      <c r="D2662" s="5" t="s">
        <v>468</v>
      </c>
      <c r="E2662" s="5" t="s">
        <v>7965</v>
      </c>
      <c r="F2662" s="6" t="s">
        <v>7966</v>
      </c>
    </row>
    <row r="2663">
      <c r="A2663" s="5" t="s">
        <v>25</v>
      </c>
      <c r="B2663" s="5" t="s">
        <v>324</v>
      </c>
      <c r="C2663" s="5" t="s">
        <v>7967</v>
      </c>
      <c r="D2663" s="5" t="s">
        <v>468</v>
      </c>
      <c r="E2663" s="5" t="s">
        <v>7968</v>
      </c>
      <c r="F2663" s="6" t="s">
        <v>7969</v>
      </c>
    </row>
    <row r="2664">
      <c r="A2664" s="5" t="s">
        <v>25</v>
      </c>
      <c r="B2664" s="5" t="s">
        <v>324</v>
      </c>
      <c r="C2664" s="5" t="s">
        <v>7970</v>
      </c>
      <c r="D2664" s="5" t="s">
        <v>468</v>
      </c>
      <c r="E2664" s="5" t="s">
        <v>7971</v>
      </c>
      <c r="F2664" s="6" t="s">
        <v>7972</v>
      </c>
    </row>
    <row r="2665">
      <c r="A2665" s="5" t="s">
        <v>25</v>
      </c>
      <c r="B2665" s="5" t="s">
        <v>324</v>
      </c>
      <c r="C2665" s="5" t="s">
        <v>7973</v>
      </c>
      <c r="D2665" s="5" t="s">
        <v>468</v>
      </c>
      <c r="E2665" s="5"/>
      <c r="F2665" s="6" t="s">
        <v>7974</v>
      </c>
    </row>
    <row r="2666">
      <c r="A2666" s="5" t="s">
        <v>25</v>
      </c>
      <c r="B2666" s="5" t="s">
        <v>324</v>
      </c>
      <c r="C2666" s="5" t="s">
        <v>7975</v>
      </c>
      <c r="D2666" s="5" t="s">
        <v>468</v>
      </c>
      <c r="E2666" s="5" t="s">
        <v>7976</v>
      </c>
      <c r="F2666" s="6" t="s">
        <v>7977</v>
      </c>
    </row>
    <row r="2667">
      <c r="A2667" s="5" t="s">
        <v>25</v>
      </c>
      <c r="B2667" s="5" t="s">
        <v>324</v>
      </c>
      <c r="C2667" s="5" t="s">
        <v>7978</v>
      </c>
      <c r="D2667" s="5" t="s">
        <v>468</v>
      </c>
      <c r="E2667" s="5" t="s">
        <v>7979</v>
      </c>
      <c r="F2667" s="6" t="s">
        <v>7980</v>
      </c>
    </row>
    <row r="2668">
      <c r="A2668" s="5" t="s">
        <v>25</v>
      </c>
      <c r="B2668" s="5" t="s">
        <v>324</v>
      </c>
      <c r="C2668" s="5" t="s">
        <v>7981</v>
      </c>
      <c r="D2668" s="5" t="s">
        <v>468</v>
      </c>
      <c r="E2668" s="5" t="s">
        <v>7982</v>
      </c>
      <c r="F2668" s="6" t="s">
        <v>7983</v>
      </c>
    </row>
    <row r="2669">
      <c r="A2669" s="5" t="s">
        <v>25</v>
      </c>
      <c r="B2669" s="5" t="s">
        <v>324</v>
      </c>
      <c r="C2669" s="5" t="s">
        <v>7984</v>
      </c>
      <c r="D2669" s="5" t="s">
        <v>468</v>
      </c>
      <c r="E2669" s="5" t="s">
        <v>7985</v>
      </c>
      <c r="F2669" s="6" t="s">
        <v>7986</v>
      </c>
    </row>
    <row r="2670">
      <c r="A2670" s="5" t="s">
        <v>25</v>
      </c>
      <c r="B2670" s="5" t="s">
        <v>324</v>
      </c>
      <c r="C2670" s="5" t="s">
        <v>7987</v>
      </c>
      <c r="D2670" s="5" t="s">
        <v>468</v>
      </c>
      <c r="E2670" s="5" t="s">
        <v>7988</v>
      </c>
      <c r="F2670" s="6" t="s">
        <v>7989</v>
      </c>
    </row>
    <row r="2671">
      <c r="A2671" s="5" t="s">
        <v>25</v>
      </c>
      <c r="B2671" s="5" t="s">
        <v>324</v>
      </c>
      <c r="C2671" s="5" t="s">
        <v>7990</v>
      </c>
      <c r="D2671" s="5" t="s">
        <v>468</v>
      </c>
      <c r="E2671" s="5" t="s">
        <v>7991</v>
      </c>
      <c r="F2671" s="6" t="s">
        <v>7992</v>
      </c>
    </row>
    <row r="2672">
      <c r="A2672" s="5" t="s">
        <v>25</v>
      </c>
      <c r="B2672" s="5" t="s">
        <v>324</v>
      </c>
      <c r="C2672" s="5" t="s">
        <v>7993</v>
      </c>
      <c r="D2672" s="5" t="s">
        <v>468</v>
      </c>
      <c r="E2672" s="5" t="s">
        <v>7994</v>
      </c>
      <c r="F2672" s="6" t="s">
        <v>7995</v>
      </c>
    </row>
    <row r="2673">
      <c r="A2673" s="5" t="s">
        <v>25</v>
      </c>
      <c r="B2673" s="5" t="s">
        <v>324</v>
      </c>
      <c r="C2673" s="5" t="s">
        <v>7996</v>
      </c>
      <c r="D2673" s="5" t="s">
        <v>468</v>
      </c>
      <c r="E2673" s="5" t="s">
        <v>7997</v>
      </c>
      <c r="F2673" s="6" t="s">
        <v>7998</v>
      </c>
    </row>
    <row r="2674">
      <c r="A2674" s="5" t="s">
        <v>25</v>
      </c>
      <c r="B2674" s="5" t="s">
        <v>324</v>
      </c>
      <c r="C2674" s="5" t="s">
        <v>7999</v>
      </c>
      <c r="D2674" s="5" t="s">
        <v>468</v>
      </c>
      <c r="E2674" s="5" t="s">
        <v>8000</v>
      </c>
      <c r="F2674" s="6" t="s">
        <v>8001</v>
      </c>
    </row>
    <row r="2675">
      <c r="A2675" s="5" t="s">
        <v>25</v>
      </c>
      <c r="B2675" s="5" t="s">
        <v>324</v>
      </c>
      <c r="C2675" s="5" t="s">
        <v>8002</v>
      </c>
      <c r="D2675" s="5" t="s">
        <v>468</v>
      </c>
      <c r="E2675" s="5" t="s">
        <v>8003</v>
      </c>
      <c r="F2675" s="6" t="s">
        <v>8004</v>
      </c>
    </row>
    <row r="2676">
      <c r="A2676" s="5" t="s">
        <v>25</v>
      </c>
      <c r="B2676" s="5" t="s">
        <v>324</v>
      </c>
      <c r="C2676" s="5" t="s">
        <v>8005</v>
      </c>
      <c r="D2676" s="5" t="s">
        <v>468</v>
      </c>
      <c r="E2676" s="5"/>
      <c r="F2676" s="6" t="s">
        <v>8006</v>
      </c>
    </row>
    <row r="2677">
      <c r="A2677" s="5" t="s">
        <v>25</v>
      </c>
      <c r="B2677" s="5" t="s">
        <v>324</v>
      </c>
      <c r="C2677" s="5" t="s">
        <v>8007</v>
      </c>
      <c r="D2677" s="5" t="s">
        <v>468</v>
      </c>
      <c r="E2677" s="5" t="s">
        <v>8008</v>
      </c>
      <c r="F2677" s="6" t="s">
        <v>8009</v>
      </c>
    </row>
    <row r="2678">
      <c r="A2678" s="5" t="s">
        <v>25</v>
      </c>
      <c r="B2678" s="5" t="s">
        <v>324</v>
      </c>
      <c r="C2678" s="5" t="s">
        <v>8010</v>
      </c>
      <c r="D2678" s="5" t="s">
        <v>468</v>
      </c>
      <c r="E2678" s="5" t="s">
        <v>8011</v>
      </c>
      <c r="F2678" s="6" t="s">
        <v>8012</v>
      </c>
    </row>
    <row r="2679">
      <c r="A2679" s="5" t="s">
        <v>25</v>
      </c>
      <c r="B2679" s="5" t="s">
        <v>324</v>
      </c>
      <c r="C2679" s="5" t="s">
        <v>8013</v>
      </c>
      <c r="D2679" s="5" t="s">
        <v>468</v>
      </c>
      <c r="E2679" s="5" t="s">
        <v>8014</v>
      </c>
      <c r="F2679" s="6" t="s">
        <v>8015</v>
      </c>
    </row>
    <row r="2680">
      <c r="A2680" s="5" t="s">
        <v>25</v>
      </c>
      <c r="B2680" s="5" t="s">
        <v>324</v>
      </c>
      <c r="C2680" s="5" t="s">
        <v>8016</v>
      </c>
      <c r="D2680" s="5" t="s">
        <v>468</v>
      </c>
      <c r="E2680" s="5" t="s">
        <v>8017</v>
      </c>
      <c r="F2680" s="6" t="s">
        <v>8018</v>
      </c>
    </row>
    <row r="2681">
      <c r="A2681" s="5" t="s">
        <v>25</v>
      </c>
      <c r="B2681" s="5" t="s">
        <v>324</v>
      </c>
      <c r="C2681" s="5" t="s">
        <v>8019</v>
      </c>
      <c r="D2681" s="5" t="s">
        <v>468</v>
      </c>
      <c r="E2681" s="5" t="s">
        <v>8020</v>
      </c>
      <c r="F2681" s="6" t="s">
        <v>8021</v>
      </c>
    </row>
    <row r="2682">
      <c r="A2682" s="5" t="s">
        <v>25</v>
      </c>
      <c r="B2682" s="5" t="s">
        <v>324</v>
      </c>
      <c r="C2682" s="5" t="s">
        <v>8022</v>
      </c>
      <c r="D2682" s="5" t="s">
        <v>468</v>
      </c>
      <c r="E2682" s="5" t="s">
        <v>8023</v>
      </c>
      <c r="F2682" s="6" t="s">
        <v>8024</v>
      </c>
    </row>
    <row r="2683">
      <c r="A2683" s="5" t="s">
        <v>25</v>
      </c>
      <c r="B2683" s="5" t="s">
        <v>324</v>
      </c>
      <c r="C2683" s="5" t="s">
        <v>8025</v>
      </c>
      <c r="D2683" s="5" t="s">
        <v>468</v>
      </c>
      <c r="E2683" s="5" t="s">
        <v>8026</v>
      </c>
      <c r="F2683" s="6" t="s">
        <v>8027</v>
      </c>
    </row>
    <row r="2684">
      <c r="A2684" s="5" t="s">
        <v>25</v>
      </c>
      <c r="B2684" s="5" t="s">
        <v>324</v>
      </c>
      <c r="C2684" s="5" t="s">
        <v>8028</v>
      </c>
      <c r="D2684" s="5" t="s">
        <v>548</v>
      </c>
      <c r="E2684" s="5" t="s">
        <v>8029</v>
      </c>
      <c r="F2684" s="6" t="s">
        <v>8030</v>
      </c>
    </row>
    <row r="2685">
      <c r="A2685" s="5" t="s">
        <v>25</v>
      </c>
      <c r="B2685" s="5" t="s">
        <v>324</v>
      </c>
      <c r="C2685" s="5" t="s">
        <v>8031</v>
      </c>
      <c r="D2685" s="5" t="s">
        <v>468</v>
      </c>
      <c r="E2685" s="5" t="s">
        <v>8032</v>
      </c>
      <c r="F2685" s="6" t="s">
        <v>8033</v>
      </c>
    </row>
    <row r="2686">
      <c r="A2686" s="5" t="s">
        <v>25</v>
      </c>
      <c r="B2686" s="5" t="s">
        <v>324</v>
      </c>
      <c r="C2686" s="5" t="s">
        <v>8034</v>
      </c>
      <c r="D2686" s="5" t="s">
        <v>548</v>
      </c>
      <c r="E2686" s="5" t="s">
        <v>8035</v>
      </c>
      <c r="F2686" s="6" t="s">
        <v>8036</v>
      </c>
    </row>
    <row r="2687">
      <c r="A2687" s="5" t="s">
        <v>25</v>
      </c>
      <c r="B2687" s="5" t="s">
        <v>324</v>
      </c>
      <c r="C2687" s="5" t="s">
        <v>324</v>
      </c>
      <c r="D2687" s="5" t="s">
        <v>468</v>
      </c>
      <c r="E2687" s="5" t="s">
        <v>8037</v>
      </c>
      <c r="F2687" s="6" t="s">
        <v>8038</v>
      </c>
    </row>
    <row r="2688">
      <c r="A2688" s="5" t="s">
        <v>25</v>
      </c>
      <c r="B2688" s="5" t="s">
        <v>324</v>
      </c>
      <c r="C2688" s="5" t="s">
        <v>8039</v>
      </c>
      <c r="D2688" s="5" t="s">
        <v>468</v>
      </c>
      <c r="E2688" s="5" t="s">
        <v>8040</v>
      </c>
      <c r="F2688" s="6" t="s">
        <v>8041</v>
      </c>
    </row>
    <row r="2689">
      <c r="A2689" s="5" t="s">
        <v>25</v>
      </c>
      <c r="B2689" s="5" t="s">
        <v>324</v>
      </c>
      <c r="C2689" s="5" t="s">
        <v>8042</v>
      </c>
      <c r="D2689" s="5" t="s">
        <v>468</v>
      </c>
      <c r="E2689" s="5" t="s">
        <v>8043</v>
      </c>
      <c r="F2689" s="6" t="s">
        <v>8044</v>
      </c>
    </row>
    <row r="2690">
      <c r="A2690" s="5" t="s">
        <v>25</v>
      </c>
      <c r="B2690" s="5" t="s">
        <v>324</v>
      </c>
      <c r="C2690" s="5" t="s">
        <v>8045</v>
      </c>
      <c r="D2690" s="5" t="s">
        <v>468</v>
      </c>
      <c r="E2690" s="5" t="s">
        <v>8046</v>
      </c>
      <c r="F2690" s="6" t="s">
        <v>8047</v>
      </c>
    </row>
    <row r="2691">
      <c r="A2691" s="5" t="s">
        <v>25</v>
      </c>
      <c r="B2691" s="5" t="s">
        <v>324</v>
      </c>
      <c r="C2691" s="5" t="s">
        <v>8048</v>
      </c>
      <c r="D2691" s="5" t="s">
        <v>468</v>
      </c>
      <c r="E2691" s="5" t="s">
        <v>7936</v>
      </c>
      <c r="F2691" s="6" t="s">
        <v>8049</v>
      </c>
    </row>
    <row r="2692">
      <c r="A2692" s="5" t="s">
        <v>25</v>
      </c>
      <c r="B2692" s="5" t="s">
        <v>324</v>
      </c>
      <c r="C2692" s="5" t="s">
        <v>8050</v>
      </c>
      <c r="D2692" s="5" t="s">
        <v>468</v>
      </c>
      <c r="E2692" s="5" t="s">
        <v>7968</v>
      </c>
      <c r="F2692" s="6" t="s">
        <v>8051</v>
      </c>
    </row>
    <row r="2693">
      <c r="A2693" s="5" t="s">
        <v>25</v>
      </c>
      <c r="B2693" s="5" t="s">
        <v>324</v>
      </c>
      <c r="C2693" s="5" t="s">
        <v>8052</v>
      </c>
      <c r="D2693" s="5" t="s">
        <v>468</v>
      </c>
      <c r="E2693" s="5" t="s">
        <v>8053</v>
      </c>
      <c r="F2693" s="6" t="s">
        <v>8054</v>
      </c>
    </row>
    <row r="2694">
      <c r="A2694" s="5" t="s">
        <v>25</v>
      </c>
      <c r="B2694" s="5" t="s">
        <v>324</v>
      </c>
      <c r="C2694" s="5" t="s">
        <v>8055</v>
      </c>
      <c r="D2694" s="5" t="s">
        <v>468</v>
      </c>
      <c r="E2694" s="5"/>
      <c r="F2694" s="6" t="s">
        <v>8056</v>
      </c>
    </row>
    <row r="2695">
      <c r="A2695" s="5" t="s">
        <v>25</v>
      </c>
      <c r="B2695" s="5" t="s">
        <v>324</v>
      </c>
      <c r="C2695" s="5" t="s">
        <v>8057</v>
      </c>
      <c r="D2695" s="5" t="s">
        <v>468</v>
      </c>
      <c r="E2695" s="5" t="s">
        <v>8058</v>
      </c>
      <c r="F2695" s="6" t="s">
        <v>8059</v>
      </c>
    </row>
    <row r="2696">
      <c r="A2696" s="5" t="s">
        <v>25</v>
      </c>
      <c r="B2696" s="5" t="s">
        <v>324</v>
      </c>
      <c r="C2696" s="5" t="s">
        <v>8060</v>
      </c>
      <c r="D2696" s="5" t="s">
        <v>468</v>
      </c>
      <c r="E2696" s="5" t="s">
        <v>8061</v>
      </c>
      <c r="F2696" s="6" t="s">
        <v>8062</v>
      </c>
    </row>
    <row r="2697">
      <c r="A2697" s="5" t="s">
        <v>25</v>
      </c>
      <c r="B2697" s="5" t="s">
        <v>324</v>
      </c>
      <c r="C2697" s="5" t="s">
        <v>8063</v>
      </c>
      <c r="D2697" s="5" t="s">
        <v>468</v>
      </c>
      <c r="E2697" s="5" t="s">
        <v>8064</v>
      </c>
      <c r="F2697" s="6" t="s">
        <v>8065</v>
      </c>
    </row>
    <row r="2698">
      <c r="A2698" s="5" t="s">
        <v>25</v>
      </c>
      <c r="B2698" s="5" t="s">
        <v>324</v>
      </c>
      <c r="C2698" s="5" t="s">
        <v>8066</v>
      </c>
      <c r="D2698" s="5" t="s">
        <v>468</v>
      </c>
      <c r="E2698" s="5" t="s">
        <v>8067</v>
      </c>
      <c r="F2698" s="6" t="s">
        <v>8068</v>
      </c>
    </row>
    <row r="2699">
      <c r="A2699" s="5" t="s">
        <v>25</v>
      </c>
      <c r="B2699" s="5" t="s">
        <v>324</v>
      </c>
      <c r="C2699" s="5" t="s">
        <v>8069</v>
      </c>
      <c r="D2699" s="5" t="s">
        <v>468</v>
      </c>
      <c r="E2699" s="5" t="s">
        <v>8070</v>
      </c>
      <c r="F2699" s="6" t="s">
        <v>8071</v>
      </c>
    </row>
    <row r="2700">
      <c r="A2700" s="5" t="s">
        <v>25</v>
      </c>
      <c r="B2700" s="5" t="s">
        <v>324</v>
      </c>
      <c r="C2700" s="5" t="s">
        <v>8072</v>
      </c>
      <c r="D2700" s="5" t="s">
        <v>468</v>
      </c>
      <c r="E2700" s="5" t="s">
        <v>8073</v>
      </c>
      <c r="F2700" s="6" t="s">
        <v>8074</v>
      </c>
    </row>
    <row r="2701">
      <c r="A2701" s="5" t="s">
        <v>25</v>
      </c>
      <c r="B2701" s="5" t="s">
        <v>324</v>
      </c>
      <c r="C2701" s="5" t="s">
        <v>8075</v>
      </c>
      <c r="D2701" s="5" t="s">
        <v>548</v>
      </c>
      <c r="E2701" s="5" t="s">
        <v>8076</v>
      </c>
      <c r="F2701" s="6" t="s">
        <v>8077</v>
      </c>
    </row>
    <row r="2702">
      <c r="A2702" s="5" t="s">
        <v>25</v>
      </c>
      <c r="B2702" s="5" t="s">
        <v>324</v>
      </c>
      <c r="C2702" s="5" t="s">
        <v>8078</v>
      </c>
      <c r="D2702" s="5" t="s">
        <v>468</v>
      </c>
      <c r="E2702" s="5" t="s">
        <v>8079</v>
      </c>
      <c r="F2702" s="6" t="s">
        <v>8080</v>
      </c>
    </row>
    <row r="2703">
      <c r="A2703" s="5" t="s">
        <v>25</v>
      </c>
      <c r="B2703" s="5" t="s">
        <v>324</v>
      </c>
      <c r="C2703" s="5" t="s">
        <v>8081</v>
      </c>
      <c r="D2703" s="5" t="s">
        <v>468</v>
      </c>
      <c r="E2703" s="5" t="s">
        <v>8082</v>
      </c>
      <c r="F2703" s="6" t="s">
        <v>8083</v>
      </c>
    </row>
    <row r="2704">
      <c r="A2704" s="5" t="s">
        <v>25</v>
      </c>
      <c r="B2704" s="5" t="s">
        <v>324</v>
      </c>
      <c r="C2704" s="5" t="s">
        <v>8084</v>
      </c>
      <c r="D2704" s="5" t="s">
        <v>468</v>
      </c>
      <c r="E2704" s="5" t="s">
        <v>8085</v>
      </c>
      <c r="F2704" s="6" t="s">
        <v>8086</v>
      </c>
    </row>
    <row r="2705">
      <c r="A2705" s="5" t="s">
        <v>25</v>
      </c>
      <c r="B2705" s="5" t="s">
        <v>324</v>
      </c>
      <c r="C2705" s="5" t="s">
        <v>8087</v>
      </c>
      <c r="D2705" s="5" t="s">
        <v>468</v>
      </c>
      <c r="E2705" s="5" t="s">
        <v>8088</v>
      </c>
      <c r="F2705" s="6" t="s">
        <v>8089</v>
      </c>
    </row>
    <row r="2706">
      <c r="A2706" s="5" t="s">
        <v>25</v>
      </c>
      <c r="B2706" s="5" t="s">
        <v>324</v>
      </c>
      <c r="C2706" s="5" t="s">
        <v>8090</v>
      </c>
      <c r="D2706" s="5" t="s">
        <v>468</v>
      </c>
      <c r="E2706" s="5"/>
      <c r="F2706" s="6" t="s">
        <v>8091</v>
      </c>
    </row>
    <row r="2707">
      <c r="A2707" s="5" t="s">
        <v>25</v>
      </c>
      <c r="B2707" s="5" t="s">
        <v>324</v>
      </c>
      <c r="C2707" s="5" t="s">
        <v>8092</v>
      </c>
      <c r="D2707" s="5" t="s">
        <v>468</v>
      </c>
      <c r="E2707" s="5" t="s">
        <v>8093</v>
      </c>
      <c r="F2707" s="6" t="s">
        <v>8094</v>
      </c>
    </row>
    <row r="2708">
      <c r="A2708" s="5" t="s">
        <v>25</v>
      </c>
      <c r="B2708" s="5" t="s">
        <v>325</v>
      </c>
      <c r="C2708" s="5" t="s">
        <v>8095</v>
      </c>
      <c r="D2708" s="5" t="s">
        <v>468</v>
      </c>
      <c r="E2708" s="5"/>
      <c r="F2708" s="6" t="s">
        <v>8096</v>
      </c>
    </row>
    <row r="2709">
      <c r="A2709" s="5" t="s">
        <v>25</v>
      </c>
      <c r="B2709" s="5" t="s">
        <v>325</v>
      </c>
      <c r="C2709" s="5" t="s">
        <v>8097</v>
      </c>
      <c r="D2709" s="5" t="s">
        <v>468</v>
      </c>
      <c r="E2709" s="5" t="s">
        <v>8098</v>
      </c>
      <c r="F2709" s="6" t="s">
        <v>8099</v>
      </c>
    </row>
    <row r="2710">
      <c r="A2710" s="5" t="s">
        <v>25</v>
      </c>
      <c r="B2710" s="5" t="s">
        <v>325</v>
      </c>
      <c r="C2710" s="5" t="s">
        <v>8100</v>
      </c>
      <c r="D2710" s="5" t="s">
        <v>468</v>
      </c>
      <c r="E2710" s="5" t="s">
        <v>8101</v>
      </c>
      <c r="F2710" s="6" t="s">
        <v>8102</v>
      </c>
    </row>
    <row r="2711">
      <c r="A2711" s="5" t="s">
        <v>25</v>
      </c>
      <c r="B2711" s="5" t="s">
        <v>325</v>
      </c>
      <c r="C2711" s="5" t="s">
        <v>8103</v>
      </c>
      <c r="D2711" s="5" t="s">
        <v>468</v>
      </c>
      <c r="E2711" s="5"/>
      <c r="F2711" s="6" t="s">
        <v>8104</v>
      </c>
    </row>
    <row r="2712">
      <c r="A2712" s="5" t="s">
        <v>25</v>
      </c>
      <c r="B2712" s="5" t="s">
        <v>325</v>
      </c>
      <c r="C2712" s="5" t="s">
        <v>8105</v>
      </c>
      <c r="D2712" s="5" t="s">
        <v>468</v>
      </c>
      <c r="E2712" s="5"/>
      <c r="F2712" s="6" t="s">
        <v>8106</v>
      </c>
    </row>
    <row r="2713">
      <c r="A2713" s="5" t="s">
        <v>25</v>
      </c>
      <c r="B2713" s="5" t="s">
        <v>325</v>
      </c>
      <c r="C2713" s="5" t="s">
        <v>8107</v>
      </c>
      <c r="D2713" s="5" t="s">
        <v>468</v>
      </c>
      <c r="E2713" s="5" t="s">
        <v>8108</v>
      </c>
      <c r="F2713" s="6" t="s">
        <v>8109</v>
      </c>
    </row>
    <row r="2714">
      <c r="A2714" s="5" t="s">
        <v>25</v>
      </c>
      <c r="B2714" s="5" t="s">
        <v>325</v>
      </c>
      <c r="C2714" s="5" t="s">
        <v>8110</v>
      </c>
      <c r="D2714" s="5" t="s">
        <v>468</v>
      </c>
      <c r="E2714" s="5" t="s">
        <v>8111</v>
      </c>
      <c r="F2714" s="6" t="s">
        <v>8112</v>
      </c>
    </row>
    <row r="2715">
      <c r="A2715" s="5" t="s">
        <v>25</v>
      </c>
      <c r="B2715" s="5" t="s">
        <v>325</v>
      </c>
      <c r="C2715" s="5" t="s">
        <v>8113</v>
      </c>
      <c r="D2715" s="5" t="s">
        <v>468</v>
      </c>
      <c r="E2715" s="5" t="s">
        <v>8114</v>
      </c>
      <c r="F2715" s="6" t="s">
        <v>8115</v>
      </c>
    </row>
    <row r="2716">
      <c r="A2716" s="5" t="s">
        <v>25</v>
      </c>
      <c r="B2716" s="5" t="s">
        <v>325</v>
      </c>
      <c r="C2716" s="5" t="s">
        <v>8116</v>
      </c>
      <c r="D2716" s="5" t="s">
        <v>468</v>
      </c>
      <c r="E2716" s="5" t="s">
        <v>8117</v>
      </c>
      <c r="F2716" s="6" t="s">
        <v>8118</v>
      </c>
    </row>
    <row r="2717">
      <c r="A2717" s="5" t="s">
        <v>25</v>
      </c>
      <c r="B2717" s="5" t="s">
        <v>325</v>
      </c>
      <c r="C2717" s="5" t="s">
        <v>8119</v>
      </c>
      <c r="D2717" s="5" t="s">
        <v>468</v>
      </c>
      <c r="E2717" s="5" t="s">
        <v>8120</v>
      </c>
      <c r="F2717" s="6" t="s">
        <v>8121</v>
      </c>
    </row>
    <row r="2718">
      <c r="A2718" s="5" t="s">
        <v>25</v>
      </c>
      <c r="B2718" s="5" t="s">
        <v>325</v>
      </c>
      <c r="C2718" s="5" t="s">
        <v>8122</v>
      </c>
      <c r="D2718" s="5" t="s">
        <v>468</v>
      </c>
      <c r="E2718" s="5" t="s">
        <v>8123</v>
      </c>
      <c r="F2718" s="6" t="s">
        <v>8124</v>
      </c>
    </row>
    <row r="2719">
      <c r="A2719" s="5" t="s">
        <v>25</v>
      </c>
      <c r="B2719" s="5" t="s">
        <v>325</v>
      </c>
      <c r="C2719" s="5" t="s">
        <v>8125</v>
      </c>
      <c r="D2719" s="5" t="s">
        <v>468</v>
      </c>
      <c r="E2719" s="5" t="s">
        <v>8126</v>
      </c>
      <c r="F2719" s="6" t="s">
        <v>8127</v>
      </c>
    </row>
    <row r="2720">
      <c r="A2720" s="5" t="s">
        <v>25</v>
      </c>
      <c r="B2720" s="5" t="s">
        <v>325</v>
      </c>
      <c r="C2720" s="5" t="s">
        <v>8128</v>
      </c>
      <c r="D2720" s="5" t="s">
        <v>468</v>
      </c>
      <c r="E2720" s="5" t="s">
        <v>8129</v>
      </c>
      <c r="F2720" s="6" t="s">
        <v>8130</v>
      </c>
    </row>
    <row r="2721">
      <c r="A2721" s="5" t="s">
        <v>25</v>
      </c>
      <c r="B2721" s="5" t="s">
        <v>325</v>
      </c>
      <c r="C2721" s="5" t="s">
        <v>8131</v>
      </c>
      <c r="D2721" s="5" t="s">
        <v>468</v>
      </c>
      <c r="E2721" s="5" t="s">
        <v>8132</v>
      </c>
      <c r="F2721" s="6" t="s">
        <v>8133</v>
      </c>
    </row>
    <row r="2722">
      <c r="A2722" s="5" t="s">
        <v>25</v>
      </c>
      <c r="B2722" s="5" t="s">
        <v>325</v>
      </c>
      <c r="C2722" s="5" t="s">
        <v>8134</v>
      </c>
      <c r="D2722" s="5" t="s">
        <v>468</v>
      </c>
      <c r="E2722" s="5" t="s">
        <v>8135</v>
      </c>
      <c r="F2722" s="6" t="s">
        <v>8136</v>
      </c>
    </row>
    <row r="2723">
      <c r="A2723" s="5" t="s">
        <v>25</v>
      </c>
      <c r="B2723" s="5" t="s">
        <v>325</v>
      </c>
      <c r="C2723" s="5" t="s">
        <v>8137</v>
      </c>
      <c r="D2723" s="5" t="s">
        <v>468</v>
      </c>
      <c r="E2723" s="5" t="s">
        <v>8138</v>
      </c>
      <c r="F2723" s="6" t="s">
        <v>8139</v>
      </c>
    </row>
    <row r="2724">
      <c r="A2724" s="5" t="s">
        <v>25</v>
      </c>
      <c r="B2724" s="5" t="s">
        <v>325</v>
      </c>
      <c r="C2724" s="5" t="s">
        <v>8140</v>
      </c>
      <c r="D2724" s="5" t="s">
        <v>468</v>
      </c>
      <c r="E2724" s="5" t="s">
        <v>8141</v>
      </c>
      <c r="F2724" s="6" t="s">
        <v>8142</v>
      </c>
    </row>
    <row r="2725">
      <c r="A2725" s="5" t="s">
        <v>25</v>
      </c>
      <c r="B2725" s="5" t="s">
        <v>325</v>
      </c>
      <c r="C2725" s="5" t="s">
        <v>8143</v>
      </c>
      <c r="D2725" s="5" t="s">
        <v>468</v>
      </c>
      <c r="E2725" s="5" t="s">
        <v>8144</v>
      </c>
      <c r="F2725" s="6" t="s">
        <v>8145</v>
      </c>
    </row>
    <row r="2726">
      <c r="A2726" s="5" t="s">
        <v>25</v>
      </c>
      <c r="B2726" s="5" t="s">
        <v>325</v>
      </c>
      <c r="C2726" s="5" t="s">
        <v>8146</v>
      </c>
      <c r="D2726" s="5" t="s">
        <v>468</v>
      </c>
      <c r="E2726" s="5" t="s">
        <v>8147</v>
      </c>
      <c r="F2726" s="6" t="s">
        <v>8148</v>
      </c>
    </row>
    <row r="2727">
      <c r="A2727" s="5" t="s">
        <v>25</v>
      </c>
      <c r="B2727" s="5" t="s">
        <v>325</v>
      </c>
      <c r="C2727" s="5" t="s">
        <v>8149</v>
      </c>
      <c r="D2727" s="5" t="s">
        <v>468</v>
      </c>
      <c r="E2727" s="5" t="s">
        <v>8150</v>
      </c>
      <c r="F2727" s="6" t="s">
        <v>8151</v>
      </c>
    </row>
    <row r="2728">
      <c r="A2728" s="5" t="s">
        <v>25</v>
      </c>
      <c r="B2728" s="5" t="s">
        <v>325</v>
      </c>
      <c r="C2728" s="5" t="s">
        <v>8152</v>
      </c>
      <c r="D2728" s="5" t="s">
        <v>468</v>
      </c>
      <c r="E2728" s="5" t="s">
        <v>8153</v>
      </c>
      <c r="F2728" s="6" t="s">
        <v>8154</v>
      </c>
    </row>
    <row r="2729">
      <c r="A2729" s="5" t="s">
        <v>25</v>
      </c>
      <c r="B2729" s="5" t="s">
        <v>325</v>
      </c>
      <c r="C2729" s="5" t="s">
        <v>8155</v>
      </c>
      <c r="D2729" s="5" t="s">
        <v>468</v>
      </c>
      <c r="E2729" s="5" t="s">
        <v>8156</v>
      </c>
      <c r="F2729" s="6" t="s">
        <v>8157</v>
      </c>
    </row>
    <row r="2730">
      <c r="A2730" s="5" t="s">
        <v>25</v>
      </c>
      <c r="B2730" s="5" t="s">
        <v>325</v>
      </c>
      <c r="C2730" s="5" t="s">
        <v>8158</v>
      </c>
      <c r="D2730" s="5" t="s">
        <v>468</v>
      </c>
      <c r="E2730" s="5" t="s">
        <v>8159</v>
      </c>
      <c r="F2730" s="6" t="s">
        <v>8160</v>
      </c>
    </row>
    <row r="2731">
      <c r="A2731" s="5" t="s">
        <v>25</v>
      </c>
      <c r="B2731" s="5" t="s">
        <v>325</v>
      </c>
      <c r="C2731" s="5" t="s">
        <v>8161</v>
      </c>
      <c r="D2731" s="5" t="s">
        <v>468</v>
      </c>
      <c r="E2731" s="5" t="s">
        <v>8162</v>
      </c>
      <c r="F2731" s="6" t="s">
        <v>8163</v>
      </c>
    </row>
    <row r="2732">
      <c r="A2732" s="5" t="s">
        <v>25</v>
      </c>
      <c r="B2732" s="5" t="s">
        <v>325</v>
      </c>
      <c r="C2732" s="5" t="s">
        <v>8164</v>
      </c>
      <c r="D2732" s="5" t="s">
        <v>468</v>
      </c>
      <c r="E2732" s="5" t="s">
        <v>8165</v>
      </c>
      <c r="F2732" s="6" t="s">
        <v>8166</v>
      </c>
    </row>
    <row r="2733">
      <c r="A2733" s="5" t="s">
        <v>25</v>
      </c>
      <c r="B2733" s="5" t="s">
        <v>325</v>
      </c>
      <c r="C2733" s="5" t="s">
        <v>8167</v>
      </c>
      <c r="D2733" s="5" t="s">
        <v>468</v>
      </c>
      <c r="E2733" s="5" t="s">
        <v>8168</v>
      </c>
      <c r="F2733" s="6" t="s">
        <v>8169</v>
      </c>
    </row>
    <row r="2734">
      <c r="A2734" s="5" t="s">
        <v>25</v>
      </c>
      <c r="B2734" s="5" t="s">
        <v>325</v>
      </c>
      <c r="C2734" s="5" t="s">
        <v>8170</v>
      </c>
      <c r="D2734" s="5" t="s">
        <v>468</v>
      </c>
      <c r="E2734" s="5" t="s">
        <v>8171</v>
      </c>
      <c r="F2734" s="6" t="s">
        <v>8172</v>
      </c>
    </row>
    <row r="2735">
      <c r="A2735" s="5" t="s">
        <v>25</v>
      </c>
      <c r="B2735" s="5" t="s">
        <v>325</v>
      </c>
      <c r="C2735" s="5" t="s">
        <v>8173</v>
      </c>
      <c r="D2735" s="5" t="s">
        <v>468</v>
      </c>
      <c r="E2735" s="5" t="s">
        <v>8174</v>
      </c>
      <c r="F2735" s="6" t="s">
        <v>8175</v>
      </c>
    </row>
    <row r="2736">
      <c r="A2736" s="5" t="s">
        <v>25</v>
      </c>
      <c r="B2736" s="5" t="s">
        <v>325</v>
      </c>
      <c r="C2736" s="5" t="s">
        <v>8176</v>
      </c>
      <c r="D2736" s="5" t="s">
        <v>468</v>
      </c>
      <c r="E2736" s="5" t="s">
        <v>8177</v>
      </c>
      <c r="F2736" s="6" t="s">
        <v>8178</v>
      </c>
    </row>
    <row r="2737">
      <c r="A2737" s="5" t="s">
        <v>25</v>
      </c>
      <c r="B2737" s="5" t="s">
        <v>325</v>
      </c>
      <c r="C2737" s="5" t="s">
        <v>8179</v>
      </c>
      <c r="D2737" s="5" t="s">
        <v>548</v>
      </c>
      <c r="E2737" s="5" t="s">
        <v>8180</v>
      </c>
      <c r="F2737" s="6" t="s">
        <v>8181</v>
      </c>
    </row>
    <row r="2738">
      <c r="A2738" s="5" t="s">
        <v>25</v>
      </c>
      <c r="B2738" s="5" t="s">
        <v>325</v>
      </c>
      <c r="C2738" s="5" t="s">
        <v>8182</v>
      </c>
      <c r="D2738" s="5" t="s">
        <v>468</v>
      </c>
      <c r="E2738" s="5" t="s">
        <v>8183</v>
      </c>
      <c r="F2738" s="6" t="s">
        <v>8184</v>
      </c>
    </row>
    <row r="2739">
      <c r="A2739" s="5" t="s">
        <v>25</v>
      </c>
      <c r="B2739" s="5" t="s">
        <v>325</v>
      </c>
      <c r="C2739" s="5" t="s">
        <v>8185</v>
      </c>
      <c r="D2739" s="5" t="s">
        <v>468</v>
      </c>
      <c r="E2739" s="5" t="s">
        <v>8186</v>
      </c>
      <c r="F2739" s="6" t="s">
        <v>8187</v>
      </c>
    </row>
    <row r="2740">
      <c r="A2740" s="5" t="s">
        <v>25</v>
      </c>
      <c r="B2740" s="5" t="s">
        <v>326</v>
      </c>
      <c r="C2740" s="5" t="s">
        <v>8188</v>
      </c>
      <c r="D2740" s="5" t="s">
        <v>548</v>
      </c>
      <c r="E2740" s="5" t="s">
        <v>8189</v>
      </c>
      <c r="F2740" s="6" t="s">
        <v>8190</v>
      </c>
    </row>
    <row r="2741">
      <c r="A2741" s="5" t="s">
        <v>25</v>
      </c>
      <c r="B2741" s="5" t="s">
        <v>326</v>
      </c>
      <c r="C2741" s="5" t="s">
        <v>8191</v>
      </c>
      <c r="D2741" s="5" t="s">
        <v>468</v>
      </c>
      <c r="E2741" s="5" t="s">
        <v>8192</v>
      </c>
      <c r="F2741" s="6" t="s">
        <v>8193</v>
      </c>
    </row>
    <row r="2742">
      <c r="A2742" s="5" t="s">
        <v>25</v>
      </c>
      <c r="B2742" s="5" t="s">
        <v>326</v>
      </c>
      <c r="C2742" s="5" t="s">
        <v>8194</v>
      </c>
      <c r="D2742" s="5" t="s">
        <v>468</v>
      </c>
      <c r="E2742" s="5" t="s">
        <v>8195</v>
      </c>
      <c r="F2742" s="6" t="s">
        <v>8196</v>
      </c>
    </row>
    <row r="2743">
      <c r="A2743" s="5" t="s">
        <v>25</v>
      </c>
      <c r="B2743" s="5" t="s">
        <v>326</v>
      </c>
      <c r="C2743" s="5" t="s">
        <v>8197</v>
      </c>
      <c r="D2743" s="5" t="s">
        <v>468</v>
      </c>
      <c r="E2743" s="5" t="s">
        <v>8198</v>
      </c>
      <c r="F2743" s="6" t="s">
        <v>8199</v>
      </c>
    </row>
    <row r="2744">
      <c r="A2744" s="5" t="s">
        <v>25</v>
      </c>
      <c r="B2744" s="5" t="s">
        <v>326</v>
      </c>
      <c r="C2744" s="5" t="s">
        <v>8200</v>
      </c>
      <c r="D2744" s="5" t="s">
        <v>468</v>
      </c>
      <c r="E2744" s="5" t="s">
        <v>8201</v>
      </c>
      <c r="F2744" s="6" t="s">
        <v>8202</v>
      </c>
    </row>
    <row r="2745">
      <c r="A2745" s="5" t="s">
        <v>25</v>
      </c>
      <c r="B2745" s="5" t="s">
        <v>326</v>
      </c>
      <c r="C2745" s="5" t="s">
        <v>8203</v>
      </c>
      <c r="D2745" s="5" t="s">
        <v>468</v>
      </c>
      <c r="E2745" s="5" t="s">
        <v>8204</v>
      </c>
      <c r="F2745" s="6" t="s">
        <v>8205</v>
      </c>
    </row>
    <row r="2746">
      <c r="A2746" s="5" t="s">
        <v>25</v>
      </c>
      <c r="B2746" s="5" t="s">
        <v>326</v>
      </c>
      <c r="C2746" s="5" t="s">
        <v>8206</v>
      </c>
      <c r="D2746" s="5" t="s">
        <v>468</v>
      </c>
      <c r="E2746" s="5" t="s">
        <v>8207</v>
      </c>
      <c r="F2746" s="6" t="s">
        <v>8208</v>
      </c>
    </row>
    <row r="2747">
      <c r="A2747" s="5" t="s">
        <v>25</v>
      </c>
      <c r="B2747" s="5" t="s">
        <v>326</v>
      </c>
      <c r="C2747" s="5" t="s">
        <v>8209</v>
      </c>
      <c r="D2747" s="5" t="s">
        <v>468</v>
      </c>
      <c r="E2747" s="5" t="s">
        <v>8210</v>
      </c>
      <c r="F2747" s="6" t="s">
        <v>8211</v>
      </c>
    </row>
    <row r="2748">
      <c r="A2748" s="5" t="s">
        <v>25</v>
      </c>
      <c r="B2748" s="5" t="s">
        <v>326</v>
      </c>
      <c r="C2748" s="5" t="s">
        <v>8212</v>
      </c>
      <c r="D2748" s="5" t="s">
        <v>468</v>
      </c>
      <c r="E2748" s="5" t="s">
        <v>8213</v>
      </c>
      <c r="F2748" s="6" t="s">
        <v>8214</v>
      </c>
    </row>
    <row r="2749">
      <c r="A2749" s="5" t="s">
        <v>25</v>
      </c>
      <c r="B2749" s="5" t="s">
        <v>326</v>
      </c>
      <c r="C2749" s="5" t="s">
        <v>8215</v>
      </c>
      <c r="D2749" s="5" t="s">
        <v>468</v>
      </c>
      <c r="E2749" s="5" t="s">
        <v>8216</v>
      </c>
      <c r="F2749" s="6" t="s">
        <v>8217</v>
      </c>
    </row>
    <row r="2750">
      <c r="A2750" s="5" t="s">
        <v>25</v>
      </c>
      <c r="B2750" s="5" t="s">
        <v>326</v>
      </c>
      <c r="C2750" s="5" t="s">
        <v>8218</v>
      </c>
      <c r="D2750" s="5" t="s">
        <v>468</v>
      </c>
      <c r="E2750" s="5" t="s">
        <v>8219</v>
      </c>
      <c r="F2750" s="6" t="s">
        <v>8220</v>
      </c>
    </row>
    <row r="2751">
      <c r="A2751" s="5" t="s">
        <v>25</v>
      </c>
      <c r="B2751" s="5" t="s">
        <v>326</v>
      </c>
      <c r="C2751" s="5" t="s">
        <v>8221</v>
      </c>
      <c r="D2751" s="5" t="s">
        <v>468</v>
      </c>
      <c r="E2751" s="5" t="s">
        <v>8222</v>
      </c>
      <c r="F2751" s="6" t="s">
        <v>8223</v>
      </c>
    </row>
    <row r="2752">
      <c r="A2752" s="5" t="s">
        <v>25</v>
      </c>
      <c r="B2752" s="5" t="s">
        <v>326</v>
      </c>
      <c r="C2752" s="5" t="s">
        <v>8224</v>
      </c>
      <c r="D2752" s="5" t="s">
        <v>468</v>
      </c>
      <c r="E2752" s="5" t="s">
        <v>8225</v>
      </c>
      <c r="F2752" s="6" t="s">
        <v>8226</v>
      </c>
    </row>
    <row r="2753">
      <c r="A2753" s="5" t="s">
        <v>25</v>
      </c>
      <c r="B2753" s="5" t="s">
        <v>326</v>
      </c>
      <c r="C2753" s="5" t="s">
        <v>8227</v>
      </c>
      <c r="D2753" s="5" t="s">
        <v>548</v>
      </c>
      <c r="E2753" s="5" t="s">
        <v>8228</v>
      </c>
      <c r="F2753" s="6" t="s">
        <v>8229</v>
      </c>
    </row>
    <row r="2754">
      <c r="A2754" s="5" t="s">
        <v>25</v>
      </c>
      <c r="B2754" s="5" t="s">
        <v>326</v>
      </c>
      <c r="C2754" s="5" t="s">
        <v>8230</v>
      </c>
      <c r="D2754" s="5" t="s">
        <v>468</v>
      </c>
      <c r="E2754" s="5"/>
      <c r="F2754" s="6" t="s">
        <v>8231</v>
      </c>
    </row>
    <row r="2755">
      <c r="A2755" s="5" t="s">
        <v>25</v>
      </c>
      <c r="B2755" s="5" t="s">
        <v>326</v>
      </c>
      <c r="C2755" s="5" t="s">
        <v>8232</v>
      </c>
      <c r="D2755" s="5" t="s">
        <v>468</v>
      </c>
      <c r="E2755" s="5" t="s">
        <v>8233</v>
      </c>
      <c r="F2755" s="6" t="s">
        <v>8234</v>
      </c>
    </row>
    <row r="2756">
      <c r="A2756" s="5" t="s">
        <v>25</v>
      </c>
      <c r="B2756" s="5" t="s">
        <v>326</v>
      </c>
      <c r="C2756" s="5" t="s">
        <v>8235</v>
      </c>
      <c r="D2756" s="5" t="s">
        <v>468</v>
      </c>
      <c r="E2756" s="5" t="s">
        <v>8236</v>
      </c>
      <c r="F2756" s="6" t="s">
        <v>8237</v>
      </c>
    </row>
    <row r="2757">
      <c r="A2757" s="5" t="s">
        <v>25</v>
      </c>
      <c r="B2757" s="5" t="s">
        <v>326</v>
      </c>
      <c r="C2757" s="5" t="s">
        <v>8238</v>
      </c>
      <c r="D2757" s="5" t="s">
        <v>468</v>
      </c>
      <c r="E2757" s="5" t="s">
        <v>8239</v>
      </c>
      <c r="F2757" s="6" t="s">
        <v>8240</v>
      </c>
    </row>
    <row r="2758">
      <c r="A2758" s="5" t="s">
        <v>25</v>
      </c>
      <c r="B2758" s="5" t="s">
        <v>327</v>
      </c>
      <c r="C2758" s="5" t="s">
        <v>8241</v>
      </c>
      <c r="D2758" s="5" t="s">
        <v>468</v>
      </c>
      <c r="E2758" s="5" t="s">
        <v>8242</v>
      </c>
      <c r="F2758" s="6" t="s">
        <v>8243</v>
      </c>
    </row>
    <row r="2759">
      <c r="A2759" s="5" t="s">
        <v>25</v>
      </c>
      <c r="B2759" s="5" t="s">
        <v>327</v>
      </c>
      <c r="C2759" s="5" t="s">
        <v>8244</v>
      </c>
      <c r="D2759" s="5" t="s">
        <v>468</v>
      </c>
      <c r="E2759" s="5"/>
      <c r="F2759" s="6" t="s">
        <v>8245</v>
      </c>
    </row>
    <row r="2760">
      <c r="A2760" s="5" t="s">
        <v>25</v>
      </c>
      <c r="B2760" s="5" t="s">
        <v>327</v>
      </c>
      <c r="C2760" s="5" t="s">
        <v>8246</v>
      </c>
      <c r="D2760" s="5" t="s">
        <v>468</v>
      </c>
      <c r="E2760" s="5" t="s">
        <v>8247</v>
      </c>
      <c r="F2760" s="6" t="s">
        <v>8248</v>
      </c>
    </row>
    <row r="2761">
      <c r="A2761" s="5" t="s">
        <v>25</v>
      </c>
      <c r="B2761" s="5" t="s">
        <v>327</v>
      </c>
      <c r="C2761" s="5" t="s">
        <v>8249</v>
      </c>
      <c r="D2761" s="5" t="s">
        <v>468</v>
      </c>
      <c r="E2761" s="5" t="s">
        <v>8250</v>
      </c>
      <c r="F2761" s="6" t="s">
        <v>8251</v>
      </c>
    </row>
    <row r="2762">
      <c r="A2762" s="5" t="s">
        <v>25</v>
      </c>
      <c r="B2762" s="5" t="s">
        <v>327</v>
      </c>
      <c r="C2762" s="5" t="s">
        <v>8252</v>
      </c>
      <c r="D2762" s="5" t="s">
        <v>468</v>
      </c>
      <c r="E2762" s="5" t="s">
        <v>8253</v>
      </c>
      <c r="F2762" s="6" t="s">
        <v>8254</v>
      </c>
    </row>
    <row r="2763">
      <c r="A2763" s="5" t="s">
        <v>25</v>
      </c>
      <c r="B2763" s="5" t="s">
        <v>327</v>
      </c>
      <c r="C2763" s="5" t="s">
        <v>8255</v>
      </c>
      <c r="D2763" s="5" t="s">
        <v>468</v>
      </c>
      <c r="E2763" s="5" t="s">
        <v>8256</v>
      </c>
      <c r="F2763" s="6" t="s">
        <v>8257</v>
      </c>
    </row>
    <row r="2764">
      <c r="A2764" s="5" t="s">
        <v>25</v>
      </c>
      <c r="B2764" s="5" t="s">
        <v>327</v>
      </c>
      <c r="C2764" s="5" t="s">
        <v>8258</v>
      </c>
      <c r="D2764" s="5" t="s">
        <v>468</v>
      </c>
      <c r="E2764" s="5" t="s">
        <v>8259</v>
      </c>
      <c r="F2764" s="6" t="s">
        <v>8260</v>
      </c>
    </row>
    <row r="2765">
      <c r="A2765" s="5" t="s">
        <v>25</v>
      </c>
      <c r="B2765" s="5" t="s">
        <v>327</v>
      </c>
      <c r="C2765" s="5" t="s">
        <v>8261</v>
      </c>
      <c r="D2765" s="5" t="s">
        <v>468</v>
      </c>
      <c r="E2765" s="5" t="s">
        <v>8262</v>
      </c>
      <c r="F2765" s="6" t="s">
        <v>8263</v>
      </c>
    </row>
    <row r="2766">
      <c r="A2766" s="5" t="s">
        <v>25</v>
      </c>
      <c r="B2766" s="5" t="s">
        <v>327</v>
      </c>
      <c r="C2766" s="5" t="s">
        <v>8264</v>
      </c>
      <c r="D2766" s="5" t="s">
        <v>468</v>
      </c>
      <c r="E2766" s="5" t="s">
        <v>8265</v>
      </c>
      <c r="F2766" s="6" t="s">
        <v>8266</v>
      </c>
    </row>
    <row r="2767">
      <c r="A2767" s="5" t="s">
        <v>25</v>
      </c>
      <c r="B2767" s="5" t="s">
        <v>327</v>
      </c>
      <c r="C2767" s="5" t="s">
        <v>8267</v>
      </c>
      <c r="D2767" s="5" t="s">
        <v>468</v>
      </c>
      <c r="E2767" s="5" t="s">
        <v>8268</v>
      </c>
      <c r="F2767" s="6" t="s">
        <v>8269</v>
      </c>
    </row>
    <row r="2768">
      <c r="A2768" s="5" t="s">
        <v>25</v>
      </c>
      <c r="B2768" s="5" t="s">
        <v>327</v>
      </c>
      <c r="C2768" s="5" t="s">
        <v>8270</v>
      </c>
      <c r="D2768" s="5" t="s">
        <v>468</v>
      </c>
      <c r="E2768" s="5" t="s">
        <v>8271</v>
      </c>
      <c r="F2768" s="6" t="s">
        <v>8272</v>
      </c>
    </row>
    <row r="2769">
      <c r="A2769" s="5" t="s">
        <v>25</v>
      </c>
      <c r="B2769" s="5" t="s">
        <v>327</v>
      </c>
      <c r="C2769" s="5" t="s">
        <v>8273</v>
      </c>
      <c r="D2769" s="5" t="s">
        <v>468</v>
      </c>
      <c r="E2769" s="5" t="s">
        <v>8274</v>
      </c>
      <c r="F2769" s="6" t="s">
        <v>8275</v>
      </c>
    </row>
    <row r="2770">
      <c r="A2770" s="5" t="s">
        <v>25</v>
      </c>
      <c r="B2770" s="5" t="s">
        <v>327</v>
      </c>
      <c r="C2770" s="5" t="s">
        <v>8276</v>
      </c>
      <c r="D2770" s="5" t="s">
        <v>548</v>
      </c>
      <c r="E2770" s="5" t="s">
        <v>8277</v>
      </c>
      <c r="F2770" s="6" t="s">
        <v>8278</v>
      </c>
    </row>
    <row r="2771">
      <c r="A2771" s="5" t="s">
        <v>25</v>
      </c>
      <c r="B2771" s="5" t="s">
        <v>327</v>
      </c>
      <c r="C2771" s="5" t="s">
        <v>8279</v>
      </c>
      <c r="D2771" s="5" t="s">
        <v>468</v>
      </c>
      <c r="E2771" s="5" t="s">
        <v>8280</v>
      </c>
      <c r="F2771" s="6" t="s">
        <v>8281</v>
      </c>
    </row>
    <row r="2772">
      <c r="A2772" s="5" t="s">
        <v>25</v>
      </c>
      <c r="B2772" s="5" t="s">
        <v>327</v>
      </c>
      <c r="C2772" s="5" t="s">
        <v>8282</v>
      </c>
      <c r="D2772" s="5" t="s">
        <v>468</v>
      </c>
      <c r="E2772" s="5" t="s">
        <v>8283</v>
      </c>
      <c r="F2772" s="6" t="s">
        <v>8284</v>
      </c>
    </row>
    <row r="2773">
      <c r="A2773" s="5" t="s">
        <v>25</v>
      </c>
      <c r="B2773" s="5" t="s">
        <v>327</v>
      </c>
      <c r="C2773" s="5" t="s">
        <v>8285</v>
      </c>
      <c r="D2773" s="5" t="s">
        <v>468</v>
      </c>
      <c r="E2773" s="5" t="s">
        <v>8286</v>
      </c>
      <c r="F2773" s="6" t="s">
        <v>8287</v>
      </c>
    </row>
    <row r="2774">
      <c r="A2774" s="5" t="s">
        <v>25</v>
      </c>
      <c r="B2774" s="5" t="s">
        <v>327</v>
      </c>
      <c r="C2774" s="5" t="s">
        <v>8288</v>
      </c>
      <c r="D2774" s="5" t="s">
        <v>468</v>
      </c>
      <c r="E2774" s="5" t="s">
        <v>8289</v>
      </c>
      <c r="F2774" s="6" t="s">
        <v>8290</v>
      </c>
    </row>
    <row r="2775">
      <c r="A2775" s="5" t="s">
        <v>25</v>
      </c>
      <c r="B2775" s="5" t="s">
        <v>327</v>
      </c>
      <c r="C2775" s="5" t="s">
        <v>8291</v>
      </c>
      <c r="D2775" s="5" t="s">
        <v>468</v>
      </c>
      <c r="E2775" s="5"/>
      <c r="F2775" s="6" t="s">
        <v>8292</v>
      </c>
    </row>
    <row r="2776">
      <c r="A2776" s="5" t="s">
        <v>25</v>
      </c>
      <c r="B2776" s="5" t="s">
        <v>327</v>
      </c>
      <c r="C2776" s="5" t="s">
        <v>8293</v>
      </c>
      <c r="D2776" s="5" t="s">
        <v>468</v>
      </c>
      <c r="E2776" s="5" t="s">
        <v>8294</v>
      </c>
      <c r="F2776" s="6" t="s">
        <v>8295</v>
      </c>
    </row>
    <row r="2777">
      <c r="A2777" s="5" t="s">
        <v>25</v>
      </c>
      <c r="B2777" s="5" t="s">
        <v>327</v>
      </c>
      <c r="C2777" s="5" t="s">
        <v>8296</v>
      </c>
      <c r="D2777" s="5" t="s">
        <v>468</v>
      </c>
      <c r="E2777" s="5" t="s">
        <v>8297</v>
      </c>
      <c r="F2777" s="6" t="s">
        <v>8298</v>
      </c>
    </row>
    <row r="2778">
      <c r="A2778" s="5" t="s">
        <v>25</v>
      </c>
      <c r="B2778" s="5" t="s">
        <v>327</v>
      </c>
      <c r="C2778" s="5" t="s">
        <v>8299</v>
      </c>
      <c r="D2778" s="5" t="s">
        <v>468</v>
      </c>
      <c r="E2778" s="5" t="s">
        <v>8300</v>
      </c>
      <c r="F2778" s="6" t="s">
        <v>8301</v>
      </c>
    </row>
    <row r="2779">
      <c r="A2779" s="5" t="s">
        <v>25</v>
      </c>
      <c r="B2779" s="5" t="s">
        <v>327</v>
      </c>
      <c r="C2779" s="5" t="s">
        <v>8302</v>
      </c>
      <c r="D2779" s="5" t="s">
        <v>468</v>
      </c>
      <c r="E2779" s="5" t="s">
        <v>8303</v>
      </c>
      <c r="F2779" s="6" t="s">
        <v>8304</v>
      </c>
    </row>
    <row r="2780">
      <c r="A2780" s="5" t="s">
        <v>25</v>
      </c>
      <c r="B2780" s="5" t="s">
        <v>327</v>
      </c>
      <c r="C2780" s="5" t="s">
        <v>8305</v>
      </c>
      <c r="D2780" s="5" t="s">
        <v>468</v>
      </c>
      <c r="E2780" s="5" t="s">
        <v>8306</v>
      </c>
      <c r="F2780" s="6" t="s">
        <v>8307</v>
      </c>
    </row>
    <row r="2781">
      <c r="A2781" s="5" t="s">
        <v>25</v>
      </c>
      <c r="B2781" s="5" t="s">
        <v>327</v>
      </c>
      <c r="C2781" s="5" t="s">
        <v>8308</v>
      </c>
      <c r="D2781" s="5" t="s">
        <v>468</v>
      </c>
      <c r="E2781" s="5"/>
      <c r="F2781" s="6" t="s">
        <v>8309</v>
      </c>
    </row>
    <row r="2782">
      <c r="A2782" s="5" t="s">
        <v>25</v>
      </c>
      <c r="B2782" s="5" t="s">
        <v>327</v>
      </c>
      <c r="C2782" s="5" t="s">
        <v>8310</v>
      </c>
      <c r="D2782" s="5" t="s">
        <v>468</v>
      </c>
      <c r="E2782" s="5" t="s">
        <v>8311</v>
      </c>
      <c r="F2782" s="6" t="s">
        <v>8312</v>
      </c>
    </row>
    <row r="2783">
      <c r="A2783" s="5" t="s">
        <v>25</v>
      </c>
      <c r="B2783" s="5" t="s">
        <v>327</v>
      </c>
      <c r="C2783" s="5" t="s">
        <v>8313</v>
      </c>
      <c r="D2783" s="5" t="s">
        <v>468</v>
      </c>
      <c r="E2783" s="5"/>
      <c r="F2783" s="6" t="s">
        <v>8314</v>
      </c>
    </row>
    <row r="2784">
      <c r="A2784" s="5" t="s">
        <v>25</v>
      </c>
      <c r="B2784" s="5" t="s">
        <v>327</v>
      </c>
      <c r="C2784" s="5" t="s">
        <v>8315</v>
      </c>
      <c r="D2784" s="5" t="s">
        <v>468</v>
      </c>
      <c r="E2784" s="5" t="s">
        <v>8316</v>
      </c>
      <c r="F2784" s="6" t="s">
        <v>8317</v>
      </c>
    </row>
    <row r="2785">
      <c r="A2785" s="5" t="s">
        <v>25</v>
      </c>
      <c r="B2785" s="5" t="s">
        <v>327</v>
      </c>
      <c r="C2785" s="5" t="s">
        <v>8318</v>
      </c>
      <c r="D2785" s="5" t="s">
        <v>468</v>
      </c>
      <c r="E2785" s="5"/>
      <c r="F2785" s="6" t="s">
        <v>8319</v>
      </c>
    </row>
    <row r="2786">
      <c r="A2786" s="5" t="s">
        <v>25</v>
      </c>
      <c r="B2786" s="5" t="s">
        <v>328</v>
      </c>
      <c r="C2786" s="5" t="s">
        <v>8320</v>
      </c>
      <c r="D2786" s="5" t="s">
        <v>468</v>
      </c>
      <c r="E2786" s="5" t="s">
        <v>8321</v>
      </c>
      <c r="F2786" s="6" t="s">
        <v>8322</v>
      </c>
    </row>
    <row r="2787">
      <c r="A2787" s="5" t="s">
        <v>25</v>
      </c>
      <c r="B2787" s="5" t="s">
        <v>328</v>
      </c>
      <c r="C2787" s="5" t="s">
        <v>8323</v>
      </c>
      <c r="D2787" s="5" t="s">
        <v>468</v>
      </c>
      <c r="E2787" s="5" t="s">
        <v>8324</v>
      </c>
      <c r="F2787" s="6" t="s">
        <v>8325</v>
      </c>
    </row>
    <row r="2788">
      <c r="A2788" s="5" t="s">
        <v>25</v>
      </c>
      <c r="B2788" s="5" t="s">
        <v>328</v>
      </c>
      <c r="C2788" s="5" t="s">
        <v>8326</v>
      </c>
      <c r="D2788" s="5" t="s">
        <v>468</v>
      </c>
      <c r="E2788" s="5" t="s">
        <v>8327</v>
      </c>
      <c r="F2788" s="6" t="s">
        <v>8328</v>
      </c>
    </row>
    <row r="2789">
      <c r="A2789" s="5" t="s">
        <v>25</v>
      </c>
      <c r="B2789" s="5" t="s">
        <v>328</v>
      </c>
      <c r="C2789" s="5" t="s">
        <v>8329</v>
      </c>
      <c r="D2789" s="5" t="s">
        <v>468</v>
      </c>
      <c r="E2789" s="5" t="s">
        <v>8330</v>
      </c>
      <c r="F2789" s="6" t="s">
        <v>8331</v>
      </c>
    </row>
    <row r="2790">
      <c r="A2790" s="5" t="s">
        <v>25</v>
      </c>
      <c r="B2790" s="5" t="s">
        <v>328</v>
      </c>
      <c r="C2790" s="5" t="s">
        <v>8332</v>
      </c>
      <c r="D2790" s="5" t="s">
        <v>468</v>
      </c>
      <c r="E2790" s="5" t="s">
        <v>8333</v>
      </c>
      <c r="F2790" s="6" t="s">
        <v>8334</v>
      </c>
    </row>
    <row r="2791">
      <c r="A2791" s="5" t="s">
        <v>25</v>
      </c>
      <c r="B2791" s="5" t="s">
        <v>328</v>
      </c>
      <c r="C2791" s="5" t="s">
        <v>8335</v>
      </c>
      <c r="D2791" s="5" t="s">
        <v>468</v>
      </c>
      <c r="E2791" s="5" t="s">
        <v>8336</v>
      </c>
      <c r="F2791" s="6" t="s">
        <v>8337</v>
      </c>
    </row>
    <row r="2792">
      <c r="A2792" s="5" t="s">
        <v>25</v>
      </c>
      <c r="B2792" s="5" t="s">
        <v>328</v>
      </c>
      <c r="C2792" s="5" t="s">
        <v>8338</v>
      </c>
      <c r="D2792" s="5" t="s">
        <v>468</v>
      </c>
      <c r="E2792" s="5" t="s">
        <v>8339</v>
      </c>
      <c r="F2792" s="6" t="s">
        <v>8340</v>
      </c>
    </row>
    <row r="2793">
      <c r="A2793" s="5" t="s">
        <v>25</v>
      </c>
      <c r="B2793" s="5" t="s">
        <v>328</v>
      </c>
      <c r="C2793" s="5" t="s">
        <v>8341</v>
      </c>
      <c r="D2793" s="5" t="s">
        <v>468</v>
      </c>
      <c r="E2793" s="5" t="s">
        <v>8342</v>
      </c>
      <c r="F2793" s="6" t="s">
        <v>8343</v>
      </c>
    </row>
    <row r="2794">
      <c r="A2794" s="5" t="s">
        <v>25</v>
      </c>
      <c r="B2794" s="5" t="s">
        <v>328</v>
      </c>
      <c r="C2794" s="5" t="s">
        <v>8344</v>
      </c>
      <c r="D2794" s="5" t="s">
        <v>468</v>
      </c>
      <c r="E2794" s="5" t="s">
        <v>8345</v>
      </c>
      <c r="F2794" s="6" t="s">
        <v>8346</v>
      </c>
    </row>
    <row r="2795">
      <c r="A2795" s="5" t="s">
        <v>25</v>
      </c>
      <c r="B2795" s="5" t="s">
        <v>328</v>
      </c>
      <c r="C2795" s="5" t="s">
        <v>8347</v>
      </c>
      <c r="D2795" s="5" t="s">
        <v>468</v>
      </c>
      <c r="E2795" s="5" t="s">
        <v>8348</v>
      </c>
      <c r="F2795" s="6" t="s">
        <v>8349</v>
      </c>
    </row>
    <row r="2796">
      <c r="A2796" s="5" t="s">
        <v>25</v>
      </c>
      <c r="B2796" s="5" t="s">
        <v>328</v>
      </c>
      <c r="C2796" s="5" t="s">
        <v>8350</v>
      </c>
      <c r="D2796" s="5" t="s">
        <v>468</v>
      </c>
      <c r="E2796" s="5" t="s">
        <v>8351</v>
      </c>
      <c r="F2796" s="6" t="s">
        <v>8352</v>
      </c>
    </row>
    <row r="2797">
      <c r="A2797" s="5" t="s">
        <v>25</v>
      </c>
      <c r="B2797" s="5" t="s">
        <v>328</v>
      </c>
      <c r="C2797" s="5" t="s">
        <v>8353</v>
      </c>
      <c r="D2797" s="5" t="s">
        <v>468</v>
      </c>
      <c r="E2797" s="5" t="s">
        <v>8354</v>
      </c>
      <c r="F2797" s="6" t="s">
        <v>8355</v>
      </c>
    </row>
    <row r="2798">
      <c r="A2798" s="5" t="s">
        <v>25</v>
      </c>
      <c r="B2798" s="5" t="s">
        <v>328</v>
      </c>
      <c r="C2798" s="5" t="s">
        <v>8356</v>
      </c>
      <c r="D2798" s="5" t="s">
        <v>468</v>
      </c>
      <c r="E2798" s="5" t="s">
        <v>8357</v>
      </c>
      <c r="F2798" s="6" t="s">
        <v>8358</v>
      </c>
    </row>
    <row r="2799">
      <c r="A2799" s="5" t="s">
        <v>25</v>
      </c>
      <c r="B2799" s="5" t="s">
        <v>328</v>
      </c>
      <c r="C2799" s="5" t="s">
        <v>8359</v>
      </c>
      <c r="D2799" s="5" t="s">
        <v>468</v>
      </c>
      <c r="E2799" s="5"/>
      <c r="F2799" s="6" t="s">
        <v>8360</v>
      </c>
    </row>
    <row r="2800">
      <c r="A2800" s="5" t="s">
        <v>25</v>
      </c>
      <c r="B2800" s="5" t="s">
        <v>328</v>
      </c>
      <c r="C2800" s="5" t="s">
        <v>8361</v>
      </c>
      <c r="D2800" s="5" t="s">
        <v>468</v>
      </c>
      <c r="E2800" s="5" t="s">
        <v>8362</v>
      </c>
      <c r="F2800" s="6" t="s">
        <v>8363</v>
      </c>
    </row>
    <row r="2801">
      <c r="A2801" s="5" t="s">
        <v>25</v>
      </c>
      <c r="B2801" s="5" t="s">
        <v>328</v>
      </c>
      <c r="C2801" s="5" t="s">
        <v>8364</v>
      </c>
      <c r="D2801" s="5" t="s">
        <v>468</v>
      </c>
      <c r="E2801" s="5"/>
      <c r="F2801" s="6" t="s">
        <v>8365</v>
      </c>
    </row>
    <row r="2802">
      <c r="A2802" s="5" t="s">
        <v>25</v>
      </c>
      <c r="B2802" s="5" t="s">
        <v>328</v>
      </c>
      <c r="C2802" s="5" t="s">
        <v>8366</v>
      </c>
      <c r="D2802" s="5" t="s">
        <v>468</v>
      </c>
      <c r="E2802" s="5" t="s">
        <v>8367</v>
      </c>
      <c r="F2802" s="6" t="s">
        <v>8368</v>
      </c>
    </row>
    <row r="2803">
      <c r="A2803" s="5" t="s">
        <v>25</v>
      </c>
      <c r="B2803" s="5" t="s">
        <v>329</v>
      </c>
      <c r="C2803" s="5" t="s">
        <v>8369</v>
      </c>
      <c r="D2803" s="5" t="s">
        <v>468</v>
      </c>
      <c r="E2803" s="5" t="s">
        <v>8370</v>
      </c>
      <c r="F2803" s="6" t="s">
        <v>8371</v>
      </c>
    </row>
    <row r="2804">
      <c r="A2804" s="5" t="s">
        <v>25</v>
      </c>
      <c r="B2804" s="5" t="s">
        <v>329</v>
      </c>
      <c r="C2804" s="5" t="s">
        <v>8372</v>
      </c>
      <c r="D2804" s="5" t="s">
        <v>468</v>
      </c>
      <c r="E2804" s="5" t="s">
        <v>8373</v>
      </c>
      <c r="F2804" s="6" t="s">
        <v>8374</v>
      </c>
    </row>
    <row r="2805">
      <c r="A2805" s="5" t="s">
        <v>25</v>
      </c>
      <c r="B2805" s="5" t="s">
        <v>329</v>
      </c>
      <c r="C2805" s="5" t="s">
        <v>8375</v>
      </c>
      <c r="D2805" s="5" t="s">
        <v>468</v>
      </c>
      <c r="E2805" s="5" t="s">
        <v>8376</v>
      </c>
      <c r="F2805" s="6" t="s">
        <v>8377</v>
      </c>
    </row>
    <row r="2806">
      <c r="A2806" s="5" t="s">
        <v>25</v>
      </c>
      <c r="B2806" s="5" t="s">
        <v>329</v>
      </c>
      <c r="C2806" s="5" t="s">
        <v>8378</v>
      </c>
      <c r="D2806" s="5" t="s">
        <v>468</v>
      </c>
      <c r="E2806" s="5" t="s">
        <v>8379</v>
      </c>
      <c r="F2806" s="6" t="s">
        <v>8380</v>
      </c>
    </row>
    <row r="2807">
      <c r="A2807" s="5" t="s">
        <v>25</v>
      </c>
      <c r="B2807" s="5" t="s">
        <v>329</v>
      </c>
      <c r="C2807" s="5" t="s">
        <v>8381</v>
      </c>
      <c r="D2807" s="5" t="s">
        <v>468</v>
      </c>
      <c r="E2807" s="5" t="s">
        <v>8382</v>
      </c>
      <c r="F2807" s="6" t="s">
        <v>8383</v>
      </c>
    </row>
    <row r="2808">
      <c r="A2808" s="5" t="s">
        <v>25</v>
      </c>
      <c r="B2808" s="5" t="s">
        <v>329</v>
      </c>
      <c r="C2808" s="5" t="s">
        <v>8384</v>
      </c>
      <c r="D2808" s="5" t="s">
        <v>468</v>
      </c>
      <c r="E2808" s="5" t="s">
        <v>8385</v>
      </c>
      <c r="F2808" s="6" t="s">
        <v>8386</v>
      </c>
    </row>
    <row r="2809">
      <c r="A2809" s="5" t="s">
        <v>25</v>
      </c>
      <c r="B2809" s="5" t="s">
        <v>329</v>
      </c>
      <c r="C2809" s="5" t="s">
        <v>8387</v>
      </c>
      <c r="D2809" s="5" t="s">
        <v>468</v>
      </c>
      <c r="E2809" s="5" t="s">
        <v>8388</v>
      </c>
      <c r="F2809" s="6" t="s">
        <v>8389</v>
      </c>
    </row>
    <row r="2810">
      <c r="A2810" s="5" t="s">
        <v>25</v>
      </c>
      <c r="B2810" s="5" t="s">
        <v>329</v>
      </c>
      <c r="C2810" s="5" t="s">
        <v>8390</v>
      </c>
      <c r="D2810" s="5" t="s">
        <v>468</v>
      </c>
      <c r="E2810" s="5"/>
      <c r="F2810" s="6" t="s">
        <v>8391</v>
      </c>
    </row>
    <row r="2811">
      <c r="A2811" s="5" t="s">
        <v>25</v>
      </c>
      <c r="B2811" s="5" t="s">
        <v>329</v>
      </c>
      <c r="C2811" s="5" t="s">
        <v>8392</v>
      </c>
      <c r="D2811" s="5" t="s">
        <v>468</v>
      </c>
      <c r="E2811" s="5" t="s">
        <v>8393</v>
      </c>
      <c r="F2811" s="6" t="s">
        <v>8394</v>
      </c>
    </row>
    <row r="2812">
      <c r="A2812" s="5" t="s">
        <v>25</v>
      </c>
      <c r="B2812" s="5" t="s">
        <v>329</v>
      </c>
      <c r="C2812" s="5" t="s">
        <v>8395</v>
      </c>
      <c r="D2812" s="5" t="s">
        <v>468</v>
      </c>
      <c r="E2812" s="5" t="s">
        <v>8396</v>
      </c>
      <c r="F2812" s="6" t="s">
        <v>8397</v>
      </c>
    </row>
    <row r="2813">
      <c r="A2813" s="5" t="s">
        <v>25</v>
      </c>
      <c r="B2813" s="5" t="s">
        <v>329</v>
      </c>
      <c r="C2813" s="5" t="s">
        <v>8398</v>
      </c>
      <c r="D2813" s="5" t="s">
        <v>468</v>
      </c>
      <c r="E2813" s="5" t="s">
        <v>8399</v>
      </c>
      <c r="F2813" s="6" t="s">
        <v>8400</v>
      </c>
    </row>
    <row r="2814">
      <c r="A2814" s="5" t="s">
        <v>25</v>
      </c>
      <c r="B2814" s="5" t="s">
        <v>329</v>
      </c>
      <c r="C2814" s="5" t="s">
        <v>8401</v>
      </c>
      <c r="D2814" s="5" t="s">
        <v>468</v>
      </c>
      <c r="E2814" s="5" t="s">
        <v>8402</v>
      </c>
      <c r="F2814" s="6" t="s">
        <v>8403</v>
      </c>
    </row>
    <row r="2815">
      <c r="A2815" s="5" t="s">
        <v>25</v>
      </c>
      <c r="B2815" s="5" t="s">
        <v>329</v>
      </c>
      <c r="C2815" s="5" t="s">
        <v>8404</v>
      </c>
      <c r="D2815" s="5" t="s">
        <v>468</v>
      </c>
      <c r="E2815" s="5" t="s">
        <v>8405</v>
      </c>
      <c r="F2815" s="6" t="s">
        <v>8406</v>
      </c>
    </row>
    <row r="2816">
      <c r="A2816" s="5" t="s">
        <v>25</v>
      </c>
      <c r="B2816" s="5" t="s">
        <v>329</v>
      </c>
      <c r="C2816" s="5" t="s">
        <v>8407</v>
      </c>
      <c r="D2816" s="5" t="s">
        <v>458</v>
      </c>
      <c r="E2816" s="5"/>
      <c r="F2816" s="6" t="s">
        <v>8408</v>
      </c>
    </row>
    <row r="2817">
      <c r="A2817" s="5" t="s">
        <v>25</v>
      </c>
      <c r="B2817" s="5" t="s">
        <v>329</v>
      </c>
      <c r="C2817" s="5" t="s">
        <v>8409</v>
      </c>
      <c r="D2817" s="5" t="s">
        <v>468</v>
      </c>
      <c r="E2817" s="5" t="s">
        <v>8410</v>
      </c>
      <c r="F2817" s="6" t="s">
        <v>8411</v>
      </c>
    </row>
    <row r="2818">
      <c r="A2818" s="5" t="s">
        <v>25</v>
      </c>
      <c r="B2818" s="5" t="s">
        <v>329</v>
      </c>
      <c r="C2818" s="5" t="s">
        <v>8412</v>
      </c>
      <c r="D2818" s="5" t="s">
        <v>468</v>
      </c>
      <c r="E2818" s="5" t="s">
        <v>8413</v>
      </c>
      <c r="F2818" s="6" t="s">
        <v>8414</v>
      </c>
    </row>
    <row r="2819">
      <c r="A2819" s="5" t="s">
        <v>25</v>
      </c>
      <c r="B2819" s="5" t="s">
        <v>329</v>
      </c>
      <c r="C2819" s="5" t="s">
        <v>8415</v>
      </c>
      <c r="D2819" s="5" t="s">
        <v>468</v>
      </c>
      <c r="E2819" s="5" t="s">
        <v>8416</v>
      </c>
      <c r="F2819" s="6" t="s">
        <v>8417</v>
      </c>
    </row>
    <row r="2820">
      <c r="A2820" s="5" t="s">
        <v>25</v>
      </c>
      <c r="B2820" s="5" t="s">
        <v>329</v>
      </c>
      <c r="C2820" s="5" t="s">
        <v>8418</v>
      </c>
      <c r="D2820" s="5" t="s">
        <v>468</v>
      </c>
      <c r="E2820" s="5" t="s">
        <v>8419</v>
      </c>
      <c r="F2820" s="6" t="s">
        <v>8420</v>
      </c>
    </row>
    <row r="2821">
      <c r="A2821" s="5" t="s">
        <v>25</v>
      </c>
      <c r="B2821" s="5" t="s">
        <v>329</v>
      </c>
      <c r="C2821" s="5" t="s">
        <v>8421</v>
      </c>
      <c r="D2821" s="5" t="s">
        <v>468</v>
      </c>
      <c r="E2821" s="5" t="s">
        <v>8422</v>
      </c>
      <c r="F2821" s="6" t="s">
        <v>8423</v>
      </c>
    </row>
    <row r="2822">
      <c r="A2822" s="5" t="s">
        <v>25</v>
      </c>
      <c r="B2822" s="5" t="s">
        <v>329</v>
      </c>
      <c r="C2822" s="5" t="s">
        <v>8424</v>
      </c>
      <c r="D2822" s="5" t="s">
        <v>468</v>
      </c>
      <c r="E2822" s="5" t="s">
        <v>8425</v>
      </c>
      <c r="F2822" s="6" t="s">
        <v>8426</v>
      </c>
    </row>
    <row r="2823">
      <c r="A2823" s="5" t="s">
        <v>25</v>
      </c>
      <c r="B2823" s="5" t="s">
        <v>329</v>
      </c>
      <c r="C2823" s="5" t="s">
        <v>8427</v>
      </c>
      <c r="D2823" s="5" t="s">
        <v>468</v>
      </c>
      <c r="E2823" s="5" t="s">
        <v>8428</v>
      </c>
      <c r="F2823" s="6" t="s">
        <v>8429</v>
      </c>
    </row>
    <row r="2824">
      <c r="A2824" s="5" t="s">
        <v>25</v>
      </c>
      <c r="B2824" s="5" t="s">
        <v>329</v>
      </c>
      <c r="C2824" s="5" t="s">
        <v>329</v>
      </c>
      <c r="D2824" s="5" t="s">
        <v>468</v>
      </c>
      <c r="E2824" s="5" t="s">
        <v>8430</v>
      </c>
      <c r="F2824" s="6" t="s">
        <v>8431</v>
      </c>
    </row>
    <row r="2825">
      <c r="A2825" s="5" t="s">
        <v>25</v>
      </c>
      <c r="B2825" s="5" t="s">
        <v>329</v>
      </c>
      <c r="C2825" s="5" t="s">
        <v>8432</v>
      </c>
      <c r="D2825" s="5" t="s">
        <v>468</v>
      </c>
      <c r="E2825" s="5" t="s">
        <v>7564</v>
      </c>
      <c r="F2825" s="6" t="s">
        <v>8433</v>
      </c>
    </row>
    <row r="2826">
      <c r="A2826" s="5" t="s">
        <v>25</v>
      </c>
      <c r="B2826" s="5" t="s">
        <v>329</v>
      </c>
      <c r="C2826" s="5" t="s">
        <v>8434</v>
      </c>
      <c r="D2826" s="5" t="s">
        <v>468</v>
      </c>
      <c r="E2826" s="5" t="s">
        <v>8435</v>
      </c>
      <c r="F2826" s="6" t="s">
        <v>8436</v>
      </c>
    </row>
    <row r="2827">
      <c r="A2827" s="5" t="s">
        <v>25</v>
      </c>
      <c r="B2827" s="5" t="s">
        <v>330</v>
      </c>
      <c r="C2827" s="5" t="s">
        <v>8437</v>
      </c>
      <c r="D2827" s="5" t="s">
        <v>548</v>
      </c>
      <c r="E2827" s="5" t="s">
        <v>8438</v>
      </c>
      <c r="F2827" s="6" t="s">
        <v>8439</v>
      </c>
    </row>
    <row r="2828">
      <c r="A2828" s="5" t="s">
        <v>25</v>
      </c>
      <c r="B2828" s="5" t="s">
        <v>330</v>
      </c>
      <c r="C2828" s="5" t="s">
        <v>8440</v>
      </c>
      <c r="D2828" s="5" t="s">
        <v>468</v>
      </c>
      <c r="E2828" s="5" t="s">
        <v>8441</v>
      </c>
      <c r="F2828" s="6" t="s">
        <v>8442</v>
      </c>
    </row>
    <row r="2829">
      <c r="A2829" s="5" t="s">
        <v>25</v>
      </c>
      <c r="B2829" s="5" t="s">
        <v>330</v>
      </c>
      <c r="C2829" s="5" t="s">
        <v>8443</v>
      </c>
      <c r="D2829" s="5" t="s">
        <v>548</v>
      </c>
      <c r="E2829" s="5" t="s">
        <v>8444</v>
      </c>
      <c r="F2829" s="6" t="s">
        <v>8445</v>
      </c>
    </row>
    <row r="2830">
      <c r="A2830" s="5" t="s">
        <v>25</v>
      </c>
      <c r="B2830" s="5" t="s">
        <v>330</v>
      </c>
      <c r="C2830" s="5" t="s">
        <v>330</v>
      </c>
      <c r="D2830" s="5" t="s">
        <v>468</v>
      </c>
      <c r="E2830" s="5" t="s">
        <v>8446</v>
      </c>
      <c r="F2830" s="6" t="s">
        <v>8447</v>
      </c>
    </row>
    <row r="2831">
      <c r="A2831" s="5" t="s">
        <v>25</v>
      </c>
      <c r="B2831" s="5" t="s">
        <v>330</v>
      </c>
      <c r="C2831" s="5" t="s">
        <v>8448</v>
      </c>
      <c r="D2831" s="5" t="s">
        <v>468</v>
      </c>
      <c r="E2831" s="5" t="s">
        <v>8449</v>
      </c>
      <c r="F2831" s="6" t="s">
        <v>8450</v>
      </c>
    </row>
    <row r="2832">
      <c r="A2832" s="5" t="s">
        <v>25</v>
      </c>
      <c r="B2832" s="5" t="s">
        <v>330</v>
      </c>
      <c r="C2832" s="5" t="s">
        <v>8451</v>
      </c>
      <c r="D2832" s="5" t="s">
        <v>468</v>
      </c>
      <c r="E2832" s="5" t="s">
        <v>8236</v>
      </c>
      <c r="F2832" s="6" t="s">
        <v>8452</v>
      </c>
    </row>
    <row r="2833">
      <c r="A2833" s="5" t="s">
        <v>25</v>
      </c>
      <c r="B2833" s="5" t="s">
        <v>330</v>
      </c>
      <c r="C2833" s="5" t="s">
        <v>8453</v>
      </c>
      <c r="D2833" s="5" t="s">
        <v>468</v>
      </c>
      <c r="E2833" s="5" t="s">
        <v>8454</v>
      </c>
      <c r="F2833" s="6" t="s">
        <v>8455</v>
      </c>
    </row>
    <row r="2834">
      <c r="A2834" s="5" t="s">
        <v>25</v>
      </c>
      <c r="B2834" s="5" t="s">
        <v>330</v>
      </c>
      <c r="C2834" s="5" t="s">
        <v>8456</v>
      </c>
      <c r="D2834" s="5" t="s">
        <v>468</v>
      </c>
      <c r="E2834" s="5" t="s">
        <v>8457</v>
      </c>
      <c r="F2834" s="6" t="s">
        <v>8458</v>
      </c>
    </row>
    <row r="2835">
      <c r="A2835" s="5" t="s">
        <v>25</v>
      </c>
      <c r="B2835" s="5" t="s">
        <v>331</v>
      </c>
      <c r="C2835" s="5" t="s">
        <v>331</v>
      </c>
      <c r="D2835" s="5" t="s">
        <v>468</v>
      </c>
      <c r="E2835" s="5"/>
      <c r="F2835" s="6" t="s">
        <v>8459</v>
      </c>
    </row>
    <row r="2836">
      <c r="A2836" s="5" t="s">
        <v>25</v>
      </c>
      <c r="B2836" s="5" t="s">
        <v>331</v>
      </c>
      <c r="C2836" s="5" t="s">
        <v>8460</v>
      </c>
      <c r="D2836" s="5" t="s">
        <v>468</v>
      </c>
      <c r="E2836" s="5" t="s">
        <v>8461</v>
      </c>
      <c r="F2836" s="6" t="s">
        <v>8462</v>
      </c>
    </row>
    <row r="2837">
      <c r="A2837" s="5" t="s">
        <v>25</v>
      </c>
      <c r="B2837" s="5" t="s">
        <v>331</v>
      </c>
      <c r="C2837" s="5" t="s">
        <v>8463</v>
      </c>
      <c r="D2837" s="5" t="s">
        <v>468</v>
      </c>
      <c r="E2837" s="5" t="s">
        <v>8464</v>
      </c>
      <c r="F2837" s="6" t="s">
        <v>8465</v>
      </c>
    </row>
    <row r="2838">
      <c r="A2838" s="5" t="s">
        <v>25</v>
      </c>
      <c r="B2838" s="5" t="s">
        <v>331</v>
      </c>
      <c r="C2838" s="5" t="s">
        <v>8466</v>
      </c>
      <c r="D2838" s="5" t="s">
        <v>468</v>
      </c>
      <c r="E2838" s="5" t="s">
        <v>8467</v>
      </c>
      <c r="F2838" s="6" t="s">
        <v>8468</v>
      </c>
    </row>
    <row r="2839">
      <c r="A2839" s="5" t="s">
        <v>25</v>
      </c>
      <c r="B2839" s="5" t="s">
        <v>331</v>
      </c>
      <c r="C2839" s="5" t="s">
        <v>8469</v>
      </c>
      <c r="D2839" s="5" t="s">
        <v>468</v>
      </c>
      <c r="E2839" s="5" t="s">
        <v>8470</v>
      </c>
      <c r="F2839" s="6" t="s">
        <v>8471</v>
      </c>
    </row>
    <row r="2840">
      <c r="A2840" s="5" t="s">
        <v>25</v>
      </c>
      <c r="B2840" s="5" t="s">
        <v>331</v>
      </c>
      <c r="C2840" s="5" t="s">
        <v>8472</v>
      </c>
      <c r="D2840" s="5" t="s">
        <v>468</v>
      </c>
      <c r="E2840" s="5" t="s">
        <v>7329</v>
      </c>
      <c r="F2840" s="6" t="s">
        <v>8473</v>
      </c>
    </row>
    <row r="2841">
      <c r="A2841" s="5" t="s">
        <v>25</v>
      </c>
      <c r="B2841" s="5" t="s">
        <v>332</v>
      </c>
      <c r="C2841" s="5" t="s">
        <v>8474</v>
      </c>
      <c r="D2841" s="5" t="s">
        <v>468</v>
      </c>
      <c r="E2841" s="5" t="s">
        <v>8475</v>
      </c>
      <c r="F2841" s="6" t="s">
        <v>8476</v>
      </c>
    </row>
    <row r="2842">
      <c r="A2842" s="5" t="s">
        <v>25</v>
      </c>
      <c r="B2842" s="5" t="s">
        <v>332</v>
      </c>
      <c r="C2842" s="5" t="s">
        <v>8477</v>
      </c>
      <c r="D2842" s="5" t="s">
        <v>468</v>
      </c>
      <c r="E2842" s="5" t="s">
        <v>8478</v>
      </c>
      <c r="F2842" s="6" t="s">
        <v>8479</v>
      </c>
    </row>
    <row r="2843">
      <c r="A2843" s="5" t="s">
        <v>25</v>
      </c>
      <c r="B2843" s="5" t="s">
        <v>332</v>
      </c>
      <c r="C2843" s="5" t="s">
        <v>8480</v>
      </c>
      <c r="D2843" s="5" t="s">
        <v>458</v>
      </c>
      <c r="E2843" s="5" t="s">
        <v>8481</v>
      </c>
      <c r="F2843" s="6" t="s">
        <v>8482</v>
      </c>
    </row>
    <row r="2844">
      <c r="A2844" s="5" t="s">
        <v>25</v>
      </c>
      <c r="B2844" s="5" t="s">
        <v>332</v>
      </c>
      <c r="C2844" s="5" t="s">
        <v>8483</v>
      </c>
      <c r="D2844" s="5" t="s">
        <v>458</v>
      </c>
      <c r="E2844" s="5" t="s">
        <v>8484</v>
      </c>
      <c r="F2844" s="6" t="s">
        <v>8485</v>
      </c>
    </row>
    <row r="2845">
      <c r="A2845" s="5" t="s">
        <v>25</v>
      </c>
      <c r="B2845" s="5" t="s">
        <v>332</v>
      </c>
      <c r="C2845" s="5" t="s">
        <v>8486</v>
      </c>
      <c r="D2845" s="5" t="s">
        <v>468</v>
      </c>
      <c r="E2845" s="5" t="s">
        <v>8487</v>
      </c>
      <c r="F2845" s="6" t="s">
        <v>8488</v>
      </c>
    </row>
    <row r="2846">
      <c r="A2846" s="5" t="s">
        <v>25</v>
      </c>
      <c r="B2846" s="5" t="s">
        <v>333</v>
      </c>
      <c r="C2846" s="5" t="s">
        <v>8489</v>
      </c>
      <c r="D2846" s="5" t="s">
        <v>468</v>
      </c>
      <c r="E2846" s="5" t="s">
        <v>8490</v>
      </c>
      <c r="F2846" s="6" t="s">
        <v>8491</v>
      </c>
    </row>
    <row r="2847">
      <c r="A2847" s="5" t="s">
        <v>25</v>
      </c>
      <c r="B2847" s="5" t="s">
        <v>333</v>
      </c>
      <c r="C2847" s="5" t="s">
        <v>8492</v>
      </c>
      <c r="D2847" s="5" t="s">
        <v>468</v>
      </c>
      <c r="E2847" s="5" t="s">
        <v>8493</v>
      </c>
      <c r="F2847" s="6" t="s">
        <v>8494</v>
      </c>
    </row>
    <row r="2848">
      <c r="A2848" s="5" t="s">
        <v>25</v>
      </c>
      <c r="B2848" s="5" t="s">
        <v>333</v>
      </c>
      <c r="C2848" s="5" t="s">
        <v>8495</v>
      </c>
      <c r="D2848" s="5" t="s">
        <v>468</v>
      </c>
      <c r="E2848" s="5" t="s">
        <v>8496</v>
      </c>
      <c r="F2848" s="6" t="s">
        <v>8497</v>
      </c>
    </row>
    <row r="2849">
      <c r="A2849" s="5" t="s">
        <v>25</v>
      </c>
      <c r="B2849" s="5" t="s">
        <v>333</v>
      </c>
      <c r="C2849" s="5" t="s">
        <v>8498</v>
      </c>
      <c r="D2849" s="5" t="s">
        <v>468</v>
      </c>
      <c r="E2849" s="5" t="s">
        <v>8499</v>
      </c>
      <c r="F2849" s="6" t="s">
        <v>8500</v>
      </c>
    </row>
    <row r="2850">
      <c r="A2850" s="5" t="s">
        <v>25</v>
      </c>
      <c r="B2850" s="5" t="s">
        <v>333</v>
      </c>
      <c r="C2850" s="5" t="s">
        <v>8501</v>
      </c>
      <c r="D2850" s="5" t="s">
        <v>468</v>
      </c>
      <c r="E2850" s="5" t="s">
        <v>8502</v>
      </c>
      <c r="F2850" s="6" t="s">
        <v>8503</v>
      </c>
    </row>
    <row r="2851">
      <c r="A2851" s="5" t="s">
        <v>25</v>
      </c>
      <c r="B2851" s="5" t="s">
        <v>333</v>
      </c>
      <c r="C2851" s="5" t="s">
        <v>8504</v>
      </c>
      <c r="D2851" s="5" t="s">
        <v>468</v>
      </c>
      <c r="E2851" s="5" t="s">
        <v>8505</v>
      </c>
      <c r="F2851" s="6" t="s">
        <v>8506</v>
      </c>
    </row>
    <row r="2852">
      <c r="A2852" s="5" t="s">
        <v>25</v>
      </c>
      <c r="B2852" s="5" t="s">
        <v>333</v>
      </c>
      <c r="C2852" s="5" t="s">
        <v>8507</v>
      </c>
      <c r="D2852" s="5" t="s">
        <v>468</v>
      </c>
      <c r="E2852" s="5" t="s">
        <v>8508</v>
      </c>
      <c r="F2852" s="6" t="s">
        <v>8509</v>
      </c>
    </row>
    <row r="2853">
      <c r="A2853" s="5" t="s">
        <v>25</v>
      </c>
      <c r="B2853" s="5" t="s">
        <v>333</v>
      </c>
      <c r="C2853" s="5" t="s">
        <v>8510</v>
      </c>
      <c r="D2853" s="5" t="s">
        <v>468</v>
      </c>
      <c r="E2853" s="5" t="s">
        <v>8511</v>
      </c>
      <c r="F2853" s="6" t="s">
        <v>8512</v>
      </c>
    </row>
    <row r="2854">
      <c r="A2854" s="5" t="s">
        <v>25</v>
      </c>
      <c r="B2854" s="5" t="s">
        <v>333</v>
      </c>
      <c r="C2854" s="5" t="s">
        <v>8513</v>
      </c>
      <c r="D2854" s="5" t="s">
        <v>468</v>
      </c>
      <c r="E2854" s="5" t="s">
        <v>8514</v>
      </c>
      <c r="F2854" s="6" t="s">
        <v>8515</v>
      </c>
    </row>
    <row r="2855">
      <c r="A2855" s="5" t="s">
        <v>25</v>
      </c>
      <c r="B2855" s="5" t="s">
        <v>333</v>
      </c>
      <c r="C2855" s="5" t="s">
        <v>8516</v>
      </c>
      <c r="D2855" s="5" t="s">
        <v>468</v>
      </c>
      <c r="E2855" s="5" t="s">
        <v>8517</v>
      </c>
      <c r="F2855" s="6" t="s">
        <v>8518</v>
      </c>
    </row>
    <row r="2856">
      <c r="A2856" s="5" t="s">
        <v>25</v>
      </c>
      <c r="B2856" s="5" t="s">
        <v>333</v>
      </c>
      <c r="C2856" s="5" t="s">
        <v>8519</v>
      </c>
      <c r="D2856" s="5" t="s">
        <v>468</v>
      </c>
      <c r="E2856" s="5" t="s">
        <v>8520</v>
      </c>
      <c r="F2856" s="6" t="s">
        <v>8521</v>
      </c>
    </row>
    <row r="2857">
      <c r="A2857" s="5" t="s">
        <v>25</v>
      </c>
      <c r="B2857" s="5" t="s">
        <v>333</v>
      </c>
      <c r="C2857" s="5" t="s">
        <v>8522</v>
      </c>
      <c r="D2857" s="5" t="s">
        <v>468</v>
      </c>
      <c r="E2857" s="5" t="s">
        <v>8523</v>
      </c>
      <c r="F2857" s="6" t="s">
        <v>8524</v>
      </c>
    </row>
    <row r="2858">
      <c r="A2858" s="5" t="s">
        <v>25</v>
      </c>
      <c r="B2858" s="5" t="s">
        <v>333</v>
      </c>
      <c r="C2858" s="5" t="s">
        <v>8525</v>
      </c>
      <c r="D2858" s="5" t="s">
        <v>468</v>
      </c>
      <c r="E2858" s="5" t="s">
        <v>8526</v>
      </c>
      <c r="F2858" s="6" t="s">
        <v>8527</v>
      </c>
    </row>
    <row r="2859">
      <c r="A2859" s="5" t="s">
        <v>25</v>
      </c>
      <c r="B2859" s="5" t="s">
        <v>334</v>
      </c>
      <c r="C2859" s="5" t="s">
        <v>8528</v>
      </c>
      <c r="D2859" s="5" t="s">
        <v>468</v>
      </c>
      <c r="E2859" s="5" t="s">
        <v>8529</v>
      </c>
      <c r="F2859" s="6" t="s">
        <v>8530</v>
      </c>
    </row>
    <row r="2860">
      <c r="A2860" s="5" t="s">
        <v>25</v>
      </c>
      <c r="B2860" s="5" t="s">
        <v>334</v>
      </c>
      <c r="C2860" s="5" t="s">
        <v>8531</v>
      </c>
      <c r="D2860" s="5" t="s">
        <v>468</v>
      </c>
      <c r="E2860" s="5" t="s">
        <v>8532</v>
      </c>
      <c r="F2860" s="6" t="s">
        <v>8533</v>
      </c>
    </row>
    <row r="2861">
      <c r="A2861" s="5" t="s">
        <v>25</v>
      </c>
      <c r="B2861" s="5" t="s">
        <v>334</v>
      </c>
      <c r="C2861" s="5" t="s">
        <v>8534</v>
      </c>
      <c r="D2861" s="5" t="s">
        <v>468</v>
      </c>
      <c r="E2861" s="5" t="s">
        <v>8535</v>
      </c>
      <c r="F2861" s="6" t="s">
        <v>8536</v>
      </c>
    </row>
    <row r="2862">
      <c r="A2862" s="5" t="s">
        <v>25</v>
      </c>
      <c r="B2862" s="5" t="s">
        <v>334</v>
      </c>
      <c r="C2862" s="5" t="s">
        <v>8537</v>
      </c>
      <c r="D2862" s="5" t="s">
        <v>468</v>
      </c>
      <c r="E2862" s="5" t="s">
        <v>8538</v>
      </c>
      <c r="F2862" s="6" t="s">
        <v>8539</v>
      </c>
    </row>
    <row r="2863">
      <c r="A2863" s="5" t="s">
        <v>25</v>
      </c>
      <c r="B2863" s="5" t="s">
        <v>335</v>
      </c>
      <c r="C2863" s="5" t="s">
        <v>8540</v>
      </c>
      <c r="D2863" s="5" t="s">
        <v>468</v>
      </c>
      <c r="E2863" s="5" t="s">
        <v>8541</v>
      </c>
      <c r="F2863" s="6" t="s">
        <v>8542</v>
      </c>
    </row>
    <row r="2864">
      <c r="A2864" s="5" t="s">
        <v>25</v>
      </c>
      <c r="B2864" s="5" t="s">
        <v>335</v>
      </c>
      <c r="C2864" s="5" t="s">
        <v>8543</v>
      </c>
      <c r="D2864" s="5" t="s">
        <v>548</v>
      </c>
      <c r="E2864" s="5" t="s">
        <v>8544</v>
      </c>
      <c r="F2864" s="6" t="s">
        <v>8545</v>
      </c>
    </row>
    <row r="2865">
      <c r="A2865" s="5" t="s">
        <v>25</v>
      </c>
      <c r="B2865" s="5" t="s">
        <v>335</v>
      </c>
      <c r="C2865" s="5" t="s">
        <v>8546</v>
      </c>
      <c r="D2865" s="5" t="s">
        <v>468</v>
      </c>
      <c r="E2865" s="5" t="s">
        <v>8547</v>
      </c>
      <c r="F2865" s="6" t="s">
        <v>8548</v>
      </c>
    </row>
    <row r="2866">
      <c r="A2866" s="5" t="s">
        <v>25</v>
      </c>
      <c r="B2866" s="5" t="s">
        <v>335</v>
      </c>
      <c r="C2866" s="5" t="s">
        <v>8549</v>
      </c>
      <c r="D2866" s="5" t="s">
        <v>468</v>
      </c>
      <c r="E2866" s="5" t="s">
        <v>8550</v>
      </c>
      <c r="F2866" s="6" t="s">
        <v>8551</v>
      </c>
    </row>
    <row r="2867">
      <c r="A2867" s="5" t="s">
        <v>25</v>
      </c>
      <c r="B2867" s="5" t="s">
        <v>335</v>
      </c>
      <c r="C2867" s="5" t="s">
        <v>8552</v>
      </c>
      <c r="D2867" s="5" t="s">
        <v>468</v>
      </c>
      <c r="E2867" s="5" t="s">
        <v>8553</v>
      </c>
      <c r="F2867" s="6" t="s">
        <v>8554</v>
      </c>
    </row>
    <row r="2868">
      <c r="A2868" s="5" t="s">
        <v>25</v>
      </c>
      <c r="B2868" s="5" t="s">
        <v>335</v>
      </c>
      <c r="C2868" s="5" t="s">
        <v>8555</v>
      </c>
      <c r="D2868" s="5" t="s">
        <v>468</v>
      </c>
      <c r="E2868" s="5" t="s">
        <v>8556</v>
      </c>
      <c r="F2868" s="6" t="s">
        <v>8557</v>
      </c>
    </row>
    <row r="2869">
      <c r="A2869" s="5" t="s">
        <v>25</v>
      </c>
      <c r="B2869" s="5" t="s">
        <v>335</v>
      </c>
      <c r="C2869" s="7" t="s">
        <v>8558</v>
      </c>
      <c r="D2869" s="5" t="s">
        <v>468</v>
      </c>
      <c r="E2869" s="5" t="s">
        <v>8559</v>
      </c>
      <c r="F2869" s="6" t="s">
        <v>8560</v>
      </c>
    </row>
    <row r="2870">
      <c r="A2870" s="5" t="s">
        <v>25</v>
      </c>
      <c r="B2870" s="5" t="s">
        <v>335</v>
      </c>
      <c r="C2870" s="5" t="s">
        <v>8561</v>
      </c>
      <c r="D2870" s="5" t="s">
        <v>468</v>
      </c>
      <c r="E2870" s="5" t="s">
        <v>8562</v>
      </c>
      <c r="F2870" s="6" t="s">
        <v>8563</v>
      </c>
    </row>
    <row r="2871">
      <c r="A2871" s="5" t="s">
        <v>25</v>
      </c>
      <c r="B2871" s="5" t="s">
        <v>335</v>
      </c>
      <c r="C2871" s="5" t="s">
        <v>8564</v>
      </c>
      <c r="D2871" s="5" t="s">
        <v>468</v>
      </c>
      <c r="E2871" s="5" t="s">
        <v>8565</v>
      </c>
      <c r="F2871" s="6" t="s">
        <v>8566</v>
      </c>
    </row>
    <row r="2872">
      <c r="A2872" s="5" t="s">
        <v>25</v>
      </c>
      <c r="B2872" s="5" t="s">
        <v>335</v>
      </c>
      <c r="C2872" s="5" t="s">
        <v>8567</v>
      </c>
      <c r="D2872" s="5" t="s">
        <v>468</v>
      </c>
      <c r="E2872" s="5" t="s">
        <v>8568</v>
      </c>
      <c r="F2872" s="6" t="s">
        <v>8569</v>
      </c>
    </row>
    <row r="2873">
      <c r="A2873" s="5" t="s">
        <v>25</v>
      </c>
      <c r="B2873" s="5" t="s">
        <v>335</v>
      </c>
      <c r="C2873" s="5" t="s">
        <v>8570</v>
      </c>
      <c r="D2873" s="5" t="s">
        <v>468</v>
      </c>
      <c r="E2873" s="5" t="s">
        <v>8571</v>
      </c>
      <c r="F2873" s="6" t="s">
        <v>8572</v>
      </c>
    </row>
    <row r="2874">
      <c r="A2874" s="5" t="s">
        <v>25</v>
      </c>
      <c r="B2874" s="5" t="s">
        <v>335</v>
      </c>
      <c r="C2874" s="5" t="s">
        <v>8573</v>
      </c>
      <c r="D2874" s="5" t="s">
        <v>468</v>
      </c>
      <c r="E2874" s="5" t="s">
        <v>8574</v>
      </c>
      <c r="F2874" s="6" t="s">
        <v>8575</v>
      </c>
    </row>
    <row r="2875">
      <c r="A2875" s="5" t="s">
        <v>25</v>
      </c>
      <c r="B2875" s="5" t="s">
        <v>335</v>
      </c>
      <c r="C2875" s="5" t="s">
        <v>8576</v>
      </c>
      <c r="D2875" s="5" t="s">
        <v>468</v>
      </c>
      <c r="E2875" s="5" t="s">
        <v>8577</v>
      </c>
      <c r="F2875" s="6" t="s">
        <v>8578</v>
      </c>
    </row>
    <row r="2876">
      <c r="A2876" s="5" t="s">
        <v>25</v>
      </c>
      <c r="B2876" s="5" t="s">
        <v>335</v>
      </c>
      <c r="C2876" s="5" t="s">
        <v>8579</v>
      </c>
      <c r="D2876" s="5" t="s">
        <v>468</v>
      </c>
      <c r="E2876" s="5" t="s">
        <v>8580</v>
      </c>
      <c r="F2876" s="6" t="s">
        <v>8581</v>
      </c>
    </row>
    <row r="2877">
      <c r="A2877" s="5" t="s">
        <v>25</v>
      </c>
      <c r="B2877" s="5" t="s">
        <v>335</v>
      </c>
      <c r="C2877" s="5" t="s">
        <v>8582</v>
      </c>
      <c r="D2877" s="5" t="s">
        <v>468</v>
      </c>
      <c r="E2877" s="5" t="s">
        <v>8538</v>
      </c>
      <c r="F2877" s="6" t="s">
        <v>8583</v>
      </c>
    </row>
    <row r="2878">
      <c r="A2878" s="5" t="s">
        <v>25</v>
      </c>
      <c r="B2878" s="5" t="s">
        <v>335</v>
      </c>
      <c r="C2878" s="5" t="s">
        <v>8584</v>
      </c>
      <c r="D2878" s="5" t="s">
        <v>468</v>
      </c>
      <c r="E2878" s="5" t="s">
        <v>8585</v>
      </c>
      <c r="F2878" s="6" t="s">
        <v>8586</v>
      </c>
    </row>
    <row r="2879">
      <c r="A2879" s="5" t="s">
        <v>25</v>
      </c>
      <c r="B2879" s="5" t="s">
        <v>335</v>
      </c>
      <c r="C2879" s="5" t="s">
        <v>8587</v>
      </c>
      <c r="D2879" s="5" t="s">
        <v>468</v>
      </c>
      <c r="E2879" s="5" t="s">
        <v>8588</v>
      </c>
      <c r="F2879" s="6" t="s">
        <v>8589</v>
      </c>
    </row>
    <row r="2880">
      <c r="A2880" s="5" t="s">
        <v>25</v>
      </c>
      <c r="B2880" s="5" t="s">
        <v>335</v>
      </c>
      <c r="C2880" s="5" t="s">
        <v>8590</v>
      </c>
      <c r="D2880" s="5" t="s">
        <v>468</v>
      </c>
      <c r="E2880" s="5" t="s">
        <v>8591</v>
      </c>
      <c r="F2880" s="6" t="s">
        <v>8592</v>
      </c>
    </row>
    <row r="2881">
      <c r="A2881" s="5" t="s">
        <v>25</v>
      </c>
      <c r="B2881" s="5" t="s">
        <v>335</v>
      </c>
      <c r="C2881" s="5" t="s">
        <v>8593</v>
      </c>
      <c r="D2881" s="5" t="s">
        <v>468</v>
      </c>
      <c r="E2881" s="5" t="s">
        <v>8594</v>
      </c>
      <c r="F2881" s="6" t="s">
        <v>8595</v>
      </c>
    </row>
    <row r="2882">
      <c r="A2882" s="5" t="s">
        <v>25</v>
      </c>
      <c r="B2882" s="5" t="s">
        <v>335</v>
      </c>
      <c r="C2882" s="5" t="s">
        <v>8596</v>
      </c>
      <c r="D2882" s="5" t="s">
        <v>468</v>
      </c>
      <c r="E2882" s="5" t="s">
        <v>8597</v>
      </c>
      <c r="F2882" s="6" t="s">
        <v>8598</v>
      </c>
    </row>
    <row r="2883">
      <c r="A2883" s="5" t="s">
        <v>25</v>
      </c>
      <c r="B2883" s="5" t="s">
        <v>335</v>
      </c>
      <c r="C2883" s="5" t="s">
        <v>8599</v>
      </c>
      <c r="D2883" s="5" t="s">
        <v>468</v>
      </c>
      <c r="E2883" s="5" t="s">
        <v>8553</v>
      </c>
      <c r="F2883" s="6" t="s">
        <v>8600</v>
      </c>
    </row>
    <row r="2884">
      <c r="A2884" s="5" t="s">
        <v>25</v>
      </c>
      <c r="B2884" s="5" t="s">
        <v>335</v>
      </c>
      <c r="C2884" s="5" t="s">
        <v>8601</v>
      </c>
      <c r="D2884" s="5" t="s">
        <v>468</v>
      </c>
      <c r="E2884" s="5" t="s">
        <v>8602</v>
      </c>
      <c r="F2884" s="6" t="s">
        <v>8603</v>
      </c>
    </row>
    <row r="2885">
      <c r="A2885" s="5" t="s">
        <v>25</v>
      </c>
      <c r="B2885" s="5" t="s">
        <v>335</v>
      </c>
      <c r="C2885" s="5" t="s">
        <v>8604</v>
      </c>
      <c r="D2885" s="5" t="s">
        <v>468</v>
      </c>
      <c r="E2885" s="5" t="s">
        <v>8605</v>
      </c>
      <c r="F2885" s="6" t="s">
        <v>8606</v>
      </c>
    </row>
    <row r="2886">
      <c r="A2886" s="5" t="s">
        <v>25</v>
      </c>
      <c r="B2886" s="5" t="s">
        <v>335</v>
      </c>
      <c r="C2886" s="5" t="s">
        <v>8607</v>
      </c>
      <c r="D2886" s="5" t="s">
        <v>468</v>
      </c>
      <c r="E2886" s="5" t="s">
        <v>8608</v>
      </c>
      <c r="F2886" s="6" t="s">
        <v>8609</v>
      </c>
    </row>
    <row r="2887">
      <c r="A2887" s="5" t="s">
        <v>25</v>
      </c>
      <c r="B2887" s="5" t="s">
        <v>335</v>
      </c>
      <c r="C2887" s="5" t="s">
        <v>8610</v>
      </c>
      <c r="D2887" s="5" t="s">
        <v>468</v>
      </c>
      <c r="E2887" s="5" t="s">
        <v>8591</v>
      </c>
      <c r="F2887" s="6" t="s">
        <v>8611</v>
      </c>
    </row>
    <row r="2888">
      <c r="A2888" s="5" t="s">
        <v>25</v>
      </c>
      <c r="B2888" s="5" t="s">
        <v>335</v>
      </c>
      <c r="C2888" s="5" t="s">
        <v>8612</v>
      </c>
      <c r="D2888" s="5" t="s">
        <v>468</v>
      </c>
      <c r="E2888" s="5" t="s">
        <v>8613</v>
      </c>
      <c r="F2888" s="6" t="s">
        <v>8614</v>
      </c>
    </row>
    <row r="2889">
      <c r="A2889" s="5" t="s">
        <v>25</v>
      </c>
      <c r="B2889" s="5" t="s">
        <v>335</v>
      </c>
      <c r="C2889" s="5" t="s">
        <v>8615</v>
      </c>
      <c r="D2889" s="5" t="s">
        <v>468</v>
      </c>
      <c r="E2889" s="5" t="s">
        <v>8616</v>
      </c>
      <c r="F2889" s="6" t="s">
        <v>8617</v>
      </c>
    </row>
    <row r="2890">
      <c r="A2890" s="5" t="s">
        <v>25</v>
      </c>
      <c r="B2890" s="5" t="s">
        <v>335</v>
      </c>
      <c r="C2890" s="5" t="s">
        <v>8618</v>
      </c>
      <c r="D2890" s="5" t="s">
        <v>468</v>
      </c>
      <c r="E2890" s="5" t="s">
        <v>8619</v>
      </c>
      <c r="F2890" s="6" t="s">
        <v>8620</v>
      </c>
    </row>
    <row r="2891">
      <c r="A2891" s="5" t="s">
        <v>25</v>
      </c>
      <c r="B2891" s="5" t="s">
        <v>335</v>
      </c>
      <c r="C2891" s="5" t="s">
        <v>8621</v>
      </c>
      <c r="D2891" s="5" t="s">
        <v>468</v>
      </c>
      <c r="E2891" s="5" t="s">
        <v>8571</v>
      </c>
      <c r="F2891" s="6" t="s">
        <v>8622</v>
      </c>
    </row>
    <row r="2892">
      <c r="A2892" s="5" t="s">
        <v>25</v>
      </c>
      <c r="B2892" s="5" t="s">
        <v>335</v>
      </c>
      <c r="C2892" s="5" t="s">
        <v>8623</v>
      </c>
      <c r="D2892" s="5" t="s">
        <v>468</v>
      </c>
      <c r="E2892" s="5" t="s">
        <v>8624</v>
      </c>
      <c r="F2892" s="6" t="s">
        <v>8625</v>
      </c>
    </row>
    <row r="2893">
      <c r="A2893" s="5" t="s">
        <v>25</v>
      </c>
      <c r="B2893" s="5" t="s">
        <v>335</v>
      </c>
      <c r="C2893" s="5" t="s">
        <v>8626</v>
      </c>
      <c r="D2893" s="5" t="s">
        <v>468</v>
      </c>
      <c r="E2893" s="5" t="s">
        <v>8627</v>
      </c>
      <c r="F2893" s="6" t="s">
        <v>8628</v>
      </c>
    </row>
    <row r="2894">
      <c r="A2894" s="5" t="s">
        <v>25</v>
      </c>
      <c r="B2894" s="5" t="s">
        <v>335</v>
      </c>
      <c r="C2894" s="5" t="s">
        <v>8629</v>
      </c>
      <c r="D2894" s="5" t="s">
        <v>468</v>
      </c>
      <c r="E2894" s="5" t="s">
        <v>8630</v>
      </c>
      <c r="F2894" s="6" t="s">
        <v>8631</v>
      </c>
    </row>
    <row r="2895">
      <c r="A2895" s="5" t="s">
        <v>25</v>
      </c>
      <c r="B2895" s="5" t="s">
        <v>336</v>
      </c>
      <c r="C2895" s="5" t="s">
        <v>8632</v>
      </c>
      <c r="D2895" s="5" t="s">
        <v>468</v>
      </c>
      <c r="E2895" s="5" t="s">
        <v>8633</v>
      </c>
      <c r="F2895" s="6" t="s">
        <v>8634</v>
      </c>
    </row>
    <row r="2896">
      <c r="A2896" s="5" t="s">
        <v>25</v>
      </c>
      <c r="B2896" s="5" t="s">
        <v>336</v>
      </c>
      <c r="C2896" s="5" t="s">
        <v>8635</v>
      </c>
      <c r="D2896" s="5" t="s">
        <v>468</v>
      </c>
      <c r="E2896" s="5" t="s">
        <v>8636</v>
      </c>
      <c r="F2896" s="6" t="s">
        <v>8637</v>
      </c>
    </row>
    <row r="2897">
      <c r="A2897" s="5" t="s">
        <v>25</v>
      </c>
      <c r="B2897" s="5" t="s">
        <v>336</v>
      </c>
      <c r="C2897" s="5" t="s">
        <v>8638</v>
      </c>
      <c r="D2897" s="5" t="s">
        <v>468</v>
      </c>
      <c r="E2897" s="5" t="s">
        <v>8639</v>
      </c>
      <c r="F2897" s="6" t="s">
        <v>8640</v>
      </c>
    </row>
    <row r="2898">
      <c r="A2898" s="5" t="s">
        <v>25</v>
      </c>
      <c r="B2898" s="5" t="s">
        <v>336</v>
      </c>
      <c r="C2898" s="5" t="s">
        <v>8641</v>
      </c>
      <c r="D2898" s="5" t="s">
        <v>548</v>
      </c>
      <c r="E2898" s="5"/>
      <c r="F2898" s="6" t="s">
        <v>8642</v>
      </c>
    </row>
    <row r="2899">
      <c r="A2899" s="5" t="s">
        <v>25</v>
      </c>
      <c r="B2899" s="5" t="s">
        <v>336</v>
      </c>
      <c r="C2899" s="5" t="s">
        <v>8643</v>
      </c>
      <c r="D2899" s="5" t="s">
        <v>468</v>
      </c>
      <c r="E2899" s="5" t="s">
        <v>8644</v>
      </c>
      <c r="F2899" s="6" t="s">
        <v>8645</v>
      </c>
    </row>
    <row r="2900">
      <c r="A2900" s="5" t="s">
        <v>25</v>
      </c>
      <c r="B2900" s="5" t="s">
        <v>336</v>
      </c>
      <c r="C2900" s="5" t="s">
        <v>8646</v>
      </c>
      <c r="D2900" s="5" t="s">
        <v>468</v>
      </c>
      <c r="E2900" s="5" t="s">
        <v>8647</v>
      </c>
      <c r="F2900" s="6" t="s">
        <v>8648</v>
      </c>
    </row>
    <row r="2901">
      <c r="A2901" s="5" t="s">
        <v>25</v>
      </c>
      <c r="B2901" s="5" t="s">
        <v>336</v>
      </c>
      <c r="C2901" s="5" t="s">
        <v>336</v>
      </c>
      <c r="D2901" s="5" t="s">
        <v>468</v>
      </c>
      <c r="E2901" s="5" t="s">
        <v>8649</v>
      </c>
      <c r="F2901" s="6" t="s">
        <v>8650</v>
      </c>
    </row>
    <row r="2902">
      <c r="A2902" s="5" t="s">
        <v>25</v>
      </c>
      <c r="B2902" s="5" t="s">
        <v>336</v>
      </c>
      <c r="C2902" s="5" t="s">
        <v>8651</v>
      </c>
      <c r="D2902" s="5" t="s">
        <v>468</v>
      </c>
      <c r="E2902" s="5" t="s">
        <v>8652</v>
      </c>
      <c r="F2902" s="6" t="s">
        <v>8653</v>
      </c>
    </row>
    <row r="2903">
      <c r="A2903" s="5" t="s">
        <v>25</v>
      </c>
      <c r="B2903" s="5" t="s">
        <v>336</v>
      </c>
      <c r="C2903" s="5" t="s">
        <v>8654</v>
      </c>
      <c r="D2903" s="5" t="s">
        <v>468</v>
      </c>
      <c r="E2903" s="5"/>
      <c r="F2903" s="6" t="s">
        <v>8655</v>
      </c>
    </row>
    <row r="2904">
      <c r="A2904" s="5" t="s">
        <v>25</v>
      </c>
      <c r="B2904" s="5" t="s">
        <v>337</v>
      </c>
      <c r="C2904" s="5" t="s">
        <v>8656</v>
      </c>
      <c r="D2904" s="5" t="s">
        <v>468</v>
      </c>
      <c r="E2904" s="5" t="s">
        <v>8657</v>
      </c>
      <c r="F2904" s="6" t="s">
        <v>8658</v>
      </c>
    </row>
    <row r="2905">
      <c r="A2905" s="5" t="s">
        <v>25</v>
      </c>
      <c r="B2905" s="5" t="s">
        <v>337</v>
      </c>
      <c r="C2905" s="5" t="s">
        <v>8659</v>
      </c>
      <c r="D2905" s="5" t="s">
        <v>468</v>
      </c>
      <c r="E2905" s="5" t="s">
        <v>8660</v>
      </c>
      <c r="F2905" s="6" t="s">
        <v>8661</v>
      </c>
    </row>
    <row r="2906">
      <c r="A2906" s="5" t="s">
        <v>25</v>
      </c>
      <c r="B2906" s="5" t="s">
        <v>337</v>
      </c>
      <c r="C2906" s="5" t="s">
        <v>8662</v>
      </c>
      <c r="D2906" s="5" t="s">
        <v>468</v>
      </c>
      <c r="E2906" s="5" t="s">
        <v>8663</v>
      </c>
      <c r="F2906" s="6" t="s">
        <v>8664</v>
      </c>
    </row>
    <row r="2907">
      <c r="A2907" s="5" t="s">
        <v>25</v>
      </c>
      <c r="B2907" s="5" t="s">
        <v>337</v>
      </c>
      <c r="C2907" s="5" t="s">
        <v>8665</v>
      </c>
      <c r="D2907" s="5" t="s">
        <v>468</v>
      </c>
      <c r="E2907" s="5" t="s">
        <v>8666</v>
      </c>
      <c r="F2907" s="6" t="s">
        <v>8667</v>
      </c>
    </row>
    <row r="2908">
      <c r="A2908" s="5" t="s">
        <v>26</v>
      </c>
      <c r="B2908" s="5" t="s">
        <v>338</v>
      </c>
      <c r="C2908" s="5" t="s">
        <v>8668</v>
      </c>
      <c r="D2908" s="5" t="s">
        <v>458</v>
      </c>
      <c r="E2908" s="5" t="s">
        <v>8669</v>
      </c>
      <c r="F2908" s="6" t="s">
        <v>8670</v>
      </c>
    </row>
    <row r="2909">
      <c r="A2909" s="5" t="s">
        <v>26</v>
      </c>
      <c r="B2909" s="5" t="s">
        <v>338</v>
      </c>
      <c r="C2909" s="5" t="s">
        <v>8671</v>
      </c>
      <c r="D2909" s="5" t="s">
        <v>468</v>
      </c>
      <c r="E2909" s="5" t="s">
        <v>8672</v>
      </c>
      <c r="F2909" s="6" t="s">
        <v>8673</v>
      </c>
    </row>
    <row r="2910">
      <c r="A2910" s="5" t="s">
        <v>26</v>
      </c>
      <c r="B2910" s="5" t="s">
        <v>338</v>
      </c>
      <c r="C2910" s="5" t="s">
        <v>8674</v>
      </c>
      <c r="D2910" s="5" t="s">
        <v>468</v>
      </c>
      <c r="E2910" s="5" t="s">
        <v>8675</v>
      </c>
      <c r="F2910" s="6" t="s">
        <v>8676</v>
      </c>
    </row>
    <row r="2911">
      <c r="A2911" s="5" t="s">
        <v>26</v>
      </c>
      <c r="B2911" s="5" t="s">
        <v>338</v>
      </c>
      <c r="C2911" s="5" t="s">
        <v>8677</v>
      </c>
      <c r="D2911" s="5" t="s">
        <v>458</v>
      </c>
      <c r="E2911" s="5" t="s">
        <v>8678</v>
      </c>
      <c r="F2911" s="6" t="s">
        <v>8679</v>
      </c>
    </row>
    <row r="2912">
      <c r="A2912" s="5" t="s">
        <v>26</v>
      </c>
      <c r="B2912" s="5" t="s">
        <v>338</v>
      </c>
      <c r="C2912" s="5" t="s">
        <v>8680</v>
      </c>
      <c r="D2912" s="5" t="s">
        <v>458</v>
      </c>
      <c r="E2912" s="5" t="s">
        <v>8681</v>
      </c>
      <c r="F2912" s="6" t="s">
        <v>8682</v>
      </c>
    </row>
    <row r="2913">
      <c r="A2913" s="5" t="s">
        <v>26</v>
      </c>
      <c r="B2913" s="5" t="s">
        <v>338</v>
      </c>
      <c r="C2913" s="5" t="s">
        <v>8683</v>
      </c>
      <c r="D2913" s="5" t="s">
        <v>458</v>
      </c>
      <c r="E2913" s="5" t="s">
        <v>8684</v>
      </c>
      <c r="F2913" s="6" t="s">
        <v>8685</v>
      </c>
    </row>
    <row r="2914">
      <c r="A2914" s="5" t="s">
        <v>26</v>
      </c>
      <c r="B2914" s="5" t="s">
        <v>338</v>
      </c>
      <c r="C2914" s="5" t="s">
        <v>8686</v>
      </c>
      <c r="D2914" s="5" t="s">
        <v>458</v>
      </c>
      <c r="E2914" s="5" t="s">
        <v>8687</v>
      </c>
      <c r="F2914" s="6" t="s">
        <v>8688</v>
      </c>
    </row>
    <row r="2915">
      <c r="A2915" s="5" t="s">
        <v>26</v>
      </c>
      <c r="B2915" s="5" t="s">
        <v>338</v>
      </c>
      <c r="C2915" s="5" t="s">
        <v>8689</v>
      </c>
      <c r="D2915" s="5" t="s">
        <v>458</v>
      </c>
      <c r="E2915" s="5" t="s">
        <v>8690</v>
      </c>
      <c r="F2915" s="6" t="s">
        <v>8691</v>
      </c>
    </row>
    <row r="2916">
      <c r="A2916" s="5" t="s">
        <v>26</v>
      </c>
      <c r="B2916" s="5" t="s">
        <v>338</v>
      </c>
      <c r="C2916" s="5" t="s">
        <v>8692</v>
      </c>
      <c r="D2916" s="5" t="s">
        <v>458</v>
      </c>
      <c r="E2916" s="5" t="s">
        <v>8693</v>
      </c>
      <c r="F2916" s="6" t="s">
        <v>8694</v>
      </c>
    </row>
    <row r="2917">
      <c r="A2917" s="5" t="s">
        <v>26</v>
      </c>
      <c r="B2917" s="5" t="s">
        <v>338</v>
      </c>
      <c r="C2917" s="5" t="s">
        <v>8695</v>
      </c>
      <c r="D2917" s="5" t="s">
        <v>458</v>
      </c>
      <c r="E2917" s="5" t="s">
        <v>8696</v>
      </c>
      <c r="F2917" s="6" t="s">
        <v>8697</v>
      </c>
    </row>
    <row r="2918">
      <c r="A2918" s="5" t="s">
        <v>26</v>
      </c>
      <c r="B2918" s="5" t="s">
        <v>338</v>
      </c>
      <c r="C2918" s="5" t="s">
        <v>8698</v>
      </c>
      <c r="D2918" s="5" t="s">
        <v>458</v>
      </c>
      <c r="E2918" s="5" t="s">
        <v>8699</v>
      </c>
      <c r="F2918" s="6" t="s">
        <v>8700</v>
      </c>
    </row>
    <row r="2919">
      <c r="A2919" s="5" t="s">
        <v>26</v>
      </c>
      <c r="B2919" s="5" t="s">
        <v>338</v>
      </c>
      <c r="C2919" s="5" t="s">
        <v>8701</v>
      </c>
      <c r="D2919" s="5" t="s">
        <v>458</v>
      </c>
      <c r="E2919" s="5" t="s">
        <v>8702</v>
      </c>
      <c r="F2919" s="6" t="s">
        <v>8703</v>
      </c>
    </row>
    <row r="2920">
      <c r="A2920" s="5" t="s">
        <v>26</v>
      </c>
      <c r="B2920" s="5" t="s">
        <v>338</v>
      </c>
      <c r="C2920" s="5" t="s">
        <v>8704</v>
      </c>
      <c r="D2920" s="5" t="s">
        <v>468</v>
      </c>
      <c r="E2920" s="5" t="s">
        <v>8705</v>
      </c>
      <c r="F2920" s="6" t="s">
        <v>8706</v>
      </c>
    </row>
    <row r="2921">
      <c r="A2921" s="5" t="s">
        <v>26</v>
      </c>
      <c r="B2921" s="5" t="s">
        <v>338</v>
      </c>
      <c r="C2921" s="5" t="s">
        <v>8707</v>
      </c>
      <c r="D2921" s="5" t="s">
        <v>468</v>
      </c>
      <c r="E2921" s="5" t="s">
        <v>8708</v>
      </c>
      <c r="F2921" s="6" t="s">
        <v>8709</v>
      </c>
    </row>
    <row r="2922">
      <c r="A2922" s="5" t="s">
        <v>26</v>
      </c>
      <c r="B2922" s="5" t="s">
        <v>338</v>
      </c>
      <c r="C2922" s="5" t="s">
        <v>8710</v>
      </c>
      <c r="D2922" s="5" t="s">
        <v>458</v>
      </c>
      <c r="E2922" s="5" t="s">
        <v>8711</v>
      </c>
      <c r="F2922" s="6" t="s">
        <v>8712</v>
      </c>
    </row>
    <row r="2923">
      <c r="A2923" s="5" t="s">
        <v>26</v>
      </c>
      <c r="B2923" s="5" t="s">
        <v>338</v>
      </c>
      <c r="C2923" s="5" t="s">
        <v>8713</v>
      </c>
      <c r="D2923" s="5" t="s">
        <v>458</v>
      </c>
      <c r="E2923" s="5" t="s">
        <v>8714</v>
      </c>
      <c r="F2923" s="6" t="s">
        <v>8715</v>
      </c>
    </row>
    <row r="2924">
      <c r="A2924" s="5" t="s">
        <v>26</v>
      </c>
      <c r="B2924" s="5" t="s">
        <v>338</v>
      </c>
      <c r="C2924" s="5" t="s">
        <v>8716</v>
      </c>
      <c r="D2924" s="5" t="s">
        <v>458</v>
      </c>
      <c r="E2924" s="5" t="s">
        <v>8717</v>
      </c>
      <c r="F2924" s="6" t="s">
        <v>8718</v>
      </c>
    </row>
    <row r="2925">
      <c r="A2925" s="5" t="s">
        <v>26</v>
      </c>
      <c r="B2925" s="5" t="s">
        <v>338</v>
      </c>
      <c r="C2925" s="5" t="s">
        <v>8719</v>
      </c>
      <c r="D2925" s="5" t="s">
        <v>468</v>
      </c>
      <c r="E2925" s="5" t="s">
        <v>8720</v>
      </c>
      <c r="F2925" s="6" t="s">
        <v>8721</v>
      </c>
    </row>
    <row r="2926">
      <c r="A2926" s="5" t="s">
        <v>26</v>
      </c>
      <c r="B2926" s="5" t="s">
        <v>338</v>
      </c>
      <c r="C2926" s="5" t="s">
        <v>8722</v>
      </c>
      <c r="D2926" s="5" t="s">
        <v>468</v>
      </c>
      <c r="E2926" s="5" t="s">
        <v>8723</v>
      </c>
      <c r="F2926" s="6" t="s">
        <v>8724</v>
      </c>
    </row>
    <row r="2927">
      <c r="A2927" s="5" t="s">
        <v>26</v>
      </c>
      <c r="B2927" s="5" t="s">
        <v>338</v>
      </c>
      <c r="C2927" s="5" t="s">
        <v>8725</v>
      </c>
      <c r="D2927" s="5" t="s">
        <v>468</v>
      </c>
      <c r="E2927" s="5" t="s">
        <v>8726</v>
      </c>
      <c r="F2927" s="6" t="s">
        <v>8727</v>
      </c>
    </row>
    <row r="2928">
      <c r="A2928" s="5" t="s">
        <v>26</v>
      </c>
      <c r="B2928" s="5" t="s">
        <v>338</v>
      </c>
      <c r="C2928" s="5" t="s">
        <v>8728</v>
      </c>
      <c r="D2928" s="5" t="s">
        <v>458</v>
      </c>
      <c r="E2928" s="5" t="s">
        <v>8729</v>
      </c>
      <c r="F2928" s="6" t="s">
        <v>8730</v>
      </c>
    </row>
    <row r="2929">
      <c r="A2929" s="5" t="s">
        <v>26</v>
      </c>
      <c r="B2929" s="5" t="s">
        <v>338</v>
      </c>
      <c r="C2929" s="5" t="s">
        <v>8731</v>
      </c>
      <c r="D2929" s="5" t="s">
        <v>468</v>
      </c>
      <c r="E2929" s="5"/>
      <c r="F2929" s="6" t="s">
        <v>8732</v>
      </c>
    </row>
    <row r="2930">
      <c r="A2930" s="5" t="s">
        <v>26</v>
      </c>
      <c r="B2930" s="5" t="s">
        <v>338</v>
      </c>
      <c r="C2930" s="5" t="s">
        <v>8733</v>
      </c>
      <c r="D2930" s="5" t="s">
        <v>458</v>
      </c>
      <c r="E2930" s="5" t="s">
        <v>8734</v>
      </c>
      <c r="F2930" s="6" t="s">
        <v>8735</v>
      </c>
    </row>
    <row r="2931">
      <c r="A2931" s="5" t="s">
        <v>26</v>
      </c>
      <c r="B2931" s="5" t="s">
        <v>338</v>
      </c>
      <c r="C2931" s="5" t="s">
        <v>8736</v>
      </c>
      <c r="D2931" s="5" t="s">
        <v>458</v>
      </c>
      <c r="E2931" s="5" t="s">
        <v>8737</v>
      </c>
      <c r="F2931" s="6" t="s">
        <v>8738</v>
      </c>
    </row>
    <row r="2932">
      <c r="A2932" s="5" t="s">
        <v>26</v>
      </c>
      <c r="B2932" s="5" t="s">
        <v>338</v>
      </c>
      <c r="C2932" s="5" t="s">
        <v>8739</v>
      </c>
      <c r="D2932" s="5" t="s">
        <v>548</v>
      </c>
      <c r="E2932" s="5" t="s">
        <v>8740</v>
      </c>
      <c r="F2932" s="6" t="s">
        <v>8741</v>
      </c>
    </row>
    <row r="2933">
      <c r="A2933" s="5" t="s">
        <v>26</v>
      </c>
      <c r="B2933" s="5" t="s">
        <v>338</v>
      </c>
      <c r="C2933" s="5" t="s">
        <v>8742</v>
      </c>
      <c r="D2933" s="5" t="s">
        <v>458</v>
      </c>
      <c r="E2933" s="5" t="s">
        <v>8743</v>
      </c>
      <c r="F2933" s="6" t="s">
        <v>8744</v>
      </c>
    </row>
    <row r="2934">
      <c r="A2934" s="5" t="s">
        <v>26</v>
      </c>
      <c r="B2934" s="5" t="s">
        <v>338</v>
      </c>
      <c r="C2934" s="5" t="s">
        <v>8745</v>
      </c>
      <c r="D2934" s="5" t="s">
        <v>458</v>
      </c>
      <c r="E2934" s="5" t="s">
        <v>8746</v>
      </c>
      <c r="F2934" s="6" t="s">
        <v>8747</v>
      </c>
    </row>
    <row r="2935">
      <c r="A2935" s="5" t="s">
        <v>26</v>
      </c>
      <c r="B2935" s="5" t="s">
        <v>338</v>
      </c>
      <c r="C2935" s="5" t="s">
        <v>8748</v>
      </c>
      <c r="D2935" s="5" t="s">
        <v>458</v>
      </c>
      <c r="E2935" s="5" t="s">
        <v>8749</v>
      </c>
      <c r="F2935" s="6" t="s">
        <v>8750</v>
      </c>
    </row>
    <row r="2936">
      <c r="A2936" s="5" t="s">
        <v>26</v>
      </c>
      <c r="B2936" s="5" t="s">
        <v>338</v>
      </c>
      <c r="C2936" s="5" t="s">
        <v>8751</v>
      </c>
      <c r="D2936" s="5" t="s">
        <v>468</v>
      </c>
      <c r="E2936" s="5" t="s">
        <v>8752</v>
      </c>
      <c r="F2936" s="6" t="s">
        <v>8753</v>
      </c>
    </row>
    <row r="2937">
      <c r="A2937" s="5" t="s">
        <v>26</v>
      </c>
      <c r="B2937" s="5" t="s">
        <v>338</v>
      </c>
      <c r="C2937" s="5" t="s">
        <v>8754</v>
      </c>
      <c r="D2937" s="5" t="s">
        <v>458</v>
      </c>
      <c r="E2937" s="5" t="s">
        <v>8755</v>
      </c>
      <c r="F2937" s="6" t="s">
        <v>8756</v>
      </c>
    </row>
    <row r="2938">
      <c r="A2938" s="5" t="s">
        <v>26</v>
      </c>
      <c r="B2938" s="5" t="s">
        <v>338</v>
      </c>
      <c r="C2938" s="5" t="s">
        <v>8757</v>
      </c>
      <c r="D2938" s="5" t="s">
        <v>458</v>
      </c>
      <c r="E2938" s="5" t="s">
        <v>8758</v>
      </c>
      <c r="F2938" s="6" t="s">
        <v>8759</v>
      </c>
    </row>
    <row r="2939">
      <c r="A2939" s="5" t="s">
        <v>26</v>
      </c>
      <c r="B2939" s="5" t="s">
        <v>339</v>
      </c>
      <c r="C2939" s="5" t="s">
        <v>8760</v>
      </c>
      <c r="D2939" s="5" t="s">
        <v>468</v>
      </c>
      <c r="E2939" s="5" t="s">
        <v>8761</v>
      </c>
      <c r="F2939" s="6" t="s">
        <v>8762</v>
      </c>
    </row>
    <row r="2940">
      <c r="A2940" s="5" t="s">
        <v>26</v>
      </c>
      <c r="B2940" s="5" t="s">
        <v>339</v>
      </c>
      <c r="C2940" s="5" t="s">
        <v>8763</v>
      </c>
      <c r="D2940" s="5" t="s">
        <v>468</v>
      </c>
      <c r="E2940" s="5" t="s">
        <v>8764</v>
      </c>
      <c r="F2940" s="6" t="s">
        <v>8765</v>
      </c>
    </row>
    <row r="2941">
      <c r="A2941" s="5" t="s">
        <v>26</v>
      </c>
      <c r="B2941" s="5" t="s">
        <v>339</v>
      </c>
      <c r="C2941" s="5" t="s">
        <v>8766</v>
      </c>
      <c r="D2941" s="5" t="s">
        <v>468</v>
      </c>
      <c r="E2941" s="5" t="s">
        <v>8767</v>
      </c>
      <c r="F2941" s="6" t="s">
        <v>8768</v>
      </c>
    </row>
    <row r="2942">
      <c r="A2942" s="5" t="s">
        <v>26</v>
      </c>
      <c r="B2942" s="5" t="s">
        <v>340</v>
      </c>
      <c r="C2942" s="5" t="s">
        <v>8769</v>
      </c>
      <c r="D2942" s="5" t="s">
        <v>468</v>
      </c>
      <c r="E2942" s="5" t="s">
        <v>8770</v>
      </c>
      <c r="F2942" s="6" t="s">
        <v>8771</v>
      </c>
    </row>
    <row r="2943">
      <c r="A2943" s="5" t="s">
        <v>26</v>
      </c>
      <c r="B2943" s="5" t="s">
        <v>340</v>
      </c>
      <c r="C2943" s="5" t="s">
        <v>8772</v>
      </c>
      <c r="D2943" s="5" t="s">
        <v>468</v>
      </c>
      <c r="E2943" s="5" t="s">
        <v>8773</v>
      </c>
      <c r="F2943" s="6" t="s">
        <v>8774</v>
      </c>
    </row>
    <row r="2944">
      <c r="A2944" s="5" t="s">
        <v>26</v>
      </c>
      <c r="B2944" s="5" t="s">
        <v>340</v>
      </c>
      <c r="C2944" s="5" t="s">
        <v>8775</v>
      </c>
      <c r="D2944" s="5" t="s">
        <v>468</v>
      </c>
      <c r="E2944" s="5" t="s">
        <v>8776</v>
      </c>
      <c r="F2944" s="6" t="s">
        <v>8777</v>
      </c>
    </row>
    <row r="2945">
      <c r="A2945" s="5" t="s">
        <v>26</v>
      </c>
      <c r="B2945" s="5" t="s">
        <v>340</v>
      </c>
      <c r="C2945" s="5" t="s">
        <v>8778</v>
      </c>
      <c r="D2945" s="5" t="s">
        <v>468</v>
      </c>
      <c r="E2945" s="5" t="s">
        <v>8779</v>
      </c>
      <c r="F2945" s="6" t="s">
        <v>8780</v>
      </c>
    </row>
    <row r="2946">
      <c r="A2946" s="5" t="s">
        <v>26</v>
      </c>
      <c r="B2946" s="5" t="s">
        <v>340</v>
      </c>
      <c r="C2946" s="5" t="s">
        <v>8781</v>
      </c>
      <c r="D2946" s="5" t="s">
        <v>468</v>
      </c>
      <c r="E2946" s="5" t="s">
        <v>8782</v>
      </c>
      <c r="F2946" s="6" t="s">
        <v>8783</v>
      </c>
    </row>
    <row r="2947">
      <c r="A2947" s="5" t="s">
        <v>26</v>
      </c>
      <c r="B2947" s="5" t="s">
        <v>340</v>
      </c>
      <c r="C2947" s="5" t="s">
        <v>8784</v>
      </c>
      <c r="D2947" s="5" t="s">
        <v>468</v>
      </c>
      <c r="E2947" s="5" t="s">
        <v>8785</v>
      </c>
      <c r="F2947" s="6" t="s">
        <v>8786</v>
      </c>
    </row>
    <row r="2948">
      <c r="A2948" s="5" t="s">
        <v>26</v>
      </c>
      <c r="B2948" s="5" t="s">
        <v>340</v>
      </c>
      <c r="C2948" s="5" t="s">
        <v>8787</v>
      </c>
      <c r="D2948" s="5" t="s">
        <v>468</v>
      </c>
      <c r="E2948" s="5" t="s">
        <v>8788</v>
      </c>
      <c r="F2948" s="6" t="s">
        <v>8789</v>
      </c>
    </row>
    <row r="2949">
      <c r="A2949" s="5" t="s">
        <v>26</v>
      </c>
      <c r="B2949" s="5" t="s">
        <v>340</v>
      </c>
      <c r="C2949" s="5" t="s">
        <v>8790</v>
      </c>
      <c r="D2949" s="5" t="s">
        <v>468</v>
      </c>
      <c r="E2949" s="5" t="s">
        <v>8791</v>
      </c>
      <c r="F2949" s="6" t="s">
        <v>8792</v>
      </c>
    </row>
    <row r="2950">
      <c r="A2950" s="5" t="s">
        <v>26</v>
      </c>
      <c r="B2950" s="5" t="s">
        <v>340</v>
      </c>
      <c r="C2950" s="5" t="s">
        <v>8793</v>
      </c>
      <c r="D2950" s="5" t="s">
        <v>468</v>
      </c>
      <c r="E2950" s="5" t="s">
        <v>8794</v>
      </c>
      <c r="F2950" s="6" t="s">
        <v>8795</v>
      </c>
    </row>
    <row r="2951">
      <c r="A2951" s="5" t="s">
        <v>26</v>
      </c>
      <c r="B2951" s="5" t="s">
        <v>341</v>
      </c>
      <c r="C2951" s="5" t="s">
        <v>8796</v>
      </c>
      <c r="D2951" s="5" t="s">
        <v>468</v>
      </c>
      <c r="E2951" s="5" t="s">
        <v>8797</v>
      </c>
      <c r="F2951" s="6" t="s">
        <v>8798</v>
      </c>
    </row>
    <row r="2952">
      <c r="A2952" s="5" t="s">
        <v>26</v>
      </c>
      <c r="B2952" s="5" t="s">
        <v>341</v>
      </c>
      <c r="C2952" s="5" t="s">
        <v>8799</v>
      </c>
      <c r="D2952" s="5" t="s">
        <v>468</v>
      </c>
      <c r="E2952" s="5" t="s">
        <v>8800</v>
      </c>
      <c r="F2952" s="6" t="s">
        <v>8801</v>
      </c>
    </row>
    <row r="2953">
      <c r="A2953" s="5" t="s">
        <v>26</v>
      </c>
      <c r="B2953" s="5" t="s">
        <v>341</v>
      </c>
      <c r="C2953" s="5" t="s">
        <v>8802</v>
      </c>
      <c r="D2953" s="5" t="s">
        <v>468</v>
      </c>
      <c r="E2953" s="5" t="s">
        <v>8803</v>
      </c>
      <c r="F2953" s="6" t="s">
        <v>8804</v>
      </c>
    </row>
    <row r="2954">
      <c r="A2954" s="5" t="s">
        <v>27</v>
      </c>
      <c r="B2954" s="5" t="s">
        <v>342</v>
      </c>
      <c r="C2954" s="5" t="s">
        <v>8805</v>
      </c>
      <c r="D2954" s="5" t="s">
        <v>468</v>
      </c>
      <c r="E2954" s="5"/>
      <c r="F2954" s="6" t="s">
        <v>8806</v>
      </c>
    </row>
    <row r="2955">
      <c r="A2955" s="5" t="s">
        <v>27</v>
      </c>
      <c r="B2955" s="5" t="s">
        <v>342</v>
      </c>
      <c r="C2955" s="5" t="s">
        <v>8807</v>
      </c>
      <c r="D2955" s="5" t="s">
        <v>468</v>
      </c>
      <c r="E2955" s="5" t="s">
        <v>8808</v>
      </c>
      <c r="F2955" s="6" t="s">
        <v>8809</v>
      </c>
    </row>
    <row r="2956">
      <c r="A2956" s="5" t="s">
        <v>27</v>
      </c>
      <c r="B2956" s="5" t="s">
        <v>343</v>
      </c>
      <c r="C2956" s="5" t="s">
        <v>8810</v>
      </c>
      <c r="D2956" s="5" t="s">
        <v>468</v>
      </c>
      <c r="E2956" s="5" t="s">
        <v>8811</v>
      </c>
      <c r="F2956" s="6" t="s">
        <v>8812</v>
      </c>
    </row>
    <row r="2957">
      <c r="A2957" s="5" t="s">
        <v>27</v>
      </c>
      <c r="B2957" s="5" t="s">
        <v>344</v>
      </c>
      <c r="C2957" s="5" t="s">
        <v>8813</v>
      </c>
      <c r="D2957" s="5" t="s">
        <v>468</v>
      </c>
      <c r="E2957" s="5" t="s">
        <v>8814</v>
      </c>
      <c r="F2957" s="6" t="s">
        <v>8815</v>
      </c>
    </row>
    <row r="2958">
      <c r="A2958" s="5" t="s">
        <v>27</v>
      </c>
      <c r="B2958" s="5" t="s">
        <v>344</v>
      </c>
      <c r="C2958" s="5" t="s">
        <v>8816</v>
      </c>
      <c r="D2958" s="5" t="s">
        <v>468</v>
      </c>
      <c r="E2958" s="5" t="s">
        <v>8817</v>
      </c>
      <c r="F2958" s="6" t="s">
        <v>8818</v>
      </c>
    </row>
    <row r="2959">
      <c r="A2959" s="5" t="s">
        <v>27</v>
      </c>
      <c r="B2959" s="5" t="s">
        <v>344</v>
      </c>
      <c r="C2959" s="5" t="s">
        <v>8819</v>
      </c>
      <c r="D2959" s="5" t="s">
        <v>468</v>
      </c>
      <c r="E2959" s="5" t="s">
        <v>8820</v>
      </c>
      <c r="F2959" s="6" t="s">
        <v>8821</v>
      </c>
    </row>
    <row r="2960">
      <c r="A2960" s="5" t="s">
        <v>27</v>
      </c>
      <c r="B2960" s="5" t="s">
        <v>344</v>
      </c>
      <c r="C2960" s="5" t="s">
        <v>8822</v>
      </c>
      <c r="D2960" s="5" t="s">
        <v>468</v>
      </c>
      <c r="E2960" s="5" t="s">
        <v>8823</v>
      </c>
      <c r="F2960" s="6" t="s">
        <v>8824</v>
      </c>
    </row>
    <row r="2961">
      <c r="A2961" s="5" t="s">
        <v>27</v>
      </c>
      <c r="B2961" s="5" t="s">
        <v>345</v>
      </c>
      <c r="C2961" s="5" t="s">
        <v>8825</v>
      </c>
      <c r="D2961" s="5" t="s">
        <v>468</v>
      </c>
      <c r="E2961" s="5" t="s">
        <v>8826</v>
      </c>
      <c r="F2961" s="6" t="s">
        <v>8827</v>
      </c>
    </row>
    <row r="2962">
      <c r="A2962" s="5" t="s">
        <v>27</v>
      </c>
      <c r="B2962" s="5" t="s">
        <v>345</v>
      </c>
      <c r="C2962" s="5" t="s">
        <v>8828</v>
      </c>
      <c r="D2962" s="5" t="s">
        <v>468</v>
      </c>
      <c r="E2962" s="5" t="s">
        <v>8829</v>
      </c>
      <c r="F2962" s="6" t="s">
        <v>8830</v>
      </c>
    </row>
    <row r="2963">
      <c r="A2963" s="5" t="s">
        <v>27</v>
      </c>
      <c r="B2963" s="5" t="s">
        <v>345</v>
      </c>
      <c r="C2963" s="5" t="s">
        <v>8831</v>
      </c>
      <c r="D2963" s="5" t="s">
        <v>468</v>
      </c>
      <c r="E2963" s="5" t="s">
        <v>8832</v>
      </c>
      <c r="F2963" s="6" t="s">
        <v>8833</v>
      </c>
    </row>
    <row r="2964">
      <c r="A2964" s="5" t="s">
        <v>27</v>
      </c>
      <c r="B2964" s="5" t="s">
        <v>345</v>
      </c>
      <c r="C2964" s="5" t="s">
        <v>8834</v>
      </c>
      <c r="D2964" s="5" t="s">
        <v>548</v>
      </c>
      <c r="E2964" s="5" t="s">
        <v>8835</v>
      </c>
      <c r="F2964" s="6" t="s">
        <v>8836</v>
      </c>
    </row>
    <row r="2965">
      <c r="A2965" s="5" t="s">
        <v>27</v>
      </c>
      <c r="B2965" s="5" t="s">
        <v>345</v>
      </c>
      <c r="C2965" s="5" t="s">
        <v>8837</v>
      </c>
      <c r="D2965" s="5" t="s">
        <v>468</v>
      </c>
      <c r="E2965" s="5" t="s">
        <v>8838</v>
      </c>
      <c r="F2965" s="6" t="s">
        <v>8839</v>
      </c>
    </row>
    <row r="2966">
      <c r="A2966" s="5" t="s">
        <v>27</v>
      </c>
      <c r="B2966" s="5" t="s">
        <v>346</v>
      </c>
      <c r="C2966" s="5" t="s">
        <v>8840</v>
      </c>
      <c r="D2966" s="5" t="s">
        <v>468</v>
      </c>
      <c r="E2966" s="5" t="s">
        <v>8841</v>
      </c>
      <c r="F2966" s="6" t="s">
        <v>8842</v>
      </c>
    </row>
    <row r="2967">
      <c r="A2967" s="5" t="s">
        <v>27</v>
      </c>
      <c r="B2967" s="5" t="s">
        <v>347</v>
      </c>
      <c r="C2967" s="5" t="s">
        <v>8843</v>
      </c>
      <c r="D2967" s="5" t="s">
        <v>468</v>
      </c>
      <c r="E2967" s="5" t="s">
        <v>8844</v>
      </c>
      <c r="F2967" s="6" t="s">
        <v>8845</v>
      </c>
    </row>
    <row r="2968">
      <c r="A2968" s="5" t="s">
        <v>27</v>
      </c>
      <c r="B2968" s="5" t="s">
        <v>347</v>
      </c>
      <c r="C2968" s="5" t="s">
        <v>8846</v>
      </c>
      <c r="D2968" s="5" t="s">
        <v>468</v>
      </c>
      <c r="E2968" s="5" t="s">
        <v>8847</v>
      </c>
      <c r="F2968" s="6" t="s">
        <v>8848</v>
      </c>
    </row>
    <row r="2969">
      <c r="A2969" s="5" t="s">
        <v>27</v>
      </c>
      <c r="B2969" s="5" t="s">
        <v>347</v>
      </c>
      <c r="C2969" s="5" t="s">
        <v>8849</v>
      </c>
      <c r="D2969" s="5" t="s">
        <v>468</v>
      </c>
      <c r="E2969" s="5" t="s">
        <v>8850</v>
      </c>
      <c r="F2969" s="6" t="s">
        <v>8851</v>
      </c>
    </row>
    <row r="2970">
      <c r="A2970" s="5" t="s">
        <v>27</v>
      </c>
      <c r="B2970" s="5" t="s">
        <v>347</v>
      </c>
      <c r="C2970" s="5" t="s">
        <v>8852</v>
      </c>
      <c r="D2970" s="5" t="s">
        <v>468</v>
      </c>
      <c r="E2970" s="5" t="s">
        <v>8853</v>
      </c>
      <c r="F2970" s="6" t="s">
        <v>8854</v>
      </c>
    </row>
    <row r="2971">
      <c r="A2971" s="5" t="s">
        <v>27</v>
      </c>
      <c r="B2971" s="5" t="s">
        <v>347</v>
      </c>
      <c r="C2971" s="5" t="s">
        <v>8855</v>
      </c>
      <c r="D2971" s="5" t="s">
        <v>468</v>
      </c>
      <c r="E2971" s="5" t="s">
        <v>8856</v>
      </c>
      <c r="F2971" s="6" t="s">
        <v>8857</v>
      </c>
    </row>
    <row r="2972">
      <c r="A2972" s="5" t="s">
        <v>27</v>
      </c>
      <c r="B2972" s="5" t="s">
        <v>347</v>
      </c>
      <c r="C2972" s="5" t="s">
        <v>8858</v>
      </c>
      <c r="D2972" s="5" t="s">
        <v>468</v>
      </c>
      <c r="E2972" s="5" t="s">
        <v>8859</v>
      </c>
      <c r="F2972" s="6" t="s">
        <v>8860</v>
      </c>
    </row>
    <row r="2973">
      <c r="A2973" s="5" t="s">
        <v>27</v>
      </c>
      <c r="B2973" s="5" t="s">
        <v>347</v>
      </c>
      <c r="C2973" s="5" t="s">
        <v>8861</v>
      </c>
      <c r="D2973" s="5" t="s">
        <v>468</v>
      </c>
      <c r="E2973" s="5" t="s">
        <v>8862</v>
      </c>
      <c r="F2973" s="6" t="s">
        <v>8863</v>
      </c>
    </row>
    <row r="2974">
      <c r="A2974" s="5" t="s">
        <v>27</v>
      </c>
      <c r="B2974" s="5" t="s">
        <v>347</v>
      </c>
      <c r="C2974" s="5" t="s">
        <v>8864</v>
      </c>
      <c r="D2974" s="5" t="s">
        <v>468</v>
      </c>
      <c r="E2974" s="5"/>
      <c r="F2974" s="6" t="s">
        <v>8865</v>
      </c>
    </row>
    <row r="2975">
      <c r="A2975" s="5" t="s">
        <v>27</v>
      </c>
      <c r="B2975" s="5" t="s">
        <v>347</v>
      </c>
      <c r="C2975" s="5" t="s">
        <v>8866</v>
      </c>
      <c r="D2975" s="5" t="s">
        <v>468</v>
      </c>
      <c r="E2975" s="5" t="s">
        <v>8867</v>
      </c>
      <c r="F2975" s="6" t="s">
        <v>8868</v>
      </c>
    </row>
    <row r="2976">
      <c r="A2976" s="5" t="s">
        <v>27</v>
      </c>
      <c r="B2976" s="5" t="s">
        <v>348</v>
      </c>
      <c r="C2976" s="5" t="s">
        <v>8869</v>
      </c>
      <c r="D2976" s="5" t="s">
        <v>468</v>
      </c>
      <c r="E2976" s="5" t="s">
        <v>8870</v>
      </c>
      <c r="F2976" s="6" t="s">
        <v>8871</v>
      </c>
    </row>
    <row r="2977">
      <c r="A2977" s="5" t="s">
        <v>27</v>
      </c>
      <c r="B2977" s="5" t="s">
        <v>348</v>
      </c>
      <c r="C2977" s="5" t="s">
        <v>8872</v>
      </c>
      <c r="D2977" s="5" t="s">
        <v>458</v>
      </c>
      <c r="E2977" s="5" t="s">
        <v>8873</v>
      </c>
      <c r="F2977" s="6" t="s">
        <v>8874</v>
      </c>
    </row>
    <row r="2978">
      <c r="A2978" s="5" t="s">
        <v>27</v>
      </c>
      <c r="B2978" s="5" t="s">
        <v>348</v>
      </c>
      <c r="C2978" s="5" t="s">
        <v>8875</v>
      </c>
      <c r="D2978" s="5" t="s">
        <v>548</v>
      </c>
      <c r="E2978" s="5" t="s">
        <v>8876</v>
      </c>
      <c r="F2978" s="6" t="s">
        <v>8877</v>
      </c>
    </row>
    <row r="2979">
      <c r="A2979" s="5" t="s">
        <v>27</v>
      </c>
      <c r="B2979" s="5" t="s">
        <v>348</v>
      </c>
      <c r="C2979" s="5" t="s">
        <v>8878</v>
      </c>
      <c r="D2979" s="5" t="s">
        <v>468</v>
      </c>
      <c r="E2979" s="5"/>
      <c r="F2979" s="6" t="s">
        <v>8879</v>
      </c>
    </row>
    <row r="2980">
      <c r="A2980" s="5" t="s">
        <v>27</v>
      </c>
      <c r="B2980" s="5" t="s">
        <v>348</v>
      </c>
      <c r="C2980" s="5" t="s">
        <v>8880</v>
      </c>
      <c r="D2980" s="5" t="s">
        <v>468</v>
      </c>
      <c r="E2980" s="5" t="s">
        <v>8881</v>
      </c>
      <c r="F2980" s="6" t="s">
        <v>8882</v>
      </c>
    </row>
    <row r="2981">
      <c r="A2981" s="5" t="s">
        <v>27</v>
      </c>
      <c r="B2981" s="5" t="s">
        <v>348</v>
      </c>
      <c r="C2981" s="5" t="s">
        <v>8883</v>
      </c>
      <c r="D2981" s="5" t="s">
        <v>468</v>
      </c>
      <c r="E2981" s="5" t="s">
        <v>8884</v>
      </c>
      <c r="F2981" s="6" t="s">
        <v>8885</v>
      </c>
    </row>
    <row r="2982">
      <c r="A2982" s="5" t="s">
        <v>27</v>
      </c>
      <c r="B2982" s="5" t="s">
        <v>348</v>
      </c>
      <c r="C2982" s="5" t="s">
        <v>8886</v>
      </c>
      <c r="D2982" s="5" t="s">
        <v>468</v>
      </c>
      <c r="E2982" s="5" t="s">
        <v>8887</v>
      </c>
      <c r="F2982" s="6" t="s">
        <v>8888</v>
      </c>
    </row>
    <row r="2983">
      <c r="A2983" s="5" t="s">
        <v>27</v>
      </c>
      <c r="B2983" s="5" t="s">
        <v>348</v>
      </c>
      <c r="C2983" s="5" t="s">
        <v>8889</v>
      </c>
      <c r="D2983" s="5" t="s">
        <v>468</v>
      </c>
      <c r="E2983" s="5" t="s">
        <v>8890</v>
      </c>
      <c r="F2983" s="6" t="s">
        <v>8891</v>
      </c>
    </row>
    <row r="2984">
      <c r="A2984" s="5" t="s">
        <v>27</v>
      </c>
      <c r="B2984" s="5" t="s">
        <v>348</v>
      </c>
      <c r="C2984" s="5" t="s">
        <v>8892</v>
      </c>
      <c r="D2984" s="5" t="s">
        <v>458</v>
      </c>
      <c r="E2984" s="5" t="s">
        <v>8893</v>
      </c>
      <c r="F2984" s="6" t="s">
        <v>8894</v>
      </c>
    </row>
    <row r="2985">
      <c r="A2985" s="5" t="s">
        <v>27</v>
      </c>
      <c r="B2985" s="5" t="s">
        <v>348</v>
      </c>
      <c r="C2985" s="5" t="s">
        <v>8895</v>
      </c>
      <c r="D2985" s="5" t="s">
        <v>468</v>
      </c>
      <c r="E2985" s="5" t="s">
        <v>8896</v>
      </c>
      <c r="F2985" s="6" t="s">
        <v>8897</v>
      </c>
    </row>
    <row r="2986">
      <c r="A2986" s="5" t="s">
        <v>27</v>
      </c>
      <c r="B2986" s="5" t="s">
        <v>348</v>
      </c>
      <c r="C2986" s="5" t="s">
        <v>8898</v>
      </c>
      <c r="D2986" s="5" t="s">
        <v>468</v>
      </c>
      <c r="E2986" s="5"/>
      <c r="F2986" s="6" t="s">
        <v>8899</v>
      </c>
    </row>
    <row r="2987">
      <c r="A2987" s="5" t="s">
        <v>27</v>
      </c>
      <c r="B2987" s="5" t="s">
        <v>348</v>
      </c>
      <c r="C2987" s="5" t="s">
        <v>8900</v>
      </c>
      <c r="D2987" s="5" t="s">
        <v>548</v>
      </c>
      <c r="E2987" s="5" t="s">
        <v>8901</v>
      </c>
      <c r="F2987" s="6" t="s">
        <v>8902</v>
      </c>
    </row>
    <row r="2988">
      <c r="A2988" s="5" t="s">
        <v>27</v>
      </c>
      <c r="B2988" s="5" t="s">
        <v>349</v>
      </c>
      <c r="C2988" s="5" t="s">
        <v>8903</v>
      </c>
      <c r="D2988" s="5" t="s">
        <v>468</v>
      </c>
      <c r="E2988" s="5" t="s">
        <v>8904</v>
      </c>
      <c r="F2988" s="6" t="s">
        <v>8905</v>
      </c>
    </row>
    <row r="2989">
      <c r="A2989" s="5" t="s">
        <v>27</v>
      </c>
      <c r="B2989" s="5" t="s">
        <v>349</v>
      </c>
      <c r="C2989" s="5" t="s">
        <v>8906</v>
      </c>
      <c r="D2989" s="5" t="s">
        <v>468</v>
      </c>
      <c r="E2989" s="5" t="s">
        <v>8907</v>
      </c>
      <c r="F2989" s="6" t="s">
        <v>8908</v>
      </c>
    </row>
    <row r="2990">
      <c r="A2990" s="5" t="s">
        <v>27</v>
      </c>
      <c r="B2990" s="5" t="s">
        <v>349</v>
      </c>
      <c r="C2990" s="5" t="s">
        <v>8909</v>
      </c>
      <c r="D2990" s="5" t="s">
        <v>468</v>
      </c>
      <c r="E2990" s="5" t="s">
        <v>8910</v>
      </c>
      <c r="F2990" s="6" t="s">
        <v>8911</v>
      </c>
    </row>
    <row r="2991">
      <c r="A2991" s="5" t="s">
        <v>27</v>
      </c>
      <c r="B2991" s="5" t="s">
        <v>349</v>
      </c>
      <c r="C2991" s="5" t="s">
        <v>8912</v>
      </c>
      <c r="D2991" s="5" t="s">
        <v>468</v>
      </c>
      <c r="E2991" s="5" t="s">
        <v>8913</v>
      </c>
      <c r="F2991" s="6" t="s">
        <v>8914</v>
      </c>
    </row>
    <row r="2992">
      <c r="A2992" s="5" t="s">
        <v>27</v>
      </c>
      <c r="B2992" s="5" t="s">
        <v>349</v>
      </c>
      <c r="C2992" s="5" t="s">
        <v>8915</v>
      </c>
      <c r="D2992" s="5" t="s">
        <v>548</v>
      </c>
      <c r="E2992" s="5" t="s">
        <v>8916</v>
      </c>
      <c r="F2992" s="6" t="s">
        <v>8917</v>
      </c>
    </row>
    <row r="2993">
      <c r="A2993" s="5" t="s">
        <v>27</v>
      </c>
      <c r="B2993" s="5" t="s">
        <v>349</v>
      </c>
      <c r="C2993" s="5" t="s">
        <v>8918</v>
      </c>
      <c r="D2993" s="5" t="s">
        <v>468</v>
      </c>
      <c r="E2993" s="5" t="s">
        <v>8919</v>
      </c>
      <c r="F2993" s="6" t="s">
        <v>8920</v>
      </c>
    </row>
    <row r="2994">
      <c r="A2994" s="5" t="s">
        <v>27</v>
      </c>
      <c r="B2994" s="5" t="s">
        <v>349</v>
      </c>
      <c r="C2994" s="5" t="s">
        <v>8921</v>
      </c>
      <c r="D2994" s="5" t="s">
        <v>468</v>
      </c>
      <c r="E2994" s="5" t="s">
        <v>8922</v>
      </c>
      <c r="F2994" s="6" t="s">
        <v>8923</v>
      </c>
    </row>
    <row r="2995">
      <c r="A2995" s="5" t="s">
        <v>27</v>
      </c>
      <c r="B2995" s="5" t="s">
        <v>349</v>
      </c>
      <c r="C2995" s="5" t="s">
        <v>8924</v>
      </c>
      <c r="D2995" s="5" t="s">
        <v>468</v>
      </c>
      <c r="E2995" s="5" t="s">
        <v>8925</v>
      </c>
      <c r="F2995" s="6" t="s">
        <v>8926</v>
      </c>
    </row>
    <row r="2996">
      <c r="A2996" s="5" t="s">
        <v>27</v>
      </c>
      <c r="B2996" s="5" t="s">
        <v>349</v>
      </c>
      <c r="C2996" s="5" t="s">
        <v>8927</v>
      </c>
      <c r="D2996" s="5" t="s">
        <v>468</v>
      </c>
      <c r="E2996" s="5"/>
      <c r="F2996" s="6" t="s">
        <v>8928</v>
      </c>
    </row>
    <row r="2997">
      <c r="A2997" s="5" t="s">
        <v>27</v>
      </c>
      <c r="B2997" s="5" t="s">
        <v>349</v>
      </c>
      <c r="C2997" s="5" t="s">
        <v>8929</v>
      </c>
      <c r="D2997" s="5" t="s">
        <v>468</v>
      </c>
      <c r="E2997" s="5" t="s">
        <v>8930</v>
      </c>
      <c r="F2997" s="6" t="s">
        <v>8931</v>
      </c>
    </row>
    <row r="2998">
      <c r="A2998" s="5" t="s">
        <v>27</v>
      </c>
      <c r="B2998" s="5" t="s">
        <v>349</v>
      </c>
      <c r="C2998" s="5" t="s">
        <v>8932</v>
      </c>
      <c r="D2998" s="5" t="s">
        <v>468</v>
      </c>
      <c r="E2998" s="5" t="s">
        <v>8933</v>
      </c>
      <c r="F2998" s="6" t="s">
        <v>8934</v>
      </c>
    </row>
    <row r="2999">
      <c r="A2999" s="5" t="s">
        <v>27</v>
      </c>
      <c r="B2999" s="5" t="s">
        <v>349</v>
      </c>
      <c r="C2999" s="5" t="s">
        <v>8935</v>
      </c>
      <c r="D2999" s="5" t="s">
        <v>468</v>
      </c>
      <c r="E2999" s="5" t="s">
        <v>8930</v>
      </c>
      <c r="F2999" s="6" t="s">
        <v>8936</v>
      </c>
    </row>
    <row r="3000">
      <c r="A3000" s="5" t="s">
        <v>27</v>
      </c>
      <c r="B3000" s="5" t="s">
        <v>349</v>
      </c>
      <c r="C3000" s="5" t="s">
        <v>8937</v>
      </c>
      <c r="D3000" s="5" t="s">
        <v>468</v>
      </c>
      <c r="E3000" s="5" t="s">
        <v>8922</v>
      </c>
      <c r="F3000" s="6" t="s">
        <v>8938</v>
      </c>
    </row>
    <row r="3001">
      <c r="A3001" s="5" t="s">
        <v>27</v>
      </c>
      <c r="B3001" s="5" t="s">
        <v>350</v>
      </c>
      <c r="C3001" s="5" t="s">
        <v>8939</v>
      </c>
      <c r="D3001" s="5" t="s">
        <v>468</v>
      </c>
      <c r="E3001" s="5" t="s">
        <v>8940</v>
      </c>
      <c r="F3001" s="6" t="s">
        <v>8941</v>
      </c>
    </row>
    <row r="3002">
      <c r="A3002" s="5" t="s">
        <v>27</v>
      </c>
      <c r="B3002" s="5" t="s">
        <v>350</v>
      </c>
      <c r="C3002" s="5" t="s">
        <v>8942</v>
      </c>
      <c r="D3002" s="5" t="s">
        <v>468</v>
      </c>
      <c r="E3002" s="5" t="s">
        <v>8943</v>
      </c>
      <c r="F3002" s="6" t="s">
        <v>8944</v>
      </c>
    </row>
    <row r="3003">
      <c r="A3003" s="5" t="s">
        <v>27</v>
      </c>
      <c r="B3003" s="5" t="s">
        <v>350</v>
      </c>
      <c r="C3003" s="5" t="s">
        <v>8945</v>
      </c>
      <c r="D3003" s="5" t="s">
        <v>458</v>
      </c>
      <c r="E3003" s="5" t="s">
        <v>8946</v>
      </c>
      <c r="F3003" s="6" t="s">
        <v>8947</v>
      </c>
    </row>
    <row r="3004">
      <c r="A3004" s="5" t="s">
        <v>27</v>
      </c>
      <c r="B3004" s="5" t="s">
        <v>350</v>
      </c>
      <c r="C3004" s="5" t="s">
        <v>8948</v>
      </c>
      <c r="D3004" s="5" t="s">
        <v>468</v>
      </c>
      <c r="E3004" s="5" t="s">
        <v>8949</v>
      </c>
      <c r="F3004" s="6" t="s">
        <v>8950</v>
      </c>
    </row>
    <row r="3005">
      <c r="A3005" s="5" t="s">
        <v>27</v>
      </c>
      <c r="B3005" s="5" t="s">
        <v>350</v>
      </c>
      <c r="C3005" s="5" t="s">
        <v>8951</v>
      </c>
      <c r="D3005" s="5" t="s">
        <v>468</v>
      </c>
      <c r="E3005" s="5" t="s">
        <v>8952</v>
      </c>
      <c r="F3005" s="6" t="s">
        <v>8953</v>
      </c>
    </row>
    <row r="3006">
      <c r="A3006" s="5" t="s">
        <v>27</v>
      </c>
      <c r="B3006" s="5" t="s">
        <v>350</v>
      </c>
      <c r="C3006" s="5" t="s">
        <v>8954</v>
      </c>
      <c r="D3006" s="5" t="s">
        <v>458</v>
      </c>
      <c r="E3006" s="5" t="s">
        <v>8955</v>
      </c>
      <c r="F3006" s="6" t="s">
        <v>8956</v>
      </c>
    </row>
    <row r="3007">
      <c r="A3007" s="5" t="s">
        <v>27</v>
      </c>
      <c r="B3007" s="5" t="s">
        <v>350</v>
      </c>
      <c r="C3007" s="5" t="s">
        <v>8957</v>
      </c>
      <c r="D3007" s="5" t="s">
        <v>468</v>
      </c>
      <c r="E3007" s="5" t="s">
        <v>8958</v>
      </c>
      <c r="F3007" s="6" t="s">
        <v>8959</v>
      </c>
    </row>
    <row r="3008">
      <c r="A3008" s="5" t="s">
        <v>27</v>
      </c>
      <c r="B3008" s="5" t="s">
        <v>350</v>
      </c>
      <c r="C3008" s="5" t="s">
        <v>8960</v>
      </c>
      <c r="D3008" s="5" t="s">
        <v>458</v>
      </c>
      <c r="E3008" s="5" t="s">
        <v>8961</v>
      </c>
      <c r="F3008" s="6" t="s">
        <v>8962</v>
      </c>
    </row>
    <row r="3009">
      <c r="A3009" s="5" t="s">
        <v>27</v>
      </c>
      <c r="B3009" s="5" t="s">
        <v>350</v>
      </c>
      <c r="C3009" s="5" t="s">
        <v>8963</v>
      </c>
      <c r="D3009" s="5" t="s">
        <v>468</v>
      </c>
      <c r="E3009" s="5"/>
      <c r="F3009" s="6" t="s">
        <v>8964</v>
      </c>
    </row>
    <row r="3010">
      <c r="A3010" s="5" t="s">
        <v>27</v>
      </c>
      <c r="B3010" s="5" t="s">
        <v>350</v>
      </c>
      <c r="C3010" s="5" t="s">
        <v>8965</v>
      </c>
      <c r="D3010" s="5" t="s">
        <v>468</v>
      </c>
      <c r="E3010" s="5" t="s">
        <v>8966</v>
      </c>
      <c r="F3010" s="6" t="s">
        <v>8967</v>
      </c>
    </row>
    <row r="3011">
      <c r="A3011" s="5" t="s">
        <v>27</v>
      </c>
      <c r="B3011" s="5" t="s">
        <v>350</v>
      </c>
      <c r="C3011" s="5" t="s">
        <v>8968</v>
      </c>
      <c r="D3011" s="5" t="s">
        <v>468</v>
      </c>
      <c r="E3011" s="5" t="s">
        <v>8969</v>
      </c>
      <c r="F3011" s="6" t="s">
        <v>8970</v>
      </c>
    </row>
    <row r="3012">
      <c r="A3012" s="5" t="s">
        <v>27</v>
      </c>
      <c r="B3012" s="5" t="s">
        <v>351</v>
      </c>
      <c r="C3012" s="5" t="s">
        <v>8971</v>
      </c>
      <c r="D3012" s="5" t="s">
        <v>468</v>
      </c>
      <c r="E3012" s="5" t="s">
        <v>8972</v>
      </c>
      <c r="F3012" s="6" t="s">
        <v>8973</v>
      </c>
    </row>
    <row r="3013">
      <c r="A3013" s="5" t="s">
        <v>27</v>
      </c>
      <c r="B3013" s="5" t="s">
        <v>351</v>
      </c>
      <c r="C3013" s="5" t="s">
        <v>8974</v>
      </c>
      <c r="D3013" s="5" t="s">
        <v>468</v>
      </c>
      <c r="E3013" s="5"/>
      <c r="F3013" s="6" t="s">
        <v>8975</v>
      </c>
    </row>
    <row r="3014">
      <c r="A3014" s="5" t="s">
        <v>27</v>
      </c>
      <c r="B3014" s="5" t="s">
        <v>351</v>
      </c>
      <c r="C3014" s="5" t="s">
        <v>8976</v>
      </c>
      <c r="D3014" s="5" t="s">
        <v>468</v>
      </c>
      <c r="E3014" s="5" t="s">
        <v>8977</v>
      </c>
      <c r="F3014" s="6" t="s">
        <v>8978</v>
      </c>
    </row>
    <row r="3015">
      <c r="A3015" s="5" t="s">
        <v>27</v>
      </c>
      <c r="B3015" s="5" t="s">
        <v>351</v>
      </c>
      <c r="C3015" s="5" t="s">
        <v>8979</v>
      </c>
      <c r="D3015" s="5" t="s">
        <v>468</v>
      </c>
      <c r="E3015" s="5" t="s">
        <v>8980</v>
      </c>
      <c r="F3015" s="6" t="s">
        <v>8981</v>
      </c>
    </row>
    <row r="3016">
      <c r="A3016" s="5" t="s">
        <v>27</v>
      </c>
      <c r="B3016" s="5" t="s">
        <v>351</v>
      </c>
      <c r="C3016" s="5" t="s">
        <v>8982</v>
      </c>
      <c r="D3016" s="5" t="s">
        <v>468</v>
      </c>
      <c r="E3016" s="5" t="s">
        <v>8983</v>
      </c>
      <c r="F3016" s="6" t="s">
        <v>8984</v>
      </c>
    </row>
    <row r="3017">
      <c r="A3017" s="5" t="s">
        <v>27</v>
      </c>
      <c r="B3017" s="5" t="s">
        <v>351</v>
      </c>
      <c r="C3017" s="5" t="s">
        <v>8985</v>
      </c>
      <c r="D3017" s="5" t="s">
        <v>468</v>
      </c>
      <c r="E3017" s="5" t="s">
        <v>8986</v>
      </c>
      <c r="F3017" s="6" t="s">
        <v>8987</v>
      </c>
    </row>
    <row r="3018">
      <c r="A3018" s="5" t="s">
        <v>27</v>
      </c>
      <c r="B3018" s="5" t="s">
        <v>351</v>
      </c>
      <c r="C3018" s="5" t="s">
        <v>8988</v>
      </c>
      <c r="D3018" s="5" t="s">
        <v>468</v>
      </c>
      <c r="E3018" s="5" t="s">
        <v>8989</v>
      </c>
      <c r="F3018" s="6" t="s">
        <v>8990</v>
      </c>
    </row>
    <row r="3019">
      <c r="A3019" s="5" t="s">
        <v>27</v>
      </c>
      <c r="B3019" s="5" t="s">
        <v>351</v>
      </c>
      <c r="C3019" s="5" t="s">
        <v>8991</v>
      </c>
      <c r="D3019" s="5" t="s">
        <v>548</v>
      </c>
      <c r="E3019" s="5" t="s">
        <v>8992</v>
      </c>
      <c r="F3019" s="6" t="s">
        <v>8993</v>
      </c>
    </row>
    <row r="3020">
      <c r="A3020" s="5" t="s">
        <v>27</v>
      </c>
      <c r="B3020" s="5" t="s">
        <v>351</v>
      </c>
      <c r="C3020" s="5" t="s">
        <v>8994</v>
      </c>
      <c r="D3020" s="5" t="s">
        <v>468</v>
      </c>
      <c r="E3020" s="5" t="s">
        <v>8995</v>
      </c>
      <c r="F3020" s="6" t="s">
        <v>8996</v>
      </c>
    </row>
    <row r="3021">
      <c r="A3021" s="5" t="s">
        <v>27</v>
      </c>
      <c r="B3021" s="5" t="s">
        <v>351</v>
      </c>
      <c r="C3021" s="5" t="s">
        <v>8997</v>
      </c>
      <c r="D3021" s="5" t="s">
        <v>468</v>
      </c>
      <c r="E3021" s="5" t="s">
        <v>8998</v>
      </c>
      <c r="F3021" s="6" t="s">
        <v>8999</v>
      </c>
    </row>
    <row r="3022">
      <c r="A3022" s="5" t="s">
        <v>27</v>
      </c>
      <c r="B3022" s="5" t="s">
        <v>351</v>
      </c>
      <c r="C3022" s="5" t="s">
        <v>9000</v>
      </c>
      <c r="D3022" s="5" t="s">
        <v>468</v>
      </c>
      <c r="E3022" s="5" t="s">
        <v>9001</v>
      </c>
      <c r="F3022" s="6" t="s">
        <v>9002</v>
      </c>
    </row>
    <row r="3023">
      <c r="A3023" s="5" t="s">
        <v>27</v>
      </c>
      <c r="B3023" s="5" t="s">
        <v>351</v>
      </c>
      <c r="C3023" s="5" t="s">
        <v>9003</v>
      </c>
      <c r="D3023" s="5" t="s">
        <v>468</v>
      </c>
      <c r="E3023" s="5" t="s">
        <v>9004</v>
      </c>
      <c r="F3023" s="6" t="s">
        <v>9005</v>
      </c>
    </row>
    <row r="3024">
      <c r="A3024" s="5" t="s">
        <v>27</v>
      </c>
      <c r="B3024" s="5" t="s">
        <v>351</v>
      </c>
      <c r="C3024" s="5" t="s">
        <v>9006</v>
      </c>
      <c r="D3024" s="5" t="s">
        <v>468</v>
      </c>
      <c r="E3024" s="5" t="s">
        <v>9007</v>
      </c>
      <c r="F3024" s="6" t="s">
        <v>9008</v>
      </c>
    </row>
    <row r="3025">
      <c r="A3025" s="5" t="s">
        <v>27</v>
      </c>
      <c r="B3025" s="5" t="s">
        <v>351</v>
      </c>
      <c r="C3025" s="5" t="s">
        <v>9009</v>
      </c>
      <c r="D3025" s="5" t="s">
        <v>468</v>
      </c>
      <c r="E3025" s="5" t="s">
        <v>9010</v>
      </c>
      <c r="F3025" s="6" t="s">
        <v>9011</v>
      </c>
    </row>
    <row r="3026">
      <c r="A3026" s="5" t="s">
        <v>27</v>
      </c>
      <c r="B3026" s="5" t="s">
        <v>351</v>
      </c>
      <c r="C3026" s="5" t="s">
        <v>9012</v>
      </c>
      <c r="D3026" s="5" t="s">
        <v>468</v>
      </c>
      <c r="E3026" s="5"/>
      <c r="F3026" s="6" t="s">
        <v>9013</v>
      </c>
    </row>
    <row r="3027">
      <c r="A3027" s="5" t="s">
        <v>27</v>
      </c>
      <c r="B3027" s="5" t="s">
        <v>351</v>
      </c>
      <c r="C3027" s="5" t="s">
        <v>9014</v>
      </c>
      <c r="D3027" s="5" t="s">
        <v>548</v>
      </c>
      <c r="E3027" s="5"/>
      <c r="F3027" s="6" t="s">
        <v>9015</v>
      </c>
    </row>
    <row r="3028">
      <c r="A3028" s="5" t="s">
        <v>27</v>
      </c>
      <c r="B3028" s="5" t="s">
        <v>351</v>
      </c>
      <c r="C3028" s="5" t="s">
        <v>9016</v>
      </c>
      <c r="D3028" s="5" t="s">
        <v>468</v>
      </c>
      <c r="E3028" s="5"/>
      <c r="F3028" s="6" t="s">
        <v>9017</v>
      </c>
    </row>
    <row r="3029">
      <c r="A3029" s="5" t="s">
        <v>27</v>
      </c>
      <c r="B3029" s="5" t="s">
        <v>351</v>
      </c>
      <c r="C3029" s="5" t="s">
        <v>9018</v>
      </c>
      <c r="D3029" s="5" t="s">
        <v>468</v>
      </c>
      <c r="E3029" s="5" t="s">
        <v>9019</v>
      </c>
      <c r="F3029" s="6" t="s">
        <v>9020</v>
      </c>
    </row>
    <row r="3030">
      <c r="A3030" s="5" t="s">
        <v>27</v>
      </c>
      <c r="B3030" s="5" t="s">
        <v>351</v>
      </c>
      <c r="C3030" s="5" t="s">
        <v>9021</v>
      </c>
      <c r="D3030" s="5" t="s">
        <v>468</v>
      </c>
      <c r="E3030" s="5" t="s">
        <v>9022</v>
      </c>
      <c r="F3030" s="6" t="s">
        <v>9023</v>
      </c>
    </row>
    <row r="3031">
      <c r="A3031" s="5" t="s">
        <v>27</v>
      </c>
      <c r="B3031" s="5" t="s">
        <v>351</v>
      </c>
      <c r="C3031" s="5" t="s">
        <v>9024</v>
      </c>
      <c r="D3031" s="5" t="s">
        <v>468</v>
      </c>
      <c r="E3031" s="5" t="s">
        <v>9025</v>
      </c>
      <c r="F3031" s="6" t="s">
        <v>9026</v>
      </c>
    </row>
    <row r="3032">
      <c r="A3032" s="5" t="s">
        <v>27</v>
      </c>
      <c r="B3032" s="5" t="s">
        <v>351</v>
      </c>
      <c r="C3032" s="5" t="s">
        <v>9027</v>
      </c>
      <c r="D3032" s="5" t="s">
        <v>468</v>
      </c>
      <c r="E3032" s="5" t="s">
        <v>9028</v>
      </c>
      <c r="F3032" s="6" t="s">
        <v>9029</v>
      </c>
    </row>
    <row r="3033">
      <c r="A3033" s="5" t="s">
        <v>27</v>
      </c>
      <c r="B3033" s="5" t="s">
        <v>351</v>
      </c>
      <c r="C3033" s="5" t="s">
        <v>9030</v>
      </c>
      <c r="D3033" s="5" t="s">
        <v>468</v>
      </c>
      <c r="E3033" s="5" t="s">
        <v>9031</v>
      </c>
      <c r="F3033" s="6" t="s">
        <v>9032</v>
      </c>
    </row>
    <row r="3034">
      <c r="A3034" s="5" t="s">
        <v>27</v>
      </c>
      <c r="B3034" s="5" t="s">
        <v>351</v>
      </c>
      <c r="C3034" s="5" t="s">
        <v>9033</v>
      </c>
      <c r="D3034" s="5" t="s">
        <v>468</v>
      </c>
      <c r="E3034" s="5" t="s">
        <v>9034</v>
      </c>
      <c r="F3034" s="6" t="s">
        <v>9035</v>
      </c>
    </row>
    <row r="3035">
      <c r="A3035" s="5" t="s">
        <v>27</v>
      </c>
      <c r="B3035" s="5" t="s">
        <v>351</v>
      </c>
      <c r="C3035" s="5" t="s">
        <v>9036</v>
      </c>
      <c r="D3035" s="5" t="s">
        <v>548</v>
      </c>
      <c r="E3035" s="5" t="s">
        <v>9037</v>
      </c>
      <c r="F3035" s="6" t="s">
        <v>9038</v>
      </c>
    </row>
    <row r="3036">
      <c r="A3036" s="5" t="s">
        <v>27</v>
      </c>
      <c r="B3036" s="5" t="s">
        <v>351</v>
      </c>
      <c r="C3036" s="5" t="s">
        <v>9039</v>
      </c>
      <c r="D3036" s="5" t="s">
        <v>468</v>
      </c>
      <c r="E3036" s="5" t="s">
        <v>9040</v>
      </c>
      <c r="F3036" s="6" t="s">
        <v>9041</v>
      </c>
    </row>
    <row r="3037">
      <c r="A3037" s="5" t="s">
        <v>27</v>
      </c>
      <c r="B3037" s="5" t="s">
        <v>351</v>
      </c>
      <c r="C3037" s="5" t="s">
        <v>9042</v>
      </c>
      <c r="D3037" s="5" t="s">
        <v>468</v>
      </c>
      <c r="E3037" s="5" t="s">
        <v>9043</v>
      </c>
      <c r="F3037" s="6" t="s">
        <v>9044</v>
      </c>
    </row>
    <row r="3038">
      <c r="A3038" s="5" t="s">
        <v>27</v>
      </c>
      <c r="B3038" s="5" t="s">
        <v>351</v>
      </c>
      <c r="C3038" s="5" t="s">
        <v>9045</v>
      </c>
      <c r="D3038" s="5" t="s">
        <v>468</v>
      </c>
      <c r="E3038" s="5" t="s">
        <v>9046</v>
      </c>
      <c r="F3038" s="6" t="s">
        <v>9047</v>
      </c>
    </row>
    <row r="3039">
      <c r="A3039" s="5" t="s">
        <v>27</v>
      </c>
      <c r="B3039" s="5" t="s">
        <v>351</v>
      </c>
      <c r="C3039" s="5" t="s">
        <v>9048</v>
      </c>
      <c r="D3039" s="5" t="s">
        <v>468</v>
      </c>
      <c r="E3039" s="5" t="s">
        <v>9049</v>
      </c>
      <c r="F3039" s="6" t="s">
        <v>9050</v>
      </c>
    </row>
    <row r="3040">
      <c r="A3040" s="5" t="s">
        <v>27</v>
      </c>
      <c r="B3040" s="5" t="s">
        <v>351</v>
      </c>
      <c r="C3040" s="5" t="s">
        <v>9051</v>
      </c>
      <c r="D3040" s="5" t="s">
        <v>468</v>
      </c>
      <c r="E3040" s="5" t="s">
        <v>9052</v>
      </c>
      <c r="F3040" s="6" t="s">
        <v>9053</v>
      </c>
    </row>
    <row r="3041">
      <c r="A3041" s="5" t="s">
        <v>27</v>
      </c>
      <c r="B3041" s="5" t="s">
        <v>351</v>
      </c>
      <c r="C3041" s="5" t="s">
        <v>9054</v>
      </c>
      <c r="D3041" s="5" t="s">
        <v>468</v>
      </c>
      <c r="E3041" s="5" t="s">
        <v>9046</v>
      </c>
      <c r="F3041" s="6" t="s">
        <v>9055</v>
      </c>
    </row>
    <row r="3042">
      <c r="A3042" s="5" t="s">
        <v>27</v>
      </c>
      <c r="B3042" s="5" t="s">
        <v>351</v>
      </c>
      <c r="C3042" s="5" t="s">
        <v>9056</v>
      </c>
      <c r="D3042" s="5" t="s">
        <v>468</v>
      </c>
      <c r="E3042" s="5" t="s">
        <v>9057</v>
      </c>
      <c r="F3042" s="6" t="s">
        <v>9058</v>
      </c>
    </row>
    <row r="3043">
      <c r="A3043" s="5" t="s">
        <v>27</v>
      </c>
      <c r="B3043" s="5" t="s">
        <v>351</v>
      </c>
      <c r="C3043" s="5" t="s">
        <v>9059</v>
      </c>
      <c r="D3043" s="5" t="s">
        <v>468</v>
      </c>
      <c r="E3043" s="5" t="s">
        <v>9060</v>
      </c>
      <c r="F3043" s="6" t="s">
        <v>9061</v>
      </c>
    </row>
    <row r="3044">
      <c r="A3044" s="5" t="s">
        <v>28</v>
      </c>
      <c r="B3044" s="5" t="s">
        <v>352</v>
      </c>
      <c r="C3044" s="5" t="s">
        <v>9062</v>
      </c>
      <c r="D3044" s="5" t="s">
        <v>468</v>
      </c>
      <c r="E3044" s="5" t="s">
        <v>9063</v>
      </c>
      <c r="F3044" s="6" t="s">
        <v>9064</v>
      </c>
    </row>
    <row r="3045">
      <c r="A3045" s="5" t="s">
        <v>28</v>
      </c>
      <c r="B3045" s="5" t="s">
        <v>352</v>
      </c>
      <c r="C3045" s="5" t="s">
        <v>9065</v>
      </c>
      <c r="D3045" s="5" t="s">
        <v>468</v>
      </c>
      <c r="E3045" s="5" t="s">
        <v>9066</v>
      </c>
      <c r="F3045" s="6" t="s">
        <v>9067</v>
      </c>
    </row>
    <row r="3046">
      <c r="A3046" s="5" t="s">
        <v>28</v>
      </c>
      <c r="B3046" s="5" t="s">
        <v>352</v>
      </c>
      <c r="C3046" s="5" t="s">
        <v>9068</v>
      </c>
      <c r="D3046" s="5" t="s">
        <v>548</v>
      </c>
      <c r="E3046" s="5" t="s">
        <v>9069</v>
      </c>
      <c r="F3046" s="6" t="s">
        <v>9070</v>
      </c>
    </row>
    <row r="3047">
      <c r="A3047" s="5" t="s">
        <v>28</v>
      </c>
      <c r="B3047" s="5" t="s">
        <v>352</v>
      </c>
      <c r="C3047" s="5" t="s">
        <v>9071</v>
      </c>
      <c r="D3047" s="5" t="s">
        <v>468</v>
      </c>
      <c r="E3047" s="5" t="s">
        <v>9072</v>
      </c>
      <c r="F3047" s="6" t="s">
        <v>9073</v>
      </c>
    </row>
    <row r="3048">
      <c r="A3048" s="5" t="s">
        <v>28</v>
      </c>
      <c r="B3048" s="5" t="s">
        <v>352</v>
      </c>
      <c r="C3048" s="5" t="s">
        <v>9074</v>
      </c>
      <c r="D3048" s="5" t="s">
        <v>468</v>
      </c>
      <c r="E3048" s="5" t="s">
        <v>9075</v>
      </c>
      <c r="F3048" s="6" t="s">
        <v>9076</v>
      </c>
    </row>
    <row r="3049">
      <c r="A3049" s="5" t="s">
        <v>28</v>
      </c>
      <c r="B3049" s="5" t="s">
        <v>352</v>
      </c>
      <c r="C3049" s="5" t="s">
        <v>9077</v>
      </c>
      <c r="D3049" s="5" t="s">
        <v>468</v>
      </c>
      <c r="E3049" s="5" t="s">
        <v>9078</v>
      </c>
      <c r="F3049" s="6" t="s">
        <v>9079</v>
      </c>
    </row>
    <row r="3050">
      <c r="A3050" s="5" t="s">
        <v>28</v>
      </c>
      <c r="B3050" s="5" t="s">
        <v>352</v>
      </c>
      <c r="C3050" s="5" t="s">
        <v>9080</v>
      </c>
      <c r="D3050" s="5" t="s">
        <v>468</v>
      </c>
      <c r="E3050" s="5" t="s">
        <v>9081</v>
      </c>
      <c r="F3050" s="6" t="s">
        <v>9082</v>
      </c>
    </row>
    <row r="3051">
      <c r="A3051" s="5" t="s">
        <v>28</v>
      </c>
      <c r="B3051" s="5" t="s">
        <v>353</v>
      </c>
      <c r="C3051" s="5" t="s">
        <v>9083</v>
      </c>
      <c r="D3051" s="5" t="s">
        <v>468</v>
      </c>
      <c r="E3051" s="5" t="s">
        <v>9084</v>
      </c>
      <c r="F3051" s="6" t="s">
        <v>9085</v>
      </c>
    </row>
    <row r="3052">
      <c r="A3052" s="5" t="s">
        <v>28</v>
      </c>
      <c r="B3052" s="5" t="s">
        <v>354</v>
      </c>
      <c r="C3052" s="5" t="s">
        <v>9086</v>
      </c>
      <c r="D3052" s="5" t="s">
        <v>548</v>
      </c>
      <c r="E3052" s="5"/>
      <c r="F3052" s="6" t="s">
        <v>9087</v>
      </c>
    </row>
    <row r="3053">
      <c r="A3053" s="5" t="s">
        <v>28</v>
      </c>
      <c r="B3053" s="5" t="s">
        <v>354</v>
      </c>
      <c r="C3053" s="5" t="s">
        <v>9088</v>
      </c>
      <c r="D3053" s="5" t="s">
        <v>468</v>
      </c>
      <c r="E3053" s="5" t="s">
        <v>9089</v>
      </c>
      <c r="F3053" s="6" t="s">
        <v>9090</v>
      </c>
    </row>
    <row r="3054">
      <c r="A3054" s="5" t="s">
        <v>28</v>
      </c>
      <c r="B3054" s="5" t="s">
        <v>355</v>
      </c>
      <c r="C3054" s="5" t="s">
        <v>9091</v>
      </c>
      <c r="D3054" s="5" t="s">
        <v>548</v>
      </c>
      <c r="E3054" s="5" t="s">
        <v>9092</v>
      </c>
      <c r="F3054" s="6" t="s">
        <v>9093</v>
      </c>
    </row>
    <row r="3055">
      <c r="A3055" s="5" t="s">
        <v>28</v>
      </c>
      <c r="B3055" s="5" t="s">
        <v>355</v>
      </c>
      <c r="C3055" s="5" t="s">
        <v>9094</v>
      </c>
      <c r="D3055" s="5" t="s">
        <v>468</v>
      </c>
      <c r="E3055" s="5" t="s">
        <v>9095</v>
      </c>
      <c r="F3055" s="6" t="s">
        <v>9096</v>
      </c>
    </row>
    <row r="3056">
      <c r="A3056" s="5" t="s">
        <v>28</v>
      </c>
      <c r="B3056" s="5" t="s">
        <v>355</v>
      </c>
      <c r="C3056" s="5" t="s">
        <v>9097</v>
      </c>
      <c r="D3056" s="5" t="s">
        <v>468</v>
      </c>
      <c r="E3056" s="5" t="s">
        <v>9098</v>
      </c>
      <c r="F3056" s="6" t="s">
        <v>9099</v>
      </c>
    </row>
    <row r="3057">
      <c r="A3057" s="5" t="s">
        <v>28</v>
      </c>
      <c r="B3057" s="5" t="s">
        <v>356</v>
      </c>
      <c r="C3057" s="5" t="s">
        <v>9100</v>
      </c>
      <c r="D3057" s="5" t="s">
        <v>468</v>
      </c>
      <c r="E3057" s="5" t="s">
        <v>9101</v>
      </c>
      <c r="F3057" s="6" t="s">
        <v>9102</v>
      </c>
    </row>
    <row r="3058">
      <c r="A3058" s="5" t="s">
        <v>28</v>
      </c>
      <c r="B3058" s="5" t="s">
        <v>356</v>
      </c>
      <c r="C3058" s="5" t="s">
        <v>9103</v>
      </c>
      <c r="D3058" s="5" t="s">
        <v>468</v>
      </c>
      <c r="E3058" s="5" t="s">
        <v>9104</v>
      </c>
      <c r="F3058" s="6" t="s">
        <v>9105</v>
      </c>
    </row>
    <row r="3059">
      <c r="A3059" s="5" t="s">
        <v>28</v>
      </c>
      <c r="B3059" s="5" t="s">
        <v>356</v>
      </c>
      <c r="C3059" s="5" t="s">
        <v>9106</v>
      </c>
      <c r="D3059" s="5" t="s">
        <v>468</v>
      </c>
      <c r="E3059" s="5" t="s">
        <v>9107</v>
      </c>
      <c r="F3059" s="6" t="s">
        <v>9108</v>
      </c>
    </row>
    <row r="3060">
      <c r="A3060" s="5" t="s">
        <v>28</v>
      </c>
      <c r="B3060" s="5" t="s">
        <v>356</v>
      </c>
      <c r="C3060" s="5" t="s">
        <v>9109</v>
      </c>
      <c r="D3060" s="5" t="s">
        <v>468</v>
      </c>
      <c r="E3060" s="5" t="s">
        <v>9110</v>
      </c>
      <c r="F3060" s="6" t="s">
        <v>9111</v>
      </c>
    </row>
    <row r="3061">
      <c r="A3061" s="5" t="s">
        <v>28</v>
      </c>
      <c r="B3061" s="5" t="s">
        <v>356</v>
      </c>
      <c r="C3061" s="5" t="s">
        <v>9112</v>
      </c>
      <c r="D3061" s="5" t="s">
        <v>468</v>
      </c>
      <c r="E3061" s="5" t="s">
        <v>9113</v>
      </c>
      <c r="F3061" s="6" t="s">
        <v>9114</v>
      </c>
    </row>
    <row r="3062">
      <c r="A3062" s="5" t="s">
        <v>28</v>
      </c>
      <c r="B3062" s="5" t="s">
        <v>356</v>
      </c>
      <c r="C3062" s="5" t="s">
        <v>9115</v>
      </c>
      <c r="D3062" s="5" t="s">
        <v>468</v>
      </c>
      <c r="E3062" s="5" t="s">
        <v>9116</v>
      </c>
      <c r="F3062" s="6" t="s">
        <v>9117</v>
      </c>
    </row>
    <row r="3063">
      <c r="A3063" s="5" t="s">
        <v>28</v>
      </c>
      <c r="B3063" s="5" t="s">
        <v>356</v>
      </c>
      <c r="C3063" s="5" t="s">
        <v>9118</v>
      </c>
      <c r="D3063" s="5" t="s">
        <v>468</v>
      </c>
      <c r="E3063" s="5" t="s">
        <v>9119</v>
      </c>
      <c r="F3063" s="6" t="s">
        <v>9120</v>
      </c>
    </row>
    <row r="3064">
      <c r="A3064" s="5" t="s">
        <v>28</v>
      </c>
      <c r="B3064" s="5" t="s">
        <v>356</v>
      </c>
      <c r="C3064" s="5" t="s">
        <v>9121</v>
      </c>
      <c r="D3064" s="5" t="s">
        <v>468</v>
      </c>
      <c r="E3064" s="5" t="s">
        <v>9122</v>
      </c>
      <c r="F3064" s="6" t="s">
        <v>9123</v>
      </c>
    </row>
    <row r="3065">
      <c r="A3065" s="5" t="s">
        <v>28</v>
      </c>
      <c r="B3065" s="5" t="s">
        <v>356</v>
      </c>
      <c r="C3065" s="5" t="s">
        <v>9124</v>
      </c>
      <c r="D3065" s="5" t="s">
        <v>468</v>
      </c>
      <c r="E3065" s="5" t="s">
        <v>9125</v>
      </c>
      <c r="F3065" s="6" t="s">
        <v>9126</v>
      </c>
    </row>
    <row r="3066">
      <c r="A3066" s="5" t="s">
        <v>28</v>
      </c>
      <c r="B3066" s="5" t="s">
        <v>356</v>
      </c>
      <c r="C3066" s="5" t="s">
        <v>9127</v>
      </c>
      <c r="D3066" s="5" t="s">
        <v>468</v>
      </c>
      <c r="E3066" s="5" t="s">
        <v>9128</v>
      </c>
      <c r="F3066" s="6" t="s">
        <v>9129</v>
      </c>
    </row>
    <row r="3067">
      <c r="A3067" s="5" t="s">
        <v>28</v>
      </c>
      <c r="B3067" s="5" t="s">
        <v>356</v>
      </c>
      <c r="C3067" s="5" t="s">
        <v>9130</v>
      </c>
      <c r="D3067" s="5" t="s">
        <v>468</v>
      </c>
      <c r="E3067" s="5" t="s">
        <v>9131</v>
      </c>
      <c r="F3067" s="6" t="s">
        <v>9132</v>
      </c>
    </row>
    <row r="3068">
      <c r="A3068" s="5" t="s">
        <v>28</v>
      </c>
      <c r="B3068" s="5" t="s">
        <v>356</v>
      </c>
      <c r="C3068" s="5" t="s">
        <v>356</v>
      </c>
      <c r="D3068" s="5" t="s">
        <v>468</v>
      </c>
      <c r="E3068" s="5" t="s">
        <v>9101</v>
      </c>
      <c r="F3068" s="6" t="s">
        <v>9133</v>
      </c>
    </row>
    <row r="3069">
      <c r="A3069" s="5" t="s">
        <v>28</v>
      </c>
      <c r="B3069" s="5" t="s">
        <v>357</v>
      </c>
      <c r="C3069" s="5" t="s">
        <v>9134</v>
      </c>
      <c r="D3069" s="5" t="s">
        <v>548</v>
      </c>
      <c r="E3069" s="5"/>
      <c r="F3069" s="6" t="s">
        <v>9135</v>
      </c>
    </row>
    <row r="3070">
      <c r="A3070" s="5" t="s">
        <v>28</v>
      </c>
      <c r="B3070" s="5" t="s">
        <v>358</v>
      </c>
      <c r="C3070" s="5" t="s">
        <v>9136</v>
      </c>
      <c r="D3070" s="5" t="s">
        <v>548</v>
      </c>
      <c r="E3070" s="5" t="s">
        <v>9137</v>
      </c>
      <c r="F3070" s="6" t="s">
        <v>9138</v>
      </c>
    </row>
    <row r="3071">
      <c r="A3071" s="5" t="s">
        <v>28</v>
      </c>
      <c r="B3071" s="5" t="s">
        <v>358</v>
      </c>
      <c r="C3071" s="5" t="s">
        <v>9139</v>
      </c>
      <c r="D3071" s="5" t="s">
        <v>468</v>
      </c>
      <c r="E3071" s="5" t="s">
        <v>9140</v>
      </c>
      <c r="F3071" s="6" t="s">
        <v>9141</v>
      </c>
    </row>
    <row r="3072">
      <c r="A3072" s="5" t="s">
        <v>28</v>
      </c>
      <c r="B3072" s="5" t="s">
        <v>358</v>
      </c>
      <c r="C3072" s="5" t="s">
        <v>9142</v>
      </c>
      <c r="D3072" s="5" t="s">
        <v>468</v>
      </c>
      <c r="E3072" s="5" t="s">
        <v>9143</v>
      </c>
      <c r="F3072" s="6" t="s">
        <v>9144</v>
      </c>
    </row>
    <row r="3073">
      <c r="A3073" s="5" t="s">
        <v>28</v>
      </c>
      <c r="B3073" s="5" t="s">
        <v>359</v>
      </c>
      <c r="C3073" s="5" t="s">
        <v>9145</v>
      </c>
      <c r="D3073" s="5" t="s">
        <v>468</v>
      </c>
      <c r="E3073" s="5" t="s">
        <v>9146</v>
      </c>
      <c r="F3073" s="6" t="s">
        <v>9147</v>
      </c>
    </row>
    <row r="3074">
      <c r="A3074" s="5" t="s">
        <v>28</v>
      </c>
      <c r="B3074" s="5" t="s">
        <v>359</v>
      </c>
      <c r="C3074" s="5" t="s">
        <v>9148</v>
      </c>
      <c r="D3074" s="5" t="s">
        <v>468</v>
      </c>
      <c r="E3074" s="5" t="s">
        <v>9149</v>
      </c>
      <c r="F3074" s="6" t="s">
        <v>9150</v>
      </c>
    </row>
    <row r="3075">
      <c r="A3075" s="5" t="s">
        <v>28</v>
      </c>
      <c r="B3075" s="5" t="s">
        <v>360</v>
      </c>
      <c r="C3075" s="5" t="s">
        <v>9151</v>
      </c>
      <c r="D3075" s="5" t="s">
        <v>468</v>
      </c>
      <c r="E3075" s="5" t="s">
        <v>9152</v>
      </c>
      <c r="F3075" s="6" t="s">
        <v>9153</v>
      </c>
    </row>
    <row r="3076">
      <c r="A3076" s="5" t="s">
        <v>28</v>
      </c>
      <c r="B3076" s="5" t="s">
        <v>360</v>
      </c>
      <c r="C3076" s="5" t="s">
        <v>9154</v>
      </c>
      <c r="D3076" s="5" t="s">
        <v>468</v>
      </c>
      <c r="E3076" s="5" t="s">
        <v>9155</v>
      </c>
      <c r="F3076" s="6" t="s">
        <v>9156</v>
      </c>
    </row>
    <row r="3077">
      <c r="A3077" s="5" t="s">
        <v>28</v>
      </c>
      <c r="B3077" s="5" t="s">
        <v>360</v>
      </c>
      <c r="C3077" s="5" t="s">
        <v>9157</v>
      </c>
      <c r="D3077" s="5" t="s">
        <v>468</v>
      </c>
      <c r="E3077" s="5" t="s">
        <v>9158</v>
      </c>
      <c r="F3077" s="6" t="s">
        <v>9159</v>
      </c>
    </row>
    <row r="3078">
      <c r="A3078" s="5" t="s">
        <v>28</v>
      </c>
      <c r="B3078" s="5" t="s">
        <v>360</v>
      </c>
      <c r="C3078" s="5" t="s">
        <v>9160</v>
      </c>
      <c r="D3078" s="5" t="s">
        <v>548</v>
      </c>
      <c r="E3078" s="5" t="s">
        <v>9161</v>
      </c>
      <c r="F3078" s="6" t="s">
        <v>9162</v>
      </c>
    </row>
    <row r="3079">
      <c r="A3079" s="5" t="s">
        <v>28</v>
      </c>
      <c r="B3079" s="5" t="s">
        <v>360</v>
      </c>
      <c r="C3079" s="5" t="s">
        <v>9163</v>
      </c>
      <c r="D3079" s="5" t="s">
        <v>468</v>
      </c>
      <c r="E3079" s="5" t="s">
        <v>9164</v>
      </c>
      <c r="F3079" s="6" t="s">
        <v>9165</v>
      </c>
    </row>
    <row r="3080">
      <c r="A3080" s="5" t="s">
        <v>28</v>
      </c>
      <c r="B3080" s="5" t="s">
        <v>360</v>
      </c>
      <c r="C3080" s="5" t="s">
        <v>9166</v>
      </c>
      <c r="D3080" s="5" t="s">
        <v>468</v>
      </c>
      <c r="E3080" s="5" t="s">
        <v>9167</v>
      </c>
      <c r="F3080" s="6" t="s">
        <v>9168</v>
      </c>
    </row>
    <row r="3081">
      <c r="A3081" s="5" t="s">
        <v>28</v>
      </c>
      <c r="B3081" s="5" t="s">
        <v>360</v>
      </c>
      <c r="C3081" s="5" t="s">
        <v>9169</v>
      </c>
      <c r="D3081" s="5" t="s">
        <v>468</v>
      </c>
      <c r="E3081" s="5" t="s">
        <v>9170</v>
      </c>
      <c r="F3081" s="6" t="s">
        <v>9171</v>
      </c>
    </row>
    <row r="3082">
      <c r="A3082" s="5" t="s">
        <v>28</v>
      </c>
      <c r="B3082" s="5" t="s">
        <v>360</v>
      </c>
      <c r="C3082" s="5" t="s">
        <v>9172</v>
      </c>
      <c r="D3082" s="5" t="s">
        <v>468</v>
      </c>
      <c r="E3082" s="5" t="s">
        <v>9173</v>
      </c>
      <c r="F3082" s="6" t="s">
        <v>9174</v>
      </c>
    </row>
    <row r="3083">
      <c r="A3083" s="5" t="s">
        <v>29</v>
      </c>
      <c r="B3083" s="5" t="s">
        <v>361</v>
      </c>
      <c r="C3083" s="5" t="s">
        <v>9175</v>
      </c>
      <c r="D3083" s="5" t="s">
        <v>468</v>
      </c>
      <c r="E3083" s="5" t="s">
        <v>9176</v>
      </c>
      <c r="F3083" s="6" t="s">
        <v>9177</v>
      </c>
    </row>
    <row r="3084">
      <c r="A3084" s="5" t="s">
        <v>29</v>
      </c>
      <c r="B3084" s="5" t="s">
        <v>361</v>
      </c>
      <c r="C3084" s="5" t="s">
        <v>361</v>
      </c>
      <c r="D3084" s="5" t="s">
        <v>468</v>
      </c>
      <c r="E3084" s="5" t="s">
        <v>9178</v>
      </c>
      <c r="F3084" s="6" t="s">
        <v>9179</v>
      </c>
    </row>
    <row r="3085">
      <c r="A3085" s="5" t="s">
        <v>29</v>
      </c>
      <c r="B3085" s="5" t="s">
        <v>361</v>
      </c>
      <c r="C3085" s="5" t="s">
        <v>9180</v>
      </c>
      <c r="D3085" s="5" t="s">
        <v>468</v>
      </c>
      <c r="E3085" s="5" t="s">
        <v>9181</v>
      </c>
      <c r="F3085" s="6" t="s">
        <v>9182</v>
      </c>
    </row>
    <row r="3086">
      <c r="A3086" s="5" t="s">
        <v>29</v>
      </c>
      <c r="B3086" s="5" t="s">
        <v>361</v>
      </c>
      <c r="C3086" s="5" t="s">
        <v>9183</v>
      </c>
      <c r="D3086" s="5" t="s">
        <v>468</v>
      </c>
      <c r="E3086" s="5"/>
      <c r="F3086" s="6" t="s">
        <v>9184</v>
      </c>
    </row>
    <row r="3087">
      <c r="A3087" s="5" t="s">
        <v>29</v>
      </c>
      <c r="B3087" s="5" t="s">
        <v>361</v>
      </c>
      <c r="C3087" s="5" t="s">
        <v>9185</v>
      </c>
      <c r="D3087" s="5" t="s">
        <v>468</v>
      </c>
      <c r="E3087" s="5" t="s">
        <v>9186</v>
      </c>
      <c r="F3087" s="6" t="s">
        <v>9187</v>
      </c>
    </row>
    <row r="3088">
      <c r="A3088" s="5" t="s">
        <v>29</v>
      </c>
      <c r="B3088" s="5" t="s">
        <v>361</v>
      </c>
      <c r="C3088" s="5" t="s">
        <v>9188</v>
      </c>
      <c r="D3088" s="5" t="s">
        <v>468</v>
      </c>
      <c r="E3088" s="5" t="s">
        <v>9186</v>
      </c>
      <c r="F3088" s="6" t="s">
        <v>9189</v>
      </c>
    </row>
    <row r="3089">
      <c r="A3089" s="5" t="s">
        <v>29</v>
      </c>
      <c r="B3089" s="5" t="s">
        <v>362</v>
      </c>
      <c r="C3089" s="5" t="s">
        <v>9190</v>
      </c>
      <c r="D3089" s="5" t="s">
        <v>468</v>
      </c>
      <c r="E3089" s="5" t="s">
        <v>9191</v>
      </c>
      <c r="F3089" s="6" t="s">
        <v>9192</v>
      </c>
    </row>
    <row r="3090">
      <c r="A3090" s="5" t="s">
        <v>29</v>
      </c>
      <c r="B3090" s="5" t="s">
        <v>362</v>
      </c>
      <c r="C3090" s="5" t="s">
        <v>9193</v>
      </c>
      <c r="D3090" s="5" t="s">
        <v>468</v>
      </c>
      <c r="E3090" s="5" t="s">
        <v>9194</v>
      </c>
      <c r="F3090" s="6" t="s">
        <v>9195</v>
      </c>
    </row>
    <row r="3091">
      <c r="A3091" s="5" t="s">
        <v>29</v>
      </c>
      <c r="B3091" s="5" t="s">
        <v>362</v>
      </c>
      <c r="C3091" s="5" t="s">
        <v>9196</v>
      </c>
      <c r="D3091" s="5" t="s">
        <v>548</v>
      </c>
      <c r="E3091" s="5"/>
      <c r="F3091" s="6" t="s">
        <v>9197</v>
      </c>
    </row>
    <row r="3092">
      <c r="A3092" s="5" t="s">
        <v>29</v>
      </c>
      <c r="B3092" s="5" t="s">
        <v>362</v>
      </c>
      <c r="C3092" s="5" t="s">
        <v>9198</v>
      </c>
      <c r="D3092" s="5" t="s">
        <v>468</v>
      </c>
      <c r="E3092" s="5" t="s">
        <v>9199</v>
      </c>
      <c r="F3092" s="6" t="s">
        <v>9200</v>
      </c>
    </row>
    <row r="3093">
      <c r="A3093" s="5" t="s">
        <v>29</v>
      </c>
      <c r="B3093" s="5" t="s">
        <v>363</v>
      </c>
      <c r="C3093" s="5" t="s">
        <v>9201</v>
      </c>
      <c r="D3093" s="5" t="s">
        <v>468</v>
      </c>
      <c r="E3093" s="5" t="s">
        <v>9202</v>
      </c>
      <c r="F3093" s="6" t="s">
        <v>9203</v>
      </c>
    </row>
    <row r="3094">
      <c r="A3094" s="5" t="s">
        <v>29</v>
      </c>
      <c r="B3094" s="5" t="s">
        <v>363</v>
      </c>
      <c r="C3094" s="5" t="s">
        <v>363</v>
      </c>
      <c r="D3094" s="5" t="s">
        <v>468</v>
      </c>
      <c r="E3094" s="5" t="s">
        <v>9204</v>
      </c>
      <c r="F3094" s="6" t="s">
        <v>9205</v>
      </c>
    </row>
    <row r="3095">
      <c r="A3095" s="5" t="s">
        <v>29</v>
      </c>
      <c r="B3095" s="5" t="s">
        <v>363</v>
      </c>
      <c r="C3095" s="5" t="s">
        <v>9206</v>
      </c>
      <c r="D3095" s="5" t="s">
        <v>468</v>
      </c>
      <c r="E3095" s="5"/>
      <c r="F3095" s="6" t="s">
        <v>9207</v>
      </c>
    </row>
    <row r="3096">
      <c r="A3096" s="5" t="s">
        <v>29</v>
      </c>
      <c r="B3096" s="5" t="s">
        <v>363</v>
      </c>
      <c r="C3096" s="5" t="s">
        <v>9208</v>
      </c>
      <c r="D3096" s="5" t="s">
        <v>468</v>
      </c>
      <c r="E3096" s="5" t="s">
        <v>9209</v>
      </c>
      <c r="F3096" s="6" t="s">
        <v>9210</v>
      </c>
    </row>
    <row r="3097">
      <c r="A3097" s="5" t="s">
        <v>29</v>
      </c>
      <c r="B3097" s="5" t="s">
        <v>363</v>
      </c>
      <c r="C3097" s="5" t="s">
        <v>9211</v>
      </c>
      <c r="D3097" s="5" t="s">
        <v>468</v>
      </c>
      <c r="E3097" s="5" t="s">
        <v>9212</v>
      </c>
      <c r="F3097" s="6" t="s">
        <v>9213</v>
      </c>
    </row>
    <row r="3098">
      <c r="A3098" s="5" t="s">
        <v>29</v>
      </c>
      <c r="B3098" s="5" t="s">
        <v>363</v>
      </c>
      <c r="C3098" s="5" t="s">
        <v>9214</v>
      </c>
      <c r="D3098" s="5" t="s">
        <v>4620</v>
      </c>
      <c r="E3098" s="5"/>
      <c r="F3098" s="6" t="s">
        <v>9215</v>
      </c>
    </row>
    <row r="3099">
      <c r="A3099" s="5" t="s">
        <v>29</v>
      </c>
      <c r="B3099" s="5" t="s">
        <v>363</v>
      </c>
      <c r="C3099" s="5" t="s">
        <v>9216</v>
      </c>
      <c r="D3099" s="5" t="s">
        <v>468</v>
      </c>
      <c r="E3099" s="5" t="s">
        <v>9217</v>
      </c>
      <c r="F3099" s="6" t="s">
        <v>9218</v>
      </c>
    </row>
    <row r="3100">
      <c r="A3100" s="5" t="s">
        <v>29</v>
      </c>
      <c r="B3100" s="5" t="s">
        <v>363</v>
      </c>
      <c r="C3100" s="5" t="s">
        <v>9219</v>
      </c>
      <c r="D3100" s="5" t="s">
        <v>468</v>
      </c>
      <c r="E3100" s="5" t="s">
        <v>9220</v>
      </c>
      <c r="F3100" s="6" t="s">
        <v>9221</v>
      </c>
    </row>
    <row r="3101">
      <c r="A3101" s="5" t="s">
        <v>29</v>
      </c>
      <c r="B3101" s="5" t="s">
        <v>363</v>
      </c>
      <c r="C3101" s="5" t="s">
        <v>9222</v>
      </c>
      <c r="D3101" s="5" t="s">
        <v>468</v>
      </c>
      <c r="E3101" s="5" t="s">
        <v>9223</v>
      </c>
      <c r="F3101" s="6" t="s">
        <v>9224</v>
      </c>
    </row>
    <row r="3102">
      <c r="A3102" s="5" t="s">
        <v>29</v>
      </c>
      <c r="B3102" s="5" t="s">
        <v>364</v>
      </c>
      <c r="C3102" s="5" t="s">
        <v>9225</v>
      </c>
      <c r="D3102" s="5" t="s">
        <v>468</v>
      </c>
      <c r="E3102" s="5" t="s">
        <v>9226</v>
      </c>
      <c r="F3102" s="6" t="s">
        <v>9227</v>
      </c>
    </row>
    <row r="3103">
      <c r="A3103" s="5" t="s">
        <v>29</v>
      </c>
      <c r="B3103" s="5" t="s">
        <v>364</v>
      </c>
      <c r="C3103" s="5" t="s">
        <v>9228</v>
      </c>
      <c r="D3103" s="5" t="s">
        <v>468</v>
      </c>
      <c r="E3103" s="5" t="s">
        <v>9229</v>
      </c>
      <c r="F3103" s="6" t="s">
        <v>9230</v>
      </c>
    </row>
    <row r="3104">
      <c r="A3104" s="5" t="s">
        <v>29</v>
      </c>
      <c r="B3104" s="5" t="s">
        <v>364</v>
      </c>
      <c r="C3104" s="5" t="s">
        <v>9231</v>
      </c>
      <c r="D3104" s="5" t="s">
        <v>468</v>
      </c>
      <c r="E3104" s="5" t="s">
        <v>9232</v>
      </c>
      <c r="F3104" s="6" t="s">
        <v>9233</v>
      </c>
    </row>
    <row r="3105">
      <c r="A3105" s="5" t="s">
        <v>29</v>
      </c>
      <c r="B3105" s="5" t="s">
        <v>364</v>
      </c>
      <c r="C3105" s="5" t="s">
        <v>9234</v>
      </c>
      <c r="D3105" s="5" t="s">
        <v>468</v>
      </c>
      <c r="E3105" s="5" t="s">
        <v>9235</v>
      </c>
      <c r="F3105" s="6" t="s">
        <v>9236</v>
      </c>
    </row>
    <row r="3106">
      <c r="A3106" s="5" t="s">
        <v>29</v>
      </c>
      <c r="B3106" s="5" t="s">
        <v>365</v>
      </c>
      <c r="C3106" s="5" t="s">
        <v>9237</v>
      </c>
      <c r="D3106" s="5" t="s">
        <v>468</v>
      </c>
      <c r="E3106" s="5"/>
      <c r="F3106" s="6" t="s">
        <v>9238</v>
      </c>
    </row>
    <row r="3107">
      <c r="A3107" s="5" t="s">
        <v>29</v>
      </c>
      <c r="B3107" s="5" t="s">
        <v>365</v>
      </c>
      <c r="C3107" s="5" t="s">
        <v>9239</v>
      </c>
      <c r="D3107" s="5" t="s">
        <v>548</v>
      </c>
      <c r="E3107" s="5" t="s">
        <v>9240</v>
      </c>
      <c r="F3107" s="6" t="s">
        <v>9241</v>
      </c>
    </row>
    <row r="3108">
      <c r="A3108" s="5" t="s">
        <v>29</v>
      </c>
      <c r="B3108" s="5" t="s">
        <v>365</v>
      </c>
      <c r="C3108" s="5" t="s">
        <v>9242</v>
      </c>
      <c r="D3108" s="5" t="s">
        <v>468</v>
      </c>
      <c r="E3108" s="5" t="s">
        <v>9243</v>
      </c>
      <c r="F3108" s="6" t="s">
        <v>9244</v>
      </c>
    </row>
    <row r="3109">
      <c r="A3109" s="5" t="s">
        <v>29</v>
      </c>
      <c r="B3109" s="5" t="s">
        <v>365</v>
      </c>
      <c r="C3109" s="5" t="s">
        <v>9245</v>
      </c>
      <c r="D3109" s="5" t="s">
        <v>468</v>
      </c>
      <c r="E3109" s="5"/>
      <c r="F3109" s="6" t="s">
        <v>9246</v>
      </c>
    </row>
    <row r="3110">
      <c r="A3110" s="5" t="s">
        <v>29</v>
      </c>
      <c r="B3110" s="5" t="s">
        <v>365</v>
      </c>
      <c r="C3110" s="5" t="s">
        <v>9247</v>
      </c>
      <c r="D3110" s="5" t="s">
        <v>468</v>
      </c>
      <c r="E3110" s="5" t="s">
        <v>9248</v>
      </c>
      <c r="F3110" s="6" t="s">
        <v>9249</v>
      </c>
    </row>
    <row r="3111">
      <c r="A3111" s="5" t="s">
        <v>29</v>
      </c>
      <c r="B3111" s="5" t="s">
        <v>365</v>
      </c>
      <c r="C3111" s="5" t="s">
        <v>9250</v>
      </c>
      <c r="D3111" s="5" t="s">
        <v>468</v>
      </c>
      <c r="E3111" s="5" t="s">
        <v>9251</v>
      </c>
      <c r="F3111" s="6" t="s">
        <v>9252</v>
      </c>
    </row>
    <row r="3112">
      <c r="A3112" s="5" t="s">
        <v>29</v>
      </c>
      <c r="B3112" s="5" t="s">
        <v>366</v>
      </c>
      <c r="C3112" s="5" t="s">
        <v>9253</v>
      </c>
      <c r="D3112" s="5" t="s">
        <v>468</v>
      </c>
      <c r="E3112" s="5" t="s">
        <v>9254</v>
      </c>
      <c r="F3112" s="6" t="s">
        <v>9255</v>
      </c>
    </row>
    <row r="3113">
      <c r="A3113" s="5" t="s">
        <v>29</v>
      </c>
      <c r="B3113" s="5" t="s">
        <v>366</v>
      </c>
      <c r="C3113" s="5" t="s">
        <v>9256</v>
      </c>
      <c r="D3113" s="5" t="s">
        <v>468</v>
      </c>
      <c r="E3113" s="5" t="s">
        <v>9257</v>
      </c>
      <c r="F3113" s="6" t="s">
        <v>9258</v>
      </c>
    </row>
    <row r="3114">
      <c r="A3114" s="5" t="s">
        <v>29</v>
      </c>
      <c r="B3114" s="5" t="s">
        <v>366</v>
      </c>
      <c r="C3114" s="5" t="s">
        <v>9259</v>
      </c>
      <c r="D3114" s="5" t="s">
        <v>468</v>
      </c>
      <c r="E3114" s="5" t="s">
        <v>9260</v>
      </c>
      <c r="F3114" s="6" t="s">
        <v>9261</v>
      </c>
    </row>
    <row r="3115">
      <c r="A3115" s="5" t="s">
        <v>29</v>
      </c>
      <c r="B3115" s="5" t="s">
        <v>366</v>
      </c>
      <c r="C3115" s="5" t="s">
        <v>9262</v>
      </c>
      <c r="D3115" s="5" t="s">
        <v>468</v>
      </c>
      <c r="E3115" s="5" t="s">
        <v>9263</v>
      </c>
      <c r="F3115" s="6" t="s">
        <v>9264</v>
      </c>
    </row>
    <row r="3116">
      <c r="A3116" s="5" t="s">
        <v>29</v>
      </c>
      <c r="B3116" s="5" t="s">
        <v>367</v>
      </c>
      <c r="C3116" s="5" t="s">
        <v>9265</v>
      </c>
      <c r="D3116" s="5" t="s">
        <v>548</v>
      </c>
      <c r="E3116" s="5" t="s">
        <v>9266</v>
      </c>
      <c r="F3116" s="6" t="s">
        <v>9267</v>
      </c>
    </row>
    <row r="3117">
      <c r="A3117" s="5" t="s">
        <v>29</v>
      </c>
      <c r="B3117" s="5" t="s">
        <v>367</v>
      </c>
      <c r="C3117" s="5" t="s">
        <v>9268</v>
      </c>
      <c r="D3117" s="5" t="s">
        <v>468</v>
      </c>
      <c r="E3117" s="5" t="s">
        <v>9269</v>
      </c>
      <c r="F3117" s="6" t="s">
        <v>9270</v>
      </c>
    </row>
    <row r="3118">
      <c r="A3118" s="5" t="s">
        <v>29</v>
      </c>
      <c r="B3118" s="5" t="s">
        <v>367</v>
      </c>
      <c r="C3118" s="5" t="s">
        <v>9271</v>
      </c>
      <c r="D3118" s="5" t="s">
        <v>468</v>
      </c>
      <c r="E3118" s="5" t="s">
        <v>9272</v>
      </c>
      <c r="F3118" s="6" t="s">
        <v>9273</v>
      </c>
    </row>
    <row r="3119">
      <c r="A3119" s="5" t="s">
        <v>29</v>
      </c>
      <c r="B3119" s="5" t="s">
        <v>367</v>
      </c>
      <c r="C3119" s="5" t="s">
        <v>9274</v>
      </c>
      <c r="D3119" s="5" t="s">
        <v>468</v>
      </c>
      <c r="E3119" s="5" t="s">
        <v>9275</v>
      </c>
      <c r="F3119" s="6" t="s">
        <v>9276</v>
      </c>
    </row>
    <row r="3120">
      <c r="A3120" s="5" t="s">
        <v>29</v>
      </c>
      <c r="B3120" s="5" t="s">
        <v>367</v>
      </c>
      <c r="C3120" s="5" t="s">
        <v>369</v>
      </c>
      <c r="D3120" s="5" t="s">
        <v>468</v>
      </c>
      <c r="E3120" s="5" t="s">
        <v>9277</v>
      </c>
      <c r="F3120" s="6" t="s">
        <v>9278</v>
      </c>
    </row>
    <row r="3121">
      <c r="A3121" s="5" t="s">
        <v>29</v>
      </c>
      <c r="B3121" s="5" t="s">
        <v>367</v>
      </c>
      <c r="C3121" s="5" t="s">
        <v>9279</v>
      </c>
      <c r="D3121" s="5" t="s">
        <v>468</v>
      </c>
      <c r="E3121" s="5" t="s">
        <v>9280</v>
      </c>
      <c r="F3121" s="6" t="s">
        <v>9281</v>
      </c>
    </row>
    <row r="3122">
      <c r="A3122" s="5" t="s">
        <v>29</v>
      </c>
      <c r="B3122" s="5" t="s">
        <v>367</v>
      </c>
      <c r="C3122" s="5" t="s">
        <v>9282</v>
      </c>
      <c r="D3122" s="5" t="s">
        <v>468</v>
      </c>
      <c r="E3122" s="5" t="s">
        <v>9283</v>
      </c>
      <c r="F3122" s="6" t="s">
        <v>9284</v>
      </c>
    </row>
    <row r="3123">
      <c r="A3123" s="5" t="s">
        <v>29</v>
      </c>
      <c r="B3123" s="5" t="s">
        <v>367</v>
      </c>
      <c r="C3123" s="5" t="s">
        <v>9285</v>
      </c>
      <c r="D3123" s="5" t="s">
        <v>468</v>
      </c>
      <c r="E3123" s="5" t="s">
        <v>9286</v>
      </c>
      <c r="F3123" s="6" t="s">
        <v>9287</v>
      </c>
    </row>
    <row r="3124">
      <c r="A3124" s="5" t="s">
        <v>29</v>
      </c>
      <c r="B3124" s="5" t="s">
        <v>367</v>
      </c>
      <c r="C3124" s="5" t="s">
        <v>9288</v>
      </c>
      <c r="D3124" s="5" t="s">
        <v>468</v>
      </c>
      <c r="E3124" s="5" t="s">
        <v>9289</v>
      </c>
      <c r="F3124" s="6" t="s">
        <v>9290</v>
      </c>
    </row>
    <row r="3125">
      <c r="A3125" s="5" t="s">
        <v>29</v>
      </c>
      <c r="B3125" s="5" t="s">
        <v>367</v>
      </c>
      <c r="C3125" s="5" t="s">
        <v>9291</v>
      </c>
      <c r="D3125" s="5" t="s">
        <v>468</v>
      </c>
      <c r="E3125" s="5" t="s">
        <v>9292</v>
      </c>
      <c r="F3125" s="6" t="s">
        <v>9293</v>
      </c>
    </row>
    <row r="3126">
      <c r="A3126" s="5" t="s">
        <v>29</v>
      </c>
      <c r="B3126" s="5" t="s">
        <v>367</v>
      </c>
      <c r="C3126" s="5" t="s">
        <v>367</v>
      </c>
      <c r="D3126" s="5" t="s">
        <v>468</v>
      </c>
      <c r="E3126" s="5" t="s">
        <v>9294</v>
      </c>
      <c r="F3126" s="6" t="s">
        <v>9295</v>
      </c>
    </row>
    <row r="3127">
      <c r="A3127" s="5" t="s">
        <v>29</v>
      </c>
      <c r="B3127" s="5" t="s">
        <v>368</v>
      </c>
      <c r="C3127" s="5" t="s">
        <v>9296</v>
      </c>
      <c r="D3127" s="5" t="s">
        <v>468</v>
      </c>
      <c r="E3127" s="5"/>
      <c r="F3127" s="6" t="s">
        <v>9297</v>
      </c>
    </row>
    <row r="3128">
      <c r="A3128" s="5" t="s">
        <v>29</v>
      </c>
      <c r="B3128" s="5" t="s">
        <v>369</v>
      </c>
      <c r="C3128" s="5" t="s">
        <v>9298</v>
      </c>
      <c r="D3128" s="5" t="s">
        <v>468</v>
      </c>
      <c r="E3128" s="5" t="s">
        <v>9299</v>
      </c>
      <c r="F3128" s="6" t="s">
        <v>9300</v>
      </c>
    </row>
    <row r="3129">
      <c r="A3129" s="5" t="s">
        <v>29</v>
      </c>
      <c r="B3129" s="5" t="s">
        <v>369</v>
      </c>
      <c r="C3129" s="5" t="s">
        <v>9301</v>
      </c>
      <c r="D3129" s="5" t="s">
        <v>468</v>
      </c>
      <c r="E3129" s="5" t="s">
        <v>9302</v>
      </c>
      <c r="F3129" s="6" t="s">
        <v>9303</v>
      </c>
    </row>
    <row r="3130">
      <c r="A3130" s="5" t="s">
        <v>29</v>
      </c>
      <c r="B3130" s="5" t="s">
        <v>369</v>
      </c>
      <c r="C3130" s="5" t="s">
        <v>9304</v>
      </c>
      <c r="D3130" s="5" t="s">
        <v>468</v>
      </c>
      <c r="E3130" s="5"/>
      <c r="F3130" s="6" t="s">
        <v>9305</v>
      </c>
    </row>
    <row r="3131">
      <c r="A3131" s="5" t="s">
        <v>29</v>
      </c>
      <c r="B3131" s="5" t="s">
        <v>369</v>
      </c>
      <c r="C3131" s="5" t="s">
        <v>9306</v>
      </c>
      <c r="D3131" s="5" t="s">
        <v>468</v>
      </c>
      <c r="E3131" s="5" t="s">
        <v>9307</v>
      </c>
      <c r="F3131" s="6" t="s">
        <v>9308</v>
      </c>
    </row>
    <row r="3132">
      <c r="A3132" s="5" t="s">
        <v>29</v>
      </c>
      <c r="B3132" s="5" t="s">
        <v>370</v>
      </c>
      <c r="C3132" s="5" t="s">
        <v>9309</v>
      </c>
      <c r="D3132" s="5" t="s">
        <v>468</v>
      </c>
      <c r="E3132" s="5"/>
      <c r="F3132" s="6" t="s">
        <v>9310</v>
      </c>
    </row>
    <row r="3133">
      <c r="A3133" s="5" t="s">
        <v>29</v>
      </c>
      <c r="B3133" s="5" t="s">
        <v>370</v>
      </c>
      <c r="C3133" s="5" t="s">
        <v>9311</v>
      </c>
      <c r="D3133" s="5" t="s">
        <v>468</v>
      </c>
      <c r="E3133" s="5" t="s">
        <v>9312</v>
      </c>
      <c r="F3133" s="6" t="s">
        <v>9313</v>
      </c>
    </row>
    <row r="3134">
      <c r="A3134" s="5" t="s">
        <v>29</v>
      </c>
      <c r="B3134" s="5" t="s">
        <v>370</v>
      </c>
      <c r="C3134" s="5" t="s">
        <v>9314</v>
      </c>
      <c r="D3134" s="5" t="s">
        <v>468</v>
      </c>
      <c r="E3134" s="5" t="s">
        <v>9315</v>
      </c>
      <c r="F3134" s="6" t="s">
        <v>9316</v>
      </c>
    </row>
    <row r="3135">
      <c r="A3135" s="5" t="s">
        <v>29</v>
      </c>
      <c r="B3135" s="5" t="s">
        <v>371</v>
      </c>
      <c r="C3135" s="5" t="s">
        <v>9317</v>
      </c>
      <c r="D3135" s="5" t="s">
        <v>468</v>
      </c>
      <c r="E3135" s="5" t="s">
        <v>9318</v>
      </c>
      <c r="F3135" s="6" t="s">
        <v>9319</v>
      </c>
    </row>
    <row r="3136">
      <c r="A3136" s="5" t="s">
        <v>29</v>
      </c>
      <c r="B3136" s="5" t="s">
        <v>371</v>
      </c>
      <c r="C3136" s="5" t="s">
        <v>9320</v>
      </c>
      <c r="D3136" s="5" t="s">
        <v>468</v>
      </c>
      <c r="E3136" s="5"/>
      <c r="F3136" s="6" t="s">
        <v>9321</v>
      </c>
    </row>
    <row r="3137">
      <c r="A3137" s="5" t="s">
        <v>29</v>
      </c>
      <c r="B3137" s="5" t="s">
        <v>371</v>
      </c>
      <c r="C3137" s="5" t="s">
        <v>9322</v>
      </c>
      <c r="D3137" s="5" t="s">
        <v>548</v>
      </c>
      <c r="E3137" s="5" t="s">
        <v>9323</v>
      </c>
      <c r="F3137" s="6" t="s">
        <v>9324</v>
      </c>
    </row>
    <row r="3138">
      <c r="A3138" s="5" t="s">
        <v>29</v>
      </c>
      <c r="B3138" s="5" t="s">
        <v>371</v>
      </c>
      <c r="C3138" s="5" t="s">
        <v>9325</v>
      </c>
      <c r="D3138" s="5" t="s">
        <v>468</v>
      </c>
      <c r="E3138" s="5" t="s">
        <v>9326</v>
      </c>
      <c r="F3138" s="6" t="s">
        <v>9327</v>
      </c>
    </row>
    <row r="3139">
      <c r="A3139" s="5" t="s">
        <v>29</v>
      </c>
      <c r="B3139" s="5" t="s">
        <v>372</v>
      </c>
      <c r="C3139" s="5" t="s">
        <v>9328</v>
      </c>
      <c r="D3139" s="5" t="s">
        <v>468</v>
      </c>
      <c r="E3139" s="5" t="s">
        <v>9329</v>
      </c>
      <c r="F3139" s="6" t="s">
        <v>9330</v>
      </c>
    </row>
    <row r="3140">
      <c r="A3140" s="5" t="s">
        <v>29</v>
      </c>
      <c r="B3140" s="5" t="s">
        <v>372</v>
      </c>
      <c r="C3140" s="5" t="s">
        <v>9331</v>
      </c>
      <c r="D3140" s="5" t="s">
        <v>468</v>
      </c>
      <c r="E3140" s="5" t="s">
        <v>9332</v>
      </c>
      <c r="F3140" s="6" t="s">
        <v>9333</v>
      </c>
    </row>
    <row r="3141">
      <c r="A3141" s="5" t="s">
        <v>29</v>
      </c>
      <c r="B3141" s="5" t="s">
        <v>372</v>
      </c>
      <c r="C3141" s="5" t="s">
        <v>9334</v>
      </c>
      <c r="D3141" s="5" t="s">
        <v>468</v>
      </c>
      <c r="E3141" s="5" t="s">
        <v>9335</v>
      </c>
      <c r="F3141" s="6" t="s">
        <v>9336</v>
      </c>
    </row>
    <row r="3142">
      <c r="A3142" s="5" t="s">
        <v>29</v>
      </c>
      <c r="B3142" s="5" t="s">
        <v>372</v>
      </c>
      <c r="C3142" s="5" t="s">
        <v>9337</v>
      </c>
      <c r="D3142" s="5" t="s">
        <v>468</v>
      </c>
      <c r="E3142" s="5" t="s">
        <v>9338</v>
      </c>
      <c r="F3142" s="6" t="s">
        <v>9339</v>
      </c>
    </row>
    <row r="3143">
      <c r="A3143" s="5" t="s">
        <v>29</v>
      </c>
      <c r="B3143" s="5" t="s">
        <v>372</v>
      </c>
      <c r="C3143" s="5" t="s">
        <v>9340</v>
      </c>
      <c r="D3143" s="5" t="s">
        <v>468</v>
      </c>
      <c r="E3143" s="5" t="s">
        <v>9341</v>
      </c>
      <c r="F3143" s="6" t="s">
        <v>9342</v>
      </c>
    </row>
    <row r="3144">
      <c r="A3144" s="5" t="s">
        <v>29</v>
      </c>
      <c r="B3144" s="5" t="s">
        <v>372</v>
      </c>
      <c r="C3144" s="5" t="s">
        <v>9343</v>
      </c>
      <c r="D3144" s="5" t="s">
        <v>468</v>
      </c>
      <c r="E3144" s="5" t="s">
        <v>9344</v>
      </c>
      <c r="F3144" s="6" t="s">
        <v>9345</v>
      </c>
    </row>
    <row r="3145">
      <c r="A3145" s="5" t="s">
        <v>29</v>
      </c>
      <c r="B3145" s="5" t="s">
        <v>372</v>
      </c>
      <c r="C3145" s="5" t="s">
        <v>9346</v>
      </c>
      <c r="D3145" s="5" t="s">
        <v>468</v>
      </c>
      <c r="E3145" s="5" t="s">
        <v>9347</v>
      </c>
      <c r="F3145" s="6" t="s">
        <v>9348</v>
      </c>
    </row>
    <row r="3146">
      <c r="A3146" s="5" t="s">
        <v>29</v>
      </c>
      <c r="B3146" s="5" t="s">
        <v>372</v>
      </c>
      <c r="C3146" s="5" t="s">
        <v>9349</v>
      </c>
      <c r="D3146" s="5" t="s">
        <v>468</v>
      </c>
      <c r="E3146" s="5" t="s">
        <v>9350</v>
      </c>
      <c r="F3146" s="6" t="s">
        <v>9351</v>
      </c>
    </row>
    <row r="3147">
      <c r="A3147" s="5" t="s">
        <v>29</v>
      </c>
      <c r="B3147" s="5" t="s">
        <v>372</v>
      </c>
      <c r="C3147" s="5" t="s">
        <v>9352</v>
      </c>
      <c r="D3147" s="5" t="s">
        <v>468</v>
      </c>
      <c r="E3147" s="5"/>
      <c r="F3147" s="6" t="s">
        <v>9353</v>
      </c>
    </row>
    <row r="3148">
      <c r="A3148" s="5" t="s">
        <v>29</v>
      </c>
      <c r="B3148" s="5" t="s">
        <v>373</v>
      </c>
      <c r="C3148" s="5" t="s">
        <v>9354</v>
      </c>
      <c r="D3148" s="5" t="s">
        <v>548</v>
      </c>
      <c r="E3148" s="5" t="s">
        <v>9355</v>
      </c>
      <c r="F3148" s="6" t="s">
        <v>9356</v>
      </c>
    </row>
    <row r="3149">
      <c r="A3149" s="5" t="s">
        <v>29</v>
      </c>
      <c r="B3149" s="5" t="s">
        <v>374</v>
      </c>
      <c r="C3149" s="5" t="s">
        <v>9357</v>
      </c>
      <c r="D3149" s="5" t="s">
        <v>468</v>
      </c>
      <c r="E3149" s="5" t="s">
        <v>9358</v>
      </c>
      <c r="F3149" s="6" t="s">
        <v>9359</v>
      </c>
    </row>
    <row r="3150">
      <c r="A3150" s="5" t="s">
        <v>29</v>
      </c>
      <c r="B3150" s="5" t="s">
        <v>374</v>
      </c>
      <c r="C3150" s="5" t="s">
        <v>9360</v>
      </c>
      <c r="D3150" s="5" t="s">
        <v>468</v>
      </c>
      <c r="E3150" s="5" t="s">
        <v>9361</v>
      </c>
      <c r="F3150" s="6" t="s">
        <v>9362</v>
      </c>
    </row>
    <row r="3151">
      <c r="A3151" s="5" t="s">
        <v>29</v>
      </c>
      <c r="B3151" s="5" t="s">
        <v>374</v>
      </c>
      <c r="C3151" s="5" t="s">
        <v>9363</v>
      </c>
      <c r="D3151" s="5" t="s">
        <v>468</v>
      </c>
      <c r="E3151" s="5" t="s">
        <v>9364</v>
      </c>
      <c r="F3151" s="6" t="s">
        <v>9365</v>
      </c>
    </row>
    <row r="3152">
      <c r="A3152" s="5" t="s">
        <v>29</v>
      </c>
      <c r="B3152" s="5" t="s">
        <v>375</v>
      </c>
      <c r="C3152" s="5" t="s">
        <v>375</v>
      </c>
      <c r="D3152" s="5" t="s">
        <v>468</v>
      </c>
      <c r="E3152" s="5" t="s">
        <v>9366</v>
      </c>
      <c r="F3152" s="6" t="s">
        <v>9367</v>
      </c>
    </row>
    <row r="3153">
      <c r="A3153" s="5" t="s">
        <v>29</v>
      </c>
      <c r="B3153" s="5" t="s">
        <v>375</v>
      </c>
      <c r="C3153" s="5" t="s">
        <v>9368</v>
      </c>
      <c r="D3153" s="5" t="s">
        <v>468</v>
      </c>
      <c r="E3153" s="5" t="s">
        <v>9369</v>
      </c>
      <c r="F3153" s="6" t="s">
        <v>9370</v>
      </c>
    </row>
    <row r="3154">
      <c r="A3154" s="5" t="s">
        <v>29</v>
      </c>
      <c r="B3154" s="5" t="s">
        <v>375</v>
      </c>
      <c r="C3154" s="5" t="s">
        <v>9371</v>
      </c>
      <c r="D3154" s="5" t="s">
        <v>468</v>
      </c>
      <c r="E3154" s="5" t="s">
        <v>9372</v>
      </c>
      <c r="F3154" s="6" t="s">
        <v>9373</v>
      </c>
    </row>
    <row r="3155">
      <c r="A3155" s="5" t="s">
        <v>29</v>
      </c>
      <c r="B3155" s="5" t="s">
        <v>375</v>
      </c>
      <c r="C3155" s="5" t="s">
        <v>9374</v>
      </c>
      <c r="D3155" s="5" t="s">
        <v>548</v>
      </c>
      <c r="E3155" s="5"/>
      <c r="F3155" s="6" t="s">
        <v>9375</v>
      </c>
    </row>
    <row r="3156">
      <c r="A3156" s="5" t="s">
        <v>29</v>
      </c>
      <c r="B3156" s="5" t="s">
        <v>376</v>
      </c>
      <c r="C3156" s="5" t="s">
        <v>9376</v>
      </c>
      <c r="D3156" s="5" t="s">
        <v>548</v>
      </c>
      <c r="E3156" s="5" t="s">
        <v>9158</v>
      </c>
      <c r="F3156" s="6" t="s">
        <v>9377</v>
      </c>
    </row>
    <row r="3157">
      <c r="A3157" s="5" t="s">
        <v>29</v>
      </c>
      <c r="B3157" s="5" t="s">
        <v>377</v>
      </c>
      <c r="C3157" s="5" t="s">
        <v>9378</v>
      </c>
      <c r="D3157" s="5" t="s">
        <v>468</v>
      </c>
      <c r="E3157" s="5" t="s">
        <v>9379</v>
      </c>
      <c r="F3157" s="6" t="s">
        <v>9380</v>
      </c>
    </row>
    <row r="3158">
      <c r="A3158" s="5" t="s">
        <v>29</v>
      </c>
      <c r="B3158" s="5" t="s">
        <v>377</v>
      </c>
      <c r="C3158" s="5" t="s">
        <v>9381</v>
      </c>
      <c r="D3158" s="5" t="s">
        <v>468</v>
      </c>
      <c r="E3158" s="5" t="s">
        <v>9382</v>
      </c>
      <c r="F3158" s="6" t="s">
        <v>9383</v>
      </c>
    </row>
    <row r="3159">
      <c r="A3159" s="5" t="s">
        <v>30</v>
      </c>
      <c r="B3159" s="5" t="s">
        <v>378</v>
      </c>
      <c r="C3159" s="5" t="s">
        <v>9384</v>
      </c>
      <c r="D3159" s="5" t="s">
        <v>548</v>
      </c>
      <c r="E3159" s="5" t="s">
        <v>9385</v>
      </c>
      <c r="F3159" s="6" t="s">
        <v>9386</v>
      </c>
    </row>
    <row r="3160">
      <c r="A3160" s="5" t="s">
        <v>30</v>
      </c>
      <c r="B3160" s="5" t="s">
        <v>379</v>
      </c>
      <c r="C3160" s="5" t="s">
        <v>9387</v>
      </c>
      <c r="D3160" s="5" t="s">
        <v>468</v>
      </c>
      <c r="E3160" s="5" t="s">
        <v>9388</v>
      </c>
      <c r="F3160" s="6" t="s">
        <v>9389</v>
      </c>
    </row>
    <row r="3161">
      <c r="A3161" s="5" t="s">
        <v>30</v>
      </c>
      <c r="B3161" s="5" t="s">
        <v>379</v>
      </c>
      <c r="C3161" s="5" t="s">
        <v>9390</v>
      </c>
      <c r="D3161" s="5" t="s">
        <v>468</v>
      </c>
      <c r="E3161" s="5" t="s">
        <v>9391</v>
      </c>
      <c r="F3161" s="6" t="s">
        <v>9392</v>
      </c>
    </row>
    <row r="3162">
      <c r="A3162" s="5" t="s">
        <v>30</v>
      </c>
      <c r="B3162" s="5" t="s">
        <v>379</v>
      </c>
      <c r="C3162" s="5" t="s">
        <v>9393</v>
      </c>
      <c r="D3162" s="5" t="s">
        <v>468</v>
      </c>
      <c r="E3162" s="5" t="s">
        <v>9394</v>
      </c>
      <c r="F3162" s="6" t="s">
        <v>9395</v>
      </c>
    </row>
    <row r="3163">
      <c r="A3163" s="5" t="s">
        <v>30</v>
      </c>
      <c r="B3163" s="5" t="s">
        <v>379</v>
      </c>
      <c r="C3163" s="5" t="s">
        <v>9396</v>
      </c>
      <c r="D3163" s="5" t="s">
        <v>468</v>
      </c>
      <c r="E3163" s="5"/>
      <c r="F3163" s="6" t="s">
        <v>9397</v>
      </c>
    </row>
    <row r="3164">
      <c r="A3164" s="5" t="s">
        <v>30</v>
      </c>
      <c r="B3164" s="5" t="s">
        <v>379</v>
      </c>
      <c r="C3164" s="5" t="s">
        <v>9398</v>
      </c>
      <c r="D3164" s="5" t="s">
        <v>468</v>
      </c>
      <c r="E3164" s="5"/>
      <c r="F3164" s="6" t="s">
        <v>9399</v>
      </c>
    </row>
    <row r="3165">
      <c r="A3165" s="5" t="s">
        <v>30</v>
      </c>
      <c r="B3165" s="5" t="s">
        <v>379</v>
      </c>
      <c r="C3165" s="5" t="s">
        <v>9400</v>
      </c>
      <c r="D3165" s="5" t="s">
        <v>468</v>
      </c>
      <c r="E3165" s="5" t="s">
        <v>9401</v>
      </c>
      <c r="F3165" s="6" t="s">
        <v>9402</v>
      </c>
    </row>
    <row r="3166">
      <c r="A3166" s="5" t="s">
        <v>30</v>
      </c>
      <c r="B3166" s="5" t="s">
        <v>379</v>
      </c>
      <c r="C3166" s="5" t="s">
        <v>9403</v>
      </c>
      <c r="D3166" s="5" t="s">
        <v>468</v>
      </c>
      <c r="E3166" s="5" t="s">
        <v>9404</v>
      </c>
      <c r="F3166" s="6" t="s">
        <v>9405</v>
      </c>
    </row>
    <row r="3167">
      <c r="A3167" s="5" t="s">
        <v>30</v>
      </c>
      <c r="B3167" s="5" t="s">
        <v>379</v>
      </c>
      <c r="C3167" s="5" t="s">
        <v>379</v>
      </c>
      <c r="D3167" s="5" t="s">
        <v>468</v>
      </c>
      <c r="E3167" s="5" t="s">
        <v>9394</v>
      </c>
      <c r="F3167" s="6" t="s">
        <v>9406</v>
      </c>
    </row>
    <row r="3168">
      <c r="A3168" s="5" t="s">
        <v>30</v>
      </c>
      <c r="B3168" s="5" t="s">
        <v>379</v>
      </c>
      <c r="C3168" s="5" t="s">
        <v>9407</v>
      </c>
      <c r="D3168" s="5" t="s">
        <v>468</v>
      </c>
      <c r="E3168" s="5" t="s">
        <v>9408</v>
      </c>
      <c r="F3168" s="6" t="s">
        <v>9409</v>
      </c>
    </row>
    <row r="3169">
      <c r="A3169" s="5" t="s">
        <v>30</v>
      </c>
      <c r="B3169" s="5" t="s">
        <v>379</v>
      </c>
      <c r="C3169" s="5" t="s">
        <v>9410</v>
      </c>
      <c r="D3169" s="5" t="s">
        <v>468</v>
      </c>
      <c r="E3169" s="5"/>
      <c r="F3169" s="6" t="s">
        <v>9411</v>
      </c>
    </row>
    <row r="3170">
      <c r="A3170" s="5" t="s">
        <v>30</v>
      </c>
      <c r="B3170" s="5" t="s">
        <v>379</v>
      </c>
      <c r="C3170" s="5" t="s">
        <v>9412</v>
      </c>
      <c r="D3170" s="5" t="s">
        <v>468</v>
      </c>
      <c r="E3170" s="5"/>
      <c r="F3170" s="6" t="s">
        <v>9413</v>
      </c>
    </row>
    <row r="3171">
      <c r="A3171" s="5" t="s">
        <v>30</v>
      </c>
      <c r="B3171" s="5" t="s">
        <v>380</v>
      </c>
      <c r="C3171" s="5" t="s">
        <v>9414</v>
      </c>
      <c r="D3171" s="5" t="s">
        <v>468</v>
      </c>
      <c r="E3171" s="5"/>
      <c r="F3171" s="6" t="s">
        <v>9415</v>
      </c>
    </row>
    <row r="3172">
      <c r="A3172" s="5" t="s">
        <v>30</v>
      </c>
      <c r="B3172" s="5" t="s">
        <v>380</v>
      </c>
      <c r="C3172" s="5" t="s">
        <v>9416</v>
      </c>
      <c r="D3172" s="5" t="s">
        <v>468</v>
      </c>
      <c r="E3172" s="5" t="s">
        <v>9417</v>
      </c>
      <c r="F3172" s="6" t="s">
        <v>9418</v>
      </c>
    </row>
    <row r="3173">
      <c r="A3173" s="5" t="s">
        <v>30</v>
      </c>
      <c r="B3173" s="5" t="s">
        <v>380</v>
      </c>
      <c r="C3173" s="5" t="s">
        <v>9419</v>
      </c>
      <c r="D3173" s="5" t="s">
        <v>468</v>
      </c>
      <c r="E3173" s="5" t="s">
        <v>9420</v>
      </c>
      <c r="F3173" s="6" t="s">
        <v>9421</v>
      </c>
    </row>
    <row r="3174">
      <c r="A3174" s="5" t="s">
        <v>30</v>
      </c>
      <c r="B3174" s="5" t="s">
        <v>381</v>
      </c>
      <c r="C3174" s="5" t="s">
        <v>9422</v>
      </c>
      <c r="D3174" s="5" t="s">
        <v>548</v>
      </c>
      <c r="E3174" s="5"/>
      <c r="F3174" s="6" t="s">
        <v>9423</v>
      </c>
    </row>
    <row r="3175">
      <c r="A3175" s="5" t="s">
        <v>30</v>
      </c>
      <c r="B3175" s="5" t="s">
        <v>381</v>
      </c>
      <c r="C3175" s="5" t="s">
        <v>9424</v>
      </c>
      <c r="D3175" s="5" t="s">
        <v>468</v>
      </c>
      <c r="E3175" s="5" t="s">
        <v>9425</v>
      </c>
      <c r="F3175" s="6" t="s">
        <v>9426</v>
      </c>
    </row>
    <row r="3176">
      <c r="A3176" s="5" t="s">
        <v>30</v>
      </c>
      <c r="B3176" s="5" t="s">
        <v>381</v>
      </c>
      <c r="C3176" s="5" t="s">
        <v>9427</v>
      </c>
      <c r="D3176" s="5" t="s">
        <v>548</v>
      </c>
      <c r="E3176" s="5" t="s">
        <v>9428</v>
      </c>
      <c r="F3176" s="6" t="s">
        <v>9429</v>
      </c>
    </row>
    <row r="3177">
      <c r="A3177" s="5" t="s">
        <v>30</v>
      </c>
      <c r="B3177" s="5" t="s">
        <v>381</v>
      </c>
      <c r="C3177" s="5" t="s">
        <v>9430</v>
      </c>
      <c r="D3177" s="5" t="s">
        <v>468</v>
      </c>
      <c r="E3177" s="5" t="s">
        <v>9431</v>
      </c>
      <c r="F3177" s="6" t="s">
        <v>9432</v>
      </c>
    </row>
    <row r="3178">
      <c r="A3178" s="5" t="s">
        <v>30</v>
      </c>
      <c r="B3178" s="5" t="s">
        <v>381</v>
      </c>
      <c r="C3178" s="5" t="s">
        <v>9433</v>
      </c>
      <c r="D3178" s="5" t="s">
        <v>468</v>
      </c>
      <c r="E3178" s="5" t="s">
        <v>9434</v>
      </c>
      <c r="F3178" s="6" t="s">
        <v>9435</v>
      </c>
    </row>
    <row r="3179">
      <c r="A3179" s="5" t="s">
        <v>30</v>
      </c>
      <c r="B3179" s="5" t="s">
        <v>381</v>
      </c>
      <c r="C3179" s="5" t="s">
        <v>9436</v>
      </c>
      <c r="D3179" s="5" t="s">
        <v>468</v>
      </c>
      <c r="E3179" s="5" t="s">
        <v>9437</v>
      </c>
      <c r="F3179" s="6" t="s">
        <v>9438</v>
      </c>
    </row>
    <row r="3180">
      <c r="A3180" s="5" t="s">
        <v>30</v>
      </c>
      <c r="B3180" s="5" t="s">
        <v>381</v>
      </c>
      <c r="C3180" s="5" t="s">
        <v>9439</v>
      </c>
      <c r="D3180" s="5" t="s">
        <v>468</v>
      </c>
      <c r="E3180" s="5" t="s">
        <v>9440</v>
      </c>
      <c r="F3180" s="6" t="s">
        <v>9441</v>
      </c>
    </row>
    <row r="3181">
      <c r="A3181" s="5" t="s">
        <v>30</v>
      </c>
      <c r="B3181" s="5" t="s">
        <v>381</v>
      </c>
      <c r="C3181" s="5" t="s">
        <v>381</v>
      </c>
      <c r="D3181" s="5" t="s">
        <v>468</v>
      </c>
      <c r="E3181" s="5" t="s">
        <v>9442</v>
      </c>
      <c r="F3181" s="6" t="s">
        <v>9443</v>
      </c>
    </row>
    <row r="3182">
      <c r="A3182" s="5" t="s">
        <v>30</v>
      </c>
      <c r="B3182" s="5" t="s">
        <v>382</v>
      </c>
      <c r="C3182" s="5" t="s">
        <v>9444</v>
      </c>
      <c r="D3182" s="5" t="s">
        <v>468</v>
      </c>
      <c r="E3182" s="5" t="s">
        <v>9445</v>
      </c>
      <c r="F3182" s="6" t="s">
        <v>9446</v>
      </c>
    </row>
    <row r="3183">
      <c r="A3183" s="5" t="s">
        <v>30</v>
      </c>
      <c r="B3183" s="5" t="s">
        <v>382</v>
      </c>
      <c r="C3183" s="5" t="s">
        <v>9447</v>
      </c>
      <c r="D3183" s="5" t="s">
        <v>468</v>
      </c>
      <c r="E3183" s="5" t="s">
        <v>9448</v>
      </c>
      <c r="F3183" s="6" t="s">
        <v>9449</v>
      </c>
    </row>
    <row r="3184">
      <c r="A3184" s="5" t="s">
        <v>30</v>
      </c>
      <c r="B3184" s="5" t="s">
        <v>383</v>
      </c>
      <c r="C3184" s="5" t="s">
        <v>9450</v>
      </c>
      <c r="D3184" s="5" t="s">
        <v>468</v>
      </c>
      <c r="E3184" s="5" t="s">
        <v>9451</v>
      </c>
      <c r="F3184" s="6" t="s">
        <v>9452</v>
      </c>
    </row>
    <row r="3185">
      <c r="A3185" s="5" t="s">
        <v>30</v>
      </c>
      <c r="B3185" s="5" t="s">
        <v>383</v>
      </c>
      <c r="C3185" s="5" t="s">
        <v>9453</v>
      </c>
      <c r="D3185" s="5" t="s">
        <v>468</v>
      </c>
      <c r="E3185" s="5" t="s">
        <v>9454</v>
      </c>
      <c r="F3185" s="6" t="s">
        <v>9455</v>
      </c>
    </row>
    <row r="3186">
      <c r="A3186" s="5" t="s">
        <v>30</v>
      </c>
      <c r="B3186" s="5" t="s">
        <v>384</v>
      </c>
      <c r="C3186" s="5" t="s">
        <v>9456</v>
      </c>
      <c r="D3186" s="5" t="s">
        <v>468</v>
      </c>
      <c r="E3186" s="5" t="s">
        <v>9457</v>
      </c>
      <c r="F3186" s="6" t="s">
        <v>9458</v>
      </c>
    </row>
    <row r="3187">
      <c r="A3187" s="5" t="s">
        <v>30</v>
      </c>
      <c r="B3187" s="5" t="s">
        <v>384</v>
      </c>
      <c r="C3187" s="5" t="s">
        <v>9459</v>
      </c>
      <c r="D3187" s="5" t="s">
        <v>468</v>
      </c>
      <c r="E3187" s="5" t="s">
        <v>9460</v>
      </c>
      <c r="F3187" s="6" t="s">
        <v>9461</v>
      </c>
    </row>
    <row r="3188">
      <c r="A3188" s="5" t="s">
        <v>30</v>
      </c>
      <c r="B3188" s="5" t="s">
        <v>384</v>
      </c>
      <c r="C3188" s="5" t="s">
        <v>9462</v>
      </c>
      <c r="D3188" s="5" t="s">
        <v>468</v>
      </c>
      <c r="E3188" s="5" t="s">
        <v>9463</v>
      </c>
      <c r="F3188" s="6" t="s">
        <v>9464</v>
      </c>
    </row>
    <row r="3189">
      <c r="A3189" s="5" t="s">
        <v>30</v>
      </c>
      <c r="B3189" s="5" t="s">
        <v>384</v>
      </c>
      <c r="C3189" s="5" t="s">
        <v>9465</v>
      </c>
      <c r="D3189" s="5" t="s">
        <v>468</v>
      </c>
      <c r="E3189" s="5" t="s">
        <v>9466</v>
      </c>
      <c r="F3189" s="6" t="s">
        <v>9467</v>
      </c>
    </row>
    <row r="3190">
      <c r="A3190" s="5" t="s">
        <v>30</v>
      </c>
      <c r="B3190" s="5" t="s">
        <v>384</v>
      </c>
      <c r="C3190" s="5" t="s">
        <v>9468</v>
      </c>
      <c r="D3190" s="5" t="s">
        <v>468</v>
      </c>
      <c r="E3190" s="5"/>
      <c r="F3190" s="6" t="s">
        <v>9469</v>
      </c>
    </row>
    <row r="3191">
      <c r="A3191" s="5" t="s">
        <v>30</v>
      </c>
      <c r="B3191" s="5" t="s">
        <v>384</v>
      </c>
      <c r="C3191" s="5" t="s">
        <v>9470</v>
      </c>
      <c r="D3191" s="5" t="s">
        <v>468</v>
      </c>
      <c r="E3191" s="5" t="s">
        <v>9471</v>
      </c>
      <c r="F3191" s="6" t="s">
        <v>9472</v>
      </c>
    </row>
    <row r="3192">
      <c r="A3192" s="5" t="s">
        <v>30</v>
      </c>
      <c r="B3192" s="5" t="s">
        <v>384</v>
      </c>
      <c r="C3192" s="5" t="s">
        <v>9473</v>
      </c>
      <c r="D3192" s="5" t="s">
        <v>468</v>
      </c>
      <c r="E3192" s="5" t="s">
        <v>9474</v>
      </c>
      <c r="F3192" s="6" t="s">
        <v>9475</v>
      </c>
    </row>
    <row r="3193">
      <c r="A3193" s="5" t="s">
        <v>30</v>
      </c>
      <c r="B3193" s="5" t="s">
        <v>384</v>
      </c>
      <c r="C3193" s="5" t="s">
        <v>9476</v>
      </c>
      <c r="D3193" s="5" t="s">
        <v>548</v>
      </c>
      <c r="E3193" s="5" t="s">
        <v>9477</v>
      </c>
      <c r="F3193" s="6" t="s">
        <v>9478</v>
      </c>
    </row>
    <row r="3194">
      <c r="A3194" s="5" t="s">
        <v>30</v>
      </c>
      <c r="B3194" s="5" t="s">
        <v>384</v>
      </c>
      <c r="C3194" s="5" t="s">
        <v>9479</v>
      </c>
      <c r="D3194" s="5" t="s">
        <v>468</v>
      </c>
      <c r="E3194" s="5" t="s">
        <v>9480</v>
      </c>
      <c r="F3194" s="6" t="s">
        <v>9481</v>
      </c>
    </row>
    <row r="3195">
      <c r="A3195" s="5" t="s">
        <v>30</v>
      </c>
      <c r="B3195" s="5" t="s">
        <v>384</v>
      </c>
      <c r="C3195" s="5" t="s">
        <v>9482</v>
      </c>
      <c r="D3195" s="5" t="s">
        <v>468</v>
      </c>
      <c r="E3195" s="5"/>
      <c r="F3195" s="6" t="s">
        <v>9483</v>
      </c>
    </row>
    <row r="3196">
      <c r="A3196" s="5" t="s">
        <v>30</v>
      </c>
      <c r="B3196" s="5" t="s">
        <v>384</v>
      </c>
      <c r="C3196" s="5" t="s">
        <v>9484</v>
      </c>
      <c r="D3196" s="5" t="s">
        <v>468</v>
      </c>
      <c r="E3196" s="5" t="s">
        <v>9485</v>
      </c>
      <c r="F3196" s="6" t="s">
        <v>9486</v>
      </c>
    </row>
    <row r="3197">
      <c r="A3197" s="5" t="s">
        <v>30</v>
      </c>
      <c r="B3197" s="5" t="s">
        <v>384</v>
      </c>
      <c r="C3197" s="5" t="s">
        <v>9487</v>
      </c>
      <c r="D3197" s="5" t="s">
        <v>468</v>
      </c>
      <c r="E3197" s="5" t="s">
        <v>9488</v>
      </c>
      <c r="F3197" s="6" t="s">
        <v>9489</v>
      </c>
    </row>
    <row r="3198">
      <c r="A3198" s="5" t="s">
        <v>30</v>
      </c>
      <c r="B3198" s="5" t="s">
        <v>384</v>
      </c>
      <c r="C3198" s="5" t="s">
        <v>9490</v>
      </c>
      <c r="D3198" s="5" t="s">
        <v>468</v>
      </c>
      <c r="E3198" s="5" t="s">
        <v>9491</v>
      </c>
      <c r="F3198" s="6" t="s">
        <v>9492</v>
      </c>
    </row>
    <row r="3199">
      <c r="A3199" s="5" t="s">
        <v>30</v>
      </c>
      <c r="B3199" s="5" t="s">
        <v>384</v>
      </c>
      <c r="C3199" s="5" t="s">
        <v>384</v>
      </c>
      <c r="D3199" s="5" t="s">
        <v>468</v>
      </c>
      <c r="E3199" s="5" t="s">
        <v>9493</v>
      </c>
      <c r="F3199" s="6" t="s">
        <v>9494</v>
      </c>
    </row>
    <row r="3200">
      <c r="A3200" s="5" t="s">
        <v>30</v>
      </c>
      <c r="B3200" s="5" t="s">
        <v>384</v>
      </c>
      <c r="C3200" s="5" t="s">
        <v>9495</v>
      </c>
      <c r="D3200" s="5" t="s">
        <v>468</v>
      </c>
      <c r="E3200" s="5" t="s">
        <v>9496</v>
      </c>
      <c r="F3200" s="6" t="s">
        <v>9497</v>
      </c>
    </row>
    <row r="3201">
      <c r="A3201" s="5" t="s">
        <v>30</v>
      </c>
      <c r="B3201" s="5" t="s">
        <v>385</v>
      </c>
      <c r="C3201" s="5" t="s">
        <v>9498</v>
      </c>
      <c r="D3201" s="5" t="s">
        <v>468</v>
      </c>
      <c r="E3201" s="5" t="s">
        <v>9499</v>
      </c>
      <c r="F3201" s="6" t="s">
        <v>9500</v>
      </c>
    </row>
    <row r="3202">
      <c r="A3202" s="5" t="s">
        <v>30</v>
      </c>
      <c r="B3202" s="5" t="s">
        <v>385</v>
      </c>
      <c r="C3202" s="5" t="s">
        <v>9501</v>
      </c>
      <c r="D3202" s="5" t="s">
        <v>468</v>
      </c>
      <c r="E3202" s="5" t="s">
        <v>9502</v>
      </c>
      <c r="F3202" s="6" t="s">
        <v>9503</v>
      </c>
    </row>
    <row r="3203">
      <c r="A3203" s="5" t="s">
        <v>30</v>
      </c>
      <c r="B3203" s="5" t="s">
        <v>385</v>
      </c>
      <c r="C3203" s="5" t="s">
        <v>385</v>
      </c>
      <c r="D3203" s="5" t="s">
        <v>468</v>
      </c>
      <c r="E3203" s="5" t="s">
        <v>9504</v>
      </c>
      <c r="F3203" s="6" t="s">
        <v>9505</v>
      </c>
    </row>
    <row r="3204">
      <c r="A3204" s="5" t="s">
        <v>30</v>
      </c>
      <c r="B3204" s="5" t="s">
        <v>385</v>
      </c>
      <c r="C3204" s="5" t="s">
        <v>9506</v>
      </c>
      <c r="D3204" s="5" t="s">
        <v>468</v>
      </c>
      <c r="E3204" s="5" t="s">
        <v>9507</v>
      </c>
      <c r="F3204" s="6" t="s">
        <v>9508</v>
      </c>
    </row>
    <row r="3205">
      <c r="A3205" s="5" t="s">
        <v>30</v>
      </c>
      <c r="B3205" s="5" t="s">
        <v>385</v>
      </c>
      <c r="C3205" s="5" t="s">
        <v>9509</v>
      </c>
      <c r="D3205" s="5" t="s">
        <v>468</v>
      </c>
      <c r="E3205" s="5" t="s">
        <v>9510</v>
      </c>
      <c r="F3205" s="6" t="s">
        <v>9511</v>
      </c>
    </row>
    <row r="3206">
      <c r="A3206" s="5" t="s">
        <v>30</v>
      </c>
      <c r="B3206" s="5" t="s">
        <v>385</v>
      </c>
      <c r="C3206" s="5" t="s">
        <v>9512</v>
      </c>
      <c r="D3206" s="5" t="s">
        <v>468</v>
      </c>
      <c r="E3206" s="5"/>
      <c r="F3206" s="6" t="s">
        <v>9513</v>
      </c>
    </row>
    <row r="3207">
      <c r="A3207" s="5" t="s">
        <v>30</v>
      </c>
      <c r="B3207" s="5" t="s">
        <v>385</v>
      </c>
      <c r="C3207" s="5" t="s">
        <v>9514</v>
      </c>
      <c r="D3207" s="5" t="s">
        <v>468</v>
      </c>
      <c r="E3207" s="5" t="s">
        <v>9515</v>
      </c>
      <c r="F3207" s="6" t="s">
        <v>9516</v>
      </c>
    </row>
    <row r="3208">
      <c r="A3208" s="5" t="s">
        <v>30</v>
      </c>
      <c r="B3208" s="5" t="s">
        <v>385</v>
      </c>
      <c r="C3208" s="5" t="s">
        <v>9517</v>
      </c>
      <c r="D3208" s="5" t="s">
        <v>468</v>
      </c>
      <c r="E3208" s="5" t="s">
        <v>9518</v>
      </c>
      <c r="F3208" s="6" t="s">
        <v>9519</v>
      </c>
    </row>
    <row r="3209">
      <c r="A3209" s="5" t="s">
        <v>30</v>
      </c>
      <c r="B3209" s="5" t="s">
        <v>386</v>
      </c>
      <c r="C3209" s="5" t="s">
        <v>9520</v>
      </c>
      <c r="D3209" s="5" t="s">
        <v>458</v>
      </c>
      <c r="E3209" s="5" t="s">
        <v>9521</v>
      </c>
      <c r="F3209" s="6" t="s">
        <v>9522</v>
      </c>
    </row>
    <row r="3210">
      <c r="A3210" s="5" t="s">
        <v>30</v>
      </c>
      <c r="B3210" s="5" t="s">
        <v>386</v>
      </c>
      <c r="C3210" s="5" t="s">
        <v>9523</v>
      </c>
      <c r="D3210" s="5" t="s">
        <v>468</v>
      </c>
      <c r="E3210" s="5" t="s">
        <v>9524</v>
      </c>
      <c r="F3210" s="6" t="s">
        <v>9525</v>
      </c>
    </row>
    <row r="3211">
      <c r="A3211" s="5" t="s">
        <v>30</v>
      </c>
      <c r="B3211" s="5" t="s">
        <v>386</v>
      </c>
      <c r="C3211" s="5" t="s">
        <v>9526</v>
      </c>
      <c r="D3211" s="5" t="s">
        <v>468</v>
      </c>
      <c r="E3211" s="5" t="s">
        <v>9527</v>
      </c>
      <c r="F3211" s="6" t="s">
        <v>9528</v>
      </c>
    </row>
    <row r="3212">
      <c r="A3212" s="5" t="s">
        <v>30</v>
      </c>
      <c r="B3212" s="5" t="s">
        <v>386</v>
      </c>
      <c r="C3212" s="5" t="s">
        <v>9529</v>
      </c>
      <c r="D3212" s="5" t="s">
        <v>468</v>
      </c>
      <c r="E3212" s="5" t="s">
        <v>9530</v>
      </c>
      <c r="F3212" s="6" t="s">
        <v>9531</v>
      </c>
    </row>
    <row r="3213">
      <c r="A3213" s="5" t="s">
        <v>30</v>
      </c>
      <c r="B3213" s="5" t="s">
        <v>386</v>
      </c>
      <c r="C3213" s="5" t="s">
        <v>9532</v>
      </c>
      <c r="D3213" s="5" t="s">
        <v>468</v>
      </c>
      <c r="E3213" s="5" t="s">
        <v>9515</v>
      </c>
      <c r="F3213" s="6" t="s">
        <v>9533</v>
      </c>
    </row>
    <row r="3214">
      <c r="A3214" s="5" t="s">
        <v>30</v>
      </c>
      <c r="B3214" s="5" t="s">
        <v>386</v>
      </c>
      <c r="C3214" s="5" t="s">
        <v>9534</v>
      </c>
      <c r="D3214" s="5" t="s">
        <v>468</v>
      </c>
      <c r="E3214" s="5" t="s">
        <v>9535</v>
      </c>
      <c r="F3214" s="6" t="s">
        <v>9536</v>
      </c>
    </row>
    <row r="3215">
      <c r="A3215" s="5" t="s">
        <v>30</v>
      </c>
      <c r="B3215" s="5" t="s">
        <v>386</v>
      </c>
      <c r="C3215" s="5" t="s">
        <v>9537</v>
      </c>
      <c r="D3215" s="5" t="s">
        <v>468</v>
      </c>
      <c r="E3215" s="5" t="s">
        <v>1930</v>
      </c>
      <c r="F3215" s="6" t="s">
        <v>9538</v>
      </c>
    </row>
    <row r="3216">
      <c r="A3216" s="5" t="s">
        <v>30</v>
      </c>
      <c r="B3216" s="5" t="s">
        <v>386</v>
      </c>
      <c r="C3216" s="5" t="s">
        <v>9539</v>
      </c>
      <c r="D3216" s="5" t="s">
        <v>468</v>
      </c>
      <c r="E3216" s="5"/>
      <c r="F3216" s="6" t="s">
        <v>9540</v>
      </c>
    </row>
    <row r="3217">
      <c r="A3217" s="5" t="s">
        <v>30</v>
      </c>
      <c r="B3217" s="5" t="s">
        <v>386</v>
      </c>
      <c r="C3217" s="5" t="s">
        <v>9541</v>
      </c>
      <c r="D3217" s="5" t="s">
        <v>468</v>
      </c>
      <c r="E3217" s="5" t="s">
        <v>9542</v>
      </c>
      <c r="F3217" s="6" t="s">
        <v>9543</v>
      </c>
    </row>
    <row r="3218">
      <c r="A3218" s="5" t="s">
        <v>30</v>
      </c>
      <c r="B3218" s="5" t="s">
        <v>386</v>
      </c>
      <c r="C3218" s="5" t="s">
        <v>9544</v>
      </c>
      <c r="D3218" s="5" t="s">
        <v>468</v>
      </c>
      <c r="E3218" s="5" t="s">
        <v>9545</v>
      </c>
      <c r="F3218" s="6" t="s">
        <v>9546</v>
      </c>
    </row>
    <row r="3219">
      <c r="A3219" s="5" t="s">
        <v>30</v>
      </c>
      <c r="B3219" s="5" t="s">
        <v>386</v>
      </c>
      <c r="C3219" s="5" t="s">
        <v>9547</v>
      </c>
      <c r="D3219" s="5" t="s">
        <v>468</v>
      </c>
      <c r="E3219" s="5"/>
      <c r="F3219" s="6" t="s">
        <v>9548</v>
      </c>
    </row>
    <row r="3220">
      <c r="A3220" s="5" t="s">
        <v>30</v>
      </c>
      <c r="B3220" s="5" t="s">
        <v>386</v>
      </c>
      <c r="C3220" s="5" t="s">
        <v>9549</v>
      </c>
      <c r="D3220" s="5" t="s">
        <v>468</v>
      </c>
      <c r="E3220" s="5"/>
      <c r="F3220" s="6" t="s">
        <v>9550</v>
      </c>
    </row>
    <row r="3221">
      <c r="A3221" s="5" t="s">
        <v>30</v>
      </c>
      <c r="B3221" s="5" t="s">
        <v>386</v>
      </c>
      <c r="C3221" s="5" t="s">
        <v>9551</v>
      </c>
      <c r="D3221" s="5" t="s">
        <v>468</v>
      </c>
      <c r="E3221" s="5" t="s">
        <v>9552</v>
      </c>
      <c r="F3221" s="6" t="s">
        <v>9553</v>
      </c>
    </row>
    <row r="3222">
      <c r="A3222" s="5" t="s">
        <v>30</v>
      </c>
      <c r="B3222" s="5" t="s">
        <v>386</v>
      </c>
      <c r="C3222" s="5" t="s">
        <v>9554</v>
      </c>
      <c r="D3222" s="5" t="s">
        <v>468</v>
      </c>
      <c r="E3222" s="5" t="s">
        <v>9524</v>
      </c>
      <c r="F3222" s="6" t="s">
        <v>9555</v>
      </c>
    </row>
    <row r="3223">
      <c r="A3223" s="5" t="s">
        <v>30</v>
      </c>
      <c r="B3223" s="5" t="s">
        <v>386</v>
      </c>
      <c r="C3223" s="5" t="s">
        <v>9556</v>
      </c>
      <c r="D3223" s="5" t="s">
        <v>468</v>
      </c>
      <c r="E3223" s="5" t="s">
        <v>9557</v>
      </c>
      <c r="F3223" s="6" t="s">
        <v>9558</v>
      </c>
    </row>
    <row r="3224">
      <c r="A3224" s="5" t="s">
        <v>30</v>
      </c>
      <c r="B3224" s="5" t="s">
        <v>387</v>
      </c>
      <c r="C3224" s="5" t="s">
        <v>9559</v>
      </c>
      <c r="D3224" s="5" t="s">
        <v>468</v>
      </c>
      <c r="E3224" s="5" t="s">
        <v>9560</v>
      </c>
      <c r="F3224" s="6" t="s">
        <v>9561</v>
      </c>
    </row>
    <row r="3225">
      <c r="A3225" s="5" t="s">
        <v>30</v>
      </c>
      <c r="B3225" s="5" t="s">
        <v>387</v>
      </c>
      <c r="C3225" s="5" t="s">
        <v>9562</v>
      </c>
      <c r="D3225" s="5" t="s">
        <v>468</v>
      </c>
      <c r="E3225" s="5" t="s">
        <v>9563</v>
      </c>
      <c r="F3225" s="6" t="s">
        <v>9564</v>
      </c>
    </row>
    <row r="3226">
      <c r="A3226" s="5" t="s">
        <v>30</v>
      </c>
      <c r="B3226" s="5" t="s">
        <v>387</v>
      </c>
      <c r="C3226" s="5" t="s">
        <v>387</v>
      </c>
      <c r="D3226" s="5" t="s">
        <v>468</v>
      </c>
      <c r="E3226" s="5" t="s">
        <v>9431</v>
      </c>
      <c r="F3226" s="6" t="s">
        <v>9565</v>
      </c>
    </row>
    <row r="3227">
      <c r="A3227" s="5" t="s">
        <v>30</v>
      </c>
      <c r="B3227" s="5" t="s">
        <v>388</v>
      </c>
      <c r="C3227" s="5" t="s">
        <v>9566</v>
      </c>
      <c r="D3227" s="5" t="s">
        <v>548</v>
      </c>
      <c r="E3227" s="5" t="s">
        <v>9567</v>
      </c>
      <c r="F3227" s="6" t="s">
        <v>9568</v>
      </c>
    </row>
    <row r="3228">
      <c r="A3228" s="5" t="s">
        <v>30</v>
      </c>
      <c r="B3228" s="5" t="s">
        <v>388</v>
      </c>
      <c r="C3228" s="5" t="s">
        <v>9569</v>
      </c>
      <c r="D3228" s="5" t="s">
        <v>468</v>
      </c>
      <c r="E3228" s="5" t="s">
        <v>9570</v>
      </c>
      <c r="F3228" s="6" t="s">
        <v>9571</v>
      </c>
    </row>
    <row r="3229">
      <c r="A3229" s="5" t="s">
        <v>30</v>
      </c>
      <c r="B3229" s="5" t="s">
        <v>388</v>
      </c>
      <c r="C3229" s="5" t="s">
        <v>9572</v>
      </c>
      <c r="D3229" s="5" t="s">
        <v>548</v>
      </c>
      <c r="E3229" s="5" t="s">
        <v>9573</v>
      </c>
      <c r="F3229" s="6" t="s">
        <v>9574</v>
      </c>
    </row>
    <row r="3230">
      <c r="A3230" s="5" t="s">
        <v>30</v>
      </c>
      <c r="B3230" s="5" t="s">
        <v>388</v>
      </c>
      <c r="C3230" s="5" t="s">
        <v>9575</v>
      </c>
      <c r="D3230" s="5" t="s">
        <v>468</v>
      </c>
      <c r="E3230" s="5" t="s">
        <v>9576</v>
      </c>
      <c r="F3230" s="6" t="s">
        <v>9577</v>
      </c>
    </row>
    <row r="3231">
      <c r="A3231" s="5" t="s">
        <v>30</v>
      </c>
      <c r="B3231" s="5" t="s">
        <v>388</v>
      </c>
      <c r="C3231" s="5" t="s">
        <v>9578</v>
      </c>
      <c r="D3231" s="5" t="s">
        <v>468</v>
      </c>
      <c r="E3231" s="5"/>
      <c r="F3231" s="6" t="s">
        <v>9579</v>
      </c>
    </row>
    <row r="3232">
      <c r="A3232" s="5" t="s">
        <v>30</v>
      </c>
      <c r="B3232" s="5" t="s">
        <v>388</v>
      </c>
      <c r="C3232" s="5" t="s">
        <v>9580</v>
      </c>
      <c r="D3232" s="5" t="s">
        <v>468</v>
      </c>
      <c r="E3232" s="5" t="s">
        <v>9581</v>
      </c>
      <c r="F3232" s="6" t="s">
        <v>9582</v>
      </c>
    </row>
    <row r="3233">
      <c r="A3233" s="5" t="s">
        <v>30</v>
      </c>
      <c r="B3233" s="5" t="s">
        <v>388</v>
      </c>
      <c r="C3233" s="5" t="s">
        <v>9583</v>
      </c>
      <c r="D3233" s="5" t="s">
        <v>548</v>
      </c>
      <c r="E3233" s="5" t="s">
        <v>9584</v>
      </c>
      <c r="F3233" s="6" t="s">
        <v>9585</v>
      </c>
    </row>
    <row r="3234">
      <c r="A3234" s="5" t="s">
        <v>30</v>
      </c>
      <c r="B3234" s="5" t="s">
        <v>389</v>
      </c>
      <c r="C3234" s="5" t="s">
        <v>9586</v>
      </c>
      <c r="D3234" s="5" t="s">
        <v>468</v>
      </c>
      <c r="E3234" s="5" t="s">
        <v>9587</v>
      </c>
      <c r="F3234" s="6" t="s">
        <v>9588</v>
      </c>
    </row>
    <row r="3235">
      <c r="A3235" s="5" t="s">
        <v>30</v>
      </c>
      <c r="B3235" s="5" t="s">
        <v>389</v>
      </c>
      <c r="C3235" s="5" t="s">
        <v>9589</v>
      </c>
      <c r="D3235" s="5" t="s">
        <v>468</v>
      </c>
      <c r="E3235" s="5" t="s">
        <v>9590</v>
      </c>
      <c r="F3235" s="6" t="s">
        <v>9591</v>
      </c>
    </row>
    <row r="3236">
      <c r="A3236" s="5" t="s">
        <v>30</v>
      </c>
      <c r="B3236" s="5" t="s">
        <v>389</v>
      </c>
      <c r="C3236" s="5" t="s">
        <v>9592</v>
      </c>
      <c r="D3236" s="5" t="s">
        <v>468</v>
      </c>
      <c r="E3236" s="5" t="s">
        <v>9593</v>
      </c>
      <c r="F3236" s="6" t="s">
        <v>9594</v>
      </c>
    </row>
    <row r="3237">
      <c r="A3237" s="5" t="s">
        <v>30</v>
      </c>
      <c r="B3237" s="5" t="s">
        <v>389</v>
      </c>
      <c r="C3237" s="5" t="s">
        <v>9595</v>
      </c>
      <c r="D3237" s="5" t="s">
        <v>468</v>
      </c>
      <c r="E3237" s="5" t="s">
        <v>9596</v>
      </c>
      <c r="F3237" s="6" t="s">
        <v>9597</v>
      </c>
    </row>
    <row r="3238">
      <c r="A3238" s="5" t="s">
        <v>30</v>
      </c>
      <c r="B3238" s="5" t="s">
        <v>389</v>
      </c>
      <c r="C3238" s="5" t="s">
        <v>9598</v>
      </c>
      <c r="D3238" s="5" t="s">
        <v>468</v>
      </c>
      <c r="E3238" s="5" t="s">
        <v>9599</v>
      </c>
      <c r="F3238" s="6" t="s">
        <v>9600</v>
      </c>
    </row>
    <row r="3239">
      <c r="A3239" s="5" t="s">
        <v>30</v>
      </c>
      <c r="B3239" s="5" t="s">
        <v>389</v>
      </c>
      <c r="C3239" s="5" t="s">
        <v>389</v>
      </c>
      <c r="D3239" s="5" t="s">
        <v>468</v>
      </c>
      <c r="E3239" s="5" t="s">
        <v>9601</v>
      </c>
      <c r="F3239" s="6" t="s">
        <v>9602</v>
      </c>
    </row>
    <row r="3240">
      <c r="A3240" s="5" t="s">
        <v>30</v>
      </c>
      <c r="B3240" s="5" t="s">
        <v>389</v>
      </c>
      <c r="C3240" s="5" t="s">
        <v>9603</v>
      </c>
      <c r="D3240" s="5" t="s">
        <v>468</v>
      </c>
      <c r="E3240" s="5" t="s">
        <v>9604</v>
      </c>
      <c r="F3240" s="6" t="s">
        <v>9605</v>
      </c>
    </row>
    <row r="3241">
      <c r="A3241" s="5" t="s">
        <v>30</v>
      </c>
      <c r="B3241" s="5" t="s">
        <v>390</v>
      </c>
      <c r="C3241" s="5" t="s">
        <v>9606</v>
      </c>
      <c r="D3241" s="5" t="s">
        <v>468</v>
      </c>
      <c r="E3241" s="5" t="s">
        <v>9607</v>
      </c>
      <c r="F3241" s="6" t="s">
        <v>9608</v>
      </c>
    </row>
    <row r="3242">
      <c r="A3242" s="5" t="s">
        <v>30</v>
      </c>
      <c r="B3242" s="5" t="s">
        <v>390</v>
      </c>
      <c r="C3242" s="5" t="s">
        <v>390</v>
      </c>
      <c r="D3242" s="5" t="s">
        <v>458</v>
      </c>
      <c r="E3242" s="5" t="s">
        <v>9609</v>
      </c>
      <c r="F3242" s="6" t="s">
        <v>9610</v>
      </c>
    </row>
    <row r="3243">
      <c r="A3243" s="5" t="s">
        <v>30</v>
      </c>
      <c r="B3243" s="5" t="s">
        <v>390</v>
      </c>
      <c r="C3243" s="5" t="s">
        <v>9611</v>
      </c>
      <c r="D3243" s="5" t="s">
        <v>468</v>
      </c>
      <c r="E3243" s="5" t="s">
        <v>9612</v>
      </c>
      <c r="F3243" s="6" t="s">
        <v>9613</v>
      </c>
    </row>
    <row r="3244">
      <c r="A3244" s="5" t="s">
        <v>30</v>
      </c>
      <c r="B3244" s="5" t="s">
        <v>390</v>
      </c>
      <c r="C3244" s="5" t="s">
        <v>9614</v>
      </c>
      <c r="D3244" s="5" t="s">
        <v>468</v>
      </c>
      <c r="E3244" s="5" t="s">
        <v>9615</v>
      </c>
      <c r="F3244" s="6" t="s">
        <v>9616</v>
      </c>
    </row>
    <row r="3245">
      <c r="A3245" s="5" t="s">
        <v>30</v>
      </c>
      <c r="B3245" s="5" t="s">
        <v>390</v>
      </c>
      <c r="C3245" s="5" t="s">
        <v>9617</v>
      </c>
      <c r="D3245" s="5" t="s">
        <v>468</v>
      </c>
      <c r="E3245" s="5" t="s">
        <v>9618</v>
      </c>
      <c r="F3245" s="6" t="s">
        <v>9619</v>
      </c>
    </row>
    <row r="3246">
      <c r="A3246" s="5" t="s">
        <v>30</v>
      </c>
      <c r="B3246" s="5" t="s">
        <v>390</v>
      </c>
      <c r="C3246" s="5" t="s">
        <v>9620</v>
      </c>
      <c r="D3246" s="5" t="s">
        <v>468</v>
      </c>
      <c r="E3246" s="5" t="s">
        <v>9621</v>
      </c>
      <c r="F3246" s="6" t="s">
        <v>9622</v>
      </c>
    </row>
    <row r="3247">
      <c r="A3247" s="5" t="s">
        <v>30</v>
      </c>
      <c r="B3247" s="5" t="s">
        <v>390</v>
      </c>
      <c r="C3247" s="5" t="s">
        <v>9623</v>
      </c>
      <c r="D3247" s="5" t="s">
        <v>468</v>
      </c>
      <c r="E3247" s="5" t="s">
        <v>9624</v>
      </c>
      <c r="F3247" s="6" t="s">
        <v>9625</v>
      </c>
    </row>
    <row r="3248">
      <c r="A3248" s="5" t="s">
        <v>30</v>
      </c>
      <c r="B3248" s="5" t="s">
        <v>390</v>
      </c>
      <c r="C3248" s="5" t="s">
        <v>9626</v>
      </c>
      <c r="D3248" s="5" t="s">
        <v>468</v>
      </c>
      <c r="E3248" s="5" t="s">
        <v>9627</v>
      </c>
      <c r="F3248" s="6" t="s">
        <v>9628</v>
      </c>
    </row>
    <row r="3249">
      <c r="A3249" s="5" t="s">
        <v>30</v>
      </c>
      <c r="B3249" s="5" t="s">
        <v>390</v>
      </c>
      <c r="C3249" s="5" t="s">
        <v>9629</v>
      </c>
      <c r="D3249" s="5" t="s">
        <v>468</v>
      </c>
      <c r="E3249" s="5" t="s">
        <v>9630</v>
      </c>
      <c r="F3249" s="6" t="s">
        <v>9631</v>
      </c>
    </row>
    <row r="3250">
      <c r="A3250" s="5" t="s">
        <v>30</v>
      </c>
      <c r="B3250" s="5" t="s">
        <v>391</v>
      </c>
      <c r="C3250" s="5" t="s">
        <v>9632</v>
      </c>
      <c r="D3250" s="5" t="s">
        <v>468</v>
      </c>
      <c r="E3250" s="5" t="s">
        <v>9633</v>
      </c>
      <c r="F3250" s="6" t="s">
        <v>9634</v>
      </c>
    </row>
    <row r="3251">
      <c r="A3251" s="5" t="s">
        <v>30</v>
      </c>
      <c r="B3251" s="5" t="s">
        <v>391</v>
      </c>
      <c r="C3251" s="5" t="s">
        <v>9635</v>
      </c>
      <c r="D3251" s="5" t="s">
        <v>468</v>
      </c>
      <c r="E3251" s="5" t="s">
        <v>9636</v>
      </c>
      <c r="F3251" s="6" t="s">
        <v>9637</v>
      </c>
    </row>
    <row r="3252">
      <c r="A3252" s="5" t="s">
        <v>30</v>
      </c>
      <c r="B3252" s="5" t="s">
        <v>391</v>
      </c>
      <c r="C3252" s="5" t="s">
        <v>9638</v>
      </c>
      <c r="D3252" s="5" t="s">
        <v>468</v>
      </c>
      <c r="E3252" s="5" t="s">
        <v>9639</v>
      </c>
      <c r="F3252" s="6" t="s">
        <v>9640</v>
      </c>
    </row>
    <row r="3253">
      <c r="A3253" s="5" t="s">
        <v>30</v>
      </c>
      <c r="B3253" s="5" t="s">
        <v>391</v>
      </c>
      <c r="C3253" s="5" t="s">
        <v>9641</v>
      </c>
      <c r="D3253" s="5" t="s">
        <v>468</v>
      </c>
      <c r="E3253" s="5"/>
      <c r="F3253" s="6" t="s">
        <v>9642</v>
      </c>
    </row>
    <row r="3254">
      <c r="A3254" s="5" t="s">
        <v>30</v>
      </c>
      <c r="B3254" s="5" t="s">
        <v>391</v>
      </c>
      <c r="C3254" s="5" t="s">
        <v>9643</v>
      </c>
      <c r="D3254" s="5" t="s">
        <v>468</v>
      </c>
      <c r="E3254" s="5" t="s">
        <v>9644</v>
      </c>
      <c r="F3254" s="6" t="s">
        <v>9645</v>
      </c>
    </row>
    <row r="3255">
      <c r="A3255" s="5" t="s">
        <v>31</v>
      </c>
      <c r="B3255" s="5" t="s">
        <v>392</v>
      </c>
      <c r="C3255" s="5" t="s">
        <v>9646</v>
      </c>
      <c r="D3255" s="5" t="s">
        <v>548</v>
      </c>
      <c r="E3255" s="5" t="s">
        <v>9647</v>
      </c>
      <c r="F3255" s="6" t="s">
        <v>9648</v>
      </c>
    </row>
    <row r="3256">
      <c r="A3256" s="5" t="s">
        <v>31</v>
      </c>
      <c r="B3256" s="5" t="s">
        <v>392</v>
      </c>
      <c r="C3256" s="5" t="s">
        <v>9649</v>
      </c>
      <c r="D3256" s="5" t="s">
        <v>468</v>
      </c>
      <c r="E3256" s="5" t="s">
        <v>9650</v>
      </c>
      <c r="F3256" s="6" t="s">
        <v>9651</v>
      </c>
    </row>
    <row r="3257">
      <c r="A3257" s="5" t="s">
        <v>31</v>
      </c>
      <c r="B3257" s="5" t="s">
        <v>392</v>
      </c>
      <c r="C3257" s="5" t="s">
        <v>9652</v>
      </c>
      <c r="D3257" s="5" t="s">
        <v>468</v>
      </c>
      <c r="E3257" s="5" t="s">
        <v>9653</v>
      </c>
      <c r="F3257" s="6" t="s">
        <v>9654</v>
      </c>
    </row>
    <row r="3258">
      <c r="A3258" s="5" t="s">
        <v>31</v>
      </c>
      <c r="B3258" s="5" t="s">
        <v>392</v>
      </c>
      <c r="C3258" s="5" t="s">
        <v>9655</v>
      </c>
      <c r="D3258" s="5" t="s">
        <v>468</v>
      </c>
      <c r="E3258" s="5" t="s">
        <v>9656</v>
      </c>
      <c r="F3258" s="6" t="s">
        <v>9657</v>
      </c>
    </row>
    <row r="3259">
      <c r="A3259" s="5" t="s">
        <v>31</v>
      </c>
      <c r="B3259" s="5" t="s">
        <v>392</v>
      </c>
      <c r="C3259" s="5" t="s">
        <v>9658</v>
      </c>
      <c r="D3259" s="5" t="s">
        <v>468</v>
      </c>
      <c r="E3259" s="5"/>
      <c r="F3259" s="6" t="s">
        <v>9659</v>
      </c>
    </row>
    <row r="3260">
      <c r="A3260" s="5" t="s">
        <v>31</v>
      </c>
      <c r="B3260" s="5" t="s">
        <v>392</v>
      </c>
      <c r="C3260" s="5" t="s">
        <v>9660</v>
      </c>
      <c r="D3260" s="5" t="s">
        <v>468</v>
      </c>
      <c r="E3260" s="5" t="s">
        <v>9661</v>
      </c>
      <c r="F3260" s="6" t="s">
        <v>9662</v>
      </c>
    </row>
    <row r="3261">
      <c r="A3261" s="5" t="s">
        <v>31</v>
      </c>
      <c r="B3261" s="5" t="s">
        <v>392</v>
      </c>
      <c r="C3261" s="5" t="s">
        <v>9663</v>
      </c>
      <c r="D3261" s="5" t="s">
        <v>468</v>
      </c>
      <c r="E3261" s="5" t="s">
        <v>9664</v>
      </c>
      <c r="F3261" s="6" t="s">
        <v>9665</v>
      </c>
    </row>
    <row r="3262">
      <c r="A3262" s="5" t="s">
        <v>31</v>
      </c>
      <c r="B3262" s="5" t="s">
        <v>392</v>
      </c>
      <c r="C3262" s="5" t="s">
        <v>9666</v>
      </c>
      <c r="D3262" s="5" t="s">
        <v>548</v>
      </c>
      <c r="E3262" s="5"/>
      <c r="F3262" s="6" t="s">
        <v>9667</v>
      </c>
    </row>
    <row r="3263">
      <c r="A3263" s="5" t="s">
        <v>31</v>
      </c>
      <c r="B3263" s="5" t="s">
        <v>392</v>
      </c>
      <c r="C3263" s="5" t="s">
        <v>9668</v>
      </c>
      <c r="D3263" s="5" t="s">
        <v>468</v>
      </c>
      <c r="E3263" s="5" t="s">
        <v>9669</v>
      </c>
      <c r="F3263" s="6" t="s">
        <v>9670</v>
      </c>
    </row>
    <row r="3264">
      <c r="A3264" s="5" t="s">
        <v>31</v>
      </c>
      <c r="B3264" s="5" t="s">
        <v>392</v>
      </c>
      <c r="C3264" s="5" t="s">
        <v>9671</v>
      </c>
      <c r="D3264" s="5" t="s">
        <v>548</v>
      </c>
      <c r="E3264" s="5" t="s">
        <v>9672</v>
      </c>
      <c r="F3264" s="6" t="s">
        <v>9673</v>
      </c>
    </row>
    <row r="3265">
      <c r="A3265" s="5" t="s">
        <v>31</v>
      </c>
      <c r="B3265" s="5" t="s">
        <v>392</v>
      </c>
      <c r="C3265" s="5" t="s">
        <v>9674</v>
      </c>
      <c r="D3265" s="5" t="s">
        <v>548</v>
      </c>
      <c r="E3265" s="5" t="s">
        <v>9675</v>
      </c>
      <c r="F3265" s="6" t="s">
        <v>9676</v>
      </c>
    </row>
    <row r="3266">
      <c r="A3266" s="5" t="s">
        <v>31</v>
      </c>
      <c r="B3266" s="5" t="s">
        <v>392</v>
      </c>
      <c r="C3266" s="5" t="s">
        <v>9677</v>
      </c>
      <c r="D3266" s="5" t="s">
        <v>468</v>
      </c>
      <c r="E3266" s="5" t="s">
        <v>9678</v>
      </c>
      <c r="F3266" s="6" t="s">
        <v>9679</v>
      </c>
    </row>
    <row r="3267">
      <c r="A3267" s="5" t="s">
        <v>31</v>
      </c>
      <c r="B3267" s="5" t="s">
        <v>392</v>
      </c>
      <c r="C3267" s="5" t="s">
        <v>9680</v>
      </c>
      <c r="D3267" s="5" t="s">
        <v>548</v>
      </c>
      <c r="E3267" s="5" t="s">
        <v>9681</v>
      </c>
      <c r="F3267" s="6" t="s">
        <v>9682</v>
      </c>
    </row>
    <row r="3268">
      <c r="A3268" s="5" t="s">
        <v>31</v>
      </c>
      <c r="B3268" s="5" t="s">
        <v>392</v>
      </c>
      <c r="C3268" s="5" t="s">
        <v>9683</v>
      </c>
      <c r="D3268" s="5" t="s">
        <v>548</v>
      </c>
      <c r="E3268" s="5" t="s">
        <v>9684</v>
      </c>
      <c r="F3268" s="6" t="s">
        <v>9685</v>
      </c>
    </row>
    <row r="3269">
      <c r="A3269" s="5" t="s">
        <v>31</v>
      </c>
      <c r="B3269" s="5" t="s">
        <v>392</v>
      </c>
      <c r="C3269" s="5" t="s">
        <v>9686</v>
      </c>
      <c r="D3269" s="5" t="s">
        <v>548</v>
      </c>
      <c r="E3269" s="5" t="s">
        <v>6893</v>
      </c>
      <c r="F3269" s="6" t="s">
        <v>9687</v>
      </c>
    </row>
    <row r="3270">
      <c r="A3270" s="5" t="s">
        <v>31</v>
      </c>
      <c r="B3270" s="5" t="s">
        <v>393</v>
      </c>
      <c r="C3270" s="5" t="s">
        <v>9688</v>
      </c>
      <c r="D3270" s="5" t="s">
        <v>468</v>
      </c>
      <c r="E3270" s="5" t="s">
        <v>9689</v>
      </c>
      <c r="F3270" s="6" t="s">
        <v>9690</v>
      </c>
    </row>
    <row r="3271">
      <c r="A3271" s="5" t="s">
        <v>31</v>
      </c>
      <c r="B3271" s="5" t="s">
        <v>393</v>
      </c>
      <c r="C3271" s="5" t="s">
        <v>9691</v>
      </c>
      <c r="D3271" s="5" t="s">
        <v>468</v>
      </c>
      <c r="E3271" s="5" t="s">
        <v>9692</v>
      </c>
      <c r="F3271" s="6" t="s">
        <v>9693</v>
      </c>
    </row>
    <row r="3272">
      <c r="A3272" s="5" t="s">
        <v>31</v>
      </c>
      <c r="B3272" s="5" t="s">
        <v>393</v>
      </c>
      <c r="C3272" s="5" t="s">
        <v>9694</v>
      </c>
      <c r="D3272" s="5" t="s">
        <v>468</v>
      </c>
      <c r="E3272" s="5" t="s">
        <v>9695</v>
      </c>
      <c r="F3272" s="6" t="s">
        <v>9696</v>
      </c>
    </row>
    <row r="3273">
      <c r="A3273" s="5" t="s">
        <v>31</v>
      </c>
      <c r="B3273" s="5" t="s">
        <v>393</v>
      </c>
      <c r="C3273" s="5" t="s">
        <v>9697</v>
      </c>
      <c r="D3273" s="5" t="s">
        <v>468</v>
      </c>
      <c r="E3273" s="5" t="s">
        <v>9698</v>
      </c>
      <c r="F3273" s="6" t="s">
        <v>9699</v>
      </c>
    </row>
    <row r="3274">
      <c r="A3274" s="5" t="s">
        <v>31</v>
      </c>
      <c r="B3274" s="5" t="s">
        <v>393</v>
      </c>
      <c r="C3274" s="5" t="s">
        <v>9700</v>
      </c>
      <c r="D3274" s="5" t="s">
        <v>468</v>
      </c>
      <c r="E3274" s="5" t="s">
        <v>9701</v>
      </c>
      <c r="F3274" s="6" t="s">
        <v>9702</v>
      </c>
    </row>
    <row r="3275">
      <c r="A3275" s="5" t="s">
        <v>31</v>
      </c>
      <c r="B3275" s="5" t="s">
        <v>393</v>
      </c>
      <c r="C3275" s="5" t="s">
        <v>9703</v>
      </c>
      <c r="D3275" s="5" t="s">
        <v>468</v>
      </c>
      <c r="E3275" s="5" t="s">
        <v>9704</v>
      </c>
      <c r="F3275" s="6" t="s">
        <v>9705</v>
      </c>
    </row>
    <row r="3276">
      <c r="A3276" s="5" t="s">
        <v>31</v>
      </c>
      <c r="B3276" s="5" t="s">
        <v>394</v>
      </c>
      <c r="C3276" s="5" t="s">
        <v>394</v>
      </c>
      <c r="D3276" s="5" t="s">
        <v>468</v>
      </c>
      <c r="E3276" s="5" t="s">
        <v>9706</v>
      </c>
      <c r="F3276" s="6" t="s">
        <v>9707</v>
      </c>
    </row>
    <row r="3277">
      <c r="A3277" s="5" t="s">
        <v>31</v>
      </c>
      <c r="B3277" s="5" t="s">
        <v>394</v>
      </c>
      <c r="C3277" s="5" t="s">
        <v>9708</v>
      </c>
      <c r="D3277" s="5" t="s">
        <v>468</v>
      </c>
      <c r="E3277" s="5" t="s">
        <v>9709</v>
      </c>
      <c r="F3277" s="6" t="s">
        <v>9710</v>
      </c>
    </row>
    <row r="3278">
      <c r="A3278" s="5" t="s">
        <v>31</v>
      </c>
      <c r="B3278" s="5" t="s">
        <v>394</v>
      </c>
      <c r="C3278" s="5" t="s">
        <v>9711</v>
      </c>
      <c r="D3278" s="5" t="s">
        <v>468</v>
      </c>
      <c r="E3278" s="5" t="s">
        <v>9712</v>
      </c>
      <c r="F3278" s="6" t="s">
        <v>9713</v>
      </c>
    </row>
    <row r="3279">
      <c r="A3279" s="5" t="s">
        <v>31</v>
      </c>
      <c r="B3279" s="5" t="s">
        <v>395</v>
      </c>
      <c r="C3279" s="5" t="s">
        <v>9714</v>
      </c>
      <c r="D3279" s="5" t="s">
        <v>468</v>
      </c>
      <c r="E3279" s="5" t="s">
        <v>9715</v>
      </c>
      <c r="F3279" s="6" t="s">
        <v>9716</v>
      </c>
    </row>
    <row r="3280">
      <c r="A3280" s="5" t="s">
        <v>31</v>
      </c>
      <c r="B3280" s="5" t="s">
        <v>395</v>
      </c>
      <c r="C3280" s="5" t="s">
        <v>9717</v>
      </c>
      <c r="D3280" s="5" t="s">
        <v>468</v>
      </c>
      <c r="E3280" s="5" t="s">
        <v>9718</v>
      </c>
      <c r="F3280" s="6" t="s">
        <v>9719</v>
      </c>
    </row>
    <row r="3281">
      <c r="A3281" s="5" t="s">
        <v>31</v>
      </c>
      <c r="B3281" s="5" t="s">
        <v>395</v>
      </c>
      <c r="C3281" s="5" t="s">
        <v>9720</v>
      </c>
      <c r="D3281" s="5" t="s">
        <v>468</v>
      </c>
      <c r="E3281" s="5" t="s">
        <v>9721</v>
      </c>
      <c r="F3281" s="6" t="s">
        <v>9722</v>
      </c>
    </row>
    <row r="3282">
      <c r="A3282" s="5" t="s">
        <v>31</v>
      </c>
      <c r="B3282" s="5" t="s">
        <v>395</v>
      </c>
      <c r="C3282" s="5" t="s">
        <v>9723</v>
      </c>
      <c r="D3282" s="5" t="s">
        <v>548</v>
      </c>
      <c r="E3282" s="5" t="s">
        <v>9724</v>
      </c>
      <c r="F3282" s="6" t="s">
        <v>9725</v>
      </c>
    </row>
    <row r="3283">
      <c r="A3283" s="5" t="s">
        <v>31</v>
      </c>
      <c r="B3283" s="5" t="s">
        <v>396</v>
      </c>
      <c r="C3283" s="5" t="s">
        <v>9726</v>
      </c>
      <c r="D3283" s="5" t="s">
        <v>468</v>
      </c>
      <c r="E3283" s="5" t="s">
        <v>9727</v>
      </c>
      <c r="F3283" s="6" t="s">
        <v>9728</v>
      </c>
    </row>
    <row r="3284">
      <c r="A3284" s="5" t="s">
        <v>31</v>
      </c>
      <c r="B3284" s="5" t="s">
        <v>396</v>
      </c>
      <c r="C3284" s="5" t="s">
        <v>9729</v>
      </c>
      <c r="D3284" s="5" t="s">
        <v>468</v>
      </c>
      <c r="E3284" s="5" t="s">
        <v>9730</v>
      </c>
      <c r="F3284" s="6" t="s">
        <v>9731</v>
      </c>
    </row>
    <row r="3285">
      <c r="A3285" s="5" t="s">
        <v>31</v>
      </c>
      <c r="B3285" s="5" t="s">
        <v>396</v>
      </c>
      <c r="C3285" s="5" t="s">
        <v>9732</v>
      </c>
      <c r="D3285" s="5" t="s">
        <v>468</v>
      </c>
      <c r="E3285" s="5" t="s">
        <v>9733</v>
      </c>
      <c r="F3285" s="6" t="s">
        <v>9734</v>
      </c>
    </row>
    <row r="3286">
      <c r="A3286" s="5" t="s">
        <v>31</v>
      </c>
      <c r="B3286" s="5" t="s">
        <v>396</v>
      </c>
      <c r="C3286" s="5" t="s">
        <v>9735</v>
      </c>
      <c r="D3286" s="5" t="s">
        <v>548</v>
      </c>
      <c r="E3286" s="5" t="s">
        <v>9736</v>
      </c>
      <c r="F3286" s="6" t="s">
        <v>9737</v>
      </c>
    </row>
    <row r="3287">
      <c r="A3287" s="5" t="s">
        <v>31</v>
      </c>
      <c r="B3287" s="5" t="s">
        <v>396</v>
      </c>
      <c r="C3287" s="5" t="s">
        <v>9738</v>
      </c>
      <c r="D3287" s="5" t="s">
        <v>468</v>
      </c>
      <c r="E3287" s="5" t="s">
        <v>9739</v>
      </c>
      <c r="F3287" s="6" t="s">
        <v>9740</v>
      </c>
    </row>
    <row r="3288">
      <c r="A3288" s="5" t="s">
        <v>31</v>
      </c>
      <c r="B3288" s="5" t="s">
        <v>396</v>
      </c>
      <c r="C3288" s="5" t="s">
        <v>9741</v>
      </c>
      <c r="D3288" s="5" t="s">
        <v>468</v>
      </c>
      <c r="E3288" s="5" t="s">
        <v>9742</v>
      </c>
      <c r="F3288" s="6" t="s">
        <v>9743</v>
      </c>
    </row>
    <row r="3289">
      <c r="A3289" s="5" t="s">
        <v>31</v>
      </c>
      <c r="B3289" s="5" t="s">
        <v>396</v>
      </c>
      <c r="C3289" s="5" t="s">
        <v>396</v>
      </c>
      <c r="D3289" s="5" t="s">
        <v>468</v>
      </c>
      <c r="E3289" s="5"/>
      <c r="F3289" s="6" t="s">
        <v>9744</v>
      </c>
    </row>
    <row r="3290">
      <c r="A3290" s="5" t="s">
        <v>31</v>
      </c>
      <c r="B3290" s="5" t="s">
        <v>396</v>
      </c>
      <c r="C3290" s="5" t="s">
        <v>9745</v>
      </c>
      <c r="D3290" s="5" t="s">
        <v>468</v>
      </c>
      <c r="E3290" s="5" t="s">
        <v>9746</v>
      </c>
      <c r="F3290" s="6" t="s">
        <v>9747</v>
      </c>
    </row>
    <row r="3291">
      <c r="A3291" s="5" t="s">
        <v>31</v>
      </c>
      <c r="B3291" s="5" t="s">
        <v>396</v>
      </c>
      <c r="C3291" s="5" t="s">
        <v>9748</v>
      </c>
      <c r="D3291" s="5" t="s">
        <v>468</v>
      </c>
      <c r="E3291" s="5" t="s">
        <v>9749</v>
      </c>
      <c r="F3291" s="6" t="s">
        <v>9750</v>
      </c>
    </row>
    <row r="3292">
      <c r="A3292" s="5" t="s">
        <v>31</v>
      </c>
      <c r="B3292" s="5" t="s">
        <v>396</v>
      </c>
      <c r="C3292" s="5" t="s">
        <v>9751</v>
      </c>
      <c r="D3292" s="5" t="s">
        <v>468</v>
      </c>
      <c r="E3292" s="5" t="s">
        <v>9752</v>
      </c>
      <c r="F3292" s="6" t="s">
        <v>9753</v>
      </c>
    </row>
    <row r="3293">
      <c r="A3293" s="5" t="s">
        <v>31</v>
      </c>
      <c r="B3293" s="5" t="s">
        <v>396</v>
      </c>
      <c r="C3293" s="5" t="s">
        <v>9754</v>
      </c>
      <c r="D3293" s="5" t="s">
        <v>468</v>
      </c>
      <c r="E3293" s="5"/>
      <c r="F3293" s="6" t="s">
        <v>9755</v>
      </c>
    </row>
    <row r="3294">
      <c r="A3294" s="5" t="s">
        <v>31</v>
      </c>
      <c r="B3294" s="5" t="s">
        <v>396</v>
      </c>
      <c r="C3294" s="5" t="s">
        <v>9756</v>
      </c>
      <c r="D3294" s="5" t="s">
        <v>468</v>
      </c>
      <c r="E3294" s="5" t="s">
        <v>9757</v>
      </c>
      <c r="F3294" s="6" t="s">
        <v>9758</v>
      </c>
    </row>
    <row r="3295">
      <c r="A3295" s="5" t="s">
        <v>31</v>
      </c>
      <c r="B3295" s="5" t="s">
        <v>396</v>
      </c>
      <c r="C3295" s="5" t="s">
        <v>9759</v>
      </c>
      <c r="D3295" s="5" t="s">
        <v>468</v>
      </c>
      <c r="E3295" s="5" t="s">
        <v>9760</v>
      </c>
      <c r="F3295" s="6" t="s">
        <v>9761</v>
      </c>
    </row>
    <row r="3296">
      <c r="A3296" s="5" t="s">
        <v>31</v>
      </c>
      <c r="B3296" s="5" t="s">
        <v>396</v>
      </c>
      <c r="C3296" s="5" t="s">
        <v>9762</v>
      </c>
      <c r="D3296" s="5" t="s">
        <v>468</v>
      </c>
      <c r="E3296" s="5" t="s">
        <v>9763</v>
      </c>
      <c r="F3296" s="6" t="s">
        <v>9764</v>
      </c>
    </row>
    <row r="3297">
      <c r="A3297" s="5" t="s">
        <v>31</v>
      </c>
      <c r="B3297" s="5" t="s">
        <v>396</v>
      </c>
      <c r="C3297" s="5" t="s">
        <v>9765</v>
      </c>
      <c r="D3297" s="5" t="s">
        <v>468</v>
      </c>
      <c r="E3297" s="5" t="s">
        <v>9766</v>
      </c>
      <c r="F3297" s="6" t="s">
        <v>9767</v>
      </c>
    </row>
    <row r="3298">
      <c r="A3298" s="5" t="s">
        <v>31</v>
      </c>
      <c r="B3298" s="5" t="s">
        <v>396</v>
      </c>
      <c r="C3298" s="5" t="s">
        <v>9768</v>
      </c>
      <c r="D3298" s="5" t="s">
        <v>468</v>
      </c>
      <c r="E3298" s="5" t="s">
        <v>9769</v>
      </c>
      <c r="F3298" s="6" t="s">
        <v>9770</v>
      </c>
    </row>
    <row r="3299">
      <c r="A3299" s="5" t="s">
        <v>31</v>
      </c>
      <c r="B3299" s="5" t="s">
        <v>396</v>
      </c>
      <c r="C3299" s="5" t="s">
        <v>9771</v>
      </c>
      <c r="D3299" s="5" t="s">
        <v>468</v>
      </c>
      <c r="E3299" s="5" t="s">
        <v>9772</v>
      </c>
      <c r="F3299" s="6" t="s">
        <v>9773</v>
      </c>
    </row>
    <row r="3300">
      <c r="A3300" s="5" t="s">
        <v>31</v>
      </c>
      <c r="B3300" s="5" t="s">
        <v>397</v>
      </c>
      <c r="C3300" s="5" t="s">
        <v>9774</v>
      </c>
      <c r="D3300" s="5" t="s">
        <v>468</v>
      </c>
      <c r="E3300" s="5" t="s">
        <v>9775</v>
      </c>
      <c r="F3300" s="6" t="s">
        <v>9776</v>
      </c>
    </row>
    <row r="3301">
      <c r="A3301" s="5" t="s">
        <v>31</v>
      </c>
      <c r="B3301" s="5" t="s">
        <v>397</v>
      </c>
      <c r="C3301" s="5" t="s">
        <v>9777</v>
      </c>
      <c r="D3301" s="5" t="s">
        <v>468</v>
      </c>
      <c r="E3301" s="5" t="s">
        <v>9778</v>
      </c>
      <c r="F3301" s="6" t="s">
        <v>9779</v>
      </c>
    </row>
    <row r="3302">
      <c r="A3302" s="5" t="s">
        <v>31</v>
      </c>
      <c r="B3302" s="5" t="s">
        <v>397</v>
      </c>
      <c r="C3302" s="5" t="s">
        <v>9780</v>
      </c>
      <c r="D3302" s="5" t="s">
        <v>468</v>
      </c>
      <c r="E3302" s="5" t="s">
        <v>9781</v>
      </c>
      <c r="F3302" s="6" t="s">
        <v>9782</v>
      </c>
    </row>
    <row r="3303">
      <c r="A3303" s="5" t="s">
        <v>31</v>
      </c>
      <c r="B3303" s="5" t="s">
        <v>397</v>
      </c>
      <c r="C3303" s="5" t="s">
        <v>9783</v>
      </c>
      <c r="D3303" s="5" t="s">
        <v>468</v>
      </c>
      <c r="E3303" s="5" t="s">
        <v>9784</v>
      </c>
      <c r="F3303" s="6" t="s">
        <v>9785</v>
      </c>
    </row>
    <row r="3304">
      <c r="A3304" s="5" t="s">
        <v>31</v>
      </c>
      <c r="B3304" s="5" t="s">
        <v>397</v>
      </c>
      <c r="C3304" s="5" t="s">
        <v>9786</v>
      </c>
      <c r="D3304" s="5" t="s">
        <v>548</v>
      </c>
      <c r="E3304" s="5" t="s">
        <v>9787</v>
      </c>
      <c r="F3304" s="6" t="s">
        <v>9788</v>
      </c>
    </row>
    <row r="3305">
      <c r="A3305" s="5" t="s">
        <v>31</v>
      </c>
      <c r="B3305" s="5" t="s">
        <v>397</v>
      </c>
      <c r="C3305" s="5" t="s">
        <v>9789</v>
      </c>
      <c r="D3305" s="5" t="s">
        <v>468</v>
      </c>
      <c r="E3305" s="5" t="s">
        <v>9790</v>
      </c>
      <c r="F3305" s="6" t="s">
        <v>9791</v>
      </c>
    </row>
    <row r="3306">
      <c r="A3306" s="5" t="s">
        <v>31</v>
      </c>
      <c r="B3306" s="5" t="s">
        <v>397</v>
      </c>
      <c r="C3306" s="5" t="s">
        <v>9792</v>
      </c>
      <c r="D3306" s="5" t="s">
        <v>468</v>
      </c>
      <c r="E3306" s="5" t="s">
        <v>9793</v>
      </c>
      <c r="F3306" s="6" t="s">
        <v>9794</v>
      </c>
    </row>
    <row r="3307">
      <c r="A3307" s="5" t="s">
        <v>31</v>
      </c>
      <c r="B3307" s="5" t="s">
        <v>397</v>
      </c>
      <c r="C3307" s="5" t="s">
        <v>9795</v>
      </c>
      <c r="D3307" s="5" t="s">
        <v>468</v>
      </c>
      <c r="E3307" s="5" t="s">
        <v>9796</v>
      </c>
      <c r="F3307" s="6" t="s">
        <v>9797</v>
      </c>
    </row>
    <row r="3308">
      <c r="A3308" s="5" t="s">
        <v>31</v>
      </c>
      <c r="B3308" s="5" t="s">
        <v>397</v>
      </c>
      <c r="C3308" s="5" t="s">
        <v>9798</v>
      </c>
      <c r="D3308" s="5" t="s">
        <v>468</v>
      </c>
      <c r="E3308" s="5" t="s">
        <v>9799</v>
      </c>
      <c r="F3308" s="6" t="s">
        <v>9800</v>
      </c>
    </row>
    <row r="3309">
      <c r="A3309" s="5" t="s">
        <v>31</v>
      </c>
      <c r="B3309" s="5" t="s">
        <v>397</v>
      </c>
      <c r="C3309" s="5" t="s">
        <v>9801</v>
      </c>
      <c r="D3309" s="5" t="s">
        <v>468</v>
      </c>
      <c r="E3309" s="5"/>
      <c r="F3309" s="6" t="s">
        <v>9802</v>
      </c>
    </row>
    <row r="3310">
      <c r="A3310" s="5" t="s">
        <v>31</v>
      </c>
      <c r="B3310" s="5" t="s">
        <v>397</v>
      </c>
      <c r="C3310" s="5" t="s">
        <v>9803</v>
      </c>
      <c r="D3310" s="5" t="s">
        <v>548</v>
      </c>
      <c r="E3310" s="5" t="s">
        <v>9804</v>
      </c>
      <c r="F3310" s="6" t="s">
        <v>9805</v>
      </c>
    </row>
    <row r="3311">
      <c r="A3311" s="5" t="s">
        <v>31</v>
      </c>
      <c r="B3311" s="5" t="s">
        <v>397</v>
      </c>
      <c r="C3311" s="5" t="s">
        <v>9806</v>
      </c>
      <c r="D3311" s="5" t="s">
        <v>468</v>
      </c>
      <c r="E3311" s="5" t="s">
        <v>9807</v>
      </c>
      <c r="F3311" s="6" t="s">
        <v>9808</v>
      </c>
    </row>
    <row r="3312">
      <c r="A3312" s="5" t="s">
        <v>31</v>
      </c>
      <c r="B3312" s="5" t="s">
        <v>397</v>
      </c>
      <c r="C3312" s="5" t="s">
        <v>9809</v>
      </c>
      <c r="D3312" s="5" t="s">
        <v>468</v>
      </c>
      <c r="E3312" s="5" t="s">
        <v>9810</v>
      </c>
      <c r="F3312" s="6" t="s">
        <v>9811</v>
      </c>
    </row>
    <row r="3313">
      <c r="A3313" s="5" t="s">
        <v>31</v>
      </c>
      <c r="B3313" s="5" t="s">
        <v>397</v>
      </c>
      <c r="C3313" s="5" t="s">
        <v>9812</v>
      </c>
      <c r="D3313" s="5" t="s">
        <v>468</v>
      </c>
      <c r="E3313" s="5" t="s">
        <v>9813</v>
      </c>
      <c r="F3313" s="6" t="s">
        <v>9814</v>
      </c>
    </row>
    <row r="3314">
      <c r="A3314" s="5" t="s">
        <v>31</v>
      </c>
      <c r="B3314" s="5" t="s">
        <v>397</v>
      </c>
      <c r="C3314" s="5" t="s">
        <v>9815</v>
      </c>
      <c r="D3314" s="5" t="s">
        <v>468</v>
      </c>
      <c r="E3314" s="5" t="s">
        <v>9816</v>
      </c>
      <c r="F3314" s="6" t="s">
        <v>9817</v>
      </c>
    </row>
    <row r="3315">
      <c r="A3315" s="5" t="s">
        <v>31</v>
      </c>
      <c r="B3315" s="5" t="s">
        <v>398</v>
      </c>
      <c r="C3315" s="5" t="s">
        <v>9818</v>
      </c>
      <c r="D3315" s="5" t="s">
        <v>468</v>
      </c>
      <c r="E3315" s="5" t="s">
        <v>9819</v>
      </c>
      <c r="F3315" s="6" t="s">
        <v>9820</v>
      </c>
    </row>
    <row r="3316">
      <c r="A3316" s="5" t="s">
        <v>31</v>
      </c>
      <c r="B3316" s="5" t="s">
        <v>399</v>
      </c>
      <c r="C3316" s="5" t="s">
        <v>9821</v>
      </c>
      <c r="D3316" s="5" t="s">
        <v>468</v>
      </c>
      <c r="E3316" s="5" t="s">
        <v>9822</v>
      </c>
      <c r="F3316" s="6" t="s">
        <v>9823</v>
      </c>
    </row>
    <row r="3317">
      <c r="A3317" s="5" t="s">
        <v>31</v>
      </c>
      <c r="B3317" s="5" t="s">
        <v>399</v>
      </c>
      <c r="C3317" s="5" t="s">
        <v>9824</v>
      </c>
      <c r="D3317" s="5" t="s">
        <v>468</v>
      </c>
      <c r="E3317" s="5" t="s">
        <v>9825</v>
      </c>
      <c r="F3317" s="6" t="s">
        <v>9826</v>
      </c>
    </row>
    <row r="3318">
      <c r="A3318" s="5" t="s">
        <v>31</v>
      </c>
      <c r="B3318" s="5" t="s">
        <v>399</v>
      </c>
      <c r="C3318" s="5" t="s">
        <v>9827</v>
      </c>
      <c r="D3318" s="5" t="s">
        <v>468</v>
      </c>
      <c r="E3318" s="5"/>
      <c r="F3318" s="6" t="s">
        <v>9828</v>
      </c>
    </row>
    <row r="3319">
      <c r="A3319" s="5" t="s">
        <v>31</v>
      </c>
      <c r="B3319" s="5" t="s">
        <v>399</v>
      </c>
      <c r="C3319" s="5" t="s">
        <v>9829</v>
      </c>
      <c r="D3319" s="5" t="s">
        <v>468</v>
      </c>
      <c r="E3319" s="5" t="s">
        <v>9830</v>
      </c>
      <c r="F3319" s="6" t="s">
        <v>9831</v>
      </c>
    </row>
    <row r="3320">
      <c r="A3320" s="5" t="s">
        <v>31</v>
      </c>
      <c r="B3320" s="5" t="s">
        <v>399</v>
      </c>
      <c r="C3320" s="5" t="s">
        <v>9832</v>
      </c>
      <c r="D3320" s="5" t="s">
        <v>458</v>
      </c>
      <c r="E3320" s="5" t="s">
        <v>9833</v>
      </c>
      <c r="F3320" s="6" t="s">
        <v>9834</v>
      </c>
    </row>
    <row r="3321">
      <c r="A3321" s="5" t="s">
        <v>31</v>
      </c>
      <c r="B3321" s="5" t="s">
        <v>399</v>
      </c>
      <c r="C3321" s="5" t="s">
        <v>9835</v>
      </c>
      <c r="D3321" s="5" t="s">
        <v>458</v>
      </c>
      <c r="E3321" s="5" t="s">
        <v>9836</v>
      </c>
      <c r="F3321" s="6" t="s">
        <v>9837</v>
      </c>
    </row>
    <row r="3322">
      <c r="A3322" s="5" t="s">
        <v>31</v>
      </c>
      <c r="B3322" s="5" t="s">
        <v>399</v>
      </c>
      <c r="C3322" s="5" t="s">
        <v>9838</v>
      </c>
      <c r="D3322" s="5" t="s">
        <v>468</v>
      </c>
      <c r="E3322" s="5" t="s">
        <v>9839</v>
      </c>
      <c r="F3322" s="6" t="s">
        <v>9840</v>
      </c>
    </row>
    <row r="3323">
      <c r="A3323" s="5" t="s">
        <v>31</v>
      </c>
      <c r="B3323" s="5" t="s">
        <v>399</v>
      </c>
      <c r="C3323" s="5" t="s">
        <v>9841</v>
      </c>
      <c r="D3323" s="5" t="s">
        <v>548</v>
      </c>
      <c r="E3323" s="5"/>
      <c r="F3323" s="6" t="s">
        <v>9842</v>
      </c>
    </row>
    <row r="3324">
      <c r="A3324" s="5" t="s">
        <v>31</v>
      </c>
      <c r="B3324" s="5" t="s">
        <v>399</v>
      </c>
      <c r="C3324" s="5" t="s">
        <v>9843</v>
      </c>
      <c r="D3324" s="5" t="s">
        <v>468</v>
      </c>
      <c r="E3324" s="5" t="s">
        <v>9844</v>
      </c>
      <c r="F3324" s="6" t="s">
        <v>9845</v>
      </c>
    </row>
    <row r="3325">
      <c r="A3325" s="5" t="s">
        <v>31</v>
      </c>
      <c r="B3325" s="5" t="s">
        <v>399</v>
      </c>
      <c r="C3325" s="5" t="s">
        <v>9846</v>
      </c>
      <c r="D3325" s="5" t="s">
        <v>468</v>
      </c>
      <c r="E3325" s="5" t="s">
        <v>9847</v>
      </c>
      <c r="F3325" s="6" t="s">
        <v>9848</v>
      </c>
    </row>
    <row r="3326">
      <c r="A3326" s="5" t="s">
        <v>31</v>
      </c>
      <c r="B3326" s="5" t="s">
        <v>399</v>
      </c>
      <c r="C3326" s="5" t="s">
        <v>9849</v>
      </c>
      <c r="D3326" s="5" t="s">
        <v>468</v>
      </c>
      <c r="E3326" s="5" t="s">
        <v>9850</v>
      </c>
      <c r="F3326" s="6" t="s">
        <v>9851</v>
      </c>
    </row>
    <row r="3327">
      <c r="A3327" s="5" t="s">
        <v>31</v>
      </c>
      <c r="B3327" s="5" t="s">
        <v>399</v>
      </c>
      <c r="C3327" s="5" t="s">
        <v>9852</v>
      </c>
      <c r="D3327" s="5" t="s">
        <v>468</v>
      </c>
      <c r="E3327" s="5" t="s">
        <v>9853</v>
      </c>
      <c r="F3327" s="6" t="s">
        <v>9854</v>
      </c>
    </row>
    <row r="3328">
      <c r="A3328" s="5" t="s">
        <v>31</v>
      </c>
      <c r="B3328" s="5" t="s">
        <v>399</v>
      </c>
      <c r="C3328" s="5" t="s">
        <v>9855</v>
      </c>
      <c r="D3328" s="5" t="s">
        <v>468</v>
      </c>
      <c r="E3328" s="5"/>
      <c r="F3328" s="6" t="s">
        <v>9856</v>
      </c>
    </row>
    <row r="3329">
      <c r="A3329" s="5" t="s">
        <v>31</v>
      </c>
      <c r="B3329" s="5" t="s">
        <v>399</v>
      </c>
      <c r="C3329" s="5" t="s">
        <v>9857</v>
      </c>
      <c r="D3329" s="5" t="s">
        <v>468</v>
      </c>
      <c r="E3329" s="5" t="s">
        <v>9858</v>
      </c>
      <c r="F3329" s="6" t="s">
        <v>9859</v>
      </c>
    </row>
    <row r="3330">
      <c r="A3330" s="5" t="s">
        <v>31</v>
      </c>
      <c r="B3330" s="5" t="s">
        <v>399</v>
      </c>
      <c r="C3330" s="5" t="s">
        <v>9860</v>
      </c>
      <c r="D3330" s="5" t="s">
        <v>468</v>
      </c>
      <c r="E3330" s="5" t="s">
        <v>9861</v>
      </c>
      <c r="F3330" s="6" t="s">
        <v>9862</v>
      </c>
    </row>
    <row r="3331">
      <c r="A3331" s="5" t="s">
        <v>31</v>
      </c>
      <c r="B3331" s="5" t="s">
        <v>399</v>
      </c>
      <c r="C3331" s="5" t="s">
        <v>9863</v>
      </c>
      <c r="D3331" s="5" t="s">
        <v>458</v>
      </c>
      <c r="E3331" s="5" t="s">
        <v>9864</v>
      </c>
      <c r="F3331" s="6" t="s">
        <v>9865</v>
      </c>
    </row>
    <row r="3332">
      <c r="A3332" s="5" t="s">
        <v>31</v>
      </c>
      <c r="B3332" s="5" t="s">
        <v>399</v>
      </c>
      <c r="C3332" s="5" t="s">
        <v>9866</v>
      </c>
      <c r="D3332" s="5" t="s">
        <v>468</v>
      </c>
      <c r="E3332" s="5" t="s">
        <v>9867</v>
      </c>
      <c r="F3332" s="6" t="s">
        <v>9868</v>
      </c>
    </row>
    <row r="3333">
      <c r="A3333" s="5" t="s">
        <v>31</v>
      </c>
      <c r="B3333" s="5" t="s">
        <v>399</v>
      </c>
      <c r="C3333" s="5" t="s">
        <v>9869</v>
      </c>
      <c r="D3333" s="5" t="s">
        <v>468</v>
      </c>
      <c r="E3333" s="5" t="s">
        <v>9870</v>
      </c>
      <c r="F3333" s="6" t="s">
        <v>9871</v>
      </c>
    </row>
    <row r="3334">
      <c r="A3334" s="5" t="s">
        <v>31</v>
      </c>
      <c r="B3334" s="5" t="s">
        <v>399</v>
      </c>
      <c r="C3334" s="5" t="s">
        <v>9872</v>
      </c>
      <c r="D3334" s="5" t="s">
        <v>468</v>
      </c>
      <c r="E3334" s="5"/>
      <c r="F3334" s="6" t="s">
        <v>9873</v>
      </c>
    </row>
    <row r="3335">
      <c r="A3335" s="5" t="s">
        <v>31</v>
      </c>
      <c r="B3335" s="5" t="s">
        <v>399</v>
      </c>
      <c r="C3335" s="5" t="s">
        <v>9874</v>
      </c>
      <c r="D3335" s="5" t="s">
        <v>468</v>
      </c>
      <c r="E3335" s="5" t="s">
        <v>9875</v>
      </c>
      <c r="F3335" s="6" t="s">
        <v>9876</v>
      </c>
    </row>
    <row r="3336">
      <c r="A3336" s="5" t="s">
        <v>31</v>
      </c>
      <c r="B3336" s="5" t="s">
        <v>399</v>
      </c>
      <c r="C3336" s="5" t="s">
        <v>9877</v>
      </c>
      <c r="D3336" s="5" t="s">
        <v>468</v>
      </c>
      <c r="E3336" s="5" t="s">
        <v>9878</v>
      </c>
      <c r="F3336" s="6" t="s">
        <v>9879</v>
      </c>
    </row>
    <row r="3337">
      <c r="A3337" s="5" t="s">
        <v>31</v>
      </c>
      <c r="B3337" s="5" t="s">
        <v>399</v>
      </c>
      <c r="C3337" s="5" t="s">
        <v>9880</v>
      </c>
      <c r="D3337" s="5" t="s">
        <v>468</v>
      </c>
      <c r="E3337" s="5" t="s">
        <v>9881</v>
      </c>
      <c r="F3337" s="6" t="s">
        <v>9882</v>
      </c>
    </row>
    <row r="3338">
      <c r="A3338" s="5" t="s">
        <v>31</v>
      </c>
      <c r="B3338" s="5" t="s">
        <v>399</v>
      </c>
      <c r="C3338" s="5" t="s">
        <v>9883</v>
      </c>
      <c r="D3338" s="5" t="s">
        <v>468</v>
      </c>
      <c r="E3338" s="5" t="s">
        <v>9884</v>
      </c>
      <c r="F3338" s="6" t="s">
        <v>9885</v>
      </c>
    </row>
    <row r="3339">
      <c r="A3339" s="5" t="s">
        <v>31</v>
      </c>
      <c r="B3339" s="5" t="s">
        <v>399</v>
      </c>
      <c r="C3339" s="5" t="s">
        <v>9886</v>
      </c>
      <c r="D3339" s="5" t="s">
        <v>468</v>
      </c>
      <c r="E3339" s="5"/>
      <c r="F3339" s="6" t="s">
        <v>9887</v>
      </c>
    </row>
    <row r="3340">
      <c r="A3340" s="5" t="s">
        <v>32</v>
      </c>
      <c r="B3340" s="5" t="s">
        <v>400</v>
      </c>
      <c r="C3340" s="5" t="s">
        <v>9888</v>
      </c>
      <c r="D3340" s="5" t="s">
        <v>548</v>
      </c>
      <c r="E3340" s="5" t="s">
        <v>9889</v>
      </c>
      <c r="F3340" s="6" t="s">
        <v>9890</v>
      </c>
    </row>
    <row r="3341">
      <c r="A3341" s="5" t="s">
        <v>32</v>
      </c>
      <c r="B3341" s="5" t="s">
        <v>400</v>
      </c>
      <c r="C3341" s="5" t="s">
        <v>9891</v>
      </c>
      <c r="D3341" s="5" t="s">
        <v>468</v>
      </c>
      <c r="E3341" s="5" t="s">
        <v>9892</v>
      </c>
      <c r="F3341" s="6" t="s">
        <v>9893</v>
      </c>
    </row>
    <row r="3342">
      <c r="A3342" s="5" t="s">
        <v>32</v>
      </c>
      <c r="B3342" s="5" t="s">
        <v>401</v>
      </c>
      <c r="C3342" s="5" t="s">
        <v>9894</v>
      </c>
      <c r="D3342" s="5" t="s">
        <v>468</v>
      </c>
      <c r="E3342" s="5" t="s">
        <v>9895</v>
      </c>
      <c r="F3342" s="6" t="s">
        <v>9896</v>
      </c>
    </row>
    <row r="3343">
      <c r="A3343" s="5" t="s">
        <v>32</v>
      </c>
      <c r="B3343" s="5" t="s">
        <v>401</v>
      </c>
      <c r="C3343" s="5" t="s">
        <v>9897</v>
      </c>
      <c r="D3343" s="5" t="s">
        <v>468</v>
      </c>
      <c r="E3343" s="5" t="s">
        <v>9898</v>
      </c>
      <c r="F3343" s="6" t="s">
        <v>9899</v>
      </c>
    </row>
    <row r="3344">
      <c r="A3344" s="5" t="s">
        <v>32</v>
      </c>
      <c r="B3344" s="5" t="s">
        <v>401</v>
      </c>
      <c r="C3344" s="5" t="s">
        <v>9900</v>
      </c>
      <c r="D3344" s="5" t="s">
        <v>468</v>
      </c>
      <c r="E3344" s="5" t="s">
        <v>9901</v>
      </c>
      <c r="F3344" s="6" t="s">
        <v>9902</v>
      </c>
    </row>
    <row r="3345">
      <c r="A3345" s="5" t="s">
        <v>32</v>
      </c>
      <c r="B3345" s="5" t="s">
        <v>401</v>
      </c>
      <c r="C3345" s="5" t="s">
        <v>9903</v>
      </c>
      <c r="D3345" s="5" t="s">
        <v>468</v>
      </c>
      <c r="E3345" s="5" t="s">
        <v>9904</v>
      </c>
      <c r="F3345" s="6" t="s">
        <v>9905</v>
      </c>
    </row>
    <row r="3346">
      <c r="A3346" s="5" t="s">
        <v>32</v>
      </c>
      <c r="B3346" s="5" t="s">
        <v>401</v>
      </c>
      <c r="C3346" s="5" t="s">
        <v>9906</v>
      </c>
      <c r="D3346" s="5" t="s">
        <v>468</v>
      </c>
      <c r="E3346" s="5" t="s">
        <v>9907</v>
      </c>
      <c r="F3346" s="6" t="s">
        <v>9908</v>
      </c>
    </row>
    <row r="3347">
      <c r="A3347" s="5" t="s">
        <v>32</v>
      </c>
      <c r="B3347" s="5" t="s">
        <v>401</v>
      </c>
      <c r="C3347" s="5" t="s">
        <v>9909</v>
      </c>
      <c r="D3347" s="5" t="s">
        <v>468</v>
      </c>
      <c r="E3347" s="5" t="s">
        <v>9910</v>
      </c>
      <c r="F3347" s="6" t="s">
        <v>9911</v>
      </c>
    </row>
    <row r="3348">
      <c r="A3348" s="5" t="s">
        <v>32</v>
      </c>
      <c r="B3348" s="5" t="s">
        <v>401</v>
      </c>
      <c r="C3348" s="5" t="s">
        <v>9912</v>
      </c>
      <c r="D3348" s="5" t="s">
        <v>468</v>
      </c>
      <c r="E3348" s="5" t="s">
        <v>9913</v>
      </c>
      <c r="F3348" s="6" t="s">
        <v>9914</v>
      </c>
    </row>
    <row r="3349">
      <c r="A3349" s="5" t="s">
        <v>32</v>
      </c>
      <c r="B3349" s="5" t="s">
        <v>401</v>
      </c>
      <c r="C3349" s="5" t="s">
        <v>9915</v>
      </c>
      <c r="D3349" s="5" t="s">
        <v>548</v>
      </c>
      <c r="E3349" s="5" t="s">
        <v>9916</v>
      </c>
      <c r="F3349" s="6" t="s">
        <v>9917</v>
      </c>
    </row>
    <row r="3350">
      <c r="A3350" s="5" t="s">
        <v>32</v>
      </c>
      <c r="B3350" s="5" t="s">
        <v>401</v>
      </c>
      <c r="C3350" s="5" t="s">
        <v>9918</v>
      </c>
      <c r="D3350" s="5" t="s">
        <v>468</v>
      </c>
      <c r="E3350" s="5" t="s">
        <v>9919</v>
      </c>
      <c r="F3350" s="6" t="s">
        <v>9920</v>
      </c>
    </row>
    <row r="3351">
      <c r="A3351" s="5" t="s">
        <v>32</v>
      </c>
      <c r="B3351" s="5" t="s">
        <v>401</v>
      </c>
      <c r="C3351" s="5" t="s">
        <v>9921</v>
      </c>
      <c r="D3351" s="5" t="s">
        <v>468</v>
      </c>
      <c r="E3351" s="5" t="s">
        <v>9922</v>
      </c>
      <c r="F3351" s="6" t="s">
        <v>9923</v>
      </c>
    </row>
    <row r="3352">
      <c r="A3352" s="5" t="s">
        <v>32</v>
      </c>
      <c r="B3352" s="5" t="s">
        <v>401</v>
      </c>
      <c r="C3352" s="5" t="s">
        <v>9924</v>
      </c>
      <c r="D3352" s="5" t="s">
        <v>468</v>
      </c>
      <c r="E3352" s="5" t="s">
        <v>9925</v>
      </c>
      <c r="F3352" s="6" t="s">
        <v>9926</v>
      </c>
    </row>
    <row r="3353">
      <c r="A3353" s="5" t="s">
        <v>32</v>
      </c>
      <c r="B3353" s="5" t="s">
        <v>401</v>
      </c>
      <c r="C3353" s="5" t="s">
        <v>9927</v>
      </c>
      <c r="D3353" s="5" t="s">
        <v>468</v>
      </c>
      <c r="E3353" s="5" t="s">
        <v>9928</v>
      </c>
      <c r="F3353" s="6" t="s">
        <v>9929</v>
      </c>
    </row>
    <row r="3354">
      <c r="A3354" s="5" t="s">
        <v>32</v>
      </c>
      <c r="B3354" s="5" t="s">
        <v>401</v>
      </c>
      <c r="C3354" s="5" t="s">
        <v>9930</v>
      </c>
      <c r="D3354" s="5" t="s">
        <v>468</v>
      </c>
      <c r="E3354" s="5" t="s">
        <v>9931</v>
      </c>
      <c r="F3354" s="6" t="s">
        <v>9932</v>
      </c>
    </row>
    <row r="3355">
      <c r="A3355" s="5" t="s">
        <v>32</v>
      </c>
      <c r="B3355" s="5" t="s">
        <v>401</v>
      </c>
      <c r="C3355" s="5" t="s">
        <v>9933</v>
      </c>
      <c r="D3355" s="5" t="s">
        <v>468</v>
      </c>
      <c r="E3355" s="5" t="s">
        <v>9934</v>
      </c>
      <c r="F3355" s="6" t="s">
        <v>9935</v>
      </c>
    </row>
    <row r="3356">
      <c r="A3356" s="5" t="s">
        <v>32</v>
      </c>
      <c r="B3356" s="5" t="s">
        <v>401</v>
      </c>
      <c r="C3356" s="5" t="s">
        <v>9936</v>
      </c>
      <c r="D3356" s="5" t="s">
        <v>468</v>
      </c>
      <c r="E3356" s="5" t="s">
        <v>9937</v>
      </c>
      <c r="F3356" s="6" t="s">
        <v>9938</v>
      </c>
    </row>
    <row r="3357">
      <c r="A3357" s="5" t="s">
        <v>32</v>
      </c>
      <c r="B3357" s="5" t="s">
        <v>401</v>
      </c>
      <c r="C3357" s="5" t="s">
        <v>9939</v>
      </c>
      <c r="D3357" s="5" t="s">
        <v>468</v>
      </c>
      <c r="E3357" s="5" t="s">
        <v>9940</v>
      </c>
      <c r="F3357" s="6" t="s">
        <v>9941</v>
      </c>
    </row>
    <row r="3358">
      <c r="A3358" s="5" t="s">
        <v>32</v>
      </c>
      <c r="B3358" s="5" t="s">
        <v>401</v>
      </c>
      <c r="C3358" s="5" t="s">
        <v>9942</v>
      </c>
      <c r="D3358" s="5" t="s">
        <v>468</v>
      </c>
      <c r="E3358" s="5" t="s">
        <v>9943</v>
      </c>
      <c r="F3358" s="6" t="s">
        <v>9944</v>
      </c>
    </row>
    <row r="3359">
      <c r="A3359" s="5" t="s">
        <v>32</v>
      </c>
      <c r="B3359" s="5" t="s">
        <v>402</v>
      </c>
      <c r="C3359" s="5" t="s">
        <v>9945</v>
      </c>
      <c r="D3359" s="5" t="s">
        <v>468</v>
      </c>
      <c r="E3359" s="5" t="s">
        <v>9946</v>
      </c>
      <c r="F3359" s="6" t="s">
        <v>9947</v>
      </c>
    </row>
    <row r="3360">
      <c r="A3360" s="5" t="s">
        <v>32</v>
      </c>
      <c r="B3360" s="5" t="s">
        <v>402</v>
      </c>
      <c r="C3360" s="5" t="s">
        <v>9948</v>
      </c>
      <c r="D3360" s="5" t="s">
        <v>468</v>
      </c>
      <c r="E3360" s="5"/>
      <c r="F3360" s="6" t="s">
        <v>9949</v>
      </c>
    </row>
    <row r="3361">
      <c r="A3361" s="5" t="s">
        <v>33</v>
      </c>
      <c r="B3361" s="5" t="s">
        <v>403</v>
      </c>
      <c r="C3361" s="5" t="s">
        <v>9950</v>
      </c>
      <c r="D3361" s="5" t="s">
        <v>458</v>
      </c>
      <c r="E3361" s="5"/>
      <c r="F3361" s="6" t="s">
        <v>9951</v>
      </c>
    </row>
    <row r="3362">
      <c r="A3362" s="5" t="s">
        <v>33</v>
      </c>
      <c r="B3362" s="5" t="s">
        <v>403</v>
      </c>
      <c r="C3362" s="5" t="s">
        <v>9952</v>
      </c>
      <c r="D3362" s="5" t="s">
        <v>468</v>
      </c>
      <c r="E3362" s="5" t="s">
        <v>9953</v>
      </c>
      <c r="F3362" s="6" t="s">
        <v>9954</v>
      </c>
    </row>
    <row r="3363">
      <c r="A3363" s="5" t="s">
        <v>33</v>
      </c>
      <c r="B3363" s="5" t="s">
        <v>403</v>
      </c>
      <c r="C3363" s="5" t="s">
        <v>9955</v>
      </c>
      <c r="D3363" s="5" t="s">
        <v>458</v>
      </c>
      <c r="E3363" s="5" t="s">
        <v>9956</v>
      </c>
      <c r="F3363" s="6" t="s">
        <v>9957</v>
      </c>
    </row>
    <row r="3364">
      <c r="A3364" s="5" t="s">
        <v>33</v>
      </c>
      <c r="B3364" s="5" t="s">
        <v>403</v>
      </c>
      <c r="C3364" s="5" t="s">
        <v>9958</v>
      </c>
      <c r="D3364" s="5" t="s">
        <v>458</v>
      </c>
      <c r="E3364" s="5" t="s">
        <v>9959</v>
      </c>
      <c r="F3364" s="6" t="s">
        <v>9960</v>
      </c>
    </row>
    <row r="3365">
      <c r="A3365" s="5" t="s">
        <v>33</v>
      </c>
      <c r="B3365" s="5" t="s">
        <v>403</v>
      </c>
      <c r="C3365" s="5" t="s">
        <v>9961</v>
      </c>
      <c r="D3365" s="5" t="s">
        <v>468</v>
      </c>
      <c r="E3365" s="5" t="s">
        <v>9962</v>
      </c>
      <c r="F3365" s="6" t="s">
        <v>9963</v>
      </c>
    </row>
    <row r="3366">
      <c r="A3366" s="5" t="s">
        <v>33</v>
      </c>
      <c r="B3366" s="5" t="s">
        <v>403</v>
      </c>
      <c r="C3366" s="5" t="s">
        <v>9964</v>
      </c>
      <c r="D3366" s="5" t="s">
        <v>468</v>
      </c>
      <c r="E3366" s="5" t="s">
        <v>9965</v>
      </c>
      <c r="F3366" s="6" t="s">
        <v>9966</v>
      </c>
    </row>
    <row r="3367">
      <c r="A3367" s="5" t="s">
        <v>33</v>
      </c>
      <c r="B3367" s="5" t="s">
        <v>403</v>
      </c>
      <c r="C3367" s="5" t="s">
        <v>9967</v>
      </c>
      <c r="D3367" s="5" t="s">
        <v>458</v>
      </c>
      <c r="E3367" s="5"/>
      <c r="F3367" s="6" t="s">
        <v>9968</v>
      </c>
    </row>
    <row r="3368">
      <c r="A3368" s="5" t="s">
        <v>33</v>
      </c>
      <c r="B3368" s="5" t="s">
        <v>403</v>
      </c>
      <c r="C3368" s="5" t="s">
        <v>9969</v>
      </c>
      <c r="D3368" s="5" t="s">
        <v>468</v>
      </c>
      <c r="E3368" s="5" t="s">
        <v>9970</v>
      </c>
      <c r="F3368" s="6" t="s">
        <v>9971</v>
      </c>
    </row>
    <row r="3369">
      <c r="A3369" s="5" t="s">
        <v>33</v>
      </c>
      <c r="B3369" s="5" t="s">
        <v>403</v>
      </c>
      <c r="C3369" s="5" t="s">
        <v>9972</v>
      </c>
      <c r="D3369" s="5" t="s">
        <v>458</v>
      </c>
      <c r="E3369" s="5" t="s">
        <v>9973</v>
      </c>
      <c r="F3369" s="6" t="s">
        <v>9974</v>
      </c>
    </row>
    <row r="3370">
      <c r="A3370" s="5" t="s">
        <v>33</v>
      </c>
      <c r="B3370" s="5" t="s">
        <v>403</v>
      </c>
      <c r="C3370" s="5" t="s">
        <v>9975</v>
      </c>
      <c r="D3370" s="5" t="s">
        <v>458</v>
      </c>
      <c r="E3370" s="5" t="s">
        <v>9976</v>
      </c>
      <c r="F3370" s="6" t="s">
        <v>9977</v>
      </c>
    </row>
    <row r="3371">
      <c r="A3371" s="5" t="s">
        <v>33</v>
      </c>
      <c r="B3371" s="5" t="s">
        <v>403</v>
      </c>
      <c r="C3371" s="5" t="s">
        <v>9978</v>
      </c>
      <c r="D3371" s="5" t="s">
        <v>458</v>
      </c>
      <c r="E3371" s="5" t="s">
        <v>9979</v>
      </c>
      <c r="F3371" s="6" t="s">
        <v>9980</v>
      </c>
    </row>
    <row r="3372">
      <c r="A3372" s="5" t="s">
        <v>33</v>
      </c>
      <c r="B3372" s="5" t="s">
        <v>403</v>
      </c>
      <c r="C3372" s="5" t="s">
        <v>9981</v>
      </c>
      <c r="D3372" s="5" t="s">
        <v>468</v>
      </c>
      <c r="E3372" s="5" t="s">
        <v>9982</v>
      </c>
      <c r="F3372" s="6" t="s">
        <v>9983</v>
      </c>
    </row>
    <row r="3373">
      <c r="A3373" s="5" t="s">
        <v>33</v>
      </c>
      <c r="B3373" s="5" t="s">
        <v>403</v>
      </c>
      <c r="C3373" s="5" t="s">
        <v>9984</v>
      </c>
      <c r="D3373" s="5" t="s">
        <v>458</v>
      </c>
      <c r="E3373" s="5" t="s">
        <v>9985</v>
      </c>
      <c r="F3373" s="6" t="s">
        <v>9986</v>
      </c>
    </row>
    <row r="3374">
      <c r="A3374" s="5" t="s">
        <v>33</v>
      </c>
      <c r="B3374" s="5" t="s">
        <v>403</v>
      </c>
      <c r="C3374" s="5" t="s">
        <v>9987</v>
      </c>
      <c r="D3374" s="5" t="s">
        <v>458</v>
      </c>
      <c r="E3374" s="5" t="s">
        <v>9988</v>
      </c>
      <c r="F3374" s="6" t="s">
        <v>9989</v>
      </c>
    </row>
    <row r="3375">
      <c r="A3375" s="5" t="s">
        <v>33</v>
      </c>
      <c r="B3375" s="5" t="s">
        <v>403</v>
      </c>
      <c r="C3375" s="5" t="s">
        <v>9990</v>
      </c>
      <c r="D3375" s="5" t="s">
        <v>458</v>
      </c>
      <c r="E3375" s="5"/>
      <c r="F3375" s="6" t="s">
        <v>9991</v>
      </c>
    </row>
    <row r="3376">
      <c r="A3376" s="5" t="s">
        <v>33</v>
      </c>
      <c r="B3376" s="5" t="s">
        <v>403</v>
      </c>
      <c r="C3376" s="5" t="s">
        <v>9992</v>
      </c>
      <c r="D3376" s="5" t="s">
        <v>458</v>
      </c>
      <c r="E3376" s="5" t="s">
        <v>9993</v>
      </c>
      <c r="F3376" s="6" t="s">
        <v>9994</v>
      </c>
    </row>
    <row r="3377">
      <c r="A3377" s="5" t="s">
        <v>33</v>
      </c>
      <c r="B3377" s="5" t="s">
        <v>403</v>
      </c>
      <c r="C3377" s="5" t="s">
        <v>9995</v>
      </c>
      <c r="D3377" s="5" t="s">
        <v>468</v>
      </c>
      <c r="E3377" s="5" t="s">
        <v>9996</v>
      </c>
      <c r="F3377" s="6" t="s">
        <v>9997</v>
      </c>
    </row>
    <row r="3378">
      <c r="A3378" s="5" t="s">
        <v>33</v>
      </c>
      <c r="B3378" s="5" t="s">
        <v>403</v>
      </c>
      <c r="C3378" s="5" t="s">
        <v>9998</v>
      </c>
      <c r="D3378" s="5" t="s">
        <v>458</v>
      </c>
      <c r="E3378" s="5" t="s">
        <v>9999</v>
      </c>
      <c r="F3378" s="6" t="s">
        <v>10000</v>
      </c>
    </row>
    <row r="3379">
      <c r="A3379" s="5" t="s">
        <v>33</v>
      </c>
      <c r="B3379" s="5" t="s">
        <v>403</v>
      </c>
      <c r="C3379" s="5" t="s">
        <v>10001</v>
      </c>
      <c r="D3379" s="5" t="s">
        <v>458</v>
      </c>
      <c r="E3379" s="5"/>
      <c r="F3379" s="6" t="s">
        <v>10002</v>
      </c>
    </row>
    <row r="3380">
      <c r="A3380" s="5" t="s">
        <v>33</v>
      </c>
      <c r="B3380" s="5" t="s">
        <v>403</v>
      </c>
      <c r="C3380" s="5" t="s">
        <v>10003</v>
      </c>
      <c r="D3380" s="5" t="s">
        <v>458</v>
      </c>
      <c r="E3380" s="5" t="s">
        <v>10004</v>
      </c>
      <c r="F3380" s="6" t="s">
        <v>10005</v>
      </c>
    </row>
    <row r="3381">
      <c r="A3381" s="5" t="s">
        <v>33</v>
      </c>
      <c r="B3381" s="5" t="s">
        <v>403</v>
      </c>
      <c r="C3381" s="5" t="s">
        <v>10006</v>
      </c>
      <c r="D3381" s="5" t="s">
        <v>468</v>
      </c>
      <c r="E3381" s="5" t="s">
        <v>10007</v>
      </c>
      <c r="F3381" s="6" t="s">
        <v>10008</v>
      </c>
    </row>
    <row r="3382">
      <c r="A3382" s="5" t="s">
        <v>33</v>
      </c>
      <c r="B3382" s="5" t="s">
        <v>404</v>
      </c>
      <c r="C3382" s="5" t="s">
        <v>10009</v>
      </c>
      <c r="D3382" s="5" t="s">
        <v>468</v>
      </c>
      <c r="E3382" s="5" t="s">
        <v>10010</v>
      </c>
      <c r="F3382" s="6" t="s">
        <v>10011</v>
      </c>
    </row>
    <row r="3383">
      <c r="A3383" s="5" t="s">
        <v>33</v>
      </c>
      <c r="B3383" s="5" t="s">
        <v>404</v>
      </c>
      <c r="C3383" s="5" t="s">
        <v>10012</v>
      </c>
      <c r="D3383" s="5" t="s">
        <v>468</v>
      </c>
      <c r="E3383" s="5" t="s">
        <v>10013</v>
      </c>
      <c r="F3383" s="6" t="s">
        <v>10014</v>
      </c>
    </row>
    <row r="3384">
      <c r="A3384" s="5" t="s">
        <v>33</v>
      </c>
      <c r="B3384" s="5" t="s">
        <v>404</v>
      </c>
      <c r="C3384" s="5" t="s">
        <v>10015</v>
      </c>
      <c r="D3384" s="5" t="s">
        <v>458</v>
      </c>
      <c r="E3384" s="5"/>
      <c r="F3384" s="6" t="s">
        <v>10016</v>
      </c>
    </row>
    <row r="3385">
      <c r="A3385" s="5" t="s">
        <v>33</v>
      </c>
      <c r="B3385" s="5" t="s">
        <v>404</v>
      </c>
      <c r="C3385" s="5" t="s">
        <v>10017</v>
      </c>
      <c r="D3385" s="5" t="s">
        <v>468</v>
      </c>
      <c r="E3385" s="5" t="s">
        <v>10018</v>
      </c>
      <c r="F3385" s="6" t="s">
        <v>10019</v>
      </c>
    </row>
    <row r="3386">
      <c r="A3386" s="5" t="s">
        <v>33</v>
      </c>
      <c r="B3386" s="5" t="s">
        <v>404</v>
      </c>
      <c r="C3386" s="5" t="s">
        <v>10020</v>
      </c>
      <c r="D3386" s="5" t="s">
        <v>458</v>
      </c>
      <c r="E3386" s="5" t="s">
        <v>10021</v>
      </c>
      <c r="F3386" s="6" t="s">
        <v>10022</v>
      </c>
    </row>
    <row r="3387">
      <c r="A3387" s="5" t="s">
        <v>33</v>
      </c>
      <c r="B3387" s="5" t="s">
        <v>404</v>
      </c>
      <c r="C3387" s="5" t="s">
        <v>10023</v>
      </c>
      <c r="D3387" s="5" t="s">
        <v>458</v>
      </c>
      <c r="E3387" s="5" t="s">
        <v>9973</v>
      </c>
      <c r="F3387" s="6" t="s">
        <v>10024</v>
      </c>
    </row>
    <row r="3388">
      <c r="A3388" s="5" t="s">
        <v>33</v>
      </c>
      <c r="B3388" s="5" t="s">
        <v>404</v>
      </c>
      <c r="C3388" s="5" t="s">
        <v>10025</v>
      </c>
      <c r="D3388" s="5" t="s">
        <v>458</v>
      </c>
      <c r="E3388" s="5" t="s">
        <v>10026</v>
      </c>
      <c r="F3388" s="6" t="s">
        <v>10027</v>
      </c>
    </row>
    <row r="3389">
      <c r="A3389" s="5" t="s">
        <v>33</v>
      </c>
      <c r="B3389" s="5" t="s">
        <v>404</v>
      </c>
      <c r="C3389" s="5" t="s">
        <v>10028</v>
      </c>
      <c r="D3389" s="5" t="s">
        <v>458</v>
      </c>
      <c r="E3389" s="5" t="s">
        <v>10029</v>
      </c>
      <c r="F3389" s="6" t="s">
        <v>10030</v>
      </c>
    </row>
    <row r="3390">
      <c r="A3390" s="5" t="s">
        <v>33</v>
      </c>
      <c r="B3390" s="5" t="s">
        <v>404</v>
      </c>
      <c r="C3390" s="5" t="s">
        <v>10031</v>
      </c>
      <c r="D3390" s="5" t="s">
        <v>458</v>
      </c>
      <c r="E3390" s="5" t="s">
        <v>10032</v>
      </c>
      <c r="F3390" s="6" t="s">
        <v>10033</v>
      </c>
    </row>
    <row r="3391">
      <c r="A3391" s="5" t="s">
        <v>33</v>
      </c>
      <c r="B3391" s="5" t="s">
        <v>404</v>
      </c>
      <c r="C3391" s="5" t="s">
        <v>10034</v>
      </c>
      <c r="D3391" s="5" t="s">
        <v>458</v>
      </c>
      <c r="E3391" s="5" t="s">
        <v>1790</v>
      </c>
      <c r="F3391" s="6" t="s">
        <v>10035</v>
      </c>
    </row>
    <row r="3392">
      <c r="A3392" s="5" t="s">
        <v>33</v>
      </c>
      <c r="B3392" s="5" t="s">
        <v>404</v>
      </c>
      <c r="C3392" s="5" t="s">
        <v>10036</v>
      </c>
      <c r="D3392" s="5" t="s">
        <v>458</v>
      </c>
      <c r="E3392" s="5" t="s">
        <v>10037</v>
      </c>
      <c r="F3392" s="6" t="s">
        <v>10038</v>
      </c>
    </row>
    <row r="3393">
      <c r="A3393" s="5" t="s">
        <v>33</v>
      </c>
      <c r="B3393" s="5" t="s">
        <v>404</v>
      </c>
      <c r="C3393" s="5" t="s">
        <v>10039</v>
      </c>
      <c r="D3393" s="5" t="s">
        <v>458</v>
      </c>
      <c r="E3393" s="5"/>
      <c r="F3393" s="6" t="s">
        <v>10040</v>
      </c>
    </row>
    <row r="3394">
      <c r="A3394" s="5" t="s">
        <v>33</v>
      </c>
      <c r="B3394" s="5" t="s">
        <v>404</v>
      </c>
      <c r="C3394" s="5" t="s">
        <v>10041</v>
      </c>
      <c r="D3394" s="5" t="s">
        <v>468</v>
      </c>
      <c r="E3394" s="5" t="s">
        <v>10042</v>
      </c>
      <c r="F3394" s="6" t="s">
        <v>10043</v>
      </c>
    </row>
    <row r="3395">
      <c r="A3395" s="5" t="s">
        <v>33</v>
      </c>
      <c r="B3395" s="5" t="s">
        <v>404</v>
      </c>
      <c r="C3395" s="5" t="s">
        <v>10044</v>
      </c>
      <c r="D3395" s="5" t="s">
        <v>458</v>
      </c>
      <c r="E3395" s="5"/>
      <c r="F3395" s="6" t="s">
        <v>10045</v>
      </c>
    </row>
    <row r="3396">
      <c r="A3396" s="5" t="s">
        <v>33</v>
      </c>
      <c r="B3396" s="5" t="s">
        <v>404</v>
      </c>
      <c r="C3396" s="5" t="s">
        <v>10046</v>
      </c>
      <c r="D3396" s="5" t="s">
        <v>458</v>
      </c>
      <c r="E3396" s="5"/>
      <c r="F3396" s="6" t="s">
        <v>10047</v>
      </c>
    </row>
    <row r="3397">
      <c r="A3397" s="5" t="s">
        <v>33</v>
      </c>
      <c r="B3397" s="5" t="s">
        <v>404</v>
      </c>
      <c r="C3397" s="5" t="s">
        <v>10048</v>
      </c>
      <c r="D3397" s="5" t="s">
        <v>458</v>
      </c>
      <c r="E3397" s="5"/>
      <c r="F3397" s="6" t="s">
        <v>10049</v>
      </c>
    </row>
    <row r="3398">
      <c r="A3398" s="5" t="s">
        <v>33</v>
      </c>
      <c r="B3398" s="5" t="s">
        <v>404</v>
      </c>
      <c r="C3398" s="5" t="s">
        <v>10050</v>
      </c>
      <c r="D3398" s="5" t="s">
        <v>458</v>
      </c>
      <c r="E3398" s="5" t="s">
        <v>10051</v>
      </c>
      <c r="F3398" s="6" t="s">
        <v>10052</v>
      </c>
    </row>
    <row r="3399">
      <c r="A3399" s="5" t="s">
        <v>33</v>
      </c>
      <c r="B3399" s="5" t="s">
        <v>404</v>
      </c>
      <c r="C3399" s="5" t="s">
        <v>10053</v>
      </c>
      <c r="D3399" s="5" t="s">
        <v>458</v>
      </c>
      <c r="E3399" s="5"/>
      <c r="F3399" s="6" t="s">
        <v>10054</v>
      </c>
    </row>
    <row r="3400">
      <c r="A3400" s="5" t="s">
        <v>33</v>
      </c>
      <c r="B3400" s="5" t="s">
        <v>404</v>
      </c>
      <c r="C3400" s="5" t="s">
        <v>10055</v>
      </c>
      <c r="D3400" s="5" t="s">
        <v>458</v>
      </c>
      <c r="E3400" s="5" t="s">
        <v>10056</v>
      </c>
      <c r="F3400" s="6" t="s">
        <v>10057</v>
      </c>
    </row>
    <row r="3401">
      <c r="A3401" s="5" t="s">
        <v>33</v>
      </c>
      <c r="B3401" s="5" t="s">
        <v>404</v>
      </c>
      <c r="C3401" s="5" t="s">
        <v>10058</v>
      </c>
      <c r="D3401" s="5" t="s">
        <v>548</v>
      </c>
      <c r="E3401" s="5" t="s">
        <v>10059</v>
      </c>
      <c r="F3401" s="6" t="s">
        <v>10060</v>
      </c>
    </row>
    <row r="3402">
      <c r="A3402" s="5" t="s">
        <v>33</v>
      </c>
      <c r="B3402" s="5" t="s">
        <v>404</v>
      </c>
      <c r="C3402" s="5" t="s">
        <v>10061</v>
      </c>
      <c r="D3402" s="5" t="s">
        <v>458</v>
      </c>
      <c r="E3402" s="5" t="s">
        <v>10062</v>
      </c>
      <c r="F3402" s="6" t="s">
        <v>10063</v>
      </c>
    </row>
    <row r="3403">
      <c r="A3403" s="5" t="s">
        <v>33</v>
      </c>
      <c r="B3403" s="5" t="s">
        <v>404</v>
      </c>
      <c r="C3403" s="5" t="s">
        <v>10064</v>
      </c>
      <c r="D3403" s="5" t="s">
        <v>458</v>
      </c>
      <c r="E3403" s="5" t="s">
        <v>10065</v>
      </c>
      <c r="F3403" s="6" t="s">
        <v>10066</v>
      </c>
    </row>
    <row r="3404">
      <c r="A3404" s="5" t="s">
        <v>33</v>
      </c>
      <c r="B3404" s="5" t="s">
        <v>405</v>
      </c>
      <c r="C3404" s="5" t="s">
        <v>10067</v>
      </c>
      <c r="D3404" s="5" t="s">
        <v>458</v>
      </c>
      <c r="E3404" s="5"/>
      <c r="F3404" s="6" t="s">
        <v>10068</v>
      </c>
    </row>
    <row r="3405">
      <c r="A3405" s="5" t="s">
        <v>33</v>
      </c>
      <c r="B3405" s="5" t="s">
        <v>405</v>
      </c>
      <c r="C3405" s="5" t="s">
        <v>10069</v>
      </c>
      <c r="D3405" s="5" t="s">
        <v>458</v>
      </c>
      <c r="E3405" s="5"/>
      <c r="F3405" s="6" t="s">
        <v>10070</v>
      </c>
    </row>
    <row r="3406">
      <c r="A3406" s="5" t="s">
        <v>33</v>
      </c>
      <c r="B3406" s="5" t="s">
        <v>405</v>
      </c>
      <c r="C3406" s="5" t="s">
        <v>10071</v>
      </c>
      <c r="D3406" s="5" t="s">
        <v>458</v>
      </c>
      <c r="E3406" s="5" t="s">
        <v>10072</v>
      </c>
      <c r="F3406" s="6" t="s">
        <v>10073</v>
      </c>
    </row>
    <row r="3407">
      <c r="A3407" s="5" t="s">
        <v>33</v>
      </c>
      <c r="B3407" s="5" t="s">
        <v>405</v>
      </c>
      <c r="C3407" s="5" t="s">
        <v>10074</v>
      </c>
      <c r="D3407" s="5" t="s">
        <v>458</v>
      </c>
      <c r="E3407" s="5" t="s">
        <v>10075</v>
      </c>
      <c r="F3407" s="6" t="s">
        <v>10076</v>
      </c>
    </row>
    <row r="3408">
      <c r="A3408" s="5" t="s">
        <v>33</v>
      </c>
      <c r="B3408" s="5" t="s">
        <v>405</v>
      </c>
      <c r="C3408" s="5" t="s">
        <v>10077</v>
      </c>
      <c r="D3408" s="5" t="s">
        <v>458</v>
      </c>
      <c r="E3408" s="5"/>
      <c r="F3408" s="6" t="s">
        <v>10078</v>
      </c>
    </row>
    <row r="3409">
      <c r="A3409" s="5" t="s">
        <v>33</v>
      </c>
      <c r="B3409" s="5" t="s">
        <v>405</v>
      </c>
      <c r="C3409" s="5" t="s">
        <v>10079</v>
      </c>
      <c r="D3409" s="5" t="s">
        <v>458</v>
      </c>
      <c r="E3409" s="5" t="s">
        <v>10080</v>
      </c>
      <c r="F3409" s="6" t="s">
        <v>10081</v>
      </c>
    </row>
    <row r="3410">
      <c r="A3410" s="5" t="s">
        <v>33</v>
      </c>
      <c r="B3410" s="5" t="s">
        <v>405</v>
      </c>
      <c r="C3410" s="5" t="s">
        <v>10082</v>
      </c>
      <c r="D3410" s="5" t="s">
        <v>458</v>
      </c>
      <c r="E3410" s="5" t="s">
        <v>10083</v>
      </c>
      <c r="F3410" s="6" t="s">
        <v>10084</v>
      </c>
    </row>
    <row r="3411">
      <c r="A3411" s="5" t="s">
        <v>33</v>
      </c>
      <c r="B3411" s="5" t="s">
        <v>405</v>
      </c>
      <c r="C3411" s="5" t="s">
        <v>10085</v>
      </c>
      <c r="D3411" s="5" t="s">
        <v>458</v>
      </c>
      <c r="E3411" s="5" t="s">
        <v>10037</v>
      </c>
      <c r="F3411" s="6" t="s">
        <v>10086</v>
      </c>
    </row>
    <row r="3412">
      <c r="A3412" s="5" t="s">
        <v>33</v>
      </c>
      <c r="B3412" s="5" t="s">
        <v>405</v>
      </c>
      <c r="C3412" s="5" t="s">
        <v>10087</v>
      </c>
      <c r="D3412" s="5" t="s">
        <v>458</v>
      </c>
      <c r="E3412" s="5" t="s">
        <v>10088</v>
      </c>
      <c r="F3412" s="6" t="s">
        <v>10089</v>
      </c>
    </row>
    <row r="3413">
      <c r="A3413" s="5" t="s">
        <v>33</v>
      </c>
      <c r="B3413" s="5" t="s">
        <v>405</v>
      </c>
      <c r="C3413" s="5" t="s">
        <v>10090</v>
      </c>
      <c r="D3413" s="5" t="s">
        <v>458</v>
      </c>
      <c r="E3413" s="5" t="s">
        <v>10091</v>
      </c>
      <c r="F3413" s="6" t="s">
        <v>10092</v>
      </c>
    </row>
    <row r="3414">
      <c r="A3414" s="5" t="s">
        <v>33</v>
      </c>
      <c r="B3414" s="5" t="s">
        <v>405</v>
      </c>
      <c r="C3414" s="5" t="s">
        <v>10093</v>
      </c>
      <c r="D3414" s="5" t="s">
        <v>458</v>
      </c>
      <c r="E3414" s="5"/>
      <c r="F3414" s="6" t="s">
        <v>10094</v>
      </c>
    </row>
    <row r="3415">
      <c r="A3415" s="5" t="s">
        <v>33</v>
      </c>
      <c r="B3415" s="5" t="s">
        <v>405</v>
      </c>
      <c r="C3415" s="5" t="s">
        <v>10095</v>
      </c>
      <c r="D3415" s="5" t="s">
        <v>458</v>
      </c>
      <c r="E3415" s="5" t="s">
        <v>10096</v>
      </c>
      <c r="F3415" s="6" t="s">
        <v>10097</v>
      </c>
    </row>
    <row r="3416">
      <c r="A3416" s="5" t="s">
        <v>33</v>
      </c>
      <c r="B3416" s="5" t="s">
        <v>405</v>
      </c>
      <c r="C3416" s="5" t="s">
        <v>10098</v>
      </c>
      <c r="D3416" s="5" t="s">
        <v>458</v>
      </c>
      <c r="E3416" s="5"/>
      <c r="F3416" s="6" t="s">
        <v>10099</v>
      </c>
    </row>
    <row r="3417">
      <c r="A3417" s="5" t="s">
        <v>33</v>
      </c>
      <c r="B3417" s="5" t="s">
        <v>405</v>
      </c>
      <c r="C3417" s="5" t="s">
        <v>10100</v>
      </c>
      <c r="D3417" s="5" t="s">
        <v>458</v>
      </c>
      <c r="E3417" s="5" t="s">
        <v>10101</v>
      </c>
      <c r="F3417" s="6" t="s">
        <v>10102</v>
      </c>
    </row>
    <row r="3418">
      <c r="A3418" s="5" t="s">
        <v>33</v>
      </c>
      <c r="B3418" s="5" t="s">
        <v>405</v>
      </c>
      <c r="C3418" s="5" t="s">
        <v>10103</v>
      </c>
      <c r="D3418" s="5" t="s">
        <v>458</v>
      </c>
      <c r="E3418" s="5" t="s">
        <v>10104</v>
      </c>
      <c r="F3418" s="6" t="s">
        <v>10105</v>
      </c>
    </row>
    <row r="3419">
      <c r="A3419" s="5" t="s">
        <v>33</v>
      </c>
      <c r="B3419" s="5" t="s">
        <v>405</v>
      </c>
      <c r="C3419" s="5" t="s">
        <v>10106</v>
      </c>
      <c r="D3419" s="5" t="s">
        <v>458</v>
      </c>
      <c r="E3419" s="5" t="s">
        <v>10107</v>
      </c>
      <c r="F3419" s="6" t="s">
        <v>10108</v>
      </c>
    </row>
    <row r="3420">
      <c r="A3420" s="5" t="s">
        <v>33</v>
      </c>
      <c r="B3420" s="5" t="s">
        <v>405</v>
      </c>
      <c r="C3420" s="5" t="s">
        <v>10109</v>
      </c>
      <c r="D3420" s="5" t="s">
        <v>458</v>
      </c>
      <c r="E3420" s="5"/>
      <c r="F3420" s="6" t="s">
        <v>10110</v>
      </c>
    </row>
    <row r="3421">
      <c r="A3421" s="5" t="s">
        <v>33</v>
      </c>
      <c r="B3421" s="5" t="s">
        <v>405</v>
      </c>
      <c r="C3421" s="5" t="s">
        <v>10111</v>
      </c>
      <c r="D3421" s="5" t="s">
        <v>458</v>
      </c>
      <c r="E3421" s="5"/>
      <c r="F3421" s="6" t="s">
        <v>10112</v>
      </c>
    </row>
    <row r="3422">
      <c r="A3422" s="5" t="s">
        <v>33</v>
      </c>
      <c r="B3422" s="5" t="s">
        <v>405</v>
      </c>
      <c r="C3422" s="5" t="s">
        <v>10113</v>
      </c>
      <c r="D3422" s="5" t="s">
        <v>458</v>
      </c>
      <c r="E3422" s="5" t="s">
        <v>10114</v>
      </c>
      <c r="F3422" s="6" t="s">
        <v>10115</v>
      </c>
    </row>
    <row r="3423">
      <c r="A3423" s="5" t="s">
        <v>33</v>
      </c>
      <c r="B3423" s="5" t="s">
        <v>405</v>
      </c>
      <c r="C3423" s="5" t="s">
        <v>10116</v>
      </c>
      <c r="D3423" s="5" t="s">
        <v>458</v>
      </c>
      <c r="E3423" s="5" t="s">
        <v>10117</v>
      </c>
      <c r="F3423" s="6" t="s">
        <v>10118</v>
      </c>
    </row>
    <row r="3424">
      <c r="A3424" s="5" t="s">
        <v>33</v>
      </c>
      <c r="B3424" s="5" t="s">
        <v>405</v>
      </c>
      <c r="C3424" s="5" t="s">
        <v>10119</v>
      </c>
      <c r="D3424" s="5" t="s">
        <v>458</v>
      </c>
      <c r="E3424" s="5" t="s">
        <v>10120</v>
      </c>
      <c r="F3424" s="6" t="s">
        <v>10121</v>
      </c>
    </row>
    <row r="3425">
      <c r="A3425" s="5" t="s">
        <v>33</v>
      </c>
      <c r="B3425" s="5" t="s">
        <v>405</v>
      </c>
      <c r="C3425" s="5" t="s">
        <v>10122</v>
      </c>
      <c r="D3425" s="5" t="s">
        <v>540</v>
      </c>
      <c r="E3425" s="5" t="s">
        <v>10123</v>
      </c>
      <c r="F3425" s="6" t="s">
        <v>10124</v>
      </c>
    </row>
    <row r="3426">
      <c r="A3426" s="5" t="s">
        <v>33</v>
      </c>
      <c r="B3426" s="5" t="s">
        <v>405</v>
      </c>
      <c r="C3426" s="5" t="s">
        <v>10125</v>
      </c>
      <c r="D3426" s="5" t="s">
        <v>540</v>
      </c>
      <c r="E3426" s="5"/>
      <c r="F3426" s="6" t="s">
        <v>10126</v>
      </c>
    </row>
    <row r="3427">
      <c r="A3427" s="5" t="s">
        <v>33</v>
      </c>
      <c r="B3427" s="5" t="s">
        <v>405</v>
      </c>
      <c r="C3427" s="5" t="s">
        <v>10127</v>
      </c>
      <c r="D3427" s="5" t="s">
        <v>458</v>
      </c>
      <c r="E3427" s="5" t="s">
        <v>10128</v>
      </c>
      <c r="F3427" s="6" t="s">
        <v>10129</v>
      </c>
    </row>
    <row r="3428">
      <c r="A3428" s="5" t="s">
        <v>33</v>
      </c>
      <c r="B3428" s="5" t="s">
        <v>405</v>
      </c>
      <c r="C3428" s="5" t="s">
        <v>10130</v>
      </c>
      <c r="D3428" s="5" t="s">
        <v>458</v>
      </c>
      <c r="E3428" s="5" t="s">
        <v>10131</v>
      </c>
      <c r="F3428" s="6" t="s">
        <v>10132</v>
      </c>
    </row>
    <row r="3429">
      <c r="A3429" s="5" t="s">
        <v>33</v>
      </c>
      <c r="B3429" s="5" t="s">
        <v>405</v>
      </c>
      <c r="C3429" s="5" t="s">
        <v>10133</v>
      </c>
      <c r="D3429" s="5" t="s">
        <v>458</v>
      </c>
      <c r="E3429" s="5" t="s">
        <v>10134</v>
      </c>
      <c r="F3429" s="6" t="s">
        <v>10135</v>
      </c>
    </row>
    <row r="3430">
      <c r="A3430" s="5" t="s">
        <v>33</v>
      </c>
      <c r="B3430" s="5" t="s">
        <v>405</v>
      </c>
      <c r="C3430" s="5" t="s">
        <v>10136</v>
      </c>
      <c r="D3430" s="5" t="s">
        <v>458</v>
      </c>
      <c r="E3430" s="5"/>
      <c r="F3430" s="6" t="s">
        <v>10137</v>
      </c>
    </row>
    <row r="3431">
      <c r="A3431" s="5" t="s">
        <v>33</v>
      </c>
      <c r="B3431" s="5" t="s">
        <v>405</v>
      </c>
      <c r="C3431" s="5" t="s">
        <v>10138</v>
      </c>
      <c r="D3431" s="5" t="s">
        <v>540</v>
      </c>
      <c r="E3431" s="5" t="s">
        <v>10139</v>
      </c>
      <c r="F3431" s="6" t="s">
        <v>10140</v>
      </c>
    </row>
    <row r="3432">
      <c r="A3432" s="5" t="s">
        <v>33</v>
      </c>
      <c r="B3432" s="5" t="s">
        <v>405</v>
      </c>
      <c r="C3432" s="5" t="s">
        <v>10141</v>
      </c>
      <c r="D3432" s="5" t="s">
        <v>540</v>
      </c>
      <c r="E3432" s="5"/>
      <c r="F3432" s="6" t="s">
        <v>10142</v>
      </c>
    </row>
    <row r="3433">
      <c r="A3433" s="5" t="s">
        <v>33</v>
      </c>
      <c r="B3433" s="5" t="s">
        <v>405</v>
      </c>
      <c r="C3433" s="5" t="s">
        <v>10143</v>
      </c>
      <c r="D3433" s="5" t="s">
        <v>458</v>
      </c>
      <c r="E3433" s="5"/>
      <c r="F3433" s="6" t="s">
        <v>10144</v>
      </c>
    </row>
    <row r="3434">
      <c r="A3434" s="5" t="s">
        <v>33</v>
      </c>
      <c r="B3434" s="5" t="s">
        <v>405</v>
      </c>
      <c r="C3434" s="5" t="s">
        <v>10145</v>
      </c>
      <c r="D3434" s="5" t="s">
        <v>458</v>
      </c>
      <c r="E3434" s="5" t="s">
        <v>10146</v>
      </c>
      <c r="F3434" s="6" t="s">
        <v>10147</v>
      </c>
    </row>
    <row r="3435">
      <c r="A3435" s="5" t="s">
        <v>33</v>
      </c>
      <c r="B3435" s="5" t="s">
        <v>405</v>
      </c>
      <c r="C3435" s="5" t="s">
        <v>10148</v>
      </c>
      <c r="D3435" s="5" t="s">
        <v>540</v>
      </c>
      <c r="E3435" s="5"/>
      <c r="F3435" s="6" t="s">
        <v>10149</v>
      </c>
    </row>
    <row r="3436">
      <c r="A3436" s="5" t="s">
        <v>33</v>
      </c>
      <c r="B3436" s="5" t="s">
        <v>405</v>
      </c>
      <c r="C3436" s="5" t="s">
        <v>10150</v>
      </c>
      <c r="D3436" s="5" t="s">
        <v>468</v>
      </c>
      <c r="E3436" s="5" t="s">
        <v>10151</v>
      </c>
      <c r="F3436" s="6" t="s">
        <v>10152</v>
      </c>
    </row>
    <row r="3437">
      <c r="A3437" s="5" t="s">
        <v>33</v>
      </c>
      <c r="B3437" s="5" t="s">
        <v>406</v>
      </c>
      <c r="C3437" s="5" t="s">
        <v>10153</v>
      </c>
      <c r="D3437" s="5" t="s">
        <v>458</v>
      </c>
      <c r="E3437" s="5" t="s">
        <v>10154</v>
      </c>
      <c r="F3437" s="6" t="s">
        <v>10155</v>
      </c>
    </row>
    <row r="3438">
      <c r="A3438" s="5" t="s">
        <v>33</v>
      </c>
      <c r="B3438" s="5" t="s">
        <v>406</v>
      </c>
      <c r="C3438" s="5" t="s">
        <v>10156</v>
      </c>
      <c r="D3438" s="5" t="s">
        <v>458</v>
      </c>
      <c r="E3438" s="5" t="s">
        <v>10157</v>
      </c>
      <c r="F3438" s="6" t="s">
        <v>10158</v>
      </c>
    </row>
    <row r="3439">
      <c r="A3439" s="5" t="s">
        <v>33</v>
      </c>
      <c r="B3439" s="5" t="s">
        <v>407</v>
      </c>
      <c r="C3439" s="5" t="s">
        <v>407</v>
      </c>
      <c r="D3439" s="5" t="s">
        <v>458</v>
      </c>
      <c r="E3439" s="5" t="s">
        <v>10159</v>
      </c>
      <c r="F3439" s="6" t="s">
        <v>10160</v>
      </c>
    </row>
    <row r="3440">
      <c r="A3440" s="5" t="s">
        <v>33</v>
      </c>
      <c r="B3440" s="5" t="s">
        <v>407</v>
      </c>
      <c r="C3440" s="5" t="s">
        <v>10161</v>
      </c>
      <c r="D3440" s="5" t="s">
        <v>468</v>
      </c>
      <c r="E3440" s="5"/>
      <c r="F3440" s="6" t="s">
        <v>10162</v>
      </c>
    </row>
    <row r="3441">
      <c r="A3441" s="5" t="s">
        <v>33</v>
      </c>
      <c r="B3441" s="5" t="s">
        <v>407</v>
      </c>
      <c r="C3441" s="5" t="s">
        <v>10163</v>
      </c>
      <c r="D3441" s="5" t="s">
        <v>468</v>
      </c>
      <c r="E3441" s="5" t="s">
        <v>10164</v>
      </c>
      <c r="F3441" s="6" t="s">
        <v>10165</v>
      </c>
    </row>
    <row r="3442">
      <c r="A3442" s="5" t="s">
        <v>33</v>
      </c>
      <c r="B3442" s="5" t="s">
        <v>407</v>
      </c>
      <c r="C3442" s="5" t="s">
        <v>10166</v>
      </c>
      <c r="D3442" s="5" t="s">
        <v>548</v>
      </c>
      <c r="E3442" s="5"/>
      <c r="F3442" s="6" t="s">
        <v>10167</v>
      </c>
    </row>
    <row r="3443">
      <c r="A3443" s="5" t="s">
        <v>33</v>
      </c>
      <c r="B3443" s="5" t="s">
        <v>407</v>
      </c>
      <c r="C3443" s="5" t="s">
        <v>10168</v>
      </c>
      <c r="D3443" s="5" t="s">
        <v>458</v>
      </c>
      <c r="E3443" s="5"/>
      <c r="F3443" s="6" t="s">
        <v>10169</v>
      </c>
    </row>
    <row r="3444">
      <c r="A3444" s="5" t="s">
        <v>33</v>
      </c>
      <c r="B3444" s="5" t="s">
        <v>407</v>
      </c>
      <c r="C3444" s="5" t="s">
        <v>10170</v>
      </c>
      <c r="D3444" s="5" t="s">
        <v>458</v>
      </c>
      <c r="E3444" s="5" t="s">
        <v>10171</v>
      </c>
      <c r="F3444" s="6" t="s">
        <v>10172</v>
      </c>
    </row>
    <row r="3445">
      <c r="A3445" s="5" t="s">
        <v>33</v>
      </c>
      <c r="B3445" s="5" t="s">
        <v>407</v>
      </c>
      <c r="C3445" s="5" t="s">
        <v>10173</v>
      </c>
      <c r="D3445" s="5" t="s">
        <v>458</v>
      </c>
      <c r="E3445" s="5"/>
      <c r="F3445" s="6" t="s">
        <v>10174</v>
      </c>
    </row>
    <row r="3446">
      <c r="A3446" s="5" t="s">
        <v>33</v>
      </c>
      <c r="B3446" s="5" t="s">
        <v>407</v>
      </c>
      <c r="C3446" s="5" t="s">
        <v>10175</v>
      </c>
      <c r="D3446" s="5" t="s">
        <v>458</v>
      </c>
      <c r="E3446" s="5" t="s">
        <v>10176</v>
      </c>
      <c r="F3446" s="6" t="s">
        <v>10177</v>
      </c>
    </row>
    <row r="3447">
      <c r="A3447" s="5" t="s">
        <v>33</v>
      </c>
      <c r="B3447" s="5" t="s">
        <v>407</v>
      </c>
      <c r="C3447" s="5" t="s">
        <v>10178</v>
      </c>
      <c r="D3447" s="5" t="s">
        <v>458</v>
      </c>
      <c r="E3447" s="5"/>
      <c r="F3447" s="6" t="s">
        <v>10179</v>
      </c>
    </row>
    <row r="3448">
      <c r="A3448" s="5" t="s">
        <v>33</v>
      </c>
      <c r="B3448" s="5" t="s">
        <v>407</v>
      </c>
      <c r="C3448" s="5" t="s">
        <v>10180</v>
      </c>
      <c r="D3448" s="5" t="s">
        <v>458</v>
      </c>
      <c r="E3448" s="5" t="s">
        <v>10181</v>
      </c>
      <c r="F3448" s="6" t="s">
        <v>10182</v>
      </c>
    </row>
    <row r="3449">
      <c r="A3449" s="5" t="s">
        <v>33</v>
      </c>
      <c r="B3449" s="5" t="s">
        <v>407</v>
      </c>
      <c r="C3449" s="5" t="s">
        <v>10183</v>
      </c>
      <c r="D3449" s="5" t="s">
        <v>458</v>
      </c>
      <c r="E3449" s="5" t="s">
        <v>10184</v>
      </c>
      <c r="F3449" s="6" t="s">
        <v>10185</v>
      </c>
    </row>
    <row r="3450">
      <c r="A3450" s="5" t="s">
        <v>33</v>
      </c>
      <c r="B3450" s="5" t="s">
        <v>407</v>
      </c>
      <c r="C3450" s="5" t="s">
        <v>10186</v>
      </c>
      <c r="D3450" s="5" t="s">
        <v>458</v>
      </c>
      <c r="E3450" s="5" t="s">
        <v>9170</v>
      </c>
      <c r="F3450" s="6" t="s">
        <v>10187</v>
      </c>
    </row>
    <row r="3451">
      <c r="A3451" s="5" t="s">
        <v>33</v>
      </c>
      <c r="B3451" s="5" t="s">
        <v>407</v>
      </c>
      <c r="C3451" s="5" t="s">
        <v>10188</v>
      </c>
      <c r="D3451" s="5" t="s">
        <v>458</v>
      </c>
      <c r="E3451" s="5"/>
      <c r="F3451" s="6" t="s">
        <v>10189</v>
      </c>
    </row>
    <row r="3452">
      <c r="A3452" s="5" t="s">
        <v>33</v>
      </c>
      <c r="B3452" s="5" t="s">
        <v>407</v>
      </c>
      <c r="C3452" s="5" t="s">
        <v>10190</v>
      </c>
      <c r="D3452" s="5" t="s">
        <v>458</v>
      </c>
      <c r="E3452" s="5"/>
      <c r="F3452" s="6" t="s">
        <v>10191</v>
      </c>
    </row>
    <row r="3453">
      <c r="A3453" s="5" t="s">
        <v>33</v>
      </c>
      <c r="B3453" s="5" t="s">
        <v>408</v>
      </c>
      <c r="C3453" s="5" t="s">
        <v>10192</v>
      </c>
      <c r="D3453" s="5" t="s">
        <v>458</v>
      </c>
      <c r="E3453" s="5" t="s">
        <v>10193</v>
      </c>
      <c r="F3453" s="6" t="s">
        <v>10194</v>
      </c>
    </row>
    <row r="3454">
      <c r="A3454" s="5" t="s">
        <v>33</v>
      </c>
      <c r="B3454" s="5" t="s">
        <v>408</v>
      </c>
      <c r="C3454" s="5" t="s">
        <v>10195</v>
      </c>
      <c r="D3454" s="5" t="s">
        <v>458</v>
      </c>
      <c r="E3454" s="5" t="s">
        <v>10196</v>
      </c>
      <c r="F3454" s="6" t="s">
        <v>10197</v>
      </c>
    </row>
    <row r="3455">
      <c r="A3455" s="5" t="s">
        <v>33</v>
      </c>
      <c r="B3455" s="5" t="s">
        <v>408</v>
      </c>
      <c r="C3455" s="5" t="s">
        <v>10198</v>
      </c>
      <c r="D3455" s="5" t="s">
        <v>458</v>
      </c>
      <c r="E3455" s="5"/>
      <c r="F3455" s="6" t="s">
        <v>10199</v>
      </c>
    </row>
    <row r="3456">
      <c r="A3456" s="5" t="s">
        <v>33</v>
      </c>
      <c r="B3456" s="5" t="s">
        <v>408</v>
      </c>
      <c r="C3456" s="5" t="s">
        <v>10200</v>
      </c>
      <c r="D3456" s="5" t="s">
        <v>548</v>
      </c>
      <c r="E3456" s="5" t="s">
        <v>10201</v>
      </c>
      <c r="F3456" s="6" t="s">
        <v>10202</v>
      </c>
    </row>
    <row r="3457">
      <c r="A3457" s="5" t="s">
        <v>33</v>
      </c>
      <c r="B3457" s="5" t="s">
        <v>408</v>
      </c>
      <c r="C3457" s="5" t="s">
        <v>10203</v>
      </c>
      <c r="D3457" s="5" t="s">
        <v>458</v>
      </c>
      <c r="E3457" s="5"/>
      <c r="F3457" s="6" t="s">
        <v>10204</v>
      </c>
    </row>
    <row r="3458">
      <c r="A3458" s="5" t="s">
        <v>33</v>
      </c>
      <c r="B3458" s="5" t="s">
        <v>408</v>
      </c>
      <c r="C3458" s="5" t="s">
        <v>10205</v>
      </c>
      <c r="D3458" s="5" t="s">
        <v>458</v>
      </c>
      <c r="E3458" s="5" t="s">
        <v>10206</v>
      </c>
      <c r="F3458" s="6" t="s">
        <v>10207</v>
      </c>
    </row>
    <row r="3459">
      <c r="A3459" s="5" t="s">
        <v>33</v>
      </c>
      <c r="B3459" s="5" t="s">
        <v>408</v>
      </c>
      <c r="C3459" s="5" t="s">
        <v>10208</v>
      </c>
      <c r="D3459" s="5" t="s">
        <v>458</v>
      </c>
      <c r="E3459" s="5"/>
      <c r="F3459" s="6" t="s">
        <v>10209</v>
      </c>
    </row>
    <row r="3460">
      <c r="A3460" s="5" t="s">
        <v>33</v>
      </c>
      <c r="B3460" s="5" t="s">
        <v>408</v>
      </c>
      <c r="C3460" s="5" t="s">
        <v>10210</v>
      </c>
      <c r="D3460" s="5" t="s">
        <v>468</v>
      </c>
      <c r="E3460" s="5" t="s">
        <v>10211</v>
      </c>
      <c r="F3460" s="6" t="s">
        <v>10212</v>
      </c>
    </row>
    <row r="3461">
      <c r="A3461" s="5" t="s">
        <v>33</v>
      </c>
      <c r="B3461" s="5" t="s">
        <v>408</v>
      </c>
      <c r="C3461" s="5" t="s">
        <v>10213</v>
      </c>
      <c r="D3461" s="5" t="s">
        <v>458</v>
      </c>
      <c r="E3461" s="5" t="s">
        <v>10214</v>
      </c>
      <c r="F3461" s="6" t="s">
        <v>10215</v>
      </c>
    </row>
    <row r="3462">
      <c r="A3462" s="5" t="s">
        <v>33</v>
      </c>
      <c r="B3462" s="5" t="s">
        <v>408</v>
      </c>
      <c r="C3462" s="5" t="s">
        <v>10216</v>
      </c>
      <c r="D3462" s="5" t="s">
        <v>458</v>
      </c>
      <c r="E3462" s="5" t="s">
        <v>10217</v>
      </c>
      <c r="F3462" s="6" t="s">
        <v>10218</v>
      </c>
    </row>
    <row r="3463">
      <c r="A3463" s="5" t="s">
        <v>33</v>
      </c>
      <c r="B3463" s="5" t="s">
        <v>408</v>
      </c>
      <c r="C3463" s="5" t="s">
        <v>408</v>
      </c>
      <c r="D3463" s="5" t="s">
        <v>458</v>
      </c>
      <c r="E3463" s="5" t="s">
        <v>10219</v>
      </c>
      <c r="F3463" s="6" t="s">
        <v>10220</v>
      </c>
    </row>
    <row r="3464">
      <c r="A3464" s="5" t="s">
        <v>33</v>
      </c>
      <c r="B3464" s="5" t="s">
        <v>408</v>
      </c>
      <c r="C3464" s="5" t="s">
        <v>10221</v>
      </c>
      <c r="D3464" s="5" t="s">
        <v>458</v>
      </c>
      <c r="E3464" s="5" t="s">
        <v>10222</v>
      </c>
      <c r="F3464" s="6" t="s">
        <v>10223</v>
      </c>
    </row>
    <row r="3465">
      <c r="A3465" s="5" t="s">
        <v>33</v>
      </c>
      <c r="B3465" s="5" t="s">
        <v>408</v>
      </c>
      <c r="C3465" s="5" t="s">
        <v>10224</v>
      </c>
      <c r="D3465" s="5" t="s">
        <v>458</v>
      </c>
      <c r="E3465" s="5" t="s">
        <v>10225</v>
      </c>
      <c r="F3465" s="6" t="s">
        <v>10226</v>
      </c>
    </row>
    <row r="3466">
      <c r="A3466" s="5" t="s">
        <v>33</v>
      </c>
      <c r="B3466" s="5" t="s">
        <v>408</v>
      </c>
      <c r="C3466" s="5" t="s">
        <v>10227</v>
      </c>
      <c r="D3466" s="5" t="s">
        <v>458</v>
      </c>
      <c r="E3466" s="5"/>
      <c r="F3466" s="6" t="s">
        <v>10228</v>
      </c>
    </row>
    <row r="3467">
      <c r="A3467" s="5" t="s">
        <v>34</v>
      </c>
      <c r="B3467" s="5" t="s">
        <v>409</v>
      </c>
      <c r="C3467" s="5" t="s">
        <v>10229</v>
      </c>
      <c r="D3467" s="5" t="s">
        <v>468</v>
      </c>
      <c r="E3467" s="5" t="s">
        <v>10230</v>
      </c>
      <c r="F3467" s="6" t="s">
        <v>10231</v>
      </c>
    </row>
    <row r="3468">
      <c r="A3468" s="5" t="s">
        <v>34</v>
      </c>
      <c r="B3468" s="5" t="s">
        <v>410</v>
      </c>
      <c r="C3468" s="5" t="s">
        <v>10232</v>
      </c>
      <c r="D3468" s="5" t="s">
        <v>458</v>
      </c>
      <c r="E3468" s="5" t="s">
        <v>10233</v>
      </c>
      <c r="F3468" s="6" t="s">
        <v>10234</v>
      </c>
    </row>
    <row r="3469">
      <c r="A3469" s="5" t="s">
        <v>34</v>
      </c>
      <c r="B3469" s="5" t="s">
        <v>410</v>
      </c>
      <c r="C3469" s="5" t="s">
        <v>10235</v>
      </c>
      <c r="D3469" s="5" t="s">
        <v>468</v>
      </c>
      <c r="E3469" s="5" t="s">
        <v>10233</v>
      </c>
      <c r="F3469" s="6" t="s">
        <v>10236</v>
      </c>
    </row>
    <row r="3470">
      <c r="A3470" s="5" t="s">
        <v>35</v>
      </c>
      <c r="B3470" s="5" t="s">
        <v>411</v>
      </c>
      <c r="C3470" s="5" t="s">
        <v>10237</v>
      </c>
      <c r="D3470" s="5" t="s">
        <v>468</v>
      </c>
      <c r="E3470" s="5" t="s">
        <v>5693</v>
      </c>
      <c r="F3470" s="6" t="s">
        <v>10238</v>
      </c>
    </row>
    <row r="3471">
      <c r="A3471" s="5" t="s">
        <v>35</v>
      </c>
      <c r="B3471" s="5" t="s">
        <v>411</v>
      </c>
      <c r="C3471" s="5" t="s">
        <v>10239</v>
      </c>
      <c r="D3471" s="5" t="s">
        <v>468</v>
      </c>
      <c r="E3471" s="5" t="s">
        <v>10240</v>
      </c>
      <c r="F3471" s="6" t="s">
        <v>10241</v>
      </c>
    </row>
    <row r="3472">
      <c r="A3472" s="5" t="s">
        <v>35</v>
      </c>
      <c r="B3472" s="5" t="s">
        <v>411</v>
      </c>
      <c r="C3472" s="5" t="s">
        <v>10242</v>
      </c>
      <c r="D3472" s="5" t="s">
        <v>468</v>
      </c>
      <c r="E3472" s="5" t="s">
        <v>10134</v>
      </c>
      <c r="F3472" s="6" t="s">
        <v>10243</v>
      </c>
    </row>
    <row r="3473">
      <c r="A3473" s="5" t="s">
        <v>35</v>
      </c>
      <c r="B3473" s="5" t="s">
        <v>412</v>
      </c>
      <c r="C3473" s="5" t="s">
        <v>10244</v>
      </c>
      <c r="D3473" s="5" t="s">
        <v>468</v>
      </c>
      <c r="E3473" s="5"/>
      <c r="F3473" s="6" t="s">
        <v>10245</v>
      </c>
    </row>
    <row r="3474">
      <c r="A3474" s="5" t="s">
        <v>35</v>
      </c>
      <c r="B3474" s="5" t="s">
        <v>412</v>
      </c>
      <c r="C3474" s="5" t="s">
        <v>10246</v>
      </c>
      <c r="D3474" s="5" t="s">
        <v>468</v>
      </c>
      <c r="E3474" s="5" t="s">
        <v>10247</v>
      </c>
      <c r="F3474" s="6" t="s">
        <v>10248</v>
      </c>
    </row>
    <row r="3475">
      <c r="A3475" s="5" t="s">
        <v>35</v>
      </c>
      <c r="B3475" s="5" t="s">
        <v>412</v>
      </c>
      <c r="C3475" s="5" t="s">
        <v>10249</v>
      </c>
      <c r="D3475" s="5" t="s">
        <v>468</v>
      </c>
      <c r="E3475" s="5" t="s">
        <v>10250</v>
      </c>
      <c r="F3475" s="6" t="s">
        <v>10251</v>
      </c>
    </row>
    <row r="3476">
      <c r="A3476" s="5" t="s">
        <v>35</v>
      </c>
      <c r="B3476" s="5" t="s">
        <v>413</v>
      </c>
      <c r="C3476" s="5" t="s">
        <v>10252</v>
      </c>
      <c r="D3476" s="5" t="s">
        <v>468</v>
      </c>
      <c r="E3476" s="5" t="s">
        <v>10253</v>
      </c>
      <c r="F3476" s="6" t="s">
        <v>10254</v>
      </c>
    </row>
    <row r="3477">
      <c r="A3477" s="5" t="s">
        <v>35</v>
      </c>
      <c r="B3477" s="5" t="s">
        <v>413</v>
      </c>
      <c r="C3477" s="5" t="s">
        <v>10255</v>
      </c>
      <c r="D3477" s="5" t="s">
        <v>468</v>
      </c>
      <c r="E3477" s="5" t="s">
        <v>10256</v>
      </c>
      <c r="F3477" s="6" t="s">
        <v>10257</v>
      </c>
    </row>
    <row r="3478">
      <c r="A3478" s="5" t="s">
        <v>35</v>
      </c>
      <c r="B3478" s="5" t="s">
        <v>413</v>
      </c>
      <c r="C3478" s="5" t="s">
        <v>10258</v>
      </c>
      <c r="D3478" s="5" t="s">
        <v>468</v>
      </c>
      <c r="E3478" s="5" t="s">
        <v>10259</v>
      </c>
      <c r="F3478" s="6" t="s">
        <v>10260</v>
      </c>
    </row>
    <row r="3479">
      <c r="A3479" s="5" t="s">
        <v>35</v>
      </c>
      <c r="B3479" s="5" t="s">
        <v>413</v>
      </c>
      <c r="C3479" s="5" t="s">
        <v>10261</v>
      </c>
      <c r="D3479" s="5" t="s">
        <v>468</v>
      </c>
      <c r="E3479" s="5" t="s">
        <v>10262</v>
      </c>
      <c r="F3479" s="6" t="s">
        <v>10263</v>
      </c>
    </row>
    <row r="3480">
      <c r="A3480" s="5" t="s">
        <v>35</v>
      </c>
      <c r="B3480" s="5" t="s">
        <v>413</v>
      </c>
      <c r="C3480" s="5" t="s">
        <v>10264</v>
      </c>
      <c r="D3480" s="5" t="s">
        <v>468</v>
      </c>
      <c r="E3480" s="5" t="s">
        <v>10265</v>
      </c>
      <c r="F3480" s="6" t="s">
        <v>10266</v>
      </c>
    </row>
    <row r="3481">
      <c r="A3481" s="5" t="s">
        <v>35</v>
      </c>
      <c r="B3481" s="5" t="s">
        <v>414</v>
      </c>
      <c r="C3481" s="5" t="s">
        <v>10267</v>
      </c>
      <c r="D3481" s="5" t="s">
        <v>468</v>
      </c>
      <c r="E3481" s="5" t="s">
        <v>10268</v>
      </c>
      <c r="F3481" s="6" t="s">
        <v>10269</v>
      </c>
    </row>
    <row r="3482">
      <c r="A3482" s="5" t="s">
        <v>35</v>
      </c>
      <c r="B3482" s="5" t="s">
        <v>414</v>
      </c>
      <c r="C3482" s="5" t="s">
        <v>10270</v>
      </c>
      <c r="D3482" s="5" t="s">
        <v>468</v>
      </c>
      <c r="E3482" s="5" t="s">
        <v>10271</v>
      </c>
      <c r="F3482" s="6" t="s">
        <v>10272</v>
      </c>
    </row>
    <row r="3483">
      <c r="A3483" s="5" t="s">
        <v>35</v>
      </c>
      <c r="B3483" s="5" t="s">
        <v>415</v>
      </c>
      <c r="C3483" s="5" t="s">
        <v>10273</v>
      </c>
      <c r="D3483" s="5" t="s">
        <v>468</v>
      </c>
      <c r="E3483" s="5" t="s">
        <v>10274</v>
      </c>
      <c r="F3483" s="6" t="s">
        <v>10275</v>
      </c>
    </row>
    <row r="3484">
      <c r="A3484" s="5" t="s">
        <v>35</v>
      </c>
      <c r="B3484" s="5" t="s">
        <v>415</v>
      </c>
      <c r="C3484" s="5" t="s">
        <v>10276</v>
      </c>
      <c r="D3484" s="5" t="s">
        <v>468</v>
      </c>
      <c r="E3484" s="5"/>
      <c r="F3484" s="6" t="s">
        <v>10277</v>
      </c>
    </row>
    <row r="3485">
      <c r="A3485" s="5" t="s">
        <v>35</v>
      </c>
      <c r="B3485" s="5" t="s">
        <v>415</v>
      </c>
      <c r="C3485" s="5" t="s">
        <v>10278</v>
      </c>
      <c r="D3485" s="5" t="s">
        <v>468</v>
      </c>
      <c r="E3485" s="5" t="s">
        <v>10279</v>
      </c>
      <c r="F3485" s="6" t="s">
        <v>10280</v>
      </c>
    </row>
    <row r="3486">
      <c r="A3486" s="5" t="s">
        <v>35</v>
      </c>
      <c r="B3486" s="5" t="s">
        <v>415</v>
      </c>
      <c r="C3486" s="5" t="s">
        <v>415</v>
      </c>
      <c r="D3486" s="5" t="s">
        <v>468</v>
      </c>
      <c r="E3486" s="5" t="s">
        <v>10281</v>
      </c>
      <c r="F3486" s="6" t="s">
        <v>10282</v>
      </c>
    </row>
    <row r="3487">
      <c r="A3487" s="5" t="s">
        <v>35</v>
      </c>
      <c r="B3487" s="5" t="s">
        <v>415</v>
      </c>
      <c r="C3487" s="5" t="s">
        <v>10283</v>
      </c>
      <c r="D3487" s="5" t="s">
        <v>458</v>
      </c>
      <c r="E3487" s="5" t="s">
        <v>10284</v>
      </c>
      <c r="F3487" s="6" t="s">
        <v>10285</v>
      </c>
    </row>
    <row r="3488">
      <c r="A3488" s="5" t="s">
        <v>35</v>
      </c>
      <c r="B3488" s="5" t="s">
        <v>415</v>
      </c>
      <c r="C3488" s="5" t="s">
        <v>10286</v>
      </c>
      <c r="D3488" s="5" t="s">
        <v>468</v>
      </c>
      <c r="E3488" s="5" t="s">
        <v>10287</v>
      </c>
      <c r="F3488" s="6" t="s">
        <v>10288</v>
      </c>
    </row>
    <row r="3489">
      <c r="A3489" s="5" t="s">
        <v>35</v>
      </c>
      <c r="B3489" s="5" t="s">
        <v>416</v>
      </c>
      <c r="C3489" s="5" t="s">
        <v>10289</v>
      </c>
      <c r="D3489" s="5" t="s">
        <v>468</v>
      </c>
      <c r="E3489" s="5" t="s">
        <v>10290</v>
      </c>
      <c r="F3489" s="6" t="s">
        <v>10291</v>
      </c>
    </row>
    <row r="3490">
      <c r="A3490" s="5" t="s">
        <v>35</v>
      </c>
      <c r="B3490" s="5" t="s">
        <v>416</v>
      </c>
      <c r="C3490" s="5" t="s">
        <v>10292</v>
      </c>
      <c r="D3490" s="5" t="s">
        <v>468</v>
      </c>
      <c r="E3490" s="5" t="s">
        <v>10293</v>
      </c>
      <c r="F3490" s="6" t="s">
        <v>10294</v>
      </c>
    </row>
    <row r="3491">
      <c r="A3491" s="5" t="s">
        <v>36</v>
      </c>
      <c r="B3491" s="5" t="s">
        <v>417</v>
      </c>
      <c r="C3491" s="5" t="s">
        <v>417</v>
      </c>
      <c r="D3491" s="5" t="s">
        <v>468</v>
      </c>
      <c r="E3491" s="5"/>
      <c r="F3491" s="6" t="s">
        <v>10295</v>
      </c>
    </row>
    <row r="3492">
      <c r="A3492" s="5" t="s">
        <v>36</v>
      </c>
      <c r="B3492" s="5" t="s">
        <v>418</v>
      </c>
      <c r="C3492" s="5" t="s">
        <v>10296</v>
      </c>
      <c r="D3492" s="5" t="s">
        <v>468</v>
      </c>
      <c r="E3492" s="5" t="s">
        <v>10297</v>
      </c>
      <c r="F3492" s="6" t="s">
        <v>10298</v>
      </c>
    </row>
    <row r="3493">
      <c r="A3493" s="5" t="s">
        <v>36</v>
      </c>
      <c r="B3493" s="5" t="s">
        <v>418</v>
      </c>
      <c r="C3493" s="5" t="s">
        <v>10299</v>
      </c>
      <c r="D3493" s="5" t="s">
        <v>468</v>
      </c>
      <c r="E3493" s="5" t="s">
        <v>10300</v>
      </c>
      <c r="F3493" s="6" t="s">
        <v>10301</v>
      </c>
    </row>
    <row r="3494">
      <c r="A3494" s="5" t="s">
        <v>36</v>
      </c>
      <c r="B3494" s="5" t="s">
        <v>419</v>
      </c>
      <c r="C3494" s="5" t="s">
        <v>10302</v>
      </c>
      <c r="D3494" s="5" t="s">
        <v>468</v>
      </c>
      <c r="E3494" s="5"/>
      <c r="F3494" s="6" t="s">
        <v>10303</v>
      </c>
    </row>
    <row r="3495">
      <c r="A3495" s="5" t="s">
        <v>36</v>
      </c>
      <c r="B3495" s="5" t="s">
        <v>420</v>
      </c>
      <c r="C3495" s="5" t="s">
        <v>420</v>
      </c>
      <c r="D3495" s="5" t="s">
        <v>468</v>
      </c>
      <c r="E3495" s="5" t="s">
        <v>10304</v>
      </c>
      <c r="F3495" s="6" t="s">
        <v>10305</v>
      </c>
    </row>
    <row r="3496">
      <c r="A3496" s="5" t="s">
        <v>36</v>
      </c>
      <c r="B3496" s="5" t="s">
        <v>420</v>
      </c>
      <c r="C3496" s="5" t="s">
        <v>10306</v>
      </c>
      <c r="D3496" s="5" t="s">
        <v>468</v>
      </c>
      <c r="E3496" s="5" t="s">
        <v>10307</v>
      </c>
      <c r="F3496" s="6" t="s">
        <v>10308</v>
      </c>
    </row>
    <row r="3497">
      <c r="A3497" s="5" t="s">
        <v>36</v>
      </c>
      <c r="B3497" s="5" t="s">
        <v>420</v>
      </c>
      <c r="C3497" s="5" t="s">
        <v>10309</v>
      </c>
      <c r="D3497" s="5" t="s">
        <v>468</v>
      </c>
      <c r="E3497" s="5" t="s">
        <v>10310</v>
      </c>
      <c r="F3497" s="6" t="s">
        <v>10311</v>
      </c>
    </row>
    <row r="3498">
      <c r="A3498" s="5" t="s">
        <v>36</v>
      </c>
      <c r="B3498" s="5" t="s">
        <v>420</v>
      </c>
      <c r="C3498" s="5" t="s">
        <v>10312</v>
      </c>
      <c r="D3498" s="5" t="s">
        <v>468</v>
      </c>
      <c r="E3498" s="5" t="s">
        <v>10313</v>
      </c>
      <c r="F3498" s="6" t="s">
        <v>10314</v>
      </c>
    </row>
    <row r="3499">
      <c r="A3499" s="5" t="s">
        <v>36</v>
      </c>
      <c r="B3499" s="5" t="s">
        <v>421</v>
      </c>
      <c r="C3499" s="5" t="s">
        <v>10315</v>
      </c>
      <c r="D3499" s="5" t="s">
        <v>548</v>
      </c>
      <c r="E3499" s="5"/>
      <c r="F3499" s="6" t="s">
        <v>10316</v>
      </c>
    </row>
    <row r="3500">
      <c r="A3500" s="5" t="s">
        <v>36</v>
      </c>
      <c r="B3500" s="5" t="s">
        <v>421</v>
      </c>
      <c r="C3500" s="5" t="s">
        <v>10317</v>
      </c>
      <c r="D3500" s="5" t="s">
        <v>458</v>
      </c>
      <c r="E3500" s="5" t="s">
        <v>1844</v>
      </c>
      <c r="F3500" s="6" t="s">
        <v>10318</v>
      </c>
    </row>
    <row r="3501">
      <c r="A3501" s="5" t="s">
        <v>36</v>
      </c>
      <c r="B3501" s="5" t="s">
        <v>421</v>
      </c>
      <c r="C3501" s="5" t="s">
        <v>36</v>
      </c>
      <c r="D3501" s="5" t="s">
        <v>458</v>
      </c>
      <c r="E3501" s="5" t="s">
        <v>10319</v>
      </c>
      <c r="F3501" s="6" t="s">
        <v>10320</v>
      </c>
    </row>
    <row r="3502">
      <c r="A3502" s="5" t="s">
        <v>36</v>
      </c>
      <c r="B3502" s="5" t="s">
        <v>421</v>
      </c>
      <c r="C3502" s="5" t="s">
        <v>10321</v>
      </c>
      <c r="D3502" s="5" t="s">
        <v>468</v>
      </c>
      <c r="E3502" s="5" t="s">
        <v>10322</v>
      </c>
      <c r="F3502" s="6" t="s">
        <v>10323</v>
      </c>
    </row>
    <row r="3503">
      <c r="A3503" s="5" t="s">
        <v>36</v>
      </c>
      <c r="B3503" s="5" t="s">
        <v>421</v>
      </c>
      <c r="C3503" s="5" t="s">
        <v>10324</v>
      </c>
      <c r="D3503" s="5" t="s">
        <v>468</v>
      </c>
      <c r="E3503" s="5" t="s">
        <v>10319</v>
      </c>
      <c r="F3503" s="6" t="s">
        <v>10325</v>
      </c>
    </row>
    <row r="3504">
      <c r="A3504" s="5" t="s">
        <v>36</v>
      </c>
      <c r="B3504" s="5" t="s">
        <v>421</v>
      </c>
      <c r="C3504" s="5" t="s">
        <v>10326</v>
      </c>
      <c r="D3504" s="5" t="s">
        <v>468</v>
      </c>
      <c r="E3504" s="5" t="s">
        <v>10327</v>
      </c>
      <c r="F3504" s="6" t="s">
        <v>10328</v>
      </c>
    </row>
    <row r="3505">
      <c r="A3505" s="5" t="s">
        <v>36</v>
      </c>
      <c r="B3505" s="5" t="s">
        <v>421</v>
      </c>
      <c r="C3505" s="5" t="s">
        <v>10329</v>
      </c>
      <c r="D3505" s="5" t="s">
        <v>468</v>
      </c>
      <c r="E3505" s="5"/>
      <c r="F3505" s="6" t="s">
        <v>10330</v>
      </c>
    </row>
    <row r="3506">
      <c r="A3506" s="5" t="s">
        <v>36</v>
      </c>
      <c r="B3506" s="5" t="s">
        <v>421</v>
      </c>
      <c r="C3506" s="5" t="s">
        <v>10331</v>
      </c>
      <c r="D3506" s="5" t="s">
        <v>468</v>
      </c>
      <c r="E3506" s="5" t="s">
        <v>10332</v>
      </c>
      <c r="F3506" s="6" t="s">
        <v>10333</v>
      </c>
    </row>
    <row r="3507">
      <c r="A3507" s="5" t="s">
        <v>36</v>
      </c>
      <c r="B3507" s="5" t="s">
        <v>421</v>
      </c>
      <c r="C3507" s="5" t="s">
        <v>10334</v>
      </c>
      <c r="D3507" s="5" t="s">
        <v>468</v>
      </c>
      <c r="E3507" s="5" t="s">
        <v>10335</v>
      </c>
      <c r="F3507" s="6" t="s">
        <v>10336</v>
      </c>
    </row>
    <row r="3508">
      <c r="A3508" s="5" t="s">
        <v>36</v>
      </c>
      <c r="B3508" s="5" t="s">
        <v>422</v>
      </c>
      <c r="C3508" s="5" t="s">
        <v>422</v>
      </c>
      <c r="D3508" s="5" t="s">
        <v>468</v>
      </c>
      <c r="E3508" s="5" t="s">
        <v>10337</v>
      </c>
      <c r="F3508" s="6" t="s">
        <v>10338</v>
      </c>
    </row>
    <row r="3509">
      <c r="A3509" s="5" t="s">
        <v>36</v>
      </c>
      <c r="B3509" s="5" t="s">
        <v>423</v>
      </c>
      <c r="C3509" s="5" t="s">
        <v>10339</v>
      </c>
      <c r="D3509" s="5" t="s">
        <v>468</v>
      </c>
      <c r="E3509" s="5" t="s">
        <v>10340</v>
      </c>
      <c r="F3509" s="6" t="s">
        <v>10341</v>
      </c>
    </row>
    <row r="3510">
      <c r="A3510" s="5" t="s">
        <v>36</v>
      </c>
      <c r="B3510" s="5" t="s">
        <v>423</v>
      </c>
      <c r="C3510" s="5" t="s">
        <v>10342</v>
      </c>
      <c r="D3510" s="5" t="s">
        <v>468</v>
      </c>
      <c r="E3510" s="5" t="s">
        <v>10343</v>
      </c>
      <c r="F3510" s="6" t="s">
        <v>10344</v>
      </c>
    </row>
    <row r="3511">
      <c r="A3511" s="5" t="s">
        <v>36</v>
      </c>
      <c r="B3511" s="5" t="s">
        <v>424</v>
      </c>
      <c r="C3511" s="5" t="s">
        <v>10345</v>
      </c>
      <c r="D3511" s="5" t="s">
        <v>468</v>
      </c>
      <c r="E3511" s="5" t="s">
        <v>10346</v>
      </c>
      <c r="F3511" s="6" t="s">
        <v>10347</v>
      </c>
    </row>
    <row r="3512">
      <c r="A3512" s="5" t="s">
        <v>36</v>
      </c>
      <c r="B3512" s="5" t="s">
        <v>424</v>
      </c>
      <c r="C3512" s="5" t="s">
        <v>10348</v>
      </c>
      <c r="D3512" s="5" t="s">
        <v>468</v>
      </c>
      <c r="E3512" s="5" t="s">
        <v>10349</v>
      </c>
      <c r="F3512" s="6" t="s">
        <v>10350</v>
      </c>
    </row>
    <row r="3513">
      <c r="A3513" s="5" t="s">
        <v>36</v>
      </c>
      <c r="B3513" s="5" t="s">
        <v>424</v>
      </c>
      <c r="C3513" s="5" t="s">
        <v>10351</v>
      </c>
      <c r="D3513" s="5" t="s">
        <v>468</v>
      </c>
      <c r="E3513" s="5" t="s">
        <v>10352</v>
      </c>
      <c r="F3513" s="6" t="s">
        <v>10353</v>
      </c>
    </row>
    <row r="3514">
      <c r="A3514" s="5" t="s">
        <v>36</v>
      </c>
      <c r="B3514" s="5" t="s">
        <v>425</v>
      </c>
      <c r="C3514" s="5" t="s">
        <v>10354</v>
      </c>
      <c r="D3514" s="5" t="s">
        <v>468</v>
      </c>
      <c r="E3514" s="5" t="s">
        <v>10355</v>
      </c>
      <c r="F3514" s="6" t="s">
        <v>10356</v>
      </c>
    </row>
    <row r="3515">
      <c r="A3515" s="5" t="s">
        <v>36</v>
      </c>
      <c r="B3515" s="5" t="s">
        <v>425</v>
      </c>
      <c r="C3515" s="5" t="s">
        <v>425</v>
      </c>
      <c r="D3515" s="5" t="s">
        <v>468</v>
      </c>
      <c r="E3515" s="5" t="s">
        <v>10357</v>
      </c>
      <c r="F3515" s="6" t="s">
        <v>10358</v>
      </c>
    </row>
    <row r="3516">
      <c r="A3516" s="5" t="s">
        <v>36</v>
      </c>
      <c r="B3516" s="5" t="s">
        <v>426</v>
      </c>
      <c r="C3516" s="5" t="s">
        <v>10359</v>
      </c>
      <c r="D3516" s="5" t="s">
        <v>468</v>
      </c>
      <c r="E3516" s="5" t="s">
        <v>10360</v>
      </c>
      <c r="F3516" s="6" t="s">
        <v>10361</v>
      </c>
    </row>
    <row r="3517">
      <c r="A3517" s="5" t="s">
        <v>37</v>
      </c>
      <c r="B3517" s="5" t="s">
        <v>427</v>
      </c>
      <c r="C3517" s="5" t="s">
        <v>10362</v>
      </c>
      <c r="D3517" s="5" t="s">
        <v>468</v>
      </c>
      <c r="E3517" s="5" t="s">
        <v>10363</v>
      </c>
      <c r="F3517" s="6" t="s">
        <v>10364</v>
      </c>
    </row>
    <row r="3518">
      <c r="A3518" s="5" t="s">
        <v>37</v>
      </c>
      <c r="B3518" s="5" t="s">
        <v>427</v>
      </c>
      <c r="C3518" s="5" t="s">
        <v>427</v>
      </c>
      <c r="D3518" s="5" t="s">
        <v>468</v>
      </c>
      <c r="E3518" s="5" t="s">
        <v>10365</v>
      </c>
      <c r="F3518" s="6" t="s">
        <v>10366</v>
      </c>
    </row>
    <row r="3519">
      <c r="A3519" s="5" t="s">
        <v>37</v>
      </c>
      <c r="B3519" s="5" t="s">
        <v>427</v>
      </c>
      <c r="C3519" s="5" t="s">
        <v>10367</v>
      </c>
      <c r="D3519" s="5" t="s">
        <v>468</v>
      </c>
      <c r="E3519" s="5" t="s">
        <v>10368</v>
      </c>
      <c r="F3519" s="6" t="s">
        <v>10369</v>
      </c>
    </row>
    <row r="3520">
      <c r="A3520" s="5" t="s">
        <v>37</v>
      </c>
      <c r="B3520" s="5" t="s">
        <v>428</v>
      </c>
      <c r="C3520" s="5" t="s">
        <v>10370</v>
      </c>
      <c r="D3520" s="5" t="s">
        <v>548</v>
      </c>
      <c r="E3520" s="5" t="s">
        <v>10371</v>
      </c>
      <c r="F3520" s="6" t="s">
        <v>10372</v>
      </c>
    </row>
    <row r="3521">
      <c r="A3521" s="5" t="s">
        <v>37</v>
      </c>
      <c r="B3521" s="5" t="s">
        <v>428</v>
      </c>
      <c r="C3521" s="5" t="s">
        <v>10373</v>
      </c>
      <c r="D3521" s="5" t="s">
        <v>468</v>
      </c>
      <c r="E3521" s="5" t="s">
        <v>10374</v>
      </c>
      <c r="F3521" s="6" t="s">
        <v>10375</v>
      </c>
    </row>
    <row r="3522">
      <c r="A3522" s="5" t="s">
        <v>37</v>
      </c>
      <c r="B3522" s="5" t="s">
        <v>428</v>
      </c>
      <c r="C3522" s="5" t="s">
        <v>10376</v>
      </c>
      <c r="D3522" s="5" t="s">
        <v>468</v>
      </c>
      <c r="E3522" s="5" t="s">
        <v>10377</v>
      </c>
      <c r="F3522" s="6" t="s">
        <v>10378</v>
      </c>
    </row>
    <row r="3523">
      <c r="A3523" s="5" t="s">
        <v>37</v>
      </c>
      <c r="B3523" s="5" t="s">
        <v>428</v>
      </c>
      <c r="C3523" s="5" t="s">
        <v>10379</v>
      </c>
      <c r="D3523" s="5" t="s">
        <v>468</v>
      </c>
      <c r="E3523" s="5" t="s">
        <v>10380</v>
      </c>
      <c r="F3523" s="6" t="s">
        <v>10381</v>
      </c>
    </row>
    <row r="3524">
      <c r="A3524" s="5" t="s">
        <v>37</v>
      </c>
      <c r="B3524" s="5" t="s">
        <v>428</v>
      </c>
      <c r="C3524" s="5" t="s">
        <v>10382</v>
      </c>
      <c r="D3524" s="5" t="s">
        <v>468</v>
      </c>
      <c r="E3524" s="5" t="s">
        <v>10383</v>
      </c>
      <c r="F3524" s="6" t="s">
        <v>10384</v>
      </c>
    </row>
    <row r="3525">
      <c r="A3525" s="5" t="s">
        <v>37</v>
      </c>
      <c r="B3525" s="5" t="s">
        <v>428</v>
      </c>
      <c r="C3525" s="5" t="s">
        <v>10385</v>
      </c>
      <c r="D3525" s="5" t="s">
        <v>468</v>
      </c>
      <c r="E3525" s="5" t="s">
        <v>10386</v>
      </c>
      <c r="F3525" s="6" t="s">
        <v>10387</v>
      </c>
    </row>
    <row r="3526">
      <c r="A3526" s="5" t="s">
        <v>37</v>
      </c>
      <c r="B3526" s="5" t="s">
        <v>428</v>
      </c>
      <c r="C3526" s="5" t="s">
        <v>10388</v>
      </c>
      <c r="D3526" s="5" t="s">
        <v>468</v>
      </c>
      <c r="E3526" s="5" t="s">
        <v>10389</v>
      </c>
      <c r="F3526" s="6" t="s">
        <v>10390</v>
      </c>
    </row>
    <row r="3527">
      <c r="A3527" s="5" t="s">
        <v>37</v>
      </c>
      <c r="B3527" s="5" t="s">
        <v>428</v>
      </c>
      <c r="C3527" s="5" t="s">
        <v>10391</v>
      </c>
      <c r="D3527" s="5" t="s">
        <v>468</v>
      </c>
      <c r="E3527" s="5" t="s">
        <v>10392</v>
      </c>
      <c r="F3527" s="6" t="s">
        <v>10393</v>
      </c>
    </row>
    <row r="3528">
      <c r="A3528" s="5" t="s">
        <v>37</v>
      </c>
      <c r="B3528" s="5" t="s">
        <v>428</v>
      </c>
      <c r="C3528" s="5" t="s">
        <v>10394</v>
      </c>
      <c r="D3528" s="5" t="s">
        <v>468</v>
      </c>
      <c r="E3528" s="5" t="s">
        <v>10395</v>
      </c>
      <c r="F3528" s="6" t="s">
        <v>10396</v>
      </c>
    </row>
    <row r="3529">
      <c r="A3529" s="5" t="s">
        <v>37</v>
      </c>
      <c r="B3529" s="5" t="s">
        <v>428</v>
      </c>
      <c r="C3529" s="5" t="s">
        <v>10397</v>
      </c>
      <c r="D3529" s="5" t="s">
        <v>468</v>
      </c>
      <c r="E3529" s="5" t="s">
        <v>10398</v>
      </c>
      <c r="F3529" s="6" t="s">
        <v>10399</v>
      </c>
    </row>
    <row r="3530">
      <c r="A3530" s="5" t="s">
        <v>37</v>
      </c>
      <c r="B3530" s="5" t="s">
        <v>428</v>
      </c>
      <c r="C3530" s="5" t="s">
        <v>10400</v>
      </c>
      <c r="D3530" s="5" t="s">
        <v>468</v>
      </c>
      <c r="E3530" s="5" t="s">
        <v>10401</v>
      </c>
      <c r="F3530" s="6" t="s">
        <v>10402</v>
      </c>
    </row>
    <row r="3531">
      <c r="A3531" s="5" t="s">
        <v>37</v>
      </c>
      <c r="B3531" s="5" t="s">
        <v>428</v>
      </c>
      <c r="C3531" s="5" t="s">
        <v>10403</v>
      </c>
      <c r="D3531" s="5" t="s">
        <v>468</v>
      </c>
      <c r="E3531" s="5" t="s">
        <v>10404</v>
      </c>
      <c r="F3531" s="6" t="s">
        <v>10405</v>
      </c>
    </row>
    <row r="3532">
      <c r="A3532" s="5" t="s">
        <v>37</v>
      </c>
      <c r="B3532" s="5" t="s">
        <v>428</v>
      </c>
      <c r="C3532" s="5" t="s">
        <v>10406</v>
      </c>
      <c r="D3532" s="5" t="s">
        <v>468</v>
      </c>
      <c r="E3532" s="5" t="s">
        <v>10407</v>
      </c>
      <c r="F3532" s="6" t="s">
        <v>10408</v>
      </c>
    </row>
    <row r="3533">
      <c r="A3533" s="5" t="s">
        <v>37</v>
      </c>
      <c r="B3533" s="5" t="s">
        <v>428</v>
      </c>
      <c r="C3533" s="5" t="s">
        <v>10409</v>
      </c>
      <c r="D3533" s="5" t="s">
        <v>468</v>
      </c>
      <c r="E3533" s="5"/>
      <c r="F3533" s="6" t="s">
        <v>10410</v>
      </c>
    </row>
    <row r="3534">
      <c r="A3534" s="5" t="s">
        <v>37</v>
      </c>
      <c r="B3534" s="5" t="s">
        <v>428</v>
      </c>
      <c r="C3534" s="5" t="s">
        <v>428</v>
      </c>
      <c r="D3534" s="5" t="s">
        <v>468</v>
      </c>
      <c r="E3534" s="5" t="s">
        <v>10411</v>
      </c>
      <c r="F3534" s="6" t="s">
        <v>10412</v>
      </c>
    </row>
    <row r="3535">
      <c r="A3535" s="5" t="s">
        <v>37</v>
      </c>
      <c r="B3535" s="5" t="s">
        <v>428</v>
      </c>
      <c r="C3535" s="5" t="s">
        <v>10413</v>
      </c>
      <c r="D3535" s="5" t="s">
        <v>468</v>
      </c>
      <c r="E3535" s="5" t="s">
        <v>10414</v>
      </c>
      <c r="F3535" s="6" t="s">
        <v>10415</v>
      </c>
    </row>
    <row r="3536">
      <c r="A3536" s="5" t="s">
        <v>37</v>
      </c>
      <c r="B3536" s="5" t="s">
        <v>428</v>
      </c>
      <c r="C3536" s="5" t="s">
        <v>10416</v>
      </c>
      <c r="D3536" s="5" t="s">
        <v>468</v>
      </c>
      <c r="E3536" s="5" t="s">
        <v>10417</v>
      </c>
      <c r="F3536" s="6" t="s">
        <v>10418</v>
      </c>
    </row>
    <row r="3537">
      <c r="A3537" s="5" t="s">
        <v>37</v>
      </c>
      <c r="B3537" s="5" t="s">
        <v>428</v>
      </c>
      <c r="C3537" s="5" t="s">
        <v>10419</v>
      </c>
      <c r="D3537" s="5" t="s">
        <v>468</v>
      </c>
      <c r="E3537" s="5" t="s">
        <v>10420</v>
      </c>
      <c r="F3537" s="6" t="s">
        <v>10421</v>
      </c>
    </row>
    <row r="3538">
      <c r="A3538" s="5" t="s">
        <v>37</v>
      </c>
      <c r="B3538" s="5" t="s">
        <v>428</v>
      </c>
      <c r="C3538" s="5" t="s">
        <v>10422</v>
      </c>
      <c r="D3538" s="5" t="s">
        <v>468</v>
      </c>
      <c r="E3538" s="5" t="s">
        <v>10423</v>
      </c>
      <c r="F3538" s="6" t="s">
        <v>10424</v>
      </c>
    </row>
    <row r="3539">
      <c r="A3539" s="5" t="s">
        <v>37</v>
      </c>
      <c r="B3539" s="5" t="s">
        <v>429</v>
      </c>
      <c r="C3539" s="5" t="s">
        <v>10425</v>
      </c>
      <c r="D3539" s="5" t="s">
        <v>468</v>
      </c>
      <c r="E3539" s="5" t="s">
        <v>10426</v>
      </c>
      <c r="F3539" s="6" t="s">
        <v>10427</v>
      </c>
    </row>
    <row r="3540">
      <c r="A3540" s="5" t="s">
        <v>37</v>
      </c>
      <c r="B3540" s="5" t="s">
        <v>429</v>
      </c>
      <c r="C3540" s="5" t="s">
        <v>429</v>
      </c>
      <c r="D3540" s="5" t="s">
        <v>468</v>
      </c>
      <c r="E3540" s="5" t="s">
        <v>10428</v>
      </c>
      <c r="F3540" s="6" t="s">
        <v>10429</v>
      </c>
    </row>
    <row r="3541">
      <c r="A3541" s="5" t="s">
        <v>37</v>
      </c>
      <c r="B3541" s="5" t="s">
        <v>429</v>
      </c>
      <c r="C3541" s="5" t="s">
        <v>10430</v>
      </c>
      <c r="D3541" s="5" t="s">
        <v>468</v>
      </c>
      <c r="E3541" s="5" t="s">
        <v>10431</v>
      </c>
      <c r="F3541" s="6" t="s">
        <v>10432</v>
      </c>
    </row>
    <row r="3542">
      <c r="A3542" s="5" t="s">
        <v>37</v>
      </c>
      <c r="B3542" s="5" t="s">
        <v>429</v>
      </c>
      <c r="C3542" s="5" t="s">
        <v>10433</v>
      </c>
      <c r="D3542" s="5" t="s">
        <v>468</v>
      </c>
      <c r="E3542" s="5" t="s">
        <v>10434</v>
      </c>
      <c r="F3542" s="6" t="s">
        <v>10435</v>
      </c>
    </row>
    <row r="3543">
      <c r="A3543" s="5" t="s">
        <v>37</v>
      </c>
      <c r="B3543" s="5" t="s">
        <v>430</v>
      </c>
      <c r="C3543" s="5" t="s">
        <v>10436</v>
      </c>
      <c r="D3543" s="5" t="s">
        <v>468</v>
      </c>
      <c r="E3543" s="5" t="s">
        <v>10437</v>
      </c>
      <c r="F3543" s="6" t="s">
        <v>10438</v>
      </c>
    </row>
    <row r="3544">
      <c r="A3544" s="5" t="s">
        <v>37</v>
      </c>
      <c r="B3544" s="5" t="s">
        <v>430</v>
      </c>
      <c r="C3544" s="5" t="s">
        <v>10439</v>
      </c>
      <c r="D3544" s="5" t="s">
        <v>468</v>
      </c>
      <c r="E3544" s="5" t="s">
        <v>10440</v>
      </c>
      <c r="F3544" s="6" t="s">
        <v>10441</v>
      </c>
    </row>
    <row r="3545">
      <c r="A3545" s="5" t="s">
        <v>37</v>
      </c>
      <c r="B3545" s="5" t="s">
        <v>430</v>
      </c>
      <c r="C3545" s="5" t="s">
        <v>10442</v>
      </c>
      <c r="D3545" s="5" t="s">
        <v>468</v>
      </c>
      <c r="E3545" s="5"/>
      <c r="F3545" s="6" t="s">
        <v>10443</v>
      </c>
    </row>
    <row r="3546">
      <c r="A3546" s="5" t="s">
        <v>37</v>
      </c>
      <c r="B3546" s="5" t="s">
        <v>430</v>
      </c>
      <c r="C3546" s="5" t="s">
        <v>10444</v>
      </c>
      <c r="D3546" s="5" t="s">
        <v>468</v>
      </c>
      <c r="E3546" s="5" t="s">
        <v>10445</v>
      </c>
      <c r="F3546" s="6" t="s">
        <v>10446</v>
      </c>
    </row>
    <row r="3547">
      <c r="A3547" s="5" t="s">
        <v>37</v>
      </c>
      <c r="B3547" s="5" t="s">
        <v>430</v>
      </c>
      <c r="C3547" s="5" t="s">
        <v>10447</v>
      </c>
      <c r="D3547" s="5" t="s">
        <v>548</v>
      </c>
      <c r="E3547" s="5" t="s">
        <v>10448</v>
      </c>
      <c r="F3547" s="6" t="s">
        <v>10449</v>
      </c>
    </row>
    <row r="3548">
      <c r="A3548" s="5" t="s">
        <v>37</v>
      </c>
      <c r="B3548" s="5" t="s">
        <v>430</v>
      </c>
      <c r="C3548" s="5" t="s">
        <v>10450</v>
      </c>
      <c r="D3548" s="5" t="s">
        <v>468</v>
      </c>
      <c r="E3548" s="5" t="s">
        <v>10451</v>
      </c>
      <c r="F3548" s="6" t="s">
        <v>10452</v>
      </c>
    </row>
    <row r="3549">
      <c r="A3549" s="5" t="s">
        <v>37</v>
      </c>
      <c r="B3549" s="5" t="s">
        <v>430</v>
      </c>
      <c r="C3549" s="5" t="s">
        <v>10453</v>
      </c>
      <c r="D3549" s="5" t="s">
        <v>468</v>
      </c>
      <c r="E3549" s="5"/>
      <c r="F3549" s="6" t="s">
        <v>10454</v>
      </c>
    </row>
    <row r="3550">
      <c r="A3550" s="5" t="s">
        <v>37</v>
      </c>
      <c r="B3550" s="5" t="s">
        <v>430</v>
      </c>
      <c r="C3550" s="5" t="s">
        <v>10455</v>
      </c>
      <c r="D3550" s="5" t="s">
        <v>468</v>
      </c>
      <c r="E3550" s="5" t="s">
        <v>10456</v>
      </c>
      <c r="F3550" s="6" t="s">
        <v>10457</v>
      </c>
    </row>
    <row r="3551">
      <c r="A3551" s="5" t="s">
        <v>37</v>
      </c>
      <c r="B3551" s="5" t="s">
        <v>430</v>
      </c>
      <c r="C3551" s="5" t="s">
        <v>10458</v>
      </c>
      <c r="D3551" s="5" t="s">
        <v>468</v>
      </c>
      <c r="E3551" s="5" t="s">
        <v>10459</v>
      </c>
      <c r="F3551" s="6" t="s">
        <v>10460</v>
      </c>
    </row>
    <row r="3552">
      <c r="A3552" s="5" t="s">
        <v>37</v>
      </c>
      <c r="B3552" s="5" t="s">
        <v>430</v>
      </c>
      <c r="C3552" s="5" t="s">
        <v>10461</v>
      </c>
      <c r="D3552" s="5" t="s">
        <v>468</v>
      </c>
      <c r="E3552" s="5" t="s">
        <v>10462</v>
      </c>
      <c r="F3552" s="6" t="s">
        <v>10463</v>
      </c>
    </row>
    <row r="3553">
      <c r="A3553" s="5" t="s">
        <v>37</v>
      </c>
      <c r="B3553" s="5" t="s">
        <v>430</v>
      </c>
      <c r="C3553" s="5" t="s">
        <v>10464</v>
      </c>
      <c r="D3553" s="5" t="s">
        <v>468</v>
      </c>
      <c r="E3553" s="5" t="s">
        <v>10465</v>
      </c>
      <c r="F3553" s="6" t="s">
        <v>10466</v>
      </c>
    </row>
    <row r="3554">
      <c r="A3554" s="5" t="s">
        <v>37</v>
      </c>
      <c r="B3554" s="5" t="s">
        <v>430</v>
      </c>
      <c r="C3554" s="5" t="s">
        <v>10467</v>
      </c>
      <c r="D3554" s="5" t="s">
        <v>468</v>
      </c>
      <c r="E3554" s="5" t="s">
        <v>10468</v>
      </c>
      <c r="F3554" s="6" t="s">
        <v>10469</v>
      </c>
    </row>
    <row r="3555">
      <c r="A3555" s="5" t="s">
        <v>37</v>
      </c>
      <c r="B3555" s="5" t="s">
        <v>430</v>
      </c>
      <c r="C3555" s="5" t="s">
        <v>10470</v>
      </c>
      <c r="D3555" s="5" t="s">
        <v>468</v>
      </c>
      <c r="E3555" s="5" t="s">
        <v>10471</v>
      </c>
      <c r="F3555" s="6" t="s">
        <v>10472</v>
      </c>
    </row>
    <row r="3556">
      <c r="A3556" s="5" t="s">
        <v>37</v>
      </c>
      <c r="B3556" s="5" t="s">
        <v>430</v>
      </c>
      <c r="C3556" s="5" t="s">
        <v>10473</v>
      </c>
      <c r="D3556" s="5" t="s">
        <v>468</v>
      </c>
      <c r="E3556" s="5" t="s">
        <v>10474</v>
      </c>
      <c r="F3556" s="6" t="s">
        <v>10475</v>
      </c>
    </row>
    <row r="3557">
      <c r="A3557" s="5" t="s">
        <v>37</v>
      </c>
      <c r="B3557" s="5" t="s">
        <v>430</v>
      </c>
      <c r="C3557" s="5" t="s">
        <v>10476</v>
      </c>
      <c r="D3557" s="5" t="s">
        <v>468</v>
      </c>
      <c r="E3557" s="5" t="s">
        <v>10477</v>
      </c>
      <c r="F3557" s="6" t="s">
        <v>10478</v>
      </c>
    </row>
    <row r="3558">
      <c r="A3558" s="5" t="s">
        <v>37</v>
      </c>
      <c r="B3558" s="5" t="s">
        <v>430</v>
      </c>
      <c r="C3558" s="5" t="s">
        <v>10479</v>
      </c>
      <c r="D3558" s="5" t="s">
        <v>468</v>
      </c>
      <c r="E3558" s="5" t="s">
        <v>10480</v>
      </c>
      <c r="F3558" s="6" t="s">
        <v>10481</v>
      </c>
    </row>
    <row r="3559">
      <c r="A3559" s="5" t="s">
        <v>37</v>
      </c>
      <c r="B3559" s="5" t="s">
        <v>430</v>
      </c>
      <c r="C3559" s="5" t="s">
        <v>10482</v>
      </c>
      <c r="D3559" s="5" t="s">
        <v>468</v>
      </c>
      <c r="E3559" s="5" t="s">
        <v>10483</v>
      </c>
      <c r="F3559" s="6" t="s">
        <v>10484</v>
      </c>
    </row>
    <row r="3560">
      <c r="A3560" s="5" t="s">
        <v>37</v>
      </c>
      <c r="B3560" s="5" t="s">
        <v>430</v>
      </c>
      <c r="C3560" s="5" t="s">
        <v>10485</v>
      </c>
      <c r="D3560" s="5" t="s">
        <v>548</v>
      </c>
      <c r="E3560" s="5" t="s">
        <v>10486</v>
      </c>
      <c r="F3560" s="6" t="s">
        <v>10487</v>
      </c>
    </row>
    <row r="3561">
      <c r="A3561" s="5" t="s">
        <v>37</v>
      </c>
      <c r="B3561" s="5" t="s">
        <v>430</v>
      </c>
      <c r="C3561" s="5" t="s">
        <v>10488</v>
      </c>
      <c r="D3561" s="5" t="s">
        <v>468</v>
      </c>
      <c r="E3561" s="5" t="s">
        <v>10489</v>
      </c>
      <c r="F3561" s="6" t="s">
        <v>10490</v>
      </c>
    </row>
    <row r="3562">
      <c r="A3562" s="5" t="s">
        <v>37</v>
      </c>
      <c r="B3562" s="5" t="s">
        <v>430</v>
      </c>
      <c r="C3562" s="5" t="s">
        <v>10491</v>
      </c>
      <c r="D3562" s="5" t="s">
        <v>468</v>
      </c>
      <c r="E3562" s="5" t="s">
        <v>10492</v>
      </c>
      <c r="F3562" s="6" t="s">
        <v>10493</v>
      </c>
    </row>
    <row r="3563">
      <c r="A3563" s="5" t="s">
        <v>37</v>
      </c>
      <c r="B3563" s="5" t="s">
        <v>430</v>
      </c>
      <c r="C3563" s="5" t="s">
        <v>10494</v>
      </c>
      <c r="D3563" s="5" t="s">
        <v>468</v>
      </c>
      <c r="E3563" s="5" t="s">
        <v>10495</v>
      </c>
      <c r="F3563" s="6" t="s">
        <v>10496</v>
      </c>
    </row>
    <row r="3564">
      <c r="A3564" s="5" t="s">
        <v>37</v>
      </c>
      <c r="B3564" s="5" t="s">
        <v>430</v>
      </c>
      <c r="C3564" s="5" t="s">
        <v>10497</v>
      </c>
      <c r="D3564" s="5" t="s">
        <v>468</v>
      </c>
      <c r="E3564" s="5" t="s">
        <v>10498</v>
      </c>
      <c r="F3564" s="6" t="s">
        <v>10499</v>
      </c>
    </row>
    <row r="3565">
      <c r="A3565" s="5" t="s">
        <v>37</v>
      </c>
      <c r="B3565" s="5" t="s">
        <v>430</v>
      </c>
      <c r="C3565" s="5" t="s">
        <v>430</v>
      </c>
      <c r="D3565" s="5" t="s">
        <v>468</v>
      </c>
      <c r="E3565" s="5" t="s">
        <v>10500</v>
      </c>
      <c r="F3565" s="6" t="s">
        <v>10501</v>
      </c>
    </row>
    <row r="3566">
      <c r="A3566" s="5" t="s">
        <v>37</v>
      </c>
      <c r="B3566" s="5" t="s">
        <v>430</v>
      </c>
      <c r="C3566" s="5" t="s">
        <v>10502</v>
      </c>
      <c r="D3566" s="5" t="s">
        <v>468</v>
      </c>
      <c r="E3566" s="5" t="s">
        <v>10503</v>
      </c>
      <c r="F3566" s="6" t="s">
        <v>10504</v>
      </c>
    </row>
    <row r="3567">
      <c r="A3567" s="5" t="s">
        <v>37</v>
      </c>
      <c r="B3567" s="5" t="s">
        <v>430</v>
      </c>
      <c r="C3567" s="5" t="s">
        <v>10505</v>
      </c>
      <c r="D3567" s="5" t="s">
        <v>468</v>
      </c>
      <c r="E3567" s="5" t="s">
        <v>10506</v>
      </c>
      <c r="F3567" s="6" t="s">
        <v>10507</v>
      </c>
    </row>
    <row r="3568">
      <c r="A3568" s="5" t="s">
        <v>37</v>
      </c>
      <c r="B3568" s="5" t="s">
        <v>430</v>
      </c>
      <c r="C3568" s="5" t="s">
        <v>10508</v>
      </c>
      <c r="D3568" s="5" t="s">
        <v>468</v>
      </c>
      <c r="E3568" s="5" t="s">
        <v>10509</v>
      </c>
      <c r="F3568" s="6" t="s">
        <v>10510</v>
      </c>
    </row>
    <row r="3569">
      <c r="A3569" s="5" t="s">
        <v>37</v>
      </c>
      <c r="B3569" s="5" t="s">
        <v>430</v>
      </c>
      <c r="C3569" s="5" t="s">
        <v>10511</v>
      </c>
      <c r="D3569" s="5" t="s">
        <v>468</v>
      </c>
      <c r="E3569" s="5" t="s">
        <v>10512</v>
      </c>
      <c r="F3569" s="6" t="s">
        <v>10513</v>
      </c>
    </row>
    <row r="3570">
      <c r="A3570" s="5" t="s">
        <v>37</v>
      </c>
      <c r="B3570" s="5" t="s">
        <v>430</v>
      </c>
      <c r="C3570" s="5" t="s">
        <v>10514</v>
      </c>
      <c r="D3570" s="5" t="s">
        <v>468</v>
      </c>
      <c r="E3570" s="5" t="s">
        <v>10515</v>
      </c>
      <c r="F3570" s="6" t="s">
        <v>10516</v>
      </c>
    </row>
    <row r="3571">
      <c r="A3571" s="5" t="s">
        <v>37</v>
      </c>
      <c r="B3571" s="5" t="s">
        <v>430</v>
      </c>
      <c r="C3571" s="5" t="s">
        <v>10517</v>
      </c>
      <c r="D3571" s="5" t="s">
        <v>468</v>
      </c>
      <c r="E3571" s="5" t="s">
        <v>10518</v>
      </c>
      <c r="F3571" s="6" t="s">
        <v>10519</v>
      </c>
    </row>
    <row r="3572">
      <c r="A3572" s="5" t="s">
        <v>37</v>
      </c>
      <c r="B3572" s="5" t="s">
        <v>430</v>
      </c>
      <c r="C3572" s="5" t="s">
        <v>10520</v>
      </c>
      <c r="D3572" s="5" t="s">
        <v>468</v>
      </c>
      <c r="E3572" s="5" t="s">
        <v>10521</v>
      </c>
      <c r="F3572" s="6" t="s">
        <v>10522</v>
      </c>
    </row>
    <row r="3573">
      <c r="A3573" s="5" t="s">
        <v>37</v>
      </c>
      <c r="B3573" s="5" t="s">
        <v>430</v>
      </c>
      <c r="C3573" s="5" t="s">
        <v>10523</v>
      </c>
      <c r="D3573" s="5" t="s">
        <v>468</v>
      </c>
      <c r="E3573" s="5" t="s">
        <v>10524</v>
      </c>
      <c r="F3573" s="6" t="s">
        <v>10525</v>
      </c>
    </row>
    <row r="3574">
      <c r="A3574" s="5" t="s">
        <v>37</v>
      </c>
      <c r="B3574" s="5" t="s">
        <v>430</v>
      </c>
      <c r="C3574" s="5" t="s">
        <v>10526</v>
      </c>
      <c r="D3574" s="5" t="s">
        <v>468</v>
      </c>
      <c r="E3574" s="5" t="s">
        <v>10527</v>
      </c>
      <c r="F3574" s="6" t="s">
        <v>10528</v>
      </c>
    </row>
    <row r="3575">
      <c r="A3575" s="5" t="s">
        <v>37</v>
      </c>
      <c r="B3575" s="5" t="s">
        <v>430</v>
      </c>
      <c r="C3575" s="5" t="s">
        <v>10529</v>
      </c>
      <c r="D3575" s="5" t="s">
        <v>468</v>
      </c>
      <c r="E3575" s="5" t="s">
        <v>10530</v>
      </c>
      <c r="F3575" s="6" t="s">
        <v>10531</v>
      </c>
    </row>
    <row r="3576">
      <c r="A3576" s="5" t="s">
        <v>37</v>
      </c>
      <c r="B3576" s="5" t="s">
        <v>430</v>
      </c>
      <c r="C3576" s="5" t="s">
        <v>10532</v>
      </c>
      <c r="D3576" s="5" t="s">
        <v>468</v>
      </c>
      <c r="E3576" s="5" t="s">
        <v>10533</v>
      </c>
      <c r="F3576" s="6" t="s">
        <v>10534</v>
      </c>
    </row>
    <row r="3577">
      <c r="A3577" s="5" t="s">
        <v>37</v>
      </c>
      <c r="B3577" s="5" t="s">
        <v>430</v>
      </c>
      <c r="C3577" s="5" t="s">
        <v>10535</v>
      </c>
      <c r="D3577" s="5" t="s">
        <v>468</v>
      </c>
      <c r="E3577" s="5" t="s">
        <v>10536</v>
      </c>
      <c r="F3577" s="6" t="s">
        <v>10537</v>
      </c>
    </row>
    <row r="3578">
      <c r="A3578" s="5" t="s">
        <v>37</v>
      </c>
      <c r="B3578" s="5" t="s">
        <v>430</v>
      </c>
      <c r="C3578" s="5" t="s">
        <v>10538</v>
      </c>
      <c r="D3578" s="5" t="s">
        <v>468</v>
      </c>
      <c r="E3578" s="5" t="s">
        <v>10539</v>
      </c>
      <c r="F3578" s="6" t="s">
        <v>10540</v>
      </c>
    </row>
    <row r="3579">
      <c r="A3579" s="5" t="s">
        <v>37</v>
      </c>
      <c r="B3579" s="5" t="s">
        <v>430</v>
      </c>
      <c r="C3579" s="5" t="s">
        <v>10541</v>
      </c>
      <c r="D3579" s="5" t="s">
        <v>468</v>
      </c>
      <c r="E3579" s="5" t="s">
        <v>10542</v>
      </c>
      <c r="F3579" s="6" t="s">
        <v>10543</v>
      </c>
    </row>
    <row r="3580">
      <c r="A3580" s="5" t="s">
        <v>37</v>
      </c>
      <c r="B3580" s="5" t="s">
        <v>430</v>
      </c>
      <c r="C3580" s="5" t="s">
        <v>10544</v>
      </c>
      <c r="D3580" s="5" t="s">
        <v>468</v>
      </c>
      <c r="E3580" s="5" t="s">
        <v>10545</v>
      </c>
      <c r="F3580" s="6" t="s">
        <v>10546</v>
      </c>
    </row>
    <row r="3581">
      <c r="A3581" s="5" t="s">
        <v>37</v>
      </c>
      <c r="B3581" s="5" t="s">
        <v>430</v>
      </c>
      <c r="C3581" s="5" t="s">
        <v>10547</v>
      </c>
      <c r="D3581" s="5" t="s">
        <v>468</v>
      </c>
      <c r="E3581" s="5" t="s">
        <v>10548</v>
      </c>
      <c r="F3581" s="6" t="s">
        <v>10549</v>
      </c>
    </row>
    <row r="3582">
      <c r="A3582" s="5" t="s">
        <v>37</v>
      </c>
      <c r="B3582" s="5" t="s">
        <v>430</v>
      </c>
      <c r="C3582" s="5" t="s">
        <v>10550</v>
      </c>
      <c r="D3582" s="5" t="s">
        <v>468</v>
      </c>
      <c r="E3582" s="5" t="s">
        <v>10551</v>
      </c>
      <c r="F3582" s="6" t="s">
        <v>10552</v>
      </c>
    </row>
    <row r="3583">
      <c r="A3583" s="5" t="s">
        <v>37</v>
      </c>
      <c r="B3583" s="5" t="s">
        <v>431</v>
      </c>
      <c r="C3583" s="5" t="s">
        <v>10553</v>
      </c>
      <c r="D3583" s="5" t="s">
        <v>468</v>
      </c>
      <c r="E3583" s="5" t="s">
        <v>10554</v>
      </c>
      <c r="F3583" s="6" t="s">
        <v>10555</v>
      </c>
    </row>
    <row r="3584">
      <c r="A3584" s="5" t="s">
        <v>37</v>
      </c>
      <c r="B3584" s="5" t="s">
        <v>431</v>
      </c>
      <c r="C3584" s="5" t="s">
        <v>431</v>
      </c>
      <c r="D3584" s="5" t="s">
        <v>468</v>
      </c>
      <c r="E3584" s="5" t="s">
        <v>10556</v>
      </c>
      <c r="F3584" s="6" t="s">
        <v>10557</v>
      </c>
    </row>
    <row r="3585">
      <c r="A3585" s="5" t="s">
        <v>37</v>
      </c>
      <c r="B3585" s="5" t="s">
        <v>431</v>
      </c>
      <c r="C3585" s="5" t="s">
        <v>10558</v>
      </c>
      <c r="D3585" s="5" t="s">
        <v>468</v>
      </c>
      <c r="E3585" s="5" t="s">
        <v>10559</v>
      </c>
      <c r="F3585" s="6" t="s">
        <v>10560</v>
      </c>
    </row>
    <row r="3586">
      <c r="A3586" s="5" t="s">
        <v>37</v>
      </c>
      <c r="B3586" s="5" t="s">
        <v>431</v>
      </c>
      <c r="C3586" s="5" t="s">
        <v>10561</v>
      </c>
      <c r="D3586" s="5" t="s">
        <v>468</v>
      </c>
      <c r="E3586" s="5" t="s">
        <v>10562</v>
      </c>
      <c r="F3586" s="6" t="s">
        <v>10563</v>
      </c>
    </row>
    <row r="3587">
      <c r="A3587" s="5" t="s">
        <v>37</v>
      </c>
      <c r="B3587" s="5" t="s">
        <v>432</v>
      </c>
      <c r="C3587" s="5" t="s">
        <v>10564</v>
      </c>
      <c r="D3587" s="5" t="s">
        <v>468</v>
      </c>
      <c r="E3587" s="5" t="s">
        <v>10565</v>
      </c>
      <c r="F3587" s="6" t="s">
        <v>10566</v>
      </c>
    </row>
    <row r="3588">
      <c r="A3588" s="5" t="s">
        <v>37</v>
      </c>
      <c r="B3588" s="5" t="s">
        <v>432</v>
      </c>
      <c r="C3588" s="5" t="s">
        <v>10567</v>
      </c>
      <c r="D3588" s="5" t="s">
        <v>468</v>
      </c>
      <c r="E3588" s="5" t="s">
        <v>10568</v>
      </c>
      <c r="F3588" s="6" t="s">
        <v>10569</v>
      </c>
    </row>
    <row r="3589">
      <c r="A3589" s="5" t="s">
        <v>37</v>
      </c>
      <c r="B3589" s="5" t="s">
        <v>432</v>
      </c>
      <c r="C3589" s="5" t="s">
        <v>10570</v>
      </c>
      <c r="D3589" s="5" t="s">
        <v>468</v>
      </c>
      <c r="E3589" s="5" t="s">
        <v>10571</v>
      </c>
      <c r="F3589" s="6" t="s">
        <v>10572</v>
      </c>
    </row>
    <row r="3590">
      <c r="A3590" s="5" t="s">
        <v>37</v>
      </c>
      <c r="B3590" s="5" t="s">
        <v>432</v>
      </c>
      <c r="C3590" s="5" t="s">
        <v>10573</v>
      </c>
      <c r="D3590" s="5" t="s">
        <v>468</v>
      </c>
      <c r="E3590" s="5" t="s">
        <v>10574</v>
      </c>
      <c r="F3590" s="6" t="s">
        <v>10575</v>
      </c>
    </row>
    <row r="3591">
      <c r="A3591" s="5" t="s">
        <v>37</v>
      </c>
      <c r="B3591" s="5" t="s">
        <v>432</v>
      </c>
      <c r="C3591" s="5" t="s">
        <v>10576</v>
      </c>
      <c r="D3591" s="5" t="s">
        <v>468</v>
      </c>
      <c r="E3591" s="5" t="s">
        <v>10577</v>
      </c>
      <c r="F3591" s="6" t="s">
        <v>10578</v>
      </c>
    </row>
    <row r="3592">
      <c r="A3592" s="5" t="s">
        <v>37</v>
      </c>
      <c r="B3592" s="5" t="s">
        <v>432</v>
      </c>
      <c r="C3592" s="5" t="s">
        <v>10579</v>
      </c>
      <c r="D3592" s="5" t="s">
        <v>468</v>
      </c>
      <c r="E3592" s="5" t="s">
        <v>10580</v>
      </c>
      <c r="F3592" s="6" t="s">
        <v>10581</v>
      </c>
    </row>
    <row r="3593">
      <c r="A3593" s="5" t="s">
        <v>37</v>
      </c>
      <c r="B3593" s="5" t="s">
        <v>432</v>
      </c>
      <c r="C3593" s="5" t="s">
        <v>10582</v>
      </c>
      <c r="D3593" s="5" t="s">
        <v>468</v>
      </c>
      <c r="E3593" s="5" t="s">
        <v>10583</v>
      </c>
      <c r="F3593" s="6" t="s">
        <v>10584</v>
      </c>
    </row>
    <row r="3594">
      <c r="A3594" s="5" t="s">
        <v>37</v>
      </c>
      <c r="B3594" s="5" t="s">
        <v>432</v>
      </c>
      <c r="C3594" s="5" t="s">
        <v>10585</v>
      </c>
      <c r="D3594" s="5" t="s">
        <v>468</v>
      </c>
      <c r="E3594" s="5" t="s">
        <v>10586</v>
      </c>
      <c r="F3594" s="6" t="s">
        <v>10587</v>
      </c>
    </row>
    <row r="3595">
      <c r="A3595" s="5" t="s">
        <v>37</v>
      </c>
      <c r="B3595" s="5" t="s">
        <v>432</v>
      </c>
      <c r="C3595" s="5" t="s">
        <v>10588</v>
      </c>
      <c r="D3595" s="5" t="s">
        <v>468</v>
      </c>
      <c r="E3595" s="5" t="s">
        <v>10589</v>
      </c>
      <c r="F3595" s="6" t="s">
        <v>10590</v>
      </c>
    </row>
    <row r="3596">
      <c r="A3596" s="5" t="s">
        <v>37</v>
      </c>
      <c r="B3596" s="5" t="s">
        <v>432</v>
      </c>
      <c r="C3596" s="5" t="s">
        <v>10591</v>
      </c>
      <c r="D3596" s="5" t="s">
        <v>468</v>
      </c>
      <c r="E3596" s="5" t="s">
        <v>10592</v>
      </c>
      <c r="F3596" s="6" t="s">
        <v>10593</v>
      </c>
    </row>
    <row r="3597">
      <c r="A3597" s="5" t="s">
        <v>37</v>
      </c>
      <c r="B3597" s="5" t="s">
        <v>432</v>
      </c>
      <c r="C3597" s="5" t="s">
        <v>10594</v>
      </c>
      <c r="D3597" s="5" t="s">
        <v>468</v>
      </c>
      <c r="E3597" s="5" t="s">
        <v>10595</v>
      </c>
      <c r="F3597" s="6" t="s">
        <v>10596</v>
      </c>
    </row>
    <row r="3598">
      <c r="A3598" s="5" t="s">
        <v>37</v>
      </c>
      <c r="B3598" s="5" t="s">
        <v>432</v>
      </c>
      <c r="C3598" s="5" t="s">
        <v>10597</v>
      </c>
      <c r="D3598" s="5" t="s">
        <v>468</v>
      </c>
      <c r="E3598" s="5" t="s">
        <v>10598</v>
      </c>
      <c r="F3598" s="6" t="s">
        <v>10599</v>
      </c>
    </row>
    <row r="3599">
      <c r="A3599" s="5" t="s">
        <v>37</v>
      </c>
      <c r="B3599" s="5" t="s">
        <v>432</v>
      </c>
      <c r="C3599" s="5" t="s">
        <v>10600</v>
      </c>
      <c r="D3599" s="5" t="s">
        <v>468</v>
      </c>
      <c r="E3599" s="5" t="s">
        <v>10601</v>
      </c>
      <c r="F3599" s="6" t="s">
        <v>10602</v>
      </c>
    </row>
    <row r="3600">
      <c r="A3600" s="5" t="s">
        <v>37</v>
      </c>
      <c r="B3600" s="5" t="s">
        <v>432</v>
      </c>
      <c r="C3600" s="5" t="s">
        <v>10603</v>
      </c>
      <c r="D3600" s="5" t="s">
        <v>468</v>
      </c>
      <c r="E3600" s="5" t="s">
        <v>10604</v>
      </c>
      <c r="F3600" s="6" t="s">
        <v>10605</v>
      </c>
    </row>
    <row r="3601">
      <c r="A3601" s="5" t="s">
        <v>37</v>
      </c>
      <c r="B3601" s="5" t="s">
        <v>432</v>
      </c>
      <c r="C3601" s="5" t="s">
        <v>10606</v>
      </c>
      <c r="D3601" s="5" t="s">
        <v>468</v>
      </c>
      <c r="E3601" s="5" t="s">
        <v>10607</v>
      </c>
      <c r="F3601" s="6" t="s">
        <v>10608</v>
      </c>
    </row>
    <row r="3602">
      <c r="A3602" s="5" t="s">
        <v>37</v>
      </c>
      <c r="B3602" s="5" t="s">
        <v>432</v>
      </c>
      <c r="C3602" s="5" t="s">
        <v>10609</v>
      </c>
      <c r="D3602" s="5" t="s">
        <v>468</v>
      </c>
      <c r="E3602" s="5" t="s">
        <v>10610</v>
      </c>
      <c r="F3602" s="6" t="s">
        <v>10611</v>
      </c>
    </row>
    <row r="3603">
      <c r="A3603" s="5" t="s">
        <v>37</v>
      </c>
      <c r="B3603" s="5" t="s">
        <v>432</v>
      </c>
      <c r="C3603" s="5" t="s">
        <v>10612</v>
      </c>
      <c r="D3603" s="5" t="s">
        <v>548</v>
      </c>
      <c r="E3603" s="5" t="s">
        <v>10613</v>
      </c>
      <c r="F3603" s="6" t="s">
        <v>10614</v>
      </c>
    </row>
    <row r="3604">
      <c r="A3604" s="5" t="s">
        <v>37</v>
      </c>
      <c r="B3604" s="5" t="s">
        <v>432</v>
      </c>
      <c r="C3604" s="5" t="s">
        <v>10615</v>
      </c>
      <c r="D3604" s="5" t="s">
        <v>468</v>
      </c>
      <c r="E3604" s="5" t="s">
        <v>10616</v>
      </c>
      <c r="F3604" s="6" t="s">
        <v>10617</v>
      </c>
    </row>
    <row r="3605">
      <c r="A3605" s="5" t="s">
        <v>37</v>
      </c>
      <c r="B3605" s="5" t="s">
        <v>432</v>
      </c>
      <c r="C3605" s="5" t="s">
        <v>10618</v>
      </c>
      <c r="D3605" s="5" t="s">
        <v>458</v>
      </c>
      <c r="E3605" s="5" t="s">
        <v>10619</v>
      </c>
      <c r="F3605" s="6" t="s">
        <v>10620</v>
      </c>
    </row>
    <row r="3606">
      <c r="A3606" s="5" t="s">
        <v>37</v>
      </c>
      <c r="B3606" s="5" t="s">
        <v>432</v>
      </c>
      <c r="C3606" s="5" t="s">
        <v>10621</v>
      </c>
      <c r="D3606" s="5" t="s">
        <v>468</v>
      </c>
      <c r="E3606" s="5" t="s">
        <v>10622</v>
      </c>
      <c r="F3606" s="6" t="s">
        <v>10623</v>
      </c>
    </row>
    <row r="3607">
      <c r="A3607" s="5" t="s">
        <v>37</v>
      </c>
      <c r="B3607" s="5" t="s">
        <v>432</v>
      </c>
      <c r="C3607" s="5" t="s">
        <v>10624</v>
      </c>
      <c r="D3607" s="5" t="s">
        <v>548</v>
      </c>
      <c r="E3607" s="5" t="s">
        <v>10625</v>
      </c>
      <c r="F3607" s="6" t="s">
        <v>10626</v>
      </c>
    </row>
    <row r="3608">
      <c r="A3608" s="5" t="s">
        <v>37</v>
      </c>
      <c r="B3608" s="5" t="s">
        <v>432</v>
      </c>
      <c r="C3608" s="5" t="s">
        <v>10627</v>
      </c>
      <c r="D3608" s="5" t="s">
        <v>468</v>
      </c>
      <c r="E3608" s="5" t="s">
        <v>10628</v>
      </c>
      <c r="F3608" s="6" t="s">
        <v>10629</v>
      </c>
    </row>
    <row r="3609">
      <c r="A3609" s="5" t="s">
        <v>37</v>
      </c>
      <c r="B3609" s="5" t="s">
        <v>432</v>
      </c>
      <c r="C3609" s="5" t="s">
        <v>10630</v>
      </c>
      <c r="D3609" s="5" t="s">
        <v>468</v>
      </c>
      <c r="E3609" s="5" t="s">
        <v>10631</v>
      </c>
      <c r="F3609" s="6" t="s">
        <v>10632</v>
      </c>
    </row>
    <row r="3610">
      <c r="A3610" s="5" t="s">
        <v>37</v>
      </c>
      <c r="B3610" s="5" t="s">
        <v>432</v>
      </c>
      <c r="C3610" s="5" t="s">
        <v>10633</v>
      </c>
      <c r="D3610" s="5" t="s">
        <v>468</v>
      </c>
      <c r="E3610" s="5" t="s">
        <v>10634</v>
      </c>
      <c r="F3610" s="6" t="s">
        <v>10635</v>
      </c>
    </row>
    <row r="3611">
      <c r="A3611" s="5" t="s">
        <v>37</v>
      </c>
      <c r="B3611" s="5" t="s">
        <v>432</v>
      </c>
      <c r="C3611" s="5" t="s">
        <v>10636</v>
      </c>
      <c r="D3611" s="5" t="s">
        <v>468</v>
      </c>
      <c r="E3611" s="5" t="s">
        <v>10637</v>
      </c>
      <c r="F3611" s="6" t="s">
        <v>10638</v>
      </c>
    </row>
    <row r="3612">
      <c r="A3612" s="5" t="s">
        <v>37</v>
      </c>
      <c r="B3612" s="5" t="s">
        <v>432</v>
      </c>
      <c r="C3612" s="5" t="s">
        <v>10639</v>
      </c>
      <c r="D3612" s="5" t="s">
        <v>468</v>
      </c>
      <c r="E3612" s="5" t="s">
        <v>10640</v>
      </c>
      <c r="F3612" s="6" t="s">
        <v>10641</v>
      </c>
    </row>
    <row r="3613">
      <c r="A3613" s="5" t="s">
        <v>37</v>
      </c>
      <c r="B3613" s="5" t="s">
        <v>432</v>
      </c>
      <c r="C3613" s="5" t="s">
        <v>10642</v>
      </c>
      <c r="D3613" s="5" t="s">
        <v>468</v>
      </c>
      <c r="E3613" s="5" t="s">
        <v>10643</v>
      </c>
      <c r="F3613" s="6" t="s">
        <v>10644</v>
      </c>
    </row>
    <row r="3614">
      <c r="A3614" s="5" t="s">
        <v>37</v>
      </c>
      <c r="B3614" s="5" t="s">
        <v>432</v>
      </c>
      <c r="C3614" s="5" t="s">
        <v>10645</v>
      </c>
      <c r="D3614" s="5" t="s">
        <v>468</v>
      </c>
      <c r="E3614" s="5" t="s">
        <v>10646</v>
      </c>
      <c r="F3614" s="6" t="s">
        <v>10647</v>
      </c>
    </row>
    <row r="3615">
      <c r="A3615" s="5" t="s">
        <v>37</v>
      </c>
      <c r="B3615" s="5" t="s">
        <v>432</v>
      </c>
      <c r="C3615" s="5" t="s">
        <v>10648</v>
      </c>
      <c r="D3615" s="5" t="s">
        <v>468</v>
      </c>
      <c r="E3615" s="5" t="s">
        <v>10649</v>
      </c>
      <c r="F3615" s="6" t="s">
        <v>10650</v>
      </c>
    </row>
    <row r="3616">
      <c r="A3616" s="5" t="s">
        <v>37</v>
      </c>
      <c r="B3616" s="5" t="s">
        <v>432</v>
      </c>
      <c r="C3616" s="5" t="s">
        <v>10651</v>
      </c>
      <c r="D3616" s="5" t="s">
        <v>468</v>
      </c>
      <c r="E3616" s="5" t="s">
        <v>10652</v>
      </c>
      <c r="F3616" s="6" t="s">
        <v>10653</v>
      </c>
    </row>
    <row r="3617">
      <c r="A3617" s="5" t="s">
        <v>37</v>
      </c>
      <c r="B3617" s="5" t="s">
        <v>433</v>
      </c>
      <c r="C3617" s="5" t="s">
        <v>10654</v>
      </c>
      <c r="D3617" s="5" t="s">
        <v>468</v>
      </c>
      <c r="E3617" s="5" t="s">
        <v>10655</v>
      </c>
      <c r="F3617" s="6" t="s">
        <v>10656</v>
      </c>
    </row>
    <row r="3618">
      <c r="A3618" s="5" t="s">
        <v>37</v>
      </c>
      <c r="B3618" s="5" t="s">
        <v>433</v>
      </c>
      <c r="C3618" s="5" t="s">
        <v>10657</v>
      </c>
      <c r="D3618" s="5" t="s">
        <v>468</v>
      </c>
      <c r="E3618" s="5" t="s">
        <v>10658</v>
      </c>
      <c r="F3618" s="6" t="s">
        <v>10659</v>
      </c>
    </row>
    <row r="3619">
      <c r="A3619" s="5" t="s">
        <v>37</v>
      </c>
      <c r="B3619" s="5" t="s">
        <v>433</v>
      </c>
      <c r="C3619" s="5" t="s">
        <v>10660</v>
      </c>
      <c r="D3619" s="5" t="s">
        <v>468</v>
      </c>
      <c r="E3619" s="5" t="s">
        <v>10661</v>
      </c>
      <c r="F3619" s="6" t="s">
        <v>10662</v>
      </c>
    </row>
    <row r="3620">
      <c r="A3620" s="5" t="s">
        <v>37</v>
      </c>
      <c r="B3620" s="5" t="s">
        <v>433</v>
      </c>
      <c r="C3620" s="5" t="s">
        <v>10663</v>
      </c>
      <c r="D3620" s="5" t="s">
        <v>468</v>
      </c>
      <c r="E3620" s="5" t="s">
        <v>10664</v>
      </c>
      <c r="F3620" s="6" t="s">
        <v>10665</v>
      </c>
    </row>
    <row r="3621">
      <c r="A3621" s="5" t="s">
        <v>37</v>
      </c>
      <c r="B3621" s="5" t="s">
        <v>433</v>
      </c>
      <c r="C3621" s="5" t="s">
        <v>10666</v>
      </c>
      <c r="D3621" s="5" t="s">
        <v>468</v>
      </c>
      <c r="E3621" s="5" t="s">
        <v>10667</v>
      </c>
      <c r="F3621" s="6" t="s">
        <v>10668</v>
      </c>
    </row>
    <row r="3622">
      <c r="A3622" s="5" t="s">
        <v>37</v>
      </c>
      <c r="B3622" s="5" t="s">
        <v>433</v>
      </c>
      <c r="C3622" s="5" t="s">
        <v>10669</v>
      </c>
      <c r="D3622" s="5" t="s">
        <v>468</v>
      </c>
      <c r="E3622" s="5" t="s">
        <v>10670</v>
      </c>
      <c r="F3622" s="6" t="s">
        <v>10671</v>
      </c>
    </row>
    <row r="3623">
      <c r="A3623" s="5" t="s">
        <v>37</v>
      </c>
      <c r="B3623" s="5" t="s">
        <v>433</v>
      </c>
      <c r="C3623" s="5" t="s">
        <v>10672</v>
      </c>
      <c r="D3623" s="5" t="s">
        <v>468</v>
      </c>
      <c r="E3623" s="5" t="s">
        <v>10673</v>
      </c>
      <c r="F3623" s="6" t="s">
        <v>10674</v>
      </c>
    </row>
    <row r="3624">
      <c r="A3624" s="5" t="s">
        <v>37</v>
      </c>
      <c r="B3624" s="5" t="s">
        <v>433</v>
      </c>
      <c r="C3624" s="5" t="s">
        <v>10675</v>
      </c>
      <c r="D3624" s="5" t="s">
        <v>468</v>
      </c>
      <c r="E3624" s="5" t="s">
        <v>10676</v>
      </c>
      <c r="F3624" s="6" t="s">
        <v>10677</v>
      </c>
    </row>
    <row r="3625">
      <c r="A3625" s="5" t="s">
        <v>37</v>
      </c>
      <c r="B3625" s="5" t="s">
        <v>433</v>
      </c>
      <c r="C3625" s="5" t="s">
        <v>10678</v>
      </c>
      <c r="D3625" s="5" t="s">
        <v>468</v>
      </c>
      <c r="E3625" s="5" t="s">
        <v>10679</v>
      </c>
      <c r="F3625" s="6" t="s">
        <v>10680</v>
      </c>
    </row>
    <row r="3626">
      <c r="A3626" s="5" t="s">
        <v>37</v>
      </c>
      <c r="B3626" s="5" t="s">
        <v>433</v>
      </c>
      <c r="C3626" s="5" t="s">
        <v>10681</v>
      </c>
      <c r="D3626" s="5" t="s">
        <v>468</v>
      </c>
      <c r="E3626" s="5" t="s">
        <v>10682</v>
      </c>
      <c r="F3626" s="6" t="s">
        <v>10683</v>
      </c>
    </row>
    <row r="3627">
      <c r="A3627" s="5" t="s">
        <v>37</v>
      </c>
      <c r="B3627" s="5" t="s">
        <v>433</v>
      </c>
      <c r="C3627" s="5" t="s">
        <v>10684</v>
      </c>
      <c r="D3627" s="5" t="s">
        <v>468</v>
      </c>
      <c r="E3627" s="5"/>
      <c r="F3627" s="6" t="s">
        <v>10685</v>
      </c>
    </row>
    <row r="3628">
      <c r="A3628" s="5" t="s">
        <v>37</v>
      </c>
      <c r="B3628" s="5" t="s">
        <v>433</v>
      </c>
      <c r="C3628" s="5" t="s">
        <v>10686</v>
      </c>
      <c r="D3628" s="5" t="s">
        <v>468</v>
      </c>
      <c r="E3628" s="5" t="s">
        <v>10687</v>
      </c>
      <c r="F3628" s="6" t="s">
        <v>10688</v>
      </c>
    </row>
    <row r="3629">
      <c r="A3629" s="5" t="s">
        <v>37</v>
      </c>
      <c r="B3629" s="5" t="s">
        <v>433</v>
      </c>
      <c r="C3629" s="5" t="s">
        <v>10689</v>
      </c>
      <c r="D3629" s="5" t="s">
        <v>468</v>
      </c>
      <c r="E3629" s="5" t="s">
        <v>10690</v>
      </c>
      <c r="F3629" s="6" t="s">
        <v>10691</v>
      </c>
    </row>
    <row r="3630">
      <c r="A3630" s="5" t="s">
        <v>37</v>
      </c>
      <c r="B3630" s="5" t="s">
        <v>433</v>
      </c>
      <c r="C3630" s="5" t="s">
        <v>10692</v>
      </c>
      <c r="D3630" s="5" t="s">
        <v>468</v>
      </c>
      <c r="E3630" s="5" t="s">
        <v>10693</v>
      </c>
      <c r="F3630" s="6" t="s">
        <v>10694</v>
      </c>
    </row>
    <row r="3631">
      <c r="A3631" s="5" t="s">
        <v>37</v>
      </c>
      <c r="B3631" s="5" t="s">
        <v>433</v>
      </c>
      <c r="C3631" s="5" t="s">
        <v>10695</v>
      </c>
      <c r="D3631" s="5" t="s">
        <v>468</v>
      </c>
      <c r="E3631" s="5" t="s">
        <v>10696</v>
      </c>
      <c r="F3631" s="6" t="s">
        <v>10697</v>
      </c>
    </row>
    <row r="3632">
      <c r="A3632" s="5" t="s">
        <v>37</v>
      </c>
      <c r="B3632" s="5" t="s">
        <v>433</v>
      </c>
      <c r="C3632" s="5" t="s">
        <v>10698</v>
      </c>
      <c r="D3632" s="5" t="s">
        <v>468</v>
      </c>
      <c r="E3632" s="5" t="s">
        <v>10699</v>
      </c>
      <c r="F3632" s="6" t="s">
        <v>10700</v>
      </c>
    </row>
    <row r="3633">
      <c r="A3633" s="5" t="s">
        <v>37</v>
      </c>
      <c r="B3633" s="5" t="s">
        <v>433</v>
      </c>
      <c r="C3633" s="5" t="s">
        <v>10701</v>
      </c>
      <c r="D3633" s="5" t="s">
        <v>468</v>
      </c>
      <c r="E3633" s="5" t="s">
        <v>10702</v>
      </c>
      <c r="F3633" s="6" t="s">
        <v>10703</v>
      </c>
    </row>
    <row r="3634">
      <c r="A3634" s="5" t="s">
        <v>37</v>
      </c>
      <c r="B3634" s="5" t="s">
        <v>433</v>
      </c>
      <c r="C3634" s="5" t="s">
        <v>10704</v>
      </c>
      <c r="D3634" s="5" t="s">
        <v>468</v>
      </c>
      <c r="E3634" s="5" t="s">
        <v>10705</v>
      </c>
      <c r="F3634" s="6" t="s">
        <v>10706</v>
      </c>
    </row>
    <row r="3635">
      <c r="A3635" s="5" t="s">
        <v>37</v>
      </c>
      <c r="B3635" s="5" t="s">
        <v>433</v>
      </c>
      <c r="C3635" s="5" t="s">
        <v>10707</v>
      </c>
      <c r="D3635" s="5" t="s">
        <v>468</v>
      </c>
      <c r="E3635" s="5" t="s">
        <v>10708</v>
      </c>
      <c r="F3635" s="6" t="s">
        <v>10709</v>
      </c>
    </row>
    <row r="3636">
      <c r="A3636" s="5" t="s">
        <v>37</v>
      </c>
      <c r="B3636" s="5" t="s">
        <v>433</v>
      </c>
      <c r="C3636" s="5" t="s">
        <v>10710</v>
      </c>
      <c r="D3636" s="5" t="s">
        <v>468</v>
      </c>
      <c r="E3636" s="5" t="s">
        <v>10711</v>
      </c>
      <c r="F3636" s="6" t="s">
        <v>10712</v>
      </c>
    </row>
    <row r="3637">
      <c r="A3637" s="5" t="s">
        <v>37</v>
      </c>
      <c r="B3637" s="5" t="s">
        <v>433</v>
      </c>
      <c r="C3637" s="5" t="s">
        <v>433</v>
      </c>
      <c r="D3637" s="5" t="s">
        <v>468</v>
      </c>
      <c r="E3637" s="5"/>
      <c r="F3637" s="6" t="s">
        <v>10713</v>
      </c>
    </row>
    <row r="3638">
      <c r="A3638" s="5" t="s">
        <v>37</v>
      </c>
      <c r="B3638" s="5" t="s">
        <v>434</v>
      </c>
      <c r="C3638" s="5" t="s">
        <v>10714</v>
      </c>
      <c r="D3638" s="5" t="s">
        <v>468</v>
      </c>
      <c r="E3638" s="5" t="s">
        <v>10715</v>
      </c>
      <c r="F3638" s="6" t="s">
        <v>10716</v>
      </c>
    </row>
    <row r="3639">
      <c r="A3639" s="5" t="s">
        <v>37</v>
      </c>
      <c r="B3639" s="5" t="s">
        <v>434</v>
      </c>
      <c r="C3639" s="5" t="s">
        <v>10717</v>
      </c>
      <c r="D3639" s="5" t="s">
        <v>468</v>
      </c>
      <c r="E3639" s="5" t="s">
        <v>10718</v>
      </c>
      <c r="F3639" s="6" t="s">
        <v>10719</v>
      </c>
    </row>
    <row r="3640">
      <c r="A3640" s="5" t="s">
        <v>37</v>
      </c>
      <c r="B3640" s="5" t="s">
        <v>434</v>
      </c>
      <c r="C3640" s="5" t="s">
        <v>10720</v>
      </c>
      <c r="D3640" s="5" t="s">
        <v>468</v>
      </c>
      <c r="E3640" s="5" t="s">
        <v>10721</v>
      </c>
      <c r="F3640" s="6" t="s">
        <v>10722</v>
      </c>
    </row>
    <row r="3641">
      <c r="A3641" s="5" t="s">
        <v>37</v>
      </c>
      <c r="B3641" s="5" t="s">
        <v>434</v>
      </c>
      <c r="C3641" s="5" t="s">
        <v>10723</v>
      </c>
      <c r="D3641" s="5" t="s">
        <v>468</v>
      </c>
      <c r="E3641" s="5" t="s">
        <v>10724</v>
      </c>
      <c r="F3641" s="6" t="s">
        <v>10725</v>
      </c>
    </row>
    <row r="3642">
      <c r="A3642" s="5" t="s">
        <v>37</v>
      </c>
      <c r="B3642" s="5" t="s">
        <v>434</v>
      </c>
      <c r="C3642" s="5" t="s">
        <v>10726</v>
      </c>
      <c r="D3642" s="5" t="s">
        <v>468</v>
      </c>
      <c r="E3642" s="5" t="s">
        <v>10727</v>
      </c>
      <c r="F3642" s="6" t="s">
        <v>10728</v>
      </c>
    </row>
    <row r="3643">
      <c r="A3643" s="5" t="s">
        <v>37</v>
      </c>
      <c r="B3643" s="5" t="s">
        <v>434</v>
      </c>
      <c r="C3643" s="5" t="s">
        <v>10729</v>
      </c>
      <c r="D3643" s="5" t="s">
        <v>468</v>
      </c>
      <c r="E3643" s="5" t="s">
        <v>10730</v>
      </c>
      <c r="F3643" s="6" t="s">
        <v>10731</v>
      </c>
    </row>
    <row r="3644">
      <c r="A3644" s="5" t="s">
        <v>37</v>
      </c>
      <c r="B3644" s="5" t="s">
        <v>434</v>
      </c>
      <c r="C3644" s="5" t="s">
        <v>10732</v>
      </c>
      <c r="D3644" s="5" t="s">
        <v>468</v>
      </c>
      <c r="E3644" s="5" t="s">
        <v>10733</v>
      </c>
      <c r="F3644" s="6" t="s">
        <v>10734</v>
      </c>
    </row>
    <row r="3645">
      <c r="A3645" s="5" t="s">
        <v>37</v>
      </c>
      <c r="B3645" s="5" t="s">
        <v>434</v>
      </c>
      <c r="C3645" s="5" t="s">
        <v>10735</v>
      </c>
      <c r="D3645" s="5" t="s">
        <v>468</v>
      </c>
      <c r="E3645" s="5" t="s">
        <v>10736</v>
      </c>
      <c r="F3645" s="6" t="s">
        <v>10737</v>
      </c>
    </row>
    <row r="3646">
      <c r="A3646" s="5" t="s">
        <v>37</v>
      </c>
      <c r="B3646" s="5" t="s">
        <v>434</v>
      </c>
      <c r="C3646" s="5" t="s">
        <v>10738</v>
      </c>
      <c r="D3646" s="5" t="s">
        <v>468</v>
      </c>
      <c r="E3646" s="5" t="s">
        <v>10739</v>
      </c>
      <c r="F3646" s="6" t="s">
        <v>10740</v>
      </c>
    </row>
    <row r="3647">
      <c r="A3647" s="5" t="s">
        <v>37</v>
      </c>
      <c r="B3647" s="5" t="s">
        <v>434</v>
      </c>
      <c r="C3647" s="5" t="s">
        <v>10741</v>
      </c>
      <c r="D3647" s="5" t="s">
        <v>468</v>
      </c>
      <c r="E3647" s="5" t="s">
        <v>10742</v>
      </c>
      <c r="F3647" s="6" t="s">
        <v>10743</v>
      </c>
    </row>
    <row r="3648">
      <c r="A3648" s="5" t="s">
        <v>37</v>
      </c>
      <c r="B3648" s="5" t="s">
        <v>434</v>
      </c>
      <c r="C3648" s="5" t="s">
        <v>10744</v>
      </c>
      <c r="D3648" s="5" t="s">
        <v>468</v>
      </c>
      <c r="E3648" s="5" t="s">
        <v>10745</v>
      </c>
      <c r="F3648" s="6" t="s">
        <v>10746</v>
      </c>
    </row>
    <row r="3649">
      <c r="A3649" s="5" t="s">
        <v>37</v>
      </c>
      <c r="B3649" s="5" t="s">
        <v>434</v>
      </c>
      <c r="C3649" s="5" t="s">
        <v>10747</v>
      </c>
      <c r="D3649" s="5" t="s">
        <v>468</v>
      </c>
      <c r="E3649" s="5" t="s">
        <v>10748</v>
      </c>
      <c r="F3649" s="6" t="s">
        <v>10749</v>
      </c>
    </row>
    <row r="3650">
      <c r="A3650" s="5" t="s">
        <v>37</v>
      </c>
      <c r="B3650" s="5" t="s">
        <v>434</v>
      </c>
      <c r="C3650" s="5" t="s">
        <v>10750</v>
      </c>
      <c r="D3650" s="5" t="s">
        <v>468</v>
      </c>
      <c r="E3650" s="5" t="s">
        <v>10751</v>
      </c>
      <c r="F3650" s="6" t="s">
        <v>10752</v>
      </c>
    </row>
    <row r="3651">
      <c r="A3651" s="5" t="s">
        <v>37</v>
      </c>
      <c r="B3651" s="5" t="s">
        <v>435</v>
      </c>
      <c r="C3651" s="5" t="s">
        <v>10753</v>
      </c>
      <c r="D3651" s="5" t="s">
        <v>468</v>
      </c>
      <c r="E3651" s="5" t="s">
        <v>10754</v>
      </c>
      <c r="F3651" s="6" t="s">
        <v>10755</v>
      </c>
    </row>
    <row r="3652">
      <c r="A3652" s="5" t="s">
        <v>37</v>
      </c>
      <c r="B3652" s="5" t="s">
        <v>435</v>
      </c>
      <c r="C3652" s="5" t="s">
        <v>10756</v>
      </c>
      <c r="D3652" s="5" t="s">
        <v>468</v>
      </c>
      <c r="E3652" s="5"/>
      <c r="F3652" s="6" t="s">
        <v>10757</v>
      </c>
    </row>
    <row r="3653">
      <c r="A3653" s="5" t="s">
        <v>37</v>
      </c>
      <c r="B3653" s="5" t="s">
        <v>435</v>
      </c>
      <c r="C3653" s="5" t="s">
        <v>10758</v>
      </c>
      <c r="D3653" s="5" t="s">
        <v>468</v>
      </c>
      <c r="E3653" s="5" t="s">
        <v>10759</v>
      </c>
      <c r="F3653" s="6" t="s">
        <v>10760</v>
      </c>
    </row>
    <row r="3654">
      <c r="A3654" s="5" t="s">
        <v>37</v>
      </c>
      <c r="B3654" s="5" t="s">
        <v>435</v>
      </c>
      <c r="C3654" s="5" t="s">
        <v>10761</v>
      </c>
      <c r="D3654" s="5" t="s">
        <v>468</v>
      </c>
      <c r="E3654" s="5" t="s">
        <v>10762</v>
      </c>
      <c r="F3654" s="6" t="s">
        <v>10763</v>
      </c>
    </row>
    <row r="3655">
      <c r="A3655" s="5" t="s">
        <v>37</v>
      </c>
      <c r="B3655" s="5" t="s">
        <v>435</v>
      </c>
      <c r="C3655" s="5" t="s">
        <v>10764</v>
      </c>
      <c r="D3655" s="5" t="s">
        <v>468</v>
      </c>
      <c r="E3655" s="5" t="s">
        <v>10765</v>
      </c>
      <c r="F3655" s="6" t="s">
        <v>10766</v>
      </c>
    </row>
    <row r="3656">
      <c r="A3656" s="5" t="s">
        <v>37</v>
      </c>
      <c r="B3656" s="5" t="s">
        <v>435</v>
      </c>
      <c r="C3656" s="5" t="s">
        <v>10767</v>
      </c>
      <c r="D3656" s="5" t="s">
        <v>468</v>
      </c>
      <c r="E3656" s="5"/>
      <c r="F3656" s="6" t="s">
        <v>10768</v>
      </c>
    </row>
    <row r="3657">
      <c r="A3657" s="5" t="s">
        <v>37</v>
      </c>
      <c r="B3657" s="5" t="s">
        <v>435</v>
      </c>
      <c r="C3657" s="5" t="s">
        <v>10769</v>
      </c>
      <c r="D3657" s="5" t="s">
        <v>468</v>
      </c>
      <c r="E3657" s="5" t="s">
        <v>10770</v>
      </c>
      <c r="F3657" s="6" t="s">
        <v>10771</v>
      </c>
    </row>
    <row r="3658">
      <c r="A3658" s="5" t="s">
        <v>37</v>
      </c>
      <c r="B3658" s="5" t="s">
        <v>435</v>
      </c>
      <c r="C3658" s="5" t="s">
        <v>10772</v>
      </c>
      <c r="D3658" s="5" t="s">
        <v>468</v>
      </c>
      <c r="E3658" s="5" t="s">
        <v>10773</v>
      </c>
      <c r="F3658" s="6" t="s">
        <v>10774</v>
      </c>
    </row>
    <row r="3659">
      <c r="A3659" s="5" t="s">
        <v>37</v>
      </c>
      <c r="B3659" s="5" t="s">
        <v>435</v>
      </c>
      <c r="C3659" s="5" t="s">
        <v>10775</v>
      </c>
      <c r="D3659" s="5" t="s">
        <v>468</v>
      </c>
      <c r="E3659" s="5" t="s">
        <v>10776</v>
      </c>
      <c r="F3659" s="6" t="s">
        <v>10777</v>
      </c>
    </row>
    <row r="3660">
      <c r="A3660" s="5" t="s">
        <v>37</v>
      </c>
      <c r="B3660" s="5" t="s">
        <v>435</v>
      </c>
      <c r="C3660" s="5" t="s">
        <v>10778</v>
      </c>
      <c r="D3660" s="5" t="s">
        <v>468</v>
      </c>
      <c r="E3660" s="5" t="s">
        <v>10779</v>
      </c>
      <c r="F3660" s="6" t="s">
        <v>10780</v>
      </c>
    </row>
    <row r="3661">
      <c r="A3661" s="5" t="s">
        <v>37</v>
      </c>
      <c r="B3661" s="5" t="s">
        <v>435</v>
      </c>
      <c r="C3661" s="5" t="s">
        <v>10781</v>
      </c>
      <c r="D3661" s="5" t="s">
        <v>468</v>
      </c>
      <c r="E3661" s="5" t="s">
        <v>4999</v>
      </c>
      <c r="F3661" s="6" t="s">
        <v>10782</v>
      </c>
    </row>
    <row r="3662">
      <c r="A3662" s="5" t="s">
        <v>37</v>
      </c>
      <c r="B3662" s="5" t="s">
        <v>435</v>
      </c>
      <c r="C3662" s="5" t="s">
        <v>10783</v>
      </c>
      <c r="D3662" s="5" t="s">
        <v>468</v>
      </c>
      <c r="E3662" s="5" t="s">
        <v>10784</v>
      </c>
      <c r="F3662" s="6" t="s">
        <v>10785</v>
      </c>
    </row>
    <row r="3663">
      <c r="A3663" s="5" t="s">
        <v>37</v>
      </c>
      <c r="B3663" s="5" t="s">
        <v>435</v>
      </c>
      <c r="C3663" s="5" t="s">
        <v>10786</v>
      </c>
      <c r="D3663" s="5" t="s">
        <v>468</v>
      </c>
      <c r="E3663" s="5" t="s">
        <v>10787</v>
      </c>
      <c r="F3663" s="6" t="s">
        <v>10788</v>
      </c>
    </row>
    <row r="3664">
      <c r="A3664" s="5" t="s">
        <v>37</v>
      </c>
      <c r="B3664" s="5" t="s">
        <v>436</v>
      </c>
      <c r="C3664" s="5" t="s">
        <v>10789</v>
      </c>
      <c r="D3664" s="5" t="s">
        <v>468</v>
      </c>
      <c r="E3664" s="5" t="s">
        <v>10790</v>
      </c>
      <c r="F3664" s="6" t="s">
        <v>10791</v>
      </c>
    </row>
    <row r="3665">
      <c r="A3665" s="5" t="s">
        <v>37</v>
      </c>
      <c r="B3665" s="5" t="s">
        <v>436</v>
      </c>
      <c r="C3665" s="5" t="s">
        <v>10792</v>
      </c>
      <c r="D3665" s="5" t="s">
        <v>468</v>
      </c>
      <c r="E3665" s="5" t="s">
        <v>10793</v>
      </c>
      <c r="F3665" s="6" t="s">
        <v>10794</v>
      </c>
    </row>
    <row r="3666">
      <c r="A3666" s="5" t="s">
        <v>37</v>
      </c>
      <c r="B3666" s="5" t="s">
        <v>436</v>
      </c>
      <c r="C3666" s="5" t="s">
        <v>10795</v>
      </c>
      <c r="D3666" s="5" t="s">
        <v>468</v>
      </c>
      <c r="E3666" s="5" t="s">
        <v>10796</v>
      </c>
      <c r="F3666" s="6" t="s">
        <v>10797</v>
      </c>
    </row>
    <row r="3667">
      <c r="A3667" s="5" t="s">
        <v>37</v>
      </c>
      <c r="B3667" s="5" t="s">
        <v>436</v>
      </c>
      <c r="C3667" s="5" t="s">
        <v>10798</v>
      </c>
      <c r="D3667" s="5" t="s">
        <v>468</v>
      </c>
      <c r="E3667" s="5" t="s">
        <v>10799</v>
      </c>
      <c r="F3667" s="6" t="s">
        <v>10800</v>
      </c>
    </row>
    <row r="3668">
      <c r="A3668" s="5" t="s">
        <v>37</v>
      </c>
      <c r="B3668" s="5" t="s">
        <v>436</v>
      </c>
      <c r="C3668" s="5" t="s">
        <v>10801</v>
      </c>
      <c r="D3668" s="5" t="s">
        <v>468</v>
      </c>
      <c r="E3668" s="5" t="s">
        <v>10802</v>
      </c>
      <c r="F3668" s="6" t="s">
        <v>10803</v>
      </c>
    </row>
    <row r="3669">
      <c r="A3669" s="5" t="s">
        <v>37</v>
      </c>
      <c r="B3669" s="5" t="s">
        <v>436</v>
      </c>
      <c r="C3669" s="5" t="s">
        <v>10804</v>
      </c>
      <c r="D3669" s="5" t="s">
        <v>548</v>
      </c>
      <c r="E3669" s="5" t="s">
        <v>10805</v>
      </c>
      <c r="F3669" s="6" t="s">
        <v>10806</v>
      </c>
    </row>
    <row r="3670">
      <c r="A3670" s="5" t="s">
        <v>37</v>
      </c>
      <c r="B3670" s="5" t="s">
        <v>436</v>
      </c>
      <c r="C3670" s="5" t="s">
        <v>10807</v>
      </c>
      <c r="D3670" s="5" t="s">
        <v>548</v>
      </c>
      <c r="E3670" s="5" t="s">
        <v>10808</v>
      </c>
      <c r="F3670" s="6" t="s">
        <v>10809</v>
      </c>
    </row>
    <row r="3671">
      <c r="A3671" s="5" t="s">
        <v>37</v>
      </c>
      <c r="B3671" s="5" t="s">
        <v>436</v>
      </c>
      <c r="C3671" s="5" t="s">
        <v>10810</v>
      </c>
      <c r="D3671" s="5" t="s">
        <v>548</v>
      </c>
      <c r="E3671" s="5" t="s">
        <v>10811</v>
      </c>
      <c r="F3671" s="6" t="s">
        <v>10812</v>
      </c>
    </row>
    <row r="3672">
      <c r="A3672" s="5" t="s">
        <v>37</v>
      </c>
      <c r="B3672" s="5" t="s">
        <v>436</v>
      </c>
      <c r="C3672" s="5" t="s">
        <v>10813</v>
      </c>
      <c r="D3672" s="5" t="s">
        <v>468</v>
      </c>
      <c r="E3672" s="5" t="s">
        <v>10814</v>
      </c>
      <c r="F3672" s="6" t="s">
        <v>10815</v>
      </c>
    </row>
    <row r="3673">
      <c r="A3673" s="5" t="s">
        <v>37</v>
      </c>
      <c r="B3673" s="5" t="s">
        <v>436</v>
      </c>
      <c r="C3673" s="5" t="s">
        <v>10816</v>
      </c>
      <c r="D3673" s="5" t="s">
        <v>468</v>
      </c>
      <c r="E3673" s="5" t="s">
        <v>10817</v>
      </c>
      <c r="F3673" s="6" t="s">
        <v>10818</v>
      </c>
    </row>
    <row r="3674">
      <c r="A3674" s="5" t="s">
        <v>37</v>
      </c>
      <c r="B3674" s="5" t="s">
        <v>436</v>
      </c>
      <c r="C3674" s="5" t="s">
        <v>10819</v>
      </c>
      <c r="D3674" s="5" t="s">
        <v>468</v>
      </c>
      <c r="E3674" s="5" t="s">
        <v>10820</v>
      </c>
      <c r="F3674" s="6" t="s">
        <v>10821</v>
      </c>
    </row>
    <row r="3675">
      <c r="A3675" s="5" t="s">
        <v>37</v>
      </c>
      <c r="B3675" s="5" t="s">
        <v>436</v>
      </c>
      <c r="C3675" s="5" t="s">
        <v>10822</v>
      </c>
      <c r="D3675" s="5" t="s">
        <v>468</v>
      </c>
      <c r="E3675" s="5" t="s">
        <v>10823</v>
      </c>
      <c r="F3675" s="6" t="s">
        <v>10824</v>
      </c>
    </row>
    <row r="3676">
      <c r="A3676" s="5" t="s">
        <v>37</v>
      </c>
      <c r="B3676" s="5" t="s">
        <v>436</v>
      </c>
      <c r="C3676" s="5" t="s">
        <v>10825</v>
      </c>
      <c r="D3676" s="5" t="s">
        <v>468</v>
      </c>
      <c r="E3676" s="5" t="s">
        <v>10826</v>
      </c>
      <c r="F3676" s="6" t="s">
        <v>10827</v>
      </c>
    </row>
    <row r="3677">
      <c r="A3677" s="5" t="s">
        <v>37</v>
      </c>
      <c r="B3677" s="5" t="s">
        <v>436</v>
      </c>
      <c r="C3677" s="5" t="s">
        <v>10828</v>
      </c>
      <c r="D3677" s="5" t="s">
        <v>468</v>
      </c>
      <c r="E3677" s="5" t="s">
        <v>10829</v>
      </c>
      <c r="F3677" s="6" t="s">
        <v>10830</v>
      </c>
    </row>
    <row r="3678">
      <c r="A3678" s="5" t="s">
        <v>37</v>
      </c>
      <c r="B3678" s="5" t="s">
        <v>436</v>
      </c>
      <c r="C3678" s="5" t="s">
        <v>10831</v>
      </c>
      <c r="D3678" s="5" t="s">
        <v>468</v>
      </c>
      <c r="E3678" s="5" t="s">
        <v>10832</v>
      </c>
      <c r="F3678" s="6" t="s">
        <v>10833</v>
      </c>
    </row>
    <row r="3679">
      <c r="A3679" s="5" t="s">
        <v>37</v>
      </c>
      <c r="B3679" s="5" t="s">
        <v>436</v>
      </c>
      <c r="C3679" s="5" t="s">
        <v>10834</v>
      </c>
      <c r="D3679" s="5" t="s">
        <v>468</v>
      </c>
      <c r="E3679" s="5" t="s">
        <v>10835</v>
      </c>
      <c r="F3679" s="6" t="s">
        <v>10836</v>
      </c>
    </row>
    <row r="3680">
      <c r="A3680" s="5" t="s">
        <v>37</v>
      </c>
      <c r="B3680" s="5" t="s">
        <v>436</v>
      </c>
      <c r="C3680" s="5" t="s">
        <v>10837</v>
      </c>
      <c r="D3680" s="5" t="s">
        <v>468</v>
      </c>
      <c r="E3680" s="5" t="s">
        <v>10838</v>
      </c>
      <c r="F3680" s="6" t="s">
        <v>10839</v>
      </c>
    </row>
    <row r="3681">
      <c r="A3681" s="5" t="s">
        <v>37</v>
      </c>
      <c r="B3681" s="5" t="s">
        <v>436</v>
      </c>
      <c r="C3681" s="5" t="s">
        <v>10840</v>
      </c>
      <c r="D3681" s="5" t="s">
        <v>468</v>
      </c>
      <c r="E3681" s="5" t="s">
        <v>10841</v>
      </c>
      <c r="F3681" s="6" t="s">
        <v>10842</v>
      </c>
    </row>
    <row r="3682">
      <c r="A3682" s="5" t="s">
        <v>37</v>
      </c>
      <c r="B3682" s="5" t="s">
        <v>436</v>
      </c>
      <c r="C3682" s="5" t="s">
        <v>10843</v>
      </c>
      <c r="D3682" s="5" t="s">
        <v>548</v>
      </c>
      <c r="E3682" s="5" t="s">
        <v>10844</v>
      </c>
      <c r="F3682" s="6" t="s">
        <v>10845</v>
      </c>
    </row>
    <row r="3683">
      <c r="A3683" s="5" t="s">
        <v>37</v>
      </c>
      <c r="B3683" s="5" t="s">
        <v>436</v>
      </c>
      <c r="C3683" s="5" t="s">
        <v>10846</v>
      </c>
      <c r="D3683" s="5" t="s">
        <v>468</v>
      </c>
      <c r="E3683" s="5" t="s">
        <v>10847</v>
      </c>
      <c r="F3683" s="6" t="s">
        <v>10848</v>
      </c>
    </row>
    <row r="3684">
      <c r="A3684" s="5" t="s">
        <v>37</v>
      </c>
      <c r="B3684" s="5" t="s">
        <v>437</v>
      </c>
      <c r="C3684" s="5" t="s">
        <v>10849</v>
      </c>
      <c r="D3684" s="5" t="s">
        <v>468</v>
      </c>
      <c r="E3684" s="5" t="s">
        <v>10850</v>
      </c>
      <c r="F3684" s="6" t="s">
        <v>10851</v>
      </c>
    </row>
    <row r="3685">
      <c r="A3685" s="5" t="s">
        <v>37</v>
      </c>
      <c r="B3685" s="5" t="s">
        <v>437</v>
      </c>
      <c r="C3685" s="5" t="s">
        <v>10852</v>
      </c>
      <c r="D3685" s="5" t="s">
        <v>468</v>
      </c>
      <c r="E3685" s="5" t="s">
        <v>10853</v>
      </c>
      <c r="F3685" s="6" t="s">
        <v>10854</v>
      </c>
    </row>
    <row r="3686">
      <c r="A3686" s="5" t="s">
        <v>37</v>
      </c>
      <c r="B3686" s="5" t="s">
        <v>437</v>
      </c>
      <c r="C3686" s="5" t="s">
        <v>437</v>
      </c>
      <c r="D3686" s="5" t="s">
        <v>468</v>
      </c>
      <c r="E3686" s="5" t="s">
        <v>10855</v>
      </c>
      <c r="F3686" s="6" t="s">
        <v>10856</v>
      </c>
    </row>
    <row r="3687">
      <c r="A3687" s="5" t="s">
        <v>37</v>
      </c>
      <c r="B3687" s="5" t="s">
        <v>437</v>
      </c>
      <c r="C3687" s="5" t="s">
        <v>10857</v>
      </c>
      <c r="D3687" s="5" t="s">
        <v>468</v>
      </c>
      <c r="E3687" s="5"/>
      <c r="F3687" s="6" t="s">
        <v>10858</v>
      </c>
    </row>
    <row r="3688">
      <c r="A3688" s="5" t="s">
        <v>37</v>
      </c>
      <c r="B3688" s="5" t="s">
        <v>438</v>
      </c>
      <c r="C3688" s="5" t="s">
        <v>10859</v>
      </c>
      <c r="D3688" s="5" t="s">
        <v>468</v>
      </c>
      <c r="E3688" s="5" t="s">
        <v>10860</v>
      </c>
      <c r="F3688" s="6" t="s">
        <v>10861</v>
      </c>
    </row>
    <row r="3689">
      <c r="A3689" s="5" t="s">
        <v>37</v>
      </c>
      <c r="B3689" s="5" t="s">
        <v>438</v>
      </c>
      <c r="C3689" s="5" t="s">
        <v>10862</v>
      </c>
      <c r="D3689" s="5" t="s">
        <v>468</v>
      </c>
      <c r="E3689" s="5" t="s">
        <v>10863</v>
      </c>
      <c r="F3689" s="6" t="s">
        <v>10864</v>
      </c>
    </row>
    <row r="3690">
      <c r="A3690" s="5" t="s">
        <v>37</v>
      </c>
      <c r="B3690" s="5" t="s">
        <v>438</v>
      </c>
      <c r="C3690" s="5" t="s">
        <v>10865</v>
      </c>
      <c r="D3690" s="5" t="s">
        <v>468</v>
      </c>
      <c r="E3690" s="5" t="s">
        <v>10866</v>
      </c>
      <c r="F3690" s="6" t="s">
        <v>10867</v>
      </c>
    </row>
    <row r="3691">
      <c r="A3691" s="5" t="s">
        <v>37</v>
      </c>
      <c r="B3691" s="5" t="s">
        <v>438</v>
      </c>
      <c r="C3691" s="5" t="s">
        <v>10868</v>
      </c>
      <c r="D3691" s="5" t="s">
        <v>468</v>
      </c>
      <c r="E3691" s="5" t="s">
        <v>10869</v>
      </c>
      <c r="F3691" s="6" t="s">
        <v>10870</v>
      </c>
    </row>
    <row r="3692">
      <c r="A3692" s="5" t="s">
        <v>37</v>
      </c>
      <c r="B3692" s="5" t="s">
        <v>438</v>
      </c>
      <c r="C3692" s="5" t="s">
        <v>10871</v>
      </c>
      <c r="D3692" s="5" t="s">
        <v>468</v>
      </c>
      <c r="E3692" s="5" t="s">
        <v>10872</v>
      </c>
      <c r="F3692" s="6" t="s">
        <v>10873</v>
      </c>
    </row>
    <row r="3693">
      <c r="A3693" s="5" t="s">
        <v>37</v>
      </c>
      <c r="B3693" s="5" t="s">
        <v>438</v>
      </c>
      <c r="C3693" s="5" t="s">
        <v>10874</v>
      </c>
      <c r="D3693" s="5" t="s">
        <v>548</v>
      </c>
      <c r="E3693" s="5" t="s">
        <v>10875</v>
      </c>
      <c r="F3693" s="6" t="s">
        <v>10876</v>
      </c>
    </row>
    <row r="3694">
      <c r="A3694" s="5" t="s">
        <v>37</v>
      </c>
      <c r="B3694" s="5" t="s">
        <v>439</v>
      </c>
      <c r="C3694" s="5" t="s">
        <v>439</v>
      </c>
      <c r="D3694" s="5" t="s">
        <v>468</v>
      </c>
      <c r="E3694" s="5" t="s">
        <v>10877</v>
      </c>
      <c r="F3694" s="6" t="s">
        <v>10878</v>
      </c>
    </row>
    <row r="3695">
      <c r="A3695" s="5" t="s">
        <v>37</v>
      </c>
      <c r="B3695" s="5" t="s">
        <v>439</v>
      </c>
      <c r="C3695" s="5" t="s">
        <v>10879</v>
      </c>
      <c r="D3695" s="5" t="s">
        <v>468</v>
      </c>
      <c r="E3695" s="5" t="s">
        <v>10880</v>
      </c>
      <c r="F3695" s="6" t="s">
        <v>10881</v>
      </c>
    </row>
    <row r="3696">
      <c r="A3696" s="5" t="s">
        <v>37</v>
      </c>
      <c r="B3696" s="5" t="s">
        <v>439</v>
      </c>
      <c r="C3696" s="5" t="s">
        <v>10882</v>
      </c>
      <c r="D3696" s="5" t="s">
        <v>468</v>
      </c>
      <c r="E3696" s="5" t="s">
        <v>10883</v>
      </c>
      <c r="F3696" s="6" t="s">
        <v>10884</v>
      </c>
    </row>
    <row r="3697">
      <c r="A3697" s="5" t="s">
        <v>37</v>
      </c>
      <c r="B3697" s="5" t="s">
        <v>439</v>
      </c>
      <c r="C3697" s="5" t="s">
        <v>10885</v>
      </c>
      <c r="D3697" s="5" t="s">
        <v>468</v>
      </c>
      <c r="E3697" s="5" t="s">
        <v>10886</v>
      </c>
      <c r="F3697" s="6" t="s">
        <v>10887</v>
      </c>
    </row>
    <row r="3698">
      <c r="A3698" s="5" t="s">
        <v>37</v>
      </c>
      <c r="B3698" s="5" t="s">
        <v>439</v>
      </c>
      <c r="C3698" s="5" t="s">
        <v>10888</v>
      </c>
      <c r="D3698" s="5" t="s">
        <v>468</v>
      </c>
      <c r="E3698" s="5"/>
      <c r="F3698" s="6" t="s">
        <v>10889</v>
      </c>
    </row>
    <row r="3699">
      <c r="A3699" s="5" t="s">
        <v>37</v>
      </c>
      <c r="B3699" s="5" t="s">
        <v>439</v>
      </c>
      <c r="C3699" s="5" t="s">
        <v>10890</v>
      </c>
      <c r="D3699" s="5" t="s">
        <v>468</v>
      </c>
      <c r="E3699" s="5" t="s">
        <v>10891</v>
      </c>
      <c r="F3699" s="6" t="s">
        <v>10892</v>
      </c>
    </row>
    <row r="3700">
      <c r="A3700" s="5" t="s">
        <v>37</v>
      </c>
      <c r="B3700" s="5" t="s">
        <v>439</v>
      </c>
      <c r="C3700" s="5" t="s">
        <v>10893</v>
      </c>
      <c r="D3700" s="5" t="s">
        <v>468</v>
      </c>
      <c r="E3700" s="5" t="s">
        <v>10894</v>
      </c>
      <c r="F3700" s="6" t="s">
        <v>10895</v>
      </c>
    </row>
    <row r="3701">
      <c r="A3701" s="5" t="s">
        <v>37</v>
      </c>
      <c r="B3701" s="5" t="s">
        <v>439</v>
      </c>
      <c r="C3701" s="5" t="s">
        <v>10896</v>
      </c>
      <c r="D3701" s="5" t="s">
        <v>468</v>
      </c>
      <c r="E3701" s="5" t="s">
        <v>10897</v>
      </c>
      <c r="F3701" s="6" t="s">
        <v>10898</v>
      </c>
    </row>
    <row r="3702">
      <c r="A3702" s="5" t="s">
        <v>37</v>
      </c>
      <c r="B3702" s="5" t="s">
        <v>439</v>
      </c>
      <c r="C3702" s="5" t="s">
        <v>10899</v>
      </c>
      <c r="D3702" s="5" t="s">
        <v>468</v>
      </c>
      <c r="E3702" s="5" t="s">
        <v>10900</v>
      </c>
      <c r="F3702" s="6" t="s">
        <v>10901</v>
      </c>
    </row>
    <row r="3703">
      <c r="A3703" s="5" t="s">
        <v>37</v>
      </c>
      <c r="B3703" s="5" t="s">
        <v>439</v>
      </c>
      <c r="C3703" s="5" t="s">
        <v>10902</v>
      </c>
      <c r="D3703" s="5" t="s">
        <v>548</v>
      </c>
      <c r="E3703" s="5" t="s">
        <v>10903</v>
      </c>
      <c r="F3703" s="6" t="s">
        <v>10904</v>
      </c>
    </row>
    <row r="3704">
      <c r="A3704" s="5" t="s">
        <v>37</v>
      </c>
      <c r="B3704" s="5" t="s">
        <v>439</v>
      </c>
      <c r="C3704" s="5" t="s">
        <v>10905</v>
      </c>
      <c r="D3704" s="5" t="s">
        <v>468</v>
      </c>
      <c r="E3704" s="5" t="s">
        <v>10906</v>
      </c>
      <c r="F3704" s="6" t="s">
        <v>10907</v>
      </c>
    </row>
    <row r="3705">
      <c r="A3705" s="5" t="s">
        <v>37</v>
      </c>
      <c r="B3705" s="5" t="s">
        <v>439</v>
      </c>
      <c r="C3705" s="5" t="s">
        <v>10908</v>
      </c>
      <c r="D3705" s="5" t="s">
        <v>468</v>
      </c>
      <c r="E3705" s="5" t="s">
        <v>5281</v>
      </c>
      <c r="F3705" s="6" t="s">
        <v>10909</v>
      </c>
    </row>
    <row r="3706">
      <c r="A3706" s="5" t="s">
        <v>37</v>
      </c>
      <c r="B3706" s="5" t="s">
        <v>439</v>
      </c>
      <c r="C3706" s="5" t="s">
        <v>10910</v>
      </c>
      <c r="D3706" s="5" t="s">
        <v>468</v>
      </c>
      <c r="E3706" s="5" t="s">
        <v>10911</v>
      </c>
      <c r="F3706" s="6" t="s">
        <v>10912</v>
      </c>
    </row>
    <row r="3707">
      <c r="A3707" s="5" t="s">
        <v>37</v>
      </c>
      <c r="B3707" s="5" t="s">
        <v>439</v>
      </c>
      <c r="C3707" s="5" t="s">
        <v>10913</v>
      </c>
      <c r="D3707" s="5" t="s">
        <v>468</v>
      </c>
      <c r="E3707" s="5" t="s">
        <v>10914</v>
      </c>
      <c r="F3707" s="6" t="s">
        <v>10915</v>
      </c>
    </row>
    <row r="3708">
      <c r="A3708" s="5" t="s">
        <v>37</v>
      </c>
      <c r="B3708" s="5" t="s">
        <v>439</v>
      </c>
      <c r="C3708" s="5" t="s">
        <v>10916</v>
      </c>
      <c r="D3708" s="5" t="s">
        <v>468</v>
      </c>
      <c r="E3708" s="5" t="s">
        <v>10917</v>
      </c>
      <c r="F3708" s="6" t="s">
        <v>10918</v>
      </c>
    </row>
    <row r="3709">
      <c r="A3709" s="5" t="s">
        <v>37</v>
      </c>
      <c r="B3709" s="5" t="s">
        <v>439</v>
      </c>
      <c r="C3709" s="5" t="s">
        <v>10919</v>
      </c>
      <c r="D3709" s="5" t="s">
        <v>468</v>
      </c>
      <c r="E3709" s="5" t="s">
        <v>10920</v>
      </c>
      <c r="F3709" s="6" t="s">
        <v>10921</v>
      </c>
    </row>
    <row r="3710">
      <c r="A3710" s="5" t="s">
        <v>37</v>
      </c>
      <c r="B3710" s="5" t="s">
        <v>439</v>
      </c>
      <c r="C3710" s="5" t="s">
        <v>10922</v>
      </c>
      <c r="D3710" s="5" t="s">
        <v>468</v>
      </c>
      <c r="E3710" s="5" t="s">
        <v>10923</v>
      </c>
      <c r="F3710" s="6" t="s">
        <v>10924</v>
      </c>
    </row>
    <row r="3711">
      <c r="A3711" s="5" t="s">
        <v>37</v>
      </c>
      <c r="B3711" s="5" t="s">
        <v>439</v>
      </c>
      <c r="C3711" s="5" t="s">
        <v>10925</v>
      </c>
      <c r="D3711" s="5" t="s">
        <v>468</v>
      </c>
      <c r="E3711" s="5" t="s">
        <v>10926</v>
      </c>
      <c r="F3711" s="6" t="s">
        <v>10927</v>
      </c>
    </row>
    <row r="3712">
      <c r="A3712" s="5" t="s">
        <v>37</v>
      </c>
      <c r="B3712" s="5" t="s">
        <v>439</v>
      </c>
      <c r="C3712" s="5" t="s">
        <v>10928</v>
      </c>
      <c r="D3712" s="5" t="s">
        <v>468</v>
      </c>
      <c r="E3712" s="5"/>
      <c r="F3712" s="6" t="s">
        <v>10929</v>
      </c>
    </row>
    <row r="3713">
      <c r="A3713" s="5" t="s">
        <v>37</v>
      </c>
      <c r="B3713" s="5" t="s">
        <v>439</v>
      </c>
      <c r="C3713" s="5" t="s">
        <v>10930</v>
      </c>
      <c r="D3713" s="5" t="s">
        <v>468</v>
      </c>
      <c r="E3713" s="5" t="s">
        <v>10931</v>
      </c>
      <c r="F3713" s="6" t="s">
        <v>10932</v>
      </c>
    </row>
    <row r="3714">
      <c r="A3714" s="5" t="s">
        <v>37</v>
      </c>
      <c r="B3714" s="5" t="s">
        <v>439</v>
      </c>
      <c r="C3714" s="5" t="s">
        <v>10933</v>
      </c>
      <c r="D3714" s="5" t="s">
        <v>468</v>
      </c>
      <c r="E3714" s="5" t="s">
        <v>10934</v>
      </c>
      <c r="F3714" s="6" t="s">
        <v>10935</v>
      </c>
    </row>
    <row r="3715">
      <c r="A3715" s="5" t="s">
        <v>37</v>
      </c>
      <c r="B3715" s="5" t="s">
        <v>439</v>
      </c>
      <c r="C3715" s="5" t="s">
        <v>10936</v>
      </c>
      <c r="D3715" s="5" t="s">
        <v>468</v>
      </c>
      <c r="E3715" s="5" t="s">
        <v>10937</v>
      </c>
      <c r="F3715" s="6" t="s">
        <v>10938</v>
      </c>
    </row>
    <row r="3716">
      <c r="A3716" s="5" t="s">
        <v>37</v>
      </c>
      <c r="B3716" s="5" t="s">
        <v>439</v>
      </c>
      <c r="C3716" s="5" t="s">
        <v>10939</v>
      </c>
      <c r="D3716" s="5" t="s">
        <v>548</v>
      </c>
      <c r="E3716" s="5"/>
      <c r="F3716" s="6" t="s">
        <v>10940</v>
      </c>
    </row>
    <row r="3717">
      <c r="A3717" s="5" t="s">
        <v>37</v>
      </c>
      <c r="B3717" s="5" t="s">
        <v>440</v>
      </c>
      <c r="C3717" s="5" t="s">
        <v>10941</v>
      </c>
      <c r="D3717" s="5" t="s">
        <v>468</v>
      </c>
      <c r="E3717" s="5" t="s">
        <v>10942</v>
      </c>
      <c r="F3717" s="6" t="s">
        <v>10943</v>
      </c>
    </row>
    <row r="3718">
      <c r="A3718" s="5" t="s">
        <v>37</v>
      </c>
      <c r="B3718" s="5" t="s">
        <v>440</v>
      </c>
      <c r="C3718" s="5" t="s">
        <v>10944</v>
      </c>
      <c r="D3718" s="5" t="s">
        <v>468</v>
      </c>
      <c r="E3718" s="5" t="s">
        <v>10945</v>
      </c>
      <c r="F3718" s="6" t="s">
        <v>10946</v>
      </c>
    </row>
    <row r="3719">
      <c r="A3719" s="5" t="s">
        <v>37</v>
      </c>
      <c r="B3719" s="5" t="s">
        <v>440</v>
      </c>
      <c r="C3719" s="5" t="s">
        <v>10947</v>
      </c>
      <c r="D3719" s="5" t="s">
        <v>548</v>
      </c>
      <c r="E3719" s="5" t="s">
        <v>10948</v>
      </c>
      <c r="F3719" s="6" t="s">
        <v>10949</v>
      </c>
    </row>
    <row r="3720">
      <c r="A3720" s="5" t="s">
        <v>37</v>
      </c>
      <c r="B3720" s="5" t="s">
        <v>440</v>
      </c>
      <c r="C3720" s="5" t="s">
        <v>10950</v>
      </c>
      <c r="D3720" s="5" t="s">
        <v>468</v>
      </c>
      <c r="E3720" s="5" t="s">
        <v>10951</v>
      </c>
      <c r="F3720" s="6" t="s">
        <v>10952</v>
      </c>
    </row>
    <row r="3721">
      <c r="A3721" s="5" t="s">
        <v>37</v>
      </c>
      <c r="B3721" s="5" t="s">
        <v>440</v>
      </c>
      <c r="C3721" s="5" t="s">
        <v>10953</v>
      </c>
      <c r="D3721" s="5" t="s">
        <v>468</v>
      </c>
      <c r="E3721" s="5" t="s">
        <v>10954</v>
      </c>
      <c r="F3721" s="6" t="s">
        <v>10955</v>
      </c>
    </row>
    <row r="3722">
      <c r="A3722" s="5" t="s">
        <v>37</v>
      </c>
      <c r="B3722" s="5" t="s">
        <v>440</v>
      </c>
      <c r="C3722" s="5" t="s">
        <v>10956</v>
      </c>
      <c r="D3722" s="5" t="s">
        <v>468</v>
      </c>
      <c r="E3722" s="5" t="s">
        <v>10957</v>
      </c>
      <c r="F3722" s="6" t="s">
        <v>10958</v>
      </c>
    </row>
    <row r="3723">
      <c r="A3723" s="5" t="s">
        <v>37</v>
      </c>
      <c r="B3723" s="5" t="s">
        <v>440</v>
      </c>
      <c r="C3723" s="5" t="s">
        <v>10959</v>
      </c>
      <c r="D3723" s="5" t="s">
        <v>468</v>
      </c>
      <c r="E3723" s="5" t="s">
        <v>10960</v>
      </c>
      <c r="F3723" s="6" t="s">
        <v>10961</v>
      </c>
    </row>
    <row r="3724">
      <c r="A3724" s="5" t="s">
        <v>37</v>
      </c>
      <c r="B3724" s="5" t="s">
        <v>440</v>
      </c>
      <c r="C3724" s="5" t="s">
        <v>10962</v>
      </c>
      <c r="D3724" s="5" t="s">
        <v>468</v>
      </c>
      <c r="E3724" s="5" t="s">
        <v>10963</v>
      </c>
      <c r="F3724" s="6" t="s">
        <v>10964</v>
      </c>
    </row>
    <row r="3725">
      <c r="A3725" s="5" t="s">
        <v>37</v>
      </c>
      <c r="B3725" s="5" t="s">
        <v>440</v>
      </c>
      <c r="C3725" s="5" t="s">
        <v>10965</v>
      </c>
      <c r="D3725" s="5" t="s">
        <v>468</v>
      </c>
      <c r="E3725" s="5" t="s">
        <v>10966</v>
      </c>
      <c r="F3725" s="6" t="s">
        <v>10967</v>
      </c>
    </row>
    <row r="3726">
      <c r="A3726" s="5" t="s">
        <v>37</v>
      </c>
      <c r="B3726" s="5" t="s">
        <v>440</v>
      </c>
      <c r="C3726" s="5" t="s">
        <v>10968</v>
      </c>
      <c r="D3726" s="5" t="s">
        <v>468</v>
      </c>
      <c r="E3726" s="5" t="s">
        <v>751</v>
      </c>
      <c r="F3726" s="6" t="s">
        <v>10969</v>
      </c>
    </row>
    <row r="3727">
      <c r="A3727" s="5" t="s">
        <v>37</v>
      </c>
      <c r="B3727" s="5" t="s">
        <v>440</v>
      </c>
      <c r="C3727" s="5" t="s">
        <v>10970</v>
      </c>
      <c r="D3727" s="5" t="s">
        <v>468</v>
      </c>
      <c r="E3727" s="5"/>
      <c r="F3727" s="6" t="s">
        <v>10971</v>
      </c>
    </row>
    <row r="3728">
      <c r="A3728" s="5" t="s">
        <v>37</v>
      </c>
      <c r="B3728" s="5" t="s">
        <v>440</v>
      </c>
      <c r="C3728" s="5" t="s">
        <v>10972</v>
      </c>
      <c r="D3728" s="5" t="s">
        <v>468</v>
      </c>
      <c r="E3728" s="5"/>
      <c r="F3728" s="6" t="s">
        <v>10973</v>
      </c>
    </row>
    <row r="3729">
      <c r="A3729" s="5" t="s">
        <v>37</v>
      </c>
      <c r="B3729" s="5" t="s">
        <v>440</v>
      </c>
      <c r="C3729" s="5" t="s">
        <v>10974</v>
      </c>
      <c r="D3729" s="5" t="s">
        <v>468</v>
      </c>
      <c r="E3729" s="5" t="s">
        <v>10975</v>
      </c>
      <c r="F3729" s="6" t="s">
        <v>10976</v>
      </c>
    </row>
    <row r="3730">
      <c r="A3730" s="5" t="s">
        <v>37</v>
      </c>
      <c r="B3730" s="5" t="s">
        <v>440</v>
      </c>
      <c r="C3730" s="5" t="s">
        <v>10977</v>
      </c>
      <c r="D3730" s="5" t="s">
        <v>468</v>
      </c>
      <c r="E3730" s="5" t="s">
        <v>10978</v>
      </c>
      <c r="F3730" s="6" t="s">
        <v>10979</v>
      </c>
    </row>
    <row r="3731">
      <c r="A3731" s="5" t="s">
        <v>37</v>
      </c>
      <c r="B3731" s="5" t="s">
        <v>440</v>
      </c>
      <c r="C3731" s="5" t="s">
        <v>10980</v>
      </c>
      <c r="D3731" s="5" t="s">
        <v>468</v>
      </c>
      <c r="E3731" s="5" t="s">
        <v>10981</v>
      </c>
      <c r="F3731" s="6" t="s">
        <v>10982</v>
      </c>
    </row>
    <row r="3732">
      <c r="A3732" s="5" t="s">
        <v>37</v>
      </c>
      <c r="B3732" s="5" t="s">
        <v>440</v>
      </c>
      <c r="C3732" s="5" t="s">
        <v>10983</v>
      </c>
      <c r="D3732" s="5" t="s">
        <v>458</v>
      </c>
      <c r="E3732" s="5"/>
      <c r="F3732" s="6" t="s">
        <v>10984</v>
      </c>
    </row>
    <row r="3733">
      <c r="A3733" s="5" t="s">
        <v>37</v>
      </c>
      <c r="B3733" s="5" t="s">
        <v>440</v>
      </c>
      <c r="C3733" s="5" t="s">
        <v>10985</v>
      </c>
      <c r="D3733" s="5" t="s">
        <v>468</v>
      </c>
      <c r="E3733" s="5"/>
      <c r="F3733" s="6" t="s">
        <v>10986</v>
      </c>
    </row>
    <row r="3734">
      <c r="A3734" s="5" t="s">
        <v>37</v>
      </c>
      <c r="B3734" s="5" t="s">
        <v>440</v>
      </c>
      <c r="C3734" s="5" t="s">
        <v>10987</v>
      </c>
      <c r="D3734" s="5" t="s">
        <v>468</v>
      </c>
      <c r="E3734" s="5" t="s">
        <v>10988</v>
      </c>
      <c r="F3734" s="6" t="s">
        <v>10989</v>
      </c>
    </row>
    <row r="3735">
      <c r="A3735" s="5" t="s">
        <v>37</v>
      </c>
      <c r="B3735" s="5" t="s">
        <v>440</v>
      </c>
      <c r="C3735" s="5" t="s">
        <v>10990</v>
      </c>
      <c r="D3735" s="5" t="s">
        <v>468</v>
      </c>
      <c r="E3735" s="5" t="s">
        <v>10991</v>
      </c>
      <c r="F3735" s="6" t="s">
        <v>10992</v>
      </c>
    </row>
    <row r="3736">
      <c r="A3736" s="5" t="s">
        <v>37</v>
      </c>
      <c r="B3736" s="5" t="s">
        <v>440</v>
      </c>
      <c r="C3736" s="5" t="s">
        <v>10993</v>
      </c>
      <c r="D3736" s="5" t="s">
        <v>468</v>
      </c>
      <c r="E3736" s="5"/>
      <c r="F3736" s="6" t="s">
        <v>10994</v>
      </c>
    </row>
    <row r="3737">
      <c r="A3737" s="5" t="s">
        <v>37</v>
      </c>
      <c r="B3737" s="5" t="s">
        <v>440</v>
      </c>
      <c r="C3737" s="5" t="s">
        <v>10995</v>
      </c>
      <c r="D3737" s="5" t="s">
        <v>468</v>
      </c>
      <c r="E3737" s="5" t="s">
        <v>10996</v>
      </c>
      <c r="F3737" s="6" t="s">
        <v>10997</v>
      </c>
    </row>
    <row r="3738">
      <c r="A3738" s="5" t="s">
        <v>37</v>
      </c>
      <c r="B3738" s="5" t="s">
        <v>440</v>
      </c>
      <c r="C3738" s="5" t="s">
        <v>10998</v>
      </c>
      <c r="D3738" s="5" t="s">
        <v>468</v>
      </c>
      <c r="E3738" s="5" t="s">
        <v>10999</v>
      </c>
      <c r="F3738" s="6" t="s">
        <v>11000</v>
      </c>
    </row>
    <row r="3739">
      <c r="A3739" s="5" t="s">
        <v>37</v>
      </c>
      <c r="B3739" s="5" t="s">
        <v>440</v>
      </c>
      <c r="C3739" s="5" t="s">
        <v>11001</v>
      </c>
      <c r="D3739" s="5" t="s">
        <v>468</v>
      </c>
      <c r="E3739" s="5"/>
      <c r="F3739" s="6" t="s">
        <v>11002</v>
      </c>
    </row>
    <row r="3740">
      <c r="A3740" s="5" t="s">
        <v>37</v>
      </c>
      <c r="B3740" s="5" t="s">
        <v>440</v>
      </c>
      <c r="C3740" s="5" t="s">
        <v>11003</v>
      </c>
      <c r="D3740" s="5" t="s">
        <v>468</v>
      </c>
      <c r="E3740" s="5" t="s">
        <v>11004</v>
      </c>
      <c r="F3740" s="6" t="s">
        <v>11005</v>
      </c>
    </row>
    <row r="3741">
      <c r="A3741" s="5" t="s">
        <v>37</v>
      </c>
      <c r="B3741" s="5" t="s">
        <v>440</v>
      </c>
      <c r="C3741" s="5" t="s">
        <v>11006</v>
      </c>
      <c r="D3741" s="5" t="s">
        <v>458</v>
      </c>
      <c r="E3741" s="5" t="s">
        <v>11007</v>
      </c>
      <c r="F3741" s="6" t="s">
        <v>11008</v>
      </c>
    </row>
    <row r="3742">
      <c r="A3742" s="5" t="s">
        <v>37</v>
      </c>
      <c r="B3742" s="5" t="s">
        <v>440</v>
      </c>
      <c r="C3742" s="5" t="s">
        <v>11009</v>
      </c>
      <c r="D3742" s="5" t="s">
        <v>468</v>
      </c>
      <c r="E3742" s="5" t="s">
        <v>11010</v>
      </c>
      <c r="F3742" s="6" t="s">
        <v>11011</v>
      </c>
    </row>
    <row r="3743">
      <c r="A3743" s="5" t="s">
        <v>37</v>
      </c>
      <c r="B3743" s="5" t="s">
        <v>440</v>
      </c>
      <c r="C3743" s="5" t="s">
        <v>11012</v>
      </c>
      <c r="D3743" s="5" t="s">
        <v>468</v>
      </c>
      <c r="E3743" s="5" t="s">
        <v>11013</v>
      </c>
      <c r="F3743" s="6" t="s">
        <v>11014</v>
      </c>
    </row>
    <row r="3744">
      <c r="A3744" s="5" t="s">
        <v>37</v>
      </c>
      <c r="B3744" s="5" t="s">
        <v>440</v>
      </c>
      <c r="C3744" s="5" t="s">
        <v>11015</v>
      </c>
      <c r="D3744" s="5" t="s">
        <v>468</v>
      </c>
      <c r="E3744" s="5" t="s">
        <v>10981</v>
      </c>
      <c r="F3744" s="6" t="s">
        <v>11016</v>
      </c>
    </row>
    <row r="3745">
      <c r="A3745" s="5" t="s">
        <v>37</v>
      </c>
      <c r="B3745" s="5" t="s">
        <v>440</v>
      </c>
      <c r="C3745" s="5" t="s">
        <v>11017</v>
      </c>
      <c r="D3745" s="5" t="s">
        <v>468</v>
      </c>
      <c r="E3745" s="5" t="s">
        <v>11018</v>
      </c>
      <c r="F3745" s="6" t="s">
        <v>11019</v>
      </c>
    </row>
    <row r="3746">
      <c r="A3746" s="5" t="s">
        <v>37</v>
      </c>
      <c r="B3746" s="5" t="s">
        <v>440</v>
      </c>
      <c r="C3746" s="5" t="s">
        <v>11020</v>
      </c>
      <c r="D3746" s="5" t="s">
        <v>458</v>
      </c>
      <c r="E3746" s="5" t="s">
        <v>11021</v>
      </c>
      <c r="F3746" s="6" t="s">
        <v>11022</v>
      </c>
    </row>
    <row r="3747">
      <c r="A3747" s="5" t="s">
        <v>37</v>
      </c>
      <c r="B3747" s="5" t="s">
        <v>440</v>
      </c>
      <c r="C3747" s="5" t="s">
        <v>11023</v>
      </c>
      <c r="D3747" s="5" t="s">
        <v>468</v>
      </c>
      <c r="E3747" s="5" t="s">
        <v>11024</v>
      </c>
      <c r="F3747" s="6" t="s">
        <v>11025</v>
      </c>
    </row>
    <row r="3748">
      <c r="A3748" s="5" t="s">
        <v>37</v>
      </c>
      <c r="B3748" s="5" t="s">
        <v>440</v>
      </c>
      <c r="C3748" s="5" t="s">
        <v>11026</v>
      </c>
      <c r="D3748" s="5" t="s">
        <v>468</v>
      </c>
      <c r="E3748" s="5" t="s">
        <v>11027</v>
      </c>
      <c r="F3748" s="6" t="s">
        <v>11028</v>
      </c>
    </row>
    <row r="3749">
      <c r="A3749" s="5" t="s">
        <v>37</v>
      </c>
      <c r="B3749" s="5" t="s">
        <v>440</v>
      </c>
      <c r="C3749" s="5" t="s">
        <v>11029</v>
      </c>
      <c r="D3749" s="5" t="s">
        <v>468</v>
      </c>
      <c r="E3749" s="5" t="s">
        <v>11030</v>
      </c>
      <c r="F3749" s="6" t="s">
        <v>11031</v>
      </c>
    </row>
    <row r="3750">
      <c r="A3750" s="5" t="s">
        <v>37</v>
      </c>
      <c r="B3750" s="5" t="s">
        <v>440</v>
      </c>
      <c r="C3750" s="5" t="s">
        <v>11032</v>
      </c>
      <c r="D3750" s="5" t="s">
        <v>468</v>
      </c>
      <c r="E3750" s="5"/>
      <c r="F3750" s="6" t="s">
        <v>11033</v>
      </c>
    </row>
    <row r="3751">
      <c r="A3751" s="5" t="s">
        <v>37</v>
      </c>
      <c r="B3751" s="5" t="s">
        <v>440</v>
      </c>
      <c r="C3751" s="5" t="s">
        <v>11034</v>
      </c>
      <c r="D3751" s="5" t="s">
        <v>468</v>
      </c>
      <c r="E3751" s="5" t="s">
        <v>11035</v>
      </c>
      <c r="F3751" s="6" t="s">
        <v>11036</v>
      </c>
    </row>
    <row r="3752">
      <c r="A3752" s="5" t="s">
        <v>37</v>
      </c>
      <c r="B3752" s="5" t="s">
        <v>440</v>
      </c>
      <c r="C3752" s="5" t="s">
        <v>11037</v>
      </c>
      <c r="D3752" s="5" t="s">
        <v>468</v>
      </c>
      <c r="E3752" s="5" t="s">
        <v>11038</v>
      </c>
      <c r="F3752" s="6" t="s">
        <v>11039</v>
      </c>
    </row>
    <row r="3753">
      <c r="A3753" s="5" t="s">
        <v>37</v>
      </c>
      <c r="B3753" s="5" t="s">
        <v>440</v>
      </c>
      <c r="C3753" s="5" t="s">
        <v>11040</v>
      </c>
      <c r="D3753" s="5" t="s">
        <v>468</v>
      </c>
      <c r="E3753" s="5" t="s">
        <v>11041</v>
      </c>
      <c r="F3753" s="6" t="s">
        <v>11042</v>
      </c>
    </row>
    <row r="3754">
      <c r="A3754" s="5" t="s">
        <v>37</v>
      </c>
      <c r="B3754" s="5" t="s">
        <v>440</v>
      </c>
      <c r="C3754" s="5" t="s">
        <v>11043</v>
      </c>
      <c r="D3754" s="5" t="s">
        <v>468</v>
      </c>
      <c r="E3754" s="5" t="s">
        <v>11044</v>
      </c>
      <c r="F3754" s="6" t="s">
        <v>11045</v>
      </c>
    </row>
    <row r="3755">
      <c r="A3755" s="5" t="s">
        <v>38</v>
      </c>
      <c r="B3755" s="5" t="s">
        <v>441</v>
      </c>
      <c r="C3755" s="5" t="s">
        <v>11046</v>
      </c>
      <c r="D3755" s="5" t="s">
        <v>468</v>
      </c>
      <c r="E3755" s="5" t="s">
        <v>11047</v>
      </c>
      <c r="F3755" s="6" t="s">
        <v>11048</v>
      </c>
    </row>
    <row r="3756">
      <c r="A3756" s="5" t="s">
        <v>38</v>
      </c>
      <c r="B3756" s="5" t="s">
        <v>441</v>
      </c>
      <c r="C3756" s="5" t="s">
        <v>11049</v>
      </c>
      <c r="D3756" s="5" t="s">
        <v>468</v>
      </c>
      <c r="E3756" s="5" t="s">
        <v>11050</v>
      </c>
      <c r="F3756" s="6" t="s">
        <v>11051</v>
      </c>
    </row>
    <row r="3757">
      <c r="A3757" s="5" t="s">
        <v>38</v>
      </c>
      <c r="B3757" s="5" t="s">
        <v>441</v>
      </c>
      <c r="C3757" s="5" t="s">
        <v>11052</v>
      </c>
      <c r="D3757" s="5" t="s">
        <v>548</v>
      </c>
      <c r="E3757" s="5"/>
      <c r="F3757" s="6" t="s">
        <v>11053</v>
      </c>
    </row>
    <row r="3758">
      <c r="A3758" s="5" t="s">
        <v>38</v>
      </c>
      <c r="B3758" s="5" t="s">
        <v>441</v>
      </c>
      <c r="C3758" s="5" t="s">
        <v>11054</v>
      </c>
      <c r="D3758" s="5" t="s">
        <v>468</v>
      </c>
      <c r="E3758" s="5" t="s">
        <v>11055</v>
      </c>
      <c r="F3758" s="6" t="s">
        <v>11056</v>
      </c>
    </row>
    <row r="3759">
      <c r="A3759" s="5" t="s">
        <v>38</v>
      </c>
      <c r="B3759" s="5" t="s">
        <v>441</v>
      </c>
      <c r="C3759" s="5" t="s">
        <v>11057</v>
      </c>
      <c r="D3759" s="5" t="s">
        <v>468</v>
      </c>
      <c r="E3759" s="5"/>
      <c r="F3759" s="6" t="s">
        <v>11058</v>
      </c>
    </row>
    <row r="3760">
      <c r="A3760" s="5" t="s">
        <v>38</v>
      </c>
      <c r="B3760" s="5" t="s">
        <v>441</v>
      </c>
      <c r="C3760" s="5" t="s">
        <v>11059</v>
      </c>
      <c r="D3760" s="5" t="s">
        <v>468</v>
      </c>
      <c r="E3760" s="5" t="s">
        <v>2730</v>
      </c>
      <c r="F3760" s="6" t="s">
        <v>11060</v>
      </c>
    </row>
    <row r="3761">
      <c r="A3761" s="5" t="s">
        <v>38</v>
      </c>
      <c r="B3761" s="5" t="s">
        <v>441</v>
      </c>
      <c r="C3761" s="5" t="s">
        <v>11061</v>
      </c>
      <c r="D3761" s="5" t="s">
        <v>468</v>
      </c>
      <c r="E3761" s="5" t="s">
        <v>11062</v>
      </c>
      <c r="F3761" s="6" t="s">
        <v>11063</v>
      </c>
    </row>
    <row r="3762">
      <c r="A3762" s="5" t="s">
        <v>38</v>
      </c>
      <c r="B3762" s="5" t="s">
        <v>442</v>
      </c>
      <c r="C3762" s="5" t="s">
        <v>11064</v>
      </c>
      <c r="D3762" s="5" t="s">
        <v>468</v>
      </c>
      <c r="E3762" s="5" t="s">
        <v>11065</v>
      </c>
      <c r="F3762" s="6" t="s">
        <v>11066</v>
      </c>
    </row>
    <row r="3763">
      <c r="A3763" s="5" t="s">
        <v>38</v>
      </c>
      <c r="B3763" s="5" t="s">
        <v>442</v>
      </c>
      <c r="C3763" s="5" t="s">
        <v>11067</v>
      </c>
      <c r="D3763" s="5" t="s">
        <v>468</v>
      </c>
      <c r="E3763" s="5" t="s">
        <v>11068</v>
      </c>
      <c r="F3763" s="6" t="s">
        <v>11069</v>
      </c>
    </row>
    <row r="3764">
      <c r="A3764" s="5" t="s">
        <v>38</v>
      </c>
      <c r="B3764" s="5" t="s">
        <v>442</v>
      </c>
      <c r="C3764" s="5" t="s">
        <v>11070</v>
      </c>
      <c r="D3764" s="5" t="s">
        <v>468</v>
      </c>
      <c r="E3764" s="5"/>
      <c r="F3764" s="6" t="s">
        <v>11071</v>
      </c>
    </row>
    <row r="3765">
      <c r="A3765" s="5" t="s">
        <v>38</v>
      </c>
      <c r="B3765" s="5" t="s">
        <v>442</v>
      </c>
      <c r="C3765" s="5" t="s">
        <v>11072</v>
      </c>
      <c r="D3765" s="5" t="s">
        <v>458</v>
      </c>
      <c r="E3765" s="5"/>
      <c r="F3765" s="6" t="s">
        <v>11073</v>
      </c>
    </row>
    <row r="3766">
      <c r="A3766" s="5" t="s">
        <v>38</v>
      </c>
      <c r="B3766" s="5" t="s">
        <v>443</v>
      </c>
      <c r="C3766" s="5" t="s">
        <v>11074</v>
      </c>
      <c r="D3766" s="5" t="s">
        <v>468</v>
      </c>
      <c r="E3766" s="5" t="s">
        <v>11075</v>
      </c>
      <c r="F3766" s="6" t="s">
        <v>11076</v>
      </c>
    </row>
    <row r="3767">
      <c r="A3767" s="5" t="s">
        <v>38</v>
      </c>
      <c r="B3767" s="5" t="s">
        <v>444</v>
      </c>
      <c r="C3767" s="5" t="s">
        <v>11077</v>
      </c>
      <c r="D3767" s="5" t="s">
        <v>468</v>
      </c>
      <c r="E3767" s="5" t="s">
        <v>11078</v>
      </c>
      <c r="F3767" s="6" t="s">
        <v>11079</v>
      </c>
    </row>
    <row r="3768">
      <c r="A3768" s="5" t="s">
        <v>38</v>
      </c>
      <c r="B3768" s="5" t="s">
        <v>444</v>
      </c>
      <c r="C3768" s="5" t="s">
        <v>11080</v>
      </c>
      <c r="D3768" s="5" t="s">
        <v>468</v>
      </c>
      <c r="E3768" s="5" t="s">
        <v>11081</v>
      </c>
      <c r="F3768" s="6" t="s">
        <v>11082</v>
      </c>
    </row>
    <row r="3769">
      <c r="A3769" s="5" t="s">
        <v>38</v>
      </c>
      <c r="B3769" s="5" t="s">
        <v>444</v>
      </c>
      <c r="C3769" s="5" t="s">
        <v>11083</v>
      </c>
      <c r="D3769" s="5" t="s">
        <v>468</v>
      </c>
      <c r="E3769" s="5" t="s">
        <v>11084</v>
      </c>
      <c r="F3769" s="6" t="s">
        <v>11085</v>
      </c>
    </row>
    <row r="3770">
      <c r="A3770" s="5" t="s">
        <v>38</v>
      </c>
      <c r="B3770" s="5" t="s">
        <v>444</v>
      </c>
      <c r="C3770" s="5" t="s">
        <v>11086</v>
      </c>
      <c r="D3770" s="5" t="s">
        <v>468</v>
      </c>
      <c r="E3770" s="5" t="s">
        <v>11087</v>
      </c>
      <c r="F3770" s="6" t="s">
        <v>11088</v>
      </c>
    </row>
    <row r="3771">
      <c r="A3771" s="5" t="s">
        <v>38</v>
      </c>
      <c r="B3771" s="5" t="s">
        <v>444</v>
      </c>
      <c r="C3771" s="5" t="s">
        <v>11089</v>
      </c>
      <c r="D3771" s="5" t="s">
        <v>468</v>
      </c>
      <c r="E3771" s="5" t="s">
        <v>11090</v>
      </c>
      <c r="F3771" s="6" t="s">
        <v>11091</v>
      </c>
    </row>
    <row r="3772">
      <c r="A3772" s="5" t="s">
        <v>39</v>
      </c>
      <c r="B3772" s="5" t="s">
        <v>445</v>
      </c>
      <c r="C3772" s="5" t="s">
        <v>11092</v>
      </c>
      <c r="D3772" s="5" t="s">
        <v>468</v>
      </c>
      <c r="E3772" s="5" t="s">
        <v>11093</v>
      </c>
      <c r="F3772" s="6" t="s">
        <v>11094</v>
      </c>
    </row>
    <row r="3773">
      <c r="A3773" s="5" t="s">
        <v>39</v>
      </c>
      <c r="B3773" s="5" t="s">
        <v>445</v>
      </c>
      <c r="C3773" s="5" t="s">
        <v>11095</v>
      </c>
      <c r="D3773" s="5" t="s">
        <v>468</v>
      </c>
      <c r="E3773" s="5" t="s">
        <v>11096</v>
      </c>
      <c r="F3773" s="6" t="s">
        <v>11097</v>
      </c>
    </row>
    <row r="3774">
      <c r="A3774" s="5" t="s">
        <v>39</v>
      </c>
      <c r="B3774" s="5" t="s">
        <v>445</v>
      </c>
      <c r="C3774" s="5" t="s">
        <v>11098</v>
      </c>
      <c r="D3774" s="5" t="s">
        <v>468</v>
      </c>
      <c r="E3774" s="5" t="s">
        <v>11099</v>
      </c>
      <c r="F3774" s="6" t="s">
        <v>11100</v>
      </c>
    </row>
    <row r="3775">
      <c r="A3775" s="5" t="s">
        <v>39</v>
      </c>
      <c r="B3775" s="5" t="s">
        <v>445</v>
      </c>
      <c r="C3775" s="5" t="s">
        <v>11101</v>
      </c>
      <c r="D3775" s="5" t="s">
        <v>468</v>
      </c>
      <c r="E3775" s="5" t="s">
        <v>11102</v>
      </c>
      <c r="F3775" s="6" t="s">
        <v>11103</v>
      </c>
    </row>
    <row r="3776">
      <c r="A3776" s="5" t="s">
        <v>39</v>
      </c>
      <c r="B3776" s="5" t="s">
        <v>445</v>
      </c>
      <c r="C3776" s="5" t="s">
        <v>11104</v>
      </c>
      <c r="D3776" s="5" t="s">
        <v>468</v>
      </c>
      <c r="E3776" s="5" t="s">
        <v>11105</v>
      </c>
      <c r="F3776" s="6" t="s">
        <v>11106</v>
      </c>
    </row>
    <row r="3777">
      <c r="A3777" s="5" t="s">
        <v>39</v>
      </c>
      <c r="B3777" s="5" t="s">
        <v>446</v>
      </c>
      <c r="C3777" s="5" t="s">
        <v>11107</v>
      </c>
      <c r="D3777" s="5" t="s">
        <v>458</v>
      </c>
      <c r="E3777" s="5" t="s">
        <v>11108</v>
      </c>
      <c r="F3777" s="6" t="s">
        <v>11109</v>
      </c>
    </row>
    <row r="3778">
      <c r="A3778" s="5" t="s">
        <v>39</v>
      </c>
      <c r="B3778" s="5" t="s">
        <v>447</v>
      </c>
      <c r="C3778" s="5" t="s">
        <v>11110</v>
      </c>
      <c r="D3778" s="5" t="s">
        <v>468</v>
      </c>
      <c r="E3778" s="5" t="s">
        <v>11111</v>
      </c>
      <c r="F3778" s="6" t="s">
        <v>11112</v>
      </c>
    </row>
    <row r="3779">
      <c r="A3779" s="5" t="s">
        <v>39</v>
      </c>
      <c r="B3779" s="5" t="s">
        <v>448</v>
      </c>
      <c r="C3779" s="5" t="s">
        <v>11113</v>
      </c>
      <c r="D3779" s="5" t="s">
        <v>468</v>
      </c>
      <c r="E3779" s="5"/>
      <c r="F3779" s="6" t="s">
        <v>11114</v>
      </c>
    </row>
    <row r="3780">
      <c r="A3780" s="5" t="s">
        <v>39</v>
      </c>
      <c r="B3780" s="5" t="s">
        <v>449</v>
      </c>
      <c r="C3780" s="5" t="s">
        <v>11115</v>
      </c>
      <c r="D3780" s="5" t="s">
        <v>548</v>
      </c>
      <c r="E3780" s="5" t="s">
        <v>11116</v>
      </c>
      <c r="F3780" s="6" t="s">
        <v>11117</v>
      </c>
    </row>
    <row r="3781">
      <c r="A3781" s="5" t="s">
        <v>39</v>
      </c>
      <c r="B3781" s="5" t="s">
        <v>450</v>
      </c>
      <c r="C3781" s="5" t="s">
        <v>11118</v>
      </c>
      <c r="D3781" s="5" t="s">
        <v>468</v>
      </c>
      <c r="E3781" s="5" t="s">
        <v>11119</v>
      </c>
      <c r="F3781" s="6" t="s">
        <v>11120</v>
      </c>
    </row>
    <row r="3782">
      <c r="A3782" s="5" t="s">
        <v>39</v>
      </c>
      <c r="B3782" s="5" t="s">
        <v>450</v>
      </c>
      <c r="C3782" s="5" t="s">
        <v>11121</v>
      </c>
      <c r="D3782" s="5" t="s">
        <v>458</v>
      </c>
      <c r="E3782" s="5" t="s">
        <v>11122</v>
      </c>
      <c r="F3782" s="6" t="s">
        <v>11123</v>
      </c>
    </row>
    <row r="3783">
      <c r="A3783" s="5" t="s">
        <v>39</v>
      </c>
      <c r="B3783" s="5" t="s">
        <v>450</v>
      </c>
      <c r="C3783" s="5" t="s">
        <v>11124</v>
      </c>
      <c r="D3783" s="5" t="s">
        <v>548</v>
      </c>
      <c r="E3783" s="5" t="s">
        <v>11125</v>
      </c>
      <c r="F3783" s="6" t="s">
        <v>11126</v>
      </c>
    </row>
    <row r="3784">
      <c r="A3784" s="5" t="s">
        <v>39</v>
      </c>
      <c r="B3784" s="5" t="s">
        <v>450</v>
      </c>
      <c r="C3784" s="5" t="s">
        <v>11127</v>
      </c>
      <c r="D3784" s="5" t="s">
        <v>468</v>
      </c>
      <c r="E3784" s="5" t="s">
        <v>11128</v>
      </c>
      <c r="F3784" s="6" t="s">
        <v>11129</v>
      </c>
    </row>
    <row r="3785">
      <c r="A3785" s="5" t="s">
        <v>39</v>
      </c>
      <c r="B3785" s="5" t="s">
        <v>450</v>
      </c>
      <c r="C3785" s="5" t="s">
        <v>11130</v>
      </c>
      <c r="D3785" s="5" t="s">
        <v>468</v>
      </c>
      <c r="E3785" s="5" t="s">
        <v>11131</v>
      </c>
      <c r="F3785" s="6" t="s">
        <v>11132</v>
      </c>
    </row>
    <row r="3786">
      <c r="A3786" s="5" t="s">
        <v>39</v>
      </c>
      <c r="B3786" s="5" t="s">
        <v>450</v>
      </c>
      <c r="C3786" s="5" t="s">
        <v>11133</v>
      </c>
      <c r="D3786" s="5" t="s">
        <v>468</v>
      </c>
      <c r="E3786" s="5" t="s">
        <v>11134</v>
      </c>
      <c r="F3786" s="6" t="s">
        <v>11135</v>
      </c>
    </row>
    <row r="3787">
      <c r="A3787" s="5" t="s">
        <v>39</v>
      </c>
      <c r="B3787" s="5" t="s">
        <v>450</v>
      </c>
      <c r="C3787" s="5" t="s">
        <v>11136</v>
      </c>
      <c r="D3787" s="5" t="s">
        <v>468</v>
      </c>
      <c r="E3787" s="5" t="s">
        <v>11137</v>
      </c>
      <c r="F3787" s="6" t="s">
        <v>11138</v>
      </c>
    </row>
    <row r="3788">
      <c r="A3788" s="5" t="s">
        <v>39</v>
      </c>
      <c r="B3788" s="5" t="s">
        <v>450</v>
      </c>
      <c r="C3788" s="5" t="s">
        <v>11139</v>
      </c>
      <c r="D3788" s="5" t="s">
        <v>468</v>
      </c>
      <c r="E3788" s="5" t="s">
        <v>11140</v>
      </c>
      <c r="F3788" s="6" t="s">
        <v>11141</v>
      </c>
    </row>
    <row r="3789">
      <c r="A3789" s="5" t="s">
        <v>39</v>
      </c>
      <c r="B3789" s="5" t="s">
        <v>450</v>
      </c>
      <c r="C3789" s="5" t="s">
        <v>11142</v>
      </c>
      <c r="D3789" s="5" t="s">
        <v>468</v>
      </c>
      <c r="E3789" s="5"/>
      <c r="F3789" s="6" t="s">
        <v>11143</v>
      </c>
    </row>
    <row r="3790">
      <c r="A3790" s="5" t="s">
        <v>39</v>
      </c>
      <c r="B3790" s="5" t="s">
        <v>451</v>
      </c>
      <c r="C3790" s="5" t="s">
        <v>11144</v>
      </c>
      <c r="D3790" s="5" t="s">
        <v>468</v>
      </c>
      <c r="E3790" s="5" t="s">
        <v>11145</v>
      </c>
      <c r="F3790" s="6" t="s">
        <v>11146</v>
      </c>
    </row>
    <row r="3791">
      <c r="A3791" s="5" t="s">
        <v>39</v>
      </c>
      <c r="B3791" s="5" t="s">
        <v>451</v>
      </c>
      <c r="C3791" s="5" t="s">
        <v>11147</v>
      </c>
      <c r="D3791" s="5" t="s">
        <v>468</v>
      </c>
      <c r="E3791" s="5" t="s">
        <v>11148</v>
      </c>
      <c r="F3791" s="6" t="s">
        <v>11149</v>
      </c>
    </row>
    <row r="3792">
      <c r="A3792" s="5" t="s">
        <v>39</v>
      </c>
      <c r="B3792" s="5" t="s">
        <v>451</v>
      </c>
      <c r="C3792" s="5" t="s">
        <v>11150</v>
      </c>
      <c r="D3792" s="5" t="s">
        <v>548</v>
      </c>
      <c r="E3792" s="5"/>
      <c r="F3792" s="6" t="s">
        <v>11151</v>
      </c>
    </row>
    <row r="3793">
      <c r="A3793" s="5" t="s">
        <v>39</v>
      </c>
      <c r="B3793" s="5" t="s">
        <v>452</v>
      </c>
      <c r="C3793" s="5" t="s">
        <v>11152</v>
      </c>
      <c r="D3793" s="5" t="s">
        <v>468</v>
      </c>
      <c r="E3793" s="5" t="s">
        <v>11153</v>
      </c>
      <c r="F3793" s="6" t="s">
        <v>11154</v>
      </c>
    </row>
    <row r="3794">
      <c r="A3794" s="5" t="s">
        <v>39</v>
      </c>
      <c r="B3794" s="5" t="s">
        <v>453</v>
      </c>
      <c r="C3794" s="5" t="s">
        <v>453</v>
      </c>
      <c r="D3794" s="5" t="s">
        <v>468</v>
      </c>
      <c r="E3794" s="5" t="s">
        <v>11155</v>
      </c>
      <c r="F3794" s="6" t="s">
        <v>11156</v>
      </c>
    </row>
    <row r="3795">
      <c r="A3795" s="5" t="s">
        <v>39</v>
      </c>
      <c r="B3795" s="5" t="s">
        <v>453</v>
      </c>
      <c r="C3795" s="5" t="s">
        <v>11157</v>
      </c>
      <c r="D3795" s="5" t="s">
        <v>468</v>
      </c>
      <c r="E3795" s="5" t="s">
        <v>11155</v>
      </c>
      <c r="F3795" s="6" t="s">
        <v>11158</v>
      </c>
    </row>
    <row r="3796">
      <c r="A3796" s="5" t="s">
        <v>39</v>
      </c>
      <c r="B3796" s="5" t="s">
        <v>453</v>
      </c>
      <c r="C3796" s="5" t="s">
        <v>11159</v>
      </c>
      <c r="D3796" s="5" t="s">
        <v>468</v>
      </c>
      <c r="E3796" s="5" t="s">
        <v>11160</v>
      </c>
      <c r="F3796" s="6" t="s">
        <v>11161</v>
      </c>
    </row>
    <row r="3797">
      <c r="A3797" s="5" t="s">
        <v>39</v>
      </c>
      <c r="B3797" s="5" t="s">
        <v>453</v>
      </c>
      <c r="C3797" s="5" t="s">
        <v>11162</v>
      </c>
      <c r="D3797" s="5" t="s">
        <v>468</v>
      </c>
      <c r="E3797" s="5" t="s">
        <v>11163</v>
      </c>
      <c r="F3797" s="6" t="s">
        <v>11164</v>
      </c>
    </row>
    <row r="3798">
      <c r="A3798" s="5" t="s">
        <v>39</v>
      </c>
      <c r="B3798" s="5" t="s">
        <v>453</v>
      </c>
      <c r="C3798" s="5" t="s">
        <v>11165</v>
      </c>
      <c r="D3798" s="5" t="s">
        <v>468</v>
      </c>
      <c r="E3798" s="5" t="s">
        <v>11166</v>
      </c>
      <c r="F3798" s="6" t="s">
        <v>11167</v>
      </c>
    </row>
    <row r="3799">
      <c r="A3799" s="5" t="s">
        <v>39</v>
      </c>
      <c r="B3799" s="5" t="s">
        <v>453</v>
      </c>
      <c r="C3799" s="5" t="s">
        <v>11168</v>
      </c>
      <c r="D3799" s="5" t="s">
        <v>468</v>
      </c>
      <c r="E3799" s="5" t="s">
        <v>11169</v>
      </c>
      <c r="F3799" s="6" t="s">
        <v>11170</v>
      </c>
    </row>
    <row r="3800">
      <c r="A3800" s="5" t="s">
        <v>39</v>
      </c>
      <c r="B3800" s="5" t="s">
        <v>453</v>
      </c>
      <c r="C3800" s="5" t="s">
        <v>11171</v>
      </c>
      <c r="D3800" s="5" t="s">
        <v>468</v>
      </c>
      <c r="E3800" s="5" t="s">
        <v>11172</v>
      </c>
      <c r="F3800" s="6" t="s">
        <v>11173</v>
      </c>
    </row>
    <row r="3801">
      <c r="A3801" s="5" t="s">
        <v>39</v>
      </c>
      <c r="B3801" s="5" t="s">
        <v>454</v>
      </c>
      <c r="C3801" s="5" t="s">
        <v>11174</v>
      </c>
      <c r="D3801" s="5" t="s">
        <v>468</v>
      </c>
      <c r="E3801" s="5" t="s">
        <v>11175</v>
      </c>
      <c r="F3801" s="6" t="s">
        <v>11176</v>
      </c>
    </row>
    <row r="3802">
      <c r="A3802" s="5" t="s">
        <v>39</v>
      </c>
      <c r="B3802" s="5" t="s">
        <v>455</v>
      </c>
      <c r="C3802" s="5" t="s">
        <v>11177</v>
      </c>
      <c r="D3802" s="5" t="s">
        <v>468</v>
      </c>
      <c r="E3802" s="5" t="s">
        <v>11178</v>
      </c>
      <c r="F3802" s="6" t="s">
        <v>11179</v>
      </c>
    </row>
    <row r="3803">
      <c r="A3803" s="5" t="s">
        <v>39</v>
      </c>
      <c r="B3803" s="5" t="s">
        <v>455</v>
      </c>
      <c r="C3803" s="5" t="s">
        <v>11180</v>
      </c>
      <c r="D3803" s="5" t="s">
        <v>468</v>
      </c>
      <c r="E3803" s="5" t="s">
        <v>11181</v>
      </c>
      <c r="F3803" s="6" t="s">
        <v>11182</v>
      </c>
    </row>
    <row r="3804">
      <c r="A3804" s="5" t="s">
        <v>39</v>
      </c>
      <c r="B3804" s="5" t="s">
        <v>455</v>
      </c>
      <c r="C3804" s="5" t="s">
        <v>11183</v>
      </c>
      <c r="D3804" s="5" t="s">
        <v>468</v>
      </c>
      <c r="E3804" s="5" t="s">
        <v>11184</v>
      </c>
      <c r="F3804" s="6" t="s">
        <v>11185</v>
      </c>
    </row>
    <row r="3805">
      <c r="A3805" s="5" t="s">
        <v>39</v>
      </c>
      <c r="B3805" s="5" t="s">
        <v>455</v>
      </c>
      <c r="C3805" s="5" t="s">
        <v>11186</v>
      </c>
      <c r="D3805" s="5" t="s">
        <v>468</v>
      </c>
      <c r="E3805" s="5" t="s">
        <v>11187</v>
      </c>
      <c r="F3805" s="6" t="s">
        <v>11188</v>
      </c>
    </row>
    <row r="3806">
      <c r="A3806" s="5" t="s">
        <v>39</v>
      </c>
      <c r="B3806" s="5" t="s">
        <v>455</v>
      </c>
      <c r="C3806" s="5" t="s">
        <v>11189</v>
      </c>
      <c r="D3806" s="5" t="s">
        <v>468</v>
      </c>
      <c r="E3806" s="5" t="s">
        <v>1507</v>
      </c>
      <c r="F3806" s="6" t="s">
        <v>11190</v>
      </c>
    </row>
    <row r="3807">
      <c r="A3807" s="5" t="s">
        <v>39</v>
      </c>
      <c r="B3807" s="5" t="s">
        <v>455</v>
      </c>
      <c r="C3807" s="5" t="s">
        <v>455</v>
      </c>
      <c r="D3807" s="5" t="s">
        <v>468</v>
      </c>
      <c r="E3807" s="5" t="s">
        <v>11178</v>
      </c>
      <c r="F3807" s="6" t="s">
        <v>11191</v>
      </c>
    </row>
    <row r="3808">
      <c r="A3808" s="5" t="s">
        <v>39</v>
      </c>
      <c r="B3808" s="5" t="s">
        <v>455</v>
      </c>
      <c r="C3808" s="5" t="s">
        <v>11192</v>
      </c>
      <c r="D3808" s="5" t="s">
        <v>468</v>
      </c>
      <c r="E3808" s="5" t="s">
        <v>11193</v>
      </c>
      <c r="F3808" s="6" t="s">
        <v>11194</v>
      </c>
    </row>
    <row r="3809">
      <c r="A3809" s="5" t="s">
        <v>39</v>
      </c>
      <c r="B3809" s="5" t="s">
        <v>455</v>
      </c>
      <c r="C3809" s="5" t="s">
        <v>11195</v>
      </c>
      <c r="D3809" s="5" t="s">
        <v>468</v>
      </c>
      <c r="E3809" s="5" t="s">
        <v>11178</v>
      </c>
      <c r="F3809" s="6" t="s">
        <v>11196</v>
      </c>
    </row>
    <row r="3810">
      <c r="A3810" s="5" t="s">
        <v>39</v>
      </c>
      <c r="B3810" s="5" t="s">
        <v>455</v>
      </c>
      <c r="C3810" s="5" t="s">
        <v>11197</v>
      </c>
      <c r="D3810" s="5" t="s">
        <v>468</v>
      </c>
      <c r="E3810" s="5" t="s">
        <v>11198</v>
      </c>
      <c r="F3810" s="6" t="s">
        <v>11199</v>
      </c>
    </row>
    <row r="3811">
      <c r="A3811" s="5" t="s">
        <v>39</v>
      </c>
      <c r="B3811" s="5" t="s">
        <v>455</v>
      </c>
      <c r="C3811" s="5" t="s">
        <v>11200</v>
      </c>
      <c r="D3811" s="5" t="s">
        <v>468</v>
      </c>
      <c r="E3811" s="5" t="s">
        <v>11201</v>
      </c>
      <c r="F3811" s="6" t="s">
        <v>11202</v>
      </c>
    </row>
    <row r="3812">
      <c r="A3812" s="5" t="s">
        <v>39</v>
      </c>
      <c r="B3812" s="5" t="s">
        <v>455</v>
      </c>
      <c r="C3812" s="5" t="s">
        <v>11203</v>
      </c>
      <c r="D3812" s="5" t="s">
        <v>468</v>
      </c>
      <c r="E3812" s="5" t="s">
        <v>11145</v>
      </c>
      <c r="F3812" s="6" t="s">
        <v>11204</v>
      </c>
    </row>
    <row r="3813">
      <c r="A3813" s="5" t="s">
        <v>39</v>
      </c>
      <c r="B3813" s="5" t="s">
        <v>455</v>
      </c>
      <c r="C3813" s="5" t="s">
        <v>11205</v>
      </c>
      <c r="D3813" s="5" t="s">
        <v>468</v>
      </c>
      <c r="E3813" s="5" t="s">
        <v>11206</v>
      </c>
      <c r="F3813" s="6" t="s">
        <v>11207</v>
      </c>
    </row>
    <row r="3814">
      <c r="A3814" s="5" t="s">
        <v>39</v>
      </c>
      <c r="B3814" s="5" t="s">
        <v>455</v>
      </c>
      <c r="C3814" s="5" t="s">
        <v>11208</v>
      </c>
      <c r="D3814" s="5" t="s">
        <v>468</v>
      </c>
      <c r="E3814" s="5" t="s">
        <v>11209</v>
      </c>
      <c r="F3814" s="6" t="s">
        <v>11210</v>
      </c>
    </row>
    <row r="3815">
      <c r="A3815" s="5" t="s">
        <v>39</v>
      </c>
      <c r="B3815" s="5" t="s">
        <v>455</v>
      </c>
      <c r="C3815" s="5" t="s">
        <v>11211</v>
      </c>
      <c r="D3815" s="5" t="s">
        <v>468</v>
      </c>
      <c r="E3815" s="5" t="s">
        <v>11178</v>
      </c>
      <c r="F3815" s="6" t="s">
        <v>11212</v>
      </c>
    </row>
    <row r="3816">
      <c r="A3816" s="5" t="s">
        <v>39</v>
      </c>
      <c r="B3816" s="5" t="s">
        <v>455</v>
      </c>
      <c r="C3816" s="5" t="s">
        <v>11213</v>
      </c>
      <c r="D3816" s="5" t="s">
        <v>468</v>
      </c>
      <c r="E3816" s="5" t="s">
        <v>11214</v>
      </c>
      <c r="F3816" s="6" t="s">
        <v>11215</v>
      </c>
    </row>
    <row r="3817">
      <c r="A3817" s="5" t="s">
        <v>39</v>
      </c>
      <c r="B3817" s="5" t="s">
        <v>455</v>
      </c>
      <c r="C3817" s="5" t="s">
        <v>11216</v>
      </c>
      <c r="D3817" s="5" t="s">
        <v>468</v>
      </c>
      <c r="E3817" s="5" t="s">
        <v>11217</v>
      </c>
      <c r="F3817" s="6" t="s">
        <v>11218</v>
      </c>
    </row>
    <row r="3818">
      <c r="A3818" s="5" t="s">
        <v>39</v>
      </c>
      <c r="B3818" s="5" t="s">
        <v>455</v>
      </c>
      <c r="C3818" s="5" t="s">
        <v>11219</v>
      </c>
      <c r="D3818" s="5" t="s">
        <v>468</v>
      </c>
      <c r="E3818" s="5" t="s">
        <v>11220</v>
      </c>
      <c r="F3818" s="6" t="s">
        <v>11221</v>
      </c>
    </row>
    <row r="3819">
      <c r="A3819" s="5" t="s">
        <v>39</v>
      </c>
      <c r="B3819" s="5" t="s">
        <v>456</v>
      </c>
      <c r="C3819" s="5" t="s">
        <v>11222</v>
      </c>
      <c r="D3819" s="5" t="s">
        <v>468</v>
      </c>
      <c r="E3819" s="5" t="s">
        <v>11223</v>
      </c>
      <c r="F3819" s="6" t="s">
        <v>11224</v>
      </c>
    </row>
    <row r="3820">
      <c r="A3820" s="5" t="s">
        <v>39</v>
      </c>
      <c r="B3820" s="5" t="s">
        <v>456</v>
      </c>
      <c r="C3820" s="5" t="s">
        <v>11225</v>
      </c>
      <c r="D3820" s="5" t="s">
        <v>468</v>
      </c>
      <c r="E3820" s="5" t="s">
        <v>11226</v>
      </c>
      <c r="F3820" s="6" t="s">
        <v>11227</v>
      </c>
    </row>
    <row r="3821">
      <c r="A3821" s="5" t="s">
        <v>39</v>
      </c>
      <c r="B3821" s="5" t="s">
        <v>456</v>
      </c>
      <c r="C3821" s="5" t="s">
        <v>11228</v>
      </c>
      <c r="D3821" s="5" t="s">
        <v>468</v>
      </c>
      <c r="E3821" s="5" t="s">
        <v>1450</v>
      </c>
      <c r="F3821" s="6" t="s">
        <v>11229</v>
      </c>
    </row>
    <row r="3822">
      <c r="A3822" s="5" t="s">
        <v>39</v>
      </c>
      <c r="B3822" s="5" t="s">
        <v>456</v>
      </c>
      <c r="C3822" s="5" t="s">
        <v>11230</v>
      </c>
      <c r="D3822" s="5" t="s">
        <v>468</v>
      </c>
      <c r="E3822" s="5"/>
      <c r="F3822" s="6" t="s">
        <v>11231</v>
      </c>
    </row>
    <row r="3823">
      <c r="A3823" s="5" t="s">
        <v>39</v>
      </c>
      <c r="B3823" s="5" t="s">
        <v>456</v>
      </c>
      <c r="C3823" s="5" t="s">
        <v>11232</v>
      </c>
      <c r="D3823" s="5" t="s">
        <v>468</v>
      </c>
      <c r="E3823" s="5" t="s">
        <v>11233</v>
      </c>
      <c r="F3823" s="6" t="s">
        <v>11234</v>
      </c>
    </row>
    <row r="3824">
      <c r="A3824" s="5" t="s">
        <v>39</v>
      </c>
      <c r="B3824" s="5" t="s">
        <v>456</v>
      </c>
      <c r="C3824" s="5" t="s">
        <v>11235</v>
      </c>
      <c r="D3824" s="5" t="s">
        <v>548</v>
      </c>
      <c r="E3824" s="5" t="s">
        <v>11236</v>
      </c>
      <c r="F3824" s="6" t="s">
        <v>11237</v>
      </c>
    </row>
    <row r="3825">
      <c r="A3825" s="5"/>
      <c r="B3825" s="5"/>
      <c r="C3825" s="5" t="s">
        <v>11238</v>
      </c>
      <c r="D3825" s="5" t="s">
        <v>548</v>
      </c>
      <c r="E3825" s="5" t="s">
        <v>11239</v>
      </c>
      <c r="F3825" s="6" t="s">
        <v>11240</v>
      </c>
    </row>
    <row r="3826">
      <c r="A3826" s="5"/>
      <c r="B3826" s="5"/>
      <c r="C3826" s="5" t="s">
        <v>11241</v>
      </c>
      <c r="D3826" s="5" t="s">
        <v>4620</v>
      </c>
      <c r="E3826" s="5" t="s">
        <v>11242</v>
      </c>
      <c r="F3826" s="6" t="s">
        <v>11243</v>
      </c>
    </row>
    <row r="3827">
      <c r="A3827" s="5"/>
      <c r="B3827" s="5"/>
      <c r="C3827" s="5" t="s">
        <v>11244</v>
      </c>
      <c r="D3827" s="5" t="s">
        <v>4620</v>
      </c>
      <c r="E3827" s="5" t="s">
        <v>11245</v>
      </c>
      <c r="F3827" s="6" t="s">
        <v>11246</v>
      </c>
    </row>
    <row r="3828">
      <c r="A3828" s="5"/>
      <c r="B3828" s="5"/>
      <c r="C3828" s="5" t="s">
        <v>11247</v>
      </c>
      <c r="D3828" s="5" t="s">
        <v>4620</v>
      </c>
      <c r="E3828" s="5" t="s">
        <v>11248</v>
      </c>
      <c r="F3828" s="6" t="s">
        <v>11249</v>
      </c>
    </row>
    <row r="3829">
      <c r="A3829" s="5"/>
      <c r="B3829" s="5"/>
      <c r="C3829" s="5" t="s">
        <v>11250</v>
      </c>
      <c r="D3829" s="5" t="s">
        <v>4620</v>
      </c>
      <c r="E3829" s="5" t="s">
        <v>11251</v>
      </c>
      <c r="F3829" s="6" t="s">
        <v>11252</v>
      </c>
    </row>
    <row r="3830">
      <c r="A3830" s="5"/>
      <c r="B3830" s="5"/>
      <c r="C3830" s="5" t="s">
        <v>11253</v>
      </c>
      <c r="D3830" s="5" t="s">
        <v>4620</v>
      </c>
      <c r="E3830" s="5" t="s">
        <v>11254</v>
      </c>
      <c r="F3830" s="6" t="s">
        <v>11255</v>
      </c>
    </row>
    <row r="3831">
      <c r="A3831" s="5"/>
      <c r="B3831" s="5"/>
      <c r="C3831" s="5" t="s">
        <v>11256</v>
      </c>
      <c r="D3831" s="5" t="s">
        <v>468</v>
      </c>
      <c r="E3831" s="5" t="s">
        <v>11251</v>
      </c>
      <c r="F3831" s="6" t="s">
        <v>11257</v>
      </c>
    </row>
    <row r="3832">
      <c r="A3832" s="5"/>
      <c r="B3832" s="5"/>
      <c r="C3832" s="5" t="s">
        <v>11258</v>
      </c>
      <c r="D3832" s="5" t="s">
        <v>4620</v>
      </c>
      <c r="E3832" s="5"/>
      <c r="F3832" s="6" t="s">
        <v>11259</v>
      </c>
    </row>
    <row r="3833">
      <c r="A3833" s="5"/>
      <c r="B3833" s="5"/>
      <c r="C3833" s="5" t="s">
        <v>11260</v>
      </c>
      <c r="D3833" s="5" t="s">
        <v>4620</v>
      </c>
      <c r="E3833" s="5" t="s">
        <v>11261</v>
      </c>
      <c r="F3833" s="6" t="s">
        <v>11262</v>
      </c>
    </row>
    <row r="3834">
      <c r="A3834" s="5"/>
      <c r="B3834" s="5"/>
      <c r="C3834" s="5" t="s">
        <v>11263</v>
      </c>
      <c r="D3834" s="5" t="s">
        <v>4620</v>
      </c>
      <c r="E3834" s="5" t="s">
        <v>11264</v>
      </c>
      <c r="F3834" s="6" t="s">
        <v>11265</v>
      </c>
    </row>
    <row r="3835">
      <c r="A3835" s="5"/>
      <c r="B3835" s="5"/>
      <c r="C3835" s="5" t="s">
        <v>11266</v>
      </c>
      <c r="D3835" s="5" t="s">
        <v>468</v>
      </c>
      <c r="E3835" s="5"/>
      <c r="F3835" s="6" t="s">
        <v>11267</v>
      </c>
    </row>
    <row r="3836">
      <c r="A3836" s="5"/>
      <c r="B3836" s="5"/>
      <c r="C3836" s="5" t="s">
        <v>11268</v>
      </c>
      <c r="D3836" s="5" t="s">
        <v>548</v>
      </c>
      <c r="E3836" s="5" t="s">
        <v>11269</v>
      </c>
      <c r="F3836" s="6" t="s">
        <v>11270</v>
      </c>
    </row>
    <row r="3837">
      <c r="A3837" s="5"/>
      <c r="B3837" s="5"/>
      <c r="C3837" s="5" t="s">
        <v>11271</v>
      </c>
      <c r="D3837" s="5" t="s">
        <v>4620</v>
      </c>
      <c r="E3837" s="5" t="s">
        <v>11272</v>
      </c>
      <c r="F3837" s="6" t="s">
        <v>11273</v>
      </c>
    </row>
    <row r="3838">
      <c r="A3838" s="5"/>
      <c r="B3838" s="5"/>
      <c r="C3838" s="5" t="s">
        <v>11274</v>
      </c>
      <c r="D3838" s="5" t="s">
        <v>468</v>
      </c>
      <c r="E3838" s="5" t="s">
        <v>11275</v>
      </c>
      <c r="F3838" s="6" t="s">
        <v>11276</v>
      </c>
    </row>
    <row r="3839">
      <c r="A3839" s="5"/>
      <c r="B3839" s="5"/>
      <c r="C3839" s="5" t="s">
        <v>11277</v>
      </c>
      <c r="D3839" s="5" t="s">
        <v>4620</v>
      </c>
      <c r="E3839" s="5" t="s">
        <v>11242</v>
      </c>
      <c r="F3839" s="6" t="s">
        <v>11278</v>
      </c>
    </row>
    <row r="3840">
      <c r="A3840" s="5"/>
      <c r="B3840" s="5"/>
      <c r="C3840" s="5" t="s">
        <v>11279</v>
      </c>
      <c r="D3840" s="5" t="s">
        <v>4620</v>
      </c>
      <c r="E3840" s="5" t="s">
        <v>11280</v>
      </c>
      <c r="F3840" s="6" t="s">
        <v>11281</v>
      </c>
    </row>
    <row r="3841">
      <c r="A3841" s="5"/>
      <c r="B3841" s="5"/>
      <c r="C3841" s="5" t="s">
        <v>11282</v>
      </c>
      <c r="D3841" s="5" t="s">
        <v>4620</v>
      </c>
      <c r="E3841" s="5" t="s">
        <v>11283</v>
      </c>
      <c r="F3841" s="6" t="s">
        <v>11284</v>
      </c>
    </row>
    <row r="3842">
      <c r="A3842" s="5"/>
      <c r="B3842" s="5"/>
      <c r="C3842" s="5" t="s">
        <v>11285</v>
      </c>
      <c r="D3842" s="5" t="s">
        <v>468</v>
      </c>
      <c r="E3842" s="5" t="s">
        <v>11286</v>
      </c>
      <c r="F3842" s="6" t="s">
        <v>11287</v>
      </c>
    </row>
    <row r="3843">
      <c r="A3843" s="5"/>
      <c r="B3843" s="5"/>
      <c r="C3843" s="5" t="s">
        <v>11288</v>
      </c>
      <c r="D3843" s="5" t="s">
        <v>458</v>
      </c>
      <c r="E3843" s="5"/>
      <c r="F3843" s="6" t="s">
        <v>11289</v>
      </c>
    </row>
    <row r="3844">
      <c r="A3844" s="5"/>
      <c r="B3844" s="5"/>
      <c r="C3844" s="5" t="s">
        <v>11290</v>
      </c>
      <c r="D3844" s="5" t="s">
        <v>548</v>
      </c>
      <c r="E3844" s="5" t="s">
        <v>11291</v>
      </c>
      <c r="F3844" s="6" t="s">
        <v>11292</v>
      </c>
    </row>
    <row r="3845">
      <c r="A3845" s="5"/>
      <c r="B3845" s="5"/>
      <c r="C3845" s="5" t="s">
        <v>11293</v>
      </c>
      <c r="D3845" s="5" t="s">
        <v>548</v>
      </c>
      <c r="E3845" s="5" t="s">
        <v>11294</v>
      </c>
      <c r="F3845" s="6" t="s">
        <v>11295</v>
      </c>
    </row>
    <row r="3846">
      <c r="A3846" s="5"/>
      <c r="B3846" s="5"/>
      <c r="C3846" s="5" t="s">
        <v>11296</v>
      </c>
      <c r="D3846" s="5" t="s">
        <v>548</v>
      </c>
      <c r="E3846" s="5" t="s">
        <v>11297</v>
      </c>
      <c r="F3846" s="6" t="s">
        <v>11298</v>
      </c>
    </row>
    <row r="3847">
      <c r="A3847" s="5"/>
      <c r="B3847" s="5"/>
      <c r="C3847" s="5" t="s">
        <v>11299</v>
      </c>
      <c r="D3847" s="5" t="s">
        <v>548</v>
      </c>
      <c r="E3847" s="5" t="s">
        <v>11300</v>
      </c>
      <c r="F3847" s="6" t="s">
        <v>11301</v>
      </c>
    </row>
    <row r="3848">
      <c r="A3848" s="5"/>
      <c r="B3848" s="5"/>
      <c r="C3848" s="5" t="s">
        <v>11302</v>
      </c>
      <c r="D3848" s="5" t="s">
        <v>548</v>
      </c>
      <c r="E3848" s="5" t="s">
        <v>11303</v>
      </c>
      <c r="F3848" s="6" t="s">
        <v>11304</v>
      </c>
    </row>
    <row r="3849">
      <c r="A3849" s="5"/>
      <c r="B3849" s="5"/>
      <c r="C3849" s="5" t="s">
        <v>11305</v>
      </c>
      <c r="D3849" s="5" t="s">
        <v>548</v>
      </c>
      <c r="E3849" s="5"/>
      <c r="F3849" s="6" t="s">
        <v>11306</v>
      </c>
    </row>
    <row r="3850">
      <c r="A3850" s="5"/>
      <c r="B3850" s="5"/>
      <c r="C3850" s="5" t="s">
        <v>11307</v>
      </c>
      <c r="D3850" s="5" t="s">
        <v>548</v>
      </c>
      <c r="E3850" s="5" t="s">
        <v>11308</v>
      </c>
      <c r="F3850" s="6" t="s">
        <v>11309</v>
      </c>
    </row>
    <row r="3851">
      <c r="A3851" s="5"/>
      <c r="B3851" s="5"/>
      <c r="C3851" s="5" t="s">
        <v>11310</v>
      </c>
      <c r="D3851" s="5" t="s">
        <v>548</v>
      </c>
      <c r="E3851" s="5" t="s">
        <v>11311</v>
      </c>
      <c r="F3851" s="6" t="s">
        <v>11312</v>
      </c>
    </row>
    <row r="3852">
      <c r="A3852" s="5"/>
      <c r="B3852" s="5"/>
      <c r="C3852" s="5" t="s">
        <v>11313</v>
      </c>
      <c r="D3852" s="5" t="s">
        <v>540</v>
      </c>
      <c r="E3852" s="5" t="s">
        <v>11314</v>
      </c>
      <c r="F3852" s="6" t="s">
        <v>11315</v>
      </c>
    </row>
    <row r="3853">
      <c r="A3853" s="5"/>
      <c r="B3853" s="5"/>
      <c r="C3853" s="5" t="s">
        <v>11316</v>
      </c>
      <c r="D3853" s="5" t="s">
        <v>548</v>
      </c>
      <c r="E3853" s="5" t="s">
        <v>11317</v>
      </c>
      <c r="F3853" s="6" t="s">
        <v>11318</v>
      </c>
    </row>
    <row r="3854">
      <c r="A3854" s="5"/>
      <c r="B3854" s="5"/>
      <c r="C3854" s="5" t="s">
        <v>11319</v>
      </c>
      <c r="D3854" s="5" t="s">
        <v>548</v>
      </c>
      <c r="E3854" s="5"/>
      <c r="F3854" s="6" t="s">
        <v>11320</v>
      </c>
    </row>
    <row r="3855">
      <c r="A3855" s="5"/>
      <c r="B3855" s="5"/>
      <c r="C3855" s="5" t="s">
        <v>11321</v>
      </c>
      <c r="D3855" s="5" t="s">
        <v>548</v>
      </c>
      <c r="E3855" s="5" t="s">
        <v>11322</v>
      </c>
      <c r="F3855" s="6" t="s">
        <v>11323</v>
      </c>
    </row>
    <row r="3856">
      <c r="A3856" s="5"/>
      <c r="B3856" s="5"/>
      <c r="C3856" s="5" t="s">
        <v>11324</v>
      </c>
      <c r="D3856" s="5" t="s">
        <v>548</v>
      </c>
      <c r="E3856" s="5"/>
      <c r="F3856" s="6" t="s">
        <v>11325</v>
      </c>
    </row>
    <row r="3857">
      <c r="A3857" s="5"/>
      <c r="B3857" s="5"/>
      <c r="C3857" s="5" t="s">
        <v>11326</v>
      </c>
      <c r="D3857" s="5" t="s">
        <v>548</v>
      </c>
      <c r="E3857" s="5"/>
      <c r="F3857" s="6" t="s">
        <v>11327</v>
      </c>
    </row>
    <row r="3858">
      <c r="A3858" s="5"/>
      <c r="B3858" s="5"/>
      <c r="C3858" s="5" t="s">
        <v>11328</v>
      </c>
      <c r="D3858" s="5" t="s">
        <v>548</v>
      </c>
      <c r="E3858" s="5"/>
      <c r="F3858" s="6" t="s">
        <v>11329</v>
      </c>
    </row>
    <row r="3859">
      <c r="A3859" s="5"/>
      <c r="B3859" s="5"/>
      <c r="C3859" s="5" t="s">
        <v>11330</v>
      </c>
      <c r="D3859" s="5" t="s">
        <v>548</v>
      </c>
      <c r="E3859" s="5"/>
      <c r="F3859" s="6" t="s">
        <v>11331</v>
      </c>
    </row>
    <row r="3860">
      <c r="A3860" s="5"/>
      <c r="B3860" s="5"/>
      <c r="C3860" s="5" t="s">
        <v>11332</v>
      </c>
      <c r="D3860" s="5" t="s">
        <v>548</v>
      </c>
      <c r="E3860" s="5" t="s">
        <v>11333</v>
      </c>
      <c r="F3860" s="6" t="s">
        <v>11334</v>
      </c>
    </row>
    <row r="3861">
      <c r="A3861" s="5"/>
      <c r="B3861" s="5"/>
      <c r="C3861" s="5" t="s">
        <v>11335</v>
      </c>
      <c r="D3861" s="5" t="s">
        <v>548</v>
      </c>
      <c r="E3861" s="5" t="s">
        <v>9269</v>
      </c>
      <c r="F3861" s="6" t="s">
        <v>11336</v>
      </c>
    </row>
    <row r="3862">
      <c r="A3862" s="5"/>
      <c r="B3862" s="5"/>
      <c r="C3862" s="5" t="s">
        <v>11337</v>
      </c>
      <c r="D3862" s="5" t="s">
        <v>548</v>
      </c>
      <c r="E3862" s="5"/>
      <c r="F3862" s="6" t="s">
        <v>11338</v>
      </c>
    </row>
    <row r="3863">
      <c r="A3863" s="5"/>
      <c r="B3863" s="5"/>
      <c r="C3863" s="5" t="s">
        <v>11339</v>
      </c>
      <c r="D3863" s="5" t="s">
        <v>548</v>
      </c>
      <c r="E3863" s="5" t="s">
        <v>11340</v>
      </c>
      <c r="F3863" s="6" t="s">
        <v>11341</v>
      </c>
    </row>
    <row r="3864">
      <c r="A3864" s="5"/>
      <c r="B3864" s="5"/>
      <c r="C3864" s="5" t="s">
        <v>11342</v>
      </c>
      <c r="D3864" s="5" t="s">
        <v>548</v>
      </c>
      <c r="E3864" s="5" t="s">
        <v>11343</v>
      </c>
      <c r="F3864" s="6" t="s">
        <v>11344</v>
      </c>
    </row>
    <row r="3865">
      <c r="A3865" s="5"/>
      <c r="B3865" s="5"/>
      <c r="C3865" s="5" t="s">
        <v>11345</v>
      </c>
      <c r="D3865" s="5" t="s">
        <v>548</v>
      </c>
      <c r="E3865" s="5" t="s">
        <v>11346</v>
      </c>
      <c r="F3865" s="6" t="s">
        <v>11347</v>
      </c>
    </row>
    <row r="3866">
      <c r="A3866" s="5"/>
      <c r="B3866" s="5"/>
      <c r="C3866" s="5" t="s">
        <v>11348</v>
      </c>
      <c r="D3866" s="5" t="s">
        <v>548</v>
      </c>
      <c r="E3866" s="5" t="s">
        <v>11349</v>
      </c>
      <c r="F3866" s="6" t="s">
        <v>11350</v>
      </c>
    </row>
    <row r="3867">
      <c r="A3867" s="5"/>
      <c r="B3867" s="5"/>
      <c r="C3867" s="5" t="s">
        <v>11351</v>
      </c>
      <c r="D3867" s="5" t="s">
        <v>468</v>
      </c>
      <c r="E3867" s="5" t="s">
        <v>11352</v>
      </c>
      <c r="F3867" s="6" t="s">
        <v>11353</v>
      </c>
    </row>
    <row r="3868">
      <c r="A3868" s="5"/>
      <c r="B3868" s="5"/>
      <c r="C3868" s="5" t="s">
        <v>11354</v>
      </c>
      <c r="D3868" s="5" t="s">
        <v>548</v>
      </c>
      <c r="E3868" s="5" t="s">
        <v>11355</v>
      </c>
      <c r="F3868" s="6" t="s">
        <v>11356</v>
      </c>
    </row>
    <row r="3869">
      <c r="A3869" s="5"/>
      <c r="B3869" s="5"/>
      <c r="C3869" s="5" t="s">
        <v>11357</v>
      </c>
      <c r="D3869" s="5" t="s">
        <v>548</v>
      </c>
      <c r="E3869" s="5" t="s">
        <v>11358</v>
      </c>
      <c r="F3869" s="6" t="s">
        <v>11359</v>
      </c>
    </row>
    <row r="3870">
      <c r="A3870" s="5"/>
      <c r="B3870" s="5"/>
      <c r="C3870" s="5" t="s">
        <v>11360</v>
      </c>
      <c r="D3870" s="5" t="s">
        <v>548</v>
      </c>
      <c r="E3870" s="5" t="s">
        <v>11361</v>
      </c>
      <c r="F3870" s="6" t="s">
        <v>11362</v>
      </c>
    </row>
    <row r="3871">
      <c r="A3871" s="5"/>
      <c r="B3871" s="5"/>
      <c r="C3871" s="5" t="s">
        <v>11363</v>
      </c>
      <c r="D3871" s="5" t="s">
        <v>548</v>
      </c>
      <c r="E3871" s="5" t="s">
        <v>11364</v>
      </c>
      <c r="F3871" s="6" t="s">
        <v>11365</v>
      </c>
    </row>
    <row r="3872">
      <c r="A3872" s="5"/>
      <c r="B3872" s="5"/>
      <c r="C3872" s="5" t="s">
        <v>11366</v>
      </c>
      <c r="D3872" s="5" t="s">
        <v>548</v>
      </c>
      <c r="E3872" s="5" t="s">
        <v>11367</v>
      </c>
      <c r="F3872" s="6" t="s">
        <v>11368</v>
      </c>
    </row>
    <row r="3873">
      <c r="A3873" s="5"/>
      <c r="B3873" s="5"/>
      <c r="C3873" s="5" t="s">
        <v>11369</v>
      </c>
      <c r="D3873" s="5" t="s">
        <v>548</v>
      </c>
      <c r="E3873" s="5" t="s">
        <v>11370</v>
      </c>
      <c r="F3873" s="6" t="s">
        <v>11371</v>
      </c>
    </row>
    <row r="3874">
      <c r="A3874" s="5"/>
      <c r="B3874" s="5"/>
      <c r="C3874" s="5" t="s">
        <v>11372</v>
      </c>
      <c r="D3874" s="5" t="s">
        <v>548</v>
      </c>
      <c r="E3874" s="5" t="s">
        <v>11373</v>
      </c>
      <c r="F3874" s="6" t="s">
        <v>11374</v>
      </c>
    </row>
    <row r="3875">
      <c r="A3875" s="5"/>
      <c r="B3875" s="5"/>
      <c r="C3875" s="5" t="s">
        <v>11375</v>
      </c>
      <c r="D3875" s="5" t="s">
        <v>548</v>
      </c>
      <c r="E3875" s="5" t="s">
        <v>11376</v>
      </c>
      <c r="F3875" s="6" t="s">
        <v>11377</v>
      </c>
    </row>
    <row r="3876">
      <c r="A3876" s="5"/>
      <c r="B3876" s="5"/>
      <c r="C3876" s="5" t="s">
        <v>11378</v>
      </c>
      <c r="D3876" s="5" t="s">
        <v>548</v>
      </c>
      <c r="E3876" s="5" t="s">
        <v>7925</v>
      </c>
      <c r="F3876" s="6" t="s">
        <v>11379</v>
      </c>
    </row>
    <row r="3877">
      <c r="A3877" s="5"/>
      <c r="B3877" s="5"/>
      <c r="C3877" s="5" t="s">
        <v>11380</v>
      </c>
      <c r="D3877" s="5" t="s">
        <v>548</v>
      </c>
      <c r="E3877" s="5" t="s">
        <v>11381</v>
      </c>
      <c r="F3877" s="6" t="s">
        <v>11382</v>
      </c>
    </row>
    <row r="3878">
      <c r="A3878" s="5"/>
      <c r="B3878" s="5"/>
      <c r="C3878" s="5" t="s">
        <v>11383</v>
      </c>
      <c r="D3878" s="5" t="s">
        <v>4620</v>
      </c>
      <c r="E3878" s="5" t="s">
        <v>11384</v>
      </c>
      <c r="F3878" s="6" t="s">
        <v>11385</v>
      </c>
    </row>
    <row r="3879">
      <c r="A3879" s="5"/>
      <c r="B3879" s="5"/>
      <c r="C3879" s="5" t="s">
        <v>11386</v>
      </c>
      <c r="D3879" s="5" t="s">
        <v>548</v>
      </c>
      <c r="E3879" s="5" t="s">
        <v>3874</v>
      </c>
      <c r="F3879" s="6" t="s">
        <v>11387</v>
      </c>
    </row>
    <row r="3880">
      <c r="A3880" s="5"/>
      <c r="B3880" s="5"/>
      <c r="C3880" s="5" t="s">
        <v>11388</v>
      </c>
      <c r="D3880" s="5" t="s">
        <v>548</v>
      </c>
      <c r="E3880" s="5" t="s">
        <v>11389</v>
      </c>
      <c r="F3880" s="6" t="s">
        <v>11390</v>
      </c>
    </row>
    <row r="3881">
      <c r="A3881" s="5"/>
      <c r="B3881" s="5"/>
      <c r="C3881" s="5" t="s">
        <v>11391</v>
      </c>
      <c r="D3881" s="5" t="s">
        <v>548</v>
      </c>
      <c r="E3881" s="5"/>
      <c r="F3881" s="6" t="s">
        <v>11392</v>
      </c>
    </row>
    <row r="3882">
      <c r="A3882" s="5"/>
      <c r="B3882" s="5"/>
      <c r="C3882" s="5" t="s">
        <v>11393</v>
      </c>
      <c r="D3882" s="5" t="s">
        <v>548</v>
      </c>
      <c r="E3882" s="5" t="s">
        <v>11394</v>
      </c>
      <c r="F3882" s="6" t="s">
        <v>11395</v>
      </c>
    </row>
    <row r="3883">
      <c r="A3883" s="5"/>
      <c r="B3883" s="5"/>
      <c r="C3883" s="5" t="s">
        <v>11396</v>
      </c>
      <c r="D3883" s="5" t="s">
        <v>548</v>
      </c>
      <c r="E3883" s="5"/>
      <c r="F3883" s="6" t="s">
        <v>11397</v>
      </c>
    </row>
    <row r="3884">
      <c r="A3884" s="5"/>
      <c r="B3884" s="5"/>
      <c r="C3884" s="5" t="s">
        <v>11398</v>
      </c>
      <c r="D3884" s="5" t="s">
        <v>548</v>
      </c>
      <c r="E3884" s="5"/>
      <c r="F3884" s="6" t="s">
        <v>11399</v>
      </c>
    </row>
    <row r="3885">
      <c r="A3885" s="5"/>
      <c r="B3885" s="5"/>
      <c r="C3885" s="5" t="s">
        <v>11400</v>
      </c>
      <c r="D3885" s="5" t="s">
        <v>548</v>
      </c>
      <c r="E3885" s="5"/>
      <c r="F3885" s="6" t="s">
        <v>11401</v>
      </c>
    </row>
    <row r="3886">
      <c r="A3886" s="5"/>
      <c r="B3886" s="5"/>
      <c r="C3886" s="5" t="s">
        <v>11402</v>
      </c>
      <c r="D3886" s="5" t="s">
        <v>548</v>
      </c>
      <c r="E3886" s="5" t="s">
        <v>11403</v>
      </c>
      <c r="F3886" s="6" t="s">
        <v>11404</v>
      </c>
    </row>
    <row r="3887">
      <c r="A3887" s="5"/>
      <c r="B3887" s="5"/>
      <c r="C3887" s="5" t="s">
        <v>11405</v>
      </c>
      <c r="D3887" s="5" t="s">
        <v>548</v>
      </c>
      <c r="E3887" s="5"/>
      <c r="F3887" s="6" t="s">
        <v>11406</v>
      </c>
    </row>
    <row r="3888">
      <c r="A3888" s="5"/>
      <c r="B3888" s="5"/>
      <c r="C3888" s="5" t="s">
        <v>11407</v>
      </c>
      <c r="D3888" s="5" t="s">
        <v>548</v>
      </c>
      <c r="E3888" s="5" t="s">
        <v>11408</v>
      </c>
      <c r="F3888" s="6" t="s">
        <v>11409</v>
      </c>
    </row>
    <row r="3889">
      <c r="A3889" s="5"/>
      <c r="B3889" s="5"/>
      <c r="C3889" s="5" t="s">
        <v>154</v>
      </c>
      <c r="D3889" s="5" t="s">
        <v>548</v>
      </c>
      <c r="E3889" s="5" t="s">
        <v>11410</v>
      </c>
      <c r="F3889" s="6" t="s">
        <v>11411</v>
      </c>
    </row>
    <row r="3890">
      <c r="A3890" s="5"/>
      <c r="B3890" s="5"/>
      <c r="C3890" s="5" t="s">
        <v>11412</v>
      </c>
      <c r="D3890" s="5" t="s">
        <v>548</v>
      </c>
      <c r="E3890" s="5" t="s">
        <v>11413</v>
      </c>
      <c r="F3890" s="6" t="s">
        <v>11414</v>
      </c>
    </row>
    <row r="3891">
      <c r="A3891" s="5"/>
      <c r="B3891" s="5"/>
      <c r="C3891" s="5" t="s">
        <v>11415</v>
      </c>
      <c r="D3891" s="5" t="s">
        <v>548</v>
      </c>
      <c r="E3891" s="5" t="s">
        <v>11416</v>
      </c>
      <c r="F3891" s="6" t="s">
        <v>11417</v>
      </c>
    </row>
    <row r="3892">
      <c r="A3892" s="5"/>
      <c r="B3892" s="5"/>
      <c r="C3892" s="5" t="s">
        <v>11418</v>
      </c>
      <c r="D3892" s="5" t="s">
        <v>548</v>
      </c>
      <c r="E3892" s="5" t="s">
        <v>11419</v>
      </c>
      <c r="F3892" s="6" t="s">
        <v>11420</v>
      </c>
    </row>
    <row r="3893">
      <c r="A3893" s="5"/>
      <c r="B3893" s="5"/>
      <c r="C3893" s="5" t="s">
        <v>11421</v>
      </c>
      <c r="D3893" s="5" t="s">
        <v>548</v>
      </c>
      <c r="E3893" s="5" t="s">
        <v>11422</v>
      </c>
      <c r="F3893" s="6" t="s">
        <v>11423</v>
      </c>
    </row>
    <row r="3894">
      <c r="A3894" s="5"/>
      <c r="B3894" s="5"/>
      <c r="C3894" s="5" t="s">
        <v>11424</v>
      </c>
      <c r="D3894" s="5" t="s">
        <v>548</v>
      </c>
      <c r="E3894" s="5" t="s">
        <v>11425</v>
      </c>
      <c r="F3894" s="6" t="s">
        <v>11426</v>
      </c>
    </row>
    <row r="3895">
      <c r="A3895" s="5"/>
      <c r="B3895" s="5"/>
      <c r="C3895" s="5" t="s">
        <v>11427</v>
      </c>
      <c r="D3895" s="5" t="s">
        <v>548</v>
      </c>
      <c r="E3895" s="5" t="s">
        <v>11428</v>
      </c>
      <c r="F3895" s="6" t="s">
        <v>11429</v>
      </c>
    </row>
    <row r="3896">
      <c r="A3896" s="5"/>
      <c r="B3896" s="5"/>
      <c r="C3896" s="5" t="s">
        <v>11430</v>
      </c>
      <c r="D3896" s="5" t="s">
        <v>548</v>
      </c>
      <c r="E3896" s="5" t="s">
        <v>11431</v>
      </c>
      <c r="F3896" s="6" t="s">
        <v>11432</v>
      </c>
    </row>
    <row r="3897">
      <c r="A3897" s="5"/>
      <c r="B3897" s="5"/>
      <c r="C3897" s="5" t="s">
        <v>11433</v>
      </c>
      <c r="D3897" s="5" t="s">
        <v>548</v>
      </c>
      <c r="E3897" s="5"/>
      <c r="F3897" s="6" t="s">
        <v>11434</v>
      </c>
    </row>
    <row r="3898">
      <c r="A3898" s="5"/>
      <c r="B3898" s="5"/>
      <c r="C3898" s="5" t="s">
        <v>11435</v>
      </c>
      <c r="D3898" s="5" t="s">
        <v>468</v>
      </c>
      <c r="E3898" s="5" t="s">
        <v>11436</v>
      </c>
      <c r="F3898" s="6" t="s">
        <v>11437</v>
      </c>
    </row>
    <row r="3899">
      <c r="A3899" s="5"/>
      <c r="B3899" s="5"/>
      <c r="C3899" s="5" t="s">
        <v>11438</v>
      </c>
      <c r="D3899" s="5" t="s">
        <v>548</v>
      </c>
      <c r="E3899" s="5" t="s">
        <v>11439</v>
      </c>
      <c r="F3899" s="6" t="s">
        <v>11440</v>
      </c>
    </row>
    <row r="3900">
      <c r="A3900" s="5"/>
      <c r="B3900" s="5"/>
      <c r="C3900" s="5" t="s">
        <v>11441</v>
      </c>
      <c r="D3900" s="5" t="s">
        <v>540</v>
      </c>
      <c r="E3900" s="5" t="s">
        <v>11442</v>
      </c>
      <c r="F3900" s="6" t="s">
        <v>11443</v>
      </c>
    </row>
    <row r="3901">
      <c r="A3901" s="5"/>
      <c r="B3901" s="5"/>
      <c r="C3901" s="5" t="s">
        <v>11444</v>
      </c>
      <c r="D3901" s="5" t="s">
        <v>548</v>
      </c>
      <c r="E3901" s="5" t="s">
        <v>11445</v>
      </c>
      <c r="F3901" s="6" t="s">
        <v>11446</v>
      </c>
    </row>
    <row r="3902">
      <c r="A3902" s="5"/>
      <c r="B3902" s="5"/>
      <c r="C3902" s="5" t="s">
        <v>11447</v>
      </c>
      <c r="D3902" s="5" t="s">
        <v>548</v>
      </c>
      <c r="E3902" s="5" t="s">
        <v>11448</v>
      </c>
      <c r="F3902" s="6" t="s">
        <v>11449</v>
      </c>
    </row>
    <row r="3903">
      <c r="A3903" s="5"/>
      <c r="B3903" s="5"/>
      <c r="C3903" s="5" t="s">
        <v>11450</v>
      </c>
      <c r="D3903" s="5" t="s">
        <v>548</v>
      </c>
      <c r="E3903" s="5" t="s">
        <v>11451</v>
      </c>
      <c r="F3903" s="6" t="s">
        <v>11452</v>
      </c>
    </row>
    <row r="3904">
      <c r="A3904" s="5"/>
      <c r="B3904" s="5"/>
      <c r="C3904" s="5" t="s">
        <v>11453</v>
      </c>
      <c r="D3904" s="5" t="s">
        <v>468</v>
      </c>
      <c r="E3904" s="5" t="s">
        <v>11454</v>
      </c>
      <c r="F3904" s="6" t="s">
        <v>11455</v>
      </c>
    </row>
    <row r="3905">
      <c r="A3905" s="5"/>
      <c r="B3905" s="5"/>
      <c r="C3905" s="5" t="s">
        <v>11456</v>
      </c>
      <c r="D3905" s="5" t="s">
        <v>468</v>
      </c>
      <c r="E3905" s="5" t="s">
        <v>11457</v>
      </c>
      <c r="F3905" s="6" t="s">
        <v>11458</v>
      </c>
    </row>
    <row r="3906">
      <c r="A3906" s="5"/>
      <c r="B3906" s="5"/>
      <c r="C3906" s="5" t="s">
        <v>11459</v>
      </c>
      <c r="D3906" s="5" t="s">
        <v>468</v>
      </c>
      <c r="E3906" s="5" t="s">
        <v>11460</v>
      </c>
      <c r="F3906" s="6" t="s">
        <v>11461</v>
      </c>
    </row>
    <row r="3907">
      <c r="A3907" s="5"/>
      <c r="B3907" s="5"/>
      <c r="C3907" s="5" t="s">
        <v>11462</v>
      </c>
      <c r="D3907" s="5" t="s">
        <v>468</v>
      </c>
      <c r="E3907" s="5"/>
      <c r="F3907" s="6" t="s">
        <v>11463</v>
      </c>
    </row>
    <row r="3908">
      <c r="A3908" s="5"/>
      <c r="B3908" s="5"/>
      <c r="C3908" s="5" t="s">
        <v>11464</v>
      </c>
      <c r="D3908" s="5" t="s">
        <v>468</v>
      </c>
      <c r="E3908" s="5" t="s">
        <v>11465</v>
      </c>
      <c r="F3908" s="6" t="s">
        <v>11466</v>
      </c>
    </row>
    <row r="3909">
      <c r="A3909" s="5"/>
      <c r="B3909" s="5"/>
      <c r="C3909" s="5" t="s">
        <v>11467</v>
      </c>
      <c r="D3909" s="5" t="s">
        <v>468</v>
      </c>
      <c r="E3909" s="5" t="s">
        <v>11468</v>
      </c>
      <c r="F3909" s="6" t="s">
        <v>11469</v>
      </c>
    </row>
    <row r="3910">
      <c r="A3910" s="5"/>
      <c r="B3910" s="5"/>
      <c r="C3910" s="5" t="s">
        <v>11470</v>
      </c>
      <c r="D3910" s="5" t="s">
        <v>468</v>
      </c>
      <c r="E3910" s="5" t="s">
        <v>11471</v>
      </c>
      <c r="F3910" s="6" t="s">
        <v>11472</v>
      </c>
    </row>
    <row r="3911">
      <c r="A3911" s="5"/>
      <c r="B3911" s="5"/>
      <c r="C3911" s="5" t="s">
        <v>11473</v>
      </c>
      <c r="D3911" s="5" t="s">
        <v>468</v>
      </c>
      <c r="E3911" s="5" t="s">
        <v>11474</v>
      </c>
      <c r="F3911" s="6" t="s">
        <v>11475</v>
      </c>
    </row>
    <row r="3912">
      <c r="A3912" s="5"/>
      <c r="B3912" s="5"/>
      <c r="C3912" s="5" t="s">
        <v>11476</v>
      </c>
      <c r="D3912" s="5" t="s">
        <v>468</v>
      </c>
      <c r="E3912" s="5"/>
      <c r="F3912" s="6" t="s">
        <v>11477</v>
      </c>
    </row>
    <row r="3913">
      <c r="A3913" s="5"/>
      <c r="B3913" s="5"/>
      <c r="C3913" s="5" t="s">
        <v>11478</v>
      </c>
      <c r="D3913" s="5" t="s">
        <v>468</v>
      </c>
      <c r="E3913" s="5" t="s">
        <v>11479</v>
      </c>
      <c r="F3913" s="6" t="s">
        <v>11480</v>
      </c>
    </row>
    <row r="3914">
      <c r="A3914" s="5"/>
      <c r="B3914" s="5"/>
      <c r="C3914" s="5" t="s">
        <v>11481</v>
      </c>
      <c r="D3914" s="5" t="s">
        <v>468</v>
      </c>
      <c r="E3914" s="5" t="s">
        <v>11482</v>
      </c>
      <c r="F3914" s="6" t="s">
        <v>11483</v>
      </c>
    </row>
    <row r="3915">
      <c r="A3915" s="5"/>
      <c r="B3915" s="5"/>
      <c r="C3915" s="5" t="s">
        <v>11484</v>
      </c>
      <c r="D3915" s="5" t="s">
        <v>468</v>
      </c>
      <c r="E3915" s="5" t="s">
        <v>10863</v>
      </c>
      <c r="F3915" s="6" t="s">
        <v>11485</v>
      </c>
    </row>
    <row r="3916">
      <c r="A3916" s="5"/>
      <c r="B3916" s="5"/>
      <c r="C3916" s="5" t="s">
        <v>11486</v>
      </c>
      <c r="D3916" s="5" t="s">
        <v>468</v>
      </c>
      <c r="E3916" s="5" t="s">
        <v>11487</v>
      </c>
      <c r="F3916" s="6" t="s">
        <v>11488</v>
      </c>
    </row>
    <row r="3917">
      <c r="A3917" s="5"/>
      <c r="B3917" s="5"/>
      <c r="C3917" s="5" t="s">
        <v>11489</v>
      </c>
      <c r="D3917" s="5" t="s">
        <v>468</v>
      </c>
      <c r="E3917" s="5" t="s">
        <v>11490</v>
      </c>
      <c r="F3917" s="6" t="s">
        <v>11491</v>
      </c>
    </row>
    <row r="3918">
      <c r="A3918" s="5"/>
      <c r="B3918" s="5"/>
      <c r="C3918" s="5" t="s">
        <v>11492</v>
      </c>
      <c r="D3918" s="5" t="s">
        <v>468</v>
      </c>
      <c r="E3918" s="5" t="s">
        <v>11493</v>
      </c>
      <c r="F3918" s="6" t="s">
        <v>11494</v>
      </c>
    </row>
    <row r="3919">
      <c r="A3919" s="5"/>
      <c r="B3919" s="5"/>
      <c r="C3919" s="5" t="s">
        <v>11495</v>
      </c>
      <c r="D3919" s="5" t="s">
        <v>468</v>
      </c>
      <c r="E3919" s="5" t="s">
        <v>11496</v>
      </c>
      <c r="F3919" s="6" t="s">
        <v>11497</v>
      </c>
    </row>
    <row r="3920">
      <c r="A3920" s="5"/>
      <c r="B3920" s="5"/>
      <c r="C3920" s="5" t="s">
        <v>11498</v>
      </c>
      <c r="D3920" s="5" t="s">
        <v>468</v>
      </c>
      <c r="E3920" s="5" t="s">
        <v>11499</v>
      </c>
      <c r="F3920" s="6" t="s">
        <v>11500</v>
      </c>
    </row>
    <row r="3921">
      <c r="A3921" s="5"/>
      <c r="B3921" s="5"/>
      <c r="C3921" s="5" t="s">
        <v>11501</v>
      </c>
      <c r="D3921" s="5" t="s">
        <v>468</v>
      </c>
      <c r="E3921" s="5" t="s">
        <v>11502</v>
      </c>
      <c r="F3921" s="6" t="s">
        <v>11503</v>
      </c>
    </row>
    <row r="3922">
      <c r="A3922" s="5"/>
      <c r="B3922" s="5"/>
      <c r="C3922" s="5" t="s">
        <v>11504</v>
      </c>
      <c r="D3922" s="5" t="s">
        <v>468</v>
      </c>
      <c r="E3922" s="5"/>
      <c r="F3922" s="6" t="s">
        <v>11505</v>
      </c>
    </row>
    <row r="3923">
      <c r="A3923" s="5"/>
      <c r="B3923" s="5"/>
      <c r="C3923" s="5" t="s">
        <v>11506</v>
      </c>
      <c r="D3923" s="5" t="s">
        <v>468</v>
      </c>
      <c r="E3923" s="5" t="s">
        <v>11507</v>
      </c>
      <c r="F3923" s="6" t="s">
        <v>11508</v>
      </c>
    </row>
    <row r="3924">
      <c r="A3924" s="5"/>
      <c r="B3924" s="5"/>
      <c r="C3924" s="5" t="s">
        <v>11509</v>
      </c>
      <c r="D3924" s="5" t="s">
        <v>468</v>
      </c>
      <c r="E3924" s="5" t="s">
        <v>11510</v>
      </c>
      <c r="F3924" s="6" t="s">
        <v>11511</v>
      </c>
    </row>
    <row r="3925">
      <c r="A3925" s="5"/>
      <c r="B3925" s="5"/>
      <c r="C3925" s="5" t="s">
        <v>11512</v>
      </c>
      <c r="D3925" s="5" t="s">
        <v>468</v>
      </c>
      <c r="E3925" s="5"/>
      <c r="F3925" s="6" t="s">
        <v>11513</v>
      </c>
    </row>
    <row r="3926">
      <c r="A3926" s="5"/>
      <c r="B3926" s="5"/>
      <c r="C3926" s="5" t="s">
        <v>11514</v>
      </c>
      <c r="D3926" s="5" t="s">
        <v>468</v>
      </c>
      <c r="E3926" s="5"/>
      <c r="F3926" s="6" t="s">
        <v>11515</v>
      </c>
    </row>
    <row r="3927">
      <c r="A3927" s="5"/>
      <c r="B3927" s="5"/>
      <c r="C3927" s="5" t="s">
        <v>11516</v>
      </c>
      <c r="D3927" s="5" t="s">
        <v>468</v>
      </c>
      <c r="E3927" s="5"/>
      <c r="F3927" s="6" t="s">
        <v>11517</v>
      </c>
    </row>
    <row r="3928">
      <c r="A3928" s="5"/>
      <c r="B3928" s="5"/>
      <c r="C3928" s="5" t="s">
        <v>11518</v>
      </c>
      <c r="D3928" s="5" t="s">
        <v>468</v>
      </c>
      <c r="E3928" s="5" t="s">
        <v>11519</v>
      </c>
      <c r="F3928" s="6" t="s">
        <v>11520</v>
      </c>
    </row>
    <row r="3929">
      <c r="A3929" s="5"/>
      <c r="B3929" s="5"/>
      <c r="C3929" s="5" t="s">
        <v>11521</v>
      </c>
      <c r="D3929" s="5" t="s">
        <v>468</v>
      </c>
      <c r="E3929" s="5" t="s">
        <v>11522</v>
      </c>
      <c r="F3929" s="6" t="s">
        <v>11523</v>
      </c>
    </row>
    <row r="3930">
      <c r="A3930" s="5"/>
      <c r="B3930" s="5"/>
      <c r="C3930" s="5" t="s">
        <v>11524</v>
      </c>
      <c r="D3930" s="5" t="s">
        <v>468</v>
      </c>
      <c r="E3930" s="5" t="s">
        <v>11525</v>
      </c>
      <c r="F3930" s="6" t="s">
        <v>11526</v>
      </c>
    </row>
    <row r="3931">
      <c r="A3931" s="5"/>
      <c r="B3931" s="5"/>
      <c r="C3931" s="5" t="s">
        <v>11527</v>
      </c>
      <c r="D3931" s="5" t="s">
        <v>468</v>
      </c>
      <c r="E3931" s="5" t="s">
        <v>11528</v>
      </c>
      <c r="F3931" s="6" t="s">
        <v>11529</v>
      </c>
    </row>
    <row r="3932">
      <c r="A3932" s="5"/>
      <c r="B3932" s="5"/>
      <c r="C3932" s="5" t="s">
        <v>11530</v>
      </c>
      <c r="D3932" s="5" t="s">
        <v>468</v>
      </c>
      <c r="E3932" s="5" t="s">
        <v>11531</v>
      </c>
      <c r="F3932" s="6" t="s">
        <v>11532</v>
      </c>
    </row>
    <row r="3933">
      <c r="A3933" s="5"/>
      <c r="B3933" s="5"/>
      <c r="C3933" s="5" t="s">
        <v>11533</v>
      </c>
      <c r="D3933" s="5" t="s">
        <v>468</v>
      </c>
      <c r="E3933" s="5" t="s">
        <v>11534</v>
      </c>
      <c r="F3933" s="6" t="s">
        <v>11535</v>
      </c>
    </row>
    <row r="3934">
      <c r="A3934" s="5"/>
      <c r="B3934" s="5"/>
      <c r="C3934" s="5" t="s">
        <v>11536</v>
      </c>
      <c r="D3934" s="5" t="s">
        <v>468</v>
      </c>
      <c r="E3934" s="5" t="s">
        <v>11537</v>
      </c>
      <c r="F3934" s="6" t="s">
        <v>11538</v>
      </c>
    </row>
    <row r="3935">
      <c r="A3935" s="5"/>
      <c r="B3935" s="5"/>
      <c r="C3935" s="5" t="s">
        <v>11539</v>
      </c>
      <c r="D3935" s="5" t="s">
        <v>468</v>
      </c>
      <c r="E3935" s="5" t="s">
        <v>11540</v>
      </c>
      <c r="F3935" s="6" t="s">
        <v>11541</v>
      </c>
    </row>
    <row r="3936">
      <c r="A3936" s="5"/>
      <c r="B3936" s="5"/>
      <c r="C3936" s="5" t="s">
        <v>11542</v>
      </c>
      <c r="D3936" s="5" t="s">
        <v>468</v>
      </c>
      <c r="E3936" s="5" t="s">
        <v>11543</v>
      </c>
      <c r="F3936" s="6" t="s">
        <v>11544</v>
      </c>
    </row>
    <row r="3937">
      <c r="A3937" s="5"/>
      <c r="B3937" s="5"/>
      <c r="C3937" s="5" t="s">
        <v>11545</v>
      </c>
      <c r="D3937" s="5" t="s">
        <v>468</v>
      </c>
      <c r="E3937" s="5" t="s">
        <v>8159</v>
      </c>
      <c r="F3937" s="6" t="s">
        <v>11546</v>
      </c>
    </row>
    <row r="3938">
      <c r="A3938" s="5"/>
      <c r="B3938" s="5"/>
      <c r="C3938" s="5" t="s">
        <v>11547</v>
      </c>
      <c r="D3938" s="5" t="s">
        <v>468</v>
      </c>
      <c r="E3938" s="5" t="s">
        <v>11548</v>
      </c>
      <c r="F3938" s="6" t="s">
        <v>11549</v>
      </c>
    </row>
    <row r="3939">
      <c r="A3939" s="5"/>
      <c r="B3939" s="5"/>
      <c r="C3939" s="5" t="s">
        <v>11550</v>
      </c>
      <c r="D3939" s="5" t="s">
        <v>468</v>
      </c>
      <c r="E3939" s="5" t="s">
        <v>11551</v>
      </c>
      <c r="F3939" s="6" t="s">
        <v>11552</v>
      </c>
    </row>
    <row r="3940">
      <c r="A3940" s="5"/>
      <c r="B3940" s="5"/>
      <c r="C3940" s="5" t="s">
        <v>11553</v>
      </c>
      <c r="D3940" s="5" t="s">
        <v>468</v>
      </c>
      <c r="E3940" s="5"/>
      <c r="F3940" s="6" t="s">
        <v>11554</v>
      </c>
    </row>
    <row r="3941">
      <c r="A3941" s="5"/>
      <c r="B3941" s="5"/>
      <c r="C3941" s="5" t="s">
        <v>11555</v>
      </c>
      <c r="D3941" s="5" t="s">
        <v>468</v>
      </c>
      <c r="E3941" s="5" t="s">
        <v>11556</v>
      </c>
      <c r="F3941" s="6" t="s">
        <v>11557</v>
      </c>
    </row>
    <row r="3942">
      <c r="A3942" s="5"/>
      <c r="B3942" s="5"/>
      <c r="C3942" s="5" t="s">
        <v>11558</v>
      </c>
      <c r="D3942" s="5" t="s">
        <v>468</v>
      </c>
      <c r="E3942" s="5" t="s">
        <v>3393</v>
      </c>
      <c r="F3942" s="6" t="s">
        <v>11559</v>
      </c>
    </row>
    <row r="3943">
      <c r="A3943" s="5"/>
      <c r="B3943" s="5"/>
      <c r="C3943" s="5" t="s">
        <v>11560</v>
      </c>
      <c r="D3943" s="5" t="s">
        <v>468</v>
      </c>
      <c r="E3943" s="5" t="s">
        <v>11561</v>
      </c>
      <c r="F3943" s="6" t="s">
        <v>11562</v>
      </c>
    </row>
    <row r="3944">
      <c r="A3944" s="5"/>
      <c r="B3944" s="5"/>
      <c r="C3944" s="5" t="s">
        <v>11563</v>
      </c>
      <c r="D3944" s="5" t="s">
        <v>468</v>
      </c>
      <c r="E3944" s="5" t="s">
        <v>11564</v>
      </c>
      <c r="F3944" s="6" t="s">
        <v>11565</v>
      </c>
    </row>
    <row r="3945">
      <c r="A3945" s="5"/>
      <c r="B3945" s="5"/>
      <c r="C3945" s="5" t="s">
        <v>11566</v>
      </c>
      <c r="D3945" s="5" t="s">
        <v>468</v>
      </c>
      <c r="E3945" s="5" t="s">
        <v>11567</v>
      </c>
      <c r="F3945" s="6" t="s">
        <v>11568</v>
      </c>
    </row>
    <row r="3946">
      <c r="A3946" s="5"/>
      <c r="B3946" s="5"/>
      <c r="C3946" s="5" t="s">
        <v>11569</v>
      </c>
      <c r="D3946" s="5" t="s">
        <v>468</v>
      </c>
      <c r="E3946" s="5" t="s">
        <v>6640</v>
      </c>
      <c r="F3946" s="6" t="s">
        <v>11570</v>
      </c>
    </row>
    <row r="3947">
      <c r="A3947" s="5"/>
      <c r="B3947" s="5"/>
      <c r="C3947" s="5" t="s">
        <v>11571</v>
      </c>
      <c r="D3947" s="5" t="s">
        <v>468</v>
      </c>
      <c r="E3947" s="5" t="s">
        <v>11572</v>
      </c>
      <c r="F3947" s="6" t="s">
        <v>11573</v>
      </c>
    </row>
    <row r="3948">
      <c r="A3948" s="5"/>
      <c r="B3948" s="5"/>
      <c r="C3948" s="5" t="s">
        <v>11574</v>
      </c>
      <c r="D3948" s="5" t="s">
        <v>468</v>
      </c>
      <c r="E3948" s="5" t="s">
        <v>11575</v>
      </c>
      <c r="F3948" s="6" t="s">
        <v>11576</v>
      </c>
    </row>
    <row r="3949">
      <c r="A3949" s="5"/>
      <c r="B3949" s="5"/>
      <c r="C3949" s="5" t="s">
        <v>11577</v>
      </c>
      <c r="D3949" s="5" t="s">
        <v>458</v>
      </c>
      <c r="E3949" s="5" t="s">
        <v>11578</v>
      </c>
      <c r="F3949" s="6" t="s">
        <v>11579</v>
      </c>
    </row>
    <row r="3950">
      <c r="A3950" s="5"/>
      <c r="B3950" s="5"/>
      <c r="C3950" s="5" t="s">
        <v>11580</v>
      </c>
      <c r="D3950" s="5" t="s">
        <v>468</v>
      </c>
      <c r="E3950" s="5" t="s">
        <v>11581</v>
      </c>
      <c r="F3950" s="6" t="s">
        <v>11582</v>
      </c>
    </row>
    <row r="3951">
      <c r="A3951" s="5"/>
      <c r="B3951" s="5"/>
      <c r="C3951" s="5" t="s">
        <v>11583</v>
      </c>
      <c r="D3951" s="5" t="s">
        <v>468</v>
      </c>
      <c r="E3951" s="5" t="s">
        <v>11584</v>
      </c>
      <c r="F3951" s="6" t="s">
        <v>11585</v>
      </c>
    </row>
    <row r="3952">
      <c r="A3952" s="5"/>
      <c r="B3952" s="5"/>
      <c r="C3952" s="5" t="s">
        <v>11586</v>
      </c>
      <c r="D3952" s="5" t="s">
        <v>4620</v>
      </c>
      <c r="E3952" s="5" t="s">
        <v>11587</v>
      </c>
      <c r="F3952" s="6" t="s">
        <v>11588</v>
      </c>
    </row>
    <row r="3953">
      <c r="A3953" s="5"/>
      <c r="B3953" s="5"/>
      <c r="C3953" s="5" t="s">
        <v>11589</v>
      </c>
      <c r="D3953" s="5" t="s">
        <v>468</v>
      </c>
      <c r="E3953" s="5" t="s">
        <v>11590</v>
      </c>
      <c r="F3953" s="6" t="s">
        <v>11591</v>
      </c>
    </row>
    <row r="3954">
      <c r="A3954" s="5"/>
      <c r="B3954" s="5"/>
      <c r="C3954" s="5" t="s">
        <v>11592</v>
      </c>
      <c r="D3954" s="5" t="s">
        <v>468</v>
      </c>
      <c r="E3954" s="5"/>
      <c r="F3954" s="6" t="s">
        <v>11593</v>
      </c>
    </row>
    <row r="3955">
      <c r="A3955" s="5"/>
      <c r="B3955" s="5"/>
      <c r="C3955" s="5" t="s">
        <v>11594</v>
      </c>
      <c r="D3955" s="5" t="s">
        <v>468</v>
      </c>
      <c r="E3955" s="5" t="s">
        <v>7660</v>
      </c>
      <c r="F3955" s="6" t="s">
        <v>11595</v>
      </c>
    </row>
    <row r="3956">
      <c r="A3956" s="5"/>
      <c r="B3956" s="5"/>
      <c r="C3956" s="5" t="s">
        <v>11596</v>
      </c>
      <c r="D3956" s="5" t="s">
        <v>468</v>
      </c>
      <c r="E3956" s="5"/>
      <c r="F3956" s="6" t="s">
        <v>11597</v>
      </c>
    </row>
    <row r="3957">
      <c r="A3957" s="5"/>
      <c r="B3957" s="5"/>
      <c r="C3957" s="5" t="s">
        <v>11598</v>
      </c>
      <c r="D3957" s="5" t="s">
        <v>468</v>
      </c>
      <c r="E3957" s="5"/>
      <c r="F3957" s="6" t="s">
        <v>11599</v>
      </c>
    </row>
    <row r="3958">
      <c r="A3958" s="5"/>
      <c r="B3958" s="5"/>
      <c r="C3958" s="5" t="s">
        <v>11600</v>
      </c>
      <c r="D3958" s="5" t="s">
        <v>468</v>
      </c>
      <c r="E3958" s="5" t="s">
        <v>11601</v>
      </c>
      <c r="F3958" s="6" t="s">
        <v>11602</v>
      </c>
    </row>
    <row r="3959">
      <c r="A3959" s="5"/>
      <c r="B3959" s="5"/>
      <c r="C3959" s="5" t="s">
        <v>11603</v>
      </c>
      <c r="D3959" s="5" t="s">
        <v>468</v>
      </c>
      <c r="E3959" s="5"/>
      <c r="F3959" s="6" t="s">
        <v>11604</v>
      </c>
    </row>
    <row r="3960">
      <c r="A3960" s="5"/>
      <c r="B3960" s="5"/>
      <c r="C3960" s="5" t="s">
        <v>11605</v>
      </c>
      <c r="D3960" s="5" t="s">
        <v>468</v>
      </c>
      <c r="E3960" s="5" t="s">
        <v>11606</v>
      </c>
      <c r="F3960" s="6" t="s">
        <v>11607</v>
      </c>
    </row>
    <row r="3961">
      <c r="A3961" s="5"/>
      <c r="B3961" s="5"/>
      <c r="C3961" s="5" t="s">
        <v>11608</v>
      </c>
      <c r="D3961" s="5" t="s">
        <v>468</v>
      </c>
      <c r="E3961" s="5"/>
      <c r="F3961" s="6" t="s">
        <v>11609</v>
      </c>
    </row>
    <row r="3962">
      <c r="A3962" s="5"/>
      <c r="B3962" s="5"/>
      <c r="C3962" s="5" t="s">
        <v>11610</v>
      </c>
      <c r="D3962" s="5" t="s">
        <v>468</v>
      </c>
      <c r="E3962" s="5" t="s">
        <v>11611</v>
      </c>
      <c r="F3962" s="6" t="s">
        <v>11612</v>
      </c>
    </row>
    <row r="3963">
      <c r="A3963" s="5"/>
      <c r="B3963" s="5"/>
      <c r="C3963" s="5" t="s">
        <v>11613</v>
      </c>
      <c r="D3963" s="5" t="s">
        <v>468</v>
      </c>
      <c r="E3963" s="5"/>
      <c r="F3963" s="6" t="s">
        <v>11614</v>
      </c>
    </row>
    <row r="3964">
      <c r="A3964" s="5"/>
      <c r="B3964" s="5"/>
      <c r="C3964" s="5" t="s">
        <v>11615</v>
      </c>
      <c r="D3964" s="5" t="s">
        <v>468</v>
      </c>
      <c r="E3964" s="5" t="s">
        <v>11616</v>
      </c>
      <c r="F3964" s="6" t="s">
        <v>11617</v>
      </c>
    </row>
    <row r="3965">
      <c r="A3965" s="5"/>
      <c r="B3965" s="5"/>
      <c r="C3965" s="5" t="s">
        <v>11618</v>
      </c>
      <c r="D3965" s="5" t="s">
        <v>468</v>
      </c>
      <c r="E3965" s="5" t="s">
        <v>11619</v>
      </c>
      <c r="F3965" s="6" t="s">
        <v>11620</v>
      </c>
    </row>
    <row r="3966">
      <c r="A3966" s="5"/>
      <c r="B3966" s="5"/>
      <c r="C3966" s="5" t="s">
        <v>11621</v>
      </c>
      <c r="D3966" s="5" t="s">
        <v>468</v>
      </c>
      <c r="E3966" s="5"/>
      <c r="F3966" s="6" t="s">
        <v>11622</v>
      </c>
    </row>
    <row r="3967">
      <c r="A3967" s="5"/>
      <c r="B3967" s="5"/>
      <c r="C3967" s="5" t="s">
        <v>11623</v>
      </c>
      <c r="D3967" s="5" t="s">
        <v>468</v>
      </c>
      <c r="E3967" s="5"/>
      <c r="F3967" s="6" t="s">
        <v>11624</v>
      </c>
    </row>
    <row r="3968">
      <c r="A3968" s="5"/>
      <c r="B3968" s="5"/>
      <c r="C3968" s="5" t="s">
        <v>11625</v>
      </c>
      <c r="D3968" s="5" t="s">
        <v>468</v>
      </c>
      <c r="E3968" s="5" t="s">
        <v>11626</v>
      </c>
      <c r="F3968" s="6" t="s">
        <v>11627</v>
      </c>
    </row>
    <row r="3969">
      <c r="A3969" s="5"/>
      <c r="B3969" s="5"/>
      <c r="C3969" s="5" t="s">
        <v>11628</v>
      </c>
      <c r="D3969" s="5" t="s">
        <v>468</v>
      </c>
      <c r="E3969" s="5" t="s">
        <v>7443</v>
      </c>
      <c r="F3969" s="6" t="s">
        <v>11629</v>
      </c>
    </row>
    <row r="3970">
      <c r="A3970" s="5"/>
      <c r="B3970" s="5"/>
      <c r="C3970" s="5" t="s">
        <v>11630</v>
      </c>
      <c r="D3970" s="5" t="s">
        <v>468</v>
      </c>
      <c r="E3970" s="5" t="s">
        <v>11631</v>
      </c>
      <c r="F3970" s="6" t="s">
        <v>11632</v>
      </c>
    </row>
    <row r="3971">
      <c r="A3971" s="5"/>
      <c r="B3971" s="5"/>
      <c r="C3971" s="5" t="s">
        <v>11633</v>
      </c>
      <c r="D3971" s="5" t="s">
        <v>468</v>
      </c>
      <c r="E3971" s="5" t="s">
        <v>11634</v>
      </c>
      <c r="F3971" s="6" t="s">
        <v>11635</v>
      </c>
    </row>
    <row r="3972">
      <c r="A3972" s="5"/>
      <c r="B3972" s="5"/>
      <c r="C3972" s="5" t="s">
        <v>11636</v>
      </c>
      <c r="D3972" s="5" t="s">
        <v>468</v>
      </c>
      <c r="E3972" s="5"/>
      <c r="F3972" s="6" t="s">
        <v>11637</v>
      </c>
    </row>
    <row r="3973">
      <c r="A3973" s="5"/>
      <c r="B3973" s="5"/>
      <c r="C3973" s="5" t="s">
        <v>11638</v>
      </c>
      <c r="D3973" s="5" t="s">
        <v>458</v>
      </c>
      <c r="E3973" s="5"/>
      <c r="F3973" s="6" t="s">
        <v>11639</v>
      </c>
    </row>
    <row r="3974">
      <c r="A3974" s="5"/>
      <c r="B3974" s="5"/>
      <c r="C3974" s="5" t="s">
        <v>11640</v>
      </c>
      <c r="D3974" s="5" t="s">
        <v>468</v>
      </c>
      <c r="E3974" s="5"/>
      <c r="F3974" s="6" t="s">
        <v>11641</v>
      </c>
    </row>
    <row r="3975">
      <c r="A3975" s="5"/>
      <c r="B3975" s="5"/>
      <c r="C3975" s="5" t="s">
        <v>11642</v>
      </c>
      <c r="D3975" s="5" t="s">
        <v>468</v>
      </c>
      <c r="E3975" s="5" t="s">
        <v>11643</v>
      </c>
      <c r="F3975" s="6" t="s">
        <v>11644</v>
      </c>
    </row>
    <row r="3976">
      <c r="A3976" s="5"/>
      <c r="B3976" s="5"/>
      <c r="C3976" s="5" t="s">
        <v>11645</v>
      </c>
      <c r="D3976" s="5" t="s">
        <v>458</v>
      </c>
      <c r="E3976" s="5"/>
      <c r="F3976" s="6" t="s">
        <v>11646</v>
      </c>
    </row>
    <row r="3977">
      <c r="A3977" s="5"/>
      <c r="B3977" s="5"/>
      <c r="C3977" s="5" t="s">
        <v>11647</v>
      </c>
      <c r="D3977" s="5" t="s">
        <v>468</v>
      </c>
      <c r="E3977" s="5" t="s">
        <v>11648</v>
      </c>
      <c r="F3977" s="6" t="s">
        <v>11649</v>
      </c>
    </row>
    <row r="3978">
      <c r="A3978" s="5"/>
      <c r="B3978" s="5"/>
      <c r="C3978" s="5" t="s">
        <v>11650</v>
      </c>
      <c r="D3978" s="5" t="s">
        <v>468</v>
      </c>
      <c r="E3978" s="5" t="s">
        <v>11651</v>
      </c>
      <c r="F3978" s="6" t="s">
        <v>11652</v>
      </c>
    </row>
    <row r="3979">
      <c r="A3979" s="5"/>
      <c r="B3979" s="5"/>
      <c r="C3979" s="5" t="s">
        <v>11653</v>
      </c>
      <c r="D3979" s="5" t="s">
        <v>468</v>
      </c>
      <c r="E3979" s="5" t="s">
        <v>860</v>
      </c>
      <c r="F3979" s="6" t="s">
        <v>11654</v>
      </c>
    </row>
    <row r="3980">
      <c r="A3980" s="5"/>
      <c r="B3980" s="5"/>
      <c r="C3980" s="5" t="s">
        <v>11655</v>
      </c>
      <c r="D3980" s="5" t="s">
        <v>468</v>
      </c>
      <c r="E3980" s="5" t="s">
        <v>11656</v>
      </c>
      <c r="F3980" s="6" t="s">
        <v>11657</v>
      </c>
    </row>
    <row r="3981">
      <c r="A3981" s="5"/>
      <c r="B3981" s="5"/>
      <c r="C3981" s="5" t="s">
        <v>11658</v>
      </c>
      <c r="D3981" s="5" t="s">
        <v>458</v>
      </c>
      <c r="E3981" s="5" t="s">
        <v>11659</v>
      </c>
      <c r="F3981" s="6" t="s">
        <v>11660</v>
      </c>
    </row>
    <row r="3982">
      <c r="A3982" s="5"/>
      <c r="B3982" s="5"/>
      <c r="C3982" s="5" t="s">
        <v>11661</v>
      </c>
      <c r="D3982" s="5" t="s">
        <v>468</v>
      </c>
      <c r="E3982" s="5" t="s">
        <v>11662</v>
      </c>
      <c r="F3982" s="6" t="s">
        <v>11663</v>
      </c>
    </row>
    <row r="3983">
      <c r="A3983" s="5"/>
      <c r="B3983" s="5"/>
      <c r="C3983" s="5" t="s">
        <v>11664</v>
      </c>
      <c r="D3983" s="5" t="s">
        <v>468</v>
      </c>
      <c r="E3983" s="5" t="s">
        <v>11665</v>
      </c>
      <c r="F3983" s="6" t="s">
        <v>11666</v>
      </c>
    </row>
    <row r="3984">
      <c r="A3984" s="5"/>
      <c r="B3984" s="5"/>
      <c r="C3984" s="5" t="s">
        <v>11667</v>
      </c>
      <c r="D3984" s="5" t="s">
        <v>4620</v>
      </c>
      <c r="E3984" s="5"/>
      <c r="F3984" s="6" t="s">
        <v>11668</v>
      </c>
    </row>
    <row r="3985">
      <c r="A3985" s="5"/>
      <c r="B3985" s="5"/>
      <c r="C3985" s="5" t="s">
        <v>451</v>
      </c>
      <c r="D3985" s="5" t="s">
        <v>468</v>
      </c>
      <c r="E3985" s="5" t="s">
        <v>11148</v>
      </c>
      <c r="F3985" s="6" t="s">
        <v>11669</v>
      </c>
    </row>
    <row r="3986">
      <c r="A3986" s="5"/>
      <c r="B3986" s="5"/>
      <c r="C3986" s="5" t="s">
        <v>11670</v>
      </c>
      <c r="D3986" s="5" t="s">
        <v>468</v>
      </c>
      <c r="E3986" s="5" t="s">
        <v>11671</v>
      </c>
      <c r="F3986" s="6" t="s">
        <v>11672</v>
      </c>
    </row>
    <row r="3987">
      <c r="A3987" s="5"/>
      <c r="B3987" s="5"/>
      <c r="C3987" s="5" t="s">
        <v>11673</v>
      </c>
      <c r="D3987" s="5" t="s">
        <v>468</v>
      </c>
      <c r="E3987" s="5" t="s">
        <v>11674</v>
      </c>
      <c r="F3987" s="6" t="s">
        <v>11675</v>
      </c>
    </row>
    <row r="3988">
      <c r="A3988" s="5"/>
      <c r="B3988" s="5"/>
      <c r="C3988" s="5" t="s">
        <v>11676</v>
      </c>
      <c r="D3988" s="5" t="s">
        <v>468</v>
      </c>
      <c r="E3988" s="5" t="s">
        <v>11677</v>
      </c>
      <c r="F3988" s="6" t="s">
        <v>11678</v>
      </c>
    </row>
    <row r="3989">
      <c r="A3989" s="5"/>
      <c r="B3989" s="5"/>
      <c r="C3989" s="5" t="s">
        <v>11679</v>
      </c>
      <c r="D3989" s="5" t="s">
        <v>468</v>
      </c>
      <c r="E3989" s="5" t="s">
        <v>11680</v>
      </c>
      <c r="F3989" s="6" t="s">
        <v>11681</v>
      </c>
    </row>
    <row r="3990">
      <c r="A3990" s="5"/>
      <c r="B3990" s="5"/>
      <c r="C3990" s="5" t="s">
        <v>11682</v>
      </c>
      <c r="D3990" s="5" t="s">
        <v>468</v>
      </c>
      <c r="E3990" s="5" t="s">
        <v>11683</v>
      </c>
      <c r="F3990" s="6" t="s">
        <v>11684</v>
      </c>
    </row>
    <row r="3991">
      <c r="A3991" s="5"/>
      <c r="B3991" s="5"/>
      <c r="C3991" s="5" t="s">
        <v>11685</v>
      </c>
      <c r="D3991" s="5" t="s">
        <v>468</v>
      </c>
      <c r="E3991" s="5" t="s">
        <v>11686</v>
      </c>
      <c r="F3991" s="6" t="s">
        <v>11687</v>
      </c>
    </row>
    <row r="3992">
      <c r="A3992" s="5"/>
      <c r="B3992" s="5"/>
      <c r="C3992" s="5" t="s">
        <v>11688</v>
      </c>
      <c r="D3992" s="5" t="s">
        <v>468</v>
      </c>
      <c r="E3992" s="5"/>
      <c r="F3992" s="6" t="s">
        <v>11689</v>
      </c>
    </row>
    <row r="3993">
      <c r="A3993" s="5"/>
      <c r="B3993" s="5"/>
      <c r="C3993" s="5" t="s">
        <v>11690</v>
      </c>
      <c r="D3993" s="5" t="s">
        <v>468</v>
      </c>
      <c r="E3993" s="5" t="s">
        <v>11691</v>
      </c>
      <c r="F3993" s="6" t="s">
        <v>11692</v>
      </c>
    </row>
    <row r="3994">
      <c r="A3994" s="5"/>
      <c r="B3994" s="5"/>
      <c r="C3994" s="5" t="s">
        <v>11693</v>
      </c>
      <c r="D3994" s="5" t="s">
        <v>468</v>
      </c>
      <c r="E3994" s="5" t="s">
        <v>11694</v>
      </c>
      <c r="F3994" s="6" t="s">
        <v>11695</v>
      </c>
    </row>
    <row r="3995">
      <c r="A3995" s="5"/>
      <c r="B3995" s="5"/>
      <c r="C3995" s="5" t="s">
        <v>11696</v>
      </c>
      <c r="D3995" s="5" t="s">
        <v>468</v>
      </c>
      <c r="E3995" s="5" t="s">
        <v>10957</v>
      </c>
      <c r="F3995" s="6" t="s">
        <v>11697</v>
      </c>
    </row>
    <row r="3996">
      <c r="A3996" s="5"/>
      <c r="B3996" s="5"/>
      <c r="C3996" s="5" t="s">
        <v>11698</v>
      </c>
      <c r="D3996" s="5" t="s">
        <v>468</v>
      </c>
      <c r="E3996" s="5" t="s">
        <v>11699</v>
      </c>
      <c r="F3996" s="6" t="s">
        <v>11700</v>
      </c>
    </row>
    <row r="3997">
      <c r="A3997" s="5"/>
      <c r="B3997" s="5"/>
      <c r="C3997" s="5" t="s">
        <v>11701</v>
      </c>
      <c r="D3997" s="5" t="s">
        <v>468</v>
      </c>
      <c r="E3997" s="5"/>
      <c r="F3997" s="6" t="s">
        <v>11702</v>
      </c>
    </row>
    <row r="3998">
      <c r="A3998" s="5"/>
      <c r="B3998" s="5"/>
      <c r="C3998" s="5" t="s">
        <v>11703</v>
      </c>
      <c r="D3998" s="5" t="s">
        <v>468</v>
      </c>
      <c r="E3998" s="5" t="s">
        <v>11704</v>
      </c>
      <c r="F3998" s="6" t="s">
        <v>11705</v>
      </c>
    </row>
    <row r="3999">
      <c r="A3999" s="5"/>
      <c r="B3999" s="5"/>
      <c r="C3999" s="5" t="s">
        <v>11706</v>
      </c>
      <c r="D3999" s="5" t="s">
        <v>468</v>
      </c>
      <c r="E3999" s="5" t="s">
        <v>11707</v>
      </c>
      <c r="F3999" s="6" t="s">
        <v>11708</v>
      </c>
    </row>
    <row r="4000">
      <c r="A4000" s="5"/>
      <c r="B4000" s="5"/>
      <c r="C4000" s="5" t="s">
        <v>11709</v>
      </c>
      <c r="D4000" s="5" t="s">
        <v>468</v>
      </c>
      <c r="E4000" s="5" t="s">
        <v>11710</v>
      </c>
      <c r="F4000" s="6" t="s">
        <v>11711</v>
      </c>
    </row>
    <row r="4001">
      <c r="A4001" s="5"/>
      <c r="B4001" s="5"/>
      <c r="C4001" s="5" t="s">
        <v>11712</v>
      </c>
      <c r="D4001" s="5" t="s">
        <v>468</v>
      </c>
      <c r="E4001" s="5" t="s">
        <v>9186</v>
      </c>
      <c r="F4001" s="6" t="s">
        <v>11713</v>
      </c>
    </row>
    <row r="4002">
      <c r="A4002" s="5"/>
      <c r="B4002" s="5"/>
      <c r="C4002" s="5" t="s">
        <v>11714</v>
      </c>
      <c r="D4002" s="5" t="s">
        <v>468</v>
      </c>
      <c r="E4002" s="5" t="s">
        <v>11715</v>
      </c>
      <c r="F4002" s="6" t="s">
        <v>11716</v>
      </c>
    </row>
    <row r="4003">
      <c r="A4003" s="5"/>
      <c r="B4003" s="5"/>
      <c r="C4003" s="5" t="s">
        <v>11717</v>
      </c>
      <c r="D4003" s="5" t="s">
        <v>468</v>
      </c>
      <c r="E4003" s="5" t="s">
        <v>11718</v>
      </c>
      <c r="F4003" s="6" t="s">
        <v>11719</v>
      </c>
    </row>
    <row r="4004">
      <c r="A4004" s="5"/>
      <c r="B4004" s="5"/>
      <c r="C4004" s="5" t="s">
        <v>11720</v>
      </c>
      <c r="D4004" s="5" t="s">
        <v>468</v>
      </c>
      <c r="E4004" s="5" t="s">
        <v>11721</v>
      </c>
      <c r="F4004" s="6" t="s">
        <v>11722</v>
      </c>
    </row>
    <row r="4005">
      <c r="A4005" s="5"/>
      <c r="B4005" s="5"/>
      <c r="C4005" s="5" t="s">
        <v>11723</v>
      </c>
      <c r="D4005" s="5" t="s">
        <v>468</v>
      </c>
      <c r="E4005" s="5"/>
      <c r="F4005" s="6" t="s">
        <v>11724</v>
      </c>
    </row>
    <row r="4006">
      <c r="A4006" s="5"/>
      <c r="B4006" s="5"/>
      <c r="C4006" s="5" t="s">
        <v>11725</v>
      </c>
      <c r="D4006" s="5" t="s">
        <v>468</v>
      </c>
      <c r="E4006" s="5" t="s">
        <v>11726</v>
      </c>
      <c r="F4006" s="6" t="s">
        <v>11727</v>
      </c>
    </row>
    <row r="4007">
      <c r="A4007" s="5"/>
      <c r="B4007" s="5"/>
      <c r="C4007" s="5" t="s">
        <v>11728</v>
      </c>
      <c r="D4007" s="5" t="s">
        <v>4620</v>
      </c>
      <c r="E4007" s="5" t="s">
        <v>11729</v>
      </c>
      <c r="F4007" s="6" t="s">
        <v>11730</v>
      </c>
    </row>
    <row r="4008">
      <c r="A4008" s="5"/>
      <c r="B4008" s="5"/>
      <c r="C4008" s="5" t="s">
        <v>11731</v>
      </c>
      <c r="D4008" s="5" t="s">
        <v>468</v>
      </c>
      <c r="E4008" s="5" t="s">
        <v>11732</v>
      </c>
      <c r="F4008" s="6" t="s">
        <v>11733</v>
      </c>
    </row>
    <row r="4009">
      <c r="A4009" s="5"/>
      <c r="B4009" s="5"/>
      <c r="C4009" s="5" t="s">
        <v>11734</v>
      </c>
      <c r="D4009" s="5" t="s">
        <v>468</v>
      </c>
      <c r="E4009" s="5" t="s">
        <v>11735</v>
      </c>
      <c r="F4009" s="6" t="s">
        <v>11736</v>
      </c>
    </row>
    <row r="4010">
      <c r="A4010" s="5"/>
      <c r="B4010" s="5"/>
      <c r="C4010" s="5" t="s">
        <v>11737</v>
      </c>
      <c r="D4010" s="5" t="s">
        <v>468</v>
      </c>
      <c r="E4010" s="5" t="s">
        <v>11738</v>
      </c>
      <c r="F4010" s="6" t="s">
        <v>11739</v>
      </c>
    </row>
    <row r="4011">
      <c r="A4011" s="5"/>
      <c r="B4011" s="5"/>
      <c r="C4011" s="5" t="s">
        <v>11740</v>
      </c>
      <c r="D4011" s="5" t="s">
        <v>468</v>
      </c>
      <c r="E4011" s="5" t="s">
        <v>8517</v>
      </c>
      <c r="F4011" s="6" t="s">
        <v>11741</v>
      </c>
    </row>
    <row r="4012">
      <c r="A4012" s="5"/>
      <c r="B4012" s="5"/>
      <c r="C4012" s="5" t="s">
        <v>11742</v>
      </c>
      <c r="D4012" s="5" t="s">
        <v>468</v>
      </c>
      <c r="E4012" s="5" t="s">
        <v>11743</v>
      </c>
      <c r="F4012" s="6" t="s">
        <v>11744</v>
      </c>
    </row>
    <row r="4013">
      <c r="A4013" s="5"/>
      <c r="B4013" s="5"/>
      <c r="C4013" s="5" t="s">
        <v>11745</v>
      </c>
      <c r="D4013" s="5" t="s">
        <v>4620</v>
      </c>
      <c r="E4013" s="5" t="s">
        <v>11746</v>
      </c>
      <c r="F4013" s="6" t="s">
        <v>11747</v>
      </c>
    </row>
    <row r="4014">
      <c r="A4014" s="5"/>
      <c r="B4014" s="5"/>
      <c r="C4014" s="5" t="s">
        <v>11748</v>
      </c>
      <c r="D4014" s="5" t="s">
        <v>468</v>
      </c>
      <c r="E4014" s="5" t="s">
        <v>6640</v>
      </c>
      <c r="F4014" s="6" t="s">
        <v>11749</v>
      </c>
    </row>
    <row r="4015">
      <c r="A4015" s="5"/>
      <c r="B4015" s="5"/>
      <c r="C4015" s="5" t="s">
        <v>11750</v>
      </c>
      <c r="D4015" s="5" t="s">
        <v>4620</v>
      </c>
      <c r="E4015" s="5"/>
      <c r="F4015" s="6" t="s">
        <v>11751</v>
      </c>
    </row>
    <row r="4016">
      <c r="A4016" s="5"/>
      <c r="B4016" s="5"/>
      <c r="C4016" s="5" t="s">
        <v>11752</v>
      </c>
      <c r="D4016" s="5" t="s">
        <v>468</v>
      </c>
      <c r="E4016" s="5" t="s">
        <v>11753</v>
      </c>
      <c r="F4016" s="6" t="s">
        <v>11754</v>
      </c>
    </row>
    <row r="4017">
      <c r="A4017" s="5"/>
      <c r="B4017" s="5"/>
      <c r="C4017" s="5" t="s">
        <v>11755</v>
      </c>
      <c r="D4017" s="5" t="s">
        <v>468</v>
      </c>
      <c r="E4017" s="5" t="s">
        <v>11756</v>
      </c>
      <c r="F4017" s="6" t="s">
        <v>11757</v>
      </c>
    </row>
    <row r="4018">
      <c r="A4018" s="5"/>
      <c r="B4018" s="5"/>
      <c r="C4018" s="5" t="s">
        <v>11758</v>
      </c>
      <c r="D4018" s="5" t="s">
        <v>468</v>
      </c>
      <c r="E4018" s="5" t="s">
        <v>11759</v>
      </c>
      <c r="F4018" s="6" t="s">
        <v>11760</v>
      </c>
    </row>
    <row r="4019">
      <c r="A4019" s="5"/>
      <c r="B4019" s="5"/>
      <c r="C4019" s="5" t="s">
        <v>11761</v>
      </c>
      <c r="D4019" s="5" t="s">
        <v>468</v>
      </c>
      <c r="E4019" s="5"/>
      <c r="F4019" s="6" t="s">
        <v>11762</v>
      </c>
    </row>
    <row r="4020">
      <c r="A4020" s="5"/>
      <c r="B4020" s="5"/>
      <c r="C4020" s="5" t="s">
        <v>11763</v>
      </c>
      <c r="D4020" s="5" t="s">
        <v>468</v>
      </c>
      <c r="E4020" s="5"/>
      <c r="F4020" s="6" t="s">
        <v>11764</v>
      </c>
    </row>
    <row r="4021">
      <c r="A4021" s="5"/>
      <c r="B4021" s="5"/>
      <c r="C4021" s="5" t="s">
        <v>11765</v>
      </c>
      <c r="D4021" s="5" t="s">
        <v>468</v>
      </c>
      <c r="E4021" s="5" t="s">
        <v>11766</v>
      </c>
      <c r="F4021" s="6" t="s">
        <v>11767</v>
      </c>
    </row>
    <row r="4022">
      <c r="A4022" s="5"/>
      <c r="B4022" s="5"/>
      <c r="C4022" s="5" t="s">
        <v>11768</v>
      </c>
      <c r="D4022" s="5" t="s">
        <v>468</v>
      </c>
      <c r="E4022" s="5" t="s">
        <v>11769</v>
      </c>
      <c r="F4022" s="6" t="s">
        <v>11770</v>
      </c>
    </row>
    <row r="4023">
      <c r="A4023" s="5"/>
      <c r="B4023" s="5"/>
      <c r="C4023" s="5" t="s">
        <v>11771</v>
      </c>
      <c r="D4023" s="5" t="s">
        <v>468</v>
      </c>
      <c r="E4023" s="5" t="s">
        <v>11772</v>
      </c>
      <c r="F4023" s="6" t="s">
        <v>11773</v>
      </c>
    </row>
    <row r="4024">
      <c r="A4024" s="5"/>
      <c r="B4024" s="5"/>
      <c r="C4024" s="5" t="s">
        <v>11774</v>
      </c>
      <c r="D4024" s="5" t="s">
        <v>468</v>
      </c>
      <c r="E4024" s="5" t="s">
        <v>11775</v>
      </c>
      <c r="F4024" s="6" t="s">
        <v>11776</v>
      </c>
    </row>
    <row r="4025">
      <c r="A4025" s="5"/>
      <c r="B4025" s="5"/>
      <c r="C4025" s="5" t="s">
        <v>11777</v>
      </c>
      <c r="D4025" s="5" t="s">
        <v>468</v>
      </c>
      <c r="E4025" s="5"/>
      <c r="F4025" s="6" t="s">
        <v>11778</v>
      </c>
    </row>
    <row r="4026">
      <c r="A4026" s="5"/>
      <c r="B4026" s="5"/>
      <c r="C4026" s="5" t="s">
        <v>11779</v>
      </c>
      <c r="D4026" s="5" t="s">
        <v>468</v>
      </c>
      <c r="E4026" s="5"/>
      <c r="F4026" s="6" t="s">
        <v>11780</v>
      </c>
    </row>
    <row r="4027">
      <c r="A4027" s="5"/>
      <c r="B4027" s="5"/>
      <c r="C4027" s="5" t="s">
        <v>11781</v>
      </c>
      <c r="D4027" s="5" t="s">
        <v>468</v>
      </c>
      <c r="E4027" s="5" t="s">
        <v>11782</v>
      </c>
      <c r="F4027" s="6" t="s">
        <v>11783</v>
      </c>
    </row>
    <row r="4028">
      <c r="A4028" s="5"/>
      <c r="B4028" s="5"/>
      <c r="C4028" s="5" t="s">
        <v>11784</v>
      </c>
      <c r="D4028" s="5" t="s">
        <v>468</v>
      </c>
      <c r="E4028" s="5" t="s">
        <v>11785</v>
      </c>
      <c r="F4028" s="6" t="s">
        <v>11786</v>
      </c>
    </row>
    <row r="4029">
      <c r="A4029" s="5"/>
      <c r="B4029" s="5"/>
      <c r="C4029" s="5" t="s">
        <v>11787</v>
      </c>
      <c r="D4029" s="5" t="s">
        <v>468</v>
      </c>
      <c r="E4029" s="5"/>
      <c r="F4029" s="6" t="s">
        <v>11788</v>
      </c>
    </row>
    <row r="4030">
      <c r="A4030" s="5"/>
      <c r="B4030" s="5"/>
      <c r="C4030" s="5" t="s">
        <v>11789</v>
      </c>
      <c r="D4030" s="5" t="s">
        <v>468</v>
      </c>
      <c r="E4030" s="5" t="s">
        <v>11790</v>
      </c>
      <c r="F4030" s="6" t="s">
        <v>11791</v>
      </c>
    </row>
    <row r="4031">
      <c r="A4031" s="5"/>
      <c r="B4031" s="5"/>
      <c r="C4031" s="5" t="s">
        <v>11792</v>
      </c>
      <c r="D4031" s="5" t="s">
        <v>468</v>
      </c>
      <c r="E4031" s="5" t="s">
        <v>11793</v>
      </c>
      <c r="F4031" s="6" t="s">
        <v>11794</v>
      </c>
    </row>
    <row r="4032">
      <c r="A4032" s="5"/>
      <c r="B4032" s="5"/>
      <c r="C4032" s="5" t="s">
        <v>11795</v>
      </c>
      <c r="D4032" s="5" t="s">
        <v>468</v>
      </c>
      <c r="E4032" s="5" t="s">
        <v>11796</v>
      </c>
      <c r="F4032" s="6" t="s">
        <v>11797</v>
      </c>
    </row>
    <row r="4033">
      <c r="A4033" s="5"/>
      <c r="B4033" s="5"/>
      <c r="C4033" s="5" t="s">
        <v>11798</v>
      </c>
      <c r="D4033" s="5" t="s">
        <v>468</v>
      </c>
      <c r="E4033" s="5" t="s">
        <v>11799</v>
      </c>
      <c r="F4033" s="6" t="s">
        <v>11800</v>
      </c>
    </row>
    <row r="4034">
      <c r="A4034" s="5"/>
      <c r="B4034" s="5"/>
      <c r="C4034" s="5" t="s">
        <v>11801</v>
      </c>
      <c r="D4034" s="5" t="s">
        <v>4620</v>
      </c>
      <c r="E4034" s="5" t="s">
        <v>11802</v>
      </c>
      <c r="F4034" s="6" t="s">
        <v>11803</v>
      </c>
    </row>
    <row r="4035">
      <c r="A4035" s="5"/>
      <c r="B4035" s="5"/>
      <c r="C4035" s="5" t="s">
        <v>11804</v>
      </c>
      <c r="D4035" s="5" t="s">
        <v>468</v>
      </c>
      <c r="E4035" s="5" t="s">
        <v>11108</v>
      </c>
      <c r="F4035" s="6" t="s">
        <v>11805</v>
      </c>
    </row>
    <row r="4036">
      <c r="A4036" s="5"/>
      <c r="B4036" s="5"/>
      <c r="C4036" s="5" t="s">
        <v>11806</v>
      </c>
      <c r="D4036" s="5" t="s">
        <v>468</v>
      </c>
      <c r="E4036" s="5" t="s">
        <v>11807</v>
      </c>
      <c r="F4036" s="6" t="s">
        <v>11808</v>
      </c>
    </row>
    <row r="4037">
      <c r="A4037" s="5"/>
      <c r="B4037" s="5"/>
      <c r="C4037" s="5" t="s">
        <v>11809</v>
      </c>
      <c r="D4037" s="5" t="s">
        <v>468</v>
      </c>
      <c r="E4037" s="5"/>
      <c r="F4037" s="6" t="s">
        <v>11810</v>
      </c>
    </row>
    <row r="4038">
      <c r="A4038" s="5"/>
      <c r="B4038" s="5"/>
      <c r="C4038" s="5" t="s">
        <v>11811</v>
      </c>
      <c r="D4038" s="5" t="s">
        <v>468</v>
      </c>
      <c r="E4038" s="5"/>
      <c r="F4038" s="6" t="s">
        <v>11812</v>
      </c>
    </row>
    <row r="4039">
      <c r="A4039" s="5"/>
      <c r="B4039" s="5"/>
      <c r="C4039" s="5" t="s">
        <v>11813</v>
      </c>
      <c r="D4039" s="5" t="s">
        <v>468</v>
      </c>
      <c r="E4039" s="5" t="s">
        <v>11814</v>
      </c>
      <c r="F4039" s="6" t="s">
        <v>11815</v>
      </c>
    </row>
    <row r="4040">
      <c r="A4040" s="5"/>
      <c r="B4040" s="5"/>
      <c r="C4040" s="5" t="s">
        <v>11816</v>
      </c>
      <c r="D4040" s="5" t="s">
        <v>468</v>
      </c>
      <c r="E4040" s="5" t="s">
        <v>11817</v>
      </c>
      <c r="F4040" s="6" t="s">
        <v>11818</v>
      </c>
    </row>
    <row r="4041">
      <c r="A4041" s="5"/>
      <c r="B4041" s="5"/>
      <c r="C4041" s="5" t="s">
        <v>11819</v>
      </c>
      <c r="D4041" s="5" t="s">
        <v>468</v>
      </c>
      <c r="E4041" s="5" t="s">
        <v>11820</v>
      </c>
      <c r="F4041" s="6" t="s">
        <v>11821</v>
      </c>
    </row>
    <row r="4042">
      <c r="A4042" s="5"/>
      <c r="B4042" s="5"/>
      <c r="C4042" s="5" t="s">
        <v>11822</v>
      </c>
      <c r="D4042" s="5" t="s">
        <v>468</v>
      </c>
      <c r="E4042" s="5" t="s">
        <v>11823</v>
      </c>
      <c r="F4042" s="6" t="s">
        <v>11824</v>
      </c>
    </row>
    <row r="4043">
      <c r="A4043" s="5"/>
      <c r="B4043" s="5"/>
      <c r="C4043" s="5" t="s">
        <v>11825</v>
      </c>
      <c r="D4043" s="5" t="s">
        <v>468</v>
      </c>
      <c r="E4043" s="5" t="s">
        <v>11826</v>
      </c>
      <c r="F4043" s="6" t="s">
        <v>11827</v>
      </c>
    </row>
    <row r="4044">
      <c r="A4044" s="5"/>
      <c r="B4044" s="5"/>
      <c r="C4044" s="5" t="s">
        <v>11828</v>
      </c>
      <c r="D4044" s="5" t="s">
        <v>468</v>
      </c>
      <c r="E4044" s="5" t="s">
        <v>11829</v>
      </c>
      <c r="F4044" s="6" t="s">
        <v>11830</v>
      </c>
    </row>
    <row r="4045">
      <c r="A4045" s="5"/>
      <c r="B4045" s="5"/>
      <c r="C4045" s="5" t="s">
        <v>11831</v>
      </c>
      <c r="D4045" s="5" t="s">
        <v>468</v>
      </c>
      <c r="E4045" s="5" t="s">
        <v>11832</v>
      </c>
      <c r="F4045" s="6" t="s">
        <v>11833</v>
      </c>
    </row>
    <row r="4046">
      <c r="A4046" s="5"/>
      <c r="B4046" s="5"/>
      <c r="C4046" s="5" t="s">
        <v>11834</v>
      </c>
      <c r="D4046" s="5" t="s">
        <v>468</v>
      </c>
      <c r="E4046" s="5" t="s">
        <v>675</v>
      </c>
      <c r="F4046" s="6" t="s">
        <v>11835</v>
      </c>
    </row>
    <row r="4047">
      <c r="A4047" s="5"/>
      <c r="B4047" s="5"/>
      <c r="C4047" s="5" t="s">
        <v>11836</v>
      </c>
      <c r="D4047" s="5" t="s">
        <v>468</v>
      </c>
      <c r="E4047" s="5" t="s">
        <v>6056</v>
      </c>
      <c r="F4047" s="6" t="s">
        <v>11837</v>
      </c>
    </row>
    <row r="4048">
      <c r="A4048" s="5"/>
      <c r="B4048" s="5"/>
      <c r="C4048" s="5" t="s">
        <v>11838</v>
      </c>
      <c r="D4048" s="5" t="s">
        <v>468</v>
      </c>
      <c r="E4048" s="5" t="s">
        <v>11839</v>
      </c>
      <c r="F4048" s="6" t="s">
        <v>11840</v>
      </c>
    </row>
    <row r="4049">
      <c r="A4049" s="5"/>
      <c r="B4049" s="5"/>
      <c r="C4049" s="5" t="s">
        <v>11841</v>
      </c>
      <c r="D4049" s="5" t="s">
        <v>468</v>
      </c>
      <c r="E4049" s="5" t="s">
        <v>11842</v>
      </c>
      <c r="F4049" s="6" t="s">
        <v>11843</v>
      </c>
    </row>
    <row r="4050">
      <c r="A4050" s="5"/>
      <c r="B4050" s="5"/>
      <c r="C4050" s="5" t="s">
        <v>11844</v>
      </c>
      <c r="D4050" s="5" t="s">
        <v>468</v>
      </c>
      <c r="E4050" s="5" t="s">
        <v>11845</v>
      </c>
      <c r="F4050" s="6" t="s">
        <v>11846</v>
      </c>
    </row>
    <row r="4051">
      <c r="A4051" s="5"/>
      <c r="B4051" s="5"/>
      <c r="C4051" s="5" t="s">
        <v>11847</v>
      </c>
      <c r="D4051" s="5" t="s">
        <v>468</v>
      </c>
      <c r="E4051" s="5"/>
      <c r="F4051" s="6" t="s">
        <v>11848</v>
      </c>
    </row>
    <row r="4052">
      <c r="A4052" s="5"/>
      <c r="B4052" s="5"/>
      <c r="C4052" s="5" t="s">
        <v>11849</v>
      </c>
      <c r="D4052" s="5" t="s">
        <v>468</v>
      </c>
      <c r="E4052" s="5" t="s">
        <v>11850</v>
      </c>
      <c r="F4052" s="6" t="s">
        <v>11851</v>
      </c>
    </row>
    <row r="4053">
      <c r="A4053" s="5"/>
      <c r="B4053" s="5"/>
      <c r="C4053" s="5" t="s">
        <v>11852</v>
      </c>
      <c r="D4053" s="5" t="s">
        <v>468</v>
      </c>
      <c r="E4053" s="5" t="s">
        <v>10319</v>
      </c>
      <c r="F4053" s="6" t="s">
        <v>11853</v>
      </c>
    </row>
    <row r="4054">
      <c r="A4054" s="5"/>
      <c r="B4054" s="5"/>
      <c r="C4054" s="5" t="s">
        <v>11854</v>
      </c>
      <c r="D4054" s="5" t="s">
        <v>468</v>
      </c>
      <c r="E4054" s="5"/>
      <c r="F4054" s="6" t="s">
        <v>11855</v>
      </c>
    </row>
    <row r="4055">
      <c r="A4055" s="5"/>
      <c r="B4055" s="5"/>
      <c r="C4055" s="5" t="s">
        <v>11856</v>
      </c>
      <c r="D4055" s="5" t="s">
        <v>468</v>
      </c>
      <c r="E4055" s="5" t="s">
        <v>11857</v>
      </c>
      <c r="F4055" s="6" t="s">
        <v>11858</v>
      </c>
    </row>
    <row r="4056">
      <c r="A4056" s="5"/>
      <c r="B4056" s="5"/>
      <c r="C4056" s="5" t="s">
        <v>11859</v>
      </c>
      <c r="D4056" s="5" t="s">
        <v>468</v>
      </c>
      <c r="E4056" s="5" t="s">
        <v>11860</v>
      </c>
      <c r="F4056" s="6" t="s">
        <v>11861</v>
      </c>
    </row>
    <row r="4057">
      <c r="A4057" s="5"/>
      <c r="B4057" s="5"/>
      <c r="C4057" s="5" t="s">
        <v>11862</v>
      </c>
      <c r="D4057" s="5" t="s">
        <v>468</v>
      </c>
      <c r="E4057" s="5" t="s">
        <v>11863</v>
      </c>
      <c r="F4057" s="6" t="s">
        <v>11864</v>
      </c>
    </row>
    <row r="4058">
      <c r="A4058" s="5"/>
      <c r="B4058" s="5"/>
      <c r="C4058" s="5" t="s">
        <v>11865</v>
      </c>
      <c r="D4058" s="5" t="s">
        <v>468</v>
      </c>
      <c r="E4058" s="5" t="s">
        <v>5005</v>
      </c>
      <c r="F4058" s="6" t="s">
        <v>11866</v>
      </c>
    </row>
    <row r="4059">
      <c r="A4059" s="5"/>
      <c r="B4059" s="5"/>
      <c r="C4059" s="5" t="s">
        <v>11867</v>
      </c>
      <c r="D4059" s="5" t="s">
        <v>468</v>
      </c>
      <c r="E4059" s="5" t="s">
        <v>11868</v>
      </c>
      <c r="F4059" s="6" t="s">
        <v>11869</v>
      </c>
    </row>
    <row r="4060">
      <c r="A4060" s="5"/>
      <c r="B4060" s="5"/>
      <c r="C4060" s="5" t="s">
        <v>11870</v>
      </c>
      <c r="D4060" s="5" t="s">
        <v>468</v>
      </c>
      <c r="E4060" s="5" t="s">
        <v>11871</v>
      </c>
      <c r="F4060" s="6" t="s">
        <v>11872</v>
      </c>
    </row>
    <row r="4061">
      <c r="A4061" s="5"/>
      <c r="B4061" s="5"/>
      <c r="C4061" s="5" t="s">
        <v>11873</v>
      </c>
      <c r="D4061" s="5" t="s">
        <v>468</v>
      </c>
      <c r="E4061" s="5" t="s">
        <v>11874</v>
      </c>
      <c r="F4061" s="6" t="s">
        <v>11875</v>
      </c>
    </row>
    <row r="4062">
      <c r="A4062" s="5"/>
      <c r="B4062" s="5"/>
      <c r="C4062" s="5" t="s">
        <v>11876</v>
      </c>
      <c r="D4062" s="5" t="s">
        <v>468</v>
      </c>
      <c r="E4062" s="5" t="s">
        <v>798</v>
      </c>
      <c r="F4062" s="6" t="s">
        <v>11877</v>
      </c>
    </row>
    <row r="4063">
      <c r="A4063" s="5"/>
      <c r="B4063" s="5"/>
      <c r="C4063" s="5" t="s">
        <v>11878</v>
      </c>
      <c r="D4063" s="5" t="s">
        <v>468</v>
      </c>
      <c r="E4063" s="5" t="s">
        <v>11879</v>
      </c>
      <c r="F4063" s="6" t="s">
        <v>11880</v>
      </c>
    </row>
    <row r="4064">
      <c r="A4064" s="5"/>
      <c r="B4064" s="5"/>
      <c r="C4064" s="5" t="s">
        <v>11881</v>
      </c>
      <c r="D4064" s="5" t="s">
        <v>468</v>
      </c>
      <c r="E4064" s="5" t="s">
        <v>11882</v>
      </c>
      <c r="F4064" s="6" t="s">
        <v>11883</v>
      </c>
    </row>
    <row r="4065">
      <c r="A4065" s="5"/>
      <c r="B4065" s="5"/>
      <c r="C4065" s="5" t="s">
        <v>11884</v>
      </c>
      <c r="D4065" s="5" t="s">
        <v>4620</v>
      </c>
      <c r="E4065" s="5" t="s">
        <v>11885</v>
      </c>
      <c r="F4065" s="6" t="s">
        <v>11886</v>
      </c>
    </row>
    <row r="4066">
      <c r="A4066" s="5"/>
      <c r="B4066" s="5"/>
      <c r="C4066" s="5" t="s">
        <v>11887</v>
      </c>
      <c r="D4066" s="5" t="s">
        <v>468</v>
      </c>
      <c r="E4066" s="5" t="s">
        <v>11888</v>
      </c>
      <c r="F4066" s="6" t="s">
        <v>11889</v>
      </c>
    </row>
    <row r="4067">
      <c r="A4067" s="5"/>
      <c r="B4067" s="5"/>
      <c r="C4067" s="5" t="s">
        <v>11890</v>
      </c>
      <c r="D4067" s="5" t="s">
        <v>468</v>
      </c>
      <c r="E4067" s="5"/>
      <c r="F4067" s="6" t="s">
        <v>11891</v>
      </c>
    </row>
    <row r="4068">
      <c r="A4068" s="5"/>
      <c r="B4068" s="5"/>
      <c r="C4068" s="5" t="s">
        <v>11892</v>
      </c>
      <c r="D4068" s="5" t="s">
        <v>468</v>
      </c>
      <c r="E4068" s="5" t="s">
        <v>9442</v>
      </c>
      <c r="F4068" s="6" t="s">
        <v>11893</v>
      </c>
    </row>
    <row r="4069">
      <c r="A4069" s="5"/>
      <c r="B4069" s="5"/>
      <c r="C4069" s="5" t="s">
        <v>11894</v>
      </c>
      <c r="D4069" s="5" t="s">
        <v>468</v>
      </c>
      <c r="E4069" s="5" t="s">
        <v>11895</v>
      </c>
      <c r="F4069" s="6" t="s">
        <v>11896</v>
      </c>
    </row>
    <row r="4070">
      <c r="A4070" s="5"/>
      <c r="B4070" s="5"/>
      <c r="C4070" s="5" t="s">
        <v>11897</v>
      </c>
      <c r="D4070" s="5" t="s">
        <v>468</v>
      </c>
      <c r="E4070" s="5" t="s">
        <v>11898</v>
      </c>
      <c r="F4070" s="6" t="s">
        <v>11899</v>
      </c>
    </row>
    <row r="4071">
      <c r="A4071" s="5"/>
      <c r="B4071" s="5"/>
      <c r="C4071" s="5" t="s">
        <v>11900</v>
      </c>
      <c r="D4071" s="5" t="s">
        <v>468</v>
      </c>
      <c r="E4071" s="5" t="s">
        <v>11901</v>
      </c>
      <c r="F4071" s="6" t="s">
        <v>11902</v>
      </c>
    </row>
    <row r="4072">
      <c r="A4072" s="5"/>
      <c r="B4072" s="5"/>
      <c r="C4072" s="5" t="s">
        <v>11903</v>
      </c>
      <c r="D4072" s="5" t="s">
        <v>468</v>
      </c>
      <c r="E4072" s="5" t="s">
        <v>11904</v>
      </c>
      <c r="F4072" s="6" t="s">
        <v>11905</v>
      </c>
    </row>
    <row r="4073">
      <c r="A4073" s="5"/>
      <c r="B4073" s="5"/>
      <c r="C4073" s="5" t="s">
        <v>11906</v>
      </c>
      <c r="D4073" s="5" t="s">
        <v>468</v>
      </c>
      <c r="E4073" s="5" t="s">
        <v>11907</v>
      </c>
      <c r="F4073" s="6" t="s">
        <v>11908</v>
      </c>
    </row>
    <row r="4074">
      <c r="A4074" s="5"/>
      <c r="B4074" s="5"/>
      <c r="C4074" s="5" t="s">
        <v>11909</v>
      </c>
      <c r="D4074" s="5" t="s">
        <v>468</v>
      </c>
      <c r="E4074" s="5"/>
      <c r="F4074" s="6" t="s">
        <v>11910</v>
      </c>
    </row>
    <row r="4075">
      <c r="A4075" s="5"/>
      <c r="B4075" s="5"/>
      <c r="C4075" s="5" t="s">
        <v>11911</v>
      </c>
      <c r="D4075" s="5" t="s">
        <v>458</v>
      </c>
      <c r="E4075" s="5"/>
      <c r="F4075" s="6" t="s">
        <v>11912</v>
      </c>
    </row>
    <row r="4076">
      <c r="A4076" s="5"/>
      <c r="B4076" s="5"/>
      <c r="C4076" s="5" t="s">
        <v>11913</v>
      </c>
      <c r="D4076" s="5" t="s">
        <v>468</v>
      </c>
      <c r="E4076" s="5" t="s">
        <v>11914</v>
      </c>
      <c r="F4076" s="6" t="s">
        <v>11915</v>
      </c>
    </row>
    <row r="4077">
      <c r="A4077" s="5"/>
      <c r="B4077" s="5"/>
      <c r="C4077" s="5" t="s">
        <v>11916</v>
      </c>
      <c r="D4077" s="5" t="s">
        <v>468</v>
      </c>
      <c r="E4077" s="5" t="s">
        <v>11917</v>
      </c>
      <c r="F4077" s="6" t="s">
        <v>11918</v>
      </c>
    </row>
    <row r="4078">
      <c r="A4078" s="5"/>
      <c r="B4078" s="5"/>
      <c r="C4078" s="5" t="s">
        <v>11919</v>
      </c>
      <c r="D4078" s="5" t="s">
        <v>468</v>
      </c>
      <c r="E4078" s="5" t="s">
        <v>9590</v>
      </c>
      <c r="F4078" s="6" t="s">
        <v>11920</v>
      </c>
    </row>
    <row r="4079">
      <c r="A4079" s="5"/>
      <c r="B4079" s="5"/>
      <c r="C4079" s="5" t="s">
        <v>11921</v>
      </c>
      <c r="D4079" s="5" t="s">
        <v>468</v>
      </c>
      <c r="E4079" s="5"/>
      <c r="F4079" s="6" t="s">
        <v>11922</v>
      </c>
    </row>
    <row r="4080">
      <c r="A4080" s="5"/>
      <c r="B4080" s="5"/>
      <c r="C4080" s="5" t="s">
        <v>11923</v>
      </c>
      <c r="D4080" s="5" t="s">
        <v>468</v>
      </c>
      <c r="E4080" s="5"/>
      <c r="F4080" s="6" t="s">
        <v>11924</v>
      </c>
    </row>
    <row r="4081">
      <c r="A4081" s="5"/>
      <c r="B4081" s="5"/>
      <c r="C4081" s="5" t="s">
        <v>11925</v>
      </c>
      <c r="D4081" s="5" t="s">
        <v>468</v>
      </c>
      <c r="E4081" s="5" t="s">
        <v>11926</v>
      </c>
      <c r="F4081" s="6" t="s">
        <v>11927</v>
      </c>
    </row>
    <row r="4082">
      <c r="A4082" s="5"/>
      <c r="B4082" s="5"/>
      <c r="C4082" s="5" t="s">
        <v>11928</v>
      </c>
      <c r="D4082" s="5" t="s">
        <v>468</v>
      </c>
      <c r="E4082" s="5" t="s">
        <v>11929</v>
      </c>
      <c r="F4082" s="6" t="s">
        <v>11930</v>
      </c>
    </row>
    <row r="4083">
      <c r="A4083" s="5"/>
      <c r="B4083" s="5"/>
      <c r="C4083" s="5" t="s">
        <v>11931</v>
      </c>
      <c r="D4083" s="5" t="s">
        <v>468</v>
      </c>
      <c r="E4083" s="5" t="s">
        <v>11932</v>
      </c>
      <c r="F4083" s="6" t="s">
        <v>11933</v>
      </c>
    </row>
    <row r="4084">
      <c r="A4084" s="5"/>
      <c r="B4084" s="5"/>
      <c r="C4084" s="5" t="s">
        <v>11934</v>
      </c>
      <c r="D4084" s="5" t="s">
        <v>468</v>
      </c>
      <c r="E4084" s="5" t="s">
        <v>11935</v>
      </c>
      <c r="F4084" s="6" t="s">
        <v>11936</v>
      </c>
    </row>
    <row r="4085">
      <c r="A4085" s="5"/>
      <c r="B4085" s="5"/>
      <c r="C4085" s="5" t="s">
        <v>11937</v>
      </c>
      <c r="D4085" s="5" t="s">
        <v>468</v>
      </c>
      <c r="E4085" s="5" t="s">
        <v>11938</v>
      </c>
      <c r="F4085" s="6" t="s">
        <v>11939</v>
      </c>
    </row>
    <row r="4086">
      <c r="A4086" s="5"/>
      <c r="B4086" s="5"/>
      <c r="C4086" s="5" t="s">
        <v>11940</v>
      </c>
      <c r="D4086" s="5" t="s">
        <v>468</v>
      </c>
      <c r="E4086" s="5"/>
      <c r="F4086" s="6" t="s">
        <v>11941</v>
      </c>
    </row>
    <row r="4087">
      <c r="A4087" s="5"/>
      <c r="B4087" s="5"/>
      <c r="C4087" s="5" t="s">
        <v>11942</v>
      </c>
      <c r="D4087" s="5" t="s">
        <v>468</v>
      </c>
      <c r="E4087" s="5" t="s">
        <v>11943</v>
      </c>
      <c r="F4087" s="6" t="s">
        <v>11944</v>
      </c>
    </row>
    <row r="4088">
      <c r="A4088" s="5"/>
      <c r="B4088" s="5"/>
      <c r="C4088" s="5" t="s">
        <v>11945</v>
      </c>
      <c r="D4088" s="5" t="s">
        <v>468</v>
      </c>
      <c r="E4088" s="5" t="s">
        <v>11946</v>
      </c>
      <c r="F4088" s="6" t="s">
        <v>11947</v>
      </c>
    </row>
    <row r="4089">
      <c r="A4089" s="5"/>
      <c r="B4089" s="5"/>
      <c r="C4089" s="5" t="s">
        <v>11948</v>
      </c>
      <c r="D4089" s="5" t="s">
        <v>468</v>
      </c>
      <c r="E4089" s="5" t="s">
        <v>11949</v>
      </c>
      <c r="F4089" s="6" t="s">
        <v>11950</v>
      </c>
    </row>
    <row r="4090">
      <c r="A4090" s="5"/>
      <c r="B4090" s="5"/>
      <c r="C4090" s="5" t="s">
        <v>11951</v>
      </c>
      <c r="D4090" s="5" t="s">
        <v>468</v>
      </c>
      <c r="E4090" s="5" t="s">
        <v>11952</v>
      </c>
      <c r="F4090" s="6" t="s">
        <v>11953</v>
      </c>
    </row>
    <row r="4091">
      <c r="A4091" s="5"/>
      <c r="B4091" s="5"/>
      <c r="C4091" s="5" t="s">
        <v>11954</v>
      </c>
      <c r="D4091" s="5" t="s">
        <v>468</v>
      </c>
      <c r="E4091" s="5"/>
      <c r="F4091" s="6" t="s">
        <v>11955</v>
      </c>
    </row>
    <row r="4092">
      <c r="A4092" s="5"/>
      <c r="B4092" s="5"/>
      <c r="C4092" s="5" t="s">
        <v>11956</v>
      </c>
      <c r="D4092" s="5" t="s">
        <v>458</v>
      </c>
      <c r="E4092" s="5"/>
      <c r="F4092" s="6" t="s">
        <v>11957</v>
      </c>
    </row>
    <row r="4093">
      <c r="A4093" s="5"/>
      <c r="B4093" s="5"/>
      <c r="C4093" s="5" t="s">
        <v>11958</v>
      </c>
      <c r="D4093" s="5" t="s">
        <v>468</v>
      </c>
      <c r="E4093" s="5" t="s">
        <v>11959</v>
      </c>
      <c r="F4093" s="6" t="s">
        <v>11960</v>
      </c>
    </row>
    <row r="4094">
      <c r="A4094" s="5"/>
      <c r="B4094" s="5"/>
      <c r="C4094" s="5" t="s">
        <v>11961</v>
      </c>
      <c r="D4094" s="5" t="s">
        <v>468</v>
      </c>
      <c r="E4094" s="5"/>
      <c r="F4094" s="6" t="s">
        <v>11962</v>
      </c>
    </row>
    <row r="4095">
      <c r="A4095" s="5"/>
      <c r="B4095" s="5"/>
      <c r="C4095" s="5" t="s">
        <v>11963</v>
      </c>
      <c r="D4095" s="5" t="s">
        <v>468</v>
      </c>
      <c r="E4095" s="5"/>
      <c r="F4095" s="6" t="s">
        <v>11964</v>
      </c>
    </row>
    <row r="4096">
      <c r="A4096" s="5"/>
      <c r="B4096" s="5"/>
      <c r="C4096" s="5" t="s">
        <v>11965</v>
      </c>
      <c r="D4096" s="5" t="s">
        <v>468</v>
      </c>
      <c r="E4096" s="5" t="s">
        <v>11966</v>
      </c>
      <c r="F4096" s="6" t="s">
        <v>11967</v>
      </c>
    </row>
    <row r="4097">
      <c r="A4097" s="5"/>
      <c r="B4097" s="5"/>
      <c r="C4097" s="5" t="s">
        <v>11968</v>
      </c>
      <c r="D4097" s="5" t="s">
        <v>468</v>
      </c>
      <c r="E4097" s="5" t="s">
        <v>11969</v>
      </c>
      <c r="F4097" s="6" t="s">
        <v>11970</v>
      </c>
    </row>
    <row r="4098">
      <c r="A4098" s="5"/>
      <c r="B4098" s="5"/>
      <c r="C4098" s="5" t="s">
        <v>11971</v>
      </c>
      <c r="D4098" s="5" t="s">
        <v>468</v>
      </c>
      <c r="E4098" s="5" t="s">
        <v>9542</v>
      </c>
      <c r="F4098" s="6" t="s">
        <v>11972</v>
      </c>
    </row>
    <row r="4099">
      <c r="A4099" s="5"/>
      <c r="B4099" s="5"/>
      <c r="C4099" s="5" t="s">
        <v>11973</v>
      </c>
      <c r="D4099" s="5" t="s">
        <v>468</v>
      </c>
      <c r="E4099" s="5" t="s">
        <v>11974</v>
      </c>
      <c r="F4099" s="6" t="s">
        <v>11975</v>
      </c>
    </row>
    <row r="4100">
      <c r="A4100" s="5"/>
      <c r="B4100" s="5"/>
      <c r="C4100" s="5" t="s">
        <v>11976</v>
      </c>
      <c r="D4100" s="5" t="s">
        <v>468</v>
      </c>
      <c r="E4100" s="5" t="s">
        <v>11977</v>
      </c>
      <c r="F4100" s="6" t="s">
        <v>11978</v>
      </c>
    </row>
    <row r="4101">
      <c r="A4101" s="5"/>
      <c r="B4101" s="5"/>
      <c r="C4101" s="5" t="s">
        <v>11979</v>
      </c>
      <c r="D4101" s="5" t="s">
        <v>468</v>
      </c>
      <c r="E4101" s="5" t="s">
        <v>11980</v>
      </c>
      <c r="F4101" s="6" t="s">
        <v>11981</v>
      </c>
    </row>
    <row r="4102">
      <c r="A4102" s="5"/>
      <c r="B4102" s="5"/>
      <c r="C4102" s="5" t="s">
        <v>11982</v>
      </c>
      <c r="D4102" s="5" t="s">
        <v>468</v>
      </c>
      <c r="E4102" s="5" t="s">
        <v>11983</v>
      </c>
      <c r="F4102" s="6" t="s">
        <v>11984</v>
      </c>
    </row>
    <row r="4103">
      <c r="A4103" s="5"/>
      <c r="B4103" s="5"/>
      <c r="C4103" s="5" t="s">
        <v>11985</v>
      </c>
      <c r="D4103" s="5" t="s">
        <v>468</v>
      </c>
      <c r="E4103" s="5" t="s">
        <v>6056</v>
      </c>
      <c r="F4103" s="6" t="s">
        <v>11986</v>
      </c>
    </row>
    <row r="4104">
      <c r="A4104" s="5"/>
      <c r="B4104" s="5"/>
      <c r="C4104" s="5" t="s">
        <v>11987</v>
      </c>
      <c r="D4104" s="5" t="s">
        <v>468</v>
      </c>
      <c r="E4104" s="5" t="s">
        <v>11988</v>
      </c>
      <c r="F4104" s="6" t="s">
        <v>11989</v>
      </c>
    </row>
    <row r="4105">
      <c r="A4105" s="5"/>
      <c r="B4105" s="5"/>
      <c r="C4105" s="5" t="s">
        <v>11990</v>
      </c>
      <c r="D4105" s="5" t="s">
        <v>468</v>
      </c>
      <c r="E4105" s="5"/>
      <c r="F4105" s="6" t="s">
        <v>11991</v>
      </c>
    </row>
    <row r="4106">
      <c r="A4106" s="5"/>
      <c r="B4106" s="5"/>
      <c r="C4106" s="5" t="s">
        <v>11992</v>
      </c>
      <c r="D4106" s="5" t="s">
        <v>468</v>
      </c>
      <c r="E4106" s="5"/>
      <c r="F4106" s="6" t="s">
        <v>11993</v>
      </c>
    </row>
    <row r="4107">
      <c r="A4107" s="5"/>
      <c r="B4107" s="5"/>
      <c r="C4107" s="5" t="s">
        <v>11994</v>
      </c>
      <c r="D4107" s="5" t="s">
        <v>468</v>
      </c>
      <c r="E4107" s="5" t="s">
        <v>11995</v>
      </c>
      <c r="F4107" s="6" t="s">
        <v>11996</v>
      </c>
    </row>
    <row r="4108">
      <c r="A4108" s="5"/>
      <c r="B4108" s="5"/>
      <c r="C4108" s="5" t="s">
        <v>11997</v>
      </c>
      <c r="D4108" s="5" t="s">
        <v>468</v>
      </c>
      <c r="E4108" s="5" t="s">
        <v>11998</v>
      </c>
      <c r="F4108" s="6" t="s">
        <v>11999</v>
      </c>
    </row>
    <row r="4109">
      <c r="A4109" s="5"/>
      <c r="B4109" s="5"/>
      <c r="C4109" s="5" t="s">
        <v>12000</v>
      </c>
      <c r="D4109" s="5" t="s">
        <v>468</v>
      </c>
      <c r="E4109" s="5" t="s">
        <v>12001</v>
      </c>
      <c r="F4109" s="6" t="s">
        <v>12002</v>
      </c>
    </row>
    <row r="4110">
      <c r="A4110" s="5"/>
      <c r="B4110" s="5"/>
      <c r="C4110" s="5" t="s">
        <v>12003</v>
      </c>
      <c r="D4110" s="5" t="s">
        <v>458</v>
      </c>
      <c r="E4110" s="5"/>
      <c r="F4110" s="6" t="s">
        <v>12004</v>
      </c>
    </row>
    <row r="4111">
      <c r="A4111" s="5"/>
      <c r="B4111" s="5"/>
      <c r="C4111" s="5" t="s">
        <v>12005</v>
      </c>
      <c r="D4111" s="5" t="s">
        <v>468</v>
      </c>
      <c r="E4111" s="5" t="s">
        <v>12006</v>
      </c>
      <c r="F4111" s="6" t="s">
        <v>12007</v>
      </c>
    </row>
    <row r="4112">
      <c r="A4112" s="5"/>
      <c r="B4112" s="5"/>
      <c r="C4112" s="5" t="s">
        <v>12008</v>
      </c>
      <c r="D4112" s="5" t="s">
        <v>468</v>
      </c>
      <c r="E4112" s="5" t="s">
        <v>12009</v>
      </c>
      <c r="F4112" s="6" t="s">
        <v>12010</v>
      </c>
    </row>
    <row r="4113">
      <c r="A4113" s="5"/>
      <c r="B4113" s="5"/>
      <c r="C4113" s="5" t="s">
        <v>12011</v>
      </c>
      <c r="D4113" s="5" t="s">
        <v>468</v>
      </c>
      <c r="E4113" s="5" t="s">
        <v>12012</v>
      </c>
      <c r="F4113" s="6" t="s">
        <v>12013</v>
      </c>
    </row>
    <row r="4114">
      <c r="A4114" s="5"/>
      <c r="B4114" s="5"/>
      <c r="C4114" s="5" t="s">
        <v>12014</v>
      </c>
      <c r="D4114" s="5" t="s">
        <v>468</v>
      </c>
      <c r="E4114" s="5" t="s">
        <v>12015</v>
      </c>
      <c r="F4114" s="6" t="s">
        <v>12016</v>
      </c>
    </row>
    <row r="4115">
      <c r="A4115" s="5"/>
      <c r="B4115" s="5"/>
      <c r="C4115" s="5" t="s">
        <v>12017</v>
      </c>
      <c r="D4115" s="5" t="s">
        <v>468</v>
      </c>
      <c r="E4115" s="5"/>
      <c r="F4115" s="6" t="s">
        <v>12018</v>
      </c>
    </row>
    <row r="4116">
      <c r="A4116" s="5"/>
      <c r="B4116" s="5"/>
      <c r="C4116" s="5" t="s">
        <v>12019</v>
      </c>
      <c r="D4116" s="5" t="s">
        <v>468</v>
      </c>
      <c r="E4116" s="5" t="s">
        <v>12020</v>
      </c>
      <c r="F4116" s="6" t="s">
        <v>12021</v>
      </c>
    </row>
    <row r="4117">
      <c r="A4117" s="5"/>
      <c r="B4117" s="5"/>
      <c r="C4117" s="5" t="s">
        <v>12022</v>
      </c>
      <c r="D4117" s="5" t="s">
        <v>468</v>
      </c>
      <c r="E4117" s="5"/>
      <c r="F4117" s="6" t="s">
        <v>12023</v>
      </c>
    </row>
    <row r="4118">
      <c r="A4118" s="5"/>
      <c r="B4118" s="5"/>
      <c r="C4118" s="5" t="s">
        <v>12024</v>
      </c>
      <c r="D4118" s="5" t="s">
        <v>468</v>
      </c>
      <c r="E4118" s="5"/>
      <c r="F4118" s="6" t="s">
        <v>12025</v>
      </c>
    </row>
    <row r="4119">
      <c r="A4119" s="5"/>
      <c r="B4119" s="5"/>
      <c r="C4119" s="5" t="s">
        <v>12026</v>
      </c>
      <c r="D4119" s="5" t="s">
        <v>468</v>
      </c>
      <c r="E4119" s="5"/>
      <c r="F4119" s="6" t="s">
        <v>12027</v>
      </c>
    </row>
    <row r="4120">
      <c r="A4120" s="5"/>
      <c r="B4120" s="5"/>
      <c r="C4120" s="5" t="s">
        <v>12028</v>
      </c>
      <c r="D4120" s="5" t="s">
        <v>468</v>
      </c>
      <c r="E4120" s="5" t="s">
        <v>12029</v>
      </c>
      <c r="F4120" s="6" t="s">
        <v>12030</v>
      </c>
    </row>
    <row r="4121">
      <c r="A4121" s="5"/>
      <c r="B4121" s="5"/>
      <c r="C4121" s="5" t="s">
        <v>12031</v>
      </c>
      <c r="D4121" s="5" t="s">
        <v>468</v>
      </c>
      <c r="E4121" s="5" t="s">
        <v>6056</v>
      </c>
      <c r="F4121" s="6" t="s">
        <v>12032</v>
      </c>
    </row>
    <row r="4122">
      <c r="A4122" s="5"/>
      <c r="B4122" s="5"/>
      <c r="C4122" s="5" t="s">
        <v>12033</v>
      </c>
      <c r="D4122" s="5" t="s">
        <v>468</v>
      </c>
      <c r="E4122" s="5" t="s">
        <v>12034</v>
      </c>
      <c r="F4122" s="6" t="s">
        <v>12035</v>
      </c>
    </row>
    <row r="4123">
      <c r="A4123" s="5"/>
      <c r="B4123" s="5"/>
      <c r="C4123" s="5" t="s">
        <v>12036</v>
      </c>
      <c r="D4123" s="5" t="s">
        <v>468</v>
      </c>
      <c r="E4123" s="5" t="s">
        <v>12037</v>
      </c>
      <c r="F4123" s="6" t="s">
        <v>12038</v>
      </c>
    </row>
    <row r="4124">
      <c r="A4124" s="5"/>
      <c r="B4124" s="5"/>
      <c r="C4124" s="5" t="s">
        <v>12039</v>
      </c>
      <c r="D4124" s="5" t="s">
        <v>468</v>
      </c>
      <c r="E4124" s="5" t="s">
        <v>12040</v>
      </c>
      <c r="F4124" s="6" t="s">
        <v>12041</v>
      </c>
    </row>
    <row r="4125">
      <c r="A4125" s="5"/>
      <c r="B4125" s="5"/>
      <c r="C4125" s="5" t="s">
        <v>12042</v>
      </c>
      <c r="D4125" s="5" t="s">
        <v>468</v>
      </c>
      <c r="E4125" s="5" t="s">
        <v>12043</v>
      </c>
      <c r="F4125" s="6" t="s">
        <v>12044</v>
      </c>
    </row>
    <row r="4126">
      <c r="A4126" s="5"/>
      <c r="B4126" s="5"/>
      <c r="C4126" s="5" t="s">
        <v>12045</v>
      </c>
      <c r="D4126" s="5" t="s">
        <v>468</v>
      </c>
      <c r="E4126" s="5" t="s">
        <v>12046</v>
      </c>
      <c r="F4126" s="6" t="s">
        <v>12047</v>
      </c>
    </row>
    <row r="4127">
      <c r="A4127" s="5"/>
      <c r="B4127" s="5"/>
      <c r="C4127" s="5" t="s">
        <v>12048</v>
      </c>
      <c r="D4127" s="5" t="s">
        <v>468</v>
      </c>
      <c r="E4127" s="5" t="s">
        <v>12049</v>
      </c>
      <c r="F4127" s="6" t="s">
        <v>12050</v>
      </c>
    </row>
    <row r="4128">
      <c r="A4128" s="5"/>
      <c r="B4128" s="5"/>
      <c r="C4128" s="5" t="s">
        <v>12051</v>
      </c>
      <c r="D4128" s="5" t="s">
        <v>468</v>
      </c>
      <c r="E4128" s="5" t="s">
        <v>12052</v>
      </c>
      <c r="F4128" s="6" t="s">
        <v>12053</v>
      </c>
    </row>
    <row r="4129">
      <c r="A4129" s="5"/>
      <c r="B4129" s="5"/>
      <c r="C4129" s="5" t="s">
        <v>12054</v>
      </c>
      <c r="D4129" s="5" t="s">
        <v>468</v>
      </c>
      <c r="E4129" s="5" t="s">
        <v>12055</v>
      </c>
      <c r="F4129" s="6" t="s">
        <v>12056</v>
      </c>
    </row>
    <row r="4130">
      <c r="A4130" s="5"/>
      <c r="B4130" s="5"/>
      <c r="C4130" s="5" t="s">
        <v>12057</v>
      </c>
      <c r="D4130" s="5" t="s">
        <v>468</v>
      </c>
      <c r="E4130" s="5" t="s">
        <v>12058</v>
      </c>
      <c r="F4130" s="6" t="s">
        <v>12059</v>
      </c>
    </row>
    <row r="4131">
      <c r="A4131" s="5"/>
      <c r="B4131" s="5"/>
      <c r="C4131" s="5" t="s">
        <v>12060</v>
      </c>
      <c r="D4131" s="5" t="s">
        <v>468</v>
      </c>
      <c r="E4131" s="5" t="s">
        <v>6241</v>
      </c>
      <c r="F4131" s="6" t="s">
        <v>12061</v>
      </c>
    </row>
    <row r="4132">
      <c r="A4132" s="5"/>
      <c r="B4132" s="5"/>
      <c r="C4132" s="5" t="s">
        <v>12062</v>
      </c>
      <c r="D4132" s="5" t="s">
        <v>468</v>
      </c>
      <c r="E4132" s="5" t="s">
        <v>12063</v>
      </c>
      <c r="F4132" s="6" t="s">
        <v>12064</v>
      </c>
    </row>
    <row r="4133">
      <c r="A4133" s="5"/>
      <c r="B4133" s="5"/>
      <c r="C4133" s="5" t="s">
        <v>12065</v>
      </c>
      <c r="D4133" s="5" t="s">
        <v>468</v>
      </c>
      <c r="E4133" s="5" t="s">
        <v>12066</v>
      </c>
      <c r="F4133" s="6" t="s">
        <v>12067</v>
      </c>
    </row>
    <row r="4134">
      <c r="A4134" s="5"/>
      <c r="B4134" s="5"/>
      <c r="C4134" s="5" t="s">
        <v>12068</v>
      </c>
      <c r="D4134" s="5" t="s">
        <v>468</v>
      </c>
      <c r="E4134" s="5" t="s">
        <v>12069</v>
      </c>
      <c r="F4134" s="6" t="s">
        <v>12070</v>
      </c>
    </row>
    <row r="4135">
      <c r="A4135" s="5"/>
      <c r="B4135" s="5"/>
      <c r="C4135" s="5" t="s">
        <v>12071</v>
      </c>
      <c r="D4135" s="5" t="s">
        <v>468</v>
      </c>
      <c r="E4135" s="5" t="s">
        <v>12072</v>
      </c>
      <c r="F4135" s="6" t="s">
        <v>12073</v>
      </c>
    </row>
    <row r="4136">
      <c r="A4136" s="5"/>
      <c r="B4136" s="5"/>
      <c r="C4136" s="5" t="s">
        <v>12074</v>
      </c>
      <c r="D4136" s="5" t="s">
        <v>468</v>
      </c>
      <c r="E4136" s="5"/>
      <c r="F4136" s="6" t="s">
        <v>12075</v>
      </c>
    </row>
    <row r="4137">
      <c r="A4137" s="5"/>
      <c r="B4137" s="5"/>
      <c r="C4137" s="5" t="s">
        <v>12076</v>
      </c>
      <c r="D4137" s="5" t="s">
        <v>468</v>
      </c>
      <c r="E4137" s="5" t="s">
        <v>11181</v>
      </c>
      <c r="F4137" s="6" t="s">
        <v>12077</v>
      </c>
    </row>
    <row r="4138">
      <c r="A4138" s="5"/>
      <c r="B4138" s="5"/>
      <c r="C4138" s="5" t="s">
        <v>12078</v>
      </c>
      <c r="D4138" s="5" t="s">
        <v>468</v>
      </c>
      <c r="E4138" s="5" t="s">
        <v>12079</v>
      </c>
      <c r="F4138" s="6" t="s">
        <v>12080</v>
      </c>
    </row>
    <row r="4139">
      <c r="A4139" s="5"/>
      <c r="B4139" s="5"/>
      <c r="C4139" s="5" t="s">
        <v>12081</v>
      </c>
      <c r="D4139" s="5" t="s">
        <v>468</v>
      </c>
      <c r="E4139" s="5"/>
      <c r="F4139" s="6" t="s">
        <v>12082</v>
      </c>
    </row>
    <row r="4140">
      <c r="A4140" s="5"/>
      <c r="B4140" s="5"/>
      <c r="C4140" s="5" t="s">
        <v>12083</v>
      </c>
      <c r="D4140" s="5" t="s">
        <v>468</v>
      </c>
      <c r="E4140" s="5" t="s">
        <v>12084</v>
      </c>
      <c r="F4140" s="6" t="s">
        <v>12085</v>
      </c>
    </row>
    <row r="4141">
      <c r="A4141" s="5"/>
      <c r="B4141" s="5"/>
      <c r="C4141" s="5" t="s">
        <v>12086</v>
      </c>
      <c r="D4141" s="5" t="s">
        <v>468</v>
      </c>
      <c r="E4141" s="5"/>
      <c r="F4141" s="6" t="s">
        <v>12087</v>
      </c>
    </row>
    <row r="4142">
      <c r="A4142" s="5"/>
      <c r="B4142" s="5"/>
      <c r="C4142" s="5" t="s">
        <v>12088</v>
      </c>
      <c r="D4142" s="5" t="s">
        <v>468</v>
      </c>
      <c r="E4142" s="5" t="s">
        <v>12089</v>
      </c>
      <c r="F4142" s="6" t="s">
        <v>12090</v>
      </c>
    </row>
    <row r="4143">
      <c r="A4143" s="5"/>
      <c r="B4143" s="5"/>
      <c r="C4143" s="5" t="s">
        <v>12091</v>
      </c>
      <c r="D4143" s="5" t="s">
        <v>468</v>
      </c>
      <c r="E4143" s="5" t="s">
        <v>12092</v>
      </c>
      <c r="F4143" s="6" t="s">
        <v>12093</v>
      </c>
    </row>
    <row r="4144">
      <c r="A4144" s="5"/>
      <c r="B4144" s="5"/>
      <c r="C4144" s="5" t="s">
        <v>12094</v>
      </c>
      <c r="D4144" s="5" t="s">
        <v>468</v>
      </c>
      <c r="E4144" s="5" t="s">
        <v>12095</v>
      </c>
      <c r="F4144" s="6" t="s">
        <v>12096</v>
      </c>
    </row>
    <row r="4145">
      <c r="A4145" s="5"/>
      <c r="B4145" s="5"/>
      <c r="C4145" s="5" t="s">
        <v>12097</v>
      </c>
      <c r="D4145" s="5" t="s">
        <v>4620</v>
      </c>
      <c r="E4145" s="5" t="s">
        <v>11729</v>
      </c>
      <c r="F4145" s="6" t="s">
        <v>12098</v>
      </c>
    </row>
    <row r="4146">
      <c r="A4146" s="5"/>
      <c r="B4146" s="5"/>
      <c r="C4146" s="5" t="s">
        <v>12099</v>
      </c>
      <c r="D4146" s="5" t="s">
        <v>468</v>
      </c>
      <c r="E4146" s="5" t="s">
        <v>12100</v>
      </c>
      <c r="F4146" s="6" t="s">
        <v>12101</v>
      </c>
    </row>
    <row r="4147">
      <c r="A4147" s="5"/>
      <c r="B4147" s="5"/>
      <c r="C4147" s="5" t="s">
        <v>12102</v>
      </c>
      <c r="D4147" s="5" t="s">
        <v>468</v>
      </c>
      <c r="E4147" s="5" t="s">
        <v>12103</v>
      </c>
      <c r="F4147" s="6" t="s">
        <v>12104</v>
      </c>
    </row>
    <row r="4148">
      <c r="A4148" s="5"/>
      <c r="B4148" s="5"/>
      <c r="C4148" s="5" t="s">
        <v>12105</v>
      </c>
      <c r="D4148" s="5" t="s">
        <v>468</v>
      </c>
      <c r="E4148" s="5" t="s">
        <v>737</v>
      </c>
      <c r="F4148" s="6" t="s">
        <v>12106</v>
      </c>
    </row>
    <row r="4149">
      <c r="A4149" s="5"/>
      <c r="B4149" s="5"/>
      <c r="C4149" s="5" t="s">
        <v>12107</v>
      </c>
      <c r="D4149" s="5" t="s">
        <v>468</v>
      </c>
      <c r="E4149" s="5"/>
      <c r="F4149" s="6" t="s">
        <v>12108</v>
      </c>
    </row>
    <row r="4150">
      <c r="A4150" s="5"/>
      <c r="B4150" s="5"/>
      <c r="C4150" s="5" t="s">
        <v>12109</v>
      </c>
      <c r="D4150" s="5" t="s">
        <v>468</v>
      </c>
      <c r="E4150" s="5"/>
      <c r="F4150" s="6" t="s">
        <v>12110</v>
      </c>
    </row>
    <row r="4151">
      <c r="A4151" s="5"/>
      <c r="B4151" s="5"/>
      <c r="C4151" s="5" t="s">
        <v>12111</v>
      </c>
      <c r="D4151" s="5" t="s">
        <v>468</v>
      </c>
      <c r="E4151" s="5"/>
      <c r="F4151" s="6" t="s">
        <v>12112</v>
      </c>
    </row>
    <row r="4152">
      <c r="A4152" s="5"/>
      <c r="B4152" s="5"/>
      <c r="C4152" s="5" t="s">
        <v>12113</v>
      </c>
      <c r="D4152" s="5" t="s">
        <v>468</v>
      </c>
      <c r="E4152" s="5" t="s">
        <v>12114</v>
      </c>
      <c r="F4152" s="6" t="s">
        <v>12115</v>
      </c>
    </row>
    <row r="4153">
      <c r="A4153" s="5"/>
      <c r="B4153" s="5"/>
      <c r="C4153" s="5" t="s">
        <v>12116</v>
      </c>
      <c r="D4153" s="5" t="s">
        <v>468</v>
      </c>
      <c r="E4153" s="5"/>
      <c r="F4153" s="6" t="s">
        <v>12117</v>
      </c>
    </row>
    <row r="4154">
      <c r="A4154" s="5"/>
      <c r="B4154" s="5"/>
      <c r="C4154" s="5" t="s">
        <v>12118</v>
      </c>
      <c r="D4154" s="5" t="s">
        <v>468</v>
      </c>
      <c r="E4154" s="5" t="s">
        <v>12119</v>
      </c>
      <c r="F4154" s="6" t="s">
        <v>12120</v>
      </c>
    </row>
    <row r="4155">
      <c r="A4155" s="5"/>
      <c r="B4155" s="5"/>
      <c r="C4155" s="5" t="s">
        <v>12121</v>
      </c>
      <c r="D4155" s="5" t="s">
        <v>468</v>
      </c>
      <c r="E4155" s="5"/>
      <c r="F4155" s="6" t="s">
        <v>12122</v>
      </c>
    </row>
    <row r="4156">
      <c r="A4156" s="5"/>
      <c r="B4156" s="5"/>
      <c r="C4156" s="5" t="s">
        <v>12123</v>
      </c>
      <c r="D4156" s="5" t="s">
        <v>4620</v>
      </c>
      <c r="E4156" s="5" t="s">
        <v>12124</v>
      </c>
      <c r="F4156" s="6" t="s">
        <v>12125</v>
      </c>
    </row>
    <row r="4157">
      <c r="A4157" s="5"/>
      <c r="B4157" s="5"/>
      <c r="C4157" s="5" t="s">
        <v>12126</v>
      </c>
      <c r="D4157" s="5" t="s">
        <v>468</v>
      </c>
      <c r="E4157" s="5" t="s">
        <v>12127</v>
      </c>
      <c r="F4157" s="6" t="s">
        <v>12128</v>
      </c>
    </row>
    <row r="4158">
      <c r="A4158" s="5"/>
      <c r="B4158" s="5"/>
      <c r="C4158" s="5" t="s">
        <v>12129</v>
      </c>
      <c r="D4158" s="5" t="s">
        <v>468</v>
      </c>
      <c r="E4158" s="5" t="s">
        <v>11769</v>
      </c>
      <c r="F4158" s="6" t="s">
        <v>12130</v>
      </c>
    </row>
    <row r="4159">
      <c r="A4159" s="5"/>
      <c r="B4159" s="5"/>
      <c r="C4159" s="5" t="s">
        <v>12131</v>
      </c>
      <c r="D4159" s="5" t="s">
        <v>468</v>
      </c>
      <c r="E4159" s="5" t="s">
        <v>12132</v>
      </c>
      <c r="F4159" s="6" t="s">
        <v>12133</v>
      </c>
    </row>
    <row r="4160">
      <c r="A4160" s="5"/>
      <c r="B4160" s="5"/>
      <c r="C4160" s="5" t="s">
        <v>12134</v>
      </c>
      <c r="D4160" s="5" t="s">
        <v>468</v>
      </c>
      <c r="E4160" s="5" t="s">
        <v>12135</v>
      </c>
      <c r="F4160" s="6" t="s">
        <v>12136</v>
      </c>
    </row>
    <row r="4161">
      <c r="A4161" s="5"/>
      <c r="B4161" s="5"/>
      <c r="C4161" s="5" t="s">
        <v>12137</v>
      </c>
      <c r="D4161" s="5" t="s">
        <v>468</v>
      </c>
      <c r="E4161" s="5" t="s">
        <v>12138</v>
      </c>
      <c r="F4161" s="6" t="s">
        <v>12139</v>
      </c>
    </row>
    <row r="4162">
      <c r="A4162" s="5"/>
      <c r="B4162" s="5"/>
      <c r="C4162" s="5" t="s">
        <v>12140</v>
      </c>
      <c r="D4162" s="5" t="s">
        <v>468</v>
      </c>
      <c r="E4162" s="5" t="s">
        <v>12141</v>
      </c>
      <c r="F4162" s="6" t="s">
        <v>12142</v>
      </c>
    </row>
    <row r="4163">
      <c r="A4163" s="5"/>
      <c r="B4163" s="5"/>
      <c r="C4163" s="5" t="s">
        <v>12143</v>
      </c>
      <c r="D4163" s="5" t="s">
        <v>468</v>
      </c>
      <c r="E4163" s="5" t="s">
        <v>12144</v>
      </c>
      <c r="F4163" s="6" t="s">
        <v>12145</v>
      </c>
    </row>
    <row r="4164">
      <c r="A4164" s="5"/>
      <c r="B4164" s="5"/>
      <c r="C4164" s="5" t="s">
        <v>12146</v>
      </c>
      <c r="D4164" s="5" t="s">
        <v>468</v>
      </c>
      <c r="E4164" s="5" t="s">
        <v>12147</v>
      </c>
      <c r="F4164" s="6" t="s">
        <v>12148</v>
      </c>
    </row>
    <row r="4165">
      <c r="A4165" s="5"/>
      <c r="B4165" s="5"/>
      <c r="C4165" s="5" t="s">
        <v>12149</v>
      </c>
      <c r="D4165" s="5" t="s">
        <v>4620</v>
      </c>
      <c r="E4165" s="5" t="s">
        <v>12150</v>
      </c>
      <c r="F4165" s="6" t="s">
        <v>12151</v>
      </c>
    </row>
    <row r="4166">
      <c r="A4166" s="5"/>
      <c r="B4166" s="5"/>
      <c r="C4166" s="5" t="s">
        <v>12152</v>
      </c>
      <c r="D4166" s="5" t="s">
        <v>468</v>
      </c>
      <c r="E4166" s="5" t="s">
        <v>12153</v>
      </c>
      <c r="F4166" s="6" t="s">
        <v>12154</v>
      </c>
    </row>
    <row r="4167">
      <c r="A4167" s="5"/>
      <c r="B4167" s="5"/>
      <c r="C4167" s="5" t="s">
        <v>12155</v>
      </c>
      <c r="D4167" s="5" t="s">
        <v>468</v>
      </c>
      <c r="E4167" s="5" t="s">
        <v>5757</v>
      </c>
      <c r="F4167" s="6" t="s">
        <v>12156</v>
      </c>
    </row>
    <row r="4168">
      <c r="A4168" s="5"/>
      <c r="B4168" s="5"/>
      <c r="C4168" s="5" t="s">
        <v>12157</v>
      </c>
      <c r="D4168" s="5" t="s">
        <v>468</v>
      </c>
      <c r="E4168" s="5"/>
      <c r="F4168" s="6" t="s">
        <v>12158</v>
      </c>
    </row>
    <row r="4169">
      <c r="A4169" s="5"/>
      <c r="B4169" s="5"/>
      <c r="C4169" s="5" t="s">
        <v>12159</v>
      </c>
      <c r="D4169" s="5" t="s">
        <v>468</v>
      </c>
      <c r="E4169" s="5" t="s">
        <v>12160</v>
      </c>
      <c r="F4169" s="6" t="s">
        <v>12161</v>
      </c>
    </row>
    <row r="4170">
      <c r="A4170" s="5"/>
      <c r="B4170" s="5"/>
      <c r="C4170" s="5" t="s">
        <v>12162</v>
      </c>
      <c r="D4170" s="5" t="s">
        <v>468</v>
      </c>
      <c r="E4170" s="5"/>
      <c r="F4170" s="6" t="s">
        <v>12163</v>
      </c>
    </row>
    <row r="4171">
      <c r="A4171" s="5"/>
      <c r="B4171" s="5"/>
      <c r="C4171" s="5" t="s">
        <v>12164</v>
      </c>
      <c r="D4171" s="5" t="s">
        <v>468</v>
      </c>
      <c r="E4171" s="5" t="s">
        <v>12165</v>
      </c>
      <c r="F4171" s="6" t="s">
        <v>12166</v>
      </c>
    </row>
    <row r="4172">
      <c r="A4172" s="5"/>
      <c r="B4172" s="5"/>
      <c r="C4172" s="5" t="s">
        <v>12167</v>
      </c>
      <c r="D4172" s="5" t="s">
        <v>468</v>
      </c>
      <c r="E4172" s="5" t="s">
        <v>12168</v>
      </c>
      <c r="F4172" s="6" t="s">
        <v>12169</v>
      </c>
    </row>
    <row r="4173">
      <c r="A4173" s="5"/>
      <c r="B4173" s="5"/>
      <c r="C4173" s="5" t="s">
        <v>12170</v>
      </c>
      <c r="D4173" s="5" t="s">
        <v>468</v>
      </c>
      <c r="E4173" s="5" t="s">
        <v>12171</v>
      </c>
      <c r="F4173" s="6" t="s">
        <v>12172</v>
      </c>
    </row>
    <row r="4174">
      <c r="A4174" s="5"/>
      <c r="B4174" s="5"/>
      <c r="C4174" s="5" t="s">
        <v>365</v>
      </c>
      <c r="D4174" s="5" t="s">
        <v>468</v>
      </c>
      <c r="E4174" s="5"/>
      <c r="F4174" s="6" t="s">
        <v>12173</v>
      </c>
    </row>
    <row r="4175">
      <c r="A4175" s="5"/>
      <c r="B4175" s="5"/>
      <c r="C4175" s="5" t="s">
        <v>12174</v>
      </c>
      <c r="D4175" s="5" t="s">
        <v>468</v>
      </c>
      <c r="E4175" s="5" t="s">
        <v>12175</v>
      </c>
      <c r="F4175" s="6" t="s">
        <v>12176</v>
      </c>
    </row>
    <row r="4176">
      <c r="A4176" s="5"/>
      <c r="B4176" s="5"/>
      <c r="C4176" s="5" t="s">
        <v>12177</v>
      </c>
      <c r="D4176" s="5" t="s">
        <v>468</v>
      </c>
      <c r="E4176" s="5" t="s">
        <v>12178</v>
      </c>
      <c r="F4176" s="6" t="s">
        <v>12179</v>
      </c>
    </row>
    <row r="4177">
      <c r="A4177" s="5"/>
      <c r="B4177" s="5"/>
      <c r="C4177" s="5" t="s">
        <v>12180</v>
      </c>
      <c r="D4177" s="5" t="s">
        <v>468</v>
      </c>
      <c r="E4177" s="5" t="s">
        <v>12181</v>
      </c>
      <c r="F4177" s="6" t="s">
        <v>12182</v>
      </c>
    </row>
    <row r="4178">
      <c r="A4178" s="5"/>
      <c r="B4178" s="5"/>
      <c r="C4178" s="5" t="s">
        <v>12183</v>
      </c>
      <c r="D4178" s="5" t="s">
        <v>468</v>
      </c>
      <c r="E4178" s="5"/>
      <c r="F4178" s="6" t="s">
        <v>12184</v>
      </c>
    </row>
    <row r="4179">
      <c r="A4179" s="5"/>
      <c r="B4179" s="5"/>
      <c r="C4179" s="5" t="s">
        <v>12185</v>
      </c>
      <c r="D4179" s="5" t="s">
        <v>468</v>
      </c>
      <c r="E4179" s="5"/>
      <c r="F4179" s="6" t="s">
        <v>12186</v>
      </c>
    </row>
    <row r="4180">
      <c r="A4180" s="5"/>
      <c r="B4180" s="5"/>
      <c r="C4180" s="5" t="s">
        <v>12187</v>
      </c>
      <c r="D4180" s="5" t="s">
        <v>468</v>
      </c>
      <c r="E4180" s="5" t="s">
        <v>12188</v>
      </c>
      <c r="F4180" s="6" t="s">
        <v>12189</v>
      </c>
    </row>
    <row r="4181">
      <c r="A4181" s="5"/>
      <c r="B4181" s="5"/>
      <c r="C4181" s="5" t="s">
        <v>12190</v>
      </c>
      <c r="D4181" s="5" t="s">
        <v>468</v>
      </c>
      <c r="E4181" s="5" t="s">
        <v>12191</v>
      </c>
      <c r="F4181" s="6" t="s">
        <v>12192</v>
      </c>
    </row>
    <row r="4182">
      <c r="A4182" s="5"/>
      <c r="B4182" s="5"/>
      <c r="C4182" s="5" t="s">
        <v>12193</v>
      </c>
      <c r="D4182" s="5" t="s">
        <v>468</v>
      </c>
      <c r="E4182" s="5" t="s">
        <v>12194</v>
      </c>
      <c r="F4182" s="6" t="s">
        <v>12195</v>
      </c>
    </row>
    <row r="4183">
      <c r="A4183" s="5"/>
      <c r="B4183" s="5"/>
      <c r="C4183" s="5" t="s">
        <v>12196</v>
      </c>
      <c r="D4183" s="5" t="s">
        <v>468</v>
      </c>
      <c r="E4183" s="5" t="s">
        <v>12197</v>
      </c>
      <c r="F4183" s="6" t="s">
        <v>12198</v>
      </c>
    </row>
    <row r="4184">
      <c r="A4184" s="5"/>
      <c r="B4184" s="5"/>
      <c r="C4184" s="5" t="s">
        <v>12199</v>
      </c>
      <c r="D4184" s="5" t="s">
        <v>468</v>
      </c>
      <c r="E4184" s="5" t="s">
        <v>12200</v>
      </c>
      <c r="F4184" s="6" t="s">
        <v>12201</v>
      </c>
    </row>
    <row r="4185">
      <c r="A4185" s="5"/>
      <c r="B4185" s="5"/>
      <c r="C4185" s="5" t="s">
        <v>12202</v>
      </c>
      <c r="D4185" s="5" t="s">
        <v>468</v>
      </c>
      <c r="E4185" s="5"/>
      <c r="F4185" s="6" t="s">
        <v>12203</v>
      </c>
    </row>
    <row r="4186">
      <c r="A4186" s="5"/>
      <c r="B4186" s="5"/>
      <c r="C4186" s="5" t="s">
        <v>12204</v>
      </c>
      <c r="D4186" s="5" t="s">
        <v>468</v>
      </c>
      <c r="E4186" s="5"/>
      <c r="F4186" s="6" t="s">
        <v>12205</v>
      </c>
    </row>
    <row r="4187">
      <c r="A4187" s="5"/>
      <c r="B4187" s="5"/>
      <c r="C4187" s="5" t="s">
        <v>12206</v>
      </c>
      <c r="D4187" s="5" t="s">
        <v>468</v>
      </c>
      <c r="E4187" s="5" t="s">
        <v>12207</v>
      </c>
      <c r="F4187" s="6" t="s">
        <v>12208</v>
      </c>
    </row>
    <row r="4188">
      <c r="A4188" s="5"/>
      <c r="B4188" s="5"/>
      <c r="C4188" s="5" t="s">
        <v>12209</v>
      </c>
      <c r="D4188" s="5" t="s">
        <v>468</v>
      </c>
      <c r="E4188" s="5" t="s">
        <v>6923</v>
      </c>
      <c r="F4188" s="6" t="s">
        <v>12210</v>
      </c>
    </row>
    <row r="4189">
      <c r="A4189" s="5"/>
      <c r="B4189" s="5"/>
      <c r="C4189" s="5" t="s">
        <v>12211</v>
      </c>
      <c r="D4189" s="5" t="s">
        <v>468</v>
      </c>
      <c r="E4189" s="5"/>
      <c r="F4189" s="6" t="s">
        <v>12212</v>
      </c>
    </row>
    <row r="4190">
      <c r="A4190" s="5"/>
      <c r="B4190" s="5"/>
      <c r="C4190" s="5" t="s">
        <v>12213</v>
      </c>
      <c r="D4190" s="5" t="s">
        <v>468</v>
      </c>
      <c r="E4190" s="5" t="s">
        <v>12214</v>
      </c>
      <c r="F4190" s="6" t="s">
        <v>12215</v>
      </c>
    </row>
    <row r="4191">
      <c r="A4191" s="5"/>
      <c r="B4191" s="5"/>
      <c r="C4191" s="5" t="s">
        <v>12216</v>
      </c>
      <c r="D4191" s="5" t="s">
        <v>468</v>
      </c>
      <c r="E4191" s="5" t="s">
        <v>12217</v>
      </c>
      <c r="F4191" s="6" t="s">
        <v>12218</v>
      </c>
    </row>
    <row r="4192">
      <c r="A4192" s="5"/>
      <c r="B4192" s="5"/>
      <c r="C4192" s="5" t="s">
        <v>12219</v>
      </c>
      <c r="D4192" s="5" t="s">
        <v>458</v>
      </c>
      <c r="E4192" s="5" t="s">
        <v>12220</v>
      </c>
      <c r="F4192" s="6" t="s">
        <v>12221</v>
      </c>
    </row>
    <row r="4193">
      <c r="A4193" s="5"/>
      <c r="B4193" s="5"/>
      <c r="C4193" s="5" t="s">
        <v>12222</v>
      </c>
      <c r="D4193" s="5" t="s">
        <v>468</v>
      </c>
      <c r="E4193" s="5" t="s">
        <v>12223</v>
      </c>
      <c r="F4193" s="6" t="s">
        <v>12224</v>
      </c>
    </row>
    <row r="4194">
      <c r="A4194" s="5"/>
      <c r="B4194" s="5"/>
      <c r="C4194" s="5" t="s">
        <v>12225</v>
      </c>
      <c r="D4194" s="5" t="s">
        <v>468</v>
      </c>
      <c r="E4194" s="5" t="s">
        <v>12226</v>
      </c>
      <c r="F4194" s="6" t="s">
        <v>12227</v>
      </c>
    </row>
    <row r="4195">
      <c r="A4195" s="5"/>
      <c r="B4195" s="5"/>
      <c r="C4195" s="5" t="s">
        <v>12228</v>
      </c>
      <c r="D4195" s="5" t="s">
        <v>468</v>
      </c>
      <c r="E4195" s="5" t="s">
        <v>12229</v>
      </c>
      <c r="F4195" s="6" t="s">
        <v>12230</v>
      </c>
    </row>
    <row r="4196">
      <c r="A4196" s="5"/>
      <c r="B4196" s="5"/>
      <c r="C4196" s="5" t="s">
        <v>12231</v>
      </c>
      <c r="D4196" s="5" t="s">
        <v>468</v>
      </c>
      <c r="E4196" s="5" t="s">
        <v>12232</v>
      </c>
      <c r="F4196" s="6" t="s">
        <v>12233</v>
      </c>
    </row>
    <row r="4197">
      <c r="A4197" s="5"/>
      <c r="B4197" s="5"/>
      <c r="C4197" s="5" t="s">
        <v>12234</v>
      </c>
      <c r="D4197" s="5" t="s">
        <v>468</v>
      </c>
      <c r="E4197" s="5"/>
      <c r="F4197" s="6" t="s">
        <v>12235</v>
      </c>
    </row>
    <row r="4198">
      <c r="A4198" s="5"/>
      <c r="B4198" s="5"/>
      <c r="C4198" s="5" t="s">
        <v>12236</v>
      </c>
      <c r="D4198" s="5" t="s">
        <v>468</v>
      </c>
      <c r="E4198" s="5" t="s">
        <v>11352</v>
      </c>
      <c r="F4198" s="6" t="s">
        <v>12237</v>
      </c>
    </row>
    <row r="4199">
      <c r="A4199" s="5"/>
      <c r="B4199" s="5"/>
      <c r="C4199" s="5" t="s">
        <v>12238</v>
      </c>
      <c r="D4199" s="5" t="s">
        <v>468</v>
      </c>
      <c r="E4199" s="5" t="s">
        <v>7985</v>
      </c>
      <c r="F4199" s="6" t="s">
        <v>12239</v>
      </c>
    </row>
    <row r="4200">
      <c r="A4200" s="5"/>
      <c r="B4200" s="5"/>
      <c r="C4200" s="5" t="s">
        <v>12240</v>
      </c>
      <c r="D4200" s="5" t="s">
        <v>468</v>
      </c>
      <c r="E4200" s="5" t="s">
        <v>12241</v>
      </c>
      <c r="F4200" s="6" t="s">
        <v>12242</v>
      </c>
    </row>
    <row r="4201">
      <c r="A4201" s="5"/>
      <c r="B4201" s="5"/>
      <c r="C4201" s="5" t="s">
        <v>12243</v>
      </c>
      <c r="D4201" s="5" t="s">
        <v>468</v>
      </c>
      <c r="E4201" s="5" t="s">
        <v>6241</v>
      </c>
      <c r="F4201" s="6" t="s">
        <v>12244</v>
      </c>
    </row>
    <row r="4202">
      <c r="A4202" s="5"/>
      <c r="B4202" s="5"/>
      <c r="C4202" s="5" t="s">
        <v>12245</v>
      </c>
      <c r="D4202" s="5" t="s">
        <v>468</v>
      </c>
      <c r="E4202" s="5" t="s">
        <v>12246</v>
      </c>
      <c r="F4202" s="6" t="s">
        <v>12247</v>
      </c>
    </row>
    <row r="4203">
      <c r="A4203" s="5"/>
      <c r="B4203" s="5"/>
      <c r="C4203" s="5" t="s">
        <v>12248</v>
      </c>
      <c r="D4203" s="5" t="s">
        <v>468</v>
      </c>
      <c r="E4203" s="5" t="s">
        <v>12249</v>
      </c>
      <c r="F4203" s="6" t="s">
        <v>12250</v>
      </c>
    </row>
    <row r="4204">
      <c r="A4204" s="5"/>
      <c r="B4204" s="5"/>
      <c r="C4204" s="5" t="s">
        <v>12251</v>
      </c>
      <c r="D4204" s="5" t="s">
        <v>468</v>
      </c>
      <c r="E4204" s="5" t="s">
        <v>12252</v>
      </c>
      <c r="F4204" s="6" t="s">
        <v>12253</v>
      </c>
    </row>
    <row r="4205">
      <c r="A4205" s="5"/>
      <c r="B4205" s="5"/>
      <c r="C4205" s="5" t="s">
        <v>12254</v>
      </c>
      <c r="D4205" s="5" t="s">
        <v>458</v>
      </c>
      <c r="E4205" s="5" t="s">
        <v>12255</v>
      </c>
      <c r="F4205" s="6" t="s">
        <v>12256</v>
      </c>
    </row>
    <row r="4206">
      <c r="A4206" s="5"/>
      <c r="B4206" s="5"/>
      <c r="C4206" s="5" t="s">
        <v>227</v>
      </c>
      <c r="D4206" s="5" t="s">
        <v>468</v>
      </c>
      <c r="E4206" s="5" t="s">
        <v>12257</v>
      </c>
      <c r="F4206" s="6" t="s">
        <v>12258</v>
      </c>
    </row>
    <row r="4207">
      <c r="A4207" s="5"/>
      <c r="B4207" s="5"/>
      <c r="C4207" s="5" t="s">
        <v>12259</v>
      </c>
      <c r="D4207" s="5" t="s">
        <v>468</v>
      </c>
      <c r="E4207" s="5" t="s">
        <v>12260</v>
      </c>
      <c r="F4207" s="6" t="s">
        <v>12261</v>
      </c>
    </row>
    <row r="4208">
      <c r="A4208" s="5"/>
      <c r="B4208" s="5"/>
      <c r="C4208" s="5" t="s">
        <v>12262</v>
      </c>
      <c r="D4208" s="5" t="s">
        <v>468</v>
      </c>
      <c r="E4208" s="5" t="s">
        <v>12263</v>
      </c>
      <c r="F4208" s="6" t="s">
        <v>12264</v>
      </c>
    </row>
    <row r="4209">
      <c r="A4209" s="5"/>
      <c r="B4209" s="5"/>
      <c r="C4209" s="5" t="s">
        <v>12265</v>
      </c>
      <c r="D4209" s="5" t="s">
        <v>468</v>
      </c>
      <c r="E4209" s="5" t="s">
        <v>12266</v>
      </c>
      <c r="F4209" s="6" t="s">
        <v>12267</v>
      </c>
    </row>
    <row r="4210">
      <c r="A4210" s="5"/>
      <c r="B4210" s="5"/>
      <c r="C4210" s="5" t="s">
        <v>12268</v>
      </c>
      <c r="D4210" s="5" t="s">
        <v>468</v>
      </c>
      <c r="E4210" s="5"/>
      <c r="F4210" s="6" t="s">
        <v>12269</v>
      </c>
    </row>
    <row r="4211">
      <c r="A4211" s="5"/>
      <c r="B4211" s="5"/>
      <c r="C4211" s="5" t="s">
        <v>12270</v>
      </c>
      <c r="D4211" s="5" t="s">
        <v>468</v>
      </c>
      <c r="E4211" s="5" t="s">
        <v>12271</v>
      </c>
      <c r="F4211" s="6" t="s">
        <v>12272</v>
      </c>
    </row>
    <row r="4212">
      <c r="A4212" s="5"/>
      <c r="B4212" s="5"/>
      <c r="C4212" s="5" t="s">
        <v>12273</v>
      </c>
      <c r="D4212" s="5" t="s">
        <v>468</v>
      </c>
      <c r="E4212" s="5" t="s">
        <v>12274</v>
      </c>
      <c r="F4212" s="6" t="s">
        <v>12275</v>
      </c>
    </row>
    <row r="4213">
      <c r="A4213" s="5"/>
      <c r="B4213" s="5"/>
      <c r="C4213" s="5" t="s">
        <v>410</v>
      </c>
      <c r="D4213" s="5" t="s">
        <v>468</v>
      </c>
      <c r="E4213" s="5" t="s">
        <v>10233</v>
      </c>
      <c r="F4213" s="6" t="s">
        <v>12276</v>
      </c>
    </row>
    <row r="4214">
      <c r="A4214" s="5"/>
      <c r="B4214" s="5"/>
      <c r="C4214" s="5" t="s">
        <v>12277</v>
      </c>
      <c r="D4214" s="5" t="s">
        <v>468</v>
      </c>
      <c r="E4214" s="5" t="s">
        <v>12278</v>
      </c>
      <c r="F4214" s="6" t="s">
        <v>12279</v>
      </c>
    </row>
    <row r="4215">
      <c r="A4215" s="5"/>
      <c r="B4215" s="5"/>
      <c r="C4215" s="5" t="s">
        <v>12280</v>
      </c>
      <c r="D4215" s="5" t="s">
        <v>458</v>
      </c>
      <c r="E4215" s="5"/>
      <c r="F4215" s="6" t="s">
        <v>12281</v>
      </c>
    </row>
    <row r="4216">
      <c r="A4216" s="5"/>
      <c r="B4216" s="5"/>
      <c r="C4216" s="5" t="s">
        <v>12282</v>
      </c>
      <c r="D4216" s="5" t="s">
        <v>458</v>
      </c>
      <c r="E4216" s="5" t="s">
        <v>12283</v>
      </c>
      <c r="F4216" s="6" t="s">
        <v>12284</v>
      </c>
    </row>
    <row r="4217">
      <c r="A4217" s="5"/>
      <c r="B4217" s="5"/>
      <c r="C4217" s="5" t="s">
        <v>12285</v>
      </c>
      <c r="D4217" s="5" t="s">
        <v>468</v>
      </c>
      <c r="E4217" s="5" t="s">
        <v>12286</v>
      </c>
      <c r="F4217" s="6" t="s">
        <v>12287</v>
      </c>
    </row>
    <row r="4218">
      <c r="A4218" s="5"/>
      <c r="B4218" s="5"/>
      <c r="C4218" s="5" t="s">
        <v>12288</v>
      </c>
      <c r="D4218" s="5" t="s">
        <v>468</v>
      </c>
      <c r="E4218" s="5" t="s">
        <v>12289</v>
      </c>
      <c r="F4218" s="6" t="s">
        <v>12290</v>
      </c>
    </row>
    <row r="4219">
      <c r="A4219" s="5"/>
      <c r="B4219" s="5"/>
      <c r="C4219" s="5" t="s">
        <v>12291</v>
      </c>
      <c r="D4219" s="5" t="s">
        <v>468</v>
      </c>
      <c r="E4219" s="5" t="s">
        <v>12292</v>
      </c>
      <c r="F4219" s="6" t="s">
        <v>12293</v>
      </c>
    </row>
    <row r="4220">
      <c r="A4220" s="5"/>
      <c r="B4220" s="5"/>
      <c r="C4220" s="5" t="s">
        <v>12294</v>
      </c>
      <c r="D4220" s="5" t="s">
        <v>468</v>
      </c>
      <c r="E4220" s="5" t="s">
        <v>12295</v>
      </c>
      <c r="F4220" s="6" t="s">
        <v>12296</v>
      </c>
    </row>
    <row r="4221">
      <c r="A4221" s="5"/>
      <c r="B4221" s="5"/>
      <c r="C4221" s="5" t="s">
        <v>12297</v>
      </c>
      <c r="D4221" s="5" t="s">
        <v>468</v>
      </c>
      <c r="E4221" s="5" t="s">
        <v>12298</v>
      </c>
      <c r="F4221" s="6" t="s">
        <v>12299</v>
      </c>
    </row>
    <row r="4222">
      <c r="A4222" s="5"/>
      <c r="B4222" s="5"/>
      <c r="C4222" s="5" t="s">
        <v>12300</v>
      </c>
      <c r="D4222" s="5" t="s">
        <v>468</v>
      </c>
      <c r="E4222" s="5" t="s">
        <v>12301</v>
      </c>
      <c r="F4222" s="6" t="s">
        <v>12302</v>
      </c>
    </row>
    <row r="4223">
      <c r="A4223" s="5"/>
      <c r="B4223" s="5"/>
      <c r="C4223" s="5" t="s">
        <v>12303</v>
      </c>
      <c r="D4223" s="5" t="s">
        <v>468</v>
      </c>
      <c r="E4223" s="5" t="s">
        <v>12304</v>
      </c>
      <c r="F4223" s="6" t="s">
        <v>12305</v>
      </c>
    </row>
    <row r="4224">
      <c r="A4224" s="5"/>
      <c r="B4224" s="5"/>
      <c r="C4224" s="5" t="s">
        <v>12306</v>
      </c>
      <c r="D4224" s="5" t="s">
        <v>468</v>
      </c>
      <c r="E4224" s="5" t="s">
        <v>12307</v>
      </c>
      <c r="F4224" s="6" t="s">
        <v>12308</v>
      </c>
    </row>
    <row r="4225">
      <c r="A4225" s="5"/>
      <c r="B4225" s="5"/>
      <c r="C4225" s="5" t="s">
        <v>12309</v>
      </c>
      <c r="D4225" s="5" t="s">
        <v>468</v>
      </c>
      <c r="E4225" s="5" t="s">
        <v>12310</v>
      </c>
      <c r="F4225" s="6" t="s">
        <v>12311</v>
      </c>
    </row>
    <row r="4226">
      <c r="A4226" s="5"/>
      <c r="B4226" s="5"/>
      <c r="C4226" s="5" t="s">
        <v>12312</v>
      </c>
      <c r="D4226" s="5" t="s">
        <v>468</v>
      </c>
      <c r="E4226" s="5" t="s">
        <v>12313</v>
      </c>
      <c r="F4226" s="6" t="s">
        <v>12314</v>
      </c>
    </row>
    <row r="4227">
      <c r="A4227" s="5"/>
      <c r="B4227" s="5"/>
      <c r="C4227" s="5" t="s">
        <v>12315</v>
      </c>
      <c r="D4227" s="5" t="s">
        <v>468</v>
      </c>
      <c r="E4227" s="5"/>
      <c r="F4227" s="6" t="s">
        <v>12316</v>
      </c>
    </row>
    <row r="4228">
      <c r="A4228" s="5"/>
      <c r="B4228" s="5"/>
      <c r="C4228" s="5" t="s">
        <v>12317</v>
      </c>
      <c r="D4228" s="5" t="s">
        <v>468</v>
      </c>
      <c r="E4228" s="5" t="s">
        <v>12318</v>
      </c>
      <c r="F4228" s="6" t="s">
        <v>12319</v>
      </c>
    </row>
    <row r="4229">
      <c r="A4229" s="5"/>
      <c r="B4229" s="5"/>
      <c r="C4229" s="5" t="s">
        <v>12320</v>
      </c>
      <c r="D4229" s="5" t="s">
        <v>468</v>
      </c>
      <c r="E4229" s="5" t="s">
        <v>12321</v>
      </c>
      <c r="F4229" s="6" t="s">
        <v>12322</v>
      </c>
    </row>
    <row r="4230">
      <c r="A4230" s="5"/>
      <c r="B4230" s="5"/>
      <c r="C4230" s="5" t="s">
        <v>12323</v>
      </c>
      <c r="D4230" s="5" t="s">
        <v>468</v>
      </c>
      <c r="E4230" s="5"/>
      <c r="F4230" s="6" t="s">
        <v>12324</v>
      </c>
    </row>
    <row r="4231">
      <c r="A4231" s="5"/>
      <c r="B4231" s="5"/>
      <c r="C4231" s="5" t="s">
        <v>12325</v>
      </c>
      <c r="D4231" s="5" t="s">
        <v>468</v>
      </c>
      <c r="E4231" s="5" t="s">
        <v>12326</v>
      </c>
      <c r="F4231" s="6" t="s">
        <v>12327</v>
      </c>
    </row>
    <row r="4232">
      <c r="A4232" s="5"/>
      <c r="B4232" s="5"/>
      <c r="C4232" s="5" t="s">
        <v>12328</v>
      </c>
      <c r="D4232" s="5" t="s">
        <v>468</v>
      </c>
      <c r="E4232" s="5" t="s">
        <v>12329</v>
      </c>
      <c r="F4232" s="6" t="s">
        <v>12330</v>
      </c>
    </row>
    <row r="4233">
      <c r="A4233" s="5"/>
      <c r="B4233" s="5"/>
      <c r="C4233" s="5" t="s">
        <v>12331</v>
      </c>
      <c r="D4233" s="5" t="s">
        <v>468</v>
      </c>
      <c r="E4233" s="5" t="s">
        <v>12332</v>
      </c>
      <c r="F4233" s="6" t="s">
        <v>12333</v>
      </c>
    </row>
    <row r="4234">
      <c r="A4234" s="5"/>
      <c r="B4234" s="5"/>
      <c r="C4234" s="5" t="s">
        <v>12334</v>
      </c>
      <c r="D4234" s="5" t="s">
        <v>468</v>
      </c>
      <c r="E4234" s="5"/>
      <c r="F4234" s="6" t="s">
        <v>12335</v>
      </c>
    </row>
    <row r="4235">
      <c r="A4235" s="5"/>
      <c r="B4235" s="5"/>
      <c r="C4235" s="5" t="s">
        <v>12336</v>
      </c>
      <c r="D4235" s="5" t="s">
        <v>468</v>
      </c>
      <c r="E4235" s="5" t="s">
        <v>12337</v>
      </c>
      <c r="F4235" s="6" t="s">
        <v>12338</v>
      </c>
    </row>
    <row r="4236">
      <c r="A4236" s="5"/>
      <c r="B4236" s="5"/>
      <c r="C4236" s="5" t="s">
        <v>12339</v>
      </c>
      <c r="D4236" s="5" t="s">
        <v>468</v>
      </c>
      <c r="E4236" s="5" t="s">
        <v>12340</v>
      </c>
      <c r="F4236" s="6" t="s">
        <v>12341</v>
      </c>
    </row>
    <row r="4237">
      <c r="A4237" s="5"/>
      <c r="B4237" s="5"/>
      <c r="C4237" s="5" t="s">
        <v>12342</v>
      </c>
      <c r="D4237" s="5" t="s">
        <v>468</v>
      </c>
      <c r="E4237" s="5" t="s">
        <v>12343</v>
      </c>
      <c r="F4237" s="6" t="s">
        <v>12344</v>
      </c>
    </row>
    <row r="4238">
      <c r="A4238" s="5"/>
      <c r="B4238" s="5"/>
      <c r="C4238" s="5" t="s">
        <v>12345</v>
      </c>
      <c r="D4238" s="5" t="s">
        <v>468</v>
      </c>
      <c r="E4238" s="5" t="s">
        <v>12346</v>
      </c>
      <c r="F4238" s="6" t="s">
        <v>12347</v>
      </c>
    </row>
    <row r="4239">
      <c r="A4239" s="5"/>
      <c r="B4239" s="5"/>
      <c r="C4239" s="5" t="s">
        <v>12348</v>
      </c>
      <c r="D4239" s="5" t="s">
        <v>468</v>
      </c>
      <c r="E4239" s="5" t="s">
        <v>6241</v>
      </c>
      <c r="F4239" s="6" t="s">
        <v>12349</v>
      </c>
    </row>
    <row r="4240">
      <c r="A4240" s="5"/>
      <c r="B4240" s="5"/>
      <c r="C4240" s="5" t="s">
        <v>12350</v>
      </c>
      <c r="D4240" s="5" t="s">
        <v>468</v>
      </c>
      <c r="E4240" s="5" t="s">
        <v>12351</v>
      </c>
      <c r="F4240" s="6" t="s">
        <v>12352</v>
      </c>
    </row>
    <row r="4241">
      <c r="A4241" s="5"/>
      <c r="B4241" s="5"/>
      <c r="C4241" s="5" t="s">
        <v>12353</v>
      </c>
      <c r="D4241" s="5" t="s">
        <v>468</v>
      </c>
      <c r="E4241" s="5" t="s">
        <v>9493</v>
      </c>
      <c r="F4241" s="6" t="s">
        <v>12354</v>
      </c>
    </row>
    <row r="4242">
      <c r="A4242" s="5"/>
      <c r="B4242" s="5"/>
      <c r="C4242" s="5" t="s">
        <v>12355</v>
      </c>
      <c r="D4242" s="5" t="s">
        <v>468</v>
      </c>
      <c r="E4242" s="5" t="s">
        <v>12356</v>
      </c>
      <c r="F4242" s="6" t="s">
        <v>12357</v>
      </c>
    </row>
    <row r="4243">
      <c r="A4243" s="5"/>
      <c r="B4243" s="5"/>
      <c r="C4243" s="5" t="s">
        <v>12358</v>
      </c>
      <c r="D4243" s="5" t="s">
        <v>468</v>
      </c>
      <c r="E4243" s="5" t="s">
        <v>12359</v>
      </c>
      <c r="F4243" s="6" t="s">
        <v>12360</v>
      </c>
    </row>
    <row r="4244">
      <c r="A4244" s="5"/>
      <c r="B4244" s="5"/>
      <c r="C4244" s="5" t="s">
        <v>12361</v>
      </c>
      <c r="D4244" s="5" t="s">
        <v>468</v>
      </c>
      <c r="E4244" s="5" t="s">
        <v>12362</v>
      </c>
      <c r="F4244" s="6" t="s">
        <v>12363</v>
      </c>
    </row>
    <row r="4245">
      <c r="A4245" s="5"/>
      <c r="B4245" s="5"/>
      <c r="C4245" s="5" t="s">
        <v>12364</v>
      </c>
      <c r="D4245" s="5" t="s">
        <v>468</v>
      </c>
      <c r="E4245" s="5" t="s">
        <v>12365</v>
      </c>
      <c r="F4245" s="6" t="s">
        <v>12366</v>
      </c>
    </row>
    <row r="4246">
      <c r="A4246" s="5"/>
      <c r="B4246" s="5"/>
      <c r="C4246" s="5" t="s">
        <v>12367</v>
      </c>
      <c r="D4246" s="5" t="s">
        <v>468</v>
      </c>
      <c r="E4246" s="5" t="s">
        <v>12368</v>
      </c>
      <c r="F4246" s="6" t="s">
        <v>12369</v>
      </c>
    </row>
    <row r="4247">
      <c r="A4247" s="5"/>
      <c r="B4247" s="5"/>
      <c r="C4247" s="5" t="s">
        <v>12370</v>
      </c>
      <c r="D4247" s="5" t="s">
        <v>468</v>
      </c>
      <c r="E4247" s="5" t="s">
        <v>12371</v>
      </c>
      <c r="F4247" s="6" t="s">
        <v>12372</v>
      </c>
    </row>
    <row r="4248">
      <c r="A4248" s="5"/>
      <c r="B4248" s="5"/>
      <c r="C4248" s="5" t="s">
        <v>12373</v>
      </c>
      <c r="D4248" s="5" t="s">
        <v>468</v>
      </c>
      <c r="E4248" s="5"/>
      <c r="F4248" s="6" t="s">
        <v>12374</v>
      </c>
    </row>
    <row r="4249">
      <c r="A4249" s="5"/>
      <c r="B4249" s="5"/>
      <c r="C4249" s="5" t="s">
        <v>380</v>
      </c>
      <c r="D4249" s="5" t="s">
        <v>468</v>
      </c>
      <c r="E4249" s="5" t="s">
        <v>12375</v>
      </c>
      <c r="F4249" s="6" t="s">
        <v>12376</v>
      </c>
    </row>
    <row r="4250">
      <c r="A4250" s="5"/>
      <c r="B4250" s="5"/>
      <c r="C4250" s="5" t="s">
        <v>12377</v>
      </c>
      <c r="D4250" s="5" t="s">
        <v>468</v>
      </c>
      <c r="E4250" s="5" t="s">
        <v>12378</v>
      </c>
      <c r="F4250" s="6" t="s">
        <v>12379</v>
      </c>
    </row>
    <row r="4251">
      <c r="A4251" s="5"/>
      <c r="B4251" s="5"/>
      <c r="C4251" s="5" t="s">
        <v>12380</v>
      </c>
      <c r="D4251" s="5" t="s">
        <v>468</v>
      </c>
      <c r="E4251" s="5" t="s">
        <v>12381</v>
      </c>
      <c r="F4251" s="6" t="s">
        <v>12382</v>
      </c>
    </row>
    <row r="4252">
      <c r="A4252" s="5"/>
      <c r="B4252" s="5"/>
      <c r="C4252" s="5" t="s">
        <v>12383</v>
      </c>
      <c r="D4252" s="5" t="s">
        <v>468</v>
      </c>
      <c r="E4252" s="5" t="s">
        <v>12384</v>
      </c>
      <c r="F4252" s="6" t="s">
        <v>12385</v>
      </c>
    </row>
    <row r="4253">
      <c r="A4253" s="5"/>
      <c r="B4253" s="5"/>
      <c r="C4253" s="5" t="s">
        <v>12386</v>
      </c>
      <c r="D4253" s="5" t="s">
        <v>468</v>
      </c>
      <c r="E4253" s="5" t="s">
        <v>12387</v>
      </c>
      <c r="F4253" s="6" t="s">
        <v>12388</v>
      </c>
    </row>
    <row r="4254">
      <c r="A4254" s="5"/>
      <c r="B4254" s="5"/>
      <c r="C4254" s="5" t="s">
        <v>12389</v>
      </c>
      <c r="D4254" s="5" t="s">
        <v>468</v>
      </c>
      <c r="E4254" s="5"/>
      <c r="F4254" s="6" t="s">
        <v>12390</v>
      </c>
    </row>
    <row r="4255">
      <c r="A4255" s="5"/>
      <c r="B4255" s="5"/>
      <c r="C4255" s="5" t="s">
        <v>12391</v>
      </c>
      <c r="D4255" s="5" t="s">
        <v>468</v>
      </c>
      <c r="E4255" s="5"/>
      <c r="F4255" s="6" t="s">
        <v>12392</v>
      </c>
    </row>
    <row r="4256">
      <c r="A4256" s="5"/>
      <c r="B4256" s="5"/>
      <c r="C4256" s="5" t="s">
        <v>12393</v>
      </c>
      <c r="D4256" s="5" t="s">
        <v>468</v>
      </c>
      <c r="E4256" s="5" t="s">
        <v>12394</v>
      </c>
      <c r="F4256" s="6" t="s">
        <v>12395</v>
      </c>
    </row>
    <row r="4257">
      <c r="A4257" s="5"/>
      <c r="B4257" s="5"/>
      <c r="C4257" s="5" t="s">
        <v>12396</v>
      </c>
      <c r="D4257" s="5" t="s">
        <v>468</v>
      </c>
      <c r="E4257" s="5" t="s">
        <v>12397</v>
      </c>
      <c r="F4257" s="6" t="s">
        <v>12398</v>
      </c>
    </row>
    <row r="4258">
      <c r="A4258" s="5"/>
      <c r="B4258" s="5"/>
      <c r="C4258" s="5" t="s">
        <v>12399</v>
      </c>
      <c r="D4258" s="5" t="s">
        <v>468</v>
      </c>
      <c r="E4258" s="5" t="s">
        <v>12400</v>
      </c>
      <c r="F4258" s="6" t="s">
        <v>12401</v>
      </c>
    </row>
    <row r="4259">
      <c r="A4259" s="5"/>
      <c r="B4259" s="5"/>
      <c r="C4259" s="5" t="s">
        <v>12402</v>
      </c>
      <c r="D4259" s="5" t="s">
        <v>468</v>
      </c>
      <c r="E4259" s="5" t="s">
        <v>12403</v>
      </c>
      <c r="F4259" s="6" t="s">
        <v>12404</v>
      </c>
    </row>
    <row r="4260">
      <c r="A4260" s="5"/>
      <c r="B4260" s="5"/>
      <c r="C4260" s="5" t="s">
        <v>12405</v>
      </c>
      <c r="D4260" s="5" t="s">
        <v>468</v>
      </c>
      <c r="E4260" s="5"/>
      <c r="F4260" s="6" t="s">
        <v>12406</v>
      </c>
    </row>
    <row r="4261">
      <c r="A4261" s="5"/>
      <c r="B4261" s="5"/>
      <c r="C4261" s="5" t="s">
        <v>12407</v>
      </c>
      <c r="D4261" s="5" t="s">
        <v>468</v>
      </c>
      <c r="E4261" s="5" t="s">
        <v>12408</v>
      </c>
      <c r="F4261" s="6" t="s">
        <v>12409</v>
      </c>
    </row>
    <row r="4262">
      <c r="A4262" s="5"/>
      <c r="B4262" s="5"/>
      <c r="C4262" s="5" t="s">
        <v>12410</v>
      </c>
      <c r="D4262" s="5" t="s">
        <v>468</v>
      </c>
      <c r="E4262" s="5" t="s">
        <v>12411</v>
      </c>
      <c r="F4262" s="6" t="s">
        <v>12412</v>
      </c>
    </row>
    <row r="4263">
      <c r="A4263" s="5"/>
      <c r="B4263" s="5"/>
      <c r="C4263" s="5" t="s">
        <v>12413</v>
      </c>
      <c r="D4263" s="5" t="s">
        <v>468</v>
      </c>
      <c r="E4263" s="5"/>
      <c r="F4263" s="6" t="s">
        <v>12414</v>
      </c>
    </row>
    <row r="4264">
      <c r="A4264" s="5"/>
      <c r="B4264" s="5"/>
      <c r="C4264" s="5" t="s">
        <v>12415</v>
      </c>
      <c r="D4264" s="5" t="s">
        <v>468</v>
      </c>
      <c r="E4264" s="5" t="s">
        <v>12416</v>
      </c>
      <c r="F4264" s="6" t="s">
        <v>12417</v>
      </c>
    </row>
    <row r="4265">
      <c r="A4265" s="5"/>
      <c r="B4265" s="5"/>
      <c r="C4265" s="5" t="s">
        <v>12418</v>
      </c>
      <c r="D4265" s="5" t="s">
        <v>458</v>
      </c>
      <c r="E4265" s="5"/>
      <c r="F4265" s="6" t="s">
        <v>12419</v>
      </c>
    </row>
    <row r="4266">
      <c r="A4266" s="5"/>
      <c r="B4266" s="5"/>
      <c r="C4266" s="5" t="s">
        <v>12420</v>
      </c>
      <c r="D4266" s="5" t="s">
        <v>468</v>
      </c>
      <c r="E4266" s="5" t="s">
        <v>12421</v>
      </c>
      <c r="F4266" s="6" t="s">
        <v>12422</v>
      </c>
    </row>
    <row r="4267">
      <c r="A4267" s="5"/>
      <c r="B4267" s="5"/>
      <c r="C4267" s="5" t="s">
        <v>12423</v>
      </c>
      <c r="D4267" s="5" t="s">
        <v>468</v>
      </c>
      <c r="E4267" s="5" t="s">
        <v>12424</v>
      </c>
      <c r="F4267" s="6" t="s">
        <v>12425</v>
      </c>
    </row>
    <row r="4268">
      <c r="A4268" s="5"/>
      <c r="B4268" s="5"/>
      <c r="C4268" s="5" t="s">
        <v>12426</v>
      </c>
      <c r="D4268" s="5" t="s">
        <v>468</v>
      </c>
      <c r="E4268" s="5" t="s">
        <v>12427</v>
      </c>
      <c r="F4268" s="6" t="s">
        <v>12428</v>
      </c>
    </row>
    <row r="4269">
      <c r="A4269" s="5"/>
      <c r="B4269" s="5"/>
      <c r="C4269" s="5" t="s">
        <v>12429</v>
      </c>
      <c r="D4269" s="5" t="s">
        <v>468</v>
      </c>
      <c r="E4269" s="5"/>
      <c r="F4269" s="6" t="s">
        <v>12430</v>
      </c>
    </row>
    <row r="4270">
      <c r="A4270" s="5"/>
      <c r="B4270" s="5"/>
      <c r="C4270" s="5" t="s">
        <v>12431</v>
      </c>
      <c r="D4270" s="5" t="s">
        <v>468</v>
      </c>
      <c r="E4270" s="5" t="s">
        <v>12432</v>
      </c>
      <c r="F4270" s="6" t="s">
        <v>12433</v>
      </c>
    </row>
    <row r="4271">
      <c r="A4271" s="5"/>
      <c r="B4271" s="5"/>
      <c r="C4271" s="5" t="s">
        <v>12434</v>
      </c>
      <c r="D4271" s="5" t="s">
        <v>468</v>
      </c>
      <c r="E4271" s="5" t="s">
        <v>12435</v>
      </c>
      <c r="F4271" s="6" t="s">
        <v>12436</v>
      </c>
    </row>
    <row r="4272">
      <c r="A4272" s="5"/>
      <c r="B4272" s="5"/>
      <c r="C4272" s="5" t="s">
        <v>12437</v>
      </c>
      <c r="D4272" s="5" t="s">
        <v>468</v>
      </c>
      <c r="E4272" s="5" t="s">
        <v>12438</v>
      </c>
      <c r="F4272" s="6" t="s">
        <v>12439</v>
      </c>
    </row>
    <row r="4273">
      <c r="A4273" s="5"/>
      <c r="B4273" s="5"/>
      <c r="C4273" s="5" t="s">
        <v>12440</v>
      </c>
      <c r="D4273" s="5" t="s">
        <v>4620</v>
      </c>
      <c r="E4273" s="5"/>
      <c r="F4273" s="6" t="s">
        <v>12441</v>
      </c>
    </row>
    <row r="4274">
      <c r="A4274" s="5"/>
      <c r="B4274" s="5"/>
      <c r="C4274" s="5" t="s">
        <v>12442</v>
      </c>
      <c r="D4274" s="5" t="s">
        <v>468</v>
      </c>
      <c r="E4274" s="5" t="s">
        <v>12443</v>
      </c>
      <c r="F4274" s="6" t="s">
        <v>12444</v>
      </c>
    </row>
    <row r="4275">
      <c r="A4275" s="5"/>
      <c r="B4275" s="5"/>
      <c r="C4275" s="5" t="s">
        <v>12445</v>
      </c>
      <c r="D4275" s="5" t="s">
        <v>468</v>
      </c>
      <c r="E4275" s="5" t="s">
        <v>12446</v>
      </c>
      <c r="F4275" s="6" t="s">
        <v>12447</v>
      </c>
    </row>
    <row r="4276">
      <c r="A4276" s="5"/>
      <c r="B4276" s="5"/>
      <c r="C4276" s="5" t="s">
        <v>12448</v>
      </c>
      <c r="D4276" s="5" t="s">
        <v>468</v>
      </c>
      <c r="E4276" s="5" t="s">
        <v>12449</v>
      </c>
      <c r="F4276" s="6" t="s">
        <v>12450</v>
      </c>
    </row>
    <row r="4277">
      <c r="A4277" s="5"/>
      <c r="B4277" s="5"/>
      <c r="C4277" s="5" t="s">
        <v>12451</v>
      </c>
      <c r="D4277" s="5" t="s">
        <v>468</v>
      </c>
      <c r="E4277" s="5"/>
      <c r="F4277" s="6" t="s">
        <v>12452</v>
      </c>
    </row>
    <row r="4278">
      <c r="A4278" s="5"/>
      <c r="B4278" s="5"/>
      <c r="C4278" s="5" t="s">
        <v>12453</v>
      </c>
      <c r="D4278" s="5" t="s">
        <v>468</v>
      </c>
      <c r="E4278" s="5" t="s">
        <v>12454</v>
      </c>
      <c r="F4278" s="6" t="s">
        <v>12455</v>
      </c>
    </row>
    <row r="4279">
      <c r="A4279" s="5"/>
      <c r="B4279" s="5"/>
      <c r="C4279" s="5" t="s">
        <v>12456</v>
      </c>
      <c r="D4279" s="5" t="s">
        <v>4620</v>
      </c>
      <c r="E4279" s="5" t="s">
        <v>12457</v>
      </c>
      <c r="F4279" s="6" t="s">
        <v>12458</v>
      </c>
    </row>
    <row r="4280">
      <c r="A4280" s="5"/>
      <c r="B4280" s="5"/>
      <c r="C4280" s="5" t="s">
        <v>12459</v>
      </c>
      <c r="D4280" s="5" t="s">
        <v>468</v>
      </c>
      <c r="E4280" s="5" t="s">
        <v>12460</v>
      </c>
      <c r="F4280" s="6" t="s">
        <v>12461</v>
      </c>
    </row>
    <row r="4281">
      <c r="A4281" s="5"/>
      <c r="B4281" s="5"/>
      <c r="C4281" s="5" t="s">
        <v>12462</v>
      </c>
      <c r="D4281" s="5" t="s">
        <v>468</v>
      </c>
      <c r="E4281" s="5"/>
      <c r="F4281" s="6" t="s">
        <v>12463</v>
      </c>
    </row>
    <row r="4282">
      <c r="A4282" s="5"/>
      <c r="B4282" s="5"/>
      <c r="C4282" s="5" t="s">
        <v>12464</v>
      </c>
      <c r="D4282" s="5" t="s">
        <v>468</v>
      </c>
      <c r="E4282" s="5"/>
      <c r="F4282" s="6" t="s">
        <v>12465</v>
      </c>
    </row>
    <row r="4283">
      <c r="A4283" s="5"/>
      <c r="B4283" s="5"/>
      <c r="C4283" s="5" t="s">
        <v>12466</v>
      </c>
      <c r="D4283" s="5" t="s">
        <v>468</v>
      </c>
      <c r="E4283" s="5" t="s">
        <v>12467</v>
      </c>
      <c r="F4283" s="6" t="s">
        <v>12468</v>
      </c>
    </row>
    <row r="4284">
      <c r="A4284" s="5"/>
      <c r="B4284" s="5"/>
      <c r="C4284" s="5" t="s">
        <v>12469</v>
      </c>
      <c r="D4284" s="5" t="s">
        <v>468</v>
      </c>
      <c r="E4284" s="5" t="s">
        <v>12470</v>
      </c>
      <c r="F4284" s="6" t="s">
        <v>12471</v>
      </c>
    </row>
    <row r="4285">
      <c r="A4285" s="5"/>
      <c r="B4285" s="5"/>
      <c r="C4285" s="5" t="s">
        <v>12472</v>
      </c>
      <c r="D4285" s="5" t="s">
        <v>468</v>
      </c>
      <c r="E4285" s="5" t="s">
        <v>12473</v>
      </c>
      <c r="F4285" s="6" t="s">
        <v>12474</v>
      </c>
    </row>
    <row r="4286">
      <c r="A4286" s="5"/>
      <c r="B4286" s="5"/>
      <c r="C4286" s="5" t="s">
        <v>12475</v>
      </c>
      <c r="D4286" s="5" t="s">
        <v>468</v>
      </c>
      <c r="E4286" s="5" t="s">
        <v>12476</v>
      </c>
      <c r="F4286" s="6" t="s">
        <v>12477</v>
      </c>
    </row>
    <row r="4287">
      <c r="A4287" s="5"/>
      <c r="B4287" s="5"/>
      <c r="C4287" s="5" t="s">
        <v>12478</v>
      </c>
      <c r="D4287" s="5" t="s">
        <v>468</v>
      </c>
      <c r="E4287" s="5" t="s">
        <v>12479</v>
      </c>
      <c r="F4287" s="6" t="s">
        <v>12480</v>
      </c>
    </row>
    <row r="4288">
      <c r="A4288" s="5"/>
      <c r="B4288" s="5"/>
      <c r="C4288" s="5" t="s">
        <v>12481</v>
      </c>
      <c r="D4288" s="5" t="s">
        <v>468</v>
      </c>
      <c r="E4288" s="5" t="s">
        <v>12482</v>
      </c>
      <c r="F4288" s="6" t="s">
        <v>12483</v>
      </c>
    </row>
    <row r="4289">
      <c r="A4289" s="5"/>
      <c r="B4289" s="5"/>
      <c r="C4289" s="5" t="s">
        <v>12484</v>
      </c>
      <c r="D4289" s="5" t="s">
        <v>468</v>
      </c>
      <c r="E4289" s="5" t="s">
        <v>12485</v>
      </c>
      <c r="F4289" s="6" t="s">
        <v>12486</v>
      </c>
    </row>
    <row r="4290">
      <c r="A4290" s="5"/>
      <c r="B4290" s="5"/>
      <c r="C4290" s="5" t="s">
        <v>12487</v>
      </c>
      <c r="D4290" s="5" t="s">
        <v>468</v>
      </c>
      <c r="E4290" s="5" t="s">
        <v>12488</v>
      </c>
      <c r="F4290" s="6" t="s">
        <v>12489</v>
      </c>
    </row>
    <row r="4291">
      <c r="A4291" s="5"/>
      <c r="B4291" s="5"/>
      <c r="C4291" s="5" t="s">
        <v>12490</v>
      </c>
      <c r="D4291" s="5" t="s">
        <v>468</v>
      </c>
      <c r="E4291" s="5" t="s">
        <v>12491</v>
      </c>
      <c r="F4291" s="6" t="s">
        <v>12492</v>
      </c>
    </row>
    <row r="4292">
      <c r="A4292" s="5"/>
      <c r="B4292" s="5"/>
      <c r="C4292" s="5" t="s">
        <v>12493</v>
      </c>
      <c r="D4292" s="5" t="s">
        <v>468</v>
      </c>
      <c r="E4292" s="5" t="s">
        <v>6506</v>
      </c>
      <c r="F4292" s="6" t="s">
        <v>12494</v>
      </c>
    </row>
    <row r="4293">
      <c r="A4293" s="5"/>
      <c r="B4293" s="5"/>
      <c r="C4293" s="5" t="s">
        <v>12495</v>
      </c>
      <c r="D4293" s="5" t="s">
        <v>468</v>
      </c>
      <c r="E4293" s="5" t="s">
        <v>12496</v>
      </c>
      <c r="F4293" s="6" t="s">
        <v>12497</v>
      </c>
    </row>
    <row r="4294">
      <c r="A4294" s="5"/>
      <c r="B4294" s="5"/>
      <c r="C4294" s="5" t="s">
        <v>12498</v>
      </c>
      <c r="D4294" s="5" t="s">
        <v>468</v>
      </c>
      <c r="E4294" s="5" t="s">
        <v>12499</v>
      </c>
      <c r="F4294" s="6" t="s">
        <v>12500</v>
      </c>
    </row>
    <row r="4295">
      <c r="A4295" s="5"/>
      <c r="B4295" s="5"/>
      <c r="C4295" s="5" t="s">
        <v>12501</v>
      </c>
      <c r="D4295" s="5" t="s">
        <v>468</v>
      </c>
      <c r="E4295" s="5"/>
      <c r="F4295" s="6" t="s">
        <v>12502</v>
      </c>
    </row>
    <row r="4296">
      <c r="A4296" s="5"/>
      <c r="B4296" s="5"/>
      <c r="C4296" s="5" t="s">
        <v>12503</v>
      </c>
      <c r="D4296" s="5" t="s">
        <v>468</v>
      </c>
      <c r="E4296" s="5" t="s">
        <v>12504</v>
      </c>
      <c r="F4296" s="6" t="s">
        <v>12505</v>
      </c>
    </row>
    <row r="4297">
      <c r="A4297" s="5"/>
      <c r="B4297" s="5"/>
      <c r="C4297" s="5" t="s">
        <v>12506</v>
      </c>
      <c r="D4297" s="5" t="s">
        <v>468</v>
      </c>
      <c r="E4297" s="5" t="s">
        <v>12507</v>
      </c>
      <c r="F4297" s="6" t="s">
        <v>12508</v>
      </c>
    </row>
    <row r="4298">
      <c r="A4298" s="5"/>
      <c r="B4298" s="5"/>
      <c r="C4298" s="5" t="s">
        <v>12509</v>
      </c>
      <c r="D4298" s="5" t="s">
        <v>4620</v>
      </c>
      <c r="E4298" s="5" t="s">
        <v>12510</v>
      </c>
      <c r="F4298" s="6" t="s">
        <v>12511</v>
      </c>
    </row>
    <row r="4299">
      <c r="A4299" s="5"/>
      <c r="B4299" s="5"/>
      <c r="C4299" s="5" t="s">
        <v>12512</v>
      </c>
      <c r="D4299" s="5" t="s">
        <v>468</v>
      </c>
      <c r="E4299" s="5"/>
      <c r="F4299" s="6" t="s">
        <v>12513</v>
      </c>
    </row>
    <row r="4300">
      <c r="A4300" s="5"/>
      <c r="B4300" s="5"/>
      <c r="C4300" s="5" t="s">
        <v>12514</v>
      </c>
      <c r="D4300" s="5" t="s">
        <v>4620</v>
      </c>
      <c r="E4300" s="5"/>
      <c r="F4300" s="6" t="s">
        <v>12515</v>
      </c>
    </row>
    <row r="4301">
      <c r="A4301" s="5"/>
      <c r="B4301" s="5"/>
      <c r="C4301" s="5" t="s">
        <v>12516</v>
      </c>
      <c r="D4301" s="5" t="s">
        <v>468</v>
      </c>
      <c r="E4301" s="5" t="s">
        <v>12517</v>
      </c>
      <c r="F4301" s="6" t="s">
        <v>12518</v>
      </c>
    </row>
    <row r="4302">
      <c r="A4302" s="5"/>
      <c r="B4302" s="5"/>
      <c r="C4302" s="5" t="s">
        <v>12519</v>
      </c>
      <c r="D4302" s="5" t="s">
        <v>468</v>
      </c>
      <c r="E4302" s="5" t="s">
        <v>12520</v>
      </c>
      <c r="F4302" s="6" t="s">
        <v>12521</v>
      </c>
    </row>
    <row r="4303">
      <c r="A4303" s="5"/>
      <c r="B4303" s="5"/>
      <c r="C4303" s="5" t="s">
        <v>12522</v>
      </c>
      <c r="D4303" s="5" t="s">
        <v>468</v>
      </c>
      <c r="E4303" s="5" t="s">
        <v>12523</v>
      </c>
      <c r="F4303" s="6" t="s">
        <v>12524</v>
      </c>
    </row>
    <row r="4304">
      <c r="A4304" s="5"/>
      <c r="B4304" s="5"/>
      <c r="C4304" s="5" t="s">
        <v>12525</v>
      </c>
      <c r="D4304" s="5" t="s">
        <v>468</v>
      </c>
      <c r="E4304" s="5" t="s">
        <v>12526</v>
      </c>
      <c r="F4304" s="6" t="s">
        <v>12527</v>
      </c>
    </row>
    <row r="4305">
      <c r="A4305" s="5"/>
      <c r="B4305" s="5"/>
      <c r="C4305" s="5" t="s">
        <v>12528</v>
      </c>
      <c r="D4305" s="5" t="s">
        <v>468</v>
      </c>
      <c r="E4305" s="5" t="s">
        <v>12529</v>
      </c>
      <c r="F4305" s="6" t="s">
        <v>12530</v>
      </c>
    </row>
    <row r="4306">
      <c r="A4306" s="5"/>
      <c r="B4306" s="5"/>
      <c r="C4306" s="5" t="s">
        <v>12531</v>
      </c>
      <c r="D4306" s="5" t="s">
        <v>4620</v>
      </c>
      <c r="E4306" s="5"/>
      <c r="F4306" s="6" t="s">
        <v>12532</v>
      </c>
    </row>
    <row r="4307">
      <c r="A4307" s="5"/>
      <c r="B4307" s="5"/>
      <c r="C4307" s="5" t="s">
        <v>12533</v>
      </c>
      <c r="D4307" s="5" t="s">
        <v>468</v>
      </c>
      <c r="E4307" s="5" t="s">
        <v>12534</v>
      </c>
      <c r="F4307" s="6" t="s">
        <v>12535</v>
      </c>
    </row>
    <row r="4308">
      <c r="A4308" s="5"/>
      <c r="B4308" s="5"/>
      <c r="C4308" s="5" t="s">
        <v>12536</v>
      </c>
      <c r="D4308" s="5" t="s">
        <v>468</v>
      </c>
      <c r="E4308" s="5" t="s">
        <v>12537</v>
      </c>
      <c r="F4308" s="6" t="s">
        <v>12538</v>
      </c>
    </row>
    <row r="4309">
      <c r="A4309" s="5"/>
      <c r="B4309" s="5"/>
      <c r="C4309" s="5" t="s">
        <v>12539</v>
      </c>
      <c r="D4309" s="5" t="s">
        <v>468</v>
      </c>
      <c r="E4309" s="5" t="s">
        <v>12540</v>
      </c>
      <c r="F4309" s="6" t="s">
        <v>12541</v>
      </c>
    </row>
    <row r="4310">
      <c r="A4310" s="5"/>
      <c r="B4310" s="5"/>
      <c r="C4310" s="5" t="s">
        <v>12542</v>
      </c>
      <c r="D4310" s="5" t="s">
        <v>468</v>
      </c>
      <c r="E4310" s="5" t="s">
        <v>12543</v>
      </c>
      <c r="F4310" s="6" t="s">
        <v>12544</v>
      </c>
    </row>
    <row r="4311">
      <c r="A4311" s="5"/>
      <c r="B4311" s="5"/>
      <c r="C4311" s="5" t="s">
        <v>12545</v>
      </c>
      <c r="D4311" s="5" t="s">
        <v>468</v>
      </c>
      <c r="E4311" s="5" t="s">
        <v>12546</v>
      </c>
      <c r="F4311" s="6" t="s">
        <v>12547</v>
      </c>
    </row>
    <row r="4312">
      <c r="A4312" s="5"/>
      <c r="B4312" s="5"/>
      <c r="C4312" s="5" t="s">
        <v>12548</v>
      </c>
      <c r="D4312" s="5" t="s">
        <v>468</v>
      </c>
      <c r="E4312" s="5"/>
      <c r="F4312" s="6" t="s">
        <v>12549</v>
      </c>
    </row>
    <row r="4313">
      <c r="A4313" s="5"/>
      <c r="B4313" s="5"/>
      <c r="C4313" s="5" t="s">
        <v>12550</v>
      </c>
      <c r="D4313" s="5" t="s">
        <v>468</v>
      </c>
      <c r="E4313" s="5" t="s">
        <v>12551</v>
      </c>
      <c r="F4313" s="6" t="s">
        <v>12552</v>
      </c>
    </row>
    <row r="4314">
      <c r="A4314" s="5"/>
      <c r="B4314" s="5"/>
      <c r="C4314" s="5" t="s">
        <v>12553</v>
      </c>
      <c r="D4314" s="5" t="s">
        <v>468</v>
      </c>
      <c r="E4314" s="5" t="s">
        <v>12554</v>
      </c>
      <c r="F4314" s="6" t="s">
        <v>12555</v>
      </c>
    </row>
    <row r="4315">
      <c r="A4315" s="5"/>
      <c r="B4315" s="5"/>
      <c r="C4315" s="5" t="s">
        <v>12556</v>
      </c>
      <c r="D4315" s="5" t="s">
        <v>468</v>
      </c>
      <c r="E4315" s="5" t="s">
        <v>12557</v>
      </c>
      <c r="F4315" s="6" t="s">
        <v>12558</v>
      </c>
    </row>
    <row r="4316">
      <c r="A4316" s="5"/>
      <c r="B4316" s="5"/>
      <c r="C4316" s="5" t="s">
        <v>12559</v>
      </c>
      <c r="D4316" s="5" t="s">
        <v>468</v>
      </c>
      <c r="E4316" s="5"/>
      <c r="F4316" s="6" t="s">
        <v>12560</v>
      </c>
    </row>
    <row r="4317">
      <c r="A4317" s="5"/>
      <c r="B4317" s="5"/>
      <c r="C4317" s="5" t="s">
        <v>12561</v>
      </c>
      <c r="D4317" s="5" t="s">
        <v>468</v>
      </c>
      <c r="E4317" s="5"/>
      <c r="F4317" s="6" t="s">
        <v>12562</v>
      </c>
    </row>
    <row r="4318">
      <c r="A4318" s="5"/>
      <c r="B4318" s="5"/>
      <c r="C4318" s="5" t="s">
        <v>12563</v>
      </c>
      <c r="D4318" s="5" t="s">
        <v>468</v>
      </c>
      <c r="E4318" s="5" t="s">
        <v>12564</v>
      </c>
      <c r="F4318" s="6" t="s">
        <v>12565</v>
      </c>
    </row>
    <row r="4319">
      <c r="A4319" s="5"/>
      <c r="B4319" s="5"/>
      <c r="C4319" s="5" t="s">
        <v>12566</v>
      </c>
      <c r="D4319" s="5" t="s">
        <v>458</v>
      </c>
      <c r="E4319" s="5" t="s">
        <v>12567</v>
      </c>
      <c r="F4319" s="6" t="s">
        <v>12568</v>
      </c>
    </row>
    <row r="4320">
      <c r="A4320" s="5"/>
      <c r="B4320" s="5"/>
      <c r="C4320" s="5" t="s">
        <v>12569</v>
      </c>
      <c r="D4320" s="5" t="s">
        <v>468</v>
      </c>
      <c r="E4320" s="5"/>
      <c r="F4320" s="6" t="s">
        <v>12570</v>
      </c>
    </row>
    <row r="4321">
      <c r="A4321" s="5"/>
      <c r="B4321" s="5"/>
      <c r="C4321" s="5" t="s">
        <v>12571</v>
      </c>
      <c r="D4321" s="5" t="s">
        <v>468</v>
      </c>
      <c r="E4321" s="5" t="s">
        <v>12572</v>
      </c>
      <c r="F4321" s="6" t="s">
        <v>12573</v>
      </c>
    </row>
    <row r="4322">
      <c r="A4322" s="5"/>
      <c r="B4322" s="5"/>
      <c r="C4322" s="5" t="s">
        <v>12574</v>
      </c>
      <c r="D4322" s="5" t="s">
        <v>468</v>
      </c>
      <c r="E4322" s="5" t="s">
        <v>12575</v>
      </c>
      <c r="F4322" s="6" t="s">
        <v>12576</v>
      </c>
    </row>
    <row r="4323">
      <c r="A4323" s="5"/>
      <c r="B4323" s="5"/>
      <c r="C4323" s="5" t="s">
        <v>12577</v>
      </c>
      <c r="D4323" s="5" t="s">
        <v>468</v>
      </c>
      <c r="E4323" s="5"/>
      <c r="F4323" s="6" t="s">
        <v>12578</v>
      </c>
    </row>
    <row r="4324">
      <c r="A4324" s="5"/>
      <c r="B4324" s="5"/>
      <c r="C4324" s="5" t="s">
        <v>12579</v>
      </c>
      <c r="D4324" s="5" t="s">
        <v>468</v>
      </c>
      <c r="E4324" s="5" t="s">
        <v>12580</v>
      </c>
      <c r="F4324" s="6" t="s">
        <v>12581</v>
      </c>
    </row>
    <row r="4325">
      <c r="A4325" s="5"/>
      <c r="B4325" s="5"/>
      <c r="C4325" s="5" t="s">
        <v>12582</v>
      </c>
      <c r="D4325" s="5" t="s">
        <v>468</v>
      </c>
      <c r="E4325" s="5" t="s">
        <v>12583</v>
      </c>
      <c r="F4325" s="6" t="s">
        <v>12584</v>
      </c>
    </row>
    <row r="4326">
      <c r="A4326" s="5"/>
      <c r="B4326" s="5"/>
      <c r="C4326" s="5" t="s">
        <v>12585</v>
      </c>
      <c r="D4326" s="5" t="s">
        <v>4620</v>
      </c>
      <c r="E4326" s="5"/>
      <c r="F4326" s="6" t="s">
        <v>12586</v>
      </c>
    </row>
    <row r="4327">
      <c r="A4327" s="5"/>
      <c r="B4327" s="5"/>
      <c r="C4327" s="5" t="s">
        <v>12587</v>
      </c>
      <c r="D4327" s="5" t="s">
        <v>468</v>
      </c>
      <c r="E4327" s="5" t="s">
        <v>12588</v>
      </c>
      <c r="F4327" s="6" t="s">
        <v>12589</v>
      </c>
    </row>
    <row r="4328">
      <c r="A4328" s="5"/>
      <c r="B4328" s="5"/>
      <c r="C4328" s="5" t="s">
        <v>12590</v>
      </c>
      <c r="D4328" s="5" t="s">
        <v>468</v>
      </c>
      <c r="E4328" s="5" t="s">
        <v>12591</v>
      </c>
      <c r="F4328" s="6" t="s">
        <v>12592</v>
      </c>
    </row>
    <row r="4329">
      <c r="A4329" s="5"/>
      <c r="B4329" s="5"/>
      <c r="C4329" s="5" t="s">
        <v>12593</v>
      </c>
      <c r="D4329" s="5" t="s">
        <v>468</v>
      </c>
      <c r="E4329" s="5" t="s">
        <v>12594</v>
      </c>
      <c r="F4329" s="6" t="s">
        <v>12595</v>
      </c>
    </row>
    <row r="4330">
      <c r="A4330" s="5"/>
      <c r="B4330" s="5"/>
      <c r="C4330" s="5" t="s">
        <v>12596</v>
      </c>
      <c r="D4330" s="5" t="s">
        <v>468</v>
      </c>
      <c r="E4330" s="5" t="s">
        <v>12597</v>
      </c>
      <c r="F4330" s="6" t="s">
        <v>12598</v>
      </c>
    </row>
    <row r="4331">
      <c r="A4331" s="5"/>
      <c r="B4331" s="5"/>
      <c r="C4331" s="5" t="s">
        <v>12599</v>
      </c>
      <c r="D4331" s="5" t="s">
        <v>468</v>
      </c>
      <c r="E4331" s="5"/>
      <c r="F4331" s="6" t="s">
        <v>12600</v>
      </c>
    </row>
    <row r="4332">
      <c r="A4332" s="5"/>
      <c r="B4332" s="5"/>
      <c r="C4332" s="5" t="s">
        <v>12601</v>
      </c>
      <c r="D4332" s="5" t="s">
        <v>468</v>
      </c>
      <c r="E4332" s="5" t="s">
        <v>12602</v>
      </c>
      <c r="F4332" s="6" t="s">
        <v>12603</v>
      </c>
    </row>
    <row r="4333">
      <c r="A4333" s="5"/>
      <c r="B4333" s="5"/>
      <c r="C4333" s="5" t="s">
        <v>12604</v>
      </c>
      <c r="D4333" s="5" t="s">
        <v>468</v>
      </c>
      <c r="E4333" s="5" t="s">
        <v>12605</v>
      </c>
      <c r="F4333" s="6" t="s">
        <v>12606</v>
      </c>
    </row>
    <row r="4334">
      <c r="A4334" s="5"/>
      <c r="B4334" s="5"/>
      <c r="C4334" s="5" t="s">
        <v>12607</v>
      </c>
      <c r="D4334" s="5" t="s">
        <v>468</v>
      </c>
      <c r="E4334" s="5" t="s">
        <v>12608</v>
      </c>
      <c r="F4334" s="6" t="s">
        <v>12609</v>
      </c>
    </row>
    <row r="4335">
      <c r="A4335" s="5"/>
      <c r="B4335" s="5"/>
      <c r="C4335" s="5" t="s">
        <v>12610</v>
      </c>
      <c r="D4335" s="5" t="s">
        <v>468</v>
      </c>
      <c r="E4335" s="5" t="s">
        <v>1460</v>
      </c>
      <c r="F4335" s="6" t="s">
        <v>12611</v>
      </c>
    </row>
    <row r="4336">
      <c r="A4336" s="5"/>
      <c r="B4336" s="5"/>
      <c r="C4336" s="5" t="s">
        <v>12612</v>
      </c>
      <c r="D4336" s="5" t="s">
        <v>468</v>
      </c>
      <c r="E4336" s="5" t="s">
        <v>12613</v>
      </c>
      <c r="F4336" s="6" t="s">
        <v>12614</v>
      </c>
    </row>
    <row r="4337">
      <c r="A4337" s="5"/>
      <c r="B4337" s="5"/>
      <c r="C4337" s="5" t="s">
        <v>12615</v>
      </c>
      <c r="D4337" s="5" t="s">
        <v>468</v>
      </c>
      <c r="E4337" s="5"/>
      <c r="F4337" s="6" t="s">
        <v>12616</v>
      </c>
    </row>
    <row r="4338">
      <c r="A4338" s="5"/>
      <c r="B4338" s="5"/>
      <c r="C4338" s="5" t="s">
        <v>12617</v>
      </c>
      <c r="D4338" s="5" t="s">
        <v>468</v>
      </c>
      <c r="E4338" s="5" t="s">
        <v>12618</v>
      </c>
      <c r="F4338" s="6" t="s">
        <v>12619</v>
      </c>
    </row>
    <row r="4339">
      <c r="A4339" s="5"/>
      <c r="B4339" s="5"/>
      <c r="C4339" s="5" t="s">
        <v>12620</v>
      </c>
      <c r="D4339" s="5" t="s">
        <v>468</v>
      </c>
      <c r="E4339" s="5"/>
      <c r="F4339" s="6" t="s">
        <v>12621</v>
      </c>
    </row>
    <row r="4340">
      <c r="A4340" s="5"/>
      <c r="B4340" s="5"/>
      <c r="C4340" s="5" t="s">
        <v>12622</v>
      </c>
      <c r="D4340" s="5" t="s">
        <v>468</v>
      </c>
      <c r="E4340" s="5" t="s">
        <v>12623</v>
      </c>
      <c r="F4340" s="6" t="s">
        <v>12624</v>
      </c>
    </row>
    <row r="4341">
      <c r="A4341" s="5"/>
      <c r="B4341" s="5"/>
      <c r="C4341" s="5" t="s">
        <v>197</v>
      </c>
      <c r="D4341" s="5" t="s">
        <v>468</v>
      </c>
      <c r="E4341" s="5" t="s">
        <v>12625</v>
      </c>
      <c r="F4341" s="6" t="s">
        <v>12626</v>
      </c>
    </row>
    <row r="4342">
      <c r="A4342" s="5"/>
      <c r="B4342" s="5"/>
      <c r="C4342" s="5" t="s">
        <v>12627</v>
      </c>
      <c r="D4342" s="5" t="s">
        <v>468</v>
      </c>
      <c r="E4342" s="5" t="s">
        <v>12628</v>
      </c>
      <c r="F4342" s="6" t="s">
        <v>12629</v>
      </c>
    </row>
    <row r="4343">
      <c r="A4343" s="5"/>
      <c r="B4343" s="5"/>
      <c r="C4343" s="5" t="s">
        <v>12630</v>
      </c>
      <c r="D4343" s="5" t="s">
        <v>468</v>
      </c>
      <c r="E4343" s="5" t="s">
        <v>12631</v>
      </c>
      <c r="F4343" s="6" t="s">
        <v>12632</v>
      </c>
    </row>
    <row r="4344">
      <c r="A4344" s="5"/>
      <c r="B4344" s="5"/>
      <c r="C4344" s="5" t="s">
        <v>12633</v>
      </c>
      <c r="D4344" s="5" t="s">
        <v>468</v>
      </c>
      <c r="E4344" s="5" t="s">
        <v>12634</v>
      </c>
      <c r="F4344" s="6" t="s">
        <v>12635</v>
      </c>
    </row>
    <row r="4345">
      <c r="A4345" s="5"/>
      <c r="B4345" s="5"/>
      <c r="C4345" s="5" t="s">
        <v>12636</v>
      </c>
      <c r="D4345" s="5" t="s">
        <v>468</v>
      </c>
      <c r="E4345" s="5" t="s">
        <v>12637</v>
      </c>
      <c r="F4345" s="6" t="s">
        <v>12638</v>
      </c>
    </row>
    <row r="4346">
      <c r="A4346" s="5"/>
      <c r="B4346" s="5"/>
      <c r="C4346" s="5" t="s">
        <v>12639</v>
      </c>
      <c r="D4346" s="5" t="s">
        <v>468</v>
      </c>
      <c r="E4346" s="5" t="s">
        <v>12640</v>
      </c>
      <c r="F4346" s="6" t="s">
        <v>12641</v>
      </c>
    </row>
    <row r="4347">
      <c r="A4347" s="5"/>
      <c r="B4347" s="5"/>
      <c r="C4347" s="5" t="s">
        <v>12642</v>
      </c>
      <c r="D4347" s="5" t="s">
        <v>468</v>
      </c>
      <c r="E4347" s="5"/>
      <c r="F4347" s="6" t="s">
        <v>12643</v>
      </c>
    </row>
    <row r="4348">
      <c r="A4348" s="5"/>
      <c r="B4348" s="5"/>
      <c r="C4348" s="5" t="s">
        <v>12644</v>
      </c>
      <c r="D4348" s="5" t="s">
        <v>468</v>
      </c>
      <c r="E4348" s="5" t="s">
        <v>12645</v>
      </c>
      <c r="F4348" s="6" t="s">
        <v>12646</v>
      </c>
    </row>
    <row r="4349">
      <c r="A4349" s="5"/>
      <c r="B4349" s="5"/>
      <c r="C4349" s="5" t="s">
        <v>12647</v>
      </c>
      <c r="D4349" s="5" t="s">
        <v>468</v>
      </c>
      <c r="E4349" s="5" t="s">
        <v>12648</v>
      </c>
      <c r="F4349" s="6" t="s">
        <v>12649</v>
      </c>
    </row>
    <row r="4350">
      <c r="A4350" s="5"/>
      <c r="B4350" s="5"/>
      <c r="C4350" s="5" t="s">
        <v>12650</v>
      </c>
      <c r="D4350" s="5" t="s">
        <v>468</v>
      </c>
      <c r="E4350" s="5" t="s">
        <v>12651</v>
      </c>
      <c r="F4350" s="6" t="s">
        <v>12652</v>
      </c>
    </row>
    <row r="4351">
      <c r="A4351" s="5"/>
      <c r="B4351" s="5"/>
      <c r="C4351" s="5" t="s">
        <v>12653</v>
      </c>
      <c r="D4351" s="5" t="s">
        <v>468</v>
      </c>
      <c r="E4351" s="5"/>
      <c r="F4351" s="6" t="s">
        <v>12654</v>
      </c>
    </row>
    <row r="4352">
      <c r="A4352" s="5"/>
      <c r="B4352" s="5"/>
      <c r="C4352" s="5" t="s">
        <v>12655</v>
      </c>
      <c r="D4352" s="5" t="s">
        <v>468</v>
      </c>
      <c r="E4352" s="5" t="s">
        <v>7645</v>
      </c>
      <c r="F4352" s="6" t="s">
        <v>12656</v>
      </c>
    </row>
    <row r="4353">
      <c r="A4353" s="5"/>
      <c r="B4353" s="5"/>
      <c r="C4353" s="5" t="s">
        <v>12657</v>
      </c>
      <c r="D4353" s="5" t="s">
        <v>468</v>
      </c>
      <c r="E4353" s="5" t="s">
        <v>12658</v>
      </c>
      <c r="F4353" s="6" t="s">
        <v>12659</v>
      </c>
    </row>
    <row r="4354">
      <c r="A4354" s="5"/>
      <c r="B4354" s="5"/>
      <c r="C4354" s="5" t="s">
        <v>12660</v>
      </c>
      <c r="D4354" s="5" t="s">
        <v>468</v>
      </c>
      <c r="E4354" s="5" t="s">
        <v>12661</v>
      </c>
      <c r="F4354" s="6" t="s">
        <v>12662</v>
      </c>
    </row>
    <row r="4355">
      <c r="A4355" s="5"/>
      <c r="B4355" s="5"/>
      <c r="C4355" s="5" t="s">
        <v>12663</v>
      </c>
      <c r="D4355" s="5" t="s">
        <v>468</v>
      </c>
      <c r="E4355" s="5" t="s">
        <v>12664</v>
      </c>
      <c r="F4355" s="6" t="s">
        <v>12665</v>
      </c>
    </row>
    <row r="4356">
      <c r="A4356" s="5"/>
      <c r="B4356" s="5"/>
      <c r="C4356" s="5" t="s">
        <v>12666</v>
      </c>
      <c r="D4356" s="5" t="s">
        <v>4620</v>
      </c>
      <c r="E4356" s="5"/>
      <c r="F4356" s="6" t="s">
        <v>12667</v>
      </c>
    </row>
    <row r="4357">
      <c r="A4357" s="5"/>
      <c r="B4357" s="5"/>
      <c r="C4357" s="5" t="s">
        <v>12668</v>
      </c>
      <c r="D4357" s="5" t="s">
        <v>468</v>
      </c>
      <c r="E4357" s="5" t="s">
        <v>3803</v>
      </c>
      <c r="F4357" s="6" t="s">
        <v>12669</v>
      </c>
    </row>
    <row r="4358">
      <c r="A4358" s="5"/>
      <c r="B4358" s="5"/>
      <c r="C4358" s="5" t="s">
        <v>12670</v>
      </c>
      <c r="D4358" s="5" t="s">
        <v>468</v>
      </c>
      <c r="E4358" s="5" t="s">
        <v>12671</v>
      </c>
      <c r="F4358" s="6" t="s">
        <v>12672</v>
      </c>
    </row>
    <row r="4359">
      <c r="A4359" s="5"/>
      <c r="B4359" s="5"/>
      <c r="C4359" s="5" t="s">
        <v>12673</v>
      </c>
      <c r="D4359" s="5" t="s">
        <v>468</v>
      </c>
      <c r="E4359" s="5"/>
      <c r="F4359" s="6" t="s">
        <v>12674</v>
      </c>
    </row>
    <row r="4360">
      <c r="A4360" s="5"/>
      <c r="B4360" s="5"/>
      <c r="C4360" s="5" t="s">
        <v>12675</v>
      </c>
      <c r="D4360" s="5" t="s">
        <v>468</v>
      </c>
      <c r="E4360" s="5"/>
      <c r="F4360" s="6" t="s">
        <v>12676</v>
      </c>
    </row>
    <row r="4361">
      <c r="A4361" s="5"/>
      <c r="B4361" s="5"/>
      <c r="C4361" s="5" t="s">
        <v>12677</v>
      </c>
      <c r="D4361" s="5" t="s">
        <v>468</v>
      </c>
      <c r="E4361" s="5" t="s">
        <v>3251</v>
      </c>
      <c r="F4361" s="6" t="s">
        <v>12678</v>
      </c>
    </row>
    <row r="4362">
      <c r="A4362" s="5"/>
      <c r="B4362" s="5"/>
      <c r="C4362" s="5" t="s">
        <v>12679</v>
      </c>
      <c r="D4362" s="5" t="s">
        <v>468</v>
      </c>
      <c r="E4362" s="5" t="s">
        <v>12680</v>
      </c>
      <c r="F4362" s="6" t="s">
        <v>12681</v>
      </c>
    </row>
    <row r="4363">
      <c r="A4363" s="5"/>
      <c r="B4363" s="5"/>
      <c r="C4363" s="5" t="s">
        <v>12682</v>
      </c>
      <c r="D4363" s="5" t="s">
        <v>468</v>
      </c>
      <c r="E4363" s="5" t="s">
        <v>12683</v>
      </c>
      <c r="F4363" s="6" t="s">
        <v>12684</v>
      </c>
    </row>
    <row r="4364">
      <c r="A4364" s="5"/>
      <c r="B4364" s="5"/>
      <c r="C4364" s="5" t="s">
        <v>12685</v>
      </c>
      <c r="D4364" s="5" t="s">
        <v>468</v>
      </c>
      <c r="E4364" s="5" t="s">
        <v>12686</v>
      </c>
      <c r="F4364" s="6" t="s">
        <v>12687</v>
      </c>
    </row>
    <row r="4365">
      <c r="A4365" s="5"/>
      <c r="B4365" s="5"/>
      <c r="C4365" s="5" t="s">
        <v>12688</v>
      </c>
      <c r="D4365" s="5" t="s">
        <v>468</v>
      </c>
      <c r="E4365" s="5" t="s">
        <v>12689</v>
      </c>
      <c r="F4365" s="6" t="s">
        <v>12690</v>
      </c>
    </row>
    <row r="4366">
      <c r="A4366" s="5"/>
      <c r="B4366" s="5"/>
      <c r="C4366" s="5" t="s">
        <v>12691</v>
      </c>
      <c r="D4366" s="5" t="s">
        <v>468</v>
      </c>
      <c r="E4366" s="5" t="s">
        <v>12692</v>
      </c>
      <c r="F4366" s="6" t="s">
        <v>12693</v>
      </c>
    </row>
    <row r="4367">
      <c r="A4367" s="5"/>
      <c r="B4367" s="5"/>
      <c r="C4367" s="5" t="s">
        <v>12694</v>
      </c>
      <c r="D4367" s="5" t="s">
        <v>468</v>
      </c>
      <c r="E4367" s="5" t="s">
        <v>12695</v>
      </c>
      <c r="F4367" s="6" t="s">
        <v>12696</v>
      </c>
    </row>
    <row r="4368">
      <c r="A4368" s="5"/>
      <c r="B4368" s="5"/>
      <c r="C4368" s="5" t="s">
        <v>12697</v>
      </c>
      <c r="D4368" s="5" t="s">
        <v>468</v>
      </c>
      <c r="E4368" s="5" t="s">
        <v>12698</v>
      </c>
      <c r="F4368" s="6" t="s">
        <v>12699</v>
      </c>
    </row>
    <row r="4369">
      <c r="A4369" s="5"/>
      <c r="B4369" s="5"/>
      <c r="C4369" s="5" t="s">
        <v>12700</v>
      </c>
      <c r="D4369" s="5" t="s">
        <v>468</v>
      </c>
      <c r="E4369" s="5" t="s">
        <v>12701</v>
      </c>
      <c r="F4369" s="6" t="s">
        <v>12702</v>
      </c>
    </row>
    <row r="4370">
      <c r="A4370" s="5"/>
      <c r="B4370" s="5"/>
      <c r="C4370" s="5" t="s">
        <v>12703</v>
      </c>
      <c r="D4370" s="5" t="s">
        <v>468</v>
      </c>
      <c r="E4370" s="5" t="s">
        <v>11024</v>
      </c>
      <c r="F4370" s="6" t="s">
        <v>12704</v>
      </c>
    </row>
    <row r="4371">
      <c r="A4371" s="5"/>
      <c r="B4371" s="5"/>
      <c r="C4371" s="5" t="s">
        <v>12705</v>
      </c>
      <c r="D4371" s="5" t="s">
        <v>468</v>
      </c>
      <c r="E4371" s="5"/>
      <c r="F4371" s="6" t="s">
        <v>12706</v>
      </c>
    </row>
    <row r="4372">
      <c r="A4372" s="5"/>
      <c r="B4372" s="5"/>
      <c r="C4372" s="5" t="s">
        <v>12707</v>
      </c>
      <c r="D4372" s="5" t="s">
        <v>468</v>
      </c>
      <c r="E4372" s="5"/>
      <c r="F4372" s="6" t="s">
        <v>12708</v>
      </c>
    </row>
    <row r="4373">
      <c r="A4373" s="5"/>
      <c r="B4373" s="5"/>
      <c r="C4373" s="5" t="s">
        <v>12709</v>
      </c>
      <c r="D4373" s="5" t="s">
        <v>468</v>
      </c>
      <c r="E4373" s="5" t="s">
        <v>12710</v>
      </c>
      <c r="F4373" s="6" t="s">
        <v>12711</v>
      </c>
    </row>
    <row r="4374">
      <c r="A4374" s="5"/>
      <c r="B4374" s="5"/>
      <c r="C4374" s="5" t="s">
        <v>12712</v>
      </c>
      <c r="D4374" s="5" t="s">
        <v>468</v>
      </c>
      <c r="E4374" s="5" t="s">
        <v>12713</v>
      </c>
      <c r="F4374" s="6" t="s">
        <v>12714</v>
      </c>
    </row>
    <row r="4375">
      <c r="A4375" s="5"/>
      <c r="B4375" s="5"/>
      <c r="C4375" s="5" t="s">
        <v>12715</v>
      </c>
      <c r="D4375" s="5" t="s">
        <v>468</v>
      </c>
      <c r="E4375" s="5"/>
      <c r="F4375" s="6" t="s">
        <v>12716</v>
      </c>
    </row>
    <row r="4376">
      <c r="A4376" s="5"/>
      <c r="B4376" s="5"/>
      <c r="C4376" s="5" t="s">
        <v>12717</v>
      </c>
      <c r="D4376" s="5" t="s">
        <v>468</v>
      </c>
      <c r="E4376" s="5" t="s">
        <v>12718</v>
      </c>
      <c r="F4376" s="6" t="s">
        <v>12719</v>
      </c>
    </row>
    <row r="4377">
      <c r="A4377" s="5"/>
      <c r="B4377" s="5"/>
      <c r="C4377" s="5" t="s">
        <v>12720</v>
      </c>
      <c r="D4377" s="5" t="s">
        <v>468</v>
      </c>
      <c r="E4377" s="5" t="s">
        <v>12721</v>
      </c>
      <c r="F4377" s="6" t="s">
        <v>12722</v>
      </c>
    </row>
    <row r="4378">
      <c r="A4378" s="5"/>
      <c r="B4378" s="5"/>
      <c r="C4378" s="5" t="s">
        <v>12723</v>
      </c>
      <c r="D4378" s="5" t="s">
        <v>468</v>
      </c>
      <c r="E4378" s="5" t="s">
        <v>12724</v>
      </c>
      <c r="F4378" s="6" t="s">
        <v>12725</v>
      </c>
    </row>
    <row r="4379">
      <c r="A4379" s="5"/>
      <c r="B4379" s="5"/>
      <c r="C4379" s="5" t="s">
        <v>12726</v>
      </c>
      <c r="D4379" s="5" t="s">
        <v>468</v>
      </c>
      <c r="E4379" s="5" t="s">
        <v>10492</v>
      </c>
      <c r="F4379" s="6" t="s">
        <v>12727</v>
      </c>
    </row>
    <row r="4380">
      <c r="A4380" s="5"/>
      <c r="B4380" s="5"/>
      <c r="C4380" s="5" t="s">
        <v>12728</v>
      </c>
      <c r="D4380" s="5" t="s">
        <v>468</v>
      </c>
      <c r="E4380" s="5" t="s">
        <v>12729</v>
      </c>
      <c r="F4380" s="6" t="s">
        <v>12730</v>
      </c>
    </row>
    <row r="4381">
      <c r="A4381" s="5"/>
      <c r="B4381" s="5"/>
      <c r="C4381" s="5" t="s">
        <v>12731</v>
      </c>
      <c r="D4381" s="5" t="s">
        <v>468</v>
      </c>
      <c r="E4381" s="5" t="s">
        <v>12732</v>
      </c>
      <c r="F4381" s="6" t="s">
        <v>12733</v>
      </c>
    </row>
    <row r="4382">
      <c r="A4382" s="5"/>
      <c r="B4382" s="5"/>
      <c r="C4382" s="5" t="s">
        <v>12734</v>
      </c>
      <c r="D4382" s="5" t="s">
        <v>468</v>
      </c>
      <c r="E4382" s="5" t="s">
        <v>12735</v>
      </c>
      <c r="F4382" s="6" t="s">
        <v>12736</v>
      </c>
    </row>
    <row r="4383">
      <c r="A4383" s="5"/>
      <c r="B4383" s="5"/>
      <c r="C4383" s="5" t="s">
        <v>12737</v>
      </c>
      <c r="D4383" s="5" t="s">
        <v>468</v>
      </c>
      <c r="E4383" s="5" t="s">
        <v>12738</v>
      </c>
      <c r="F4383" s="6" t="s">
        <v>12739</v>
      </c>
    </row>
    <row r="4384">
      <c r="A4384" s="5"/>
      <c r="B4384" s="5"/>
      <c r="C4384" s="5" t="s">
        <v>12740</v>
      </c>
      <c r="D4384" s="5" t="s">
        <v>468</v>
      </c>
      <c r="E4384" s="5" t="s">
        <v>12741</v>
      </c>
      <c r="F4384" s="6" t="s">
        <v>12742</v>
      </c>
    </row>
    <row r="4385">
      <c r="A4385" s="5"/>
      <c r="B4385" s="5"/>
      <c r="C4385" s="5" t="s">
        <v>12743</v>
      </c>
      <c r="D4385" s="5" t="s">
        <v>468</v>
      </c>
      <c r="E4385" s="5" t="s">
        <v>12744</v>
      </c>
      <c r="F4385" s="6" t="s">
        <v>12745</v>
      </c>
    </row>
    <row r="4386">
      <c r="A4386" s="5"/>
      <c r="B4386" s="5"/>
      <c r="C4386" s="5" t="s">
        <v>12746</v>
      </c>
      <c r="D4386" s="5" t="s">
        <v>468</v>
      </c>
      <c r="E4386" s="5" t="s">
        <v>12307</v>
      </c>
      <c r="F4386" s="6" t="s">
        <v>12747</v>
      </c>
    </row>
    <row r="4387">
      <c r="A4387" s="5"/>
      <c r="B4387" s="5"/>
      <c r="C4387" s="5" t="s">
        <v>12748</v>
      </c>
      <c r="D4387" s="5" t="s">
        <v>468</v>
      </c>
      <c r="E4387" s="5" t="s">
        <v>12749</v>
      </c>
      <c r="F4387" s="6" t="s">
        <v>12750</v>
      </c>
    </row>
    <row r="4388">
      <c r="A4388" s="5"/>
      <c r="B4388" s="5"/>
      <c r="C4388" s="5" t="s">
        <v>12751</v>
      </c>
      <c r="D4388" s="5" t="s">
        <v>468</v>
      </c>
      <c r="E4388" s="5" t="s">
        <v>12752</v>
      </c>
      <c r="F4388" s="6" t="s">
        <v>12753</v>
      </c>
    </row>
    <row r="4389">
      <c r="A4389" s="5"/>
      <c r="B4389" s="5"/>
      <c r="C4389" s="5" t="s">
        <v>12754</v>
      </c>
      <c r="D4389" s="5" t="s">
        <v>468</v>
      </c>
      <c r="E4389" s="5" t="s">
        <v>12755</v>
      </c>
      <c r="F4389" s="6" t="s">
        <v>12756</v>
      </c>
    </row>
    <row r="4390">
      <c r="A4390" s="5"/>
      <c r="B4390" s="5"/>
      <c r="C4390" s="5" t="s">
        <v>12757</v>
      </c>
      <c r="D4390" s="5" t="s">
        <v>468</v>
      </c>
      <c r="E4390" s="5" t="s">
        <v>12758</v>
      </c>
      <c r="F4390" s="6" t="s">
        <v>12759</v>
      </c>
    </row>
    <row r="4391">
      <c r="A4391" s="5"/>
      <c r="B4391" s="5"/>
      <c r="C4391" s="5" t="s">
        <v>12760</v>
      </c>
      <c r="D4391" s="5" t="s">
        <v>468</v>
      </c>
      <c r="E4391" s="5" t="s">
        <v>12761</v>
      </c>
      <c r="F4391" s="6" t="s">
        <v>12762</v>
      </c>
    </row>
    <row r="4392">
      <c r="A4392" s="5"/>
      <c r="B4392" s="5"/>
      <c r="C4392" s="5" t="s">
        <v>12763</v>
      </c>
      <c r="D4392" s="5" t="s">
        <v>468</v>
      </c>
      <c r="E4392" s="5"/>
      <c r="F4392" s="6" t="s">
        <v>12764</v>
      </c>
    </row>
    <row r="4393">
      <c r="A4393" s="5"/>
      <c r="B4393" s="5"/>
      <c r="C4393" s="5" t="s">
        <v>12765</v>
      </c>
      <c r="D4393" s="5" t="s">
        <v>468</v>
      </c>
      <c r="E4393" s="5" t="s">
        <v>12766</v>
      </c>
      <c r="F4393" s="6" t="s">
        <v>12767</v>
      </c>
    </row>
    <row r="4394">
      <c r="A4394" s="5"/>
      <c r="B4394" s="5"/>
      <c r="C4394" s="5" t="s">
        <v>12768</v>
      </c>
      <c r="D4394" s="5" t="s">
        <v>468</v>
      </c>
      <c r="E4394" s="5" t="s">
        <v>12769</v>
      </c>
      <c r="F4394" s="6" t="s">
        <v>12770</v>
      </c>
    </row>
    <row r="4395">
      <c r="A4395" s="5"/>
      <c r="B4395" s="5"/>
      <c r="C4395" s="5" t="s">
        <v>12771</v>
      </c>
      <c r="D4395" s="5" t="s">
        <v>468</v>
      </c>
      <c r="E4395" s="5" t="s">
        <v>12772</v>
      </c>
      <c r="F4395" s="6" t="s">
        <v>12773</v>
      </c>
    </row>
    <row r="4396">
      <c r="A4396" s="5"/>
      <c r="B4396" s="5"/>
      <c r="C4396" s="5" t="s">
        <v>12774</v>
      </c>
      <c r="D4396" s="5" t="s">
        <v>468</v>
      </c>
      <c r="E4396" s="5"/>
      <c r="F4396" s="6" t="s">
        <v>12775</v>
      </c>
    </row>
    <row r="4397">
      <c r="A4397" s="5"/>
      <c r="B4397" s="5"/>
      <c r="C4397" s="5" t="s">
        <v>12776</v>
      </c>
      <c r="D4397" s="5" t="s">
        <v>468</v>
      </c>
      <c r="E4397" s="5" t="s">
        <v>12777</v>
      </c>
      <c r="F4397" s="6" t="s">
        <v>12778</v>
      </c>
    </row>
    <row r="4398">
      <c r="A4398" s="5"/>
      <c r="B4398" s="5"/>
      <c r="C4398" s="5" t="s">
        <v>12779</v>
      </c>
      <c r="D4398" s="5" t="s">
        <v>458</v>
      </c>
      <c r="E4398" s="5"/>
      <c r="F4398" s="6" t="s">
        <v>12780</v>
      </c>
    </row>
    <row r="4399">
      <c r="A4399" s="5"/>
      <c r="B4399" s="5"/>
      <c r="C4399" s="5" t="s">
        <v>12781</v>
      </c>
      <c r="D4399" s="5" t="s">
        <v>468</v>
      </c>
      <c r="E4399" s="5" t="s">
        <v>12782</v>
      </c>
      <c r="F4399" s="6" t="s">
        <v>12783</v>
      </c>
    </row>
    <row r="4400">
      <c r="A4400" s="5"/>
      <c r="B4400" s="5"/>
      <c r="C4400" s="5" t="s">
        <v>12784</v>
      </c>
      <c r="D4400" s="5" t="s">
        <v>468</v>
      </c>
      <c r="E4400" s="5"/>
      <c r="F4400" s="6" t="s">
        <v>12785</v>
      </c>
    </row>
    <row r="4401">
      <c r="A4401" s="5"/>
      <c r="B4401" s="5"/>
      <c r="C4401" s="5" t="s">
        <v>12786</v>
      </c>
      <c r="D4401" s="5" t="s">
        <v>468</v>
      </c>
      <c r="E4401" s="5" t="s">
        <v>12787</v>
      </c>
      <c r="F4401" s="6" t="s">
        <v>12788</v>
      </c>
    </row>
    <row r="4402">
      <c r="A4402" s="5"/>
      <c r="B4402" s="5"/>
      <c r="C4402" s="5" t="s">
        <v>12789</v>
      </c>
      <c r="D4402" s="5" t="s">
        <v>468</v>
      </c>
      <c r="E4402" s="5" t="s">
        <v>12790</v>
      </c>
      <c r="F4402" s="6" t="s">
        <v>12791</v>
      </c>
    </row>
    <row r="4403">
      <c r="A4403" s="5"/>
      <c r="B4403" s="5"/>
      <c r="C4403" s="5" t="s">
        <v>12792</v>
      </c>
      <c r="D4403" s="5" t="s">
        <v>468</v>
      </c>
      <c r="E4403" s="5" t="s">
        <v>12793</v>
      </c>
      <c r="F4403" s="6" t="s">
        <v>12794</v>
      </c>
    </row>
    <row r="4404">
      <c r="A4404" s="5"/>
      <c r="B4404" s="5"/>
      <c r="C4404" s="5" t="s">
        <v>12795</v>
      </c>
      <c r="D4404" s="5" t="s">
        <v>468</v>
      </c>
      <c r="E4404" s="5"/>
      <c r="F4404" s="6" t="s">
        <v>12796</v>
      </c>
    </row>
    <row r="4405">
      <c r="A4405" s="5"/>
      <c r="B4405" s="5"/>
      <c r="C4405" s="5" t="s">
        <v>12797</v>
      </c>
      <c r="D4405" s="5" t="s">
        <v>468</v>
      </c>
      <c r="E4405" s="5" t="s">
        <v>12798</v>
      </c>
      <c r="F4405" s="6" t="s">
        <v>12799</v>
      </c>
    </row>
    <row r="4406">
      <c r="A4406" s="5"/>
      <c r="B4406" s="5"/>
      <c r="C4406" s="5" t="s">
        <v>12800</v>
      </c>
      <c r="D4406" s="5" t="s">
        <v>468</v>
      </c>
      <c r="E4406" s="5" t="s">
        <v>12801</v>
      </c>
      <c r="F4406" s="6" t="s">
        <v>12802</v>
      </c>
    </row>
    <row r="4407">
      <c r="A4407" s="5"/>
      <c r="B4407" s="5"/>
      <c r="C4407" s="5" t="s">
        <v>12803</v>
      </c>
      <c r="D4407" s="5" t="s">
        <v>468</v>
      </c>
      <c r="E4407" s="5" t="s">
        <v>12804</v>
      </c>
      <c r="F4407" s="6" t="s">
        <v>12805</v>
      </c>
    </row>
    <row r="4408">
      <c r="A4408" s="5"/>
      <c r="B4408" s="5"/>
      <c r="C4408" s="5" t="s">
        <v>12806</v>
      </c>
      <c r="D4408" s="5" t="s">
        <v>468</v>
      </c>
      <c r="E4408" s="5" t="s">
        <v>7916</v>
      </c>
      <c r="F4408" s="6" t="s">
        <v>12807</v>
      </c>
    </row>
    <row r="4409">
      <c r="A4409" s="5"/>
      <c r="B4409" s="5"/>
      <c r="C4409" s="5" t="s">
        <v>12808</v>
      </c>
      <c r="D4409" s="5" t="s">
        <v>468</v>
      </c>
      <c r="E4409" s="5" t="s">
        <v>12713</v>
      </c>
      <c r="F4409" s="6" t="s">
        <v>12809</v>
      </c>
    </row>
    <row r="4410">
      <c r="A4410" s="5"/>
      <c r="B4410" s="5"/>
      <c r="C4410" s="5" t="s">
        <v>12810</v>
      </c>
      <c r="D4410" s="5" t="s">
        <v>468</v>
      </c>
      <c r="E4410" s="5" t="s">
        <v>12811</v>
      </c>
      <c r="F4410" s="6" t="s">
        <v>12812</v>
      </c>
    </row>
    <row r="4411">
      <c r="A4411" s="5"/>
      <c r="B4411" s="5"/>
      <c r="C4411" s="5" t="s">
        <v>12813</v>
      </c>
      <c r="D4411" s="5" t="s">
        <v>4620</v>
      </c>
      <c r="E4411" s="5"/>
      <c r="F4411" s="6" t="s">
        <v>12814</v>
      </c>
    </row>
    <row r="4412">
      <c r="A4412" s="5"/>
      <c r="B4412" s="5"/>
      <c r="C4412" s="5" t="s">
        <v>12815</v>
      </c>
      <c r="D4412" s="5" t="s">
        <v>468</v>
      </c>
      <c r="E4412" s="5" t="s">
        <v>2052</v>
      </c>
      <c r="F4412" s="6" t="s">
        <v>12816</v>
      </c>
    </row>
    <row r="4413">
      <c r="A4413" s="5"/>
      <c r="B4413" s="5"/>
      <c r="C4413" s="5" t="s">
        <v>12817</v>
      </c>
      <c r="D4413" s="5" t="s">
        <v>468</v>
      </c>
      <c r="E4413" s="5" t="s">
        <v>12818</v>
      </c>
      <c r="F4413" s="6" t="s">
        <v>12819</v>
      </c>
    </row>
    <row r="4414">
      <c r="A4414" s="5"/>
      <c r="B4414" s="5"/>
      <c r="C4414" s="5" t="s">
        <v>12820</v>
      </c>
      <c r="D4414" s="5" t="s">
        <v>468</v>
      </c>
      <c r="E4414" s="5" t="s">
        <v>12821</v>
      </c>
      <c r="F4414" s="6" t="s">
        <v>12822</v>
      </c>
    </row>
    <row r="4415">
      <c r="A4415" s="5"/>
      <c r="B4415" s="5"/>
      <c r="C4415" s="5" t="s">
        <v>12823</v>
      </c>
      <c r="D4415" s="5" t="s">
        <v>468</v>
      </c>
      <c r="E4415" s="5"/>
      <c r="F4415" s="6" t="s">
        <v>12824</v>
      </c>
    </row>
    <row r="4416">
      <c r="A4416" s="5"/>
      <c r="B4416" s="5"/>
      <c r="C4416" s="5" t="s">
        <v>12825</v>
      </c>
      <c r="D4416" s="5" t="s">
        <v>468</v>
      </c>
      <c r="E4416" s="5" t="s">
        <v>11187</v>
      </c>
      <c r="F4416" s="6" t="s">
        <v>12826</v>
      </c>
    </row>
    <row r="4417">
      <c r="A4417" s="5"/>
      <c r="B4417" s="5"/>
      <c r="C4417" s="5" t="s">
        <v>12827</v>
      </c>
      <c r="D4417" s="5" t="s">
        <v>4620</v>
      </c>
      <c r="E4417" s="5"/>
      <c r="F4417" s="6" t="s">
        <v>12828</v>
      </c>
    </row>
    <row r="4418">
      <c r="A4418" s="5"/>
      <c r="B4418" s="5"/>
      <c r="C4418" s="5" t="s">
        <v>12829</v>
      </c>
      <c r="D4418" s="5" t="s">
        <v>468</v>
      </c>
      <c r="E4418" s="5" t="s">
        <v>12830</v>
      </c>
      <c r="F4418" s="6" t="s">
        <v>12831</v>
      </c>
    </row>
    <row r="4419">
      <c r="A4419" s="5"/>
      <c r="B4419" s="5"/>
      <c r="C4419" s="5" t="s">
        <v>12832</v>
      </c>
      <c r="D4419" s="5" t="s">
        <v>468</v>
      </c>
      <c r="E4419" s="5"/>
      <c r="F4419" s="6" t="s">
        <v>12833</v>
      </c>
    </row>
    <row r="4420">
      <c r="A4420" s="5"/>
      <c r="B4420" s="5"/>
      <c r="C4420" s="5" t="s">
        <v>12834</v>
      </c>
      <c r="D4420" s="5" t="s">
        <v>468</v>
      </c>
      <c r="E4420" s="5" t="s">
        <v>12835</v>
      </c>
      <c r="F4420" s="6" t="s">
        <v>12836</v>
      </c>
    </row>
    <row r="4421">
      <c r="A4421" s="5"/>
      <c r="B4421" s="5"/>
      <c r="C4421" s="5" t="s">
        <v>12837</v>
      </c>
      <c r="D4421" s="5" t="s">
        <v>468</v>
      </c>
      <c r="E4421" s="5" t="s">
        <v>12838</v>
      </c>
      <c r="F4421" s="6" t="s">
        <v>12839</v>
      </c>
    </row>
    <row r="4422">
      <c r="A4422" s="5"/>
      <c r="B4422" s="5"/>
      <c r="C4422" s="5" t="s">
        <v>12840</v>
      </c>
      <c r="D4422" s="5" t="s">
        <v>468</v>
      </c>
      <c r="E4422" s="5"/>
      <c r="F4422" s="6" t="s">
        <v>12841</v>
      </c>
    </row>
    <row r="4423">
      <c r="A4423" s="5"/>
      <c r="B4423" s="5"/>
      <c r="C4423" s="5" t="s">
        <v>12842</v>
      </c>
      <c r="D4423" s="5" t="s">
        <v>468</v>
      </c>
      <c r="E4423" s="5" t="s">
        <v>12843</v>
      </c>
      <c r="F4423" s="6" t="s">
        <v>12844</v>
      </c>
    </row>
    <row r="4424">
      <c r="A4424" s="5"/>
      <c r="B4424" s="5"/>
      <c r="C4424" s="5" t="s">
        <v>12845</v>
      </c>
      <c r="D4424" s="5" t="s">
        <v>468</v>
      </c>
      <c r="E4424" s="5" t="s">
        <v>12846</v>
      </c>
      <c r="F4424" s="6" t="s">
        <v>12847</v>
      </c>
    </row>
    <row r="4425">
      <c r="A4425" s="5"/>
      <c r="B4425" s="5"/>
      <c r="C4425" s="5" t="s">
        <v>12848</v>
      </c>
      <c r="D4425" s="5" t="s">
        <v>468</v>
      </c>
      <c r="E4425" s="5" t="s">
        <v>12849</v>
      </c>
      <c r="F4425" s="6" t="s">
        <v>12850</v>
      </c>
    </row>
    <row r="4426">
      <c r="A4426" s="5"/>
      <c r="B4426" s="5"/>
      <c r="C4426" s="5" t="s">
        <v>12851</v>
      </c>
      <c r="D4426" s="5" t="s">
        <v>468</v>
      </c>
      <c r="E4426" s="5"/>
      <c r="F4426" s="6" t="s">
        <v>12852</v>
      </c>
    </row>
    <row r="4427">
      <c r="A4427" s="5"/>
      <c r="B4427" s="5"/>
      <c r="C4427" s="5" t="s">
        <v>12853</v>
      </c>
      <c r="D4427" s="5" t="s">
        <v>468</v>
      </c>
      <c r="E4427" s="5" t="s">
        <v>751</v>
      </c>
      <c r="F4427" s="6" t="s">
        <v>12854</v>
      </c>
    </row>
    <row r="4428">
      <c r="A4428" s="5"/>
      <c r="B4428" s="5"/>
      <c r="C4428" s="5" t="s">
        <v>12855</v>
      </c>
      <c r="D4428" s="5" t="s">
        <v>468</v>
      </c>
      <c r="E4428" s="5"/>
      <c r="F4428" s="6" t="s">
        <v>12856</v>
      </c>
    </row>
    <row r="4429">
      <c r="A4429" s="5"/>
      <c r="B4429" s="5"/>
      <c r="C4429" s="5" t="s">
        <v>12857</v>
      </c>
      <c r="D4429" s="5" t="s">
        <v>458</v>
      </c>
      <c r="E4429" s="5" t="s">
        <v>12858</v>
      </c>
      <c r="F4429" s="6" t="s">
        <v>12859</v>
      </c>
    </row>
    <row r="4430">
      <c r="A4430" s="5"/>
      <c r="B4430" s="5"/>
      <c r="C4430" s="5" t="s">
        <v>12860</v>
      </c>
      <c r="D4430" s="5" t="s">
        <v>4620</v>
      </c>
      <c r="E4430" s="5"/>
      <c r="F4430" s="6" t="s">
        <v>12861</v>
      </c>
    </row>
    <row r="4431">
      <c r="A4431" s="5"/>
      <c r="B4431" s="5"/>
      <c r="C4431" s="5" t="s">
        <v>12862</v>
      </c>
      <c r="D4431" s="5" t="s">
        <v>468</v>
      </c>
      <c r="E4431" s="5" t="s">
        <v>12863</v>
      </c>
      <c r="F4431" s="6" t="s">
        <v>12864</v>
      </c>
    </row>
    <row r="4432">
      <c r="A4432" s="5"/>
      <c r="B4432" s="5"/>
      <c r="C4432" s="5" t="s">
        <v>12865</v>
      </c>
      <c r="D4432" s="5" t="s">
        <v>468</v>
      </c>
      <c r="E4432" s="5" t="s">
        <v>12866</v>
      </c>
      <c r="F4432" s="6" t="s">
        <v>12867</v>
      </c>
    </row>
    <row r="4433">
      <c r="A4433" s="5"/>
      <c r="B4433" s="5"/>
      <c r="C4433" s="5" t="s">
        <v>12868</v>
      </c>
      <c r="D4433" s="5" t="s">
        <v>468</v>
      </c>
      <c r="E4433" s="5"/>
      <c r="F4433" s="6" t="s">
        <v>12869</v>
      </c>
    </row>
    <row r="4434">
      <c r="A4434" s="5"/>
      <c r="B4434" s="5"/>
      <c r="C4434" s="5" t="s">
        <v>12870</v>
      </c>
      <c r="D4434" s="5" t="s">
        <v>468</v>
      </c>
      <c r="E4434" s="5" t="s">
        <v>12871</v>
      </c>
      <c r="F4434" s="6" t="s">
        <v>12872</v>
      </c>
    </row>
    <row r="4435">
      <c r="A4435" s="5"/>
      <c r="B4435" s="5"/>
      <c r="C4435" s="5" t="s">
        <v>12873</v>
      </c>
      <c r="D4435" s="5" t="s">
        <v>468</v>
      </c>
      <c r="E4435" s="5" t="s">
        <v>12874</v>
      </c>
      <c r="F4435" s="6" t="s">
        <v>12875</v>
      </c>
    </row>
    <row r="4436">
      <c r="A4436" s="5"/>
      <c r="B4436" s="5"/>
      <c r="C4436" s="5" t="s">
        <v>12876</v>
      </c>
      <c r="D4436" s="5" t="s">
        <v>468</v>
      </c>
      <c r="E4436" s="5" t="s">
        <v>12877</v>
      </c>
      <c r="F4436" s="6" t="s">
        <v>12878</v>
      </c>
    </row>
    <row r="4437">
      <c r="A4437" s="5"/>
      <c r="B4437" s="5"/>
      <c r="C4437" s="5" t="s">
        <v>12879</v>
      </c>
      <c r="D4437" s="5" t="s">
        <v>468</v>
      </c>
      <c r="E4437" s="5"/>
      <c r="F4437" s="6" t="s">
        <v>12880</v>
      </c>
    </row>
    <row r="4438">
      <c r="A4438" s="5"/>
      <c r="B4438" s="5"/>
      <c r="C4438" s="5" t="s">
        <v>12881</v>
      </c>
      <c r="D4438" s="5" t="s">
        <v>468</v>
      </c>
      <c r="E4438" s="5" t="s">
        <v>12882</v>
      </c>
      <c r="F4438" s="6" t="s">
        <v>12883</v>
      </c>
    </row>
    <row r="4439">
      <c r="A4439" s="5"/>
      <c r="B4439" s="5"/>
      <c r="C4439" s="5" t="s">
        <v>12884</v>
      </c>
      <c r="D4439" s="5" t="s">
        <v>468</v>
      </c>
      <c r="E4439" s="5" t="s">
        <v>12885</v>
      </c>
      <c r="F4439" s="6" t="s">
        <v>12886</v>
      </c>
    </row>
    <row r="4440">
      <c r="A4440" s="5"/>
      <c r="B4440" s="5"/>
      <c r="C4440" s="5" t="s">
        <v>12887</v>
      </c>
      <c r="D4440" s="5" t="s">
        <v>468</v>
      </c>
      <c r="E4440" s="5" t="s">
        <v>12888</v>
      </c>
      <c r="F4440" s="6" t="s">
        <v>12889</v>
      </c>
    </row>
    <row r="4441">
      <c r="A4441" s="5"/>
      <c r="B4441" s="5"/>
      <c r="C4441" s="5" t="s">
        <v>12890</v>
      </c>
      <c r="D4441" s="5" t="s">
        <v>468</v>
      </c>
      <c r="E4441" s="5" t="s">
        <v>12891</v>
      </c>
      <c r="F4441" s="6" t="s">
        <v>12892</v>
      </c>
    </row>
    <row r="4442">
      <c r="A4442" s="5"/>
      <c r="B4442" s="5"/>
      <c r="C4442" s="5" t="s">
        <v>12893</v>
      </c>
      <c r="D4442" s="5" t="s">
        <v>468</v>
      </c>
      <c r="E4442" s="5" t="s">
        <v>12894</v>
      </c>
      <c r="F4442" s="6" t="s">
        <v>12895</v>
      </c>
    </row>
    <row r="4443">
      <c r="A4443" s="5"/>
      <c r="B4443" s="5"/>
      <c r="C4443" s="5" t="s">
        <v>12896</v>
      </c>
      <c r="D4443" s="5" t="s">
        <v>468</v>
      </c>
      <c r="E4443" s="5" t="s">
        <v>1469</v>
      </c>
      <c r="F4443" s="6" t="s">
        <v>12897</v>
      </c>
    </row>
    <row r="4444">
      <c r="A4444" s="5"/>
      <c r="B4444" s="5"/>
      <c r="C4444" s="5" t="s">
        <v>12898</v>
      </c>
      <c r="D4444" s="5" t="s">
        <v>468</v>
      </c>
      <c r="E4444" s="5" t="s">
        <v>12899</v>
      </c>
      <c r="F4444" s="6" t="s">
        <v>12900</v>
      </c>
    </row>
    <row r="4445">
      <c r="A4445" s="5"/>
      <c r="B4445" s="5"/>
      <c r="C4445" s="5" t="s">
        <v>12901</v>
      </c>
      <c r="D4445" s="5" t="s">
        <v>468</v>
      </c>
      <c r="E4445" s="5" t="s">
        <v>12902</v>
      </c>
      <c r="F4445" s="6" t="s">
        <v>12903</v>
      </c>
    </row>
    <row r="4446">
      <c r="A4446" s="5"/>
      <c r="B4446" s="5"/>
      <c r="C4446" s="5" t="s">
        <v>12904</v>
      </c>
      <c r="D4446" s="5" t="s">
        <v>468</v>
      </c>
      <c r="E4446" s="5"/>
      <c r="F4446" s="6" t="s">
        <v>12905</v>
      </c>
    </row>
    <row r="4447">
      <c r="A4447" s="5"/>
      <c r="B4447" s="5"/>
      <c r="C4447" s="5" t="s">
        <v>12906</v>
      </c>
      <c r="D4447" s="5" t="s">
        <v>468</v>
      </c>
      <c r="E4447" s="5" t="s">
        <v>12907</v>
      </c>
      <c r="F4447" s="6" t="s">
        <v>12908</v>
      </c>
    </row>
    <row r="4448">
      <c r="A4448" s="5"/>
      <c r="B4448" s="5"/>
      <c r="C4448" s="5" t="s">
        <v>12909</v>
      </c>
      <c r="D4448" s="5" t="s">
        <v>468</v>
      </c>
      <c r="E4448" s="5" t="s">
        <v>12910</v>
      </c>
      <c r="F4448" s="6" t="s">
        <v>12911</v>
      </c>
    </row>
    <row r="4449">
      <c r="A4449" s="5"/>
      <c r="B4449" s="5"/>
      <c r="C4449" s="5" t="s">
        <v>12912</v>
      </c>
      <c r="D4449" s="5" t="s">
        <v>468</v>
      </c>
      <c r="E4449" s="5" t="s">
        <v>12913</v>
      </c>
      <c r="F4449" s="6" t="s">
        <v>12914</v>
      </c>
    </row>
    <row r="4450">
      <c r="A4450" s="5"/>
      <c r="B4450" s="5"/>
      <c r="C4450" s="5" t="s">
        <v>12915</v>
      </c>
      <c r="D4450" s="5" t="s">
        <v>468</v>
      </c>
      <c r="E4450" s="5" t="s">
        <v>12916</v>
      </c>
      <c r="F4450" s="6" t="s">
        <v>12917</v>
      </c>
    </row>
    <row r="4451">
      <c r="A4451" s="5"/>
      <c r="B4451" s="5"/>
      <c r="C4451" s="5" t="s">
        <v>12918</v>
      </c>
      <c r="D4451" s="5" t="s">
        <v>468</v>
      </c>
      <c r="E4451" s="5" t="s">
        <v>11128</v>
      </c>
      <c r="F4451" s="6" t="s">
        <v>12919</v>
      </c>
    </row>
    <row r="4452">
      <c r="A4452" s="5"/>
      <c r="B4452" s="5"/>
      <c r="C4452" s="5" t="s">
        <v>12920</v>
      </c>
      <c r="D4452" s="5" t="s">
        <v>468</v>
      </c>
      <c r="E4452" s="5" t="s">
        <v>12921</v>
      </c>
      <c r="F4452" s="6" t="s">
        <v>12922</v>
      </c>
    </row>
    <row r="4453">
      <c r="A4453" s="5"/>
      <c r="B4453" s="5"/>
      <c r="C4453" s="5" t="s">
        <v>12923</v>
      </c>
      <c r="D4453" s="5" t="s">
        <v>468</v>
      </c>
      <c r="E4453" s="5" t="s">
        <v>12924</v>
      </c>
      <c r="F4453" s="6" t="s">
        <v>12925</v>
      </c>
    </row>
    <row r="4454">
      <c r="A4454" s="5"/>
      <c r="B4454" s="5"/>
      <c r="C4454" s="5" t="s">
        <v>12926</v>
      </c>
      <c r="D4454" s="5" t="s">
        <v>468</v>
      </c>
      <c r="E4454" s="5" t="s">
        <v>12927</v>
      </c>
      <c r="F4454" s="6" t="s">
        <v>12928</v>
      </c>
    </row>
    <row r="4455">
      <c r="A4455" s="5"/>
      <c r="B4455" s="5"/>
      <c r="C4455" s="5" t="s">
        <v>12929</v>
      </c>
      <c r="D4455" s="5" t="s">
        <v>468</v>
      </c>
      <c r="E4455" s="5" t="s">
        <v>2327</v>
      </c>
      <c r="F4455" s="6" t="s">
        <v>12930</v>
      </c>
    </row>
    <row r="4456">
      <c r="A4456" s="5"/>
      <c r="B4456" s="5"/>
      <c r="C4456" s="5" t="s">
        <v>12931</v>
      </c>
      <c r="D4456" s="5" t="s">
        <v>468</v>
      </c>
      <c r="E4456" s="5"/>
      <c r="F4456" s="6" t="s">
        <v>12932</v>
      </c>
    </row>
    <row r="4457">
      <c r="A4457" s="5"/>
      <c r="B4457" s="5"/>
      <c r="C4457" s="5" t="s">
        <v>12933</v>
      </c>
      <c r="D4457" s="5" t="s">
        <v>468</v>
      </c>
      <c r="E4457" s="5"/>
      <c r="F4457" s="6" t="s">
        <v>12934</v>
      </c>
    </row>
    <row r="4458">
      <c r="A4458" s="5"/>
      <c r="B4458" s="5"/>
      <c r="C4458" s="5" t="s">
        <v>12935</v>
      </c>
      <c r="D4458" s="5" t="s">
        <v>468</v>
      </c>
      <c r="E4458" s="5" t="s">
        <v>12936</v>
      </c>
      <c r="F4458" s="6" t="s">
        <v>12937</v>
      </c>
    </row>
    <row r="4459">
      <c r="A4459" s="5"/>
      <c r="B4459" s="5"/>
      <c r="C4459" s="5" t="s">
        <v>12938</v>
      </c>
      <c r="D4459" s="5" t="s">
        <v>458</v>
      </c>
      <c r="E4459" s="5"/>
      <c r="F4459" s="6" t="s">
        <v>12939</v>
      </c>
    </row>
    <row r="4460">
      <c r="A4460" s="5"/>
      <c r="B4460" s="5"/>
      <c r="C4460" s="5" t="s">
        <v>12940</v>
      </c>
      <c r="D4460" s="5" t="s">
        <v>468</v>
      </c>
      <c r="E4460" s="5" t="s">
        <v>12941</v>
      </c>
      <c r="F4460" s="6" t="s">
        <v>12942</v>
      </c>
    </row>
    <row r="4461">
      <c r="A4461" s="5"/>
      <c r="B4461" s="5"/>
      <c r="C4461" s="5" t="s">
        <v>12943</v>
      </c>
      <c r="D4461" s="5" t="s">
        <v>468</v>
      </c>
      <c r="E4461" s="5" t="s">
        <v>12944</v>
      </c>
      <c r="F4461" s="6" t="s">
        <v>12945</v>
      </c>
    </row>
    <row r="4462">
      <c r="A4462" s="5"/>
      <c r="B4462" s="5"/>
      <c r="C4462" s="5" t="s">
        <v>12946</v>
      </c>
      <c r="D4462" s="5" t="s">
        <v>468</v>
      </c>
      <c r="E4462" s="5" t="s">
        <v>12947</v>
      </c>
      <c r="F4462" s="6" t="s">
        <v>12948</v>
      </c>
    </row>
    <row r="4463">
      <c r="A4463" s="5"/>
      <c r="B4463" s="5"/>
      <c r="C4463" s="5" t="s">
        <v>12949</v>
      </c>
      <c r="D4463" s="5" t="s">
        <v>468</v>
      </c>
      <c r="E4463" s="5" t="s">
        <v>12950</v>
      </c>
      <c r="F4463" s="6" t="s">
        <v>12951</v>
      </c>
    </row>
    <row r="4464">
      <c r="A4464" s="5"/>
      <c r="B4464" s="5"/>
      <c r="C4464" s="5" t="s">
        <v>12952</v>
      </c>
      <c r="D4464" s="5" t="s">
        <v>468</v>
      </c>
      <c r="E4464" s="5" t="s">
        <v>12953</v>
      </c>
      <c r="F4464" s="6" t="s">
        <v>12954</v>
      </c>
    </row>
    <row r="4465">
      <c r="A4465" s="5"/>
      <c r="B4465" s="5"/>
      <c r="C4465" s="5" t="s">
        <v>12955</v>
      </c>
      <c r="D4465" s="5" t="s">
        <v>468</v>
      </c>
      <c r="E4465" s="5"/>
      <c r="F4465" s="6" t="s">
        <v>12956</v>
      </c>
    </row>
    <row r="4466">
      <c r="A4466" s="5"/>
      <c r="B4466" s="5"/>
      <c r="C4466" s="5" t="s">
        <v>12957</v>
      </c>
      <c r="D4466" s="5" t="s">
        <v>468</v>
      </c>
      <c r="E4466" s="5" t="s">
        <v>12958</v>
      </c>
      <c r="F4466" s="6" t="s">
        <v>12959</v>
      </c>
    </row>
    <row r="4467">
      <c r="A4467" s="5"/>
      <c r="B4467" s="5"/>
      <c r="C4467" s="5" t="s">
        <v>12960</v>
      </c>
      <c r="D4467" s="5" t="s">
        <v>468</v>
      </c>
      <c r="E4467" s="5" t="s">
        <v>12961</v>
      </c>
      <c r="F4467" s="6" t="s">
        <v>12962</v>
      </c>
    </row>
    <row r="4468">
      <c r="A4468" s="5"/>
      <c r="B4468" s="5"/>
      <c r="C4468" s="5" t="s">
        <v>12963</v>
      </c>
      <c r="D4468" s="5" t="s">
        <v>468</v>
      </c>
      <c r="E4468" s="5" t="s">
        <v>12964</v>
      </c>
      <c r="F4468" s="6" t="s">
        <v>12965</v>
      </c>
    </row>
    <row r="4469">
      <c r="A4469" s="5"/>
      <c r="B4469" s="5"/>
      <c r="C4469" s="5" t="s">
        <v>12966</v>
      </c>
      <c r="D4469" s="5" t="s">
        <v>468</v>
      </c>
      <c r="E4469" s="5" t="s">
        <v>12967</v>
      </c>
      <c r="F4469" s="6" t="s">
        <v>12968</v>
      </c>
    </row>
    <row r="4470">
      <c r="A4470" s="5"/>
      <c r="B4470" s="5"/>
      <c r="C4470" s="5" t="s">
        <v>12969</v>
      </c>
      <c r="D4470" s="5" t="s">
        <v>468</v>
      </c>
      <c r="E4470" s="5" t="s">
        <v>12970</v>
      </c>
      <c r="F4470" s="6" t="s">
        <v>12971</v>
      </c>
    </row>
    <row r="4471">
      <c r="A4471" s="5"/>
      <c r="B4471" s="5"/>
      <c r="C4471" s="5" t="s">
        <v>12972</v>
      </c>
      <c r="D4471" s="5" t="s">
        <v>468</v>
      </c>
      <c r="E4471" s="5" t="s">
        <v>12973</v>
      </c>
      <c r="F4471" s="6" t="s">
        <v>12974</v>
      </c>
    </row>
    <row r="4472">
      <c r="A4472" s="5"/>
      <c r="B4472" s="5"/>
      <c r="C4472" s="5" t="s">
        <v>268</v>
      </c>
      <c r="D4472" s="5" t="s">
        <v>468</v>
      </c>
      <c r="E4472" s="5" t="s">
        <v>12975</v>
      </c>
      <c r="F4472" s="6" t="s">
        <v>12976</v>
      </c>
    </row>
    <row r="4473">
      <c r="A4473" s="5"/>
      <c r="B4473" s="5"/>
      <c r="C4473" s="5" t="s">
        <v>12977</v>
      </c>
      <c r="D4473" s="5" t="s">
        <v>468</v>
      </c>
      <c r="E4473" s="5" t="s">
        <v>12978</v>
      </c>
      <c r="F4473" s="6" t="s">
        <v>12979</v>
      </c>
    </row>
    <row r="4474">
      <c r="A4474" s="5"/>
      <c r="B4474" s="5"/>
      <c r="C4474" s="5" t="s">
        <v>12980</v>
      </c>
      <c r="D4474" s="5" t="s">
        <v>468</v>
      </c>
      <c r="E4474" s="5"/>
      <c r="F4474" s="6" t="s">
        <v>12981</v>
      </c>
    </row>
    <row r="4475">
      <c r="A4475" s="5"/>
      <c r="B4475" s="5"/>
      <c r="C4475" s="5" t="s">
        <v>12982</v>
      </c>
      <c r="D4475" s="5" t="s">
        <v>468</v>
      </c>
      <c r="E4475" s="5" t="s">
        <v>12983</v>
      </c>
      <c r="F4475" s="6" t="s">
        <v>12984</v>
      </c>
    </row>
    <row r="4476">
      <c r="A4476" s="5"/>
      <c r="B4476" s="5"/>
      <c r="C4476" s="5" t="s">
        <v>12985</v>
      </c>
      <c r="D4476" s="5" t="s">
        <v>468</v>
      </c>
      <c r="E4476" s="5" t="s">
        <v>12986</v>
      </c>
      <c r="F4476" s="6" t="s">
        <v>12987</v>
      </c>
    </row>
    <row r="4477">
      <c r="A4477" s="5"/>
      <c r="B4477" s="5"/>
      <c r="C4477" s="5" t="s">
        <v>12988</v>
      </c>
      <c r="D4477" s="5" t="s">
        <v>468</v>
      </c>
      <c r="E4477" s="5" t="s">
        <v>12989</v>
      </c>
      <c r="F4477" s="6" t="s">
        <v>12990</v>
      </c>
    </row>
    <row r="4478">
      <c r="A4478" s="5"/>
      <c r="B4478" s="5"/>
      <c r="C4478" s="5" t="s">
        <v>12991</v>
      </c>
      <c r="D4478" s="5" t="s">
        <v>468</v>
      </c>
      <c r="E4478" s="5" t="s">
        <v>12992</v>
      </c>
      <c r="F4478" s="6" t="s">
        <v>12993</v>
      </c>
    </row>
    <row r="4479">
      <c r="A4479" s="5"/>
      <c r="B4479" s="5"/>
      <c r="C4479" s="5" t="s">
        <v>12994</v>
      </c>
      <c r="D4479" s="5" t="s">
        <v>468</v>
      </c>
      <c r="E4479" s="5" t="s">
        <v>12995</v>
      </c>
      <c r="F4479" s="6" t="s">
        <v>12996</v>
      </c>
    </row>
    <row r="4480">
      <c r="A4480" s="5"/>
      <c r="B4480" s="5"/>
      <c r="C4480" s="5" t="s">
        <v>12997</v>
      </c>
      <c r="D4480" s="5" t="s">
        <v>468</v>
      </c>
      <c r="E4480" s="5" t="s">
        <v>12998</v>
      </c>
      <c r="F4480" s="6" t="s">
        <v>12999</v>
      </c>
    </row>
    <row r="4481">
      <c r="A4481" s="5"/>
      <c r="B4481" s="5"/>
      <c r="C4481" s="5" t="s">
        <v>13000</v>
      </c>
      <c r="D4481" s="5" t="s">
        <v>4620</v>
      </c>
      <c r="E4481" s="5" t="s">
        <v>13001</v>
      </c>
      <c r="F4481" s="6" t="s">
        <v>13002</v>
      </c>
    </row>
    <row r="4482">
      <c r="A4482" s="5"/>
      <c r="B4482" s="5"/>
      <c r="C4482" s="5" t="s">
        <v>13003</v>
      </c>
      <c r="D4482" s="5" t="s">
        <v>468</v>
      </c>
      <c r="E4482" s="5" t="s">
        <v>13004</v>
      </c>
      <c r="F4482" s="6" t="s">
        <v>13005</v>
      </c>
    </row>
    <row r="4483">
      <c r="A4483" s="5"/>
      <c r="B4483" s="5"/>
      <c r="C4483" s="5" t="s">
        <v>13006</v>
      </c>
      <c r="D4483" s="5" t="s">
        <v>468</v>
      </c>
      <c r="E4483" s="5"/>
      <c r="F4483" s="6" t="s">
        <v>13007</v>
      </c>
    </row>
    <row r="4484">
      <c r="A4484" s="5"/>
      <c r="B4484" s="5"/>
      <c r="C4484" s="5" t="s">
        <v>13008</v>
      </c>
      <c r="D4484" s="5" t="s">
        <v>468</v>
      </c>
      <c r="E4484" s="5" t="s">
        <v>13009</v>
      </c>
      <c r="F4484" s="6" t="s">
        <v>13010</v>
      </c>
    </row>
    <row r="4485">
      <c r="A4485" s="5"/>
      <c r="B4485" s="5"/>
      <c r="C4485" s="5" t="s">
        <v>13011</v>
      </c>
      <c r="D4485" s="5" t="s">
        <v>468</v>
      </c>
      <c r="E4485" s="5"/>
      <c r="F4485" s="6" t="s">
        <v>13012</v>
      </c>
    </row>
    <row r="4486">
      <c r="A4486" s="5"/>
      <c r="B4486" s="5"/>
      <c r="C4486" s="5" t="s">
        <v>13013</v>
      </c>
      <c r="D4486" s="5" t="s">
        <v>548</v>
      </c>
      <c r="E4486" s="5"/>
      <c r="F4486" s="6" t="s">
        <v>13014</v>
      </c>
    </row>
    <row r="4487">
      <c r="A4487" s="5"/>
      <c r="B4487" s="5"/>
      <c r="C4487" s="5" t="s">
        <v>13015</v>
      </c>
      <c r="D4487" s="5" t="s">
        <v>4620</v>
      </c>
      <c r="E4487" s="5" t="s">
        <v>13016</v>
      </c>
      <c r="F4487" s="6" t="s">
        <v>13017</v>
      </c>
    </row>
    <row r="4488">
      <c r="A4488" s="5"/>
      <c r="B4488" s="5"/>
      <c r="C4488" s="5" t="s">
        <v>13018</v>
      </c>
      <c r="D4488" s="5" t="s">
        <v>468</v>
      </c>
      <c r="E4488" s="5" t="s">
        <v>13019</v>
      </c>
      <c r="F4488" s="6" t="s">
        <v>13020</v>
      </c>
    </row>
    <row r="4489">
      <c r="A4489" s="5"/>
      <c r="B4489" s="5"/>
      <c r="C4489" s="5" t="s">
        <v>13021</v>
      </c>
      <c r="D4489" s="5" t="s">
        <v>4620</v>
      </c>
      <c r="E4489" s="5"/>
      <c r="F4489" s="6" t="s">
        <v>13022</v>
      </c>
    </row>
    <row r="4490">
      <c r="A4490" s="5"/>
      <c r="B4490" s="5"/>
      <c r="C4490" s="5" t="s">
        <v>13023</v>
      </c>
      <c r="D4490" s="5" t="s">
        <v>468</v>
      </c>
      <c r="E4490" s="5" t="s">
        <v>13024</v>
      </c>
      <c r="F4490" s="6" t="s">
        <v>13025</v>
      </c>
    </row>
    <row r="4491">
      <c r="A4491" s="5"/>
      <c r="B4491" s="5"/>
      <c r="C4491" s="5" t="s">
        <v>13026</v>
      </c>
      <c r="D4491" s="5" t="s">
        <v>4620</v>
      </c>
      <c r="E4491" s="5"/>
      <c r="F4491" s="6" t="s">
        <v>13027</v>
      </c>
    </row>
    <row r="4492">
      <c r="A4492" s="5"/>
      <c r="B4492" s="5"/>
      <c r="C4492" s="5" t="s">
        <v>13028</v>
      </c>
      <c r="D4492" s="5" t="s">
        <v>468</v>
      </c>
      <c r="E4492" s="5"/>
      <c r="F4492" s="6" t="s">
        <v>13029</v>
      </c>
    </row>
    <row r="4493">
      <c r="A4493" s="5"/>
      <c r="B4493" s="5"/>
      <c r="C4493" s="5" t="s">
        <v>13030</v>
      </c>
      <c r="D4493" s="5" t="s">
        <v>468</v>
      </c>
      <c r="E4493" s="5" t="s">
        <v>13031</v>
      </c>
      <c r="F4493" s="6" t="s">
        <v>13032</v>
      </c>
    </row>
    <row r="4494">
      <c r="A4494" s="5"/>
      <c r="B4494" s="5"/>
      <c r="C4494" s="5" t="s">
        <v>13033</v>
      </c>
      <c r="D4494" s="5" t="s">
        <v>468</v>
      </c>
      <c r="E4494" s="5" t="s">
        <v>13034</v>
      </c>
      <c r="F4494" s="6" t="s">
        <v>13035</v>
      </c>
    </row>
    <row r="4495">
      <c r="A4495" s="5"/>
      <c r="B4495" s="5"/>
      <c r="C4495" s="5" t="s">
        <v>13036</v>
      </c>
      <c r="D4495" s="5" t="s">
        <v>468</v>
      </c>
      <c r="E4495" s="5" t="s">
        <v>1267</v>
      </c>
      <c r="F4495" s="6" t="s">
        <v>13037</v>
      </c>
    </row>
    <row r="4496">
      <c r="A4496" s="5"/>
      <c r="B4496" s="5"/>
      <c r="C4496" s="5" t="s">
        <v>13038</v>
      </c>
      <c r="D4496" s="5" t="s">
        <v>468</v>
      </c>
      <c r="E4496" s="5" t="s">
        <v>13039</v>
      </c>
      <c r="F4496" s="6" t="s">
        <v>13040</v>
      </c>
    </row>
    <row r="4497">
      <c r="A4497" s="5"/>
      <c r="B4497" s="5"/>
      <c r="C4497" s="5" t="s">
        <v>13041</v>
      </c>
      <c r="D4497" s="5" t="s">
        <v>548</v>
      </c>
      <c r="E4497" s="5" t="s">
        <v>13042</v>
      </c>
      <c r="F4497" s="6" t="s">
        <v>13043</v>
      </c>
    </row>
    <row r="4498">
      <c r="A4498" s="5"/>
      <c r="B4498" s="5"/>
      <c r="C4498" s="5" t="s">
        <v>13044</v>
      </c>
      <c r="D4498" s="5" t="s">
        <v>468</v>
      </c>
      <c r="E4498" s="5" t="s">
        <v>13045</v>
      </c>
      <c r="F4498" s="6" t="s">
        <v>13046</v>
      </c>
    </row>
    <row r="4499">
      <c r="A4499" s="5"/>
      <c r="B4499" s="5"/>
      <c r="C4499" s="5" t="s">
        <v>13047</v>
      </c>
      <c r="D4499" s="5" t="s">
        <v>4620</v>
      </c>
      <c r="E4499" s="5"/>
      <c r="F4499" s="6" t="s">
        <v>13048</v>
      </c>
    </row>
    <row r="4500">
      <c r="A4500" s="5"/>
      <c r="B4500" s="5"/>
      <c r="C4500" s="5" t="s">
        <v>13049</v>
      </c>
      <c r="D4500" s="5" t="s">
        <v>468</v>
      </c>
      <c r="E4500" s="5"/>
      <c r="F4500" s="6" t="s">
        <v>13050</v>
      </c>
    </row>
    <row r="4501">
      <c r="A4501" s="5"/>
      <c r="B4501" s="5"/>
      <c r="C4501" s="5" t="s">
        <v>13051</v>
      </c>
      <c r="D4501" s="5" t="s">
        <v>468</v>
      </c>
      <c r="E4501" s="5" t="s">
        <v>13052</v>
      </c>
      <c r="F4501" s="6" t="s">
        <v>13053</v>
      </c>
    </row>
    <row r="4502">
      <c r="A4502" s="5"/>
      <c r="B4502" s="5"/>
      <c r="C4502" s="5" t="s">
        <v>13054</v>
      </c>
      <c r="D4502" s="5" t="s">
        <v>468</v>
      </c>
      <c r="E4502" s="5" t="s">
        <v>13055</v>
      </c>
      <c r="F4502" s="6" t="s">
        <v>13056</v>
      </c>
    </row>
    <row r="4503">
      <c r="A4503" s="5"/>
      <c r="B4503" s="5"/>
      <c r="C4503" s="5" t="s">
        <v>13057</v>
      </c>
      <c r="D4503" s="5" t="s">
        <v>468</v>
      </c>
      <c r="E4503" s="5" t="s">
        <v>13058</v>
      </c>
      <c r="F4503" s="6" t="s">
        <v>13059</v>
      </c>
    </row>
    <row r="4504">
      <c r="A4504" s="5"/>
      <c r="B4504" s="5"/>
      <c r="C4504" s="5" t="s">
        <v>13060</v>
      </c>
      <c r="D4504" s="5" t="s">
        <v>468</v>
      </c>
      <c r="E4504" s="5" t="s">
        <v>13061</v>
      </c>
      <c r="F4504" s="6" t="s">
        <v>13062</v>
      </c>
    </row>
    <row r="4505">
      <c r="A4505" s="5"/>
      <c r="B4505" s="5"/>
      <c r="C4505" s="5" t="s">
        <v>13063</v>
      </c>
      <c r="D4505" s="5" t="s">
        <v>468</v>
      </c>
      <c r="E4505" s="5" t="s">
        <v>13064</v>
      </c>
      <c r="F4505" s="6" t="s">
        <v>13065</v>
      </c>
    </row>
    <row r="4506">
      <c r="A4506" s="5"/>
      <c r="B4506" s="5"/>
      <c r="C4506" s="5" t="s">
        <v>13066</v>
      </c>
      <c r="D4506" s="5" t="s">
        <v>468</v>
      </c>
      <c r="E4506" s="5" t="s">
        <v>13067</v>
      </c>
      <c r="F4506" s="6" t="s">
        <v>13068</v>
      </c>
    </row>
    <row r="4507">
      <c r="A4507" s="5"/>
      <c r="B4507" s="5"/>
      <c r="C4507" s="5" t="s">
        <v>13069</v>
      </c>
      <c r="D4507" s="5" t="s">
        <v>548</v>
      </c>
      <c r="E4507" s="5" t="s">
        <v>13070</v>
      </c>
      <c r="F4507" s="6" t="s">
        <v>13071</v>
      </c>
    </row>
    <row r="4508">
      <c r="A4508" s="5"/>
      <c r="B4508" s="5"/>
      <c r="C4508" s="5" t="s">
        <v>13072</v>
      </c>
      <c r="D4508" s="5" t="s">
        <v>548</v>
      </c>
      <c r="E4508" s="5" t="s">
        <v>13073</v>
      </c>
      <c r="F4508" s="6" t="s">
        <v>13074</v>
      </c>
    </row>
    <row r="4509">
      <c r="A4509" s="5"/>
      <c r="B4509" s="5"/>
      <c r="C4509" s="5" t="s">
        <v>13075</v>
      </c>
      <c r="D4509" s="5" t="s">
        <v>548</v>
      </c>
      <c r="E4509" s="5" t="s">
        <v>13076</v>
      </c>
      <c r="F4509" s="6" t="s">
        <v>13077</v>
      </c>
    </row>
    <row r="4510">
      <c r="A4510" s="5"/>
      <c r="B4510" s="5"/>
      <c r="C4510" s="5" t="s">
        <v>13078</v>
      </c>
      <c r="D4510" s="5" t="s">
        <v>548</v>
      </c>
      <c r="E4510" s="5" t="s">
        <v>13079</v>
      </c>
      <c r="F4510" s="6" t="s">
        <v>13080</v>
      </c>
    </row>
    <row r="4511">
      <c r="A4511" s="5"/>
      <c r="B4511" s="5"/>
      <c r="C4511" s="5" t="s">
        <v>13081</v>
      </c>
      <c r="D4511" s="5" t="s">
        <v>548</v>
      </c>
      <c r="E4511" s="5" t="s">
        <v>13082</v>
      </c>
      <c r="F4511" s="6" t="s">
        <v>13083</v>
      </c>
    </row>
    <row r="4512">
      <c r="A4512" s="5"/>
      <c r="B4512" s="5"/>
      <c r="C4512" s="5" t="s">
        <v>13084</v>
      </c>
      <c r="D4512" s="5" t="s">
        <v>548</v>
      </c>
      <c r="E4512" s="5" t="s">
        <v>13085</v>
      </c>
      <c r="F4512" s="6" t="s">
        <v>13086</v>
      </c>
    </row>
    <row r="4513">
      <c r="A4513" s="5"/>
      <c r="B4513" s="5"/>
      <c r="C4513" s="5" t="s">
        <v>13087</v>
      </c>
      <c r="D4513" s="5" t="s">
        <v>548</v>
      </c>
      <c r="E4513" s="5" t="s">
        <v>13088</v>
      </c>
      <c r="F4513" s="6" t="s">
        <v>13089</v>
      </c>
    </row>
    <row r="4514">
      <c r="A4514" s="5"/>
      <c r="B4514" s="5"/>
      <c r="C4514" s="5" t="s">
        <v>13090</v>
      </c>
      <c r="D4514" s="5" t="s">
        <v>548</v>
      </c>
      <c r="E4514" s="5"/>
      <c r="F4514" s="6" t="s">
        <v>13091</v>
      </c>
    </row>
    <row r="4515">
      <c r="A4515" s="5"/>
      <c r="B4515" s="5"/>
      <c r="C4515" s="5" t="s">
        <v>13092</v>
      </c>
      <c r="D4515" s="5" t="s">
        <v>548</v>
      </c>
      <c r="E4515" s="5" t="s">
        <v>13093</v>
      </c>
      <c r="F4515" s="6" t="s">
        <v>13094</v>
      </c>
    </row>
    <row r="4516">
      <c r="A4516" s="5"/>
      <c r="B4516" s="5"/>
      <c r="C4516" s="5" t="s">
        <v>13095</v>
      </c>
      <c r="D4516" s="5" t="s">
        <v>548</v>
      </c>
      <c r="E4516" s="5" t="s">
        <v>13096</v>
      </c>
      <c r="F4516" s="6" t="s">
        <v>13097</v>
      </c>
    </row>
    <row r="4517">
      <c r="A4517" s="5"/>
      <c r="B4517" s="5"/>
      <c r="C4517" s="5" t="s">
        <v>13098</v>
      </c>
      <c r="D4517" s="5" t="s">
        <v>468</v>
      </c>
      <c r="E4517" s="5" t="s">
        <v>13099</v>
      </c>
      <c r="F4517" s="6" t="s">
        <v>13100</v>
      </c>
    </row>
    <row r="4518">
      <c r="A4518" s="5"/>
      <c r="B4518" s="5"/>
      <c r="C4518" s="5" t="s">
        <v>13101</v>
      </c>
      <c r="D4518" s="5" t="s">
        <v>548</v>
      </c>
      <c r="E4518" s="5" t="s">
        <v>13102</v>
      </c>
      <c r="F4518" s="6" t="s">
        <v>13103</v>
      </c>
    </row>
    <row r="4519">
      <c r="A4519" s="5"/>
      <c r="B4519" s="5"/>
      <c r="C4519" s="5" t="s">
        <v>13104</v>
      </c>
      <c r="D4519" s="5" t="s">
        <v>548</v>
      </c>
      <c r="E4519" s="5" t="s">
        <v>13105</v>
      </c>
      <c r="F4519" s="6" t="s">
        <v>13106</v>
      </c>
    </row>
    <row r="4520">
      <c r="A4520" s="5"/>
      <c r="B4520" s="5"/>
      <c r="C4520" s="5" t="s">
        <v>13107</v>
      </c>
      <c r="D4520" s="5" t="s">
        <v>548</v>
      </c>
      <c r="E4520" s="5" t="s">
        <v>13108</v>
      </c>
      <c r="F4520" s="6" t="s">
        <v>13109</v>
      </c>
    </row>
    <row r="4521">
      <c r="A4521" s="5"/>
      <c r="B4521" s="5"/>
      <c r="C4521" s="5" t="s">
        <v>13110</v>
      </c>
      <c r="D4521" s="5" t="s">
        <v>548</v>
      </c>
      <c r="E4521" s="5" t="s">
        <v>13111</v>
      </c>
      <c r="F4521" s="6" t="s">
        <v>13112</v>
      </c>
    </row>
    <row r="4522">
      <c r="A4522" s="5"/>
      <c r="B4522" s="5"/>
      <c r="C4522" s="5" t="s">
        <v>13113</v>
      </c>
      <c r="D4522" s="5" t="s">
        <v>548</v>
      </c>
      <c r="E4522" s="5"/>
      <c r="F4522" s="6" t="s">
        <v>13114</v>
      </c>
    </row>
    <row r="4523">
      <c r="A4523" s="5"/>
      <c r="B4523" s="5"/>
      <c r="C4523" s="5" t="s">
        <v>13115</v>
      </c>
      <c r="D4523" s="5" t="s">
        <v>548</v>
      </c>
      <c r="E4523" s="5"/>
      <c r="F4523" s="6" t="s">
        <v>13116</v>
      </c>
    </row>
    <row r="4524">
      <c r="A4524" s="5"/>
      <c r="B4524" s="5"/>
      <c r="C4524" s="5" t="s">
        <v>13117</v>
      </c>
      <c r="D4524" s="5" t="s">
        <v>548</v>
      </c>
      <c r="E4524" s="5" t="s">
        <v>9496</v>
      </c>
      <c r="F4524" s="6" t="s">
        <v>13118</v>
      </c>
    </row>
    <row r="4525">
      <c r="A4525" s="5"/>
      <c r="B4525" s="5"/>
      <c r="C4525" s="5" t="s">
        <v>13119</v>
      </c>
      <c r="D4525" s="5" t="s">
        <v>548</v>
      </c>
      <c r="E4525" s="5" t="s">
        <v>13120</v>
      </c>
      <c r="F4525" s="6" t="s">
        <v>13121</v>
      </c>
    </row>
    <row r="4526">
      <c r="A4526" s="5"/>
      <c r="B4526" s="5"/>
      <c r="C4526" s="5" t="s">
        <v>13122</v>
      </c>
      <c r="D4526" s="5" t="s">
        <v>548</v>
      </c>
      <c r="E4526" s="5" t="s">
        <v>13123</v>
      </c>
      <c r="F4526" s="6" t="s">
        <v>13124</v>
      </c>
    </row>
    <row r="4527">
      <c r="A4527" s="5"/>
      <c r="B4527" s="5"/>
      <c r="C4527" s="5" t="s">
        <v>13125</v>
      </c>
      <c r="D4527" s="5" t="s">
        <v>468</v>
      </c>
      <c r="E4527" s="5" t="s">
        <v>13126</v>
      </c>
      <c r="F4527" s="6" t="s">
        <v>13127</v>
      </c>
    </row>
    <row r="4528">
      <c r="A4528" s="5"/>
      <c r="B4528" s="5"/>
      <c r="C4528" s="5" t="s">
        <v>13128</v>
      </c>
      <c r="D4528" s="5" t="s">
        <v>548</v>
      </c>
      <c r="E4528" s="5" t="s">
        <v>13129</v>
      </c>
      <c r="F4528" s="6" t="s">
        <v>13130</v>
      </c>
    </row>
    <row r="4529">
      <c r="A4529" s="5"/>
      <c r="B4529" s="5"/>
      <c r="C4529" s="5" t="s">
        <v>13131</v>
      </c>
      <c r="D4529" s="5" t="s">
        <v>548</v>
      </c>
      <c r="E4529" s="5" t="s">
        <v>11845</v>
      </c>
      <c r="F4529" s="6" t="s">
        <v>13132</v>
      </c>
    </row>
    <row r="4530">
      <c r="A4530" s="5"/>
      <c r="B4530" s="5"/>
      <c r="C4530" s="5" t="s">
        <v>13133</v>
      </c>
      <c r="D4530" s="5" t="s">
        <v>548</v>
      </c>
      <c r="E4530" s="5" t="s">
        <v>13134</v>
      </c>
      <c r="F4530" s="6" t="s">
        <v>13135</v>
      </c>
    </row>
    <row r="4531">
      <c r="A4531" s="5"/>
      <c r="B4531" s="5"/>
      <c r="C4531" s="5" t="s">
        <v>13136</v>
      </c>
      <c r="D4531" s="5" t="s">
        <v>548</v>
      </c>
      <c r="E4531" s="5"/>
      <c r="F4531" s="6" t="s">
        <v>13137</v>
      </c>
    </row>
    <row r="4532">
      <c r="A4532" s="5"/>
      <c r="B4532" s="5"/>
      <c r="C4532" s="5" t="s">
        <v>13138</v>
      </c>
      <c r="D4532" s="5" t="s">
        <v>548</v>
      </c>
      <c r="E4532" s="5" t="s">
        <v>13139</v>
      </c>
      <c r="F4532" s="6" t="s">
        <v>13140</v>
      </c>
    </row>
    <row r="4533">
      <c r="A4533" s="5"/>
      <c r="B4533" s="5"/>
      <c r="C4533" s="5" t="s">
        <v>13141</v>
      </c>
      <c r="D4533" s="5" t="s">
        <v>548</v>
      </c>
      <c r="E4533" s="5" t="s">
        <v>13142</v>
      </c>
      <c r="F4533" s="6" t="s">
        <v>13143</v>
      </c>
    </row>
    <row r="4534">
      <c r="A4534" s="5"/>
      <c r="B4534" s="5"/>
      <c r="C4534" s="5" t="s">
        <v>13144</v>
      </c>
      <c r="D4534" s="5" t="s">
        <v>548</v>
      </c>
      <c r="E4534" s="5"/>
      <c r="F4534" s="6" t="s">
        <v>13145</v>
      </c>
    </row>
    <row r="4535">
      <c r="A4535" s="5"/>
      <c r="B4535" s="5"/>
      <c r="C4535" s="5" t="s">
        <v>13146</v>
      </c>
      <c r="D4535" s="5" t="s">
        <v>548</v>
      </c>
      <c r="E4535" s="5"/>
      <c r="F4535" s="6" t="s">
        <v>13147</v>
      </c>
    </row>
    <row r="4536">
      <c r="A4536" s="5"/>
      <c r="B4536" s="5"/>
      <c r="C4536" s="5" t="s">
        <v>13148</v>
      </c>
      <c r="D4536" s="5" t="s">
        <v>548</v>
      </c>
      <c r="E4536" s="5" t="s">
        <v>13149</v>
      </c>
      <c r="F4536" s="6" t="s">
        <v>13150</v>
      </c>
    </row>
    <row r="4537">
      <c r="A4537" s="5"/>
      <c r="B4537" s="5"/>
      <c r="C4537" s="5" t="s">
        <v>13151</v>
      </c>
      <c r="D4537" s="5" t="s">
        <v>548</v>
      </c>
      <c r="E4537" s="5"/>
      <c r="F4537" s="6" t="s">
        <v>13152</v>
      </c>
    </row>
    <row r="4538">
      <c r="A4538" s="5"/>
      <c r="B4538" s="5"/>
      <c r="C4538" s="5" t="s">
        <v>13153</v>
      </c>
      <c r="D4538" s="5" t="s">
        <v>548</v>
      </c>
      <c r="E4538" s="5" t="s">
        <v>13154</v>
      </c>
      <c r="F4538" s="6" t="s">
        <v>13155</v>
      </c>
    </row>
    <row r="4539">
      <c r="A4539" s="5"/>
      <c r="B4539" s="5"/>
      <c r="C4539" s="5" t="s">
        <v>13156</v>
      </c>
      <c r="D4539" s="5" t="s">
        <v>548</v>
      </c>
      <c r="E4539" s="5" t="s">
        <v>13157</v>
      </c>
      <c r="F4539" s="6" t="s">
        <v>13158</v>
      </c>
    </row>
    <row r="4540">
      <c r="A4540" s="5"/>
      <c r="B4540" s="5"/>
      <c r="C4540" s="5" t="s">
        <v>13159</v>
      </c>
      <c r="D4540" s="5" t="s">
        <v>548</v>
      </c>
      <c r="E4540" s="5"/>
      <c r="F4540" s="6" t="s">
        <v>13160</v>
      </c>
    </row>
    <row r="4541">
      <c r="A4541" s="5"/>
      <c r="B4541" s="5"/>
      <c r="C4541" s="5" t="s">
        <v>13161</v>
      </c>
      <c r="D4541" s="5" t="s">
        <v>548</v>
      </c>
      <c r="E4541" s="5" t="s">
        <v>13162</v>
      </c>
      <c r="F4541" s="6" t="s">
        <v>13163</v>
      </c>
    </row>
    <row r="4542">
      <c r="A4542" s="5"/>
      <c r="B4542" s="5"/>
      <c r="C4542" s="5" t="s">
        <v>13164</v>
      </c>
      <c r="D4542" s="5" t="s">
        <v>548</v>
      </c>
      <c r="E4542" s="5"/>
      <c r="F4542" s="6" t="s">
        <v>13165</v>
      </c>
    </row>
    <row r="4543">
      <c r="A4543" s="5"/>
      <c r="B4543" s="5"/>
      <c r="C4543" s="5" t="s">
        <v>13166</v>
      </c>
      <c r="D4543" s="5" t="s">
        <v>548</v>
      </c>
      <c r="E4543" s="5" t="s">
        <v>13167</v>
      </c>
      <c r="F4543" s="6" t="s">
        <v>13168</v>
      </c>
    </row>
    <row r="4544">
      <c r="A4544" s="5"/>
      <c r="B4544" s="5"/>
      <c r="C4544" s="5" t="s">
        <v>13169</v>
      </c>
      <c r="D4544" s="5" t="s">
        <v>548</v>
      </c>
      <c r="E4544" s="5" t="s">
        <v>13170</v>
      </c>
      <c r="F4544" s="6" t="s">
        <v>13171</v>
      </c>
    </row>
    <row r="4545">
      <c r="A4545" s="5"/>
      <c r="B4545" s="5"/>
      <c r="C4545" s="5" t="s">
        <v>13172</v>
      </c>
      <c r="D4545" s="5" t="s">
        <v>540</v>
      </c>
      <c r="E4545" s="5" t="s">
        <v>13173</v>
      </c>
      <c r="F4545" s="6" t="s">
        <v>13174</v>
      </c>
    </row>
    <row r="4546">
      <c r="A4546" s="5"/>
      <c r="B4546" s="5"/>
      <c r="C4546" s="5" t="s">
        <v>13175</v>
      </c>
      <c r="D4546" s="5" t="s">
        <v>548</v>
      </c>
      <c r="E4546" s="5" t="s">
        <v>13176</v>
      </c>
      <c r="F4546" s="6" t="s">
        <v>13177</v>
      </c>
    </row>
    <row r="4547">
      <c r="A4547" s="5"/>
      <c r="B4547" s="5"/>
      <c r="C4547" s="5" t="s">
        <v>13178</v>
      </c>
      <c r="D4547" s="5" t="s">
        <v>540</v>
      </c>
      <c r="E4547" s="5" t="s">
        <v>13179</v>
      </c>
      <c r="F4547" s="6" t="s">
        <v>13180</v>
      </c>
    </row>
    <row r="4548">
      <c r="A4548" s="5"/>
      <c r="B4548" s="5"/>
      <c r="C4548" s="5" t="s">
        <v>13181</v>
      </c>
      <c r="D4548" s="5" t="s">
        <v>468</v>
      </c>
      <c r="E4548" s="5" t="s">
        <v>13182</v>
      </c>
      <c r="F4548" s="6" t="s">
        <v>13183</v>
      </c>
    </row>
    <row r="4549">
      <c r="A4549" s="5"/>
      <c r="B4549" s="5"/>
      <c r="C4549" s="5" t="s">
        <v>13184</v>
      </c>
      <c r="D4549" s="5" t="s">
        <v>468</v>
      </c>
      <c r="E4549" s="5" t="s">
        <v>13185</v>
      </c>
      <c r="F4549" s="6" t="s">
        <v>13186</v>
      </c>
    </row>
    <row r="4550">
      <c r="A4550" s="5"/>
      <c r="B4550" s="5"/>
      <c r="C4550" s="5" t="s">
        <v>13187</v>
      </c>
      <c r="D4550" s="5" t="s">
        <v>468</v>
      </c>
      <c r="E4550" s="5" t="s">
        <v>13188</v>
      </c>
      <c r="F4550" s="6" t="s">
        <v>13189</v>
      </c>
    </row>
    <row r="4551">
      <c r="A4551" s="5"/>
      <c r="B4551" s="5"/>
      <c r="C4551" s="5" t="s">
        <v>13190</v>
      </c>
      <c r="D4551" s="5" t="s">
        <v>468</v>
      </c>
      <c r="E4551" s="5"/>
      <c r="F4551" s="6" t="s">
        <v>13191</v>
      </c>
    </row>
    <row r="4552">
      <c r="A4552" s="5"/>
      <c r="B4552" s="5"/>
      <c r="C4552" s="5" t="s">
        <v>13192</v>
      </c>
      <c r="D4552" s="5" t="s">
        <v>468</v>
      </c>
      <c r="E4552" s="5" t="s">
        <v>13193</v>
      </c>
      <c r="F4552" s="6" t="s">
        <v>13194</v>
      </c>
    </row>
    <row r="4553">
      <c r="A4553" s="5"/>
      <c r="B4553" s="5"/>
      <c r="C4553" s="5" t="s">
        <v>13195</v>
      </c>
      <c r="D4553" s="5" t="s">
        <v>468</v>
      </c>
      <c r="E4553" s="5" t="s">
        <v>13196</v>
      </c>
      <c r="F4553" s="6" t="s">
        <v>13197</v>
      </c>
    </row>
    <row r="4554">
      <c r="A4554" s="5"/>
      <c r="B4554" s="5"/>
      <c r="C4554" s="5" t="s">
        <v>13198</v>
      </c>
      <c r="D4554" s="5" t="s">
        <v>468</v>
      </c>
      <c r="E4554" s="5" t="s">
        <v>13199</v>
      </c>
      <c r="F4554" s="6" t="s">
        <v>13200</v>
      </c>
    </row>
    <row r="4555">
      <c r="A4555" s="5"/>
      <c r="B4555" s="5"/>
      <c r="C4555" s="5" t="s">
        <v>13201</v>
      </c>
      <c r="D4555" s="5" t="s">
        <v>468</v>
      </c>
      <c r="E4555" s="5"/>
      <c r="F4555" s="6" t="s">
        <v>13202</v>
      </c>
    </row>
    <row r="4556">
      <c r="A4556" s="5"/>
      <c r="B4556" s="5"/>
      <c r="C4556" s="5" t="s">
        <v>13203</v>
      </c>
      <c r="D4556" s="5" t="s">
        <v>468</v>
      </c>
      <c r="E4556" s="5" t="s">
        <v>13204</v>
      </c>
      <c r="F4556" s="6" t="s">
        <v>13205</v>
      </c>
    </row>
    <row r="4557">
      <c r="A4557" s="5"/>
      <c r="B4557" s="5"/>
      <c r="C4557" s="5" t="s">
        <v>13206</v>
      </c>
      <c r="D4557" s="5" t="s">
        <v>468</v>
      </c>
      <c r="E4557" s="5" t="s">
        <v>13207</v>
      </c>
      <c r="F4557" s="6" t="s">
        <v>13208</v>
      </c>
    </row>
    <row r="4558">
      <c r="A4558" s="5"/>
      <c r="B4558" s="5"/>
      <c r="C4558" s="5" t="s">
        <v>13209</v>
      </c>
      <c r="D4558" s="5" t="s">
        <v>468</v>
      </c>
      <c r="E4558" s="5" t="s">
        <v>13210</v>
      </c>
      <c r="F4558" s="6" t="s">
        <v>13211</v>
      </c>
    </row>
    <row r="4559">
      <c r="A4559" s="5"/>
      <c r="B4559" s="5"/>
      <c r="C4559" s="5" t="s">
        <v>13212</v>
      </c>
      <c r="D4559" s="5" t="s">
        <v>468</v>
      </c>
      <c r="E4559" s="5" t="s">
        <v>13213</v>
      </c>
      <c r="F4559" s="6" t="s">
        <v>13214</v>
      </c>
    </row>
    <row r="4560">
      <c r="A4560" s="5"/>
      <c r="B4560" s="5"/>
      <c r="C4560" s="5" t="s">
        <v>13215</v>
      </c>
      <c r="D4560" s="5" t="s">
        <v>468</v>
      </c>
      <c r="E4560" s="5" t="s">
        <v>13216</v>
      </c>
      <c r="F4560" s="6" t="s">
        <v>13217</v>
      </c>
    </row>
    <row r="4561">
      <c r="A4561" s="5"/>
      <c r="B4561" s="5"/>
      <c r="C4561" s="5" t="s">
        <v>13218</v>
      </c>
      <c r="D4561" s="5" t="s">
        <v>468</v>
      </c>
      <c r="E4561" s="5"/>
      <c r="F4561" s="6" t="s">
        <v>13219</v>
      </c>
    </row>
    <row r="4562">
      <c r="A4562" s="5"/>
      <c r="B4562" s="5"/>
      <c r="C4562" s="5" t="s">
        <v>13220</v>
      </c>
      <c r="D4562" s="5" t="s">
        <v>468</v>
      </c>
      <c r="E4562" s="5" t="s">
        <v>13221</v>
      </c>
      <c r="F4562" s="6" t="s">
        <v>13222</v>
      </c>
    </row>
    <row r="4563">
      <c r="A4563" s="5"/>
      <c r="B4563" s="5"/>
      <c r="C4563" s="5" t="s">
        <v>13223</v>
      </c>
      <c r="D4563" s="5" t="s">
        <v>468</v>
      </c>
      <c r="E4563" s="5" t="s">
        <v>13224</v>
      </c>
      <c r="F4563" s="6" t="s">
        <v>13225</v>
      </c>
    </row>
    <row r="4564">
      <c r="A4564" s="5"/>
      <c r="B4564" s="5"/>
      <c r="C4564" s="5" t="s">
        <v>13226</v>
      </c>
      <c r="D4564" s="5" t="s">
        <v>468</v>
      </c>
      <c r="E4564" s="5" t="s">
        <v>13227</v>
      </c>
      <c r="F4564" s="6" t="s">
        <v>13228</v>
      </c>
    </row>
    <row r="4565">
      <c r="A4565" s="5"/>
      <c r="B4565" s="5"/>
      <c r="C4565" s="5" t="s">
        <v>13229</v>
      </c>
      <c r="D4565" s="5" t="s">
        <v>468</v>
      </c>
      <c r="E4565" s="5" t="s">
        <v>13230</v>
      </c>
      <c r="F4565" s="6" t="s">
        <v>13231</v>
      </c>
    </row>
    <row r="4566">
      <c r="A4566" s="5"/>
      <c r="B4566" s="5"/>
      <c r="C4566" s="5" t="s">
        <v>13232</v>
      </c>
      <c r="D4566" s="5" t="s">
        <v>468</v>
      </c>
      <c r="E4566" s="5" t="s">
        <v>13233</v>
      </c>
      <c r="F4566" s="6" t="s">
        <v>13234</v>
      </c>
    </row>
    <row r="4567">
      <c r="A4567" s="5"/>
      <c r="B4567" s="5"/>
      <c r="C4567" s="5" t="s">
        <v>13235</v>
      </c>
      <c r="D4567" s="5" t="s">
        <v>468</v>
      </c>
      <c r="E4567" s="5" t="s">
        <v>13236</v>
      </c>
      <c r="F4567" s="6" t="s">
        <v>13237</v>
      </c>
    </row>
    <row r="4568">
      <c r="A4568" s="5"/>
      <c r="B4568" s="5"/>
      <c r="C4568" s="5" t="s">
        <v>13238</v>
      </c>
      <c r="D4568" s="5" t="s">
        <v>4620</v>
      </c>
      <c r="E4568" s="5" t="s">
        <v>13239</v>
      </c>
      <c r="F4568" s="6" t="s">
        <v>13240</v>
      </c>
    </row>
    <row r="4569">
      <c r="A4569" s="5"/>
      <c r="B4569" s="5"/>
      <c r="C4569" s="5" t="s">
        <v>13241</v>
      </c>
      <c r="D4569" s="5" t="s">
        <v>468</v>
      </c>
      <c r="E4569" s="5" t="s">
        <v>13242</v>
      </c>
      <c r="F4569" s="6" t="s">
        <v>13243</v>
      </c>
    </row>
    <row r="4570">
      <c r="A4570" s="5"/>
      <c r="B4570" s="5"/>
      <c r="C4570" s="5" t="s">
        <v>13244</v>
      </c>
      <c r="D4570" s="5" t="s">
        <v>468</v>
      </c>
      <c r="E4570" s="5" t="s">
        <v>13245</v>
      </c>
      <c r="F4570" s="6" t="s">
        <v>13246</v>
      </c>
    </row>
    <row r="4571">
      <c r="A4571" s="5"/>
      <c r="B4571" s="5"/>
      <c r="C4571" s="5" t="s">
        <v>13247</v>
      </c>
      <c r="D4571" s="5" t="s">
        <v>4620</v>
      </c>
      <c r="E4571" s="5"/>
      <c r="F4571" s="6" t="s">
        <v>13248</v>
      </c>
    </row>
    <row r="4572">
      <c r="A4572" s="5"/>
      <c r="B4572" s="5"/>
      <c r="C4572" s="5" t="s">
        <v>13249</v>
      </c>
      <c r="D4572" s="5" t="s">
        <v>468</v>
      </c>
      <c r="E4572" s="5"/>
      <c r="F4572" s="6" t="s">
        <v>13250</v>
      </c>
    </row>
    <row r="4573">
      <c r="A4573" s="5"/>
      <c r="B4573" s="5"/>
      <c r="C4573" s="5" t="s">
        <v>183</v>
      </c>
      <c r="D4573" s="5" t="s">
        <v>468</v>
      </c>
      <c r="E4573" s="5" t="s">
        <v>13251</v>
      </c>
      <c r="F4573" s="6" t="s">
        <v>13252</v>
      </c>
    </row>
    <row r="4574">
      <c r="A4574" s="5"/>
      <c r="B4574" s="5"/>
      <c r="C4574" s="5" t="s">
        <v>13253</v>
      </c>
      <c r="D4574" s="5" t="s">
        <v>468</v>
      </c>
      <c r="E4574" s="5" t="s">
        <v>13254</v>
      </c>
      <c r="F4574" s="6" t="s">
        <v>13255</v>
      </c>
    </row>
    <row r="4575">
      <c r="A4575" s="5"/>
      <c r="B4575" s="5"/>
      <c r="C4575" s="5" t="s">
        <v>13256</v>
      </c>
      <c r="D4575" s="5" t="s">
        <v>468</v>
      </c>
      <c r="E4575" s="5" t="s">
        <v>13257</v>
      </c>
      <c r="F4575" s="6" t="s">
        <v>13258</v>
      </c>
    </row>
    <row r="4576">
      <c r="A4576" s="5"/>
      <c r="B4576" s="5"/>
      <c r="C4576" s="5" t="s">
        <v>13259</v>
      </c>
      <c r="D4576" s="5" t="s">
        <v>468</v>
      </c>
      <c r="E4576" s="5" t="s">
        <v>13260</v>
      </c>
      <c r="F4576" s="6" t="s">
        <v>13261</v>
      </c>
    </row>
    <row r="4577">
      <c r="A4577" s="5"/>
      <c r="B4577" s="5"/>
      <c r="C4577" s="5" t="s">
        <v>13262</v>
      </c>
      <c r="D4577" s="5" t="s">
        <v>468</v>
      </c>
      <c r="E4577" s="5" t="s">
        <v>7660</v>
      </c>
      <c r="F4577" s="6" t="s">
        <v>13263</v>
      </c>
    </row>
    <row r="4578">
      <c r="A4578" s="5"/>
      <c r="B4578" s="5"/>
      <c r="C4578" s="5" t="s">
        <v>13264</v>
      </c>
      <c r="D4578" s="5" t="s">
        <v>468</v>
      </c>
      <c r="E4578" s="5" t="s">
        <v>13265</v>
      </c>
      <c r="F4578" s="6" t="s">
        <v>13266</v>
      </c>
    </row>
    <row r="4579">
      <c r="A4579" s="5"/>
      <c r="B4579" s="5"/>
      <c r="C4579" s="5" t="s">
        <v>13267</v>
      </c>
      <c r="D4579" s="5" t="s">
        <v>468</v>
      </c>
      <c r="E4579" s="5" t="s">
        <v>13268</v>
      </c>
      <c r="F4579" s="6" t="s">
        <v>13269</v>
      </c>
    </row>
    <row r="4580">
      <c r="A4580" s="5"/>
      <c r="B4580" s="5"/>
      <c r="C4580" s="5" t="s">
        <v>13270</v>
      </c>
      <c r="D4580" s="5" t="s">
        <v>468</v>
      </c>
      <c r="E4580" s="5" t="s">
        <v>13271</v>
      </c>
      <c r="F4580" s="6" t="s">
        <v>13272</v>
      </c>
    </row>
    <row r="4581">
      <c r="A4581" s="5"/>
      <c r="B4581" s="5"/>
      <c r="C4581" s="5" t="s">
        <v>13273</v>
      </c>
      <c r="D4581" s="5" t="s">
        <v>468</v>
      </c>
      <c r="E4581" s="5" t="s">
        <v>13274</v>
      </c>
      <c r="F4581" s="6" t="s">
        <v>13275</v>
      </c>
    </row>
    <row r="4582">
      <c r="A4582" s="5"/>
      <c r="B4582" s="5"/>
      <c r="C4582" s="5" t="s">
        <v>13276</v>
      </c>
      <c r="D4582" s="5" t="s">
        <v>468</v>
      </c>
      <c r="E4582" s="5" t="s">
        <v>13277</v>
      </c>
      <c r="F4582" s="6" t="s">
        <v>13278</v>
      </c>
    </row>
    <row r="4583">
      <c r="A4583" s="5"/>
      <c r="B4583" s="5"/>
      <c r="C4583" s="5" t="s">
        <v>13279</v>
      </c>
      <c r="D4583" s="5" t="s">
        <v>468</v>
      </c>
      <c r="E4583" s="5" t="s">
        <v>13280</v>
      </c>
      <c r="F4583" s="6" t="s">
        <v>13281</v>
      </c>
    </row>
    <row r="4584">
      <c r="A4584" s="5"/>
      <c r="B4584" s="5"/>
      <c r="C4584" s="5" t="s">
        <v>13282</v>
      </c>
      <c r="D4584" s="5" t="s">
        <v>468</v>
      </c>
      <c r="E4584" s="5" t="s">
        <v>13283</v>
      </c>
      <c r="F4584" s="6" t="s">
        <v>13284</v>
      </c>
    </row>
    <row r="4585">
      <c r="A4585" s="5"/>
      <c r="B4585" s="5"/>
      <c r="C4585" s="5" t="s">
        <v>13285</v>
      </c>
      <c r="D4585" s="5" t="s">
        <v>468</v>
      </c>
      <c r="E4585" s="5" t="s">
        <v>13286</v>
      </c>
      <c r="F4585" s="6" t="s">
        <v>13287</v>
      </c>
    </row>
    <row r="4586">
      <c r="A4586" s="5"/>
      <c r="B4586" s="5"/>
      <c r="C4586" s="5" t="s">
        <v>13288</v>
      </c>
      <c r="D4586" s="5" t="s">
        <v>468</v>
      </c>
      <c r="E4586" s="5" t="s">
        <v>13289</v>
      </c>
      <c r="F4586" s="6" t="s">
        <v>13290</v>
      </c>
    </row>
    <row r="4587">
      <c r="A4587" s="5"/>
      <c r="B4587" s="5"/>
      <c r="C4587" s="5" t="s">
        <v>13291</v>
      </c>
      <c r="D4587" s="5" t="s">
        <v>468</v>
      </c>
      <c r="E4587" s="5" t="s">
        <v>7660</v>
      </c>
      <c r="F4587" s="6" t="s">
        <v>13292</v>
      </c>
    </row>
    <row r="4588">
      <c r="A4588" s="5"/>
      <c r="B4588" s="5"/>
      <c r="C4588" s="5" t="s">
        <v>13293</v>
      </c>
      <c r="D4588" s="5" t="s">
        <v>468</v>
      </c>
      <c r="E4588" s="5"/>
      <c r="F4588" s="6" t="s">
        <v>13294</v>
      </c>
    </row>
    <row r="4589">
      <c r="A4589" s="5"/>
      <c r="B4589" s="5"/>
      <c r="C4589" s="5" t="s">
        <v>13295</v>
      </c>
      <c r="D4589" s="5" t="s">
        <v>468</v>
      </c>
      <c r="E4589" s="5" t="s">
        <v>13296</v>
      </c>
      <c r="F4589" s="6" t="s">
        <v>13297</v>
      </c>
    </row>
    <row r="4590">
      <c r="A4590" s="5"/>
      <c r="B4590" s="5"/>
      <c r="C4590" s="5" t="s">
        <v>13298</v>
      </c>
      <c r="D4590" s="5" t="s">
        <v>468</v>
      </c>
      <c r="E4590" s="5" t="s">
        <v>13299</v>
      </c>
      <c r="F4590" s="6" t="s">
        <v>13300</v>
      </c>
    </row>
    <row r="4591">
      <c r="A4591" s="5"/>
      <c r="B4591" s="5"/>
      <c r="C4591" s="5" t="s">
        <v>13301</v>
      </c>
      <c r="D4591" s="5" t="s">
        <v>468</v>
      </c>
      <c r="E4591" s="5" t="s">
        <v>13302</v>
      </c>
      <c r="F4591" s="6" t="s">
        <v>13303</v>
      </c>
    </row>
    <row r="4592">
      <c r="A4592" s="5"/>
      <c r="B4592" s="5"/>
      <c r="C4592" s="5" t="s">
        <v>13304</v>
      </c>
      <c r="D4592" s="5" t="s">
        <v>468</v>
      </c>
      <c r="E4592" s="5" t="s">
        <v>13305</v>
      </c>
      <c r="F4592" s="6" t="s">
        <v>13306</v>
      </c>
    </row>
    <row r="4593">
      <c r="A4593" s="5"/>
      <c r="B4593" s="5"/>
      <c r="C4593" s="5" t="s">
        <v>13307</v>
      </c>
      <c r="D4593" s="5" t="s">
        <v>468</v>
      </c>
      <c r="E4593" s="5" t="s">
        <v>13308</v>
      </c>
      <c r="F4593" s="6" t="s">
        <v>13309</v>
      </c>
    </row>
    <row r="4594">
      <c r="A4594" s="5"/>
      <c r="B4594" s="5"/>
      <c r="C4594" s="5" t="s">
        <v>13310</v>
      </c>
      <c r="D4594" s="5" t="s">
        <v>468</v>
      </c>
      <c r="E4594" s="5" t="s">
        <v>13311</v>
      </c>
      <c r="F4594" s="6" t="s">
        <v>13312</v>
      </c>
    </row>
    <row r="4595">
      <c r="A4595" s="5"/>
      <c r="B4595" s="5"/>
      <c r="C4595" s="5" t="s">
        <v>13313</v>
      </c>
      <c r="D4595" s="5" t="s">
        <v>468</v>
      </c>
      <c r="E4595" s="5" t="s">
        <v>13314</v>
      </c>
      <c r="F4595" s="6" t="s">
        <v>13315</v>
      </c>
    </row>
    <row r="4596">
      <c r="A4596" s="5"/>
      <c r="B4596" s="5"/>
      <c r="C4596" s="5" t="s">
        <v>13316</v>
      </c>
      <c r="D4596" s="5" t="s">
        <v>468</v>
      </c>
      <c r="E4596" s="5" t="s">
        <v>13317</v>
      </c>
      <c r="F4596" s="6" t="s">
        <v>13318</v>
      </c>
    </row>
    <row r="4597">
      <c r="A4597" s="5"/>
      <c r="B4597" s="5"/>
      <c r="C4597" s="5" t="s">
        <v>13319</v>
      </c>
      <c r="D4597" s="5" t="s">
        <v>468</v>
      </c>
      <c r="E4597" s="5" t="s">
        <v>13320</v>
      </c>
      <c r="F4597" s="6" t="s">
        <v>13321</v>
      </c>
    </row>
    <row r="4598">
      <c r="A4598" s="5"/>
      <c r="B4598" s="5"/>
      <c r="C4598" s="5" t="s">
        <v>13322</v>
      </c>
      <c r="D4598" s="5" t="s">
        <v>468</v>
      </c>
      <c r="E4598" s="5" t="s">
        <v>13323</v>
      </c>
      <c r="F4598" s="6" t="s">
        <v>13324</v>
      </c>
    </row>
    <row r="4599">
      <c r="A4599" s="5"/>
      <c r="B4599" s="5"/>
      <c r="C4599" s="5" t="s">
        <v>13325</v>
      </c>
      <c r="D4599" s="5" t="s">
        <v>468</v>
      </c>
      <c r="E4599" s="5" t="s">
        <v>13326</v>
      </c>
      <c r="F4599" s="6" t="s">
        <v>13327</v>
      </c>
    </row>
    <row r="4600">
      <c r="A4600" s="5"/>
      <c r="B4600" s="5"/>
      <c r="C4600" s="5" t="s">
        <v>13328</v>
      </c>
      <c r="D4600" s="5" t="s">
        <v>468</v>
      </c>
      <c r="E4600" s="5" t="s">
        <v>3874</v>
      </c>
      <c r="F4600" s="6" t="s">
        <v>13329</v>
      </c>
    </row>
    <row r="4601">
      <c r="A4601" s="5"/>
      <c r="B4601" s="5"/>
      <c r="C4601" s="5" t="s">
        <v>13330</v>
      </c>
      <c r="D4601" s="5" t="s">
        <v>468</v>
      </c>
      <c r="E4601" s="5" t="s">
        <v>13331</v>
      </c>
      <c r="F4601" s="6" t="s">
        <v>13332</v>
      </c>
    </row>
    <row r="4602">
      <c r="A4602" s="5"/>
      <c r="B4602" s="5"/>
      <c r="C4602" s="5" t="s">
        <v>13333</v>
      </c>
      <c r="D4602" s="5" t="s">
        <v>468</v>
      </c>
      <c r="E4602" s="5" t="s">
        <v>13334</v>
      </c>
      <c r="F4602" s="6" t="s">
        <v>13335</v>
      </c>
    </row>
    <row r="4603">
      <c r="A4603" s="5"/>
      <c r="B4603" s="5"/>
      <c r="C4603" s="5" t="s">
        <v>13336</v>
      </c>
      <c r="D4603" s="5" t="s">
        <v>468</v>
      </c>
      <c r="E4603" s="5" t="s">
        <v>13337</v>
      </c>
      <c r="F4603" s="6" t="s">
        <v>13338</v>
      </c>
    </row>
    <row r="4604">
      <c r="A4604" s="5"/>
      <c r="B4604" s="5"/>
      <c r="C4604" s="5" t="s">
        <v>13339</v>
      </c>
      <c r="D4604" s="5" t="s">
        <v>468</v>
      </c>
      <c r="E4604" s="5" t="s">
        <v>13340</v>
      </c>
      <c r="F4604" s="6" t="s">
        <v>13341</v>
      </c>
    </row>
    <row r="4605">
      <c r="A4605" s="5"/>
      <c r="B4605" s="5"/>
      <c r="C4605" s="5" t="s">
        <v>13342</v>
      </c>
      <c r="D4605" s="5" t="s">
        <v>468</v>
      </c>
      <c r="E4605" s="5"/>
      <c r="F4605" s="6" t="s">
        <v>13343</v>
      </c>
    </row>
    <row r="4606">
      <c r="A4606" s="5"/>
      <c r="B4606" s="5"/>
      <c r="C4606" s="5" t="s">
        <v>13344</v>
      </c>
      <c r="D4606" s="5" t="s">
        <v>468</v>
      </c>
      <c r="E4606" s="5" t="s">
        <v>13345</v>
      </c>
      <c r="F4606" s="6" t="s">
        <v>13346</v>
      </c>
    </row>
    <row r="4607">
      <c r="A4607" s="5"/>
      <c r="B4607" s="5"/>
      <c r="C4607" s="5" t="s">
        <v>13347</v>
      </c>
      <c r="D4607" s="5" t="s">
        <v>468</v>
      </c>
      <c r="E4607" s="5" t="s">
        <v>13348</v>
      </c>
      <c r="F4607" s="6" t="s">
        <v>13349</v>
      </c>
    </row>
    <row r="4608">
      <c r="A4608" s="5"/>
      <c r="B4608" s="5"/>
      <c r="C4608" s="5" t="s">
        <v>13350</v>
      </c>
      <c r="D4608" s="5" t="s">
        <v>468</v>
      </c>
      <c r="E4608" s="5" t="s">
        <v>7263</v>
      </c>
      <c r="F4608" s="6" t="s">
        <v>13351</v>
      </c>
    </row>
    <row r="4609">
      <c r="A4609" s="5"/>
      <c r="B4609" s="5"/>
      <c r="C4609" s="5" t="s">
        <v>13352</v>
      </c>
      <c r="D4609" s="5" t="s">
        <v>468</v>
      </c>
      <c r="E4609" s="5" t="s">
        <v>13353</v>
      </c>
      <c r="F4609" s="6" t="s">
        <v>13354</v>
      </c>
    </row>
    <row r="4610">
      <c r="A4610" s="5"/>
      <c r="B4610" s="5"/>
      <c r="C4610" s="5" t="s">
        <v>13355</v>
      </c>
      <c r="D4610" s="5" t="s">
        <v>468</v>
      </c>
      <c r="E4610" s="5"/>
      <c r="F4610" s="6" t="s">
        <v>13356</v>
      </c>
    </row>
    <row r="4611">
      <c r="A4611" s="5"/>
      <c r="B4611" s="5"/>
      <c r="C4611" s="5" t="s">
        <v>13357</v>
      </c>
      <c r="D4611" s="5" t="s">
        <v>468</v>
      </c>
      <c r="E4611" s="5" t="s">
        <v>13358</v>
      </c>
      <c r="F4611" s="6" t="s">
        <v>13359</v>
      </c>
    </row>
    <row r="4612">
      <c r="A4612" s="5"/>
      <c r="B4612" s="5"/>
      <c r="C4612" s="5" t="s">
        <v>13360</v>
      </c>
      <c r="D4612" s="5" t="s">
        <v>468</v>
      </c>
      <c r="E4612" s="5"/>
      <c r="F4612" s="6" t="s">
        <v>13361</v>
      </c>
    </row>
    <row r="4613">
      <c r="A4613" s="5"/>
      <c r="B4613" s="5"/>
      <c r="C4613" s="5" t="s">
        <v>13362</v>
      </c>
      <c r="D4613" s="5" t="s">
        <v>458</v>
      </c>
      <c r="E4613" s="5" t="s">
        <v>13363</v>
      </c>
      <c r="F4613" s="6" t="s">
        <v>13364</v>
      </c>
    </row>
    <row r="4614">
      <c r="A4614" s="5"/>
      <c r="B4614" s="5"/>
      <c r="C4614" s="5" t="s">
        <v>13365</v>
      </c>
      <c r="D4614" s="5" t="s">
        <v>468</v>
      </c>
      <c r="E4614" s="5" t="s">
        <v>13366</v>
      </c>
      <c r="F4614" s="6" t="s">
        <v>13367</v>
      </c>
    </row>
    <row r="4615">
      <c r="A4615" s="5"/>
      <c r="B4615" s="5"/>
      <c r="C4615" s="5" t="s">
        <v>13368</v>
      </c>
      <c r="D4615" s="5" t="s">
        <v>468</v>
      </c>
      <c r="E4615" s="5" t="s">
        <v>13369</v>
      </c>
      <c r="F4615" s="6" t="s">
        <v>13370</v>
      </c>
    </row>
    <row r="4616">
      <c r="A4616" s="5"/>
      <c r="B4616" s="5"/>
      <c r="C4616" s="5" t="s">
        <v>13371</v>
      </c>
      <c r="D4616" s="5" t="s">
        <v>468</v>
      </c>
      <c r="E4616" s="5" t="s">
        <v>13372</v>
      </c>
      <c r="F4616" s="6" t="s">
        <v>13373</v>
      </c>
    </row>
    <row r="4617">
      <c r="A4617" s="5"/>
      <c r="B4617" s="5"/>
      <c r="C4617" s="5" t="s">
        <v>13374</v>
      </c>
      <c r="D4617" s="5" t="s">
        <v>468</v>
      </c>
      <c r="E4617" s="5" t="s">
        <v>13375</v>
      </c>
      <c r="F4617" s="6" t="s">
        <v>13376</v>
      </c>
    </row>
    <row r="4618">
      <c r="A4618" s="5"/>
      <c r="B4618" s="5"/>
      <c r="C4618" s="5" t="s">
        <v>13377</v>
      </c>
      <c r="D4618" s="5" t="s">
        <v>468</v>
      </c>
      <c r="E4618" s="5" t="s">
        <v>13378</v>
      </c>
      <c r="F4618" s="6" t="s">
        <v>13379</v>
      </c>
    </row>
    <row r="4619">
      <c r="A4619" s="5"/>
      <c r="B4619" s="5"/>
      <c r="C4619" s="5" t="s">
        <v>13380</v>
      </c>
      <c r="D4619" s="5" t="s">
        <v>468</v>
      </c>
      <c r="E4619" s="5" t="s">
        <v>13381</v>
      </c>
      <c r="F4619" s="6" t="s">
        <v>13382</v>
      </c>
    </row>
    <row r="4620">
      <c r="A4620" s="5"/>
      <c r="B4620" s="5"/>
      <c r="C4620" s="5" t="s">
        <v>13383</v>
      </c>
      <c r="D4620" s="5" t="s">
        <v>468</v>
      </c>
      <c r="E4620" s="5" t="s">
        <v>9689</v>
      </c>
      <c r="F4620" s="6" t="s">
        <v>13384</v>
      </c>
    </row>
    <row r="4621">
      <c r="A4621" s="5"/>
      <c r="B4621" s="5"/>
      <c r="C4621" s="5" t="s">
        <v>13385</v>
      </c>
      <c r="D4621" s="5" t="s">
        <v>468</v>
      </c>
      <c r="E4621" s="5" t="s">
        <v>13386</v>
      </c>
      <c r="F4621" s="6" t="s">
        <v>13387</v>
      </c>
    </row>
    <row r="4622">
      <c r="A4622" s="5"/>
      <c r="B4622" s="5"/>
      <c r="C4622" s="5" t="s">
        <v>13388</v>
      </c>
      <c r="D4622" s="5" t="s">
        <v>468</v>
      </c>
      <c r="E4622" s="5" t="s">
        <v>13389</v>
      </c>
      <c r="F4622" s="6" t="s">
        <v>13390</v>
      </c>
    </row>
    <row r="4623">
      <c r="A4623" s="5"/>
      <c r="B4623" s="5"/>
      <c r="C4623" s="5" t="s">
        <v>13391</v>
      </c>
      <c r="D4623" s="5" t="s">
        <v>468</v>
      </c>
      <c r="E4623" s="5" t="s">
        <v>13392</v>
      </c>
      <c r="F4623" s="6" t="s">
        <v>13393</v>
      </c>
    </row>
    <row r="4624">
      <c r="A4624" s="5"/>
      <c r="B4624" s="5"/>
      <c r="C4624" s="5" t="s">
        <v>13394</v>
      </c>
      <c r="D4624" s="5" t="s">
        <v>458</v>
      </c>
      <c r="E4624" s="5" t="s">
        <v>13395</v>
      </c>
      <c r="F4624" s="6" t="s">
        <v>13396</v>
      </c>
    </row>
    <row r="4625">
      <c r="A4625" s="5"/>
      <c r="B4625" s="5"/>
      <c r="C4625" s="5" t="s">
        <v>13397</v>
      </c>
      <c r="D4625" s="5" t="s">
        <v>468</v>
      </c>
      <c r="E4625" s="5" t="s">
        <v>13398</v>
      </c>
      <c r="F4625" s="6" t="s">
        <v>13399</v>
      </c>
    </row>
    <row r="4626">
      <c r="A4626" s="5"/>
      <c r="B4626" s="5"/>
      <c r="C4626" s="5" t="s">
        <v>13400</v>
      </c>
      <c r="D4626" s="5" t="s">
        <v>468</v>
      </c>
      <c r="E4626" s="5" t="s">
        <v>13401</v>
      </c>
      <c r="F4626" s="6" t="s">
        <v>13402</v>
      </c>
    </row>
    <row r="4627">
      <c r="A4627" s="5"/>
      <c r="B4627" s="5"/>
      <c r="C4627" s="5" t="s">
        <v>13403</v>
      </c>
      <c r="D4627" s="5" t="s">
        <v>468</v>
      </c>
      <c r="E4627" s="5" t="s">
        <v>13404</v>
      </c>
      <c r="F4627" s="6" t="s">
        <v>13405</v>
      </c>
    </row>
    <row r="4628">
      <c r="A4628" s="5"/>
      <c r="B4628" s="5"/>
      <c r="C4628" s="5" t="s">
        <v>13406</v>
      </c>
      <c r="D4628" s="5" t="s">
        <v>468</v>
      </c>
      <c r="E4628" s="5" t="s">
        <v>13407</v>
      </c>
      <c r="F4628" s="6" t="s">
        <v>13408</v>
      </c>
    </row>
    <row r="4629">
      <c r="A4629" s="5"/>
      <c r="B4629" s="5"/>
      <c r="C4629" s="5" t="s">
        <v>13409</v>
      </c>
      <c r="D4629" s="5" t="s">
        <v>468</v>
      </c>
      <c r="E4629" s="5" t="s">
        <v>13410</v>
      </c>
      <c r="F4629" s="6" t="s">
        <v>13411</v>
      </c>
    </row>
    <row r="4630">
      <c r="A4630" s="5"/>
      <c r="B4630" s="5"/>
      <c r="C4630" s="5" t="s">
        <v>13412</v>
      </c>
      <c r="D4630" s="5" t="s">
        <v>468</v>
      </c>
      <c r="E4630" s="5" t="s">
        <v>13413</v>
      </c>
      <c r="F4630" s="6" t="s">
        <v>13414</v>
      </c>
    </row>
    <row r="4631">
      <c r="A4631" s="5"/>
      <c r="B4631" s="5"/>
      <c r="C4631" s="5" t="s">
        <v>13415</v>
      </c>
      <c r="D4631" s="5" t="s">
        <v>468</v>
      </c>
      <c r="E4631" s="5" t="s">
        <v>13416</v>
      </c>
      <c r="F4631" s="6" t="s">
        <v>13417</v>
      </c>
    </row>
    <row r="4632">
      <c r="A4632" s="5"/>
      <c r="B4632" s="5"/>
      <c r="C4632" s="5" t="s">
        <v>13418</v>
      </c>
      <c r="D4632" s="5" t="s">
        <v>468</v>
      </c>
      <c r="E4632" s="5" t="s">
        <v>13419</v>
      </c>
      <c r="F4632" s="6" t="s">
        <v>13420</v>
      </c>
    </row>
    <row r="4633">
      <c r="A4633" s="5"/>
      <c r="B4633" s="5"/>
      <c r="C4633" s="5" t="s">
        <v>13421</v>
      </c>
      <c r="D4633" s="5" t="s">
        <v>468</v>
      </c>
      <c r="E4633" s="5" t="s">
        <v>13422</v>
      </c>
      <c r="F4633" s="6" t="s">
        <v>13423</v>
      </c>
    </row>
    <row r="4634">
      <c r="A4634" s="5"/>
      <c r="B4634" s="5"/>
      <c r="C4634" s="5" t="s">
        <v>13424</v>
      </c>
      <c r="D4634" s="5" t="s">
        <v>468</v>
      </c>
      <c r="E4634" s="5"/>
      <c r="F4634" s="6" t="s">
        <v>13425</v>
      </c>
    </row>
    <row r="4635">
      <c r="A4635" s="5"/>
      <c r="B4635" s="5"/>
      <c r="C4635" s="5" t="s">
        <v>13426</v>
      </c>
      <c r="D4635" s="5" t="s">
        <v>468</v>
      </c>
      <c r="E4635" s="5" t="s">
        <v>13427</v>
      </c>
      <c r="F4635" s="6" t="s">
        <v>13428</v>
      </c>
    </row>
    <row r="4636">
      <c r="A4636" s="5"/>
      <c r="B4636" s="5"/>
      <c r="C4636" s="5" t="s">
        <v>13429</v>
      </c>
      <c r="D4636" s="5" t="s">
        <v>468</v>
      </c>
      <c r="E4636" s="5" t="s">
        <v>13430</v>
      </c>
      <c r="F4636" s="6" t="s">
        <v>13431</v>
      </c>
    </row>
    <row r="4637">
      <c r="A4637" s="5"/>
      <c r="B4637" s="5"/>
      <c r="C4637" s="5" t="s">
        <v>13432</v>
      </c>
      <c r="D4637" s="5" t="s">
        <v>468</v>
      </c>
      <c r="E4637" s="5" t="s">
        <v>13433</v>
      </c>
      <c r="F4637" s="6" t="s">
        <v>13434</v>
      </c>
    </row>
    <row r="4638">
      <c r="A4638" s="5"/>
      <c r="B4638" s="5"/>
      <c r="C4638" s="5" t="s">
        <v>13435</v>
      </c>
      <c r="D4638" s="5" t="s">
        <v>468</v>
      </c>
      <c r="E4638" s="5" t="s">
        <v>13436</v>
      </c>
      <c r="F4638" s="6" t="s">
        <v>13437</v>
      </c>
    </row>
    <row r="4639">
      <c r="A4639" s="5"/>
      <c r="B4639" s="5"/>
      <c r="C4639" s="5" t="s">
        <v>13438</v>
      </c>
      <c r="D4639" s="5" t="s">
        <v>468</v>
      </c>
      <c r="E4639" s="5" t="s">
        <v>6056</v>
      </c>
      <c r="F4639" s="6" t="s">
        <v>13439</v>
      </c>
    </row>
    <row r="4640">
      <c r="A4640" s="5"/>
      <c r="B4640" s="5"/>
      <c r="C4640" s="5" t="s">
        <v>13440</v>
      </c>
      <c r="D4640" s="5" t="s">
        <v>468</v>
      </c>
      <c r="E4640" s="5" t="s">
        <v>13441</v>
      </c>
      <c r="F4640" s="6" t="s">
        <v>13442</v>
      </c>
    </row>
    <row r="4641">
      <c r="A4641" s="5"/>
      <c r="B4641" s="5"/>
      <c r="C4641" s="5" t="s">
        <v>13443</v>
      </c>
      <c r="D4641" s="5" t="s">
        <v>468</v>
      </c>
      <c r="E4641" s="5" t="s">
        <v>13444</v>
      </c>
      <c r="F4641" s="6" t="s">
        <v>13445</v>
      </c>
    </row>
    <row r="4642">
      <c r="A4642" s="5"/>
      <c r="B4642" s="5"/>
      <c r="C4642" s="5" t="s">
        <v>13446</v>
      </c>
      <c r="D4642" s="5" t="s">
        <v>468</v>
      </c>
      <c r="E4642" s="5" t="s">
        <v>13447</v>
      </c>
      <c r="F4642" s="6" t="s">
        <v>13448</v>
      </c>
    </row>
    <row r="4643">
      <c r="A4643" s="5"/>
      <c r="B4643" s="5"/>
      <c r="C4643" s="5" t="s">
        <v>13449</v>
      </c>
      <c r="D4643" s="5" t="s">
        <v>468</v>
      </c>
      <c r="E4643" s="5" t="s">
        <v>13450</v>
      </c>
      <c r="F4643" s="6" t="s">
        <v>13451</v>
      </c>
    </row>
    <row r="4644">
      <c r="A4644" s="5"/>
      <c r="B4644" s="5"/>
      <c r="C4644" s="5" t="s">
        <v>13452</v>
      </c>
      <c r="D4644" s="5" t="s">
        <v>468</v>
      </c>
      <c r="E4644" s="5"/>
      <c r="F4644" s="6" t="s">
        <v>13453</v>
      </c>
    </row>
    <row r="4645">
      <c r="A4645" s="5"/>
      <c r="B4645" s="5"/>
      <c r="C4645" s="5" t="s">
        <v>13454</v>
      </c>
      <c r="D4645" s="5" t="s">
        <v>468</v>
      </c>
      <c r="E4645" s="5"/>
      <c r="F4645" s="6" t="s">
        <v>13455</v>
      </c>
    </row>
    <row r="4646">
      <c r="A4646" s="5"/>
      <c r="B4646" s="5"/>
      <c r="C4646" s="5" t="s">
        <v>13456</v>
      </c>
      <c r="D4646" s="5" t="s">
        <v>458</v>
      </c>
      <c r="E4646" s="5" t="s">
        <v>13457</v>
      </c>
      <c r="F4646" s="6" t="s">
        <v>13458</v>
      </c>
    </row>
    <row r="4647">
      <c r="A4647" s="5"/>
      <c r="B4647" s="5"/>
      <c r="C4647" s="5" t="s">
        <v>13459</v>
      </c>
      <c r="D4647" s="5" t="s">
        <v>468</v>
      </c>
      <c r="E4647" s="5" t="s">
        <v>13460</v>
      </c>
      <c r="F4647" s="6" t="s">
        <v>13461</v>
      </c>
    </row>
    <row r="4648">
      <c r="A4648" s="5"/>
      <c r="B4648" s="5"/>
      <c r="C4648" s="5" t="s">
        <v>13462</v>
      </c>
      <c r="D4648" s="5" t="s">
        <v>468</v>
      </c>
      <c r="E4648" s="5" t="s">
        <v>13463</v>
      </c>
      <c r="F4648" s="6" t="s">
        <v>13464</v>
      </c>
    </row>
    <row r="4649">
      <c r="A4649" s="5"/>
      <c r="B4649" s="5"/>
      <c r="C4649" s="5" t="s">
        <v>13465</v>
      </c>
      <c r="D4649" s="5" t="s">
        <v>468</v>
      </c>
      <c r="E4649" s="5"/>
      <c r="F4649" s="6" t="s">
        <v>13466</v>
      </c>
    </row>
    <row r="4650">
      <c r="A4650" s="5"/>
      <c r="B4650" s="5"/>
      <c r="C4650" s="5" t="s">
        <v>13467</v>
      </c>
      <c r="D4650" s="5" t="s">
        <v>468</v>
      </c>
      <c r="E4650" s="5" t="s">
        <v>5113</v>
      </c>
      <c r="F4650" s="6" t="s">
        <v>13468</v>
      </c>
    </row>
    <row r="4651">
      <c r="A4651" s="5"/>
      <c r="B4651" s="5"/>
      <c r="C4651" s="5" t="s">
        <v>13469</v>
      </c>
      <c r="D4651" s="5" t="s">
        <v>468</v>
      </c>
      <c r="E4651" s="5" t="s">
        <v>13470</v>
      </c>
      <c r="F4651" s="6" t="s">
        <v>13471</v>
      </c>
    </row>
    <row r="4652">
      <c r="A4652" s="5"/>
      <c r="B4652" s="5"/>
      <c r="C4652" s="5" t="s">
        <v>13472</v>
      </c>
      <c r="D4652" s="5" t="s">
        <v>468</v>
      </c>
      <c r="E4652" s="5" t="s">
        <v>13473</v>
      </c>
      <c r="F4652" s="6" t="s">
        <v>13474</v>
      </c>
    </row>
    <row r="4653">
      <c r="A4653" s="5"/>
      <c r="B4653" s="5"/>
      <c r="C4653" s="5" t="s">
        <v>13475</v>
      </c>
      <c r="D4653" s="5" t="s">
        <v>468</v>
      </c>
      <c r="E4653" s="5" t="s">
        <v>13476</v>
      </c>
      <c r="F4653" s="6" t="s">
        <v>13477</v>
      </c>
    </row>
    <row r="4654">
      <c r="A4654" s="5"/>
      <c r="B4654" s="5"/>
      <c r="C4654" s="5" t="s">
        <v>13478</v>
      </c>
      <c r="D4654" s="5" t="s">
        <v>468</v>
      </c>
      <c r="E4654" s="5" t="s">
        <v>13479</v>
      </c>
      <c r="F4654" s="6" t="s">
        <v>13480</v>
      </c>
    </row>
    <row r="4655">
      <c r="A4655" s="5"/>
      <c r="B4655" s="5"/>
      <c r="C4655" s="5" t="s">
        <v>13481</v>
      </c>
      <c r="D4655" s="5" t="s">
        <v>468</v>
      </c>
      <c r="E4655" s="5"/>
      <c r="F4655" s="6" t="s">
        <v>13482</v>
      </c>
    </row>
    <row r="4656">
      <c r="A4656" s="5"/>
      <c r="B4656" s="5"/>
      <c r="C4656" s="5" t="s">
        <v>13483</v>
      </c>
      <c r="D4656" s="5" t="s">
        <v>468</v>
      </c>
      <c r="E4656" s="5" t="s">
        <v>12741</v>
      </c>
      <c r="F4656" s="6" t="s">
        <v>13484</v>
      </c>
    </row>
    <row r="4657">
      <c r="A4657" s="5"/>
      <c r="B4657" s="5"/>
      <c r="C4657" s="5" t="s">
        <v>13485</v>
      </c>
      <c r="D4657" s="5" t="s">
        <v>468</v>
      </c>
      <c r="E4657" s="5" t="s">
        <v>13486</v>
      </c>
      <c r="F4657" s="6" t="s">
        <v>13487</v>
      </c>
    </row>
    <row r="4658">
      <c r="A4658" s="5"/>
      <c r="B4658" s="5"/>
      <c r="C4658" s="5" t="s">
        <v>13488</v>
      </c>
      <c r="D4658" s="5" t="s">
        <v>468</v>
      </c>
      <c r="E4658" s="5" t="s">
        <v>13489</v>
      </c>
      <c r="F4658" s="6" t="s">
        <v>13490</v>
      </c>
    </row>
    <row r="4659">
      <c r="A4659" s="5"/>
      <c r="B4659" s="5"/>
      <c r="C4659" s="5" t="s">
        <v>13491</v>
      </c>
      <c r="D4659" s="5" t="s">
        <v>468</v>
      </c>
      <c r="E4659" s="5" t="s">
        <v>13492</v>
      </c>
      <c r="F4659" s="6" t="s">
        <v>13493</v>
      </c>
    </row>
    <row r="4660">
      <c r="A4660" s="5"/>
      <c r="B4660" s="5"/>
      <c r="C4660" s="5" t="s">
        <v>13494</v>
      </c>
      <c r="D4660" s="5" t="s">
        <v>468</v>
      </c>
      <c r="E4660" s="5" t="s">
        <v>13495</v>
      </c>
      <c r="F4660" s="6" t="s">
        <v>13496</v>
      </c>
    </row>
    <row r="4661">
      <c r="A4661" s="5"/>
      <c r="B4661" s="5"/>
      <c r="C4661" s="5" t="s">
        <v>13497</v>
      </c>
      <c r="D4661" s="5" t="s">
        <v>468</v>
      </c>
      <c r="E4661" s="5" t="s">
        <v>13498</v>
      </c>
      <c r="F4661" s="6" t="s">
        <v>13499</v>
      </c>
    </row>
    <row r="4662">
      <c r="A4662" s="5"/>
      <c r="B4662" s="5"/>
      <c r="C4662" s="5" t="s">
        <v>13500</v>
      </c>
      <c r="D4662" s="5" t="s">
        <v>468</v>
      </c>
      <c r="E4662" s="5" t="s">
        <v>10319</v>
      </c>
      <c r="F4662" s="6" t="s">
        <v>13501</v>
      </c>
    </row>
    <row r="4663">
      <c r="A4663" s="5"/>
      <c r="B4663" s="5"/>
      <c r="C4663" s="5" t="s">
        <v>13502</v>
      </c>
      <c r="D4663" s="5" t="s">
        <v>468</v>
      </c>
      <c r="E4663" s="5"/>
      <c r="F4663" s="6" t="s">
        <v>13503</v>
      </c>
    </row>
    <row r="4664">
      <c r="A4664" s="5"/>
      <c r="B4664" s="5"/>
      <c r="C4664" s="5" t="s">
        <v>13504</v>
      </c>
      <c r="D4664" s="5" t="s">
        <v>4620</v>
      </c>
      <c r="E4664" s="5"/>
      <c r="F4664" s="6" t="s">
        <v>13505</v>
      </c>
    </row>
    <row r="4665">
      <c r="A4665" s="5"/>
      <c r="B4665" s="5"/>
      <c r="C4665" s="5" t="s">
        <v>13506</v>
      </c>
      <c r="D4665" s="5" t="s">
        <v>468</v>
      </c>
      <c r="E4665" s="5" t="s">
        <v>13507</v>
      </c>
      <c r="F4665" s="6" t="s">
        <v>13508</v>
      </c>
    </row>
    <row r="4666">
      <c r="A4666" s="5"/>
      <c r="B4666" s="5"/>
      <c r="C4666" s="5" t="s">
        <v>13509</v>
      </c>
      <c r="D4666" s="5" t="s">
        <v>468</v>
      </c>
      <c r="E4666" s="5"/>
      <c r="F4666" s="6" t="s">
        <v>13510</v>
      </c>
    </row>
    <row r="4667">
      <c r="A4667" s="5"/>
      <c r="B4667" s="5"/>
      <c r="C4667" s="5" t="s">
        <v>13511</v>
      </c>
      <c r="D4667" s="5" t="s">
        <v>468</v>
      </c>
      <c r="E4667" s="5" t="s">
        <v>13512</v>
      </c>
      <c r="F4667" s="6" t="s">
        <v>13513</v>
      </c>
    </row>
    <row r="4668">
      <c r="A4668" s="5"/>
      <c r="B4668" s="5"/>
      <c r="C4668" s="5" t="s">
        <v>13514</v>
      </c>
      <c r="D4668" s="5" t="s">
        <v>468</v>
      </c>
      <c r="E4668" s="5" t="s">
        <v>13515</v>
      </c>
      <c r="F4668" s="6" t="s">
        <v>13516</v>
      </c>
    </row>
    <row r="4669">
      <c r="A4669" s="5"/>
      <c r="B4669" s="5"/>
      <c r="C4669" s="5" t="s">
        <v>13517</v>
      </c>
      <c r="D4669" s="5" t="s">
        <v>468</v>
      </c>
      <c r="E4669" s="5"/>
      <c r="F4669" s="6" t="s">
        <v>13518</v>
      </c>
    </row>
    <row r="4670">
      <c r="A4670" s="5"/>
      <c r="B4670" s="5"/>
      <c r="C4670" s="5" t="s">
        <v>13519</v>
      </c>
      <c r="D4670" s="5" t="s">
        <v>468</v>
      </c>
      <c r="E4670" s="5"/>
      <c r="F4670" s="6" t="s">
        <v>13520</v>
      </c>
    </row>
    <row r="4671">
      <c r="A4671" s="5"/>
      <c r="B4671" s="5"/>
      <c r="C4671" s="5" t="s">
        <v>13521</v>
      </c>
      <c r="D4671" s="5" t="s">
        <v>468</v>
      </c>
      <c r="E4671" s="5" t="s">
        <v>13522</v>
      </c>
      <c r="F4671" s="6" t="s">
        <v>13523</v>
      </c>
    </row>
    <row r="4672">
      <c r="A4672" s="5"/>
      <c r="B4672" s="5"/>
      <c r="C4672" s="5" t="s">
        <v>13524</v>
      </c>
      <c r="D4672" s="5" t="s">
        <v>468</v>
      </c>
      <c r="E4672" s="5" t="s">
        <v>8652</v>
      </c>
      <c r="F4672" s="6" t="s">
        <v>13525</v>
      </c>
    </row>
    <row r="4673">
      <c r="A4673" s="5"/>
      <c r="B4673" s="5"/>
      <c r="C4673" s="5" t="s">
        <v>13526</v>
      </c>
      <c r="D4673" s="5" t="s">
        <v>468</v>
      </c>
      <c r="E4673" s="5"/>
      <c r="F4673" s="6" t="s">
        <v>13527</v>
      </c>
    </row>
    <row r="4674">
      <c r="A4674" s="5"/>
      <c r="B4674" s="5"/>
      <c r="C4674" s="5" t="s">
        <v>13528</v>
      </c>
      <c r="D4674" s="5" t="s">
        <v>468</v>
      </c>
      <c r="E4674" s="5" t="s">
        <v>13529</v>
      </c>
      <c r="F4674" s="6" t="s">
        <v>13530</v>
      </c>
    </row>
    <row r="4675">
      <c r="A4675" s="5"/>
      <c r="B4675" s="5"/>
      <c r="C4675" s="5" t="s">
        <v>13531</v>
      </c>
      <c r="D4675" s="5" t="s">
        <v>468</v>
      </c>
      <c r="E4675" s="5"/>
      <c r="F4675" s="6" t="s">
        <v>13532</v>
      </c>
    </row>
    <row r="4676">
      <c r="A4676" s="5"/>
      <c r="B4676" s="5"/>
      <c r="C4676" s="5" t="s">
        <v>13533</v>
      </c>
      <c r="D4676" s="5" t="s">
        <v>468</v>
      </c>
      <c r="E4676" s="5" t="s">
        <v>13534</v>
      </c>
      <c r="F4676" s="6" t="s">
        <v>13535</v>
      </c>
    </row>
    <row r="4677">
      <c r="A4677" s="5"/>
      <c r="B4677" s="5"/>
      <c r="C4677" s="5" t="s">
        <v>13536</v>
      </c>
      <c r="D4677" s="5" t="s">
        <v>468</v>
      </c>
      <c r="E4677" s="5" t="s">
        <v>13537</v>
      </c>
      <c r="F4677" s="6" t="s">
        <v>13538</v>
      </c>
    </row>
    <row r="4678">
      <c r="A4678" s="5"/>
      <c r="B4678" s="5"/>
      <c r="C4678" s="5" t="s">
        <v>13539</v>
      </c>
      <c r="D4678" s="5" t="s">
        <v>468</v>
      </c>
      <c r="E4678" s="5" t="s">
        <v>13540</v>
      </c>
      <c r="F4678" s="6" t="s">
        <v>13541</v>
      </c>
    </row>
    <row r="4679">
      <c r="A4679" s="5"/>
      <c r="B4679" s="5"/>
      <c r="C4679" s="5" t="s">
        <v>13542</v>
      </c>
      <c r="D4679" s="5" t="s">
        <v>468</v>
      </c>
      <c r="E4679" s="5" t="s">
        <v>10667</v>
      </c>
      <c r="F4679" s="6" t="s">
        <v>13543</v>
      </c>
    </row>
    <row r="4680">
      <c r="A4680" s="5"/>
      <c r="B4680" s="5"/>
      <c r="C4680" s="5" t="s">
        <v>13544</v>
      </c>
      <c r="D4680" s="5" t="s">
        <v>468</v>
      </c>
      <c r="E4680" s="5" t="s">
        <v>13545</v>
      </c>
      <c r="F4680" s="6" t="s">
        <v>13546</v>
      </c>
    </row>
    <row r="4681">
      <c r="A4681" s="5"/>
      <c r="B4681" s="5"/>
      <c r="C4681" s="5" t="s">
        <v>13547</v>
      </c>
      <c r="D4681" s="5" t="s">
        <v>468</v>
      </c>
      <c r="E4681" s="5" t="s">
        <v>13548</v>
      </c>
      <c r="F4681" s="6" t="s">
        <v>13549</v>
      </c>
    </row>
    <row r="4682">
      <c r="A4682" s="5"/>
      <c r="B4682" s="5"/>
      <c r="C4682" s="5" t="s">
        <v>13550</v>
      </c>
      <c r="D4682" s="5" t="s">
        <v>468</v>
      </c>
      <c r="E4682" s="5" t="s">
        <v>13551</v>
      </c>
      <c r="F4682" s="6" t="s">
        <v>13552</v>
      </c>
    </row>
    <row r="4683">
      <c r="A4683" s="5"/>
      <c r="B4683" s="5"/>
      <c r="C4683" s="5" t="s">
        <v>13553</v>
      </c>
      <c r="D4683" s="5" t="s">
        <v>468</v>
      </c>
      <c r="E4683" s="5" t="s">
        <v>675</v>
      </c>
      <c r="F4683" s="6" t="s">
        <v>13554</v>
      </c>
    </row>
    <row r="4684">
      <c r="A4684" s="5"/>
      <c r="B4684" s="5"/>
      <c r="C4684" s="5" t="s">
        <v>13555</v>
      </c>
      <c r="D4684" s="5" t="s">
        <v>468</v>
      </c>
      <c r="E4684" s="5" t="s">
        <v>13556</v>
      </c>
      <c r="F4684" s="6" t="s">
        <v>13557</v>
      </c>
    </row>
    <row r="4685">
      <c r="A4685" s="5"/>
      <c r="B4685" s="5"/>
      <c r="C4685" s="5" t="s">
        <v>13558</v>
      </c>
      <c r="D4685" s="5" t="s">
        <v>468</v>
      </c>
      <c r="E4685" s="5" t="s">
        <v>13559</v>
      </c>
      <c r="F4685" s="6" t="s">
        <v>13560</v>
      </c>
    </row>
    <row r="4686">
      <c r="A4686" s="5"/>
      <c r="B4686" s="5"/>
      <c r="C4686" s="5" t="s">
        <v>13561</v>
      </c>
      <c r="D4686" s="5" t="s">
        <v>468</v>
      </c>
      <c r="E4686" s="5" t="s">
        <v>5552</v>
      </c>
      <c r="F4686" s="6" t="s">
        <v>13562</v>
      </c>
    </row>
    <row r="4687">
      <c r="A4687" s="5"/>
      <c r="B4687" s="5"/>
      <c r="C4687" s="5" t="s">
        <v>13563</v>
      </c>
      <c r="D4687" s="5" t="s">
        <v>468</v>
      </c>
      <c r="E4687" s="5" t="s">
        <v>13564</v>
      </c>
      <c r="F4687" s="6" t="s">
        <v>13565</v>
      </c>
    </row>
    <row r="4688">
      <c r="A4688" s="5"/>
      <c r="B4688" s="5"/>
      <c r="C4688" s="5" t="s">
        <v>13566</v>
      </c>
      <c r="D4688" s="5" t="s">
        <v>468</v>
      </c>
      <c r="E4688" s="5" t="s">
        <v>13567</v>
      </c>
      <c r="F4688" s="6" t="s">
        <v>13568</v>
      </c>
    </row>
    <row r="4689">
      <c r="A4689" s="5"/>
      <c r="B4689" s="5"/>
      <c r="C4689" s="5" t="s">
        <v>13569</v>
      </c>
      <c r="D4689" s="5" t="s">
        <v>468</v>
      </c>
      <c r="E4689" s="5"/>
      <c r="F4689" s="6" t="s">
        <v>13570</v>
      </c>
    </row>
    <row r="4690">
      <c r="A4690" s="5"/>
      <c r="B4690" s="5"/>
      <c r="C4690" s="5" t="s">
        <v>13571</v>
      </c>
      <c r="D4690" s="5" t="s">
        <v>468</v>
      </c>
      <c r="E4690" s="5" t="s">
        <v>13572</v>
      </c>
      <c r="F4690" s="6" t="s">
        <v>13573</v>
      </c>
    </row>
    <row r="4691">
      <c r="A4691" s="5"/>
      <c r="B4691" s="5"/>
      <c r="C4691" s="5" t="s">
        <v>13574</v>
      </c>
      <c r="D4691" s="5" t="s">
        <v>468</v>
      </c>
      <c r="E4691" s="5" t="s">
        <v>13575</v>
      </c>
      <c r="F4691" s="6" t="s">
        <v>13576</v>
      </c>
    </row>
    <row r="4692">
      <c r="A4692" s="5"/>
      <c r="B4692" s="5"/>
      <c r="C4692" s="5" t="s">
        <v>13577</v>
      </c>
      <c r="D4692" s="5" t="s">
        <v>468</v>
      </c>
      <c r="E4692" s="5" t="s">
        <v>13578</v>
      </c>
      <c r="F4692" s="6" t="s">
        <v>13579</v>
      </c>
    </row>
    <row r="4693">
      <c r="A4693" s="5"/>
      <c r="B4693" s="5"/>
      <c r="C4693" s="5" t="s">
        <v>13580</v>
      </c>
      <c r="D4693" s="5" t="s">
        <v>468</v>
      </c>
      <c r="E4693" s="5" t="s">
        <v>13581</v>
      </c>
      <c r="F4693" s="6" t="s">
        <v>13582</v>
      </c>
    </row>
    <row r="4694">
      <c r="A4694" s="5"/>
      <c r="B4694" s="5"/>
      <c r="C4694" s="5" t="s">
        <v>13583</v>
      </c>
      <c r="D4694" s="5" t="s">
        <v>468</v>
      </c>
      <c r="E4694" s="5"/>
      <c r="F4694" s="6" t="s">
        <v>13584</v>
      </c>
    </row>
    <row r="4695">
      <c r="A4695" s="5"/>
      <c r="B4695" s="5"/>
      <c r="C4695" s="5" t="s">
        <v>13585</v>
      </c>
      <c r="D4695" s="5" t="s">
        <v>468</v>
      </c>
      <c r="E4695" s="5" t="s">
        <v>13586</v>
      </c>
      <c r="F4695" s="6" t="s">
        <v>13587</v>
      </c>
    </row>
    <row r="4696">
      <c r="A4696" s="5"/>
      <c r="B4696" s="5"/>
      <c r="C4696" s="5" t="s">
        <v>13588</v>
      </c>
      <c r="D4696" s="5" t="s">
        <v>468</v>
      </c>
      <c r="E4696" s="5" t="s">
        <v>11148</v>
      </c>
      <c r="F4696" s="6" t="s">
        <v>13589</v>
      </c>
    </row>
    <row r="4697">
      <c r="A4697" s="5"/>
      <c r="B4697" s="5"/>
      <c r="C4697" s="5" t="s">
        <v>13590</v>
      </c>
      <c r="D4697" s="5" t="s">
        <v>468</v>
      </c>
      <c r="E4697" s="5" t="s">
        <v>13591</v>
      </c>
      <c r="F4697" s="6" t="s">
        <v>13592</v>
      </c>
    </row>
    <row r="4698">
      <c r="A4698" s="5"/>
      <c r="B4698" s="5"/>
      <c r="C4698" s="5" t="s">
        <v>13593</v>
      </c>
      <c r="D4698" s="5" t="s">
        <v>468</v>
      </c>
      <c r="E4698" s="5" t="s">
        <v>13594</v>
      </c>
      <c r="F4698" s="6" t="s">
        <v>13595</v>
      </c>
    </row>
    <row r="4699">
      <c r="A4699" s="5"/>
      <c r="B4699" s="5"/>
      <c r="C4699" s="5" t="s">
        <v>13596</v>
      </c>
      <c r="D4699" s="5" t="s">
        <v>468</v>
      </c>
      <c r="E4699" s="5" t="s">
        <v>13597</v>
      </c>
      <c r="F4699" s="6" t="s">
        <v>13598</v>
      </c>
    </row>
    <row r="4700">
      <c r="A4700" s="5"/>
      <c r="B4700" s="5"/>
      <c r="C4700" s="5" t="s">
        <v>13599</v>
      </c>
      <c r="D4700" s="5" t="s">
        <v>468</v>
      </c>
      <c r="E4700" s="5"/>
      <c r="F4700" s="6" t="s">
        <v>13600</v>
      </c>
    </row>
    <row r="4701">
      <c r="A4701" s="5"/>
      <c r="B4701" s="5"/>
      <c r="C4701" s="5" t="s">
        <v>13601</v>
      </c>
      <c r="D4701" s="5" t="s">
        <v>468</v>
      </c>
      <c r="E4701" s="5"/>
      <c r="F4701" s="6" t="s">
        <v>13602</v>
      </c>
    </row>
    <row r="4702">
      <c r="A4702" s="5"/>
      <c r="B4702" s="5"/>
      <c r="C4702" s="5" t="s">
        <v>13603</v>
      </c>
      <c r="D4702" s="5" t="s">
        <v>468</v>
      </c>
      <c r="E4702" s="5" t="s">
        <v>12092</v>
      </c>
      <c r="F4702" s="6" t="s">
        <v>13604</v>
      </c>
    </row>
    <row r="4703">
      <c r="A4703" s="5"/>
      <c r="B4703" s="5"/>
      <c r="C4703" s="5" t="s">
        <v>13605</v>
      </c>
      <c r="D4703" s="5" t="s">
        <v>468</v>
      </c>
      <c r="E4703" s="5" t="s">
        <v>13606</v>
      </c>
      <c r="F4703" s="6" t="s">
        <v>13607</v>
      </c>
    </row>
    <row r="4704">
      <c r="A4704" s="5"/>
      <c r="B4704" s="5"/>
      <c r="C4704" s="5" t="s">
        <v>13608</v>
      </c>
      <c r="D4704" s="5" t="s">
        <v>468</v>
      </c>
      <c r="E4704" s="5" t="s">
        <v>13609</v>
      </c>
      <c r="F4704" s="6" t="s">
        <v>13610</v>
      </c>
    </row>
    <row r="4705">
      <c r="A4705" s="5"/>
      <c r="B4705" s="5"/>
      <c r="C4705" s="5" t="s">
        <v>13611</v>
      </c>
      <c r="D4705" s="5" t="s">
        <v>468</v>
      </c>
      <c r="E4705" s="5" t="s">
        <v>13612</v>
      </c>
      <c r="F4705" s="6" t="s">
        <v>13613</v>
      </c>
    </row>
    <row r="4706">
      <c r="A4706" s="5"/>
      <c r="B4706" s="5"/>
      <c r="C4706" s="5" t="s">
        <v>13614</v>
      </c>
      <c r="D4706" s="5" t="s">
        <v>468</v>
      </c>
      <c r="E4706" s="5" t="s">
        <v>4046</v>
      </c>
      <c r="F4706" s="6" t="s">
        <v>13615</v>
      </c>
    </row>
    <row r="4707">
      <c r="A4707" s="5"/>
      <c r="B4707" s="5"/>
      <c r="C4707" s="5" t="s">
        <v>13616</v>
      </c>
      <c r="D4707" s="5" t="s">
        <v>468</v>
      </c>
      <c r="E4707" s="5"/>
      <c r="F4707" s="6" t="s">
        <v>13617</v>
      </c>
    </row>
    <row r="4708">
      <c r="A4708" s="5"/>
      <c r="B4708" s="5"/>
      <c r="C4708" s="5" t="s">
        <v>13618</v>
      </c>
      <c r="D4708" s="5" t="s">
        <v>468</v>
      </c>
      <c r="E4708" s="5" t="s">
        <v>4834</v>
      </c>
      <c r="F4708" s="6" t="s">
        <v>13619</v>
      </c>
    </row>
    <row r="4709">
      <c r="A4709" s="5"/>
      <c r="B4709" s="5"/>
      <c r="C4709" s="5" t="s">
        <v>13620</v>
      </c>
      <c r="D4709" s="5" t="s">
        <v>468</v>
      </c>
      <c r="E4709" s="5" t="s">
        <v>13621</v>
      </c>
      <c r="F4709" s="6" t="s">
        <v>13622</v>
      </c>
    </row>
    <row r="4710">
      <c r="A4710" s="5"/>
      <c r="B4710" s="5"/>
      <c r="C4710" s="5" t="s">
        <v>13623</v>
      </c>
      <c r="D4710" s="5" t="s">
        <v>468</v>
      </c>
      <c r="E4710" s="5"/>
      <c r="F4710" s="6" t="s">
        <v>13624</v>
      </c>
    </row>
    <row r="4711">
      <c r="A4711" s="5"/>
      <c r="B4711" s="5"/>
      <c r="C4711" s="5" t="s">
        <v>212</v>
      </c>
      <c r="D4711" s="5" t="s">
        <v>468</v>
      </c>
      <c r="E4711" s="5" t="s">
        <v>13625</v>
      </c>
      <c r="F4711" s="6" t="s">
        <v>13626</v>
      </c>
    </row>
    <row r="4712">
      <c r="A4712" s="5"/>
      <c r="B4712" s="5"/>
      <c r="C4712" s="5" t="s">
        <v>13627</v>
      </c>
      <c r="D4712" s="5" t="s">
        <v>468</v>
      </c>
      <c r="E4712" s="5" t="s">
        <v>13628</v>
      </c>
      <c r="F4712" s="6" t="s">
        <v>13629</v>
      </c>
    </row>
    <row r="4713">
      <c r="A4713" s="5"/>
      <c r="B4713" s="5"/>
      <c r="C4713" s="5" t="s">
        <v>13630</v>
      </c>
      <c r="D4713" s="5" t="s">
        <v>468</v>
      </c>
      <c r="E4713" s="5" t="s">
        <v>13631</v>
      </c>
      <c r="F4713" s="6" t="s">
        <v>13632</v>
      </c>
    </row>
    <row r="4714">
      <c r="A4714" s="5"/>
      <c r="B4714" s="5"/>
      <c r="C4714" s="5" t="s">
        <v>13633</v>
      </c>
      <c r="D4714" s="5" t="s">
        <v>468</v>
      </c>
      <c r="E4714" s="5" t="s">
        <v>13634</v>
      </c>
      <c r="F4714" s="6" t="s">
        <v>13635</v>
      </c>
    </row>
    <row r="4715">
      <c r="A4715" s="5"/>
      <c r="B4715" s="5"/>
      <c r="C4715" s="5" t="s">
        <v>13636</v>
      </c>
      <c r="D4715" s="5" t="s">
        <v>4620</v>
      </c>
      <c r="E4715" s="5"/>
      <c r="F4715" s="6" t="s">
        <v>13637</v>
      </c>
    </row>
    <row r="4716">
      <c r="A4716" s="5"/>
      <c r="B4716" s="5"/>
      <c r="C4716" s="5" t="s">
        <v>13638</v>
      </c>
      <c r="D4716" s="5" t="s">
        <v>468</v>
      </c>
      <c r="E4716" s="5" t="s">
        <v>13639</v>
      </c>
      <c r="F4716" s="6" t="s">
        <v>13640</v>
      </c>
    </row>
    <row r="4717">
      <c r="A4717" s="5"/>
      <c r="B4717" s="5"/>
      <c r="C4717" s="5" t="s">
        <v>13641</v>
      </c>
      <c r="D4717" s="5" t="s">
        <v>468</v>
      </c>
      <c r="E4717" s="5" t="s">
        <v>13642</v>
      </c>
      <c r="F4717" s="6" t="s">
        <v>13643</v>
      </c>
    </row>
    <row r="4718">
      <c r="A4718" s="5"/>
      <c r="B4718" s="5"/>
      <c r="C4718" s="5" t="s">
        <v>13644</v>
      </c>
      <c r="D4718" s="5" t="s">
        <v>468</v>
      </c>
      <c r="E4718" s="5"/>
      <c r="F4718" s="6" t="s">
        <v>13645</v>
      </c>
    </row>
    <row r="4719">
      <c r="A4719" s="5"/>
      <c r="B4719" s="5"/>
      <c r="C4719" s="5" t="s">
        <v>13646</v>
      </c>
      <c r="D4719" s="5" t="s">
        <v>468</v>
      </c>
      <c r="E4719" s="5" t="s">
        <v>1650</v>
      </c>
      <c r="F4719" s="6" t="s">
        <v>13647</v>
      </c>
    </row>
    <row r="4720">
      <c r="A4720" s="5"/>
      <c r="B4720" s="5"/>
      <c r="C4720" s="5" t="s">
        <v>13648</v>
      </c>
      <c r="D4720" s="5" t="s">
        <v>468</v>
      </c>
      <c r="E4720" s="5" t="s">
        <v>13649</v>
      </c>
      <c r="F4720" s="6" t="s">
        <v>13650</v>
      </c>
    </row>
    <row r="4721">
      <c r="A4721" s="5"/>
      <c r="B4721" s="5"/>
      <c r="C4721" s="5" t="s">
        <v>13651</v>
      </c>
      <c r="D4721" s="5" t="s">
        <v>468</v>
      </c>
      <c r="E4721" s="5" t="s">
        <v>13652</v>
      </c>
      <c r="F4721" s="6" t="s">
        <v>13653</v>
      </c>
    </row>
    <row r="4722">
      <c r="A4722" s="5"/>
      <c r="B4722" s="5"/>
      <c r="C4722" s="5" t="s">
        <v>13654</v>
      </c>
      <c r="D4722" s="5" t="s">
        <v>468</v>
      </c>
      <c r="E4722" s="5" t="s">
        <v>13655</v>
      </c>
      <c r="F4722" s="6" t="s">
        <v>13656</v>
      </c>
    </row>
    <row r="4723">
      <c r="A4723" s="5"/>
      <c r="B4723" s="5"/>
      <c r="C4723" s="5" t="s">
        <v>13657</v>
      </c>
      <c r="D4723" s="5" t="s">
        <v>468</v>
      </c>
      <c r="E4723" s="5"/>
      <c r="F4723" s="6" t="s">
        <v>13658</v>
      </c>
    </row>
    <row r="4724">
      <c r="A4724" s="5"/>
      <c r="B4724" s="5"/>
      <c r="C4724" s="5" t="s">
        <v>13659</v>
      </c>
      <c r="D4724" s="5" t="s">
        <v>468</v>
      </c>
      <c r="E4724" s="5"/>
      <c r="F4724" s="6" t="s">
        <v>13660</v>
      </c>
    </row>
    <row r="4725">
      <c r="A4725" s="5"/>
      <c r="B4725" s="5"/>
      <c r="C4725" s="5" t="s">
        <v>66</v>
      </c>
      <c r="D4725" s="5" t="s">
        <v>468</v>
      </c>
      <c r="E4725" s="5" t="s">
        <v>13661</v>
      </c>
      <c r="F4725" s="6" t="s">
        <v>13662</v>
      </c>
    </row>
    <row r="4726">
      <c r="A4726" s="5"/>
      <c r="B4726" s="5"/>
      <c r="C4726" s="5" t="s">
        <v>13663</v>
      </c>
      <c r="D4726" s="5" t="s">
        <v>468</v>
      </c>
      <c r="E4726" s="5" t="s">
        <v>13664</v>
      </c>
      <c r="F4726" s="6" t="s">
        <v>13665</v>
      </c>
    </row>
    <row r="4727">
      <c r="A4727" s="5"/>
      <c r="B4727" s="5"/>
      <c r="C4727" s="5" t="s">
        <v>13666</v>
      </c>
      <c r="D4727" s="5" t="s">
        <v>468</v>
      </c>
      <c r="E4727" s="5" t="s">
        <v>13667</v>
      </c>
      <c r="F4727" s="6" t="s">
        <v>13668</v>
      </c>
    </row>
    <row r="4728">
      <c r="A4728" s="5"/>
      <c r="B4728" s="5"/>
      <c r="C4728" s="5" t="s">
        <v>13669</v>
      </c>
      <c r="D4728" s="5" t="s">
        <v>468</v>
      </c>
      <c r="E4728" s="5" t="s">
        <v>13670</v>
      </c>
      <c r="F4728" s="6" t="s">
        <v>13671</v>
      </c>
    </row>
    <row r="4729">
      <c r="A4729" s="5"/>
      <c r="B4729" s="5"/>
      <c r="C4729" s="5" t="s">
        <v>13672</v>
      </c>
      <c r="D4729" s="5" t="s">
        <v>468</v>
      </c>
      <c r="E4729" s="5" t="s">
        <v>13673</v>
      </c>
      <c r="F4729" s="6" t="s">
        <v>13674</v>
      </c>
    </row>
    <row r="4730">
      <c r="A4730" s="5"/>
      <c r="B4730" s="5"/>
      <c r="C4730" s="5" t="s">
        <v>13675</v>
      </c>
      <c r="D4730" s="5" t="s">
        <v>4620</v>
      </c>
      <c r="E4730" s="5"/>
      <c r="F4730" s="6" t="s">
        <v>13676</v>
      </c>
    </row>
    <row r="4731">
      <c r="A4731" s="5"/>
      <c r="B4731" s="5"/>
      <c r="C4731" s="5" t="s">
        <v>13677</v>
      </c>
      <c r="D4731" s="5" t="s">
        <v>468</v>
      </c>
      <c r="E4731" s="5" t="s">
        <v>13678</v>
      </c>
      <c r="F4731" s="6" t="s">
        <v>13679</v>
      </c>
    </row>
    <row r="4732">
      <c r="A4732" s="5"/>
      <c r="B4732" s="5"/>
      <c r="C4732" s="5" t="s">
        <v>13680</v>
      </c>
      <c r="D4732" s="5" t="s">
        <v>468</v>
      </c>
      <c r="E4732" s="5" t="s">
        <v>13681</v>
      </c>
      <c r="F4732" s="6" t="s">
        <v>13682</v>
      </c>
    </row>
    <row r="4733">
      <c r="A4733" s="5"/>
      <c r="B4733" s="5"/>
      <c r="C4733" s="5" t="s">
        <v>13683</v>
      </c>
      <c r="D4733" s="5" t="s">
        <v>468</v>
      </c>
      <c r="E4733" s="5" t="s">
        <v>13684</v>
      </c>
      <c r="F4733" s="6" t="s">
        <v>13685</v>
      </c>
    </row>
    <row r="4734">
      <c r="A4734" s="5"/>
      <c r="B4734" s="5"/>
      <c r="C4734" s="5" t="s">
        <v>13686</v>
      </c>
      <c r="D4734" s="5" t="s">
        <v>468</v>
      </c>
      <c r="E4734" s="5" t="s">
        <v>13687</v>
      </c>
      <c r="F4734" s="6" t="s">
        <v>13688</v>
      </c>
    </row>
    <row r="4735">
      <c r="A4735" s="5"/>
      <c r="B4735" s="5"/>
      <c r="C4735" s="5" t="s">
        <v>13689</v>
      </c>
      <c r="D4735" s="5" t="s">
        <v>468</v>
      </c>
      <c r="E4735" s="5" t="s">
        <v>13690</v>
      </c>
      <c r="F4735" s="6" t="s">
        <v>13691</v>
      </c>
    </row>
    <row r="4736">
      <c r="A4736" s="5"/>
      <c r="B4736" s="5"/>
      <c r="C4736" s="5" t="s">
        <v>13692</v>
      </c>
      <c r="D4736" s="5" t="s">
        <v>468</v>
      </c>
      <c r="E4736" s="5" t="s">
        <v>13693</v>
      </c>
      <c r="F4736" s="6" t="s">
        <v>13694</v>
      </c>
    </row>
    <row r="4737">
      <c r="A4737" s="5"/>
      <c r="B4737" s="5"/>
      <c r="C4737" s="5" t="s">
        <v>13695</v>
      </c>
      <c r="D4737" s="5" t="s">
        <v>468</v>
      </c>
      <c r="E4737" s="5" t="s">
        <v>13696</v>
      </c>
      <c r="F4737" s="6" t="s">
        <v>13697</v>
      </c>
    </row>
    <row r="4738">
      <c r="A4738" s="5"/>
      <c r="B4738" s="5"/>
      <c r="C4738" s="5" t="s">
        <v>13698</v>
      </c>
      <c r="D4738" s="5" t="s">
        <v>468</v>
      </c>
      <c r="E4738" s="5" t="s">
        <v>13699</v>
      </c>
      <c r="F4738" s="6" t="s">
        <v>13700</v>
      </c>
    </row>
    <row r="4739">
      <c r="A4739" s="5"/>
      <c r="B4739" s="5"/>
      <c r="C4739" s="5" t="s">
        <v>13701</v>
      </c>
      <c r="D4739" s="5" t="s">
        <v>468</v>
      </c>
      <c r="E4739" s="5" t="s">
        <v>13702</v>
      </c>
      <c r="F4739" s="6" t="s">
        <v>13703</v>
      </c>
    </row>
    <row r="4740">
      <c r="A4740" s="5"/>
      <c r="B4740" s="5"/>
      <c r="C4740" s="5" t="s">
        <v>13704</v>
      </c>
      <c r="D4740" s="5" t="s">
        <v>468</v>
      </c>
      <c r="E4740" s="5" t="s">
        <v>13705</v>
      </c>
      <c r="F4740" s="6" t="s">
        <v>13706</v>
      </c>
    </row>
    <row r="4741">
      <c r="A4741" s="5"/>
      <c r="B4741" s="5"/>
      <c r="C4741" s="5" t="s">
        <v>13707</v>
      </c>
      <c r="D4741" s="5" t="s">
        <v>468</v>
      </c>
      <c r="E4741" s="5" t="s">
        <v>13708</v>
      </c>
      <c r="F4741" s="6" t="s">
        <v>13709</v>
      </c>
    </row>
    <row r="4742">
      <c r="A4742" s="5"/>
      <c r="B4742" s="5"/>
      <c r="C4742" s="5" t="s">
        <v>13710</v>
      </c>
      <c r="D4742" s="5" t="s">
        <v>468</v>
      </c>
      <c r="E4742" s="5" t="s">
        <v>13711</v>
      </c>
      <c r="F4742" s="6" t="s">
        <v>13712</v>
      </c>
    </row>
    <row r="4743">
      <c r="A4743" s="5"/>
      <c r="B4743" s="5"/>
      <c r="C4743" s="5" t="s">
        <v>13713</v>
      </c>
      <c r="D4743" s="5" t="s">
        <v>468</v>
      </c>
      <c r="E4743" s="5" t="s">
        <v>7936</v>
      </c>
      <c r="F4743" s="6" t="s">
        <v>13714</v>
      </c>
    </row>
    <row r="4744">
      <c r="A4744" s="5"/>
      <c r="B4744" s="5"/>
      <c r="C4744" s="5" t="s">
        <v>13715</v>
      </c>
      <c r="D4744" s="5" t="s">
        <v>468</v>
      </c>
      <c r="E4744" s="5"/>
      <c r="F4744" s="6" t="s">
        <v>13716</v>
      </c>
    </row>
    <row r="4745">
      <c r="A4745" s="5"/>
      <c r="B4745" s="5"/>
      <c r="C4745" s="5" t="s">
        <v>13717</v>
      </c>
      <c r="D4745" s="5" t="s">
        <v>468</v>
      </c>
      <c r="E4745" s="5" t="s">
        <v>13718</v>
      </c>
      <c r="F4745" s="6" t="s">
        <v>13719</v>
      </c>
    </row>
    <row r="4746">
      <c r="A4746" s="5"/>
      <c r="B4746" s="5"/>
      <c r="C4746" s="5" t="s">
        <v>13720</v>
      </c>
      <c r="D4746" s="5" t="s">
        <v>468</v>
      </c>
      <c r="E4746" s="5" t="s">
        <v>11148</v>
      </c>
      <c r="F4746" s="6" t="s">
        <v>13721</v>
      </c>
    </row>
    <row r="4747">
      <c r="A4747" s="5"/>
      <c r="B4747" s="5"/>
      <c r="C4747" s="5" t="s">
        <v>13722</v>
      </c>
      <c r="D4747" s="5" t="s">
        <v>4620</v>
      </c>
      <c r="E4747" s="5" t="s">
        <v>5920</v>
      </c>
      <c r="F4747" s="6" t="s">
        <v>13723</v>
      </c>
    </row>
    <row r="4748">
      <c r="A4748" s="5"/>
      <c r="B4748" s="5"/>
      <c r="C4748" s="5" t="s">
        <v>13724</v>
      </c>
      <c r="D4748" s="5" t="s">
        <v>468</v>
      </c>
      <c r="E4748" s="5" t="s">
        <v>13725</v>
      </c>
      <c r="F4748" s="6" t="s">
        <v>13726</v>
      </c>
    </row>
    <row r="4749">
      <c r="A4749" s="5"/>
      <c r="B4749" s="5"/>
      <c r="C4749" s="5" t="s">
        <v>13727</v>
      </c>
      <c r="D4749" s="5" t="s">
        <v>468</v>
      </c>
      <c r="E4749" s="5" t="s">
        <v>13728</v>
      </c>
      <c r="F4749" s="6" t="s">
        <v>13729</v>
      </c>
    </row>
    <row r="4750">
      <c r="A4750" s="5"/>
      <c r="B4750" s="5"/>
      <c r="C4750" s="5" t="s">
        <v>13730</v>
      </c>
      <c r="D4750" s="5" t="s">
        <v>468</v>
      </c>
      <c r="E4750" s="5" t="s">
        <v>13731</v>
      </c>
      <c r="F4750" s="6" t="s">
        <v>13732</v>
      </c>
    </row>
    <row r="4751">
      <c r="A4751" s="5"/>
      <c r="B4751" s="5"/>
      <c r="C4751" s="5" t="s">
        <v>13733</v>
      </c>
      <c r="D4751" s="5" t="s">
        <v>468</v>
      </c>
      <c r="E4751" s="5" t="s">
        <v>2182</v>
      </c>
      <c r="F4751" s="6" t="s">
        <v>13734</v>
      </c>
    </row>
    <row r="4752">
      <c r="A4752" s="5"/>
      <c r="B4752" s="5"/>
      <c r="C4752" s="5" t="s">
        <v>13735</v>
      </c>
      <c r="D4752" s="5" t="s">
        <v>468</v>
      </c>
      <c r="E4752" s="5"/>
      <c r="F4752" s="6" t="s">
        <v>13736</v>
      </c>
    </row>
    <row r="4753">
      <c r="A4753" s="5"/>
      <c r="B4753" s="5"/>
      <c r="C4753" s="5" t="s">
        <v>13737</v>
      </c>
      <c r="D4753" s="5" t="s">
        <v>468</v>
      </c>
      <c r="E4753" s="5" t="s">
        <v>13738</v>
      </c>
      <c r="F4753" s="6" t="s">
        <v>13739</v>
      </c>
    </row>
    <row r="4754">
      <c r="A4754" s="5"/>
      <c r="B4754" s="5"/>
      <c r="C4754" s="5" t="s">
        <v>13740</v>
      </c>
      <c r="D4754" s="5" t="s">
        <v>468</v>
      </c>
      <c r="E4754" s="5" t="s">
        <v>13741</v>
      </c>
      <c r="F4754" s="6" t="s">
        <v>13742</v>
      </c>
    </row>
    <row r="4755">
      <c r="A4755" s="5"/>
      <c r="B4755" s="5"/>
      <c r="C4755" s="5" t="s">
        <v>13743</v>
      </c>
      <c r="D4755" s="5" t="s">
        <v>468</v>
      </c>
      <c r="E4755" s="5"/>
      <c r="F4755" s="6" t="s">
        <v>13744</v>
      </c>
    </row>
    <row r="4756">
      <c r="A4756" s="5"/>
      <c r="B4756" s="5"/>
      <c r="C4756" s="5" t="s">
        <v>13745</v>
      </c>
      <c r="D4756" s="5" t="s">
        <v>468</v>
      </c>
      <c r="E4756" s="5" t="s">
        <v>13746</v>
      </c>
      <c r="F4756" s="6" t="s">
        <v>13747</v>
      </c>
    </row>
    <row r="4757">
      <c r="A4757" s="5"/>
      <c r="B4757" s="5"/>
      <c r="C4757" s="5" t="s">
        <v>13748</v>
      </c>
      <c r="D4757" s="5" t="s">
        <v>468</v>
      </c>
      <c r="E4757" s="5" t="s">
        <v>13749</v>
      </c>
      <c r="F4757" s="6" t="s">
        <v>13750</v>
      </c>
    </row>
    <row r="4758">
      <c r="A4758" s="5"/>
      <c r="B4758" s="5"/>
      <c r="C4758" s="5" t="s">
        <v>13751</v>
      </c>
      <c r="D4758" s="5" t="s">
        <v>468</v>
      </c>
      <c r="E4758" s="5" t="s">
        <v>13752</v>
      </c>
      <c r="F4758" s="6" t="s">
        <v>13753</v>
      </c>
    </row>
    <row r="4759">
      <c r="A4759" s="5"/>
      <c r="B4759" s="5"/>
      <c r="C4759" s="5" t="s">
        <v>13754</v>
      </c>
      <c r="D4759" s="5" t="s">
        <v>468</v>
      </c>
      <c r="E4759" s="5" t="s">
        <v>13755</v>
      </c>
      <c r="F4759" s="6" t="s">
        <v>13756</v>
      </c>
    </row>
    <row r="4760">
      <c r="A4760" s="5"/>
      <c r="B4760" s="5"/>
      <c r="C4760" s="5" t="s">
        <v>13757</v>
      </c>
      <c r="D4760" s="5" t="s">
        <v>468</v>
      </c>
      <c r="E4760" s="5" t="s">
        <v>13758</v>
      </c>
      <c r="F4760" s="6" t="s">
        <v>13759</v>
      </c>
    </row>
    <row r="4761">
      <c r="A4761" s="5"/>
      <c r="B4761" s="5"/>
      <c r="C4761" s="5" t="s">
        <v>13760</v>
      </c>
      <c r="D4761" s="5" t="s">
        <v>468</v>
      </c>
      <c r="E4761" s="5" t="s">
        <v>10181</v>
      </c>
      <c r="F4761" s="6" t="s">
        <v>13761</v>
      </c>
    </row>
    <row r="4762">
      <c r="A4762" s="5"/>
      <c r="B4762" s="5"/>
      <c r="C4762" s="5" t="s">
        <v>13762</v>
      </c>
      <c r="D4762" s="5" t="s">
        <v>468</v>
      </c>
      <c r="E4762" s="5" t="s">
        <v>13763</v>
      </c>
      <c r="F4762" s="6" t="s">
        <v>13764</v>
      </c>
    </row>
    <row r="4763">
      <c r="A4763" s="5"/>
      <c r="B4763" s="5"/>
      <c r="C4763" s="5" t="s">
        <v>13765</v>
      </c>
      <c r="D4763" s="5" t="s">
        <v>468</v>
      </c>
      <c r="E4763" s="5" t="s">
        <v>13766</v>
      </c>
      <c r="F4763" s="6" t="s">
        <v>13767</v>
      </c>
    </row>
    <row r="4764">
      <c r="A4764" s="5"/>
      <c r="B4764" s="5"/>
      <c r="C4764" s="5" t="s">
        <v>13768</v>
      </c>
      <c r="D4764" s="5" t="s">
        <v>468</v>
      </c>
      <c r="E4764" s="5" t="s">
        <v>13769</v>
      </c>
      <c r="F4764" s="6" t="s">
        <v>13770</v>
      </c>
    </row>
    <row r="4765">
      <c r="A4765" s="5"/>
      <c r="B4765" s="5"/>
      <c r="C4765" s="5" t="s">
        <v>13771</v>
      </c>
      <c r="D4765" s="5" t="s">
        <v>468</v>
      </c>
      <c r="E4765" s="5" t="s">
        <v>13772</v>
      </c>
      <c r="F4765" s="6" t="s">
        <v>13773</v>
      </c>
    </row>
    <row r="4766">
      <c r="A4766" s="5"/>
      <c r="B4766" s="5"/>
      <c r="C4766" s="5" t="s">
        <v>13774</v>
      </c>
      <c r="D4766" s="5" t="s">
        <v>468</v>
      </c>
      <c r="E4766" s="5" t="s">
        <v>13775</v>
      </c>
      <c r="F4766" s="6" t="s">
        <v>13776</v>
      </c>
    </row>
    <row r="4767">
      <c r="A4767" s="5"/>
      <c r="B4767" s="5"/>
      <c r="C4767" s="5" t="s">
        <v>13777</v>
      </c>
      <c r="D4767" s="5" t="s">
        <v>468</v>
      </c>
      <c r="E4767" s="5" t="s">
        <v>13778</v>
      </c>
      <c r="F4767" s="6" t="s">
        <v>13779</v>
      </c>
    </row>
    <row r="4768">
      <c r="A4768" s="5"/>
      <c r="B4768" s="5"/>
      <c r="C4768" s="5" t="s">
        <v>13780</v>
      </c>
      <c r="D4768" s="5" t="s">
        <v>468</v>
      </c>
      <c r="E4768" s="5" t="s">
        <v>13781</v>
      </c>
      <c r="F4768" s="6" t="s">
        <v>13782</v>
      </c>
    </row>
    <row r="4769">
      <c r="A4769" s="5"/>
      <c r="B4769" s="5"/>
      <c r="C4769" s="5" t="s">
        <v>13783</v>
      </c>
      <c r="D4769" s="5" t="s">
        <v>458</v>
      </c>
      <c r="E4769" s="5"/>
      <c r="F4769" s="6" t="s">
        <v>13784</v>
      </c>
    </row>
    <row r="4770">
      <c r="A4770" s="5"/>
      <c r="B4770" s="5"/>
      <c r="C4770" s="5" t="s">
        <v>13785</v>
      </c>
      <c r="D4770" s="5" t="s">
        <v>4620</v>
      </c>
      <c r="E4770" s="5"/>
      <c r="F4770" s="6" t="s">
        <v>13786</v>
      </c>
    </row>
    <row r="4771">
      <c r="A4771" s="5"/>
      <c r="B4771" s="5"/>
      <c r="C4771" s="5" t="s">
        <v>13787</v>
      </c>
      <c r="D4771" s="5" t="s">
        <v>4620</v>
      </c>
      <c r="E4771" s="5"/>
      <c r="F4771" s="6" t="s">
        <v>13788</v>
      </c>
    </row>
    <row r="4772">
      <c r="A4772" s="5"/>
      <c r="B4772" s="5"/>
      <c r="C4772" s="5" t="s">
        <v>13789</v>
      </c>
      <c r="D4772" s="5" t="s">
        <v>468</v>
      </c>
      <c r="E4772" s="5"/>
      <c r="F4772" s="6" t="s">
        <v>13790</v>
      </c>
    </row>
    <row r="4773">
      <c r="A4773" s="5"/>
      <c r="B4773" s="5"/>
      <c r="C4773" s="5" t="s">
        <v>13791</v>
      </c>
      <c r="D4773" s="5" t="s">
        <v>468</v>
      </c>
      <c r="E4773" s="5" t="s">
        <v>13792</v>
      </c>
      <c r="F4773" s="6" t="s">
        <v>13793</v>
      </c>
    </row>
    <row r="4774">
      <c r="A4774" s="5"/>
      <c r="B4774" s="5"/>
      <c r="C4774" s="5" t="s">
        <v>13794</v>
      </c>
      <c r="D4774" s="5" t="s">
        <v>468</v>
      </c>
      <c r="E4774" s="5"/>
      <c r="F4774" s="6" t="s">
        <v>13795</v>
      </c>
    </row>
    <row r="4775">
      <c r="A4775" s="5"/>
      <c r="B4775" s="5"/>
      <c r="C4775" s="5" t="s">
        <v>13796</v>
      </c>
      <c r="D4775" s="5" t="s">
        <v>468</v>
      </c>
      <c r="E4775" s="5" t="s">
        <v>13797</v>
      </c>
      <c r="F4775" s="6" t="s">
        <v>13798</v>
      </c>
    </row>
    <row r="4776">
      <c r="A4776" s="5"/>
      <c r="B4776" s="5"/>
      <c r="C4776" s="5" t="s">
        <v>13799</v>
      </c>
      <c r="D4776" s="5" t="s">
        <v>468</v>
      </c>
      <c r="E4776" s="5" t="s">
        <v>13800</v>
      </c>
      <c r="F4776" s="6" t="s">
        <v>13801</v>
      </c>
    </row>
    <row r="4777">
      <c r="A4777" s="5"/>
      <c r="B4777" s="5"/>
      <c r="C4777" s="5" t="s">
        <v>13802</v>
      </c>
      <c r="D4777" s="5" t="s">
        <v>468</v>
      </c>
      <c r="E4777" s="5" t="s">
        <v>13803</v>
      </c>
      <c r="F4777" s="6" t="s">
        <v>13804</v>
      </c>
    </row>
    <row r="4778">
      <c r="A4778" s="5"/>
      <c r="B4778" s="5"/>
      <c r="C4778" s="5" t="s">
        <v>13805</v>
      </c>
      <c r="D4778" s="5" t="s">
        <v>468</v>
      </c>
      <c r="E4778" s="5" t="s">
        <v>13806</v>
      </c>
      <c r="F4778" s="6" t="s">
        <v>13807</v>
      </c>
    </row>
    <row r="4779">
      <c r="A4779" s="5"/>
      <c r="B4779" s="5"/>
      <c r="C4779" s="5" t="s">
        <v>13808</v>
      </c>
      <c r="D4779" s="5" t="s">
        <v>468</v>
      </c>
      <c r="E4779" s="5" t="s">
        <v>13809</v>
      </c>
      <c r="F4779" s="6" t="s">
        <v>13810</v>
      </c>
    </row>
    <row r="4780">
      <c r="A4780" s="5"/>
      <c r="B4780" s="5"/>
      <c r="C4780" s="5" t="s">
        <v>13811</v>
      </c>
      <c r="D4780" s="5" t="s">
        <v>468</v>
      </c>
      <c r="E4780" s="5" t="s">
        <v>13812</v>
      </c>
      <c r="F4780" s="6" t="s">
        <v>13813</v>
      </c>
    </row>
    <row r="4781">
      <c r="A4781" s="5"/>
      <c r="B4781" s="5"/>
      <c r="C4781" s="5" t="s">
        <v>13814</v>
      </c>
      <c r="D4781" s="5" t="s">
        <v>468</v>
      </c>
      <c r="E4781" s="5"/>
      <c r="F4781" s="6" t="s">
        <v>13815</v>
      </c>
    </row>
    <row r="4782">
      <c r="A4782" s="5"/>
      <c r="B4782" s="5"/>
      <c r="C4782" s="5" t="s">
        <v>13816</v>
      </c>
      <c r="D4782" s="5" t="s">
        <v>468</v>
      </c>
      <c r="E4782" s="5" t="s">
        <v>13817</v>
      </c>
      <c r="F4782" s="6" t="s">
        <v>13818</v>
      </c>
    </row>
    <row r="4783">
      <c r="A4783" s="5"/>
      <c r="B4783" s="5"/>
      <c r="C4783" s="5" t="s">
        <v>13819</v>
      </c>
      <c r="D4783" s="5" t="s">
        <v>468</v>
      </c>
      <c r="E4783" s="5" t="s">
        <v>13820</v>
      </c>
      <c r="F4783" s="6" t="s">
        <v>13821</v>
      </c>
    </row>
    <row r="4784">
      <c r="A4784" s="5"/>
      <c r="B4784" s="5"/>
      <c r="C4784" s="5" t="s">
        <v>13822</v>
      </c>
      <c r="D4784" s="5" t="s">
        <v>468</v>
      </c>
      <c r="E4784" s="5"/>
      <c r="F4784" s="6" t="s">
        <v>13823</v>
      </c>
    </row>
    <row r="4785">
      <c r="A4785" s="5"/>
      <c r="B4785" s="5"/>
      <c r="C4785" s="5" t="s">
        <v>13824</v>
      </c>
      <c r="D4785" s="5" t="s">
        <v>468</v>
      </c>
      <c r="E4785" s="5" t="s">
        <v>13825</v>
      </c>
      <c r="F4785" s="6" t="s">
        <v>13826</v>
      </c>
    </row>
    <row r="4786">
      <c r="A4786" s="5"/>
      <c r="B4786" s="5"/>
      <c r="C4786" s="5" t="s">
        <v>13827</v>
      </c>
      <c r="D4786" s="5" t="s">
        <v>468</v>
      </c>
      <c r="E4786" s="5" t="s">
        <v>13828</v>
      </c>
      <c r="F4786" s="6" t="s">
        <v>13829</v>
      </c>
    </row>
    <row r="4787">
      <c r="A4787" s="5"/>
      <c r="B4787" s="5"/>
      <c r="C4787" s="5" t="s">
        <v>13830</v>
      </c>
      <c r="D4787" s="5" t="s">
        <v>468</v>
      </c>
      <c r="E4787" s="5"/>
      <c r="F4787" s="6" t="s">
        <v>13831</v>
      </c>
    </row>
    <row r="4788">
      <c r="A4788" s="5"/>
      <c r="B4788" s="5"/>
      <c r="C4788" s="5" t="s">
        <v>13832</v>
      </c>
      <c r="D4788" s="5" t="s">
        <v>468</v>
      </c>
      <c r="E4788" s="5" t="s">
        <v>13833</v>
      </c>
      <c r="F4788" s="6" t="s">
        <v>13834</v>
      </c>
    </row>
    <row r="4789">
      <c r="A4789" s="5"/>
      <c r="B4789" s="5"/>
      <c r="C4789" s="5" t="s">
        <v>13835</v>
      </c>
      <c r="D4789" s="5" t="s">
        <v>468</v>
      </c>
      <c r="E4789" s="5" t="s">
        <v>5776</v>
      </c>
      <c r="F4789" s="6" t="s">
        <v>13836</v>
      </c>
    </row>
    <row r="4790">
      <c r="A4790" s="5"/>
      <c r="B4790" s="5"/>
      <c r="C4790" s="5" t="s">
        <v>13837</v>
      </c>
      <c r="D4790" s="5" t="s">
        <v>468</v>
      </c>
      <c r="E4790" s="5" t="s">
        <v>13838</v>
      </c>
      <c r="F4790" s="6" t="s">
        <v>13839</v>
      </c>
    </row>
    <row r="4791">
      <c r="A4791" s="5"/>
      <c r="B4791" s="5"/>
      <c r="C4791" s="5" t="s">
        <v>13840</v>
      </c>
      <c r="D4791" s="5" t="s">
        <v>468</v>
      </c>
      <c r="E4791" s="5" t="s">
        <v>13841</v>
      </c>
      <c r="F4791" s="6" t="s">
        <v>13842</v>
      </c>
    </row>
    <row r="4792">
      <c r="A4792" s="5"/>
      <c r="B4792" s="5"/>
      <c r="C4792" s="5" t="s">
        <v>285</v>
      </c>
      <c r="D4792" s="5" t="s">
        <v>468</v>
      </c>
      <c r="E4792" s="5" t="s">
        <v>13843</v>
      </c>
      <c r="F4792" s="6" t="s">
        <v>13844</v>
      </c>
    </row>
    <row r="4793">
      <c r="A4793" s="5"/>
      <c r="B4793" s="5"/>
      <c r="C4793" s="5" t="s">
        <v>13845</v>
      </c>
      <c r="D4793" s="5" t="s">
        <v>468</v>
      </c>
      <c r="E4793" s="5"/>
      <c r="F4793" s="6" t="s">
        <v>13846</v>
      </c>
    </row>
    <row r="4794">
      <c r="A4794" s="5"/>
      <c r="B4794" s="5"/>
      <c r="C4794" s="5" t="s">
        <v>13847</v>
      </c>
      <c r="D4794" s="5" t="s">
        <v>468</v>
      </c>
      <c r="E4794" s="5"/>
      <c r="F4794" s="6" t="s">
        <v>13848</v>
      </c>
    </row>
    <row r="4795">
      <c r="A4795" s="5"/>
      <c r="B4795" s="5"/>
      <c r="C4795" s="5" t="s">
        <v>13849</v>
      </c>
      <c r="D4795" s="5" t="s">
        <v>468</v>
      </c>
      <c r="E4795" s="5" t="s">
        <v>13850</v>
      </c>
      <c r="F4795" s="6" t="s">
        <v>13851</v>
      </c>
    </row>
    <row r="4796">
      <c r="A4796" s="5"/>
      <c r="B4796" s="5"/>
      <c r="C4796" s="5" t="s">
        <v>13852</v>
      </c>
      <c r="D4796" s="5" t="s">
        <v>468</v>
      </c>
      <c r="E4796" s="5" t="s">
        <v>13853</v>
      </c>
      <c r="F4796" s="6" t="s">
        <v>13854</v>
      </c>
    </row>
    <row r="4797">
      <c r="A4797" s="5"/>
      <c r="B4797" s="5"/>
      <c r="C4797" s="5" t="s">
        <v>13855</v>
      </c>
      <c r="D4797" s="5" t="s">
        <v>468</v>
      </c>
      <c r="E4797" s="5" t="s">
        <v>13856</v>
      </c>
      <c r="F4797" s="6" t="s">
        <v>13857</v>
      </c>
    </row>
    <row r="4798">
      <c r="A4798" s="5"/>
      <c r="B4798" s="5"/>
      <c r="C4798" s="5" t="s">
        <v>13858</v>
      </c>
      <c r="D4798" s="5" t="s">
        <v>468</v>
      </c>
      <c r="E4798" s="5"/>
      <c r="F4798" s="6" t="s">
        <v>13859</v>
      </c>
    </row>
    <row r="4799">
      <c r="A4799" s="5"/>
      <c r="B4799" s="5"/>
      <c r="C4799" s="5" t="s">
        <v>13860</v>
      </c>
      <c r="D4799" s="5" t="s">
        <v>468</v>
      </c>
      <c r="E4799" s="5" t="s">
        <v>13861</v>
      </c>
      <c r="F4799" s="6" t="s">
        <v>13862</v>
      </c>
    </row>
    <row r="4800">
      <c r="A4800" s="5"/>
      <c r="B4800" s="5"/>
      <c r="C4800" s="5" t="s">
        <v>13863</v>
      </c>
      <c r="D4800" s="5" t="s">
        <v>468</v>
      </c>
      <c r="E4800" s="5" t="s">
        <v>13864</v>
      </c>
      <c r="F4800" s="6" t="s">
        <v>13865</v>
      </c>
    </row>
    <row r="4801">
      <c r="A4801" s="5"/>
      <c r="B4801" s="5"/>
      <c r="C4801" s="5" t="s">
        <v>13866</v>
      </c>
      <c r="D4801" s="5" t="s">
        <v>468</v>
      </c>
      <c r="E4801" s="5" t="s">
        <v>13867</v>
      </c>
      <c r="F4801" s="6" t="s">
        <v>13868</v>
      </c>
    </row>
    <row r="4802">
      <c r="A4802" s="5"/>
      <c r="B4802" s="5"/>
      <c r="C4802" s="5" t="s">
        <v>13869</v>
      </c>
      <c r="D4802" s="5" t="s">
        <v>468</v>
      </c>
      <c r="E4802" s="5" t="s">
        <v>13870</v>
      </c>
      <c r="F4802" s="6" t="s">
        <v>13871</v>
      </c>
    </row>
    <row r="4803">
      <c r="A4803" s="5"/>
      <c r="B4803" s="5"/>
      <c r="C4803" s="5" t="s">
        <v>13872</v>
      </c>
      <c r="D4803" s="5" t="s">
        <v>468</v>
      </c>
      <c r="E4803" s="5"/>
      <c r="F4803" s="6" t="s">
        <v>13873</v>
      </c>
    </row>
    <row r="4804">
      <c r="A4804" s="5"/>
      <c r="B4804" s="5"/>
      <c r="C4804" s="5" t="s">
        <v>13874</v>
      </c>
      <c r="D4804" s="5" t="s">
        <v>468</v>
      </c>
      <c r="E4804" s="5" t="s">
        <v>13875</v>
      </c>
      <c r="F4804" s="6" t="s">
        <v>13876</v>
      </c>
    </row>
    <row r="4805">
      <c r="A4805" s="5"/>
      <c r="B4805" s="5"/>
      <c r="C4805" s="5" t="s">
        <v>45</v>
      </c>
      <c r="D4805" s="5" t="s">
        <v>468</v>
      </c>
      <c r="E4805" s="5" t="s">
        <v>13877</v>
      </c>
      <c r="F4805" s="6" t="s">
        <v>13878</v>
      </c>
    </row>
    <row r="4806">
      <c r="A4806" s="5"/>
      <c r="B4806" s="5"/>
      <c r="C4806" s="5" t="s">
        <v>13879</v>
      </c>
      <c r="D4806" s="5" t="s">
        <v>468</v>
      </c>
      <c r="E4806" s="5"/>
      <c r="F4806" s="6" t="s">
        <v>13880</v>
      </c>
    </row>
    <row r="4807">
      <c r="A4807" s="5"/>
      <c r="B4807" s="5"/>
      <c r="C4807" s="5" t="s">
        <v>13881</v>
      </c>
      <c r="D4807" s="5" t="s">
        <v>468</v>
      </c>
      <c r="E4807" s="5" t="s">
        <v>13882</v>
      </c>
      <c r="F4807" s="6" t="s">
        <v>13883</v>
      </c>
    </row>
    <row r="4808">
      <c r="A4808" s="5"/>
      <c r="B4808" s="5"/>
      <c r="C4808" s="5" t="s">
        <v>13884</v>
      </c>
      <c r="D4808" s="5" t="s">
        <v>468</v>
      </c>
      <c r="E4808" s="5" t="s">
        <v>13885</v>
      </c>
      <c r="F4808" s="6" t="s">
        <v>13886</v>
      </c>
    </row>
    <row r="4809">
      <c r="A4809" s="5"/>
      <c r="B4809" s="5"/>
      <c r="C4809" s="5" t="s">
        <v>13887</v>
      </c>
      <c r="D4809" s="5" t="s">
        <v>468</v>
      </c>
      <c r="E4809" s="5" t="s">
        <v>13888</v>
      </c>
      <c r="F4809" s="6" t="s">
        <v>13889</v>
      </c>
    </row>
    <row r="4810">
      <c r="A4810" s="5"/>
      <c r="B4810" s="5"/>
      <c r="C4810" s="5" t="s">
        <v>13890</v>
      </c>
      <c r="D4810" s="5" t="s">
        <v>468</v>
      </c>
      <c r="E4810" s="5" t="s">
        <v>13891</v>
      </c>
      <c r="F4810" s="6" t="s">
        <v>13892</v>
      </c>
    </row>
    <row r="4811">
      <c r="A4811" s="5"/>
      <c r="B4811" s="5"/>
      <c r="C4811" s="5" t="s">
        <v>13893</v>
      </c>
      <c r="D4811" s="5" t="s">
        <v>468</v>
      </c>
      <c r="E4811" s="5" t="s">
        <v>13894</v>
      </c>
      <c r="F4811" s="6" t="s">
        <v>13895</v>
      </c>
    </row>
    <row r="4812">
      <c r="A4812" s="5"/>
      <c r="B4812" s="5"/>
      <c r="C4812" s="5" t="s">
        <v>13896</v>
      </c>
      <c r="D4812" s="5" t="s">
        <v>468</v>
      </c>
      <c r="E4812" s="5" t="s">
        <v>13897</v>
      </c>
      <c r="F4812" s="6" t="s">
        <v>13898</v>
      </c>
    </row>
    <row r="4813">
      <c r="A4813" s="5"/>
      <c r="B4813" s="5"/>
      <c r="C4813" s="5" t="s">
        <v>13899</v>
      </c>
      <c r="D4813" s="5" t="s">
        <v>468</v>
      </c>
      <c r="E4813" s="5"/>
      <c r="F4813" s="6" t="s">
        <v>13900</v>
      </c>
    </row>
    <row r="4814">
      <c r="A4814" s="5"/>
      <c r="B4814" s="5"/>
      <c r="C4814" s="5" t="s">
        <v>13901</v>
      </c>
      <c r="D4814" s="5" t="s">
        <v>468</v>
      </c>
      <c r="E4814" s="5"/>
      <c r="F4814" s="6" t="s">
        <v>13902</v>
      </c>
    </row>
    <row r="4815">
      <c r="A4815" s="5"/>
      <c r="B4815" s="5"/>
      <c r="C4815" s="5" t="s">
        <v>13903</v>
      </c>
      <c r="D4815" s="5" t="s">
        <v>468</v>
      </c>
      <c r="E4815" s="5" t="s">
        <v>13904</v>
      </c>
      <c r="F4815" s="6" t="s">
        <v>13905</v>
      </c>
    </row>
    <row r="4816">
      <c r="A4816" s="5"/>
      <c r="B4816" s="5"/>
      <c r="C4816" s="5" t="s">
        <v>13906</v>
      </c>
      <c r="D4816" s="5" t="s">
        <v>468</v>
      </c>
      <c r="E4816" s="5" t="s">
        <v>13907</v>
      </c>
      <c r="F4816" s="6" t="s">
        <v>13908</v>
      </c>
    </row>
    <row r="4817">
      <c r="A4817" s="5"/>
      <c r="B4817" s="5"/>
      <c r="C4817" s="5" t="s">
        <v>13909</v>
      </c>
      <c r="D4817" s="5" t="s">
        <v>468</v>
      </c>
      <c r="E4817" s="5"/>
      <c r="F4817" s="6" t="s">
        <v>13910</v>
      </c>
    </row>
    <row r="4818">
      <c r="A4818" s="5"/>
      <c r="B4818" s="5"/>
      <c r="C4818" s="5" t="s">
        <v>13911</v>
      </c>
      <c r="D4818" s="5" t="s">
        <v>468</v>
      </c>
      <c r="E4818" s="5" t="s">
        <v>13912</v>
      </c>
      <c r="F4818" s="6" t="s">
        <v>13913</v>
      </c>
    </row>
    <row r="4819">
      <c r="A4819" s="5"/>
      <c r="B4819" s="5"/>
      <c r="C4819" s="5" t="s">
        <v>13914</v>
      </c>
      <c r="D4819" s="5" t="s">
        <v>468</v>
      </c>
      <c r="E4819" s="5" t="s">
        <v>13915</v>
      </c>
      <c r="F4819" s="6" t="s">
        <v>13916</v>
      </c>
    </row>
    <row r="4820">
      <c r="A4820" s="5"/>
      <c r="B4820" s="5"/>
      <c r="C4820" s="5" t="s">
        <v>13917</v>
      </c>
      <c r="D4820" s="5" t="s">
        <v>468</v>
      </c>
      <c r="E4820" s="5" t="s">
        <v>13918</v>
      </c>
      <c r="F4820" s="6" t="s">
        <v>13919</v>
      </c>
    </row>
    <row r="4821">
      <c r="A4821" s="5"/>
      <c r="B4821" s="5"/>
      <c r="C4821" s="5" t="s">
        <v>13920</v>
      </c>
      <c r="D4821" s="5" t="s">
        <v>468</v>
      </c>
      <c r="E4821" s="5" t="s">
        <v>13921</v>
      </c>
      <c r="F4821" s="6" t="s">
        <v>13922</v>
      </c>
    </row>
    <row r="4822">
      <c r="A4822" s="5"/>
      <c r="B4822" s="5"/>
      <c r="C4822" s="5" t="s">
        <v>13923</v>
      </c>
      <c r="D4822" s="5" t="s">
        <v>468</v>
      </c>
      <c r="E4822" s="5" t="s">
        <v>13924</v>
      </c>
      <c r="F4822" s="6" t="s">
        <v>13925</v>
      </c>
    </row>
    <row r="4823">
      <c r="A4823" s="5"/>
      <c r="B4823" s="5"/>
      <c r="C4823" s="5" t="s">
        <v>13926</v>
      </c>
      <c r="D4823" s="5" t="s">
        <v>468</v>
      </c>
      <c r="E4823" s="5" t="s">
        <v>13927</v>
      </c>
      <c r="F4823" s="6" t="s">
        <v>13928</v>
      </c>
    </row>
    <row r="4824">
      <c r="A4824" s="5"/>
      <c r="B4824" s="5"/>
      <c r="C4824" s="5" t="s">
        <v>13929</v>
      </c>
      <c r="D4824" s="5" t="s">
        <v>468</v>
      </c>
      <c r="E4824" s="5" t="s">
        <v>13930</v>
      </c>
      <c r="F4824" s="6" t="s">
        <v>13931</v>
      </c>
    </row>
    <row r="4825">
      <c r="A4825" s="5"/>
      <c r="B4825" s="5"/>
      <c r="C4825" s="5" t="s">
        <v>13932</v>
      </c>
      <c r="D4825" s="5" t="s">
        <v>468</v>
      </c>
      <c r="E4825" s="5" t="s">
        <v>13933</v>
      </c>
      <c r="F4825" s="6" t="s">
        <v>13934</v>
      </c>
    </row>
    <row r="4826">
      <c r="A4826" s="5"/>
      <c r="B4826" s="5"/>
      <c r="C4826" s="5" t="s">
        <v>13935</v>
      </c>
      <c r="D4826" s="5" t="s">
        <v>468</v>
      </c>
      <c r="E4826" s="5" t="s">
        <v>13936</v>
      </c>
      <c r="F4826" s="6" t="s">
        <v>13937</v>
      </c>
    </row>
    <row r="4827">
      <c r="A4827" s="5"/>
      <c r="B4827" s="5"/>
      <c r="C4827" s="5" t="s">
        <v>13938</v>
      </c>
      <c r="D4827" s="5" t="s">
        <v>468</v>
      </c>
      <c r="E4827" s="5"/>
      <c r="F4827" s="6" t="s">
        <v>13939</v>
      </c>
    </row>
    <row r="4828">
      <c r="A4828" s="5"/>
      <c r="B4828" s="5"/>
      <c r="C4828" s="5" t="s">
        <v>13940</v>
      </c>
      <c r="D4828" s="5" t="s">
        <v>468</v>
      </c>
      <c r="E4828" s="5" t="s">
        <v>13941</v>
      </c>
      <c r="F4828" s="6" t="s">
        <v>13942</v>
      </c>
    </row>
    <row r="4829">
      <c r="A4829" s="5"/>
      <c r="B4829" s="5"/>
      <c r="C4829" s="5" t="s">
        <v>13943</v>
      </c>
      <c r="D4829" s="5" t="s">
        <v>468</v>
      </c>
      <c r="E4829" s="5" t="s">
        <v>13944</v>
      </c>
      <c r="F4829" s="6" t="s">
        <v>13945</v>
      </c>
    </row>
    <row r="4830">
      <c r="A4830" s="5"/>
      <c r="B4830" s="5"/>
      <c r="C4830" s="5" t="s">
        <v>13946</v>
      </c>
      <c r="D4830" s="5" t="s">
        <v>468</v>
      </c>
      <c r="E4830" s="5" t="s">
        <v>13947</v>
      </c>
      <c r="F4830" s="6" t="s">
        <v>13948</v>
      </c>
    </row>
    <row r="4831">
      <c r="A4831" s="5"/>
      <c r="B4831" s="5"/>
      <c r="C4831" s="5" t="s">
        <v>185</v>
      </c>
      <c r="D4831" s="5" t="s">
        <v>468</v>
      </c>
      <c r="E4831" s="5" t="s">
        <v>4632</v>
      </c>
      <c r="F4831" s="6" t="s">
        <v>13949</v>
      </c>
    </row>
    <row r="4832">
      <c r="A4832" s="5"/>
      <c r="B4832" s="5"/>
      <c r="C4832" s="5" t="s">
        <v>13950</v>
      </c>
      <c r="D4832" s="5" t="s">
        <v>468</v>
      </c>
      <c r="E4832" s="5" t="s">
        <v>13951</v>
      </c>
      <c r="F4832" s="6" t="s">
        <v>13952</v>
      </c>
    </row>
    <row r="4833">
      <c r="A4833" s="5"/>
      <c r="B4833" s="5"/>
      <c r="C4833" s="5" t="s">
        <v>13953</v>
      </c>
      <c r="D4833" s="5" t="s">
        <v>468</v>
      </c>
      <c r="E4833" s="5" t="s">
        <v>13954</v>
      </c>
      <c r="F4833" s="6" t="s">
        <v>13955</v>
      </c>
    </row>
    <row r="4834">
      <c r="A4834" s="5"/>
      <c r="B4834" s="5"/>
      <c r="C4834" s="5" t="s">
        <v>13956</v>
      </c>
      <c r="D4834" s="5" t="s">
        <v>468</v>
      </c>
      <c r="E4834" s="5"/>
      <c r="F4834" s="6" t="s">
        <v>13957</v>
      </c>
    </row>
    <row r="4835">
      <c r="A4835" s="5"/>
      <c r="B4835" s="5"/>
      <c r="C4835" s="5" t="s">
        <v>13958</v>
      </c>
      <c r="D4835" s="5" t="s">
        <v>468</v>
      </c>
      <c r="E4835" s="5"/>
      <c r="F4835" s="6" t="s">
        <v>13959</v>
      </c>
    </row>
    <row r="4836">
      <c r="A4836" s="5"/>
      <c r="B4836" s="5"/>
      <c r="C4836" s="5" t="s">
        <v>13960</v>
      </c>
      <c r="D4836" s="5" t="s">
        <v>468</v>
      </c>
      <c r="E4836" s="5" t="s">
        <v>13961</v>
      </c>
      <c r="F4836" s="6" t="s">
        <v>13962</v>
      </c>
    </row>
    <row r="4837">
      <c r="A4837" s="5"/>
      <c r="B4837" s="5"/>
      <c r="C4837" s="5" t="s">
        <v>13963</v>
      </c>
      <c r="D4837" s="5" t="s">
        <v>4620</v>
      </c>
      <c r="E4837" s="5"/>
      <c r="F4837" s="6" t="s">
        <v>13964</v>
      </c>
    </row>
    <row r="4838">
      <c r="A4838" s="5"/>
      <c r="B4838" s="5"/>
      <c r="C4838" s="5" t="s">
        <v>13965</v>
      </c>
      <c r="D4838" s="5" t="s">
        <v>4620</v>
      </c>
      <c r="E4838" s="5" t="s">
        <v>13966</v>
      </c>
      <c r="F4838" s="6" t="s">
        <v>13967</v>
      </c>
    </row>
    <row r="4839">
      <c r="A4839" s="5"/>
      <c r="B4839" s="5"/>
      <c r="C4839" s="5" t="s">
        <v>13968</v>
      </c>
      <c r="D4839" s="5" t="s">
        <v>468</v>
      </c>
      <c r="E4839" s="5" t="s">
        <v>13969</v>
      </c>
      <c r="F4839" s="6" t="s">
        <v>13970</v>
      </c>
    </row>
    <row r="4840">
      <c r="A4840" s="5"/>
      <c r="B4840" s="5"/>
      <c r="C4840" s="5" t="s">
        <v>13971</v>
      </c>
      <c r="D4840" s="5" t="s">
        <v>468</v>
      </c>
      <c r="E4840" s="5"/>
      <c r="F4840" s="6" t="s">
        <v>13972</v>
      </c>
    </row>
    <row r="4841">
      <c r="A4841" s="5"/>
      <c r="B4841" s="5"/>
      <c r="C4841" s="5" t="s">
        <v>13973</v>
      </c>
      <c r="D4841" s="5" t="s">
        <v>468</v>
      </c>
      <c r="E4841" s="5" t="s">
        <v>13974</v>
      </c>
      <c r="F4841" s="6" t="s">
        <v>13975</v>
      </c>
    </row>
    <row r="4842">
      <c r="A4842" s="5"/>
      <c r="B4842" s="5"/>
      <c r="C4842" s="5" t="s">
        <v>13976</v>
      </c>
      <c r="D4842" s="5" t="s">
        <v>4620</v>
      </c>
      <c r="E4842" s="5" t="s">
        <v>13977</v>
      </c>
      <c r="F4842" s="6" t="s">
        <v>13978</v>
      </c>
    </row>
    <row r="4843">
      <c r="A4843" s="5"/>
      <c r="B4843" s="5"/>
      <c r="C4843" s="5" t="s">
        <v>13979</v>
      </c>
      <c r="D4843" s="5" t="s">
        <v>468</v>
      </c>
      <c r="E4843" s="5" t="s">
        <v>13980</v>
      </c>
      <c r="F4843" s="6" t="s">
        <v>13981</v>
      </c>
    </row>
    <row r="4844">
      <c r="A4844" s="5"/>
      <c r="B4844" s="5"/>
      <c r="C4844" s="5" t="s">
        <v>13982</v>
      </c>
      <c r="D4844" s="5" t="s">
        <v>468</v>
      </c>
      <c r="E4844" s="5" t="s">
        <v>13983</v>
      </c>
      <c r="F4844" s="6" t="s">
        <v>13984</v>
      </c>
    </row>
    <row r="4845">
      <c r="A4845" s="5"/>
      <c r="B4845" s="5"/>
      <c r="C4845" s="5" t="s">
        <v>13985</v>
      </c>
      <c r="D4845" s="5" t="s">
        <v>468</v>
      </c>
      <c r="E4845" s="5"/>
      <c r="F4845" s="6" t="s">
        <v>13986</v>
      </c>
    </row>
    <row r="4846">
      <c r="A4846" s="5"/>
      <c r="B4846" s="5"/>
      <c r="C4846" s="5" t="s">
        <v>13987</v>
      </c>
      <c r="D4846" s="5" t="s">
        <v>468</v>
      </c>
      <c r="E4846" s="5" t="s">
        <v>13988</v>
      </c>
      <c r="F4846" s="6" t="s">
        <v>13989</v>
      </c>
    </row>
    <row r="4847">
      <c r="A4847" s="5"/>
      <c r="B4847" s="5"/>
      <c r="C4847" s="5" t="s">
        <v>13990</v>
      </c>
      <c r="D4847" s="5" t="s">
        <v>468</v>
      </c>
      <c r="E4847" s="5"/>
      <c r="F4847" s="6" t="s">
        <v>13991</v>
      </c>
    </row>
    <row r="4848">
      <c r="A4848" s="5"/>
      <c r="B4848" s="5"/>
      <c r="C4848" s="5" t="s">
        <v>13992</v>
      </c>
      <c r="D4848" s="5" t="s">
        <v>468</v>
      </c>
      <c r="E4848" s="5" t="s">
        <v>13993</v>
      </c>
      <c r="F4848" s="6" t="s">
        <v>13994</v>
      </c>
    </row>
    <row r="4849">
      <c r="A4849" s="5"/>
      <c r="B4849" s="5"/>
      <c r="C4849" s="5" t="s">
        <v>13995</v>
      </c>
      <c r="D4849" s="5" t="s">
        <v>468</v>
      </c>
      <c r="E4849" s="5" t="s">
        <v>13996</v>
      </c>
      <c r="F4849" s="6" t="s">
        <v>13997</v>
      </c>
    </row>
    <row r="4850">
      <c r="A4850" s="5"/>
      <c r="B4850" s="5"/>
      <c r="C4850" s="5" t="s">
        <v>13998</v>
      </c>
      <c r="D4850" s="5" t="s">
        <v>468</v>
      </c>
      <c r="E4850" s="5" t="s">
        <v>13999</v>
      </c>
      <c r="F4850" s="6" t="s">
        <v>14000</v>
      </c>
    </row>
    <row r="4851">
      <c r="A4851" s="5"/>
      <c r="B4851" s="5"/>
      <c r="C4851" s="5" t="s">
        <v>14001</v>
      </c>
      <c r="D4851" s="5" t="s">
        <v>468</v>
      </c>
      <c r="E4851" s="5" t="s">
        <v>14002</v>
      </c>
      <c r="F4851" s="6" t="s">
        <v>14003</v>
      </c>
    </row>
    <row r="4852">
      <c r="A4852" s="5"/>
      <c r="B4852" s="5"/>
      <c r="C4852" s="5" t="s">
        <v>14004</v>
      </c>
      <c r="D4852" s="5" t="s">
        <v>468</v>
      </c>
      <c r="E4852" s="5" t="s">
        <v>14005</v>
      </c>
      <c r="F4852" s="6" t="s">
        <v>14006</v>
      </c>
    </row>
    <row r="4853">
      <c r="A4853" s="5"/>
      <c r="B4853" s="5"/>
      <c r="C4853" s="5" t="s">
        <v>14007</v>
      </c>
      <c r="D4853" s="5" t="s">
        <v>468</v>
      </c>
      <c r="E4853" s="5" t="s">
        <v>14008</v>
      </c>
      <c r="F4853" s="6" t="s">
        <v>14009</v>
      </c>
    </row>
    <row r="4854">
      <c r="A4854" s="5"/>
      <c r="B4854" s="5"/>
      <c r="C4854" s="5" t="s">
        <v>14010</v>
      </c>
      <c r="D4854" s="5" t="s">
        <v>468</v>
      </c>
      <c r="E4854" s="5" t="s">
        <v>8652</v>
      </c>
      <c r="F4854" s="6" t="s">
        <v>14011</v>
      </c>
    </row>
    <row r="4855">
      <c r="A4855" s="5"/>
      <c r="B4855" s="5"/>
      <c r="C4855" s="5" t="s">
        <v>14012</v>
      </c>
      <c r="D4855" s="5" t="s">
        <v>468</v>
      </c>
      <c r="E4855" s="5" t="s">
        <v>14013</v>
      </c>
      <c r="F4855" s="6" t="s">
        <v>14014</v>
      </c>
    </row>
    <row r="4856">
      <c r="A4856" s="5"/>
      <c r="B4856" s="5"/>
      <c r="C4856" s="5" t="s">
        <v>14015</v>
      </c>
      <c r="D4856" s="5" t="s">
        <v>4620</v>
      </c>
      <c r="E4856" s="5"/>
      <c r="F4856" s="6" t="s">
        <v>14016</v>
      </c>
    </row>
    <row r="4857">
      <c r="A4857" s="5"/>
      <c r="B4857" s="5"/>
      <c r="C4857" s="5" t="s">
        <v>14017</v>
      </c>
      <c r="D4857" s="5" t="s">
        <v>468</v>
      </c>
      <c r="E4857" s="5"/>
      <c r="F4857" s="6" t="s">
        <v>14018</v>
      </c>
    </row>
    <row r="4858">
      <c r="A4858" s="5"/>
      <c r="B4858" s="5"/>
      <c r="C4858" s="5" t="s">
        <v>14019</v>
      </c>
      <c r="D4858" s="5" t="s">
        <v>468</v>
      </c>
      <c r="E4858" s="5" t="s">
        <v>14020</v>
      </c>
      <c r="F4858" s="6" t="s">
        <v>14021</v>
      </c>
    </row>
    <row r="4859">
      <c r="A4859" s="5"/>
      <c r="B4859" s="5"/>
      <c r="C4859" s="5" t="s">
        <v>14022</v>
      </c>
      <c r="D4859" s="5" t="s">
        <v>4620</v>
      </c>
      <c r="E4859" s="5" t="s">
        <v>14023</v>
      </c>
      <c r="F4859" s="6" t="s">
        <v>14024</v>
      </c>
    </row>
    <row r="4860">
      <c r="A4860" s="5"/>
      <c r="B4860" s="5"/>
      <c r="C4860" s="5" t="s">
        <v>14025</v>
      </c>
      <c r="D4860" s="5" t="s">
        <v>468</v>
      </c>
      <c r="E4860" s="5" t="s">
        <v>14026</v>
      </c>
      <c r="F4860" s="6" t="s">
        <v>14027</v>
      </c>
    </row>
    <row r="4861">
      <c r="A4861" s="5"/>
      <c r="B4861" s="5"/>
      <c r="C4861" s="5" t="s">
        <v>14028</v>
      </c>
      <c r="D4861" s="5" t="s">
        <v>468</v>
      </c>
      <c r="E4861" s="5" t="s">
        <v>14029</v>
      </c>
      <c r="F4861" s="6" t="s">
        <v>14030</v>
      </c>
    </row>
    <row r="4862">
      <c r="A4862" s="5"/>
      <c r="B4862" s="5"/>
      <c r="C4862" s="5" t="s">
        <v>14031</v>
      </c>
      <c r="D4862" s="5" t="s">
        <v>468</v>
      </c>
      <c r="E4862" s="5"/>
      <c r="F4862" s="6" t="s">
        <v>14032</v>
      </c>
    </row>
    <row r="4863">
      <c r="A4863" s="5"/>
      <c r="B4863" s="5"/>
      <c r="C4863" s="5" t="s">
        <v>14033</v>
      </c>
      <c r="D4863" s="5" t="s">
        <v>468</v>
      </c>
      <c r="E4863" s="5" t="s">
        <v>14034</v>
      </c>
      <c r="F4863" s="6" t="s">
        <v>14035</v>
      </c>
    </row>
    <row r="4864">
      <c r="A4864" s="5"/>
      <c r="B4864" s="5"/>
      <c r="C4864" s="5" t="s">
        <v>14036</v>
      </c>
      <c r="D4864" s="5" t="s">
        <v>468</v>
      </c>
      <c r="E4864" s="5" t="s">
        <v>14037</v>
      </c>
      <c r="F4864" s="6" t="s">
        <v>14038</v>
      </c>
    </row>
    <row r="4865">
      <c r="A4865" s="5"/>
      <c r="B4865" s="5"/>
      <c r="C4865" s="5" t="s">
        <v>14039</v>
      </c>
      <c r="D4865" s="5" t="s">
        <v>468</v>
      </c>
      <c r="E4865" s="5" t="s">
        <v>14040</v>
      </c>
      <c r="F4865" s="6" t="s">
        <v>14041</v>
      </c>
    </row>
    <row r="4866">
      <c r="A4866" s="5"/>
      <c r="B4866" s="5"/>
      <c r="C4866" s="5" t="s">
        <v>14042</v>
      </c>
      <c r="D4866" s="5" t="s">
        <v>468</v>
      </c>
      <c r="E4866" s="5" t="s">
        <v>14043</v>
      </c>
      <c r="F4866" s="6" t="s">
        <v>14044</v>
      </c>
    </row>
    <row r="4867">
      <c r="A4867" s="5"/>
      <c r="B4867" s="5"/>
      <c r="C4867" s="5" t="s">
        <v>14045</v>
      </c>
      <c r="D4867" s="5" t="s">
        <v>4620</v>
      </c>
      <c r="E4867" s="5" t="s">
        <v>14046</v>
      </c>
      <c r="F4867" s="6" t="s">
        <v>14047</v>
      </c>
    </row>
    <row r="4868">
      <c r="A4868" s="5"/>
      <c r="B4868" s="5"/>
      <c r="C4868" s="5" t="s">
        <v>14048</v>
      </c>
      <c r="D4868" s="5" t="s">
        <v>468</v>
      </c>
      <c r="E4868" s="5" t="s">
        <v>12732</v>
      </c>
      <c r="F4868" s="6" t="s">
        <v>14049</v>
      </c>
    </row>
    <row r="4869">
      <c r="A4869" s="5"/>
      <c r="B4869" s="5"/>
      <c r="C4869" s="5" t="s">
        <v>14050</v>
      </c>
      <c r="D4869" s="5" t="s">
        <v>468</v>
      </c>
      <c r="E4869" s="5" t="s">
        <v>14051</v>
      </c>
      <c r="F4869" s="6" t="s">
        <v>14052</v>
      </c>
    </row>
    <row r="4870">
      <c r="A4870" s="5"/>
      <c r="B4870" s="5"/>
      <c r="C4870" s="5" t="s">
        <v>14053</v>
      </c>
      <c r="D4870" s="5" t="s">
        <v>468</v>
      </c>
      <c r="E4870" s="5" t="s">
        <v>14054</v>
      </c>
      <c r="F4870" s="6" t="s">
        <v>14055</v>
      </c>
    </row>
    <row r="4871">
      <c r="A4871" s="5"/>
      <c r="B4871" s="5"/>
      <c r="C4871" s="5" t="s">
        <v>14056</v>
      </c>
      <c r="D4871" s="5" t="s">
        <v>468</v>
      </c>
      <c r="E4871" s="5" t="s">
        <v>14057</v>
      </c>
      <c r="F4871" s="6" t="s">
        <v>14058</v>
      </c>
    </row>
    <row r="4872">
      <c r="A4872" s="5"/>
      <c r="B4872" s="5"/>
      <c r="C4872" s="5" t="s">
        <v>14059</v>
      </c>
      <c r="D4872" s="5" t="s">
        <v>4620</v>
      </c>
      <c r="E4872" s="5"/>
      <c r="F4872" s="6" t="s">
        <v>14060</v>
      </c>
    </row>
    <row r="4873">
      <c r="A4873" s="5"/>
      <c r="B4873" s="5"/>
      <c r="C4873" s="5" t="s">
        <v>14061</v>
      </c>
      <c r="D4873" s="5" t="s">
        <v>468</v>
      </c>
      <c r="E4873" s="5"/>
      <c r="F4873" s="6" t="s">
        <v>14062</v>
      </c>
    </row>
    <row r="4874">
      <c r="A4874" s="5"/>
      <c r="B4874" s="5"/>
      <c r="C4874" s="5" t="s">
        <v>14063</v>
      </c>
      <c r="D4874" s="5" t="s">
        <v>468</v>
      </c>
      <c r="E4874" s="5" t="s">
        <v>14064</v>
      </c>
      <c r="F4874" s="6" t="s">
        <v>14065</v>
      </c>
    </row>
    <row r="4875">
      <c r="A4875" s="5"/>
      <c r="B4875" s="5"/>
      <c r="C4875" s="5" t="s">
        <v>14066</v>
      </c>
      <c r="D4875" s="5" t="s">
        <v>468</v>
      </c>
      <c r="E4875" s="5" t="s">
        <v>14067</v>
      </c>
      <c r="F4875" s="6" t="s">
        <v>14068</v>
      </c>
    </row>
    <row r="4876">
      <c r="A4876" s="5"/>
      <c r="B4876" s="5"/>
      <c r="C4876" s="5" t="s">
        <v>14069</v>
      </c>
      <c r="D4876" s="5" t="s">
        <v>468</v>
      </c>
      <c r="E4876" s="5" t="s">
        <v>14070</v>
      </c>
      <c r="F4876" s="6" t="s">
        <v>14071</v>
      </c>
    </row>
    <row r="4877">
      <c r="A4877" s="5"/>
      <c r="B4877" s="5"/>
      <c r="C4877" s="5" t="s">
        <v>14072</v>
      </c>
      <c r="D4877" s="5" t="s">
        <v>468</v>
      </c>
      <c r="E4877" s="5" t="s">
        <v>14073</v>
      </c>
      <c r="F4877" s="6" t="s">
        <v>14074</v>
      </c>
    </row>
    <row r="4878">
      <c r="A4878" s="5"/>
      <c r="B4878" s="5"/>
      <c r="C4878" s="5" t="s">
        <v>14075</v>
      </c>
      <c r="D4878" s="5" t="s">
        <v>468</v>
      </c>
      <c r="E4878" s="5" t="s">
        <v>14076</v>
      </c>
      <c r="F4878" s="6" t="s">
        <v>14077</v>
      </c>
    </row>
    <row r="4879">
      <c r="A4879" s="5"/>
      <c r="B4879" s="5"/>
      <c r="C4879" s="5" t="s">
        <v>14078</v>
      </c>
      <c r="D4879" s="5" t="s">
        <v>468</v>
      </c>
      <c r="E4879" s="5" t="s">
        <v>14079</v>
      </c>
      <c r="F4879" s="6" t="s">
        <v>14080</v>
      </c>
    </row>
    <row r="4880">
      <c r="A4880" s="5"/>
      <c r="B4880" s="5"/>
      <c r="C4880" s="5" t="s">
        <v>14081</v>
      </c>
      <c r="D4880" s="5" t="s">
        <v>468</v>
      </c>
      <c r="E4880" s="5" t="s">
        <v>6241</v>
      </c>
      <c r="F4880" s="6" t="s">
        <v>14082</v>
      </c>
    </row>
    <row r="4881">
      <c r="A4881" s="5"/>
      <c r="B4881" s="5"/>
      <c r="C4881" s="5" t="s">
        <v>14083</v>
      </c>
      <c r="D4881" s="5" t="s">
        <v>468</v>
      </c>
      <c r="E4881" s="5" t="s">
        <v>14084</v>
      </c>
      <c r="F4881" s="6" t="s">
        <v>14085</v>
      </c>
    </row>
    <row r="4882">
      <c r="A4882" s="5"/>
      <c r="B4882" s="5"/>
      <c r="C4882" s="5" t="s">
        <v>14086</v>
      </c>
      <c r="D4882" s="5" t="s">
        <v>468</v>
      </c>
      <c r="E4882" s="5"/>
      <c r="F4882" s="6" t="s">
        <v>14087</v>
      </c>
    </row>
    <row r="4883">
      <c r="A4883" s="5"/>
      <c r="B4883" s="5"/>
      <c r="C4883" s="5" t="s">
        <v>14088</v>
      </c>
      <c r="D4883" s="5" t="s">
        <v>468</v>
      </c>
      <c r="E4883" s="5" t="s">
        <v>8652</v>
      </c>
      <c r="F4883" s="6" t="s">
        <v>14089</v>
      </c>
    </row>
    <row r="4884">
      <c r="A4884" s="5"/>
      <c r="B4884" s="5"/>
      <c r="C4884" s="5" t="s">
        <v>14090</v>
      </c>
      <c r="D4884" s="5" t="s">
        <v>468</v>
      </c>
      <c r="E4884" s="5" t="s">
        <v>14091</v>
      </c>
      <c r="F4884" s="6" t="s">
        <v>14092</v>
      </c>
    </row>
    <row r="4885">
      <c r="A4885" s="5"/>
      <c r="B4885" s="5"/>
      <c r="C4885" s="5" t="s">
        <v>14093</v>
      </c>
      <c r="D4885" s="5" t="s">
        <v>468</v>
      </c>
      <c r="E4885" s="5"/>
      <c r="F4885" s="6" t="s">
        <v>14094</v>
      </c>
    </row>
    <row r="4886">
      <c r="A4886" s="5"/>
      <c r="B4886" s="5"/>
      <c r="C4886" s="5" t="s">
        <v>14095</v>
      </c>
      <c r="D4886" s="5" t="s">
        <v>4620</v>
      </c>
      <c r="E4886" s="5" t="s">
        <v>14096</v>
      </c>
      <c r="F4886" s="6" t="s">
        <v>14097</v>
      </c>
    </row>
    <row r="4887">
      <c r="A4887" s="5"/>
      <c r="B4887" s="5"/>
      <c r="C4887" s="5" t="s">
        <v>14098</v>
      </c>
      <c r="D4887" s="5" t="s">
        <v>468</v>
      </c>
      <c r="E4887" s="5" t="s">
        <v>14099</v>
      </c>
      <c r="F4887" s="6" t="s">
        <v>14100</v>
      </c>
    </row>
    <row r="4888">
      <c r="A4888" s="5"/>
      <c r="B4888" s="5"/>
      <c r="C4888" s="5" t="s">
        <v>14101</v>
      </c>
      <c r="D4888" s="5" t="s">
        <v>468</v>
      </c>
      <c r="E4888" s="5"/>
      <c r="F4888" s="6" t="s">
        <v>14102</v>
      </c>
    </row>
    <row r="4889">
      <c r="A4889" s="5"/>
      <c r="B4889" s="5"/>
      <c r="C4889" s="5" t="s">
        <v>14103</v>
      </c>
      <c r="D4889" s="5" t="s">
        <v>468</v>
      </c>
      <c r="E4889" s="5"/>
      <c r="F4889" s="6" t="s">
        <v>14104</v>
      </c>
    </row>
    <row r="4890">
      <c r="A4890" s="5"/>
      <c r="B4890" s="5"/>
      <c r="C4890" s="5" t="s">
        <v>14105</v>
      </c>
      <c r="D4890" s="5" t="s">
        <v>468</v>
      </c>
      <c r="E4890" s="5"/>
      <c r="F4890" s="6" t="s">
        <v>14106</v>
      </c>
    </row>
    <row r="4891">
      <c r="A4891" s="5"/>
      <c r="B4891" s="5"/>
      <c r="C4891" s="5" t="s">
        <v>14107</v>
      </c>
      <c r="D4891" s="5" t="s">
        <v>468</v>
      </c>
      <c r="E4891" s="5" t="s">
        <v>14108</v>
      </c>
      <c r="F4891" s="6" t="s">
        <v>14109</v>
      </c>
    </row>
    <row r="4892">
      <c r="A4892" s="5"/>
      <c r="B4892" s="5"/>
      <c r="C4892" s="5" t="s">
        <v>14110</v>
      </c>
      <c r="D4892" s="5" t="s">
        <v>468</v>
      </c>
      <c r="E4892" s="5" t="s">
        <v>14111</v>
      </c>
      <c r="F4892" s="6" t="s">
        <v>14112</v>
      </c>
    </row>
    <row r="4893">
      <c r="A4893" s="5"/>
      <c r="B4893" s="5"/>
      <c r="C4893" s="5" t="s">
        <v>14113</v>
      </c>
      <c r="D4893" s="5" t="s">
        <v>468</v>
      </c>
      <c r="E4893" s="5" t="s">
        <v>14114</v>
      </c>
      <c r="F4893" s="6" t="s">
        <v>14115</v>
      </c>
    </row>
    <row r="4894">
      <c r="A4894" s="5"/>
      <c r="B4894" s="5"/>
      <c r="C4894" s="5" t="s">
        <v>14116</v>
      </c>
      <c r="D4894" s="5" t="s">
        <v>468</v>
      </c>
      <c r="E4894" s="5"/>
      <c r="F4894" s="6" t="s">
        <v>14117</v>
      </c>
    </row>
    <row r="4895">
      <c r="A4895" s="5"/>
      <c r="B4895" s="5"/>
      <c r="C4895" s="5" t="s">
        <v>14118</v>
      </c>
      <c r="D4895" s="5" t="s">
        <v>468</v>
      </c>
      <c r="E4895" s="5" t="s">
        <v>14119</v>
      </c>
      <c r="F4895" s="6" t="s">
        <v>14120</v>
      </c>
    </row>
    <row r="4896">
      <c r="A4896" s="5"/>
      <c r="B4896" s="5"/>
      <c r="C4896" s="5" t="s">
        <v>14121</v>
      </c>
      <c r="D4896" s="5" t="s">
        <v>468</v>
      </c>
      <c r="E4896" s="5"/>
      <c r="F4896" s="6" t="s">
        <v>14122</v>
      </c>
    </row>
    <row r="4897">
      <c r="A4897" s="5"/>
      <c r="B4897" s="5"/>
      <c r="C4897" s="5" t="s">
        <v>14123</v>
      </c>
      <c r="D4897" s="5" t="s">
        <v>468</v>
      </c>
      <c r="E4897" s="5" t="s">
        <v>14124</v>
      </c>
      <c r="F4897" s="6" t="s">
        <v>14125</v>
      </c>
    </row>
    <row r="4898">
      <c r="A4898" s="5"/>
      <c r="B4898" s="5"/>
      <c r="C4898" s="5" t="s">
        <v>40</v>
      </c>
      <c r="D4898" s="5" t="s">
        <v>468</v>
      </c>
      <c r="E4898" s="5" t="s">
        <v>462</v>
      </c>
      <c r="F4898" s="6" t="s">
        <v>14126</v>
      </c>
    </row>
    <row r="4899">
      <c r="A4899" s="5"/>
      <c r="B4899" s="5"/>
      <c r="C4899" s="5" t="s">
        <v>14127</v>
      </c>
      <c r="D4899" s="5" t="s">
        <v>468</v>
      </c>
      <c r="E4899" s="5"/>
      <c r="F4899" s="6" t="s">
        <v>14128</v>
      </c>
    </row>
    <row r="4900">
      <c r="A4900" s="5"/>
      <c r="B4900" s="5"/>
      <c r="C4900" s="5" t="s">
        <v>14129</v>
      </c>
      <c r="D4900" s="5" t="s">
        <v>468</v>
      </c>
      <c r="E4900" s="5"/>
      <c r="F4900" s="6" t="s">
        <v>14130</v>
      </c>
    </row>
    <row r="4901">
      <c r="A4901" s="5"/>
      <c r="B4901" s="5"/>
      <c r="C4901" s="5" t="s">
        <v>14131</v>
      </c>
      <c r="D4901" s="5" t="s">
        <v>468</v>
      </c>
      <c r="E4901" s="5" t="s">
        <v>14132</v>
      </c>
      <c r="F4901" s="6" t="s">
        <v>14133</v>
      </c>
    </row>
    <row r="4902">
      <c r="A4902" s="5"/>
      <c r="B4902" s="5"/>
      <c r="C4902" s="5" t="s">
        <v>14134</v>
      </c>
      <c r="D4902" s="5" t="s">
        <v>468</v>
      </c>
      <c r="E4902" s="5" t="s">
        <v>14135</v>
      </c>
      <c r="F4902" s="6" t="s">
        <v>14136</v>
      </c>
    </row>
    <row r="4903">
      <c r="A4903" s="5"/>
      <c r="B4903" s="5"/>
      <c r="C4903" s="5" t="s">
        <v>14137</v>
      </c>
      <c r="D4903" s="5" t="s">
        <v>468</v>
      </c>
      <c r="E4903" s="5" t="s">
        <v>14138</v>
      </c>
      <c r="F4903" s="6" t="s">
        <v>14139</v>
      </c>
    </row>
    <row r="4904">
      <c r="A4904" s="5"/>
      <c r="B4904" s="5"/>
      <c r="C4904" s="5" t="s">
        <v>14140</v>
      </c>
      <c r="D4904" s="5" t="s">
        <v>468</v>
      </c>
      <c r="E4904" s="5" t="s">
        <v>12307</v>
      </c>
      <c r="F4904" s="6" t="s">
        <v>14141</v>
      </c>
    </row>
    <row r="4905">
      <c r="A4905" s="5"/>
      <c r="B4905" s="5"/>
      <c r="C4905" s="5" t="s">
        <v>14142</v>
      </c>
      <c r="D4905" s="5" t="s">
        <v>468</v>
      </c>
      <c r="E4905" s="5"/>
      <c r="F4905" s="6" t="s">
        <v>14143</v>
      </c>
    </row>
    <row r="4906">
      <c r="A4906" s="5"/>
      <c r="B4906" s="5"/>
      <c r="C4906" s="5" t="s">
        <v>14144</v>
      </c>
      <c r="D4906" s="5" t="s">
        <v>468</v>
      </c>
      <c r="E4906" s="5"/>
      <c r="F4906" s="6" t="s">
        <v>14145</v>
      </c>
    </row>
    <row r="4907">
      <c r="A4907" s="5"/>
      <c r="B4907" s="5"/>
      <c r="C4907" s="5" t="s">
        <v>14146</v>
      </c>
      <c r="D4907" s="5" t="s">
        <v>468</v>
      </c>
      <c r="E4907" s="5" t="s">
        <v>14147</v>
      </c>
      <c r="F4907" s="6" t="s">
        <v>14148</v>
      </c>
    </row>
    <row r="4908">
      <c r="A4908" s="5"/>
      <c r="B4908" s="5"/>
      <c r="C4908" s="5" t="s">
        <v>14149</v>
      </c>
      <c r="D4908" s="5" t="s">
        <v>468</v>
      </c>
      <c r="E4908" s="5" t="s">
        <v>14150</v>
      </c>
      <c r="F4908" s="6" t="s">
        <v>14151</v>
      </c>
    </row>
    <row r="4909">
      <c r="A4909" s="5"/>
      <c r="B4909" s="5"/>
      <c r="C4909" s="5" t="s">
        <v>14152</v>
      </c>
      <c r="D4909" s="5" t="s">
        <v>468</v>
      </c>
      <c r="E4909" s="5" t="s">
        <v>14153</v>
      </c>
      <c r="F4909" s="6" t="s">
        <v>14154</v>
      </c>
    </row>
    <row r="4910">
      <c r="A4910" s="5"/>
      <c r="B4910" s="5"/>
      <c r="C4910" s="5" t="s">
        <v>14155</v>
      </c>
      <c r="D4910" s="5" t="s">
        <v>468</v>
      </c>
      <c r="E4910" s="5" t="s">
        <v>14156</v>
      </c>
      <c r="F4910" s="6" t="s">
        <v>14157</v>
      </c>
    </row>
    <row r="4911">
      <c r="A4911" s="5"/>
      <c r="B4911" s="5"/>
      <c r="C4911" s="5" t="s">
        <v>14158</v>
      </c>
      <c r="D4911" s="5" t="s">
        <v>468</v>
      </c>
      <c r="E4911" s="5" t="s">
        <v>14159</v>
      </c>
      <c r="F4911" s="6" t="s">
        <v>14160</v>
      </c>
    </row>
    <row r="4912">
      <c r="A4912" s="5"/>
      <c r="B4912" s="5"/>
      <c r="C4912" s="5" t="s">
        <v>14161</v>
      </c>
      <c r="D4912" s="5" t="s">
        <v>468</v>
      </c>
      <c r="E4912" s="5" t="s">
        <v>14162</v>
      </c>
      <c r="F4912" s="6" t="s">
        <v>14163</v>
      </c>
    </row>
    <row r="4913">
      <c r="A4913" s="5"/>
      <c r="B4913" s="5"/>
      <c r="C4913" s="5" t="s">
        <v>14164</v>
      </c>
      <c r="D4913" s="5" t="s">
        <v>468</v>
      </c>
      <c r="E4913" s="5" t="s">
        <v>14165</v>
      </c>
      <c r="F4913" s="6" t="s">
        <v>14166</v>
      </c>
    </row>
    <row r="4914">
      <c r="A4914" s="5"/>
      <c r="B4914" s="5"/>
      <c r="C4914" s="5" t="s">
        <v>14167</v>
      </c>
      <c r="D4914" s="5" t="s">
        <v>468</v>
      </c>
      <c r="E4914" s="5" t="s">
        <v>14168</v>
      </c>
      <c r="F4914" s="6" t="s">
        <v>14169</v>
      </c>
    </row>
    <row r="4915">
      <c r="A4915" s="5"/>
      <c r="B4915" s="5"/>
      <c r="C4915" s="5" t="s">
        <v>14170</v>
      </c>
      <c r="D4915" s="5" t="s">
        <v>468</v>
      </c>
      <c r="E4915" s="5" t="s">
        <v>14171</v>
      </c>
      <c r="F4915" s="6" t="s">
        <v>14172</v>
      </c>
    </row>
    <row r="4916">
      <c r="A4916" s="5"/>
      <c r="B4916" s="5"/>
      <c r="C4916" s="5" t="s">
        <v>14173</v>
      </c>
      <c r="D4916" s="5" t="s">
        <v>468</v>
      </c>
      <c r="E4916" s="5" t="s">
        <v>14174</v>
      </c>
      <c r="F4916" s="6" t="s">
        <v>14175</v>
      </c>
    </row>
    <row r="4917">
      <c r="A4917" s="5"/>
      <c r="B4917" s="5"/>
      <c r="C4917" s="5" t="s">
        <v>14176</v>
      </c>
      <c r="D4917" s="5" t="s">
        <v>468</v>
      </c>
      <c r="E4917" s="5" t="s">
        <v>14177</v>
      </c>
      <c r="F4917" s="6" t="s">
        <v>14178</v>
      </c>
    </row>
    <row r="4918">
      <c r="A4918" s="5"/>
      <c r="B4918" s="5"/>
      <c r="C4918" s="5" t="s">
        <v>14179</v>
      </c>
      <c r="D4918" s="5" t="s">
        <v>468</v>
      </c>
      <c r="E4918" s="5" t="s">
        <v>9442</v>
      </c>
      <c r="F4918" s="6" t="s">
        <v>14180</v>
      </c>
    </row>
    <row r="4919">
      <c r="A4919" s="5"/>
      <c r="B4919" s="5"/>
      <c r="C4919" s="5" t="s">
        <v>158</v>
      </c>
      <c r="D4919" s="5" t="s">
        <v>468</v>
      </c>
      <c r="E4919" s="5" t="s">
        <v>14181</v>
      </c>
      <c r="F4919" s="6" t="s">
        <v>14182</v>
      </c>
    </row>
    <row r="4920">
      <c r="A4920" s="5"/>
      <c r="B4920" s="5"/>
      <c r="C4920" s="5" t="s">
        <v>14183</v>
      </c>
      <c r="D4920" s="5" t="s">
        <v>468</v>
      </c>
      <c r="E4920" s="5" t="s">
        <v>14184</v>
      </c>
      <c r="F4920" s="6" t="s">
        <v>14185</v>
      </c>
    </row>
    <row r="4921">
      <c r="A4921" s="5"/>
      <c r="B4921" s="5"/>
      <c r="C4921" s="5" t="s">
        <v>14186</v>
      </c>
      <c r="D4921" s="5" t="s">
        <v>468</v>
      </c>
      <c r="E4921" s="5"/>
      <c r="F4921" s="6" t="s">
        <v>14187</v>
      </c>
    </row>
    <row r="4922">
      <c r="A4922" s="5"/>
      <c r="B4922" s="5"/>
      <c r="C4922" s="5" t="s">
        <v>14188</v>
      </c>
      <c r="D4922" s="5" t="s">
        <v>468</v>
      </c>
      <c r="E4922" s="5" t="s">
        <v>8043</v>
      </c>
      <c r="F4922" s="6" t="s">
        <v>14189</v>
      </c>
    </row>
    <row r="4923">
      <c r="A4923" s="5"/>
      <c r="B4923" s="5"/>
      <c r="C4923" s="5" t="s">
        <v>222</v>
      </c>
      <c r="D4923" s="5" t="s">
        <v>468</v>
      </c>
      <c r="E4923" s="5" t="s">
        <v>14190</v>
      </c>
      <c r="F4923" s="6" t="s">
        <v>14191</v>
      </c>
    </row>
    <row r="4924">
      <c r="A4924" s="5"/>
      <c r="B4924" s="5"/>
      <c r="C4924" s="5" t="s">
        <v>14192</v>
      </c>
      <c r="D4924" s="5" t="s">
        <v>468</v>
      </c>
      <c r="E4924" s="5" t="s">
        <v>14193</v>
      </c>
      <c r="F4924" s="6" t="s">
        <v>14194</v>
      </c>
    </row>
    <row r="4925">
      <c r="A4925" s="5"/>
      <c r="B4925" s="5"/>
      <c r="C4925" s="5" t="s">
        <v>14195</v>
      </c>
      <c r="D4925" s="5" t="s">
        <v>468</v>
      </c>
      <c r="E4925" s="5"/>
      <c r="F4925" s="6" t="s">
        <v>14196</v>
      </c>
    </row>
    <row r="4926">
      <c r="A4926" s="5"/>
      <c r="B4926" s="5"/>
      <c r="C4926" s="5" t="s">
        <v>14197</v>
      </c>
      <c r="D4926" s="5" t="s">
        <v>468</v>
      </c>
      <c r="E4926" s="5" t="s">
        <v>10580</v>
      </c>
      <c r="F4926" s="6" t="s">
        <v>14198</v>
      </c>
    </row>
    <row r="4927">
      <c r="A4927" s="5"/>
      <c r="B4927" s="5"/>
      <c r="C4927" s="5" t="s">
        <v>14199</v>
      </c>
      <c r="D4927" s="5" t="s">
        <v>468</v>
      </c>
      <c r="E4927" s="5" t="s">
        <v>14200</v>
      </c>
      <c r="F4927" s="6" t="s">
        <v>14201</v>
      </c>
    </row>
    <row r="4928">
      <c r="A4928" s="5"/>
      <c r="B4928" s="5"/>
      <c r="C4928" s="5" t="s">
        <v>14202</v>
      </c>
      <c r="D4928" s="5" t="s">
        <v>468</v>
      </c>
      <c r="E4928" s="5" t="s">
        <v>14203</v>
      </c>
      <c r="F4928" s="6" t="s">
        <v>14204</v>
      </c>
    </row>
    <row r="4929">
      <c r="A4929" s="5"/>
      <c r="B4929" s="5"/>
      <c r="C4929" s="5" t="s">
        <v>14205</v>
      </c>
      <c r="D4929" s="5" t="s">
        <v>468</v>
      </c>
      <c r="E4929" s="5" t="s">
        <v>14206</v>
      </c>
      <c r="F4929" s="6" t="s">
        <v>14207</v>
      </c>
    </row>
    <row r="4930">
      <c r="A4930" s="5"/>
      <c r="B4930" s="5"/>
      <c r="C4930" s="5" t="s">
        <v>14208</v>
      </c>
      <c r="D4930" s="5" t="s">
        <v>468</v>
      </c>
      <c r="E4930" s="5"/>
      <c r="F4930" s="6" t="s">
        <v>14209</v>
      </c>
    </row>
    <row r="4931">
      <c r="A4931" s="5"/>
      <c r="B4931" s="5"/>
      <c r="C4931" s="5" t="s">
        <v>14210</v>
      </c>
      <c r="D4931" s="5" t="s">
        <v>468</v>
      </c>
      <c r="E4931" s="5"/>
      <c r="F4931" s="6" t="s">
        <v>14211</v>
      </c>
    </row>
    <row r="4932">
      <c r="A4932" s="5"/>
      <c r="B4932" s="5"/>
      <c r="C4932" s="5" t="s">
        <v>14212</v>
      </c>
      <c r="D4932" s="5" t="s">
        <v>468</v>
      </c>
      <c r="E4932" s="5" t="s">
        <v>14213</v>
      </c>
      <c r="F4932" s="6" t="s">
        <v>14214</v>
      </c>
    </row>
    <row r="4933">
      <c r="A4933" s="5"/>
      <c r="B4933" s="5"/>
      <c r="C4933" s="5" t="s">
        <v>14215</v>
      </c>
      <c r="D4933" s="5" t="s">
        <v>468</v>
      </c>
      <c r="E4933" s="5" t="s">
        <v>14216</v>
      </c>
      <c r="F4933" s="6" t="s">
        <v>14217</v>
      </c>
    </row>
    <row r="4934">
      <c r="A4934" s="5"/>
      <c r="B4934" s="5"/>
      <c r="C4934" s="5" t="s">
        <v>14218</v>
      </c>
      <c r="D4934" s="5" t="s">
        <v>468</v>
      </c>
      <c r="E4934" s="5" t="s">
        <v>14219</v>
      </c>
      <c r="F4934" s="6" t="s">
        <v>14220</v>
      </c>
    </row>
    <row r="4935">
      <c r="A4935" s="5"/>
      <c r="B4935" s="5"/>
      <c r="C4935" s="5" t="s">
        <v>14221</v>
      </c>
      <c r="D4935" s="5" t="s">
        <v>468</v>
      </c>
      <c r="E4935" s="5"/>
      <c r="F4935" s="6" t="s">
        <v>14222</v>
      </c>
    </row>
    <row r="4936">
      <c r="A4936" s="5"/>
      <c r="B4936" s="5"/>
      <c r="C4936" s="5" t="s">
        <v>14223</v>
      </c>
      <c r="D4936" s="5" t="s">
        <v>468</v>
      </c>
      <c r="E4936" s="5"/>
      <c r="F4936" s="6" t="s">
        <v>14224</v>
      </c>
    </row>
    <row r="4937">
      <c r="A4937" s="5"/>
      <c r="B4937" s="5"/>
      <c r="C4937" s="5" t="s">
        <v>14225</v>
      </c>
      <c r="D4937" s="5" t="s">
        <v>468</v>
      </c>
      <c r="E4937" s="5" t="s">
        <v>14226</v>
      </c>
      <c r="F4937" s="6" t="s">
        <v>14227</v>
      </c>
    </row>
    <row r="4938">
      <c r="A4938" s="5"/>
      <c r="B4938" s="5"/>
      <c r="C4938" s="5" t="s">
        <v>14228</v>
      </c>
      <c r="D4938" s="5" t="s">
        <v>468</v>
      </c>
      <c r="E4938" s="5" t="s">
        <v>14229</v>
      </c>
      <c r="F4938" s="6" t="s">
        <v>14230</v>
      </c>
    </row>
    <row r="4939">
      <c r="A4939" s="5"/>
      <c r="B4939" s="5"/>
      <c r="C4939" s="5" t="s">
        <v>14231</v>
      </c>
      <c r="D4939" s="5" t="s">
        <v>468</v>
      </c>
      <c r="E4939" s="5" t="s">
        <v>14232</v>
      </c>
      <c r="F4939" s="6" t="s">
        <v>14233</v>
      </c>
    </row>
    <row r="4940">
      <c r="A4940" s="5"/>
      <c r="B4940" s="5"/>
      <c r="C4940" s="5" t="s">
        <v>14234</v>
      </c>
      <c r="D4940" s="5" t="s">
        <v>468</v>
      </c>
      <c r="E4940" s="5"/>
      <c r="F4940" s="6" t="s">
        <v>14235</v>
      </c>
    </row>
    <row r="4941">
      <c r="A4941" s="5"/>
      <c r="B4941" s="5"/>
      <c r="C4941" s="5" t="s">
        <v>14236</v>
      </c>
      <c r="D4941" s="5" t="s">
        <v>458</v>
      </c>
      <c r="E4941" s="5" t="s">
        <v>14237</v>
      </c>
      <c r="F4941" s="6" t="s">
        <v>14238</v>
      </c>
    </row>
    <row r="4942">
      <c r="A4942" s="5"/>
      <c r="B4942" s="5"/>
      <c r="C4942" s="5" t="s">
        <v>14239</v>
      </c>
      <c r="D4942" s="5" t="s">
        <v>468</v>
      </c>
      <c r="E4942" s="5" t="s">
        <v>14240</v>
      </c>
      <c r="F4942" s="6" t="s">
        <v>14241</v>
      </c>
    </row>
    <row r="4943">
      <c r="A4943" s="5"/>
      <c r="B4943" s="5"/>
      <c r="C4943" s="5" t="s">
        <v>14242</v>
      </c>
      <c r="D4943" s="5" t="s">
        <v>468</v>
      </c>
      <c r="E4943" s="5" t="s">
        <v>14243</v>
      </c>
      <c r="F4943" s="6" t="s">
        <v>14244</v>
      </c>
    </row>
    <row r="4944">
      <c r="A4944" s="5"/>
      <c r="B4944" s="5"/>
      <c r="C4944" s="5" t="s">
        <v>14245</v>
      </c>
      <c r="D4944" s="5" t="s">
        <v>468</v>
      </c>
      <c r="E4944" s="5" t="s">
        <v>14246</v>
      </c>
      <c r="F4944" s="6" t="s">
        <v>14247</v>
      </c>
    </row>
    <row r="4945">
      <c r="A4945" s="5"/>
      <c r="B4945" s="5"/>
      <c r="C4945" s="5" t="s">
        <v>14248</v>
      </c>
      <c r="D4945" s="5" t="s">
        <v>4620</v>
      </c>
      <c r="E4945" s="5"/>
      <c r="F4945" s="6" t="s">
        <v>14249</v>
      </c>
    </row>
    <row r="4946">
      <c r="A4946" s="5"/>
      <c r="B4946" s="5"/>
      <c r="C4946" s="5" t="s">
        <v>14250</v>
      </c>
      <c r="D4946" s="5" t="s">
        <v>468</v>
      </c>
      <c r="E4946" s="5" t="s">
        <v>14251</v>
      </c>
      <c r="F4946" s="6" t="s">
        <v>14252</v>
      </c>
    </row>
    <row r="4947">
      <c r="A4947" s="5"/>
      <c r="B4947" s="5"/>
      <c r="C4947" s="5" t="s">
        <v>14253</v>
      </c>
      <c r="D4947" s="5" t="s">
        <v>468</v>
      </c>
      <c r="E4947" s="5" t="s">
        <v>14254</v>
      </c>
      <c r="F4947" s="6" t="s">
        <v>14255</v>
      </c>
    </row>
    <row r="4948">
      <c r="A4948" s="5"/>
      <c r="B4948" s="5"/>
      <c r="C4948" s="5" t="s">
        <v>14256</v>
      </c>
      <c r="D4948" s="5" t="s">
        <v>4620</v>
      </c>
      <c r="E4948" s="5"/>
      <c r="F4948" s="6" t="s">
        <v>14257</v>
      </c>
    </row>
    <row r="4949">
      <c r="A4949" s="5"/>
      <c r="B4949" s="5"/>
      <c r="C4949" s="5" t="s">
        <v>14258</v>
      </c>
      <c r="D4949" s="5" t="s">
        <v>468</v>
      </c>
      <c r="E4949" s="5" t="s">
        <v>14135</v>
      </c>
      <c r="F4949" s="6" t="s">
        <v>14259</v>
      </c>
    </row>
    <row r="4950">
      <c r="A4950" s="5"/>
      <c r="B4950" s="5"/>
      <c r="C4950" s="5" t="s">
        <v>14260</v>
      </c>
      <c r="D4950" s="5" t="s">
        <v>468</v>
      </c>
      <c r="E4950" s="5" t="s">
        <v>14261</v>
      </c>
      <c r="F4950" s="6" t="s">
        <v>14262</v>
      </c>
    </row>
    <row r="4951">
      <c r="A4951" s="5"/>
      <c r="B4951" s="5"/>
      <c r="C4951" s="5" t="s">
        <v>14263</v>
      </c>
      <c r="D4951" s="5" t="s">
        <v>468</v>
      </c>
      <c r="E4951" s="5" t="s">
        <v>14264</v>
      </c>
      <c r="F4951" s="6" t="s">
        <v>14265</v>
      </c>
    </row>
    <row r="4952">
      <c r="A4952" s="5"/>
      <c r="B4952" s="5"/>
      <c r="C4952" s="5" t="s">
        <v>14266</v>
      </c>
      <c r="D4952" s="5" t="s">
        <v>468</v>
      </c>
      <c r="E4952" s="5" t="s">
        <v>6923</v>
      </c>
      <c r="F4952" s="6" t="s">
        <v>14267</v>
      </c>
    </row>
    <row r="4953">
      <c r="A4953" s="5"/>
      <c r="B4953" s="5"/>
      <c r="C4953" s="5" t="s">
        <v>14268</v>
      </c>
      <c r="D4953" s="5" t="s">
        <v>468</v>
      </c>
      <c r="E4953" s="5" t="s">
        <v>2793</v>
      </c>
      <c r="F4953" s="6" t="s">
        <v>14269</v>
      </c>
    </row>
    <row r="4954">
      <c r="A4954" s="5"/>
      <c r="B4954" s="5"/>
      <c r="C4954" s="5" t="s">
        <v>14270</v>
      </c>
      <c r="D4954" s="5" t="s">
        <v>468</v>
      </c>
      <c r="E4954" s="5" t="s">
        <v>14271</v>
      </c>
      <c r="F4954" s="6" t="s">
        <v>14272</v>
      </c>
    </row>
    <row r="4955">
      <c r="A4955" s="5"/>
      <c r="B4955" s="5"/>
      <c r="C4955" s="5" t="s">
        <v>14273</v>
      </c>
      <c r="D4955" s="5" t="s">
        <v>468</v>
      </c>
      <c r="E4955" s="5" t="s">
        <v>14274</v>
      </c>
      <c r="F4955" s="6" t="s">
        <v>14275</v>
      </c>
    </row>
    <row r="4956">
      <c r="A4956" s="5"/>
      <c r="B4956" s="5"/>
      <c r="C4956" s="5" t="s">
        <v>14276</v>
      </c>
      <c r="D4956" s="5" t="s">
        <v>468</v>
      </c>
      <c r="E4956" s="5" t="s">
        <v>14277</v>
      </c>
      <c r="F4956" s="6" t="s">
        <v>14278</v>
      </c>
    </row>
    <row r="4957">
      <c r="A4957" s="5"/>
      <c r="B4957" s="5"/>
      <c r="C4957" s="5" t="s">
        <v>14279</v>
      </c>
      <c r="D4957" s="5" t="s">
        <v>468</v>
      </c>
      <c r="E4957" s="5" t="s">
        <v>14280</v>
      </c>
      <c r="F4957" s="6" t="s">
        <v>14281</v>
      </c>
    </row>
    <row r="4958">
      <c r="A4958" s="5"/>
      <c r="B4958" s="5"/>
      <c r="C4958" s="5" t="s">
        <v>14282</v>
      </c>
      <c r="D4958" s="5" t="s">
        <v>468</v>
      </c>
      <c r="E4958" s="5" t="s">
        <v>6241</v>
      </c>
      <c r="F4958" s="6" t="s">
        <v>14283</v>
      </c>
    </row>
    <row r="4959">
      <c r="A4959" s="5"/>
      <c r="B4959" s="5"/>
      <c r="C4959" s="5" t="s">
        <v>14284</v>
      </c>
      <c r="D4959" s="5" t="s">
        <v>468</v>
      </c>
      <c r="E4959" s="5" t="s">
        <v>14285</v>
      </c>
      <c r="F4959" s="6" t="s">
        <v>14286</v>
      </c>
    </row>
    <row r="4960">
      <c r="A4960" s="5"/>
      <c r="B4960" s="5"/>
      <c r="C4960" s="5" t="s">
        <v>14287</v>
      </c>
      <c r="D4960" s="5" t="s">
        <v>468</v>
      </c>
      <c r="E4960" s="5" t="s">
        <v>14288</v>
      </c>
      <c r="F4960" s="6" t="s">
        <v>14289</v>
      </c>
    </row>
    <row r="4961">
      <c r="A4961" s="5"/>
      <c r="B4961" s="5"/>
      <c r="C4961" s="5" t="s">
        <v>14290</v>
      </c>
      <c r="D4961" s="5" t="s">
        <v>468</v>
      </c>
      <c r="E4961" s="5" t="s">
        <v>14165</v>
      </c>
      <c r="F4961" s="6" t="s">
        <v>14291</v>
      </c>
    </row>
    <row r="4962">
      <c r="A4962" s="5"/>
      <c r="B4962" s="5"/>
      <c r="C4962" s="5" t="s">
        <v>14292</v>
      </c>
      <c r="D4962" s="5" t="s">
        <v>4620</v>
      </c>
      <c r="E4962" s="5"/>
      <c r="F4962" s="6" t="s">
        <v>14293</v>
      </c>
    </row>
    <row r="4963">
      <c r="A4963" s="5"/>
      <c r="B4963" s="5"/>
      <c r="C4963" s="5" t="s">
        <v>14294</v>
      </c>
      <c r="D4963" s="5" t="s">
        <v>468</v>
      </c>
      <c r="E4963" s="5" t="s">
        <v>14295</v>
      </c>
      <c r="F4963" s="6" t="s">
        <v>14296</v>
      </c>
    </row>
    <row r="4964">
      <c r="A4964" s="5"/>
      <c r="B4964" s="5"/>
      <c r="C4964" s="5" t="s">
        <v>14297</v>
      </c>
      <c r="D4964" s="5" t="s">
        <v>468</v>
      </c>
      <c r="E4964" s="5" t="s">
        <v>14298</v>
      </c>
      <c r="F4964" s="6" t="s">
        <v>14299</v>
      </c>
    </row>
    <row r="4965">
      <c r="A4965" s="5"/>
      <c r="B4965" s="5"/>
      <c r="C4965" s="5" t="s">
        <v>14300</v>
      </c>
      <c r="D4965" s="5" t="s">
        <v>468</v>
      </c>
      <c r="E4965" s="5" t="s">
        <v>14301</v>
      </c>
      <c r="F4965" s="6" t="s">
        <v>14302</v>
      </c>
    </row>
    <row r="4966">
      <c r="A4966" s="5"/>
      <c r="B4966" s="5"/>
      <c r="C4966" s="5" t="s">
        <v>14303</v>
      </c>
      <c r="D4966" s="5" t="s">
        <v>468</v>
      </c>
      <c r="E4966" s="5"/>
      <c r="F4966" s="6" t="s">
        <v>14304</v>
      </c>
    </row>
    <row r="4967">
      <c r="A4967" s="5"/>
      <c r="B4967" s="5"/>
      <c r="C4967" s="5" t="s">
        <v>14305</v>
      </c>
      <c r="D4967" s="5" t="s">
        <v>468</v>
      </c>
      <c r="E4967" s="5" t="s">
        <v>14306</v>
      </c>
      <c r="F4967" s="6" t="s">
        <v>14307</v>
      </c>
    </row>
    <row r="4968">
      <c r="A4968" s="5"/>
      <c r="B4968" s="5"/>
      <c r="C4968" s="5" t="s">
        <v>14308</v>
      </c>
      <c r="D4968" s="5" t="s">
        <v>468</v>
      </c>
      <c r="E4968" s="5" t="s">
        <v>14309</v>
      </c>
      <c r="F4968" s="6" t="s">
        <v>14310</v>
      </c>
    </row>
    <row r="4969">
      <c r="A4969" s="5"/>
      <c r="B4969" s="5"/>
      <c r="C4969" s="5" t="s">
        <v>14311</v>
      </c>
      <c r="D4969" s="5" t="s">
        <v>468</v>
      </c>
      <c r="E4969" s="5" t="s">
        <v>14312</v>
      </c>
      <c r="F4969" s="6" t="s">
        <v>14313</v>
      </c>
    </row>
    <row r="4970">
      <c r="A4970" s="5"/>
      <c r="B4970" s="5"/>
      <c r="C4970" s="5" t="s">
        <v>14314</v>
      </c>
      <c r="D4970" s="5" t="s">
        <v>468</v>
      </c>
      <c r="E4970" s="5" t="s">
        <v>6241</v>
      </c>
      <c r="F4970" s="6" t="s">
        <v>14315</v>
      </c>
    </row>
    <row r="4971">
      <c r="A4971" s="5"/>
      <c r="B4971" s="5"/>
      <c r="C4971" s="5" t="s">
        <v>14316</v>
      </c>
      <c r="D4971" s="5" t="s">
        <v>468</v>
      </c>
      <c r="E4971" s="5"/>
      <c r="F4971" s="6" t="s">
        <v>14317</v>
      </c>
    </row>
    <row r="4972">
      <c r="A4972" s="5"/>
      <c r="B4972" s="5"/>
      <c r="C4972" s="5" t="s">
        <v>14318</v>
      </c>
      <c r="D4972" s="5" t="s">
        <v>468</v>
      </c>
      <c r="E4972" s="5" t="s">
        <v>2740</v>
      </c>
      <c r="F4972" s="6" t="s">
        <v>14319</v>
      </c>
    </row>
    <row r="4973">
      <c r="A4973" s="5"/>
      <c r="B4973" s="5"/>
      <c r="C4973" s="5" t="s">
        <v>14320</v>
      </c>
      <c r="D4973" s="5" t="s">
        <v>4620</v>
      </c>
      <c r="E4973" s="5"/>
      <c r="F4973" s="6" t="s">
        <v>14321</v>
      </c>
    </row>
    <row r="4974">
      <c r="A4974" s="5"/>
      <c r="B4974" s="5"/>
      <c r="C4974" s="5" t="s">
        <v>14322</v>
      </c>
      <c r="D4974" s="5" t="s">
        <v>468</v>
      </c>
      <c r="E4974" s="5" t="s">
        <v>14323</v>
      </c>
      <c r="F4974" s="6" t="s">
        <v>14324</v>
      </c>
    </row>
    <row r="4975">
      <c r="A4975" s="5"/>
      <c r="B4975" s="5"/>
      <c r="C4975" s="5" t="s">
        <v>14325</v>
      </c>
      <c r="D4975" s="5" t="s">
        <v>468</v>
      </c>
      <c r="E4975" s="5" t="s">
        <v>14326</v>
      </c>
      <c r="F4975" s="6" t="s">
        <v>14327</v>
      </c>
    </row>
    <row r="4976">
      <c r="A4976" s="5"/>
      <c r="B4976" s="5"/>
      <c r="C4976" s="5" t="s">
        <v>14328</v>
      </c>
      <c r="D4976" s="5" t="s">
        <v>4620</v>
      </c>
      <c r="E4976" s="5" t="s">
        <v>13977</v>
      </c>
      <c r="F4976" s="6" t="s">
        <v>14329</v>
      </c>
    </row>
    <row r="4977">
      <c r="A4977" s="5"/>
      <c r="B4977" s="5"/>
      <c r="C4977" s="5" t="s">
        <v>14330</v>
      </c>
      <c r="D4977" s="5" t="s">
        <v>468</v>
      </c>
      <c r="E4977" s="5"/>
      <c r="F4977" s="6" t="s">
        <v>14331</v>
      </c>
    </row>
    <row r="4978">
      <c r="A4978" s="5"/>
      <c r="B4978" s="5"/>
      <c r="C4978" s="5" t="s">
        <v>14332</v>
      </c>
      <c r="D4978" s="5" t="s">
        <v>468</v>
      </c>
      <c r="E4978" s="5" t="s">
        <v>4885</v>
      </c>
      <c r="F4978" s="6" t="s">
        <v>14333</v>
      </c>
    </row>
    <row r="4979">
      <c r="A4979" s="5"/>
      <c r="B4979" s="5"/>
      <c r="C4979" s="5" t="s">
        <v>14334</v>
      </c>
      <c r="D4979" s="5" t="s">
        <v>468</v>
      </c>
      <c r="E4979" s="5" t="s">
        <v>14335</v>
      </c>
      <c r="F4979" s="6" t="s">
        <v>14336</v>
      </c>
    </row>
    <row r="4980">
      <c r="A4980" s="5"/>
      <c r="B4980" s="5"/>
      <c r="C4980" s="5" t="s">
        <v>14337</v>
      </c>
      <c r="D4980" s="5" t="s">
        <v>468</v>
      </c>
      <c r="E4980" s="5" t="s">
        <v>14338</v>
      </c>
      <c r="F4980" s="6" t="s">
        <v>14339</v>
      </c>
    </row>
    <row r="4981">
      <c r="A4981" s="5"/>
      <c r="B4981" s="5"/>
      <c r="C4981" s="5" t="s">
        <v>14340</v>
      </c>
      <c r="D4981" s="5" t="s">
        <v>468</v>
      </c>
      <c r="E4981" s="5" t="s">
        <v>14341</v>
      </c>
      <c r="F4981" s="6" t="s">
        <v>14342</v>
      </c>
    </row>
    <row r="4982">
      <c r="A4982" s="5"/>
      <c r="B4982" s="5"/>
      <c r="C4982" s="5" t="s">
        <v>14343</v>
      </c>
      <c r="D4982" s="5" t="s">
        <v>468</v>
      </c>
      <c r="E4982" s="5" t="s">
        <v>14344</v>
      </c>
      <c r="F4982" s="6" t="s">
        <v>14345</v>
      </c>
    </row>
    <row r="4983">
      <c r="A4983" s="5"/>
      <c r="B4983" s="5"/>
      <c r="C4983" s="5" t="s">
        <v>14346</v>
      </c>
      <c r="D4983" s="5" t="s">
        <v>468</v>
      </c>
      <c r="E4983" s="5"/>
      <c r="F4983" s="6" t="s">
        <v>14347</v>
      </c>
    </row>
    <row r="4984">
      <c r="A4984" s="5"/>
      <c r="B4984" s="5"/>
      <c r="C4984" s="5" t="s">
        <v>14348</v>
      </c>
      <c r="D4984" s="5" t="s">
        <v>468</v>
      </c>
      <c r="E4984" s="5"/>
      <c r="F4984" s="6" t="s">
        <v>14349</v>
      </c>
    </row>
    <row r="4985">
      <c r="A4985" s="5"/>
      <c r="B4985" s="5"/>
      <c r="C4985" s="5" t="s">
        <v>14350</v>
      </c>
      <c r="D4985" s="5" t="s">
        <v>468</v>
      </c>
      <c r="E4985" s="5"/>
      <c r="F4985" s="6" t="s">
        <v>14351</v>
      </c>
    </row>
    <row r="4986">
      <c r="A4986" s="5"/>
      <c r="B4986" s="5"/>
      <c r="C4986" s="5" t="s">
        <v>14352</v>
      </c>
      <c r="D4986" s="5" t="s">
        <v>468</v>
      </c>
      <c r="E4986" s="5" t="s">
        <v>14353</v>
      </c>
      <c r="F4986" s="6" t="s">
        <v>14354</v>
      </c>
    </row>
    <row r="4987">
      <c r="A4987" s="5"/>
      <c r="B4987" s="5"/>
      <c r="C4987" s="5" t="s">
        <v>14355</v>
      </c>
      <c r="D4987" s="5" t="s">
        <v>468</v>
      </c>
      <c r="E4987" s="5" t="s">
        <v>14356</v>
      </c>
      <c r="F4987" s="6" t="s">
        <v>14357</v>
      </c>
    </row>
    <row r="4988">
      <c r="A4988" s="5"/>
      <c r="B4988" s="5"/>
      <c r="C4988" s="5" t="s">
        <v>14358</v>
      </c>
      <c r="D4988" s="5" t="s">
        <v>468</v>
      </c>
      <c r="E4988" s="5" t="s">
        <v>14359</v>
      </c>
      <c r="F4988" s="6" t="s">
        <v>14360</v>
      </c>
    </row>
    <row r="4989">
      <c r="A4989" s="5"/>
      <c r="B4989" s="5"/>
      <c r="C4989" s="5" t="s">
        <v>14361</v>
      </c>
      <c r="D4989" s="5" t="s">
        <v>468</v>
      </c>
      <c r="E4989" s="5"/>
      <c r="F4989" s="6" t="s">
        <v>14362</v>
      </c>
    </row>
    <row r="4990">
      <c r="A4990" s="5"/>
      <c r="B4990" s="5"/>
      <c r="C4990" s="5" t="s">
        <v>14363</v>
      </c>
      <c r="D4990" s="5" t="s">
        <v>468</v>
      </c>
      <c r="E4990" s="5" t="s">
        <v>14364</v>
      </c>
      <c r="F4990" s="6" t="s">
        <v>14365</v>
      </c>
    </row>
    <row r="4991">
      <c r="A4991" s="5"/>
      <c r="B4991" s="5"/>
      <c r="C4991" s="5" t="s">
        <v>14366</v>
      </c>
      <c r="D4991" s="5" t="s">
        <v>468</v>
      </c>
      <c r="E4991" s="5" t="s">
        <v>14367</v>
      </c>
      <c r="F4991" s="6" t="s">
        <v>14368</v>
      </c>
    </row>
    <row r="4992">
      <c r="A4992" s="5"/>
      <c r="B4992" s="5"/>
      <c r="C4992" s="5" t="s">
        <v>14369</v>
      </c>
      <c r="D4992" s="5" t="s">
        <v>468</v>
      </c>
      <c r="E4992" s="5"/>
      <c r="F4992" s="6" t="s">
        <v>14370</v>
      </c>
    </row>
    <row r="4993">
      <c r="A4993" s="5"/>
      <c r="B4993" s="5"/>
      <c r="C4993" s="5" t="s">
        <v>14371</v>
      </c>
      <c r="D4993" s="5" t="s">
        <v>468</v>
      </c>
      <c r="E4993" s="5"/>
      <c r="F4993" s="6" t="s">
        <v>14372</v>
      </c>
    </row>
    <row r="4994">
      <c r="A4994" s="5"/>
      <c r="B4994" s="5"/>
      <c r="C4994" s="5" t="s">
        <v>409</v>
      </c>
      <c r="D4994" s="5" t="s">
        <v>468</v>
      </c>
      <c r="E4994" s="5" t="s">
        <v>14373</v>
      </c>
      <c r="F4994" s="6" t="s">
        <v>14374</v>
      </c>
    </row>
    <row r="4995">
      <c r="A4995" s="5"/>
      <c r="B4995" s="5"/>
      <c r="C4995" s="5" t="s">
        <v>14375</v>
      </c>
      <c r="D4995" s="5" t="s">
        <v>468</v>
      </c>
      <c r="E4995" s="5" t="s">
        <v>2039</v>
      </c>
      <c r="F4995" s="6" t="s">
        <v>14376</v>
      </c>
    </row>
    <row r="4996">
      <c r="A4996" s="5"/>
      <c r="B4996" s="5"/>
      <c r="C4996" s="5" t="s">
        <v>14377</v>
      </c>
      <c r="D4996" s="5" t="s">
        <v>468</v>
      </c>
      <c r="E4996" s="5"/>
      <c r="F4996" s="6" t="s">
        <v>14378</v>
      </c>
    </row>
    <row r="4997">
      <c r="A4997" s="5"/>
      <c r="B4997" s="5"/>
      <c r="C4997" s="5" t="s">
        <v>14379</v>
      </c>
      <c r="D4997" s="5" t="s">
        <v>458</v>
      </c>
      <c r="E4997" s="5" t="s">
        <v>14380</v>
      </c>
      <c r="F4997" s="6" t="s">
        <v>14381</v>
      </c>
    </row>
    <row r="4998">
      <c r="A4998" s="5"/>
      <c r="B4998" s="5"/>
      <c r="C4998" s="5" t="s">
        <v>14382</v>
      </c>
      <c r="D4998" s="5" t="s">
        <v>468</v>
      </c>
      <c r="E4998" s="5" t="s">
        <v>14383</v>
      </c>
      <c r="F4998" s="6" t="s">
        <v>14384</v>
      </c>
    </row>
    <row r="4999">
      <c r="A4999" s="5"/>
      <c r="B4999" s="5"/>
      <c r="C4999" s="5" t="s">
        <v>14385</v>
      </c>
      <c r="D4999" s="5" t="s">
        <v>468</v>
      </c>
      <c r="E4999" s="5" t="s">
        <v>5987</v>
      </c>
      <c r="F4999" s="6" t="s">
        <v>14386</v>
      </c>
    </row>
    <row r="5000">
      <c r="A5000" s="5"/>
      <c r="B5000" s="5"/>
      <c r="C5000" s="5" t="s">
        <v>14387</v>
      </c>
      <c r="D5000" s="5" t="s">
        <v>468</v>
      </c>
      <c r="E5000" s="5"/>
      <c r="F5000" s="6" t="s">
        <v>14388</v>
      </c>
    </row>
    <row r="5001">
      <c r="A5001" s="5"/>
      <c r="B5001" s="5"/>
      <c r="C5001" s="5" t="s">
        <v>14389</v>
      </c>
      <c r="D5001" s="5" t="s">
        <v>468</v>
      </c>
      <c r="E5001" s="5" t="s">
        <v>14390</v>
      </c>
      <c r="F5001" s="6" t="s">
        <v>14391</v>
      </c>
    </row>
    <row r="5002">
      <c r="A5002" s="5"/>
      <c r="B5002" s="5"/>
      <c r="C5002" s="5" t="s">
        <v>14392</v>
      </c>
      <c r="D5002" s="5" t="s">
        <v>468</v>
      </c>
      <c r="E5002" s="5" t="s">
        <v>14393</v>
      </c>
      <c r="F5002" s="6" t="s">
        <v>14394</v>
      </c>
    </row>
    <row r="5003">
      <c r="A5003" s="5"/>
      <c r="B5003" s="5"/>
      <c r="C5003" s="5" t="s">
        <v>14395</v>
      </c>
      <c r="D5003" s="5" t="s">
        <v>468</v>
      </c>
      <c r="E5003" s="5" t="s">
        <v>14396</v>
      </c>
      <c r="F5003" s="6" t="s">
        <v>14397</v>
      </c>
    </row>
    <row r="5004">
      <c r="A5004" s="5"/>
      <c r="B5004" s="5"/>
      <c r="C5004" s="5" t="s">
        <v>14398</v>
      </c>
      <c r="D5004" s="5" t="s">
        <v>468</v>
      </c>
      <c r="E5004" s="5" t="s">
        <v>6247</v>
      </c>
      <c r="F5004" s="6" t="s">
        <v>14399</v>
      </c>
    </row>
    <row r="5005">
      <c r="A5005" s="5"/>
      <c r="B5005" s="5"/>
      <c r="C5005" s="5" t="s">
        <v>14400</v>
      </c>
      <c r="D5005" s="5" t="s">
        <v>4620</v>
      </c>
      <c r="E5005" s="5"/>
      <c r="F5005" s="6" t="s">
        <v>14401</v>
      </c>
    </row>
    <row r="5006">
      <c r="A5006" s="5"/>
      <c r="B5006" s="5"/>
      <c r="C5006" s="5" t="s">
        <v>14402</v>
      </c>
      <c r="D5006" s="5" t="s">
        <v>468</v>
      </c>
      <c r="E5006" s="5" t="s">
        <v>14403</v>
      </c>
      <c r="F5006" s="6" t="s">
        <v>14404</v>
      </c>
    </row>
    <row r="5007">
      <c r="A5007" s="5"/>
      <c r="B5007" s="5"/>
      <c r="C5007" s="5" t="s">
        <v>14405</v>
      </c>
      <c r="D5007" s="5" t="s">
        <v>468</v>
      </c>
      <c r="E5007" s="5"/>
      <c r="F5007" s="6" t="s">
        <v>14406</v>
      </c>
    </row>
    <row r="5008">
      <c r="A5008" s="5"/>
      <c r="B5008" s="5"/>
      <c r="C5008" s="5" t="s">
        <v>14407</v>
      </c>
      <c r="D5008" s="5" t="s">
        <v>468</v>
      </c>
      <c r="E5008" s="5"/>
      <c r="F5008" s="6" t="s">
        <v>14408</v>
      </c>
    </row>
    <row r="5009">
      <c r="A5009" s="5"/>
      <c r="B5009" s="5"/>
      <c r="C5009" s="5" t="s">
        <v>14409</v>
      </c>
      <c r="D5009" s="5" t="s">
        <v>468</v>
      </c>
      <c r="E5009" s="5" t="s">
        <v>14410</v>
      </c>
      <c r="F5009" s="6" t="s">
        <v>14411</v>
      </c>
    </row>
    <row r="5010">
      <c r="A5010" s="5"/>
      <c r="B5010" s="5"/>
      <c r="C5010" s="5" t="s">
        <v>14412</v>
      </c>
      <c r="D5010" s="5" t="s">
        <v>468</v>
      </c>
      <c r="E5010" s="5" t="s">
        <v>14413</v>
      </c>
      <c r="F5010" s="6" t="s">
        <v>14414</v>
      </c>
    </row>
    <row r="5011">
      <c r="A5011" s="5"/>
      <c r="B5011" s="5"/>
      <c r="C5011" s="5" t="s">
        <v>14415</v>
      </c>
      <c r="D5011" s="5" t="s">
        <v>468</v>
      </c>
      <c r="E5011" s="5" t="s">
        <v>14416</v>
      </c>
      <c r="F5011" s="6" t="s">
        <v>14417</v>
      </c>
    </row>
    <row r="5012">
      <c r="A5012" s="5"/>
      <c r="B5012" s="5"/>
      <c r="C5012" s="5" t="s">
        <v>14418</v>
      </c>
      <c r="D5012" s="5" t="s">
        <v>468</v>
      </c>
      <c r="E5012" s="5" t="s">
        <v>14419</v>
      </c>
      <c r="F5012" s="6" t="s">
        <v>14420</v>
      </c>
    </row>
    <row r="5013">
      <c r="A5013" s="5"/>
      <c r="B5013" s="5"/>
      <c r="C5013" s="5" t="s">
        <v>14421</v>
      </c>
      <c r="D5013" s="5" t="s">
        <v>468</v>
      </c>
      <c r="E5013" s="5"/>
      <c r="F5013" s="6" t="s">
        <v>14422</v>
      </c>
    </row>
    <row r="5014">
      <c r="A5014" s="5"/>
      <c r="B5014" s="5"/>
      <c r="C5014" s="5" t="s">
        <v>14423</v>
      </c>
      <c r="D5014" s="5" t="s">
        <v>468</v>
      </c>
      <c r="E5014" s="5" t="s">
        <v>12307</v>
      </c>
      <c r="F5014" s="6" t="s">
        <v>14424</v>
      </c>
    </row>
    <row r="5015">
      <c r="A5015" s="5"/>
      <c r="B5015" s="5"/>
      <c r="C5015" s="5" t="s">
        <v>14425</v>
      </c>
      <c r="D5015" s="5" t="s">
        <v>468</v>
      </c>
      <c r="E5015" s="5"/>
      <c r="F5015" s="6" t="s">
        <v>14426</v>
      </c>
    </row>
    <row r="5016">
      <c r="A5016" s="5"/>
      <c r="B5016" s="5"/>
      <c r="C5016" s="5" t="s">
        <v>14427</v>
      </c>
      <c r="D5016" s="5" t="s">
        <v>468</v>
      </c>
      <c r="E5016" s="5"/>
      <c r="F5016" s="6" t="s">
        <v>14428</v>
      </c>
    </row>
    <row r="5017">
      <c r="A5017" s="5"/>
      <c r="B5017" s="5"/>
      <c r="C5017" s="5" t="s">
        <v>14429</v>
      </c>
      <c r="D5017" s="5" t="s">
        <v>468</v>
      </c>
      <c r="E5017" s="5" t="s">
        <v>14430</v>
      </c>
      <c r="F5017" s="6" t="s">
        <v>14431</v>
      </c>
    </row>
    <row r="5018">
      <c r="A5018" s="5"/>
      <c r="B5018" s="5"/>
      <c r="C5018" s="5" t="s">
        <v>14432</v>
      </c>
      <c r="D5018" s="5" t="s">
        <v>468</v>
      </c>
      <c r="E5018" s="5" t="s">
        <v>8544</v>
      </c>
      <c r="F5018" s="6" t="s">
        <v>14433</v>
      </c>
    </row>
    <row r="5019">
      <c r="A5019" s="5"/>
      <c r="B5019" s="5"/>
      <c r="C5019" s="5" t="s">
        <v>14434</v>
      </c>
      <c r="D5019" s="5" t="s">
        <v>468</v>
      </c>
      <c r="E5019" s="5" t="s">
        <v>11775</v>
      </c>
      <c r="F5019" s="6" t="s">
        <v>14435</v>
      </c>
    </row>
    <row r="5020">
      <c r="A5020" s="5"/>
      <c r="B5020" s="5"/>
      <c r="C5020" s="5" t="s">
        <v>14436</v>
      </c>
      <c r="D5020" s="5" t="s">
        <v>468</v>
      </c>
      <c r="E5020" s="5"/>
      <c r="F5020" s="6" t="s">
        <v>14437</v>
      </c>
    </row>
    <row r="5021">
      <c r="A5021" s="5"/>
      <c r="B5021" s="5"/>
      <c r="C5021" s="5" t="s">
        <v>281</v>
      </c>
      <c r="D5021" s="5" t="s">
        <v>468</v>
      </c>
      <c r="E5021" s="5" t="s">
        <v>14438</v>
      </c>
      <c r="F5021" s="6" t="s">
        <v>14439</v>
      </c>
    </row>
    <row r="5022">
      <c r="A5022" s="5"/>
      <c r="B5022" s="5"/>
      <c r="C5022" s="5" t="s">
        <v>14440</v>
      </c>
      <c r="D5022" s="5" t="s">
        <v>468</v>
      </c>
      <c r="E5022" s="5" t="s">
        <v>14441</v>
      </c>
      <c r="F5022" s="6" t="s">
        <v>14442</v>
      </c>
    </row>
    <row r="5023">
      <c r="A5023" s="5"/>
      <c r="B5023" s="5"/>
      <c r="C5023" s="5" t="s">
        <v>14443</v>
      </c>
      <c r="D5023" s="5" t="s">
        <v>468</v>
      </c>
      <c r="E5023" s="5" t="s">
        <v>14444</v>
      </c>
      <c r="F5023" s="6" t="s">
        <v>14445</v>
      </c>
    </row>
    <row r="5024">
      <c r="A5024" s="5"/>
      <c r="B5024" s="5"/>
      <c r="C5024" s="5" t="s">
        <v>14446</v>
      </c>
      <c r="D5024" s="5" t="s">
        <v>468</v>
      </c>
      <c r="E5024" s="5" t="s">
        <v>14447</v>
      </c>
      <c r="F5024" s="6" t="s">
        <v>14448</v>
      </c>
    </row>
    <row r="5025">
      <c r="A5025" s="5"/>
      <c r="B5025" s="5"/>
      <c r="C5025" s="5" t="s">
        <v>14449</v>
      </c>
      <c r="D5025" s="5" t="s">
        <v>468</v>
      </c>
      <c r="E5025" s="5" t="s">
        <v>4299</v>
      </c>
      <c r="F5025" s="6" t="s">
        <v>14450</v>
      </c>
    </row>
    <row r="5026">
      <c r="A5026" s="5"/>
      <c r="B5026" s="5"/>
      <c r="C5026" s="5" t="s">
        <v>14451</v>
      </c>
      <c r="D5026" s="5" t="s">
        <v>468</v>
      </c>
      <c r="E5026" s="5" t="s">
        <v>14452</v>
      </c>
      <c r="F5026" s="6" t="s">
        <v>14453</v>
      </c>
    </row>
    <row r="5027">
      <c r="A5027" s="5"/>
      <c r="B5027" s="5"/>
      <c r="C5027" s="5" t="s">
        <v>14454</v>
      </c>
      <c r="D5027" s="5" t="s">
        <v>468</v>
      </c>
      <c r="E5027" s="5" t="s">
        <v>14455</v>
      </c>
      <c r="F5027" s="6" t="s">
        <v>14456</v>
      </c>
    </row>
    <row r="5028">
      <c r="A5028" s="5"/>
      <c r="B5028" s="5"/>
      <c r="C5028" s="5" t="s">
        <v>14457</v>
      </c>
      <c r="D5028" s="5" t="s">
        <v>468</v>
      </c>
      <c r="E5028" s="5"/>
      <c r="F5028" s="6" t="s">
        <v>14458</v>
      </c>
    </row>
    <row r="5029">
      <c r="A5029" s="5"/>
      <c r="B5029" s="5"/>
      <c r="C5029" s="5" t="s">
        <v>14459</v>
      </c>
      <c r="D5029" s="5" t="s">
        <v>468</v>
      </c>
      <c r="E5029" s="5"/>
      <c r="F5029" s="6" t="s">
        <v>14460</v>
      </c>
    </row>
    <row r="5030">
      <c r="A5030" s="5"/>
      <c r="B5030" s="5"/>
      <c r="C5030" s="5" t="s">
        <v>14461</v>
      </c>
      <c r="D5030" s="5" t="s">
        <v>468</v>
      </c>
      <c r="E5030" s="5" t="s">
        <v>14462</v>
      </c>
      <c r="F5030" s="6" t="s">
        <v>14463</v>
      </c>
    </row>
    <row r="5031">
      <c r="A5031" s="5"/>
      <c r="B5031" s="5"/>
      <c r="C5031" s="5" t="s">
        <v>14464</v>
      </c>
      <c r="D5031" s="5" t="s">
        <v>468</v>
      </c>
      <c r="E5031" s="5" t="s">
        <v>14465</v>
      </c>
      <c r="F5031" s="6" t="s">
        <v>14466</v>
      </c>
    </row>
    <row r="5032">
      <c r="A5032" s="5"/>
      <c r="B5032" s="5"/>
      <c r="C5032" s="5" t="s">
        <v>14467</v>
      </c>
      <c r="D5032" s="5" t="s">
        <v>468</v>
      </c>
      <c r="E5032" s="5" t="s">
        <v>14468</v>
      </c>
      <c r="F5032" s="6" t="s">
        <v>14469</v>
      </c>
    </row>
    <row r="5033">
      <c r="A5033" s="5"/>
      <c r="B5033" s="5"/>
      <c r="C5033" s="5" t="s">
        <v>14470</v>
      </c>
      <c r="D5033" s="5" t="s">
        <v>468</v>
      </c>
      <c r="E5033" s="5" t="s">
        <v>14471</v>
      </c>
      <c r="F5033" s="6" t="s">
        <v>14472</v>
      </c>
    </row>
    <row r="5034">
      <c r="A5034" s="5"/>
      <c r="B5034" s="5"/>
      <c r="C5034" s="5" t="s">
        <v>14473</v>
      </c>
      <c r="D5034" s="5" t="s">
        <v>468</v>
      </c>
      <c r="E5034" s="5" t="s">
        <v>14474</v>
      </c>
      <c r="F5034" s="6" t="s">
        <v>14475</v>
      </c>
    </row>
    <row r="5035">
      <c r="A5035" s="5"/>
      <c r="B5035" s="5"/>
      <c r="C5035" s="5" t="s">
        <v>14476</v>
      </c>
      <c r="D5035" s="5" t="s">
        <v>468</v>
      </c>
      <c r="E5035" s="5" t="s">
        <v>14477</v>
      </c>
      <c r="F5035" s="6" t="s">
        <v>14478</v>
      </c>
    </row>
    <row r="5036">
      <c r="A5036" s="5"/>
      <c r="B5036" s="5"/>
      <c r="C5036" s="5" t="s">
        <v>14479</v>
      </c>
      <c r="D5036" s="5" t="s">
        <v>468</v>
      </c>
      <c r="E5036" s="5" t="s">
        <v>14480</v>
      </c>
      <c r="F5036" s="6" t="s">
        <v>14481</v>
      </c>
    </row>
    <row r="5037">
      <c r="A5037" s="5"/>
      <c r="B5037" s="5"/>
      <c r="C5037" s="5" t="s">
        <v>14482</v>
      </c>
      <c r="D5037" s="5" t="s">
        <v>468</v>
      </c>
      <c r="E5037" s="5" t="s">
        <v>14483</v>
      </c>
      <c r="F5037" s="6" t="s">
        <v>14484</v>
      </c>
    </row>
    <row r="5038">
      <c r="A5038" s="5"/>
      <c r="B5038" s="5"/>
      <c r="C5038" s="5" t="s">
        <v>14485</v>
      </c>
      <c r="D5038" s="5" t="s">
        <v>468</v>
      </c>
      <c r="E5038" s="5" t="s">
        <v>14486</v>
      </c>
      <c r="F5038" s="6" t="s">
        <v>14487</v>
      </c>
    </row>
    <row r="5039">
      <c r="A5039" s="5"/>
      <c r="B5039" s="5"/>
      <c r="C5039" s="5" t="s">
        <v>14488</v>
      </c>
      <c r="D5039" s="5" t="s">
        <v>468</v>
      </c>
      <c r="E5039" s="5" t="s">
        <v>14489</v>
      </c>
      <c r="F5039" s="6" t="s">
        <v>14490</v>
      </c>
    </row>
    <row r="5040">
      <c r="A5040" s="5"/>
      <c r="B5040" s="5"/>
      <c r="C5040" s="5" t="s">
        <v>14491</v>
      </c>
      <c r="D5040" s="5" t="s">
        <v>468</v>
      </c>
      <c r="E5040" s="5"/>
      <c r="F5040" s="6" t="s">
        <v>14492</v>
      </c>
    </row>
    <row r="5041">
      <c r="A5041" s="5"/>
      <c r="B5041" s="5"/>
      <c r="C5041" s="5" t="s">
        <v>14493</v>
      </c>
      <c r="D5041" s="5" t="s">
        <v>468</v>
      </c>
      <c r="E5041" s="5" t="s">
        <v>3549</v>
      </c>
      <c r="F5041" s="6" t="s">
        <v>14494</v>
      </c>
    </row>
    <row r="5042">
      <c r="A5042" s="5"/>
      <c r="B5042" s="5"/>
      <c r="C5042" s="5" t="s">
        <v>14495</v>
      </c>
      <c r="D5042" s="5" t="s">
        <v>468</v>
      </c>
      <c r="E5042" s="5"/>
      <c r="F5042" s="6" t="s">
        <v>14496</v>
      </c>
    </row>
    <row r="5043">
      <c r="A5043" s="5"/>
      <c r="B5043" s="5"/>
      <c r="C5043" s="5" t="s">
        <v>14497</v>
      </c>
      <c r="D5043" s="5" t="s">
        <v>468</v>
      </c>
      <c r="E5043" s="5"/>
      <c r="F5043" s="6" t="s">
        <v>14498</v>
      </c>
    </row>
    <row r="5044">
      <c r="A5044" s="5"/>
      <c r="B5044" s="5"/>
      <c r="C5044" s="5" t="s">
        <v>14499</v>
      </c>
      <c r="D5044" s="5" t="s">
        <v>468</v>
      </c>
      <c r="E5044" s="5" t="s">
        <v>6783</v>
      </c>
      <c r="F5044" s="6" t="s">
        <v>14500</v>
      </c>
    </row>
    <row r="5045">
      <c r="A5045" s="5"/>
      <c r="B5045" s="5"/>
      <c r="C5045" s="5" t="s">
        <v>14501</v>
      </c>
      <c r="D5045" s="5" t="s">
        <v>468</v>
      </c>
      <c r="E5045" s="5" t="s">
        <v>14502</v>
      </c>
      <c r="F5045" s="6" t="s">
        <v>14503</v>
      </c>
    </row>
    <row r="5046">
      <c r="A5046" s="5"/>
      <c r="B5046" s="5"/>
      <c r="C5046" s="5" t="s">
        <v>14504</v>
      </c>
      <c r="D5046" s="5" t="s">
        <v>468</v>
      </c>
      <c r="E5046" s="5" t="s">
        <v>14505</v>
      </c>
      <c r="F5046" s="6" t="s">
        <v>14506</v>
      </c>
    </row>
    <row r="5047">
      <c r="A5047" s="5"/>
      <c r="B5047" s="5"/>
      <c r="C5047" s="5" t="s">
        <v>14507</v>
      </c>
      <c r="D5047" s="5" t="s">
        <v>468</v>
      </c>
      <c r="E5047" s="5"/>
      <c r="F5047" s="6" t="s">
        <v>14508</v>
      </c>
    </row>
    <row r="5048">
      <c r="A5048" s="5"/>
      <c r="B5048" s="5"/>
      <c r="C5048" s="5" t="s">
        <v>14509</v>
      </c>
      <c r="D5048" s="5" t="s">
        <v>468</v>
      </c>
      <c r="E5048" s="5" t="s">
        <v>6905</v>
      </c>
      <c r="F5048" s="6" t="s">
        <v>14510</v>
      </c>
    </row>
    <row r="5049">
      <c r="A5049" s="5"/>
      <c r="B5049" s="5"/>
      <c r="C5049" s="5" t="s">
        <v>14511</v>
      </c>
      <c r="D5049" s="5" t="s">
        <v>468</v>
      </c>
      <c r="E5049" s="5" t="s">
        <v>14512</v>
      </c>
      <c r="F5049" s="6" t="s">
        <v>14513</v>
      </c>
    </row>
    <row r="5050">
      <c r="A5050" s="5"/>
      <c r="B5050" s="5"/>
      <c r="C5050" s="5" t="s">
        <v>14514</v>
      </c>
      <c r="D5050" s="5" t="s">
        <v>468</v>
      </c>
      <c r="E5050" s="5" t="s">
        <v>14515</v>
      </c>
      <c r="F5050" s="6" t="s">
        <v>14516</v>
      </c>
    </row>
    <row r="5051">
      <c r="A5051" s="5"/>
      <c r="B5051" s="5"/>
      <c r="C5051" s="5" t="s">
        <v>14517</v>
      </c>
      <c r="D5051" s="5" t="s">
        <v>468</v>
      </c>
      <c r="E5051" s="5" t="s">
        <v>14518</v>
      </c>
      <c r="F5051" s="6" t="s">
        <v>14519</v>
      </c>
    </row>
    <row r="5052">
      <c r="A5052" s="5"/>
      <c r="B5052" s="5"/>
      <c r="C5052" s="5" t="s">
        <v>14520</v>
      </c>
      <c r="D5052" s="5" t="s">
        <v>4620</v>
      </c>
      <c r="E5052" s="5"/>
      <c r="F5052" s="6" t="s">
        <v>14521</v>
      </c>
    </row>
    <row r="5053">
      <c r="A5053" s="5"/>
      <c r="B5053" s="5"/>
      <c r="C5053" s="5" t="s">
        <v>14522</v>
      </c>
      <c r="D5053" s="5" t="s">
        <v>468</v>
      </c>
      <c r="E5053" s="5" t="s">
        <v>14523</v>
      </c>
      <c r="F5053" s="6" t="s">
        <v>14524</v>
      </c>
    </row>
    <row r="5054">
      <c r="A5054" s="5"/>
      <c r="B5054" s="5"/>
      <c r="C5054" s="5" t="s">
        <v>14525</v>
      </c>
      <c r="D5054" s="5" t="s">
        <v>468</v>
      </c>
      <c r="E5054" s="5" t="s">
        <v>13372</v>
      </c>
      <c r="F5054" s="6" t="s">
        <v>14526</v>
      </c>
    </row>
    <row r="5055">
      <c r="A5055" s="5"/>
      <c r="B5055" s="5"/>
      <c r="C5055" s="5" t="s">
        <v>14527</v>
      </c>
      <c r="D5055" s="5" t="s">
        <v>468</v>
      </c>
      <c r="E5055" s="5" t="s">
        <v>14528</v>
      </c>
      <c r="F5055" s="6" t="s">
        <v>14529</v>
      </c>
    </row>
    <row r="5056">
      <c r="A5056" s="5"/>
      <c r="B5056" s="5"/>
      <c r="C5056" s="5" t="s">
        <v>14530</v>
      </c>
      <c r="D5056" s="5" t="s">
        <v>468</v>
      </c>
      <c r="E5056" s="5" t="s">
        <v>14531</v>
      </c>
      <c r="F5056" s="6" t="s">
        <v>14532</v>
      </c>
    </row>
    <row r="5057">
      <c r="A5057" s="5"/>
      <c r="B5057" s="5"/>
      <c r="C5057" s="5" t="s">
        <v>14533</v>
      </c>
      <c r="D5057" s="5" t="s">
        <v>468</v>
      </c>
      <c r="E5057" s="5"/>
      <c r="F5057" s="6" t="s">
        <v>14534</v>
      </c>
    </row>
    <row r="5058">
      <c r="A5058" s="5"/>
      <c r="B5058" s="5"/>
      <c r="C5058" s="5" t="s">
        <v>14535</v>
      </c>
      <c r="D5058" s="5" t="s">
        <v>468</v>
      </c>
      <c r="E5058" s="5" t="s">
        <v>14536</v>
      </c>
      <c r="F5058" s="6" t="s">
        <v>14537</v>
      </c>
    </row>
    <row r="5059">
      <c r="A5059" s="5"/>
      <c r="B5059" s="5"/>
      <c r="C5059" s="5" t="s">
        <v>14538</v>
      </c>
      <c r="D5059" s="5" t="s">
        <v>468</v>
      </c>
      <c r="E5059" s="5" t="s">
        <v>14539</v>
      </c>
      <c r="F5059" s="6" t="s">
        <v>14540</v>
      </c>
    </row>
    <row r="5060">
      <c r="A5060" s="5"/>
      <c r="B5060" s="5"/>
      <c r="C5060" s="5" t="s">
        <v>14541</v>
      </c>
      <c r="D5060" s="5" t="s">
        <v>4620</v>
      </c>
      <c r="E5060" s="5" t="s">
        <v>14542</v>
      </c>
      <c r="F5060" s="6" t="s">
        <v>14543</v>
      </c>
    </row>
    <row r="5061">
      <c r="A5061" s="5"/>
      <c r="B5061" s="5"/>
      <c r="C5061" s="5" t="s">
        <v>14544</v>
      </c>
      <c r="D5061" s="5" t="s">
        <v>468</v>
      </c>
      <c r="E5061" s="5" t="s">
        <v>14545</v>
      </c>
      <c r="F5061" s="6" t="s">
        <v>14546</v>
      </c>
    </row>
    <row r="5062">
      <c r="A5062" s="5"/>
      <c r="B5062" s="5"/>
      <c r="C5062" s="5" t="s">
        <v>14547</v>
      </c>
      <c r="D5062" s="5" t="s">
        <v>468</v>
      </c>
      <c r="E5062" s="5" t="s">
        <v>14548</v>
      </c>
      <c r="F5062" s="6" t="s">
        <v>14549</v>
      </c>
    </row>
    <row r="5063">
      <c r="A5063" s="5"/>
      <c r="B5063" s="5"/>
      <c r="C5063" s="5" t="s">
        <v>14550</v>
      </c>
      <c r="D5063" s="5" t="s">
        <v>468</v>
      </c>
      <c r="E5063" s="5" t="s">
        <v>14551</v>
      </c>
      <c r="F5063" s="6" t="s">
        <v>14552</v>
      </c>
    </row>
    <row r="5064">
      <c r="A5064" s="5"/>
      <c r="B5064" s="5"/>
      <c r="C5064" s="5" t="s">
        <v>14553</v>
      </c>
      <c r="D5064" s="5" t="s">
        <v>468</v>
      </c>
      <c r="E5064" s="5" t="s">
        <v>11236</v>
      </c>
      <c r="F5064" s="6" t="s">
        <v>14554</v>
      </c>
    </row>
    <row r="5065">
      <c r="A5065" s="5"/>
      <c r="B5065" s="5"/>
      <c r="C5065" s="5" t="s">
        <v>14555</v>
      </c>
      <c r="D5065" s="5" t="s">
        <v>468</v>
      </c>
      <c r="E5065" s="5" t="s">
        <v>14556</v>
      </c>
      <c r="F5065" s="6" t="s">
        <v>14557</v>
      </c>
    </row>
    <row r="5066">
      <c r="A5066" s="5"/>
      <c r="B5066" s="5"/>
      <c r="C5066" s="5" t="s">
        <v>14558</v>
      </c>
      <c r="D5066" s="5" t="s">
        <v>468</v>
      </c>
      <c r="E5066" s="5" t="s">
        <v>14559</v>
      </c>
      <c r="F5066" s="6" t="s">
        <v>14560</v>
      </c>
    </row>
    <row r="5067">
      <c r="A5067" s="5"/>
      <c r="B5067" s="5"/>
      <c r="C5067" s="5" t="s">
        <v>14561</v>
      </c>
      <c r="D5067" s="5" t="s">
        <v>468</v>
      </c>
      <c r="E5067" s="5" t="s">
        <v>14562</v>
      </c>
      <c r="F5067" s="6" t="s">
        <v>14563</v>
      </c>
    </row>
    <row r="5068">
      <c r="A5068" s="5"/>
      <c r="B5068" s="5"/>
      <c r="C5068" s="5" t="s">
        <v>14564</v>
      </c>
      <c r="D5068" s="5" t="s">
        <v>468</v>
      </c>
      <c r="E5068" s="5" t="s">
        <v>14565</v>
      </c>
      <c r="F5068" s="6" t="s">
        <v>14566</v>
      </c>
    </row>
    <row r="5069">
      <c r="A5069" s="5"/>
      <c r="B5069" s="5"/>
      <c r="C5069" s="5" t="s">
        <v>14567</v>
      </c>
      <c r="D5069" s="5" t="s">
        <v>468</v>
      </c>
      <c r="E5069" s="5"/>
      <c r="F5069" s="6" t="s">
        <v>14568</v>
      </c>
    </row>
    <row r="5070">
      <c r="A5070" s="5"/>
      <c r="B5070" s="5"/>
      <c r="C5070" s="5" t="s">
        <v>14569</v>
      </c>
      <c r="D5070" s="5" t="s">
        <v>468</v>
      </c>
      <c r="E5070" s="5" t="s">
        <v>14570</v>
      </c>
      <c r="F5070" s="6" t="s">
        <v>14571</v>
      </c>
    </row>
    <row r="5071">
      <c r="A5071" s="5"/>
      <c r="B5071" s="5"/>
      <c r="C5071" s="5" t="s">
        <v>14572</v>
      </c>
      <c r="D5071" s="5" t="s">
        <v>468</v>
      </c>
      <c r="E5071" s="5" t="s">
        <v>14573</v>
      </c>
      <c r="F5071" s="6" t="s">
        <v>14574</v>
      </c>
    </row>
    <row r="5072">
      <c r="A5072" s="5"/>
      <c r="B5072" s="5"/>
      <c r="C5072" s="5" t="s">
        <v>14575</v>
      </c>
      <c r="D5072" s="5" t="s">
        <v>468</v>
      </c>
      <c r="E5072" s="5" t="s">
        <v>14576</v>
      </c>
      <c r="F5072" s="6" t="s">
        <v>14577</v>
      </c>
    </row>
    <row r="5073">
      <c r="A5073" s="5"/>
      <c r="B5073" s="5"/>
      <c r="C5073" s="5" t="s">
        <v>14578</v>
      </c>
      <c r="D5073" s="5" t="s">
        <v>468</v>
      </c>
      <c r="E5073" s="5" t="s">
        <v>14579</v>
      </c>
      <c r="F5073" s="6" t="s">
        <v>14580</v>
      </c>
    </row>
    <row r="5074">
      <c r="A5074" s="5"/>
      <c r="B5074" s="5"/>
      <c r="C5074" s="5" t="s">
        <v>14581</v>
      </c>
      <c r="D5074" s="5" t="s">
        <v>468</v>
      </c>
      <c r="E5074" s="5" t="s">
        <v>14582</v>
      </c>
      <c r="F5074" s="6" t="s">
        <v>14583</v>
      </c>
    </row>
    <row r="5075">
      <c r="A5075" s="5"/>
      <c r="B5075" s="5"/>
      <c r="C5075" s="5" t="s">
        <v>14584</v>
      </c>
      <c r="D5075" s="5" t="s">
        <v>468</v>
      </c>
      <c r="E5075" s="5" t="s">
        <v>14585</v>
      </c>
      <c r="F5075" s="6" t="s">
        <v>14586</v>
      </c>
    </row>
    <row r="5076">
      <c r="A5076" s="5"/>
      <c r="B5076" s="5"/>
      <c r="C5076" s="5" t="s">
        <v>14587</v>
      </c>
      <c r="D5076" s="5" t="s">
        <v>468</v>
      </c>
      <c r="E5076" s="5"/>
      <c r="F5076" s="6" t="s">
        <v>14588</v>
      </c>
    </row>
    <row r="5077">
      <c r="A5077" s="5"/>
      <c r="B5077" s="5"/>
      <c r="C5077" s="5" t="s">
        <v>14589</v>
      </c>
      <c r="D5077" s="5" t="s">
        <v>468</v>
      </c>
      <c r="E5077" s="5" t="s">
        <v>14590</v>
      </c>
      <c r="F5077" s="6" t="s">
        <v>14591</v>
      </c>
    </row>
    <row r="5078">
      <c r="A5078" s="5"/>
      <c r="B5078" s="5"/>
      <c r="C5078" s="5" t="s">
        <v>14592</v>
      </c>
      <c r="D5078" s="5" t="s">
        <v>468</v>
      </c>
      <c r="E5078" s="5" t="s">
        <v>1287</v>
      </c>
      <c r="F5078" s="6" t="s">
        <v>14593</v>
      </c>
    </row>
    <row r="5079">
      <c r="A5079" s="5"/>
      <c r="B5079" s="5"/>
      <c r="C5079" s="5" t="s">
        <v>14594</v>
      </c>
      <c r="D5079" s="5" t="s">
        <v>458</v>
      </c>
      <c r="E5079" s="5" t="s">
        <v>12523</v>
      </c>
      <c r="F5079" s="6" t="s">
        <v>14595</v>
      </c>
    </row>
    <row r="5080">
      <c r="A5080" s="5"/>
      <c r="B5080" s="5"/>
      <c r="C5080" s="5" t="s">
        <v>14596</v>
      </c>
      <c r="D5080" s="5" t="s">
        <v>468</v>
      </c>
      <c r="E5080" s="5" t="s">
        <v>14597</v>
      </c>
      <c r="F5080" s="6" t="s">
        <v>14598</v>
      </c>
    </row>
    <row r="5081">
      <c r="A5081" s="5"/>
      <c r="B5081" s="5"/>
      <c r="C5081" s="5" t="s">
        <v>14599</v>
      </c>
      <c r="D5081" s="5" t="s">
        <v>468</v>
      </c>
      <c r="E5081" s="5" t="s">
        <v>12181</v>
      </c>
      <c r="F5081" s="6" t="s">
        <v>14600</v>
      </c>
    </row>
    <row r="5082">
      <c r="A5082" s="5"/>
      <c r="B5082" s="5"/>
      <c r="C5082" s="5" t="s">
        <v>14601</v>
      </c>
      <c r="D5082" s="5" t="s">
        <v>4620</v>
      </c>
      <c r="E5082" s="5"/>
      <c r="F5082" s="6" t="s">
        <v>14602</v>
      </c>
    </row>
    <row r="5083">
      <c r="A5083" s="5"/>
      <c r="B5083" s="5"/>
      <c r="C5083" s="5" t="s">
        <v>14603</v>
      </c>
      <c r="D5083" s="5" t="s">
        <v>468</v>
      </c>
      <c r="E5083" s="5" t="s">
        <v>14604</v>
      </c>
      <c r="F5083" s="6" t="s">
        <v>14605</v>
      </c>
    </row>
    <row r="5084">
      <c r="A5084" s="5"/>
      <c r="B5084" s="5"/>
      <c r="C5084" s="5" t="s">
        <v>14606</v>
      </c>
      <c r="D5084" s="5" t="s">
        <v>468</v>
      </c>
      <c r="E5084" s="5" t="s">
        <v>14607</v>
      </c>
      <c r="F5084" s="6" t="s">
        <v>14608</v>
      </c>
    </row>
    <row r="5085">
      <c r="A5085" s="5"/>
      <c r="B5085" s="5"/>
      <c r="C5085" s="5" t="s">
        <v>14609</v>
      </c>
      <c r="D5085" s="5" t="s">
        <v>468</v>
      </c>
      <c r="E5085" s="5"/>
      <c r="F5085" s="6" t="s">
        <v>14610</v>
      </c>
    </row>
    <row r="5086">
      <c r="A5086" s="5"/>
      <c r="B5086" s="5"/>
      <c r="C5086" s="5" t="s">
        <v>14611</v>
      </c>
      <c r="D5086" s="5" t="s">
        <v>468</v>
      </c>
      <c r="E5086" s="5" t="s">
        <v>14612</v>
      </c>
      <c r="F5086" s="6" t="s">
        <v>14613</v>
      </c>
    </row>
    <row r="5087">
      <c r="A5087" s="5"/>
      <c r="B5087" s="5"/>
      <c r="C5087" s="5" t="s">
        <v>14614</v>
      </c>
      <c r="D5087" s="5" t="s">
        <v>468</v>
      </c>
      <c r="E5087" s="5"/>
      <c r="F5087" s="6" t="s">
        <v>14615</v>
      </c>
    </row>
    <row r="5088">
      <c r="A5088" s="5"/>
      <c r="B5088" s="5"/>
      <c r="C5088" s="5" t="s">
        <v>14616</v>
      </c>
      <c r="D5088" s="5" t="s">
        <v>468</v>
      </c>
      <c r="E5088" s="5"/>
      <c r="F5088" s="6" t="s">
        <v>14617</v>
      </c>
    </row>
    <row r="5089">
      <c r="A5089" s="5"/>
      <c r="B5089" s="5"/>
      <c r="C5089" s="5" t="s">
        <v>14618</v>
      </c>
      <c r="D5089" s="5" t="s">
        <v>468</v>
      </c>
      <c r="E5089" s="5" t="s">
        <v>14619</v>
      </c>
      <c r="F5089" s="6" t="s">
        <v>14620</v>
      </c>
    </row>
    <row r="5090">
      <c r="A5090" s="5"/>
      <c r="B5090" s="5"/>
      <c r="C5090" s="5" t="s">
        <v>14621</v>
      </c>
      <c r="D5090" s="5" t="s">
        <v>468</v>
      </c>
      <c r="E5090" s="5"/>
      <c r="F5090" s="6" t="s">
        <v>14622</v>
      </c>
    </row>
    <row r="5091">
      <c r="A5091" s="5"/>
      <c r="B5091" s="5"/>
      <c r="C5091" s="5" t="s">
        <v>14623</v>
      </c>
      <c r="D5091" s="5" t="s">
        <v>468</v>
      </c>
      <c r="E5091" s="5" t="s">
        <v>6241</v>
      </c>
      <c r="F5091" s="6" t="s">
        <v>14624</v>
      </c>
    </row>
    <row r="5092">
      <c r="A5092" s="5"/>
      <c r="B5092" s="5"/>
      <c r="C5092" s="5" t="s">
        <v>14625</v>
      </c>
      <c r="D5092" s="5" t="s">
        <v>468</v>
      </c>
      <c r="E5092" s="5" t="s">
        <v>14626</v>
      </c>
      <c r="F5092" s="6" t="s">
        <v>14627</v>
      </c>
    </row>
    <row r="5093">
      <c r="A5093" s="5"/>
      <c r="B5093" s="5"/>
      <c r="C5093" s="5" t="s">
        <v>14628</v>
      </c>
      <c r="D5093" s="5" t="s">
        <v>468</v>
      </c>
      <c r="E5093" s="5"/>
      <c r="F5093" s="6" t="s">
        <v>14629</v>
      </c>
    </row>
    <row r="5094">
      <c r="A5094" s="5"/>
      <c r="B5094" s="5"/>
      <c r="C5094" s="5" t="s">
        <v>14630</v>
      </c>
      <c r="D5094" s="5" t="s">
        <v>468</v>
      </c>
      <c r="E5094" s="5"/>
      <c r="F5094" s="6" t="s">
        <v>14631</v>
      </c>
    </row>
    <row r="5095">
      <c r="A5095" s="5"/>
      <c r="B5095" s="5"/>
      <c r="C5095" s="5" t="s">
        <v>14632</v>
      </c>
      <c r="D5095" s="5" t="s">
        <v>458</v>
      </c>
      <c r="E5095" s="5"/>
      <c r="F5095" s="6" t="s">
        <v>14633</v>
      </c>
    </row>
    <row r="5096">
      <c r="A5096" s="5"/>
      <c r="B5096" s="5"/>
      <c r="C5096" s="5" t="s">
        <v>14634</v>
      </c>
      <c r="D5096" s="5" t="s">
        <v>468</v>
      </c>
      <c r="E5096" s="5" t="s">
        <v>14635</v>
      </c>
      <c r="F5096" s="6" t="s">
        <v>14636</v>
      </c>
    </row>
    <row r="5097">
      <c r="A5097" s="5"/>
      <c r="B5097" s="5"/>
      <c r="C5097" s="5" t="s">
        <v>14637</v>
      </c>
      <c r="D5097" s="5" t="s">
        <v>468</v>
      </c>
      <c r="E5097" s="5" t="s">
        <v>2839</v>
      </c>
      <c r="F5097" s="6" t="s">
        <v>14638</v>
      </c>
    </row>
    <row r="5098">
      <c r="A5098" s="5"/>
      <c r="B5098" s="5"/>
      <c r="C5098" s="5" t="s">
        <v>14639</v>
      </c>
      <c r="D5098" s="5" t="s">
        <v>4620</v>
      </c>
      <c r="E5098" s="5"/>
      <c r="F5098" s="6" t="s">
        <v>14640</v>
      </c>
    </row>
    <row r="5099">
      <c r="A5099" s="5"/>
      <c r="B5099" s="5"/>
      <c r="C5099" s="5" t="s">
        <v>14641</v>
      </c>
      <c r="D5099" s="5" t="s">
        <v>468</v>
      </c>
      <c r="E5099" s="5" t="s">
        <v>14642</v>
      </c>
      <c r="F5099" s="6" t="s">
        <v>14643</v>
      </c>
    </row>
    <row r="5100">
      <c r="A5100" s="5"/>
      <c r="B5100" s="5"/>
      <c r="C5100" s="5" t="s">
        <v>14644</v>
      </c>
      <c r="D5100" s="5" t="s">
        <v>458</v>
      </c>
      <c r="E5100" s="5"/>
      <c r="F5100" s="6" t="s">
        <v>14645</v>
      </c>
    </row>
    <row r="5101">
      <c r="A5101" s="5"/>
      <c r="B5101" s="5"/>
      <c r="C5101" s="5" t="s">
        <v>14646</v>
      </c>
      <c r="D5101" s="5" t="s">
        <v>468</v>
      </c>
      <c r="E5101" s="5" t="s">
        <v>14647</v>
      </c>
      <c r="F5101" s="6" t="s">
        <v>14648</v>
      </c>
    </row>
    <row r="5102">
      <c r="A5102" s="5"/>
      <c r="B5102" s="5"/>
      <c r="C5102" s="5" t="s">
        <v>14649</v>
      </c>
      <c r="D5102" s="5" t="s">
        <v>468</v>
      </c>
      <c r="E5102" s="5" t="s">
        <v>14650</v>
      </c>
      <c r="F5102" s="6" t="s">
        <v>14651</v>
      </c>
    </row>
    <row r="5103">
      <c r="A5103" s="5"/>
      <c r="B5103" s="5"/>
      <c r="C5103" s="5" t="s">
        <v>14652</v>
      </c>
      <c r="D5103" s="5" t="s">
        <v>468</v>
      </c>
      <c r="E5103" s="5" t="s">
        <v>14653</v>
      </c>
      <c r="F5103" s="6" t="s">
        <v>14654</v>
      </c>
    </row>
    <row r="5104">
      <c r="A5104" s="5"/>
      <c r="B5104" s="5"/>
      <c r="C5104" s="5" t="s">
        <v>14655</v>
      </c>
      <c r="D5104" s="5" t="s">
        <v>468</v>
      </c>
      <c r="E5104" s="5" t="s">
        <v>14656</v>
      </c>
      <c r="F5104" s="6" t="s">
        <v>14657</v>
      </c>
    </row>
    <row r="5105">
      <c r="A5105" s="5"/>
      <c r="B5105" s="5"/>
      <c r="C5105" s="5" t="s">
        <v>14658</v>
      </c>
      <c r="D5105" s="5" t="s">
        <v>468</v>
      </c>
      <c r="E5105" s="5" t="s">
        <v>12340</v>
      </c>
      <c r="F5105" s="6" t="s">
        <v>14659</v>
      </c>
    </row>
    <row r="5106">
      <c r="A5106" s="5"/>
      <c r="B5106" s="5"/>
      <c r="C5106" s="5" t="s">
        <v>14660</v>
      </c>
      <c r="D5106" s="5" t="s">
        <v>468</v>
      </c>
      <c r="E5106" s="5" t="s">
        <v>14661</v>
      </c>
      <c r="F5106" s="6" t="s">
        <v>14662</v>
      </c>
    </row>
    <row r="5107">
      <c r="A5107" s="5"/>
      <c r="B5107" s="5"/>
      <c r="C5107" s="5" t="s">
        <v>14663</v>
      </c>
      <c r="D5107" s="5" t="s">
        <v>4620</v>
      </c>
      <c r="E5107" s="5"/>
      <c r="F5107" s="6" t="s">
        <v>14664</v>
      </c>
    </row>
    <row r="5108">
      <c r="A5108" s="5"/>
      <c r="B5108" s="5"/>
      <c r="C5108" s="5" t="s">
        <v>14665</v>
      </c>
      <c r="D5108" s="5" t="s">
        <v>468</v>
      </c>
      <c r="E5108" s="5" t="s">
        <v>9627</v>
      </c>
      <c r="F5108" s="6" t="s">
        <v>14666</v>
      </c>
    </row>
    <row r="5109">
      <c r="A5109" s="5"/>
      <c r="B5109" s="5"/>
      <c r="C5109" s="5" t="s">
        <v>14667</v>
      </c>
      <c r="D5109" s="5" t="s">
        <v>468</v>
      </c>
      <c r="E5109" s="5" t="s">
        <v>14668</v>
      </c>
      <c r="F5109" s="6" t="s">
        <v>14669</v>
      </c>
    </row>
    <row r="5110">
      <c r="A5110" s="5"/>
      <c r="B5110" s="5"/>
      <c r="C5110" s="5" t="s">
        <v>14670</v>
      </c>
      <c r="D5110" s="5" t="s">
        <v>468</v>
      </c>
      <c r="E5110" s="5" t="s">
        <v>12936</v>
      </c>
      <c r="F5110" s="6" t="s">
        <v>14671</v>
      </c>
    </row>
    <row r="5111">
      <c r="A5111" s="5"/>
      <c r="B5111" s="5"/>
      <c r="C5111" s="5" t="s">
        <v>14672</v>
      </c>
      <c r="D5111" s="5" t="s">
        <v>468</v>
      </c>
      <c r="E5111" s="5" t="s">
        <v>14673</v>
      </c>
      <c r="F5111" s="6" t="s">
        <v>14674</v>
      </c>
    </row>
    <row r="5112">
      <c r="A5112" s="5"/>
      <c r="B5112" s="5"/>
      <c r="C5112" s="5" t="s">
        <v>14675</v>
      </c>
      <c r="D5112" s="5" t="s">
        <v>468</v>
      </c>
      <c r="E5112" s="5" t="s">
        <v>14676</v>
      </c>
      <c r="F5112" s="6" t="s">
        <v>14677</v>
      </c>
    </row>
    <row r="5113">
      <c r="A5113" s="5"/>
      <c r="B5113" s="5"/>
      <c r="C5113" s="5" t="s">
        <v>14678</v>
      </c>
      <c r="D5113" s="5" t="s">
        <v>468</v>
      </c>
      <c r="E5113" s="5"/>
      <c r="F5113" s="6" t="s">
        <v>14679</v>
      </c>
    </row>
    <row r="5114">
      <c r="A5114" s="5"/>
      <c r="B5114" s="5"/>
      <c r="C5114" s="5" t="s">
        <v>14680</v>
      </c>
      <c r="D5114" s="5" t="s">
        <v>468</v>
      </c>
      <c r="E5114" s="5" t="s">
        <v>14681</v>
      </c>
      <c r="F5114" s="6" t="s">
        <v>14682</v>
      </c>
    </row>
    <row r="5115">
      <c r="A5115" s="5"/>
      <c r="B5115" s="5"/>
      <c r="C5115" s="5" t="s">
        <v>14683</v>
      </c>
      <c r="D5115" s="5" t="s">
        <v>468</v>
      </c>
      <c r="E5115" s="5" t="s">
        <v>14684</v>
      </c>
      <c r="F5115" s="6" t="s">
        <v>14685</v>
      </c>
    </row>
    <row r="5116">
      <c r="A5116" s="5"/>
      <c r="B5116" s="5"/>
      <c r="C5116" s="5" t="s">
        <v>14686</v>
      </c>
      <c r="D5116" s="5" t="s">
        <v>468</v>
      </c>
      <c r="E5116" s="5"/>
      <c r="F5116" s="6" t="s">
        <v>14687</v>
      </c>
    </row>
    <row r="5117">
      <c r="A5117" s="5"/>
      <c r="B5117" s="5"/>
      <c r="C5117" s="5" t="s">
        <v>14688</v>
      </c>
      <c r="D5117" s="5" t="s">
        <v>468</v>
      </c>
      <c r="E5117" s="5"/>
      <c r="F5117" s="6" t="s">
        <v>14689</v>
      </c>
    </row>
    <row r="5118">
      <c r="A5118" s="5"/>
      <c r="B5118" s="5"/>
      <c r="C5118" s="5" t="s">
        <v>14690</v>
      </c>
      <c r="D5118" s="5" t="s">
        <v>458</v>
      </c>
      <c r="E5118" s="5" t="s">
        <v>14691</v>
      </c>
      <c r="F5118" s="6" t="s">
        <v>14692</v>
      </c>
    </row>
    <row r="5119">
      <c r="A5119" s="5"/>
      <c r="B5119" s="5"/>
      <c r="C5119" s="5" t="s">
        <v>14693</v>
      </c>
      <c r="D5119" s="5" t="s">
        <v>468</v>
      </c>
      <c r="E5119" s="5" t="s">
        <v>14694</v>
      </c>
      <c r="F5119" s="6" t="s">
        <v>14695</v>
      </c>
    </row>
    <row r="5120">
      <c r="A5120" s="5"/>
      <c r="B5120" s="5"/>
      <c r="C5120" s="5" t="s">
        <v>14696</v>
      </c>
      <c r="D5120" s="5" t="s">
        <v>468</v>
      </c>
      <c r="E5120" s="5"/>
      <c r="F5120" s="6" t="s">
        <v>14697</v>
      </c>
    </row>
    <row r="5121">
      <c r="A5121" s="5"/>
      <c r="B5121" s="5"/>
      <c r="C5121" s="5" t="s">
        <v>14698</v>
      </c>
      <c r="D5121" s="5" t="s">
        <v>468</v>
      </c>
      <c r="E5121" s="5" t="s">
        <v>14699</v>
      </c>
      <c r="F5121" s="6" t="s">
        <v>14700</v>
      </c>
    </row>
    <row r="5122">
      <c r="A5122" s="5"/>
      <c r="B5122" s="5"/>
      <c r="C5122" s="5" t="s">
        <v>14701</v>
      </c>
      <c r="D5122" s="5" t="s">
        <v>468</v>
      </c>
      <c r="E5122" s="5" t="s">
        <v>14702</v>
      </c>
      <c r="F5122" s="6" t="s">
        <v>14703</v>
      </c>
    </row>
    <row r="5123">
      <c r="A5123" s="5"/>
      <c r="B5123" s="5"/>
      <c r="C5123" s="5" t="s">
        <v>14704</v>
      </c>
      <c r="D5123" s="5" t="s">
        <v>468</v>
      </c>
      <c r="E5123" s="5" t="s">
        <v>14705</v>
      </c>
      <c r="F5123" s="6" t="s">
        <v>14706</v>
      </c>
    </row>
    <row r="5124">
      <c r="A5124" s="5"/>
      <c r="B5124" s="5"/>
      <c r="C5124" s="5" t="s">
        <v>14707</v>
      </c>
      <c r="D5124" s="5" t="s">
        <v>468</v>
      </c>
      <c r="E5124" s="5"/>
      <c r="F5124" s="6" t="s">
        <v>14708</v>
      </c>
    </row>
    <row r="5125">
      <c r="A5125" s="5"/>
      <c r="B5125" s="5"/>
      <c r="C5125" s="5" t="s">
        <v>14709</v>
      </c>
      <c r="D5125" s="5" t="s">
        <v>468</v>
      </c>
      <c r="E5125" s="5"/>
      <c r="F5125" s="6" t="s">
        <v>14710</v>
      </c>
    </row>
    <row r="5126">
      <c r="A5126" s="5"/>
      <c r="B5126" s="5"/>
      <c r="C5126" s="5" t="s">
        <v>14711</v>
      </c>
      <c r="D5126" s="5" t="s">
        <v>468</v>
      </c>
      <c r="E5126" s="5"/>
      <c r="F5126" s="6" t="s">
        <v>14712</v>
      </c>
    </row>
    <row r="5127">
      <c r="A5127" s="5"/>
      <c r="B5127" s="5"/>
      <c r="C5127" s="5" t="s">
        <v>14713</v>
      </c>
      <c r="D5127" s="5" t="s">
        <v>468</v>
      </c>
      <c r="E5127" s="5" t="s">
        <v>14714</v>
      </c>
      <c r="F5127" s="6" t="s">
        <v>14715</v>
      </c>
    </row>
    <row r="5128">
      <c r="A5128" s="5"/>
      <c r="B5128" s="5"/>
      <c r="C5128" s="5" t="s">
        <v>14716</v>
      </c>
      <c r="D5128" s="5" t="s">
        <v>468</v>
      </c>
      <c r="E5128" s="5" t="s">
        <v>8271</v>
      </c>
      <c r="F5128" s="6" t="s">
        <v>14717</v>
      </c>
    </row>
    <row r="5129">
      <c r="A5129" s="5"/>
      <c r="B5129" s="5"/>
      <c r="C5129" s="5" t="s">
        <v>14718</v>
      </c>
      <c r="D5129" s="5" t="s">
        <v>468</v>
      </c>
      <c r="E5129" s="5" t="s">
        <v>14719</v>
      </c>
      <c r="F5129" s="6" t="s">
        <v>14720</v>
      </c>
    </row>
  </sheetData>
  <mergeCells count="2">
    <mergeCell ref="A1:C1"/>
    <mergeCell ref="D1:F1"/>
  </mergeCells>
  <hyperlinks>
    <hyperlink r:id="rId1" ref="F3"/>
    <hyperlink r:id="rId2" ref="F4"/>
    <hyperlink r:id="rId3" ref="F5"/>
    <hyperlink r:id="rId4" ref="F6"/>
    <hyperlink r:id="rId5" ref="F7"/>
    <hyperlink r:id="rId6" ref="F8"/>
    <hyperlink r:id="rId7" ref="F9"/>
    <hyperlink r:id="rId8" ref="F10"/>
    <hyperlink r:id="rId9" ref="F11"/>
    <hyperlink r:id="rId10" ref="F12"/>
    <hyperlink r:id="rId11" ref="F13"/>
    <hyperlink r:id="rId12" ref="F14"/>
    <hyperlink r:id="rId13" ref="F15"/>
    <hyperlink r:id="rId14" ref="F16"/>
    <hyperlink r:id="rId15" ref="F17"/>
    <hyperlink r:id="rId16" ref="F18"/>
    <hyperlink r:id="rId17" ref="F19"/>
    <hyperlink r:id="rId18" ref="F20"/>
    <hyperlink r:id="rId19" ref="F21"/>
    <hyperlink r:id="rId20" ref="F22"/>
    <hyperlink r:id="rId21" ref="F23"/>
    <hyperlink r:id="rId22" ref="F24"/>
    <hyperlink r:id="rId23" ref="F25"/>
    <hyperlink r:id="rId24" ref="F26"/>
    <hyperlink r:id="rId25" ref="F27"/>
    <hyperlink r:id="rId26" ref="F28"/>
    <hyperlink r:id="rId27" ref="F29"/>
    <hyperlink r:id="rId28" ref="F30"/>
    <hyperlink r:id="rId29" ref="F31"/>
    <hyperlink r:id="rId30" ref="F32"/>
    <hyperlink r:id="rId31" ref="F33"/>
    <hyperlink r:id="rId32" ref="F34"/>
    <hyperlink r:id="rId33" ref="F35"/>
    <hyperlink r:id="rId34" ref="F36"/>
    <hyperlink r:id="rId35" ref="F37"/>
    <hyperlink r:id="rId36" ref="F38"/>
    <hyperlink r:id="rId37" ref="F39"/>
    <hyperlink r:id="rId38" ref="F40"/>
    <hyperlink r:id="rId39" ref="F41"/>
    <hyperlink r:id="rId40" ref="F42"/>
    <hyperlink r:id="rId41" ref="F43"/>
    <hyperlink r:id="rId42" ref="F44"/>
    <hyperlink r:id="rId43" ref="F45"/>
    <hyperlink r:id="rId44" ref="F46"/>
    <hyperlink r:id="rId45" ref="F47"/>
    <hyperlink r:id="rId46" ref="F48"/>
    <hyperlink r:id="rId47" ref="F49"/>
    <hyperlink r:id="rId48" ref="F50"/>
    <hyperlink r:id="rId49" ref="F51"/>
    <hyperlink r:id="rId50" ref="F52"/>
    <hyperlink r:id="rId51" ref="F53"/>
    <hyperlink r:id="rId52" ref="F54"/>
    <hyperlink r:id="rId53" ref="F55"/>
    <hyperlink r:id="rId54" ref="F56"/>
    <hyperlink r:id="rId55" ref="F57"/>
    <hyperlink r:id="rId56" ref="F58"/>
    <hyperlink r:id="rId57" ref="F59"/>
    <hyperlink r:id="rId58" ref="F60"/>
    <hyperlink r:id="rId59" ref="F61"/>
    <hyperlink r:id="rId60" ref="F62"/>
    <hyperlink r:id="rId61" ref="F63"/>
    <hyperlink r:id="rId62" ref="F64"/>
    <hyperlink r:id="rId63" ref="F65"/>
    <hyperlink r:id="rId64" ref="F66"/>
    <hyperlink r:id="rId65" ref="F67"/>
    <hyperlink r:id="rId66" ref="F68"/>
    <hyperlink r:id="rId67" ref="F69"/>
    <hyperlink r:id="rId68" ref="F70"/>
    <hyperlink r:id="rId69" ref="F71"/>
    <hyperlink r:id="rId70" ref="F72"/>
    <hyperlink r:id="rId71" ref="F73"/>
    <hyperlink r:id="rId72" ref="F74"/>
    <hyperlink r:id="rId73" ref="F75"/>
    <hyperlink r:id="rId74" ref="F76"/>
    <hyperlink r:id="rId75" ref="F77"/>
    <hyperlink r:id="rId76" ref="F78"/>
    <hyperlink r:id="rId77" ref="F79"/>
    <hyperlink r:id="rId78" ref="F80"/>
    <hyperlink r:id="rId79" ref="F81"/>
    <hyperlink r:id="rId80" ref="F82"/>
    <hyperlink r:id="rId81" ref="F83"/>
    <hyperlink r:id="rId82" ref="F84"/>
    <hyperlink r:id="rId83" ref="F85"/>
    <hyperlink r:id="rId84" ref="F86"/>
    <hyperlink r:id="rId85" ref="F87"/>
    <hyperlink r:id="rId86" ref="F88"/>
    <hyperlink r:id="rId87" ref="F89"/>
    <hyperlink r:id="rId88" ref="F90"/>
    <hyperlink r:id="rId89" ref="F91"/>
    <hyperlink r:id="rId90" ref="F92"/>
    <hyperlink r:id="rId91" ref="F93"/>
    <hyperlink r:id="rId92" ref="F94"/>
    <hyperlink r:id="rId93" ref="F95"/>
    <hyperlink r:id="rId94" ref="F96"/>
    <hyperlink r:id="rId95" ref="F97"/>
    <hyperlink r:id="rId96" ref="F98"/>
    <hyperlink r:id="rId97" ref="F99"/>
    <hyperlink r:id="rId98" ref="F100"/>
    <hyperlink r:id="rId99" ref="F101"/>
    <hyperlink r:id="rId100" ref="F102"/>
    <hyperlink r:id="rId101" ref="F103"/>
    <hyperlink r:id="rId102" ref="F104"/>
    <hyperlink r:id="rId103" ref="F105"/>
    <hyperlink r:id="rId104" ref="F106"/>
    <hyperlink r:id="rId105" ref="F107"/>
    <hyperlink r:id="rId106" ref="F108"/>
    <hyperlink r:id="rId107" ref="F109"/>
    <hyperlink r:id="rId108" ref="F110"/>
    <hyperlink r:id="rId109" ref="F111"/>
    <hyperlink r:id="rId110" ref="F112"/>
    <hyperlink r:id="rId111" ref="F113"/>
    <hyperlink r:id="rId112" ref="F114"/>
    <hyperlink r:id="rId113" ref="F115"/>
    <hyperlink r:id="rId114" ref="F116"/>
    <hyperlink r:id="rId115" ref="F117"/>
    <hyperlink r:id="rId116" ref="F118"/>
    <hyperlink r:id="rId117" ref="F119"/>
    <hyperlink r:id="rId118" ref="F120"/>
    <hyperlink r:id="rId119" ref="F121"/>
    <hyperlink r:id="rId120" ref="F122"/>
    <hyperlink r:id="rId121" ref="F123"/>
    <hyperlink r:id="rId122" ref="F124"/>
    <hyperlink r:id="rId123" ref="F125"/>
    <hyperlink r:id="rId124" ref="F126"/>
    <hyperlink r:id="rId125" ref="F127"/>
    <hyperlink r:id="rId126" ref="F128"/>
    <hyperlink r:id="rId127" ref="F129"/>
    <hyperlink r:id="rId128" ref="F130"/>
    <hyperlink r:id="rId129" ref="F131"/>
    <hyperlink r:id="rId130" ref="F132"/>
    <hyperlink r:id="rId131" ref="F133"/>
    <hyperlink r:id="rId132" ref="F134"/>
    <hyperlink r:id="rId133" ref="F135"/>
    <hyperlink r:id="rId134" ref="F136"/>
    <hyperlink r:id="rId135" ref="F137"/>
    <hyperlink r:id="rId136" ref="F138"/>
    <hyperlink r:id="rId137" ref="F139"/>
    <hyperlink r:id="rId138" ref="F140"/>
    <hyperlink r:id="rId139" ref="F141"/>
    <hyperlink r:id="rId140" ref="F142"/>
    <hyperlink r:id="rId141" ref="F143"/>
    <hyperlink r:id="rId142" ref="F144"/>
    <hyperlink r:id="rId143" ref="F145"/>
    <hyperlink r:id="rId144" ref="F146"/>
    <hyperlink r:id="rId145" ref="F147"/>
    <hyperlink r:id="rId146" ref="F148"/>
    <hyperlink r:id="rId147" ref="F149"/>
    <hyperlink r:id="rId148" ref="F150"/>
    <hyperlink r:id="rId149" ref="F151"/>
    <hyperlink r:id="rId150" ref="F152"/>
    <hyperlink r:id="rId151" ref="F153"/>
    <hyperlink r:id="rId152" ref="F154"/>
    <hyperlink r:id="rId153" ref="F155"/>
    <hyperlink r:id="rId154" ref="F156"/>
    <hyperlink r:id="rId155" ref="F157"/>
    <hyperlink r:id="rId156" ref="F158"/>
    <hyperlink r:id="rId157" ref="F159"/>
    <hyperlink r:id="rId158" ref="F160"/>
    <hyperlink r:id="rId159" ref="F161"/>
    <hyperlink r:id="rId160" ref="F162"/>
    <hyperlink r:id="rId161" ref="F163"/>
    <hyperlink r:id="rId162" ref="F164"/>
    <hyperlink r:id="rId163" ref="F165"/>
    <hyperlink r:id="rId164" ref="F166"/>
    <hyperlink r:id="rId165" ref="F167"/>
    <hyperlink r:id="rId166" ref="F168"/>
    <hyperlink r:id="rId167" ref="F169"/>
    <hyperlink r:id="rId168" ref="F170"/>
    <hyperlink r:id="rId169" ref="F171"/>
    <hyperlink r:id="rId170" ref="F172"/>
    <hyperlink r:id="rId171" ref="F173"/>
    <hyperlink r:id="rId172" ref="F174"/>
    <hyperlink r:id="rId173" ref="F175"/>
    <hyperlink r:id="rId174" ref="F176"/>
    <hyperlink r:id="rId175" ref="F177"/>
    <hyperlink r:id="rId176" ref="F178"/>
    <hyperlink r:id="rId177" ref="F179"/>
    <hyperlink r:id="rId178" ref="F180"/>
    <hyperlink r:id="rId179" ref="F181"/>
    <hyperlink r:id="rId180" ref="F182"/>
    <hyperlink r:id="rId181" ref="F183"/>
    <hyperlink r:id="rId182" ref="F184"/>
    <hyperlink r:id="rId183" ref="F185"/>
    <hyperlink r:id="rId184" ref="F186"/>
    <hyperlink r:id="rId185" ref="F187"/>
    <hyperlink r:id="rId186" ref="F188"/>
    <hyperlink r:id="rId187" ref="F189"/>
    <hyperlink r:id="rId188" ref="F190"/>
    <hyperlink r:id="rId189" ref="F191"/>
    <hyperlink r:id="rId190" ref="F192"/>
    <hyperlink r:id="rId191" ref="F193"/>
    <hyperlink r:id="rId192" ref="F194"/>
    <hyperlink r:id="rId193" ref="F195"/>
    <hyperlink r:id="rId194" ref="F196"/>
    <hyperlink r:id="rId195" ref="F197"/>
    <hyperlink r:id="rId196" ref="F198"/>
    <hyperlink r:id="rId197" ref="F199"/>
    <hyperlink r:id="rId198" ref="F200"/>
    <hyperlink r:id="rId199" ref="F201"/>
    <hyperlink r:id="rId200" ref="F202"/>
    <hyperlink r:id="rId201" ref="F203"/>
    <hyperlink r:id="rId202" ref="F204"/>
    <hyperlink r:id="rId203" ref="F205"/>
    <hyperlink r:id="rId204" ref="F206"/>
    <hyperlink r:id="rId205" ref="F207"/>
    <hyperlink r:id="rId206" ref="F208"/>
    <hyperlink r:id="rId207" ref="F209"/>
    <hyperlink r:id="rId208" ref="F210"/>
    <hyperlink r:id="rId209" ref="F211"/>
    <hyperlink r:id="rId210" ref="F212"/>
    <hyperlink r:id="rId211" ref="F213"/>
    <hyperlink r:id="rId212" ref="F214"/>
    <hyperlink r:id="rId213" ref="F215"/>
    <hyperlink r:id="rId214" ref="F216"/>
    <hyperlink r:id="rId215" ref="F217"/>
    <hyperlink r:id="rId216" ref="F218"/>
    <hyperlink r:id="rId217" ref="F219"/>
    <hyperlink r:id="rId218" ref="F220"/>
    <hyperlink r:id="rId219" ref="F221"/>
    <hyperlink r:id="rId220" ref="F222"/>
    <hyperlink r:id="rId221" ref="F223"/>
    <hyperlink r:id="rId222" ref="F224"/>
    <hyperlink r:id="rId223" ref="F225"/>
    <hyperlink r:id="rId224" ref="F226"/>
    <hyperlink r:id="rId225" ref="F227"/>
    <hyperlink r:id="rId226" ref="F228"/>
    <hyperlink r:id="rId227" ref="F229"/>
    <hyperlink r:id="rId228" ref="F230"/>
    <hyperlink r:id="rId229" ref="F231"/>
    <hyperlink r:id="rId230" ref="F232"/>
    <hyperlink r:id="rId231" ref="F233"/>
    <hyperlink r:id="rId232" ref="F234"/>
    <hyperlink r:id="rId233" ref="F235"/>
    <hyperlink r:id="rId234" ref="F236"/>
    <hyperlink r:id="rId235" ref="F237"/>
    <hyperlink r:id="rId236" ref="F238"/>
    <hyperlink r:id="rId237" ref="F239"/>
    <hyperlink r:id="rId238" ref="F240"/>
    <hyperlink r:id="rId239" ref="F241"/>
    <hyperlink r:id="rId240" ref="F242"/>
    <hyperlink r:id="rId241" ref="F243"/>
    <hyperlink r:id="rId242" ref="F244"/>
    <hyperlink r:id="rId243" ref="F245"/>
    <hyperlink r:id="rId244" ref="F246"/>
    <hyperlink r:id="rId245" ref="F247"/>
    <hyperlink r:id="rId246" ref="F248"/>
    <hyperlink r:id="rId247" ref="F249"/>
    <hyperlink r:id="rId248" ref="F250"/>
    <hyperlink r:id="rId249" ref="F251"/>
    <hyperlink r:id="rId250" ref="F252"/>
    <hyperlink r:id="rId251" ref="F253"/>
    <hyperlink r:id="rId252" ref="F254"/>
    <hyperlink r:id="rId253" ref="F255"/>
    <hyperlink r:id="rId254" ref="F256"/>
    <hyperlink r:id="rId255" ref="F257"/>
    <hyperlink r:id="rId256" ref="F258"/>
    <hyperlink r:id="rId257" ref="F259"/>
    <hyperlink r:id="rId258" ref="F260"/>
    <hyperlink r:id="rId259" ref="F261"/>
    <hyperlink r:id="rId260" ref="F262"/>
    <hyperlink r:id="rId261" ref="F263"/>
    <hyperlink r:id="rId262" ref="F264"/>
    <hyperlink r:id="rId263" ref="F265"/>
    <hyperlink r:id="rId264" ref="F266"/>
    <hyperlink r:id="rId265" ref="F267"/>
    <hyperlink r:id="rId266" ref="F268"/>
    <hyperlink r:id="rId267" ref="F269"/>
    <hyperlink r:id="rId268" ref="F270"/>
    <hyperlink r:id="rId269" ref="F271"/>
    <hyperlink r:id="rId270" ref="F272"/>
    <hyperlink r:id="rId271" ref="F273"/>
    <hyperlink r:id="rId272" ref="F274"/>
    <hyperlink r:id="rId273" ref="F275"/>
    <hyperlink r:id="rId274" ref="F276"/>
    <hyperlink r:id="rId275" ref="F277"/>
    <hyperlink r:id="rId276" ref="F278"/>
    <hyperlink r:id="rId277" ref="F279"/>
    <hyperlink r:id="rId278" ref="F280"/>
    <hyperlink r:id="rId279" ref="F281"/>
    <hyperlink r:id="rId280" ref="F282"/>
    <hyperlink r:id="rId281" ref="F283"/>
    <hyperlink r:id="rId282" ref="F284"/>
    <hyperlink r:id="rId283" ref="F285"/>
    <hyperlink r:id="rId284" ref="F286"/>
    <hyperlink r:id="rId285" ref="F287"/>
    <hyperlink r:id="rId286" ref="F288"/>
    <hyperlink r:id="rId287" ref="F289"/>
    <hyperlink r:id="rId288" ref="F290"/>
    <hyperlink r:id="rId289" ref="F291"/>
    <hyperlink r:id="rId290" ref="F292"/>
    <hyperlink r:id="rId291" ref="F293"/>
    <hyperlink r:id="rId292" ref="F294"/>
    <hyperlink r:id="rId293" ref="F295"/>
    <hyperlink r:id="rId294" ref="F296"/>
    <hyperlink r:id="rId295" ref="F297"/>
    <hyperlink r:id="rId296" ref="F298"/>
    <hyperlink r:id="rId297" ref="F299"/>
    <hyperlink r:id="rId298" ref="F300"/>
    <hyperlink r:id="rId299" ref="F301"/>
    <hyperlink r:id="rId300" ref="F302"/>
    <hyperlink r:id="rId301" ref="F303"/>
    <hyperlink r:id="rId302" ref="F304"/>
    <hyperlink r:id="rId303" ref="F305"/>
    <hyperlink r:id="rId304" ref="F306"/>
    <hyperlink r:id="rId305" ref="F307"/>
    <hyperlink r:id="rId306" ref="F308"/>
    <hyperlink r:id="rId307" ref="F309"/>
    <hyperlink r:id="rId308" ref="F310"/>
    <hyperlink r:id="rId309" ref="F311"/>
    <hyperlink r:id="rId310" ref="F312"/>
    <hyperlink r:id="rId311" ref="F313"/>
    <hyperlink r:id="rId312" ref="F314"/>
    <hyperlink r:id="rId313" ref="F315"/>
    <hyperlink r:id="rId314" ref="F316"/>
    <hyperlink r:id="rId315" ref="F317"/>
    <hyperlink r:id="rId316" ref="F318"/>
    <hyperlink r:id="rId317" ref="F319"/>
    <hyperlink r:id="rId318" ref="F320"/>
    <hyperlink r:id="rId319" ref="F321"/>
    <hyperlink r:id="rId320" ref="F322"/>
    <hyperlink r:id="rId321" ref="F323"/>
    <hyperlink r:id="rId322" ref="F324"/>
    <hyperlink r:id="rId323" ref="F325"/>
    <hyperlink r:id="rId324" ref="F326"/>
    <hyperlink r:id="rId325" ref="F327"/>
    <hyperlink r:id="rId326" ref="F328"/>
    <hyperlink r:id="rId327" ref="F329"/>
    <hyperlink r:id="rId328" ref="F330"/>
    <hyperlink r:id="rId329" ref="F331"/>
    <hyperlink r:id="rId330" ref="F332"/>
    <hyperlink r:id="rId331" ref="F333"/>
    <hyperlink r:id="rId332" ref="F334"/>
    <hyperlink r:id="rId333" ref="F335"/>
    <hyperlink r:id="rId334" ref="F336"/>
    <hyperlink r:id="rId335" ref="F337"/>
    <hyperlink r:id="rId336" ref="F338"/>
    <hyperlink r:id="rId337" ref="F339"/>
    <hyperlink r:id="rId338" ref="F340"/>
    <hyperlink r:id="rId339" ref="F341"/>
    <hyperlink r:id="rId340" ref="F342"/>
    <hyperlink r:id="rId341" ref="F343"/>
    <hyperlink r:id="rId342" ref="F344"/>
    <hyperlink r:id="rId343" ref="F345"/>
    <hyperlink r:id="rId344" ref="F346"/>
    <hyperlink r:id="rId345" ref="F347"/>
    <hyperlink r:id="rId346" ref="F348"/>
    <hyperlink r:id="rId347" ref="F349"/>
    <hyperlink r:id="rId348" ref="F350"/>
    <hyperlink r:id="rId349" ref="F351"/>
    <hyperlink r:id="rId350" ref="F352"/>
    <hyperlink r:id="rId351" ref="F353"/>
    <hyperlink r:id="rId352" ref="F354"/>
    <hyperlink r:id="rId353" ref="F355"/>
    <hyperlink r:id="rId354" ref="F356"/>
    <hyperlink r:id="rId355" ref="F357"/>
    <hyperlink r:id="rId356" ref="F358"/>
    <hyperlink r:id="rId357" ref="F359"/>
    <hyperlink r:id="rId358" ref="F360"/>
    <hyperlink r:id="rId359" ref="F361"/>
    <hyperlink r:id="rId360" ref="F362"/>
    <hyperlink r:id="rId361" ref="F363"/>
    <hyperlink r:id="rId362" ref="F364"/>
    <hyperlink r:id="rId363" ref="F365"/>
    <hyperlink r:id="rId364" ref="F366"/>
    <hyperlink r:id="rId365" ref="F367"/>
    <hyperlink r:id="rId366" ref="F368"/>
    <hyperlink r:id="rId367" ref="F369"/>
    <hyperlink r:id="rId368" ref="F370"/>
    <hyperlink r:id="rId369" ref="F371"/>
    <hyperlink r:id="rId370" ref="F372"/>
    <hyperlink r:id="rId371" ref="F373"/>
    <hyperlink r:id="rId372" ref="F374"/>
    <hyperlink r:id="rId373" ref="F375"/>
    <hyperlink r:id="rId374" ref="F376"/>
    <hyperlink r:id="rId375" ref="F377"/>
    <hyperlink r:id="rId376" ref="F378"/>
    <hyperlink r:id="rId377" ref="F379"/>
    <hyperlink r:id="rId378" ref="F380"/>
    <hyperlink r:id="rId379" ref="F381"/>
    <hyperlink r:id="rId380" ref="F382"/>
    <hyperlink r:id="rId381" ref="F383"/>
    <hyperlink r:id="rId382" ref="F384"/>
    <hyperlink r:id="rId383" ref="F385"/>
    <hyperlink r:id="rId384" ref="F386"/>
    <hyperlink r:id="rId385" ref="F387"/>
    <hyperlink r:id="rId386" ref="F388"/>
    <hyperlink r:id="rId387" ref="F389"/>
    <hyperlink r:id="rId388" ref="F390"/>
    <hyperlink r:id="rId389" ref="F391"/>
    <hyperlink r:id="rId390" ref="F392"/>
    <hyperlink r:id="rId391" ref="F393"/>
    <hyperlink r:id="rId392" ref="F394"/>
    <hyperlink r:id="rId393" ref="F395"/>
    <hyperlink r:id="rId394" ref="F396"/>
    <hyperlink r:id="rId395" ref="F397"/>
    <hyperlink r:id="rId396" ref="F398"/>
    <hyperlink r:id="rId397" ref="F399"/>
    <hyperlink r:id="rId398" ref="F400"/>
    <hyperlink r:id="rId399" ref="F401"/>
    <hyperlink r:id="rId400" ref="F402"/>
    <hyperlink r:id="rId401" ref="F403"/>
    <hyperlink r:id="rId402" ref="F404"/>
    <hyperlink r:id="rId403" ref="F405"/>
    <hyperlink r:id="rId404" ref="F406"/>
    <hyperlink r:id="rId405" ref="F407"/>
    <hyperlink r:id="rId406" ref="F408"/>
    <hyperlink r:id="rId407" ref="F409"/>
    <hyperlink r:id="rId408" ref="F410"/>
    <hyperlink r:id="rId409" ref="F411"/>
    <hyperlink r:id="rId410" ref="F412"/>
    <hyperlink r:id="rId411" ref="F413"/>
    <hyperlink r:id="rId412" ref="F414"/>
    <hyperlink r:id="rId413" ref="F415"/>
    <hyperlink r:id="rId414" ref="F416"/>
    <hyperlink r:id="rId415" ref="F417"/>
    <hyperlink r:id="rId416" ref="F418"/>
    <hyperlink r:id="rId417" ref="F419"/>
    <hyperlink r:id="rId418" ref="F420"/>
    <hyperlink r:id="rId419" ref="F421"/>
    <hyperlink r:id="rId420" ref="F422"/>
    <hyperlink r:id="rId421" ref="F423"/>
    <hyperlink r:id="rId422" ref="F424"/>
    <hyperlink r:id="rId423" ref="F425"/>
    <hyperlink r:id="rId424" ref="F426"/>
    <hyperlink r:id="rId425" ref="F427"/>
    <hyperlink r:id="rId426" ref="F428"/>
    <hyperlink r:id="rId427" ref="F429"/>
    <hyperlink r:id="rId428" ref="F430"/>
    <hyperlink r:id="rId429" ref="F431"/>
    <hyperlink r:id="rId430" ref="F432"/>
    <hyperlink r:id="rId431" ref="F433"/>
    <hyperlink r:id="rId432" ref="F434"/>
    <hyperlink r:id="rId433" ref="F435"/>
    <hyperlink r:id="rId434" ref="F436"/>
    <hyperlink r:id="rId435" ref="F437"/>
    <hyperlink r:id="rId436" ref="F438"/>
    <hyperlink r:id="rId437" ref="F439"/>
    <hyperlink r:id="rId438" ref="F440"/>
    <hyperlink r:id="rId439" ref="F441"/>
    <hyperlink r:id="rId440" ref="F442"/>
    <hyperlink r:id="rId441" ref="F443"/>
    <hyperlink r:id="rId442" ref="F444"/>
    <hyperlink r:id="rId443" ref="F445"/>
    <hyperlink r:id="rId444" ref="F446"/>
    <hyperlink r:id="rId445" ref="F447"/>
    <hyperlink r:id="rId446" ref="F448"/>
    <hyperlink r:id="rId447" ref="F449"/>
    <hyperlink r:id="rId448" ref="F450"/>
    <hyperlink r:id="rId449" ref="F451"/>
    <hyperlink r:id="rId450" ref="F452"/>
    <hyperlink r:id="rId451" ref="F453"/>
    <hyperlink r:id="rId452" ref="F454"/>
    <hyperlink r:id="rId453" ref="F455"/>
    <hyperlink r:id="rId454" ref="F456"/>
    <hyperlink r:id="rId455" ref="F457"/>
    <hyperlink r:id="rId456" ref="F458"/>
    <hyperlink r:id="rId457" ref="F459"/>
    <hyperlink r:id="rId458" ref="F460"/>
    <hyperlink r:id="rId459" ref="F461"/>
    <hyperlink r:id="rId460" ref="F462"/>
    <hyperlink r:id="rId461" ref="F463"/>
    <hyperlink r:id="rId462" ref="F464"/>
    <hyperlink r:id="rId463" ref="F465"/>
    <hyperlink r:id="rId464" ref="F466"/>
    <hyperlink r:id="rId465" ref="F467"/>
    <hyperlink r:id="rId466" ref="F468"/>
    <hyperlink r:id="rId467" ref="F469"/>
    <hyperlink r:id="rId468" ref="F470"/>
    <hyperlink r:id="rId469" ref="F471"/>
    <hyperlink r:id="rId470" ref="F472"/>
    <hyperlink r:id="rId471" ref="F473"/>
    <hyperlink r:id="rId472" ref="F474"/>
    <hyperlink r:id="rId473" ref="F475"/>
    <hyperlink r:id="rId474" ref="F476"/>
    <hyperlink r:id="rId475" ref="F477"/>
    <hyperlink r:id="rId476" ref="F478"/>
    <hyperlink r:id="rId477" ref="F479"/>
    <hyperlink r:id="rId478" ref="F480"/>
    <hyperlink r:id="rId479" ref="F481"/>
    <hyperlink r:id="rId480" ref="F482"/>
    <hyperlink r:id="rId481" ref="F483"/>
    <hyperlink r:id="rId482" ref="F484"/>
    <hyperlink r:id="rId483" ref="F485"/>
    <hyperlink r:id="rId484" ref="F486"/>
    <hyperlink r:id="rId485" ref="F487"/>
    <hyperlink r:id="rId486" ref="F488"/>
    <hyperlink r:id="rId487" ref="F489"/>
    <hyperlink r:id="rId488" ref="F490"/>
    <hyperlink r:id="rId489" ref="F491"/>
    <hyperlink r:id="rId490" ref="F492"/>
    <hyperlink r:id="rId491" ref="F493"/>
    <hyperlink r:id="rId492" ref="F494"/>
    <hyperlink r:id="rId493" ref="F495"/>
    <hyperlink r:id="rId494" ref="F496"/>
    <hyperlink r:id="rId495" ref="F497"/>
    <hyperlink r:id="rId496" ref="F498"/>
    <hyperlink r:id="rId497" ref="F499"/>
    <hyperlink r:id="rId498" ref="F500"/>
    <hyperlink r:id="rId499" ref="F501"/>
    <hyperlink r:id="rId500" ref="F502"/>
    <hyperlink r:id="rId501" ref="F503"/>
    <hyperlink r:id="rId502" ref="F504"/>
    <hyperlink r:id="rId503" ref="F505"/>
    <hyperlink r:id="rId504" ref="F506"/>
    <hyperlink r:id="rId505" ref="F507"/>
    <hyperlink r:id="rId506" ref="F508"/>
    <hyperlink r:id="rId507" ref="F509"/>
    <hyperlink r:id="rId508" ref="F510"/>
    <hyperlink r:id="rId509" ref="F511"/>
    <hyperlink r:id="rId510" ref="F512"/>
    <hyperlink r:id="rId511" ref="F513"/>
    <hyperlink r:id="rId512" ref="F514"/>
    <hyperlink r:id="rId513" ref="F515"/>
    <hyperlink r:id="rId514" ref="F516"/>
    <hyperlink r:id="rId515" ref="F517"/>
    <hyperlink r:id="rId516" ref="F518"/>
    <hyperlink r:id="rId517" ref="F519"/>
    <hyperlink r:id="rId518" ref="F520"/>
    <hyperlink r:id="rId519" ref="F521"/>
    <hyperlink r:id="rId520" ref="F522"/>
    <hyperlink r:id="rId521" ref="F523"/>
    <hyperlink r:id="rId522" ref="F524"/>
    <hyperlink r:id="rId523" ref="F525"/>
    <hyperlink r:id="rId524" ref="F526"/>
    <hyperlink r:id="rId525" ref="F527"/>
    <hyperlink r:id="rId526" ref="F528"/>
    <hyperlink r:id="rId527" ref="F529"/>
    <hyperlink r:id="rId528" ref="F530"/>
    <hyperlink r:id="rId529" ref="F531"/>
    <hyperlink r:id="rId530" ref="F532"/>
    <hyperlink r:id="rId531" ref="F533"/>
    <hyperlink r:id="rId532" ref="F534"/>
    <hyperlink r:id="rId533" ref="F535"/>
    <hyperlink r:id="rId534" ref="F536"/>
    <hyperlink r:id="rId535" ref="F537"/>
    <hyperlink r:id="rId536" ref="F538"/>
    <hyperlink r:id="rId537" ref="F539"/>
    <hyperlink r:id="rId538" ref="F540"/>
    <hyperlink r:id="rId539" ref="F541"/>
    <hyperlink r:id="rId540" ref="F542"/>
    <hyperlink r:id="rId541" ref="F543"/>
    <hyperlink r:id="rId542" ref="F544"/>
    <hyperlink r:id="rId543" ref="F545"/>
    <hyperlink r:id="rId544" ref="F546"/>
    <hyperlink r:id="rId545" ref="F547"/>
    <hyperlink r:id="rId546" ref="F548"/>
    <hyperlink r:id="rId547" ref="F549"/>
    <hyperlink r:id="rId548" ref="F550"/>
    <hyperlink r:id="rId549" ref="F551"/>
    <hyperlink r:id="rId550" ref="F552"/>
    <hyperlink r:id="rId551" ref="F553"/>
    <hyperlink r:id="rId552" ref="F554"/>
    <hyperlink r:id="rId553" ref="F555"/>
    <hyperlink r:id="rId554" ref="F556"/>
    <hyperlink r:id="rId555" ref="F557"/>
    <hyperlink r:id="rId556" ref="F558"/>
    <hyperlink r:id="rId557" ref="F559"/>
    <hyperlink r:id="rId558" ref="F560"/>
    <hyperlink r:id="rId559" ref="F561"/>
    <hyperlink r:id="rId560" ref="F562"/>
    <hyperlink r:id="rId561" ref="F563"/>
    <hyperlink r:id="rId562" ref="F564"/>
    <hyperlink r:id="rId563" ref="F565"/>
    <hyperlink r:id="rId564" ref="F566"/>
    <hyperlink r:id="rId565" ref="F567"/>
    <hyperlink r:id="rId566" ref="F568"/>
    <hyperlink r:id="rId567" ref="F569"/>
    <hyperlink r:id="rId568" ref="F570"/>
    <hyperlink r:id="rId569" ref="F571"/>
    <hyperlink r:id="rId570" ref="F572"/>
    <hyperlink r:id="rId571" ref="F573"/>
    <hyperlink r:id="rId572" ref="F574"/>
    <hyperlink r:id="rId573" ref="F575"/>
    <hyperlink r:id="rId574" ref="F576"/>
    <hyperlink r:id="rId575" ref="F577"/>
    <hyperlink r:id="rId576" ref="F578"/>
    <hyperlink r:id="rId577" ref="F579"/>
    <hyperlink r:id="rId578" ref="F580"/>
    <hyperlink r:id="rId579" ref="F581"/>
    <hyperlink r:id="rId580" ref="F582"/>
    <hyperlink r:id="rId581" ref="F583"/>
    <hyperlink r:id="rId582" ref="F584"/>
    <hyperlink r:id="rId583" ref="F585"/>
    <hyperlink r:id="rId584" ref="F586"/>
    <hyperlink r:id="rId585" ref="F587"/>
    <hyperlink r:id="rId586" ref="F588"/>
    <hyperlink r:id="rId587" ref="F589"/>
    <hyperlink r:id="rId588" ref="F590"/>
    <hyperlink r:id="rId589" ref="F591"/>
    <hyperlink r:id="rId590" ref="F592"/>
    <hyperlink r:id="rId591" ref="F593"/>
    <hyperlink r:id="rId592" ref="F594"/>
    <hyperlink r:id="rId593" ref="F595"/>
    <hyperlink r:id="rId594" ref="F596"/>
    <hyperlink r:id="rId595" ref="F597"/>
    <hyperlink r:id="rId596" ref="F598"/>
    <hyperlink r:id="rId597" ref="F599"/>
    <hyperlink r:id="rId598" ref="F600"/>
    <hyperlink r:id="rId599" ref="F601"/>
    <hyperlink r:id="rId600" ref="F602"/>
    <hyperlink r:id="rId601" ref="F603"/>
    <hyperlink r:id="rId602" ref="F604"/>
    <hyperlink r:id="rId603" ref="F605"/>
    <hyperlink r:id="rId604" ref="F606"/>
    <hyperlink r:id="rId605" ref="F607"/>
    <hyperlink r:id="rId606" ref="F608"/>
    <hyperlink r:id="rId607" ref="F609"/>
    <hyperlink r:id="rId608" ref="F610"/>
    <hyperlink r:id="rId609" ref="F611"/>
    <hyperlink r:id="rId610" ref="F612"/>
    <hyperlink r:id="rId611" ref="F613"/>
    <hyperlink r:id="rId612" ref="F614"/>
    <hyperlink r:id="rId613" ref="F615"/>
    <hyperlink r:id="rId614" ref="F616"/>
    <hyperlink r:id="rId615" ref="F617"/>
    <hyperlink r:id="rId616" ref="F618"/>
    <hyperlink r:id="rId617" ref="F619"/>
    <hyperlink r:id="rId618" ref="F620"/>
    <hyperlink r:id="rId619" ref="F621"/>
    <hyperlink r:id="rId620" ref="F622"/>
    <hyperlink r:id="rId621" ref="F623"/>
    <hyperlink r:id="rId622" ref="F624"/>
    <hyperlink r:id="rId623" ref="F625"/>
    <hyperlink r:id="rId624" ref="F626"/>
    <hyperlink r:id="rId625" ref="F627"/>
    <hyperlink r:id="rId626" ref="F628"/>
    <hyperlink r:id="rId627" ref="F629"/>
    <hyperlink r:id="rId628" ref="F630"/>
    <hyperlink r:id="rId629" ref="F631"/>
    <hyperlink r:id="rId630" ref="F632"/>
    <hyperlink r:id="rId631" ref="F633"/>
    <hyperlink r:id="rId632" ref="F634"/>
    <hyperlink r:id="rId633" ref="F635"/>
    <hyperlink r:id="rId634" ref="F636"/>
    <hyperlink r:id="rId635" ref="F637"/>
    <hyperlink r:id="rId636" ref="F638"/>
    <hyperlink r:id="rId637" ref="F639"/>
    <hyperlink r:id="rId638" ref="F640"/>
    <hyperlink r:id="rId639" ref="F641"/>
    <hyperlink r:id="rId640" ref="F642"/>
    <hyperlink r:id="rId641" ref="F643"/>
    <hyperlink r:id="rId642" ref="F644"/>
    <hyperlink r:id="rId643" ref="F645"/>
    <hyperlink r:id="rId644" ref="F646"/>
    <hyperlink r:id="rId645" ref="F647"/>
    <hyperlink r:id="rId646" ref="F648"/>
    <hyperlink r:id="rId647" ref="F649"/>
    <hyperlink r:id="rId648" ref="F650"/>
    <hyperlink r:id="rId649" ref="F651"/>
    <hyperlink r:id="rId650" ref="F652"/>
    <hyperlink r:id="rId651" ref="F653"/>
    <hyperlink r:id="rId652" ref="F654"/>
    <hyperlink r:id="rId653" ref="F655"/>
    <hyperlink r:id="rId654" ref="F656"/>
    <hyperlink r:id="rId655" ref="F657"/>
    <hyperlink r:id="rId656" ref="F658"/>
    <hyperlink r:id="rId657" ref="F659"/>
    <hyperlink r:id="rId658" ref="F660"/>
    <hyperlink r:id="rId659" ref="F661"/>
    <hyperlink r:id="rId660" ref="F662"/>
    <hyperlink r:id="rId661" ref="F663"/>
    <hyperlink r:id="rId662" ref="F664"/>
    <hyperlink r:id="rId663" ref="F665"/>
    <hyperlink r:id="rId664" ref="F666"/>
    <hyperlink r:id="rId665" ref="F667"/>
    <hyperlink r:id="rId666" ref="F668"/>
    <hyperlink r:id="rId667" ref="F669"/>
    <hyperlink r:id="rId668" ref="F670"/>
    <hyperlink r:id="rId669" ref="F671"/>
    <hyperlink r:id="rId670" ref="F672"/>
    <hyperlink r:id="rId671" ref="F673"/>
    <hyperlink r:id="rId672" ref="F674"/>
    <hyperlink r:id="rId673" ref="F675"/>
    <hyperlink r:id="rId674" ref="F676"/>
    <hyperlink r:id="rId675" ref="F677"/>
    <hyperlink r:id="rId676" ref="F678"/>
    <hyperlink r:id="rId677" ref="F679"/>
    <hyperlink r:id="rId678" ref="F680"/>
    <hyperlink r:id="rId679" ref="F681"/>
    <hyperlink r:id="rId680" ref="F682"/>
    <hyperlink r:id="rId681" ref="F683"/>
    <hyperlink r:id="rId682" ref="F684"/>
    <hyperlink r:id="rId683" ref="F685"/>
    <hyperlink r:id="rId684" ref="F686"/>
    <hyperlink r:id="rId685" ref="F687"/>
    <hyperlink r:id="rId686" ref="F688"/>
    <hyperlink r:id="rId687" ref="F689"/>
    <hyperlink r:id="rId688" ref="F690"/>
    <hyperlink r:id="rId689" ref="F691"/>
    <hyperlink r:id="rId690" ref="F692"/>
    <hyperlink r:id="rId691" ref="F693"/>
    <hyperlink r:id="rId692" ref="F694"/>
    <hyperlink r:id="rId693" ref="F695"/>
    <hyperlink r:id="rId694" ref="F696"/>
    <hyperlink r:id="rId695" ref="F697"/>
    <hyperlink r:id="rId696" ref="F698"/>
    <hyperlink r:id="rId697" ref="F699"/>
    <hyperlink r:id="rId698" ref="F700"/>
    <hyperlink r:id="rId699" ref="F701"/>
    <hyperlink r:id="rId700" ref="F702"/>
    <hyperlink r:id="rId701" ref="F703"/>
    <hyperlink r:id="rId702" ref="F704"/>
    <hyperlink r:id="rId703" ref="F705"/>
    <hyperlink r:id="rId704" ref="F706"/>
    <hyperlink r:id="rId705" ref="F707"/>
    <hyperlink r:id="rId706" ref="F708"/>
    <hyperlink r:id="rId707" ref="F709"/>
    <hyperlink r:id="rId708" ref="F710"/>
    <hyperlink r:id="rId709" ref="F711"/>
    <hyperlink r:id="rId710" ref="F712"/>
    <hyperlink r:id="rId711" ref="F713"/>
    <hyperlink r:id="rId712" ref="F714"/>
    <hyperlink r:id="rId713" ref="F715"/>
    <hyperlink r:id="rId714" ref="F716"/>
    <hyperlink r:id="rId715" ref="F717"/>
    <hyperlink r:id="rId716" ref="F718"/>
    <hyperlink r:id="rId717" ref="F719"/>
    <hyperlink r:id="rId718" ref="F720"/>
    <hyperlink r:id="rId719" ref="F721"/>
    <hyperlink r:id="rId720" ref="F722"/>
    <hyperlink r:id="rId721" ref="F723"/>
    <hyperlink r:id="rId722" ref="F724"/>
    <hyperlink r:id="rId723" ref="F725"/>
    <hyperlink r:id="rId724" ref="F726"/>
    <hyperlink r:id="rId725" ref="F727"/>
    <hyperlink r:id="rId726" ref="F728"/>
    <hyperlink r:id="rId727" ref="F729"/>
    <hyperlink r:id="rId728" ref="F730"/>
    <hyperlink r:id="rId729" ref="F731"/>
    <hyperlink r:id="rId730" ref="F732"/>
    <hyperlink r:id="rId731" ref="F733"/>
    <hyperlink r:id="rId732" ref="F734"/>
    <hyperlink r:id="rId733" ref="F735"/>
    <hyperlink r:id="rId734" ref="F736"/>
    <hyperlink r:id="rId735" ref="F737"/>
    <hyperlink r:id="rId736" ref="F738"/>
    <hyperlink r:id="rId737" ref="F739"/>
    <hyperlink r:id="rId738" ref="F740"/>
    <hyperlink r:id="rId739" ref="F741"/>
    <hyperlink r:id="rId740" ref="F742"/>
    <hyperlink r:id="rId741" ref="F743"/>
    <hyperlink r:id="rId742" ref="F744"/>
    <hyperlink r:id="rId743" ref="F745"/>
    <hyperlink r:id="rId744" ref="F746"/>
    <hyperlink r:id="rId745" ref="F747"/>
    <hyperlink r:id="rId746" ref="F748"/>
    <hyperlink r:id="rId747" ref="F749"/>
    <hyperlink r:id="rId748" ref="F750"/>
    <hyperlink r:id="rId749" ref="F751"/>
    <hyperlink r:id="rId750" ref="F752"/>
    <hyperlink r:id="rId751" ref="F753"/>
    <hyperlink r:id="rId752" ref="F754"/>
    <hyperlink r:id="rId753" ref="F755"/>
    <hyperlink r:id="rId754" ref="F756"/>
    <hyperlink r:id="rId755" ref="F757"/>
    <hyperlink r:id="rId756" ref="F758"/>
    <hyperlink r:id="rId757" ref="F759"/>
    <hyperlink r:id="rId758" ref="F760"/>
    <hyperlink r:id="rId759" ref="F761"/>
    <hyperlink r:id="rId760" ref="F762"/>
    <hyperlink r:id="rId761" ref="F763"/>
    <hyperlink r:id="rId762" ref="F764"/>
    <hyperlink r:id="rId763" ref="F765"/>
    <hyperlink r:id="rId764" ref="F766"/>
    <hyperlink r:id="rId765" ref="F767"/>
    <hyperlink r:id="rId766" ref="F768"/>
    <hyperlink r:id="rId767" ref="F769"/>
    <hyperlink r:id="rId768" ref="F770"/>
    <hyperlink r:id="rId769" ref="F771"/>
    <hyperlink r:id="rId770" ref="F772"/>
    <hyperlink r:id="rId771" ref="F773"/>
    <hyperlink r:id="rId772" ref="F774"/>
    <hyperlink r:id="rId773" ref="F775"/>
    <hyperlink r:id="rId774" ref="F776"/>
    <hyperlink r:id="rId775" ref="F777"/>
    <hyperlink r:id="rId776" ref="F778"/>
    <hyperlink r:id="rId777" ref="F779"/>
    <hyperlink r:id="rId778" ref="F780"/>
    <hyperlink r:id="rId779" ref="F781"/>
    <hyperlink r:id="rId780" ref="F782"/>
    <hyperlink r:id="rId781" ref="F783"/>
    <hyperlink r:id="rId782" ref="F784"/>
    <hyperlink r:id="rId783" ref="F785"/>
    <hyperlink r:id="rId784" ref="F786"/>
    <hyperlink r:id="rId785" ref="F787"/>
    <hyperlink r:id="rId786" ref="F788"/>
    <hyperlink r:id="rId787" ref="F789"/>
    <hyperlink r:id="rId788" ref="F790"/>
    <hyperlink r:id="rId789" ref="F791"/>
    <hyperlink r:id="rId790" ref="F792"/>
    <hyperlink r:id="rId791" ref="F793"/>
    <hyperlink r:id="rId792" ref="F794"/>
    <hyperlink r:id="rId793" ref="F795"/>
    <hyperlink r:id="rId794" ref="F796"/>
    <hyperlink r:id="rId795" ref="F797"/>
    <hyperlink r:id="rId796" ref="F798"/>
    <hyperlink r:id="rId797" ref="F799"/>
    <hyperlink r:id="rId798" ref="F800"/>
    <hyperlink r:id="rId799" ref="F801"/>
    <hyperlink r:id="rId800" ref="F802"/>
    <hyperlink r:id="rId801" ref="F803"/>
    <hyperlink r:id="rId802" ref="F804"/>
    <hyperlink r:id="rId803" ref="F805"/>
    <hyperlink r:id="rId804" ref="F806"/>
    <hyperlink r:id="rId805" ref="F807"/>
    <hyperlink r:id="rId806" ref="F808"/>
    <hyperlink r:id="rId807" ref="F809"/>
    <hyperlink r:id="rId808" ref="F810"/>
    <hyperlink r:id="rId809" ref="F811"/>
    <hyperlink r:id="rId810" ref="F812"/>
    <hyperlink r:id="rId811" ref="F813"/>
    <hyperlink r:id="rId812" ref="F814"/>
    <hyperlink r:id="rId813" ref="F815"/>
    <hyperlink r:id="rId814" ref="F816"/>
    <hyperlink r:id="rId815" ref="F817"/>
    <hyperlink r:id="rId816" ref="F818"/>
    <hyperlink r:id="rId817" ref="F819"/>
    <hyperlink r:id="rId818" ref="F820"/>
    <hyperlink r:id="rId819" ref="F821"/>
    <hyperlink r:id="rId820" ref="F822"/>
    <hyperlink r:id="rId821" ref="F823"/>
    <hyperlink r:id="rId822" ref="F824"/>
    <hyperlink r:id="rId823" ref="F825"/>
    <hyperlink r:id="rId824" ref="F826"/>
    <hyperlink r:id="rId825" ref="F827"/>
    <hyperlink r:id="rId826" ref="F828"/>
    <hyperlink r:id="rId827" ref="F829"/>
    <hyperlink r:id="rId828" ref="F830"/>
    <hyperlink r:id="rId829" ref="F831"/>
    <hyperlink r:id="rId830" ref="F832"/>
    <hyperlink r:id="rId831" ref="F833"/>
    <hyperlink r:id="rId832" ref="F834"/>
    <hyperlink r:id="rId833" ref="F835"/>
    <hyperlink r:id="rId834" ref="F836"/>
    <hyperlink r:id="rId835" ref="F837"/>
    <hyperlink r:id="rId836" ref="F838"/>
    <hyperlink r:id="rId837" ref="F839"/>
    <hyperlink r:id="rId838" ref="F840"/>
    <hyperlink r:id="rId839" ref="F841"/>
    <hyperlink r:id="rId840" ref="F842"/>
    <hyperlink r:id="rId841" ref="F843"/>
    <hyperlink r:id="rId842" ref="F844"/>
    <hyperlink r:id="rId843" ref="F845"/>
    <hyperlink r:id="rId844" ref="F846"/>
    <hyperlink r:id="rId845" ref="F847"/>
    <hyperlink r:id="rId846" ref="F848"/>
    <hyperlink r:id="rId847" ref="F849"/>
    <hyperlink r:id="rId848" ref="F850"/>
    <hyperlink r:id="rId849" ref="F851"/>
    <hyperlink r:id="rId850" ref="F852"/>
    <hyperlink r:id="rId851" ref="F853"/>
    <hyperlink r:id="rId852" ref="F854"/>
    <hyperlink r:id="rId853" ref="F855"/>
    <hyperlink r:id="rId854" ref="F856"/>
    <hyperlink r:id="rId855" ref="F857"/>
    <hyperlink r:id="rId856" ref="F858"/>
    <hyperlink r:id="rId857" ref="F859"/>
    <hyperlink r:id="rId858" ref="F860"/>
    <hyperlink r:id="rId859" ref="F861"/>
    <hyperlink r:id="rId860" ref="F862"/>
    <hyperlink r:id="rId861" ref="F863"/>
    <hyperlink r:id="rId862" ref="F864"/>
    <hyperlink r:id="rId863" ref="F865"/>
    <hyperlink r:id="rId864" ref="F866"/>
    <hyperlink r:id="rId865" ref="F867"/>
    <hyperlink r:id="rId866" ref="F868"/>
    <hyperlink r:id="rId867" ref="F869"/>
    <hyperlink r:id="rId868" ref="F870"/>
    <hyperlink r:id="rId869" ref="F871"/>
    <hyperlink r:id="rId870" ref="F872"/>
    <hyperlink r:id="rId871" ref="F873"/>
    <hyperlink r:id="rId872" ref="F874"/>
    <hyperlink r:id="rId873" ref="F875"/>
    <hyperlink r:id="rId874" ref="F876"/>
    <hyperlink r:id="rId875" ref="F877"/>
    <hyperlink r:id="rId876" ref="F878"/>
    <hyperlink r:id="rId877" ref="F879"/>
    <hyperlink r:id="rId878" ref="F880"/>
    <hyperlink r:id="rId879" ref="F881"/>
    <hyperlink r:id="rId880" ref="F882"/>
    <hyperlink r:id="rId881" ref="F883"/>
    <hyperlink r:id="rId882" ref="F884"/>
    <hyperlink r:id="rId883" ref="F885"/>
    <hyperlink r:id="rId884" ref="F886"/>
    <hyperlink r:id="rId885" ref="F887"/>
    <hyperlink r:id="rId886" ref="F888"/>
    <hyperlink r:id="rId887" ref="F889"/>
    <hyperlink r:id="rId888" ref="F890"/>
    <hyperlink r:id="rId889" ref="F891"/>
    <hyperlink r:id="rId890" ref="F892"/>
    <hyperlink r:id="rId891" ref="F893"/>
    <hyperlink r:id="rId892" ref="F894"/>
    <hyperlink r:id="rId893" ref="F895"/>
    <hyperlink r:id="rId894" ref="F896"/>
    <hyperlink r:id="rId895" ref="F897"/>
    <hyperlink r:id="rId896" ref="F898"/>
    <hyperlink r:id="rId897" ref="F899"/>
    <hyperlink r:id="rId898" ref="F900"/>
    <hyperlink r:id="rId899" ref="F901"/>
    <hyperlink r:id="rId900" ref="F902"/>
    <hyperlink r:id="rId901" ref="F903"/>
    <hyperlink r:id="rId902" ref="F904"/>
    <hyperlink r:id="rId903" ref="F905"/>
    <hyperlink r:id="rId904" ref="F906"/>
    <hyperlink r:id="rId905" ref="F907"/>
    <hyperlink r:id="rId906" ref="F908"/>
    <hyperlink r:id="rId907" ref="F909"/>
    <hyperlink r:id="rId908" ref="F910"/>
    <hyperlink r:id="rId909" ref="F911"/>
    <hyperlink r:id="rId910" ref="F912"/>
    <hyperlink r:id="rId911" ref="F913"/>
    <hyperlink r:id="rId912" ref="F914"/>
    <hyperlink r:id="rId913" ref="F915"/>
    <hyperlink r:id="rId914" ref="F916"/>
    <hyperlink r:id="rId915" ref="F917"/>
    <hyperlink r:id="rId916" ref="F918"/>
    <hyperlink r:id="rId917" ref="F919"/>
    <hyperlink r:id="rId918" ref="F920"/>
    <hyperlink r:id="rId919" ref="F921"/>
    <hyperlink r:id="rId920" ref="F922"/>
    <hyperlink r:id="rId921" ref="F923"/>
    <hyperlink r:id="rId922" ref="F924"/>
    <hyperlink r:id="rId923" ref="F925"/>
    <hyperlink r:id="rId924" ref="F926"/>
    <hyperlink r:id="rId925" ref="F927"/>
    <hyperlink r:id="rId926" ref="F928"/>
    <hyperlink r:id="rId927" ref="F929"/>
    <hyperlink r:id="rId928" ref="F930"/>
    <hyperlink r:id="rId929" ref="F931"/>
    <hyperlink r:id="rId930" ref="F932"/>
    <hyperlink r:id="rId931" ref="F933"/>
    <hyperlink r:id="rId932" ref="F934"/>
    <hyperlink r:id="rId933" ref="F935"/>
    <hyperlink r:id="rId934" ref="F936"/>
    <hyperlink r:id="rId935" ref="F937"/>
    <hyperlink r:id="rId936" ref="F938"/>
    <hyperlink r:id="rId937" ref="F939"/>
    <hyperlink r:id="rId938" ref="F940"/>
    <hyperlink r:id="rId939" ref="F941"/>
    <hyperlink r:id="rId940" ref="F942"/>
    <hyperlink r:id="rId941" ref="F943"/>
    <hyperlink r:id="rId942" ref="F944"/>
    <hyperlink r:id="rId943" ref="F945"/>
    <hyperlink r:id="rId944" ref="F946"/>
    <hyperlink r:id="rId945" ref="F947"/>
    <hyperlink r:id="rId946" ref="F948"/>
    <hyperlink r:id="rId947" ref="F949"/>
    <hyperlink r:id="rId948" ref="F950"/>
    <hyperlink r:id="rId949" ref="F951"/>
    <hyperlink r:id="rId950" ref="F952"/>
    <hyperlink r:id="rId951" ref="F953"/>
    <hyperlink r:id="rId952" ref="F954"/>
    <hyperlink r:id="rId953" ref="F955"/>
    <hyperlink r:id="rId954" ref="F956"/>
    <hyperlink r:id="rId955" ref="F957"/>
    <hyperlink r:id="rId956" ref="F958"/>
    <hyperlink r:id="rId957" ref="F959"/>
    <hyperlink r:id="rId958" ref="F960"/>
    <hyperlink r:id="rId959" ref="F961"/>
    <hyperlink r:id="rId960" ref="F962"/>
    <hyperlink r:id="rId961" ref="F963"/>
    <hyperlink r:id="rId962" ref="F964"/>
    <hyperlink r:id="rId963" ref="F965"/>
    <hyperlink r:id="rId964" ref="F966"/>
    <hyperlink r:id="rId965" ref="F967"/>
    <hyperlink r:id="rId966" ref="F968"/>
    <hyperlink r:id="rId967" ref="F969"/>
    <hyperlink r:id="rId968" ref="F970"/>
    <hyperlink r:id="rId969" ref="F971"/>
    <hyperlink r:id="rId970" ref="F972"/>
    <hyperlink r:id="rId971" ref="F973"/>
    <hyperlink r:id="rId972" ref="F974"/>
    <hyperlink r:id="rId973" ref="F975"/>
    <hyperlink r:id="rId974" ref="F976"/>
    <hyperlink r:id="rId975" ref="F977"/>
    <hyperlink r:id="rId976" ref="F978"/>
    <hyperlink r:id="rId977" ref="F979"/>
    <hyperlink r:id="rId978" ref="F980"/>
    <hyperlink r:id="rId979" ref="F981"/>
    <hyperlink r:id="rId980" ref="F982"/>
    <hyperlink r:id="rId981" ref="F983"/>
    <hyperlink r:id="rId982" ref="F984"/>
    <hyperlink r:id="rId983" ref="F985"/>
    <hyperlink r:id="rId984" ref="F986"/>
    <hyperlink r:id="rId985" ref="F987"/>
    <hyperlink r:id="rId986" ref="F988"/>
    <hyperlink r:id="rId987" ref="F989"/>
    <hyperlink r:id="rId988" ref="F990"/>
    <hyperlink r:id="rId989" ref="F991"/>
    <hyperlink r:id="rId990" ref="F992"/>
    <hyperlink r:id="rId991" ref="F993"/>
    <hyperlink r:id="rId992" ref="F994"/>
    <hyperlink r:id="rId993" ref="F995"/>
    <hyperlink r:id="rId994" ref="F996"/>
    <hyperlink r:id="rId995" ref="F997"/>
    <hyperlink r:id="rId996" ref="F998"/>
    <hyperlink r:id="rId997" ref="F999"/>
    <hyperlink r:id="rId998" ref="F1000"/>
    <hyperlink r:id="rId999" ref="F1001"/>
    <hyperlink r:id="rId1000" ref="F1002"/>
    <hyperlink r:id="rId1001" ref="F1003"/>
    <hyperlink r:id="rId1002" ref="F1004"/>
    <hyperlink r:id="rId1003" ref="F1005"/>
    <hyperlink r:id="rId1004" ref="F1006"/>
    <hyperlink r:id="rId1005" ref="F1007"/>
    <hyperlink r:id="rId1006" ref="F1008"/>
    <hyperlink r:id="rId1007" ref="F1009"/>
    <hyperlink r:id="rId1008" ref="F1010"/>
    <hyperlink r:id="rId1009" ref="F1011"/>
    <hyperlink r:id="rId1010" ref="F1012"/>
    <hyperlink r:id="rId1011" ref="F1013"/>
    <hyperlink r:id="rId1012" ref="F1014"/>
    <hyperlink r:id="rId1013" ref="F1015"/>
    <hyperlink r:id="rId1014" ref="F1016"/>
    <hyperlink r:id="rId1015" ref="F1017"/>
    <hyperlink r:id="rId1016" ref="F1018"/>
    <hyperlink r:id="rId1017" ref="F1019"/>
    <hyperlink r:id="rId1018" ref="F1020"/>
    <hyperlink r:id="rId1019" ref="F1021"/>
    <hyperlink r:id="rId1020" ref="F1022"/>
    <hyperlink r:id="rId1021" ref="F1023"/>
    <hyperlink r:id="rId1022" ref="F1024"/>
    <hyperlink r:id="rId1023" ref="F1025"/>
    <hyperlink r:id="rId1024" ref="F1026"/>
    <hyperlink r:id="rId1025" ref="F1027"/>
    <hyperlink r:id="rId1026" ref="F1028"/>
    <hyperlink r:id="rId1027" ref="F1029"/>
    <hyperlink r:id="rId1028" ref="F1030"/>
    <hyperlink r:id="rId1029" ref="F1031"/>
    <hyperlink r:id="rId1030" ref="F1032"/>
    <hyperlink r:id="rId1031" ref="F1033"/>
    <hyperlink r:id="rId1032" ref="F1034"/>
    <hyperlink r:id="rId1033" ref="F1035"/>
    <hyperlink r:id="rId1034" ref="F1036"/>
    <hyperlink r:id="rId1035" ref="F1037"/>
    <hyperlink r:id="rId1036" ref="F1038"/>
    <hyperlink r:id="rId1037" ref="F1039"/>
    <hyperlink r:id="rId1038" ref="F1040"/>
    <hyperlink r:id="rId1039" ref="F1041"/>
    <hyperlink r:id="rId1040" ref="F1042"/>
    <hyperlink r:id="rId1041" ref="F1043"/>
    <hyperlink r:id="rId1042" ref="F1044"/>
    <hyperlink r:id="rId1043" ref="F1045"/>
    <hyperlink r:id="rId1044" ref="F1046"/>
    <hyperlink r:id="rId1045" ref="F1047"/>
    <hyperlink r:id="rId1046" ref="F1048"/>
    <hyperlink r:id="rId1047" ref="F1049"/>
    <hyperlink r:id="rId1048" ref="F1050"/>
    <hyperlink r:id="rId1049" ref="F1051"/>
    <hyperlink r:id="rId1050" ref="F1052"/>
    <hyperlink r:id="rId1051" ref="F1053"/>
    <hyperlink r:id="rId1052" ref="F1054"/>
    <hyperlink r:id="rId1053" ref="F1055"/>
    <hyperlink r:id="rId1054" ref="F1056"/>
    <hyperlink r:id="rId1055" ref="F1057"/>
    <hyperlink r:id="rId1056" ref="F1058"/>
    <hyperlink r:id="rId1057" ref="F1059"/>
    <hyperlink r:id="rId1058" ref="F1060"/>
    <hyperlink r:id="rId1059" ref="F1061"/>
    <hyperlink r:id="rId1060" ref="F1062"/>
    <hyperlink r:id="rId1061" ref="F1063"/>
    <hyperlink r:id="rId1062" ref="F1064"/>
    <hyperlink r:id="rId1063" ref="F1065"/>
    <hyperlink r:id="rId1064" ref="F1066"/>
    <hyperlink r:id="rId1065" ref="F1067"/>
    <hyperlink r:id="rId1066" ref="F1068"/>
    <hyperlink r:id="rId1067" ref="F1069"/>
    <hyperlink r:id="rId1068" ref="F1070"/>
    <hyperlink r:id="rId1069" ref="F1071"/>
    <hyperlink r:id="rId1070" ref="F1072"/>
    <hyperlink r:id="rId1071" ref="F1073"/>
    <hyperlink r:id="rId1072" ref="F1074"/>
    <hyperlink r:id="rId1073" ref="F1075"/>
    <hyperlink r:id="rId1074" ref="F1076"/>
    <hyperlink r:id="rId1075" ref="F1077"/>
    <hyperlink r:id="rId1076" ref="F1078"/>
    <hyperlink r:id="rId1077" ref="F1079"/>
    <hyperlink r:id="rId1078" ref="F1080"/>
    <hyperlink r:id="rId1079" ref="F1081"/>
    <hyperlink r:id="rId1080" ref="F1082"/>
    <hyperlink r:id="rId1081" ref="F1083"/>
    <hyperlink r:id="rId1082" ref="F1084"/>
    <hyperlink r:id="rId1083" ref="F1085"/>
    <hyperlink r:id="rId1084" ref="F1086"/>
    <hyperlink r:id="rId1085" ref="F1087"/>
    <hyperlink r:id="rId1086" ref="F1088"/>
    <hyperlink r:id="rId1087" ref="F1089"/>
    <hyperlink r:id="rId1088" ref="F1090"/>
    <hyperlink r:id="rId1089" ref="F1091"/>
    <hyperlink r:id="rId1090" ref="F1092"/>
    <hyperlink r:id="rId1091" ref="F1093"/>
    <hyperlink r:id="rId1092" ref="F1094"/>
    <hyperlink r:id="rId1093" ref="F1095"/>
    <hyperlink r:id="rId1094" ref="F1096"/>
    <hyperlink r:id="rId1095" ref="F1097"/>
    <hyperlink r:id="rId1096" ref="F1098"/>
    <hyperlink r:id="rId1097" ref="F1099"/>
    <hyperlink r:id="rId1098" ref="F1100"/>
    <hyperlink r:id="rId1099" ref="F1101"/>
    <hyperlink r:id="rId1100" ref="F1102"/>
    <hyperlink r:id="rId1101" ref="F1103"/>
    <hyperlink r:id="rId1102" ref="F1104"/>
    <hyperlink r:id="rId1103" ref="F1105"/>
    <hyperlink r:id="rId1104" ref="F1106"/>
    <hyperlink r:id="rId1105" ref="F1107"/>
    <hyperlink r:id="rId1106" ref="F1108"/>
    <hyperlink r:id="rId1107" ref="F1109"/>
    <hyperlink r:id="rId1108" ref="F1110"/>
    <hyperlink r:id="rId1109" ref="F1111"/>
    <hyperlink r:id="rId1110" ref="F1112"/>
    <hyperlink r:id="rId1111" ref="F1113"/>
    <hyperlink r:id="rId1112" ref="F1114"/>
    <hyperlink r:id="rId1113" ref="F1115"/>
    <hyperlink r:id="rId1114" ref="F1116"/>
    <hyperlink r:id="rId1115" ref="F1117"/>
    <hyperlink r:id="rId1116" ref="F1118"/>
    <hyperlink r:id="rId1117" ref="F1119"/>
    <hyperlink r:id="rId1118" ref="F1120"/>
    <hyperlink r:id="rId1119" ref="F1121"/>
    <hyperlink r:id="rId1120" ref="F1122"/>
    <hyperlink r:id="rId1121" ref="F1123"/>
    <hyperlink r:id="rId1122" ref="F1124"/>
    <hyperlink r:id="rId1123" ref="F1125"/>
    <hyperlink r:id="rId1124" ref="F1126"/>
    <hyperlink r:id="rId1125" ref="F1127"/>
    <hyperlink r:id="rId1126" ref="F1128"/>
    <hyperlink r:id="rId1127" ref="F1129"/>
    <hyperlink r:id="rId1128" ref="F1130"/>
    <hyperlink r:id="rId1129" ref="F1131"/>
    <hyperlink r:id="rId1130" ref="F1132"/>
    <hyperlink r:id="rId1131" ref="F1133"/>
    <hyperlink r:id="rId1132" ref="F1134"/>
    <hyperlink r:id="rId1133" ref="F1135"/>
    <hyperlink r:id="rId1134" ref="F1136"/>
    <hyperlink r:id="rId1135" ref="F1137"/>
    <hyperlink r:id="rId1136" ref="F1138"/>
    <hyperlink r:id="rId1137" ref="F1139"/>
    <hyperlink r:id="rId1138" ref="F1140"/>
    <hyperlink r:id="rId1139" ref="F1141"/>
    <hyperlink r:id="rId1140" ref="F1142"/>
    <hyperlink r:id="rId1141" ref="F1143"/>
    <hyperlink r:id="rId1142" ref="F1144"/>
    <hyperlink r:id="rId1143" ref="F1145"/>
    <hyperlink r:id="rId1144" ref="F1146"/>
    <hyperlink r:id="rId1145" ref="F1147"/>
    <hyperlink r:id="rId1146" ref="F1148"/>
    <hyperlink r:id="rId1147" ref="F1149"/>
    <hyperlink r:id="rId1148" ref="F1150"/>
    <hyperlink r:id="rId1149" ref="F1151"/>
    <hyperlink r:id="rId1150" ref="F1152"/>
    <hyperlink r:id="rId1151" ref="F1153"/>
    <hyperlink r:id="rId1152" ref="F1154"/>
    <hyperlink r:id="rId1153" ref="F1155"/>
    <hyperlink r:id="rId1154" ref="F1156"/>
    <hyperlink r:id="rId1155" ref="F1157"/>
    <hyperlink r:id="rId1156" ref="F1158"/>
    <hyperlink r:id="rId1157" ref="F1159"/>
    <hyperlink r:id="rId1158" ref="F1160"/>
    <hyperlink r:id="rId1159" ref="F1161"/>
    <hyperlink r:id="rId1160" ref="F1162"/>
    <hyperlink r:id="rId1161" ref="F1163"/>
    <hyperlink r:id="rId1162" ref="F1164"/>
    <hyperlink r:id="rId1163" ref="F1165"/>
    <hyperlink r:id="rId1164" ref="F1166"/>
    <hyperlink r:id="rId1165" ref="F1167"/>
    <hyperlink r:id="rId1166" ref="F1168"/>
    <hyperlink r:id="rId1167" ref="F1169"/>
    <hyperlink r:id="rId1168" ref="F1170"/>
    <hyperlink r:id="rId1169" ref="F1171"/>
    <hyperlink r:id="rId1170" ref="F1172"/>
    <hyperlink r:id="rId1171" ref="F1173"/>
    <hyperlink r:id="rId1172" ref="F1174"/>
    <hyperlink r:id="rId1173" ref="F1175"/>
    <hyperlink r:id="rId1174" ref="F1176"/>
    <hyperlink r:id="rId1175" ref="F1177"/>
    <hyperlink r:id="rId1176" ref="F1178"/>
    <hyperlink r:id="rId1177" ref="F1179"/>
    <hyperlink r:id="rId1178" ref="F1180"/>
    <hyperlink r:id="rId1179" ref="F1181"/>
    <hyperlink r:id="rId1180" ref="F1182"/>
    <hyperlink r:id="rId1181" ref="F1183"/>
    <hyperlink r:id="rId1182" ref="F1184"/>
    <hyperlink r:id="rId1183" ref="F1185"/>
    <hyperlink r:id="rId1184" ref="F1186"/>
    <hyperlink r:id="rId1185" ref="F1187"/>
    <hyperlink r:id="rId1186" ref="F1188"/>
    <hyperlink r:id="rId1187" ref="F1189"/>
    <hyperlink r:id="rId1188" ref="F1190"/>
    <hyperlink r:id="rId1189" ref="F1191"/>
    <hyperlink r:id="rId1190" ref="F1192"/>
    <hyperlink r:id="rId1191" ref="F1193"/>
    <hyperlink r:id="rId1192" ref="F1194"/>
    <hyperlink r:id="rId1193" ref="F1195"/>
    <hyperlink r:id="rId1194" ref="F1196"/>
    <hyperlink r:id="rId1195" ref="F1197"/>
    <hyperlink r:id="rId1196" ref="F1198"/>
    <hyperlink r:id="rId1197" ref="F1199"/>
    <hyperlink r:id="rId1198" ref="F1200"/>
    <hyperlink r:id="rId1199" ref="F1201"/>
    <hyperlink r:id="rId1200" ref="F1202"/>
    <hyperlink r:id="rId1201" ref="F1203"/>
    <hyperlink r:id="rId1202" ref="F1204"/>
    <hyperlink r:id="rId1203" ref="F1205"/>
    <hyperlink r:id="rId1204" ref="F1206"/>
    <hyperlink r:id="rId1205" ref="F1207"/>
    <hyperlink r:id="rId1206" ref="F1208"/>
    <hyperlink r:id="rId1207" ref="F1209"/>
    <hyperlink r:id="rId1208" ref="F1210"/>
    <hyperlink r:id="rId1209" ref="F1211"/>
    <hyperlink r:id="rId1210" ref="F1212"/>
    <hyperlink r:id="rId1211" ref="F1213"/>
    <hyperlink r:id="rId1212" ref="F1214"/>
    <hyperlink r:id="rId1213" ref="F1215"/>
    <hyperlink r:id="rId1214" ref="F1216"/>
    <hyperlink r:id="rId1215" ref="F1217"/>
    <hyperlink r:id="rId1216" ref="F1218"/>
    <hyperlink r:id="rId1217" ref="F1219"/>
    <hyperlink r:id="rId1218" ref="F1220"/>
    <hyperlink r:id="rId1219" ref="F1221"/>
    <hyperlink r:id="rId1220" ref="F1222"/>
    <hyperlink r:id="rId1221" ref="F1223"/>
    <hyperlink r:id="rId1222" ref="F1224"/>
    <hyperlink r:id="rId1223" ref="F1225"/>
    <hyperlink r:id="rId1224" ref="F1226"/>
    <hyperlink r:id="rId1225" ref="F1227"/>
    <hyperlink r:id="rId1226" ref="F1228"/>
    <hyperlink r:id="rId1227" ref="F1229"/>
    <hyperlink r:id="rId1228" ref="F1230"/>
    <hyperlink r:id="rId1229" ref="F1231"/>
    <hyperlink r:id="rId1230" ref="F1232"/>
    <hyperlink r:id="rId1231" ref="F1233"/>
    <hyperlink r:id="rId1232" ref="F1234"/>
    <hyperlink r:id="rId1233" ref="F1235"/>
    <hyperlink r:id="rId1234" ref="F1236"/>
    <hyperlink r:id="rId1235" ref="F1237"/>
    <hyperlink r:id="rId1236" ref="F1238"/>
    <hyperlink r:id="rId1237" ref="F1239"/>
    <hyperlink r:id="rId1238" ref="F1240"/>
    <hyperlink r:id="rId1239" ref="F1241"/>
    <hyperlink r:id="rId1240" ref="F1242"/>
    <hyperlink r:id="rId1241" ref="F1243"/>
    <hyperlink r:id="rId1242" ref="F1244"/>
    <hyperlink r:id="rId1243" ref="F1245"/>
    <hyperlink r:id="rId1244" ref="F1246"/>
    <hyperlink r:id="rId1245" ref="F1247"/>
    <hyperlink r:id="rId1246" ref="F1248"/>
    <hyperlink r:id="rId1247" ref="F1249"/>
    <hyperlink r:id="rId1248" ref="F1250"/>
    <hyperlink r:id="rId1249" ref="F1251"/>
    <hyperlink r:id="rId1250" ref="F1252"/>
    <hyperlink r:id="rId1251" ref="F1253"/>
    <hyperlink r:id="rId1252" ref="F1254"/>
    <hyperlink r:id="rId1253" ref="F1255"/>
    <hyperlink r:id="rId1254" ref="F1256"/>
    <hyperlink r:id="rId1255" ref="F1257"/>
    <hyperlink r:id="rId1256" ref="F1258"/>
    <hyperlink r:id="rId1257" ref="F1259"/>
    <hyperlink r:id="rId1258" ref="F1260"/>
    <hyperlink r:id="rId1259" ref="F1261"/>
    <hyperlink r:id="rId1260" ref="F1262"/>
    <hyperlink r:id="rId1261" ref="F1263"/>
    <hyperlink r:id="rId1262" ref="F1264"/>
    <hyperlink r:id="rId1263" ref="F1265"/>
    <hyperlink r:id="rId1264" ref="F1266"/>
    <hyperlink r:id="rId1265" ref="F1267"/>
    <hyperlink r:id="rId1266" ref="F1268"/>
    <hyperlink r:id="rId1267" ref="F1269"/>
    <hyperlink r:id="rId1268" ref="F1270"/>
    <hyperlink r:id="rId1269" ref="F1271"/>
    <hyperlink r:id="rId1270" ref="F1272"/>
    <hyperlink r:id="rId1271" ref="F1273"/>
    <hyperlink r:id="rId1272" ref="F1274"/>
    <hyperlink r:id="rId1273" ref="F1275"/>
    <hyperlink r:id="rId1274" ref="F1276"/>
    <hyperlink r:id="rId1275" ref="F1277"/>
    <hyperlink r:id="rId1276" ref="F1278"/>
    <hyperlink r:id="rId1277" ref="F1279"/>
    <hyperlink r:id="rId1278" ref="F1280"/>
    <hyperlink r:id="rId1279" ref="F1281"/>
    <hyperlink r:id="rId1280" ref="F1282"/>
    <hyperlink r:id="rId1281" ref="F1283"/>
    <hyperlink r:id="rId1282" ref="F1284"/>
    <hyperlink r:id="rId1283" ref="F1285"/>
    <hyperlink r:id="rId1284" ref="F1286"/>
    <hyperlink r:id="rId1285" ref="F1287"/>
    <hyperlink r:id="rId1286" ref="F1288"/>
    <hyperlink r:id="rId1287" ref="F1289"/>
    <hyperlink r:id="rId1288" ref="F1290"/>
    <hyperlink r:id="rId1289" ref="F1291"/>
    <hyperlink r:id="rId1290" ref="F1292"/>
    <hyperlink r:id="rId1291" ref="F1293"/>
    <hyperlink r:id="rId1292" ref="F1294"/>
    <hyperlink r:id="rId1293" ref="F1295"/>
    <hyperlink r:id="rId1294" ref="F1296"/>
    <hyperlink r:id="rId1295" ref="F1297"/>
    <hyperlink r:id="rId1296" ref="F1298"/>
    <hyperlink r:id="rId1297" ref="F1299"/>
    <hyperlink r:id="rId1298" ref="F1300"/>
    <hyperlink r:id="rId1299" ref="F1301"/>
    <hyperlink r:id="rId1300" ref="F1302"/>
    <hyperlink r:id="rId1301" ref="F1303"/>
    <hyperlink r:id="rId1302" ref="F1304"/>
    <hyperlink r:id="rId1303" ref="F1305"/>
    <hyperlink r:id="rId1304" ref="F1306"/>
    <hyperlink r:id="rId1305" ref="F1307"/>
    <hyperlink r:id="rId1306" ref="F1308"/>
    <hyperlink r:id="rId1307" ref="F1309"/>
    <hyperlink r:id="rId1308" ref="F1310"/>
    <hyperlink r:id="rId1309" ref="F1311"/>
    <hyperlink r:id="rId1310" ref="F1312"/>
    <hyperlink r:id="rId1311" ref="F1313"/>
    <hyperlink r:id="rId1312" ref="F1314"/>
    <hyperlink r:id="rId1313" ref="F1315"/>
    <hyperlink r:id="rId1314" ref="F1316"/>
    <hyperlink r:id="rId1315" ref="F1317"/>
    <hyperlink r:id="rId1316" ref="F1318"/>
    <hyperlink r:id="rId1317" ref="F1319"/>
    <hyperlink r:id="rId1318" ref="F1320"/>
    <hyperlink r:id="rId1319" ref="F1321"/>
    <hyperlink r:id="rId1320" ref="F1322"/>
    <hyperlink r:id="rId1321" ref="F1323"/>
    <hyperlink r:id="rId1322" ref="F1324"/>
    <hyperlink r:id="rId1323" ref="F1325"/>
    <hyperlink r:id="rId1324" ref="F1326"/>
    <hyperlink r:id="rId1325" ref="F1327"/>
    <hyperlink r:id="rId1326" ref="F1328"/>
    <hyperlink r:id="rId1327" ref="F1329"/>
    <hyperlink r:id="rId1328" ref="F1330"/>
    <hyperlink r:id="rId1329" ref="F1331"/>
    <hyperlink r:id="rId1330" ref="F1332"/>
    <hyperlink r:id="rId1331" ref="F1333"/>
    <hyperlink r:id="rId1332" ref="F1334"/>
    <hyperlink r:id="rId1333" ref="F1335"/>
    <hyperlink r:id="rId1334" ref="F1336"/>
    <hyperlink r:id="rId1335" ref="F1337"/>
    <hyperlink r:id="rId1336" ref="F1338"/>
    <hyperlink r:id="rId1337" ref="F1339"/>
    <hyperlink r:id="rId1338" ref="F1340"/>
    <hyperlink r:id="rId1339" ref="F1341"/>
    <hyperlink r:id="rId1340" ref="F1342"/>
    <hyperlink r:id="rId1341" ref="F1343"/>
    <hyperlink r:id="rId1342" ref="F1344"/>
    <hyperlink r:id="rId1343" ref="F1345"/>
    <hyperlink r:id="rId1344" ref="F1346"/>
    <hyperlink r:id="rId1345" ref="F1347"/>
    <hyperlink r:id="rId1346" ref="F1348"/>
    <hyperlink r:id="rId1347" ref="F1349"/>
    <hyperlink r:id="rId1348" ref="F1350"/>
    <hyperlink r:id="rId1349" ref="F1351"/>
    <hyperlink r:id="rId1350" ref="F1352"/>
    <hyperlink r:id="rId1351" ref="F1353"/>
    <hyperlink r:id="rId1352" ref="F1354"/>
    <hyperlink r:id="rId1353" ref="F1355"/>
    <hyperlink r:id="rId1354" ref="F1356"/>
    <hyperlink r:id="rId1355" ref="F1357"/>
    <hyperlink r:id="rId1356" ref="F1358"/>
    <hyperlink r:id="rId1357" ref="F1359"/>
    <hyperlink r:id="rId1358" ref="F1360"/>
    <hyperlink r:id="rId1359" ref="F1361"/>
    <hyperlink r:id="rId1360" ref="F1362"/>
    <hyperlink r:id="rId1361" ref="F1363"/>
    <hyperlink r:id="rId1362" ref="F1364"/>
    <hyperlink r:id="rId1363" ref="F1365"/>
    <hyperlink r:id="rId1364" ref="F1366"/>
    <hyperlink r:id="rId1365" ref="F1367"/>
    <hyperlink r:id="rId1366" ref="F1368"/>
    <hyperlink r:id="rId1367" ref="F1369"/>
    <hyperlink r:id="rId1368" ref="F1370"/>
    <hyperlink r:id="rId1369" ref="F1371"/>
    <hyperlink r:id="rId1370" ref="F1372"/>
    <hyperlink r:id="rId1371" ref="F1373"/>
    <hyperlink r:id="rId1372" ref="F1374"/>
    <hyperlink r:id="rId1373" ref="F1375"/>
    <hyperlink r:id="rId1374" ref="F1376"/>
    <hyperlink r:id="rId1375" ref="F1377"/>
    <hyperlink r:id="rId1376" ref="F1378"/>
    <hyperlink r:id="rId1377" ref="F1379"/>
    <hyperlink r:id="rId1378" ref="F1380"/>
    <hyperlink r:id="rId1379" ref="F1381"/>
    <hyperlink r:id="rId1380" ref="F1382"/>
    <hyperlink r:id="rId1381" ref="F1383"/>
    <hyperlink r:id="rId1382" ref="F1384"/>
    <hyperlink r:id="rId1383" ref="F1385"/>
    <hyperlink r:id="rId1384" ref="F1386"/>
    <hyperlink r:id="rId1385" ref="F1387"/>
    <hyperlink r:id="rId1386" ref="F1388"/>
    <hyperlink r:id="rId1387" ref="F1389"/>
    <hyperlink r:id="rId1388" ref="F1390"/>
    <hyperlink r:id="rId1389" ref="F1391"/>
    <hyperlink r:id="rId1390" ref="F1392"/>
    <hyperlink r:id="rId1391" ref="F1393"/>
    <hyperlink r:id="rId1392" ref="F1394"/>
    <hyperlink r:id="rId1393" ref="F1395"/>
    <hyperlink r:id="rId1394" ref="F1396"/>
    <hyperlink r:id="rId1395" ref="F1397"/>
    <hyperlink r:id="rId1396" ref="F1398"/>
    <hyperlink r:id="rId1397" ref="F1399"/>
    <hyperlink r:id="rId1398" ref="F1400"/>
    <hyperlink r:id="rId1399" ref="F1401"/>
    <hyperlink r:id="rId1400" ref="F1402"/>
    <hyperlink r:id="rId1401" ref="F1403"/>
    <hyperlink r:id="rId1402" ref="F1404"/>
    <hyperlink r:id="rId1403" ref="F1405"/>
    <hyperlink r:id="rId1404" ref="F1406"/>
    <hyperlink r:id="rId1405" ref="F1407"/>
    <hyperlink r:id="rId1406" ref="F1408"/>
    <hyperlink r:id="rId1407" ref="F1409"/>
    <hyperlink r:id="rId1408" ref="F1410"/>
    <hyperlink r:id="rId1409" ref="F1411"/>
    <hyperlink r:id="rId1410" ref="F1412"/>
    <hyperlink r:id="rId1411" ref="F1413"/>
    <hyperlink r:id="rId1412" ref="F1414"/>
    <hyperlink r:id="rId1413" ref="F1415"/>
    <hyperlink r:id="rId1414" ref="F1416"/>
    <hyperlink r:id="rId1415" ref="F1417"/>
    <hyperlink r:id="rId1416" ref="F1418"/>
    <hyperlink r:id="rId1417" ref="F1419"/>
    <hyperlink r:id="rId1418" ref="F1420"/>
    <hyperlink r:id="rId1419" ref="F1421"/>
    <hyperlink r:id="rId1420" ref="F1422"/>
    <hyperlink r:id="rId1421" ref="F1423"/>
    <hyperlink r:id="rId1422" ref="F1424"/>
    <hyperlink r:id="rId1423" ref="F1425"/>
    <hyperlink r:id="rId1424" ref="F1426"/>
    <hyperlink r:id="rId1425" ref="F1427"/>
    <hyperlink r:id="rId1426" ref="F1428"/>
    <hyperlink r:id="rId1427" ref="F1429"/>
    <hyperlink r:id="rId1428" ref="F1430"/>
    <hyperlink r:id="rId1429" ref="F1431"/>
    <hyperlink r:id="rId1430" ref="F1432"/>
    <hyperlink r:id="rId1431" ref="F1433"/>
    <hyperlink r:id="rId1432" ref="F1434"/>
    <hyperlink r:id="rId1433" ref="F1435"/>
    <hyperlink r:id="rId1434" ref="F1436"/>
    <hyperlink r:id="rId1435" ref="F1437"/>
    <hyperlink r:id="rId1436" ref="F1438"/>
    <hyperlink r:id="rId1437" ref="F1439"/>
    <hyperlink r:id="rId1438" ref="F1440"/>
    <hyperlink r:id="rId1439" ref="F1441"/>
    <hyperlink r:id="rId1440" ref="F1442"/>
    <hyperlink r:id="rId1441" ref="F1443"/>
    <hyperlink r:id="rId1442" ref="F1444"/>
    <hyperlink r:id="rId1443" ref="F1445"/>
    <hyperlink r:id="rId1444" ref="F1446"/>
    <hyperlink r:id="rId1445" ref="F1447"/>
    <hyperlink r:id="rId1446" ref="F1448"/>
    <hyperlink r:id="rId1447" ref="F1449"/>
    <hyperlink r:id="rId1448" ref="F1450"/>
    <hyperlink r:id="rId1449" ref="F1451"/>
    <hyperlink r:id="rId1450" ref="F1452"/>
    <hyperlink r:id="rId1451" ref="F1453"/>
    <hyperlink r:id="rId1452" ref="F1454"/>
    <hyperlink r:id="rId1453" ref="F1455"/>
    <hyperlink r:id="rId1454" ref="F1456"/>
    <hyperlink r:id="rId1455" ref="F1457"/>
    <hyperlink r:id="rId1456" ref="F1458"/>
    <hyperlink r:id="rId1457" ref="F1459"/>
    <hyperlink r:id="rId1458" ref="F1460"/>
    <hyperlink r:id="rId1459" ref="F1461"/>
    <hyperlink r:id="rId1460" ref="F1462"/>
    <hyperlink r:id="rId1461" ref="F1463"/>
    <hyperlink r:id="rId1462" ref="F1464"/>
    <hyperlink r:id="rId1463" ref="F1465"/>
    <hyperlink r:id="rId1464" ref="F1466"/>
    <hyperlink r:id="rId1465" ref="F1467"/>
    <hyperlink r:id="rId1466" ref="F1468"/>
    <hyperlink r:id="rId1467" ref="F1469"/>
    <hyperlink r:id="rId1468" ref="F1470"/>
    <hyperlink r:id="rId1469" ref="F1471"/>
    <hyperlink r:id="rId1470" ref="F1472"/>
    <hyperlink r:id="rId1471" ref="F1473"/>
    <hyperlink r:id="rId1472" ref="F1474"/>
    <hyperlink r:id="rId1473" ref="F1475"/>
    <hyperlink r:id="rId1474" ref="F1476"/>
    <hyperlink r:id="rId1475" ref="F1477"/>
    <hyperlink r:id="rId1476" ref="F1478"/>
    <hyperlink r:id="rId1477" ref="F1479"/>
    <hyperlink r:id="rId1478" ref="F1480"/>
    <hyperlink r:id="rId1479" ref="F1481"/>
    <hyperlink r:id="rId1480" ref="F1482"/>
    <hyperlink r:id="rId1481" ref="F1483"/>
    <hyperlink r:id="rId1482" ref="F1484"/>
    <hyperlink r:id="rId1483" ref="F1485"/>
    <hyperlink r:id="rId1484" ref="F1486"/>
    <hyperlink r:id="rId1485" ref="F1487"/>
    <hyperlink r:id="rId1486" ref="F1488"/>
    <hyperlink r:id="rId1487" ref="F1489"/>
    <hyperlink r:id="rId1488" ref="F1490"/>
    <hyperlink r:id="rId1489" ref="F1491"/>
    <hyperlink r:id="rId1490" ref="F1492"/>
    <hyperlink r:id="rId1491" ref="F1493"/>
    <hyperlink r:id="rId1492" ref="F1494"/>
    <hyperlink r:id="rId1493" ref="F1495"/>
    <hyperlink r:id="rId1494" ref="F1496"/>
    <hyperlink r:id="rId1495" ref="F1497"/>
    <hyperlink r:id="rId1496" ref="F1498"/>
    <hyperlink r:id="rId1497" ref="F1499"/>
    <hyperlink r:id="rId1498" ref="F1500"/>
    <hyperlink r:id="rId1499" ref="F1501"/>
    <hyperlink r:id="rId1500" ref="F1502"/>
    <hyperlink r:id="rId1501" ref="F1503"/>
    <hyperlink r:id="rId1502" ref="F1504"/>
    <hyperlink r:id="rId1503" ref="F1505"/>
    <hyperlink r:id="rId1504" ref="F1506"/>
    <hyperlink r:id="rId1505" ref="F1507"/>
    <hyperlink r:id="rId1506" ref="F1508"/>
    <hyperlink r:id="rId1507" ref="F1509"/>
    <hyperlink r:id="rId1508" ref="F1510"/>
    <hyperlink r:id="rId1509" ref="F1511"/>
    <hyperlink r:id="rId1510" ref="F1512"/>
    <hyperlink r:id="rId1511" ref="F1513"/>
    <hyperlink r:id="rId1512" ref="F1514"/>
    <hyperlink r:id="rId1513" ref="F1515"/>
    <hyperlink r:id="rId1514" ref="F1516"/>
    <hyperlink r:id="rId1515" ref="F1517"/>
    <hyperlink r:id="rId1516" ref="F1518"/>
    <hyperlink r:id="rId1517" ref="F1519"/>
    <hyperlink r:id="rId1518" ref="F1520"/>
    <hyperlink r:id="rId1519" ref="F1521"/>
    <hyperlink r:id="rId1520" ref="F1522"/>
    <hyperlink r:id="rId1521" ref="F1523"/>
    <hyperlink r:id="rId1522" ref="F1524"/>
    <hyperlink r:id="rId1523" ref="F1525"/>
    <hyperlink r:id="rId1524" ref="F1526"/>
    <hyperlink r:id="rId1525" ref="F1527"/>
    <hyperlink r:id="rId1526" ref="F1528"/>
    <hyperlink r:id="rId1527" ref="F1529"/>
    <hyperlink r:id="rId1528" ref="F1530"/>
    <hyperlink r:id="rId1529" ref="F1531"/>
    <hyperlink r:id="rId1530" ref="F1532"/>
    <hyperlink r:id="rId1531" ref="F1533"/>
    <hyperlink r:id="rId1532" ref="F1534"/>
    <hyperlink r:id="rId1533" ref="F1535"/>
    <hyperlink r:id="rId1534" ref="F1536"/>
    <hyperlink r:id="rId1535" ref="F1537"/>
    <hyperlink r:id="rId1536" ref="F1538"/>
    <hyperlink r:id="rId1537" ref="F1539"/>
    <hyperlink r:id="rId1538" ref="F1540"/>
    <hyperlink r:id="rId1539" ref="F1541"/>
    <hyperlink r:id="rId1540" ref="F1542"/>
    <hyperlink r:id="rId1541" ref="F1543"/>
    <hyperlink r:id="rId1542" ref="F1544"/>
    <hyperlink r:id="rId1543" ref="F1545"/>
    <hyperlink r:id="rId1544" ref="F1546"/>
    <hyperlink r:id="rId1545" ref="F1547"/>
    <hyperlink r:id="rId1546" ref="F1548"/>
    <hyperlink r:id="rId1547" ref="F1549"/>
    <hyperlink r:id="rId1548" ref="F1550"/>
    <hyperlink r:id="rId1549" ref="F1551"/>
    <hyperlink r:id="rId1550" ref="F1552"/>
    <hyperlink r:id="rId1551" ref="F1553"/>
    <hyperlink r:id="rId1552" ref="F1554"/>
    <hyperlink r:id="rId1553" ref="F1555"/>
    <hyperlink r:id="rId1554" ref="F1556"/>
    <hyperlink r:id="rId1555" ref="F1557"/>
    <hyperlink r:id="rId1556" ref="F1558"/>
    <hyperlink r:id="rId1557" ref="F1559"/>
    <hyperlink r:id="rId1558" ref="F1560"/>
    <hyperlink r:id="rId1559" ref="F1561"/>
    <hyperlink r:id="rId1560" ref="F1562"/>
    <hyperlink r:id="rId1561" ref="F1563"/>
    <hyperlink r:id="rId1562" ref="F1564"/>
    <hyperlink r:id="rId1563" ref="F1565"/>
    <hyperlink r:id="rId1564" ref="F1566"/>
    <hyperlink r:id="rId1565" ref="F1567"/>
    <hyperlink r:id="rId1566" ref="F1568"/>
    <hyperlink r:id="rId1567" ref="F1569"/>
    <hyperlink r:id="rId1568" ref="F1570"/>
    <hyperlink r:id="rId1569" ref="F1571"/>
    <hyperlink r:id="rId1570" ref="F1572"/>
    <hyperlink r:id="rId1571" ref="F1573"/>
    <hyperlink r:id="rId1572" ref="F1574"/>
    <hyperlink r:id="rId1573" ref="F1575"/>
    <hyperlink r:id="rId1574" ref="F1576"/>
    <hyperlink r:id="rId1575" ref="F1577"/>
    <hyperlink r:id="rId1576" ref="F1578"/>
    <hyperlink r:id="rId1577" ref="F1579"/>
    <hyperlink r:id="rId1578" ref="F1580"/>
    <hyperlink r:id="rId1579" ref="F1581"/>
    <hyperlink r:id="rId1580" ref="F1582"/>
    <hyperlink r:id="rId1581" ref="F1583"/>
    <hyperlink r:id="rId1582" ref="F1584"/>
    <hyperlink r:id="rId1583" ref="F1585"/>
    <hyperlink r:id="rId1584" ref="F1586"/>
    <hyperlink r:id="rId1585" ref="F1587"/>
    <hyperlink r:id="rId1586" ref="F1588"/>
    <hyperlink r:id="rId1587" ref="F1589"/>
    <hyperlink r:id="rId1588" ref="F1590"/>
    <hyperlink r:id="rId1589" ref="F1591"/>
    <hyperlink r:id="rId1590" ref="F1592"/>
    <hyperlink r:id="rId1591" ref="F1593"/>
    <hyperlink r:id="rId1592" ref="F1594"/>
    <hyperlink r:id="rId1593" ref="F1595"/>
    <hyperlink r:id="rId1594" ref="F1596"/>
    <hyperlink r:id="rId1595" ref="F1597"/>
    <hyperlink r:id="rId1596" ref="F1598"/>
    <hyperlink r:id="rId1597" ref="F1599"/>
    <hyperlink r:id="rId1598" ref="F1600"/>
    <hyperlink r:id="rId1599" ref="F1601"/>
    <hyperlink r:id="rId1600" ref="F1602"/>
    <hyperlink r:id="rId1601" ref="F1603"/>
    <hyperlink r:id="rId1602" ref="F1604"/>
    <hyperlink r:id="rId1603" ref="F1605"/>
    <hyperlink r:id="rId1604" ref="F1606"/>
    <hyperlink r:id="rId1605" ref="F1607"/>
    <hyperlink r:id="rId1606" ref="F1608"/>
    <hyperlink r:id="rId1607" ref="F1609"/>
    <hyperlink r:id="rId1608" ref="F1610"/>
    <hyperlink r:id="rId1609" ref="F1611"/>
    <hyperlink r:id="rId1610" ref="F1612"/>
    <hyperlink r:id="rId1611" ref="F1613"/>
    <hyperlink r:id="rId1612" ref="F1614"/>
    <hyperlink r:id="rId1613" ref="F1615"/>
    <hyperlink r:id="rId1614" ref="F1616"/>
    <hyperlink r:id="rId1615" ref="F1617"/>
    <hyperlink r:id="rId1616" ref="F1618"/>
    <hyperlink r:id="rId1617" ref="F1619"/>
    <hyperlink r:id="rId1618" ref="F1620"/>
    <hyperlink r:id="rId1619" ref="F1621"/>
    <hyperlink r:id="rId1620" ref="F1622"/>
    <hyperlink r:id="rId1621" ref="F1623"/>
    <hyperlink r:id="rId1622" ref="F1624"/>
    <hyperlink r:id="rId1623" ref="F1625"/>
    <hyperlink r:id="rId1624" ref="F1626"/>
    <hyperlink r:id="rId1625" ref="F1627"/>
    <hyperlink r:id="rId1626" ref="F1628"/>
    <hyperlink r:id="rId1627" ref="F1629"/>
    <hyperlink r:id="rId1628" ref="F1630"/>
    <hyperlink r:id="rId1629" ref="F1631"/>
    <hyperlink r:id="rId1630" ref="F1632"/>
    <hyperlink r:id="rId1631" ref="F1633"/>
    <hyperlink r:id="rId1632" ref="F1634"/>
    <hyperlink r:id="rId1633" ref="F1635"/>
    <hyperlink r:id="rId1634" ref="F1636"/>
    <hyperlink r:id="rId1635" ref="F1637"/>
    <hyperlink r:id="rId1636" ref="F1638"/>
    <hyperlink r:id="rId1637" ref="F1639"/>
    <hyperlink r:id="rId1638" ref="F1640"/>
    <hyperlink r:id="rId1639" ref="F1641"/>
    <hyperlink r:id="rId1640" ref="F1642"/>
    <hyperlink r:id="rId1641" ref="F1643"/>
    <hyperlink r:id="rId1642" ref="F1644"/>
    <hyperlink r:id="rId1643" ref="F1645"/>
    <hyperlink r:id="rId1644" ref="F1646"/>
    <hyperlink r:id="rId1645" ref="F1647"/>
    <hyperlink r:id="rId1646" ref="F1648"/>
    <hyperlink r:id="rId1647" ref="F1649"/>
    <hyperlink r:id="rId1648" ref="F1650"/>
    <hyperlink r:id="rId1649" ref="F1651"/>
    <hyperlink r:id="rId1650" ref="F1652"/>
    <hyperlink r:id="rId1651" ref="F1653"/>
    <hyperlink r:id="rId1652" ref="F1654"/>
    <hyperlink r:id="rId1653" ref="F1655"/>
    <hyperlink r:id="rId1654" ref="F1656"/>
    <hyperlink r:id="rId1655" ref="F1657"/>
    <hyperlink r:id="rId1656" ref="F1658"/>
    <hyperlink r:id="rId1657" ref="F1659"/>
    <hyperlink r:id="rId1658" ref="F1660"/>
    <hyperlink r:id="rId1659" ref="F1661"/>
    <hyperlink r:id="rId1660" ref="F1662"/>
    <hyperlink r:id="rId1661" ref="F1663"/>
    <hyperlink r:id="rId1662" ref="F1664"/>
    <hyperlink r:id="rId1663" ref="F1665"/>
    <hyperlink r:id="rId1664" ref="F1666"/>
    <hyperlink r:id="rId1665" ref="F1667"/>
    <hyperlink r:id="rId1666" ref="F1668"/>
    <hyperlink r:id="rId1667" ref="F1669"/>
    <hyperlink r:id="rId1668" ref="F1670"/>
    <hyperlink r:id="rId1669" ref="F1671"/>
    <hyperlink r:id="rId1670" ref="F1672"/>
    <hyperlink r:id="rId1671" ref="F1673"/>
    <hyperlink r:id="rId1672" ref="F1674"/>
    <hyperlink r:id="rId1673" ref="F1675"/>
    <hyperlink r:id="rId1674" ref="F1676"/>
    <hyperlink r:id="rId1675" ref="F1677"/>
    <hyperlink r:id="rId1676" ref="F1678"/>
    <hyperlink r:id="rId1677" ref="F1679"/>
    <hyperlink r:id="rId1678" ref="F1680"/>
    <hyperlink r:id="rId1679" ref="F1681"/>
    <hyperlink r:id="rId1680" ref="F1682"/>
    <hyperlink r:id="rId1681" ref="F1683"/>
    <hyperlink r:id="rId1682" ref="F1684"/>
    <hyperlink r:id="rId1683" ref="F1685"/>
    <hyperlink r:id="rId1684" ref="F1686"/>
    <hyperlink r:id="rId1685" ref="F1687"/>
    <hyperlink r:id="rId1686" ref="F1688"/>
    <hyperlink r:id="rId1687" ref="F1689"/>
    <hyperlink r:id="rId1688" ref="F1690"/>
    <hyperlink r:id="rId1689" ref="F1691"/>
    <hyperlink r:id="rId1690" ref="F1692"/>
    <hyperlink r:id="rId1691" ref="F1693"/>
    <hyperlink r:id="rId1692" ref="F1694"/>
    <hyperlink r:id="rId1693" ref="F1695"/>
    <hyperlink r:id="rId1694" ref="F1696"/>
    <hyperlink r:id="rId1695" ref="F1697"/>
    <hyperlink r:id="rId1696" ref="F1698"/>
    <hyperlink r:id="rId1697" ref="F1699"/>
    <hyperlink r:id="rId1698" ref="F1700"/>
    <hyperlink r:id="rId1699" ref="F1701"/>
    <hyperlink r:id="rId1700" ref="F1702"/>
    <hyperlink r:id="rId1701" ref="F1703"/>
    <hyperlink r:id="rId1702" ref="F1704"/>
    <hyperlink r:id="rId1703" ref="F1705"/>
    <hyperlink r:id="rId1704" ref="F1706"/>
    <hyperlink r:id="rId1705" ref="F1707"/>
    <hyperlink r:id="rId1706" ref="F1708"/>
    <hyperlink r:id="rId1707" ref="F1709"/>
    <hyperlink r:id="rId1708" ref="F1710"/>
    <hyperlink r:id="rId1709" ref="F1711"/>
    <hyperlink r:id="rId1710" ref="F1712"/>
    <hyperlink r:id="rId1711" ref="F1713"/>
    <hyperlink r:id="rId1712" ref="F1714"/>
    <hyperlink r:id="rId1713" ref="F1715"/>
    <hyperlink r:id="rId1714" ref="F1716"/>
    <hyperlink r:id="rId1715" ref="F1717"/>
    <hyperlink r:id="rId1716" ref="F1718"/>
    <hyperlink r:id="rId1717" ref="F1719"/>
    <hyperlink r:id="rId1718" ref="F1720"/>
    <hyperlink r:id="rId1719" ref="F1721"/>
    <hyperlink r:id="rId1720" ref="F1722"/>
    <hyperlink r:id="rId1721" ref="F1723"/>
    <hyperlink r:id="rId1722" ref="F1724"/>
    <hyperlink r:id="rId1723" ref="F1725"/>
    <hyperlink r:id="rId1724" ref="F1726"/>
    <hyperlink r:id="rId1725" ref="F1727"/>
    <hyperlink r:id="rId1726" ref="F1728"/>
    <hyperlink r:id="rId1727" ref="F1729"/>
    <hyperlink r:id="rId1728" ref="F1730"/>
    <hyperlink r:id="rId1729" ref="F1731"/>
    <hyperlink r:id="rId1730" ref="F1732"/>
    <hyperlink r:id="rId1731" ref="F1733"/>
    <hyperlink r:id="rId1732" ref="F1734"/>
    <hyperlink r:id="rId1733" ref="F1735"/>
    <hyperlink r:id="rId1734" ref="F1736"/>
    <hyperlink r:id="rId1735" ref="F1737"/>
    <hyperlink r:id="rId1736" ref="F1738"/>
    <hyperlink r:id="rId1737" ref="F1739"/>
    <hyperlink r:id="rId1738" ref="F1740"/>
    <hyperlink r:id="rId1739" ref="F1741"/>
    <hyperlink r:id="rId1740" ref="F1742"/>
    <hyperlink r:id="rId1741" ref="F1743"/>
    <hyperlink r:id="rId1742" ref="F1744"/>
    <hyperlink r:id="rId1743" ref="F1745"/>
    <hyperlink r:id="rId1744" ref="F1746"/>
    <hyperlink r:id="rId1745" ref="F1747"/>
    <hyperlink r:id="rId1746" ref="F1748"/>
    <hyperlink r:id="rId1747" ref="F1749"/>
    <hyperlink r:id="rId1748" ref="F1750"/>
    <hyperlink r:id="rId1749" ref="F1751"/>
    <hyperlink r:id="rId1750" ref="F1752"/>
    <hyperlink r:id="rId1751" ref="F1753"/>
    <hyperlink r:id="rId1752" ref="F1754"/>
    <hyperlink r:id="rId1753" ref="F1755"/>
    <hyperlink r:id="rId1754" ref="F1756"/>
    <hyperlink r:id="rId1755" ref="F1757"/>
    <hyperlink r:id="rId1756" ref="F1758"/>
    <hyperlink r:id="rId1757" ref="F1759"/>
    <hyperlink r:id="rId1758" ref="F1760"/>
    <hyperlink r:id="rId1759" ref="F1761"/>
    <hyperlink r:id="rId1760" ref="F1762"/>
    <hyperlink r:id="rId1761" ref="F1763"/>
    <hyperlink r:id="rId1762" ref="F1764"/>
    <hyperlink r:id="rId1763" ref="F1765"/>
    <hyperlink r:id="rId1764" ref="F1766"/>
    <hyperlink r:id="rId1765" ref="F1767"/>
    <hyperlink r:id="rId1766" ref="F1768"/>
    <hyperlink r:id="rId1767" ref="F1769"/>
    <hyperlink r:id="rId1768" ref="F1770"/>
    <hyperlink r:id="rId1769" ref="F1771"/>
    <hyperlink r:id="rId1770" ref="F1772"/>
    <hyperlink r:id="rId1771" ref="F1773"/>
    <hyperlink r:id="rId1772" ref="F1774"/>
    <hyperlink r:id="rId1773" ref="F1775"/>
    <hyperlink r:id="rId1774" ref="F1776"/>
    <hyperlink r:id="rId1775" ref="F1777"/>
    <hyperlink r:id="rId1776" ref="F1778"/>
    <hyperlink r:id="rId1777" ref="F1779"/>
    <hyperlink r:id="rId1778" ref="F1780"/>
    <hyperlink r:id="rId1779" ref="F1781"/>
    <hyperlink r:id="rId1780" ref="F1782"/>
    <hyperlink r:id="rId1781" ref="F1783"/>
    <hyperlink r:id="rId1782" ref="F1784"/>
    <hyperlink r:id="rId1783" ref="F1785"/>
    <hyperlink r:id="rId1784" ref="F1786"/>
    <hyperlink r:id="rId1785" ref="F1787"/>
    <hyperlink r:id="rId1786" ref="F1788"/>
    <hyperlink r:id="rId1787" ref="F1789"/>
    <hyperlink r:id="rId1788" ref="F1790"/>
    <hyperlink r:id="rId1789" ref="F1791"/>
    <hyperlink r:id="rId1790" ref="F1792"/>
    <hyperlink r:id="rId1791" ref="F1793"/>
    <hyperlink r:id="rId1792" ref="F1794"/>
    <hyperlink r:id="rId1793" ref="F1795"/>
    <hyperlink r:id="rId1794" ref="F1796"/>
    <hyperlink r:id="rId1795" ref="F1797"/>
    <hyperlink r:id="rId1796" ref="F1798"/>
    <hyperlink r:id="rId1797" ref="F1799"/>
    <hyperlink r:id="rId1798" ref="F1800"/>
    <hyperlink r:id="rId1799" ref="F1801"/>
    <hyperlink r:id="rId1800" ref="F1802"/>
    <hyperlink r:id="rId1801" ref="F1803"/>
    <hyperlink r:id="rId1802" ref="F1804"/>
    <hyperlink r:id="rId1803" ref="F1805"/>
    <hyperlink r:id="rId1804" ref="F1806"/>
    <hyperlink r:id="rId1805" ref="F1807"/>
    <hyperlink r:id="rId1806" ref="F1808"/>
    <hyperlink r:id="rId1807" ref="F1809"/>
    <hyperlink r:id="rId1808" ref="F1810"/>
    <hyperlink r:id="rId1809" ref="F1811"/>
    <hyperlink r:id="rId1810" ref="F1812"/>
    <hyperlink r:id="rId1811" ref="F1813"/>
    <hyperlink r:id="rId1812" ref="F1814"/>
    <hyperlink r:id="rId1813" ref="F1815"/>
    <hyperlink r:id="rId1814" ref="F1816"/>
    <hyperlink r:id="rId1815" ref="F1817"/>
    <hyperlink r:id="rId1816" ref="F1818"/>
    <hyperlink r:id="rId1817" ref="F1819"/>
    <hyperlink r:id="rId1818" ref="F1820"/>
    <hyperlink r:id="rId1819" ref="F1821"/>
    <hyperlink r:id="rId1820" ref="F1822"/>
    <hyperlink r:id="rId1821" ref="F1823"/>
    <hyperlink r:id="rId1822" ref="F1824"/>
    <hyperlink r:id="rId1823" ref="F1825"/>
    <hyperlink r:id="rId1824" ref="F1826"/>
    <hyperlink r:id="rId1825" ref="F1827"/>
    <hyperlink r:id="rId1826" ref="F1828"/>
    <hyperlink r:id="rId1827" ref="F1829"/>
    <hyperlink r:id="rId1828" ref="F1830"/>
    <hyperlink r:id="rId1829" ref="F1831"/>
    <hyperlink r:id="rId1830" ref="F1832"/>
    <hyperlink r:id="rId1831" ref="F1833"/>
    <hyperlink r:id="rId1832" ref="F1834"/>
    <hyperlink r:id="rId1833" ref="F1835"/>
    <hyperlink r:id="rId1834" ref="F1836"/>
    <hyperlink r:id="rId1835" ref="F1837"/>
    <hyperlink r:id="rId1836" ref="F1838"/>
    <hyperlink r:id="rId1837" ref="F1839"/>
    <hyperlink r:id="rId1838" ref="F1840"/>
    <hyperlink r:id="rId1839" ref="F1841"/>
    <hyperlink r:id="rId1840" ref="F1842"/>
    <hyperlink r:id="rId1841" ref="F1843"/>
    <hyperlink r:id="rId1842" ref="F1844"/>
    <hyperlink r:id="rId1843" ref="F1845"/>
    <hyperlink r:id="rId1844" ref="F1846"/>
    <hyperlink r:id="rId1845" ref="F1847"/>
    <hyperlink r:id="rId1846" ref="F1848"/>
    <hyperlink r:id="rId1847" ref="F1849"/>
    <hyperlink r:id="rId1848" ref="F1850"/>
    <hyperlink r:id="rId1849" ref="F1851"/>
    <hyperlink r:id="rId1850" ref="F1852"/>
    <hyperlink r:id="rId1851" ref="F1853"/>
    <hyperlink r:id="rId1852" ref="F1854"/>
    <hyperlink r:id="rId1853" ref="F1855"/>
    <hyperlink r:id="rId1854" ref="F1856"/>
    <hyperlink r:id="rId1855" ref="F1857"/>
    <hyperlink r:id="rId1856" ref="F1858"/>
    <hyperlink r:id="rId1857" ref="F1859"/>
    <hyperlink r:id="rId1858" ref="F1860"/>
    <hyperlink r:id="rId1859" ref="F1861"/>
    <hyperlink r:id="rId1860" ref="F1862"/>
    <hyperlink r:id="rId1861" ref="F1863"/>
    <hyperlink r:id="rId1862" ref="F1864"/>
    <hyperlink r:id="rId1863" ref="F1865"/>
    <hyperlink r:id="rId1864" ref="F1866"/>
    <hyperlink r:id="rId1865" ref="F1867"/>
    <hyperlink r:id="rId1866" ref="F1868"/>
    <hyperlink r:id="rId1867" ref="F1869"/>
    <hyperlink r:id="rId1868" ref="F1870"/>
    <hyperlink r:id="rId1869" ref="F1871"/>
    <hyperlink r:id="rId1870" ref="F1872"/>
    <hyperlink r:id="rId1871" ref="F1873"/>
    <hyperlink r:id="rId1872" ref="F1874"/>
    <hyperlink r:id="rId1873" ref="F1875"/>
    <hyperlink r:id="rId1874" ref="F1876"/>
    <hyperlink r:id="rId1875" ref="F1877"/>
    <hyperlink r:id="rId1876" ref="F1878"/>
    <hyperlink r:id="rId1877" ref="F1879"/>
    <hyperlink r:id="rId1878" ref="F1880"/>
    <hyperlink r:id="rId1879" ref="F1881"/>
    <hyperlink r:id="rId1880" ref="F1882"/>
    <hyperlink r:id="rId1881" ref="F1883"/>
    <hyperlink r:id="rId1882" ref="F1884"/>
    <hyperlink r:id="rId1883" ref="F1885"/>
    <hyperlink r:id="rId1884" ref="F1886"/>
    <hyperlink r:id="rId1885" ref="F1887"/>
    <hyperlink r:id="rId1886" ref="F1888"/>
    <hyperlink r:id="rId1887" ref="F1889"/>
    <hyperlink r:id="rId1888" ref="F1890"/>
    <hyperlink r:id="rId1889" ref="F1891"/>
    <hyperlink r:id="rId1890" ref="F1892"/>
    <hyperlink r:id="rId1891" ref="F1893"/>
    <hyperlink r:id="rId1892" ref="F1894"/>
    <hyperlink r:id="rId1893" ref="F1895"/>
    <hyperlink r:id="rId1894" ref="F1896"/>
    <hyperlink r:id="rId1895" ref="F1897"/>
    <hyperlink r:id="rId1896" ref="F1898"/>
    <hyperlink r:id="rId1897" ref="F1899"/>
    <hyperlink r:id="rId1898" ref="F1900"/>
    <hyperlink r:id="rId1899" ref="F1901"/>
    <hyperlink r:id="rId1900" ref="F1902"/>
    <hyperlink r:id="rId1901" ref="F1903"/>
    <hyperlink r:id="rId1902" ref="F1904"/>
    <hyperlink r:id="rId1903" ref="F1905"/>
    <hyperlink r:id="rId1904" ref="F1906"/>
    <hyperlink r:id="rId1905" ref="F1907"/>
    <hyperlink r:id="rId1906" ref="F1908"/>
    <hyperlink r:id="rId1907" ref="F1909"/>
    <hyperlink r:id="rId1908" ref="F1910"/>
    <hyperlink r:id="rId1909" ref="F1911"/>
    <hyperlink r:id="rId1910" ref="F1912"/>
    <hyperlink r:id="rId1911" ref="F1913"/>
    <hyperlink r:id="rId1912" ref="F1914"/>
    <hyperlink r:id="rId1913" ref="F1915"/>
    <hyperlink r:id="rId1914" ref="F1916"/>
    <hyperlink r:id="rId1915" ref="F1917"/>
    <hyperlink r:id="rId1916" ref="F1918"/>
    <hyperlink r:id="rId1917" ref="F1919"/>
    <hyperlink r:id="rId1918" ref="F1920"/>
    <hyperlink r:id="rId1919" ref="F1921"/>
    <hyperlink r:id="rId1920" ref="F1922"/>
    <hyperlink r:id="rId1921" ref="F1923"/>
    <hyperlink r:id="rId1922" ref="F1924"/>
    <hyperlink r:id="rId1923" ref="F1925"/>
    <hyperlink r:id="rId1924" ref="F1926"/>
    <hyperlink r:id="rId1925" ref="F1927"/>
    <hyperlink r:id="rId1926" ref="F1928"/>
    <hyperlink r:id="rId1927" ref="F1929"/>
    <hyperlink r:id="rId1928" ref="F1930"/>
    <hyperlink r:id="rId1929" ref="F1931"/>
    <hyperlink r:id="rId1930" ref="F1932"/>
    <hyperlink r:id="rId1931" ref="F1933"/>
    <hyperlink r:id="rId1932" ref="F1934"/>
    <hyperlink r:id="rId1933" ref="F1935"/>
    <hyperlink r:id="rId1934" ref="F1936"/>
    <hyperlink r:id="rId1935" ref="F1937"/>
    <hyperlink r:id="rId1936" ref="F1938"/>
    <hyperlink r:id="rId1937" ref="F1939"/>
    <hyperlink r:id="rId1938" ref="F1940"/>
    <hyperlink r:id="rId1939" ref="F1941"/>
    <hyperlink r:id="rId1940" ref="F1942"/>
    <hyperlink r:id="rId1941" ref="F1943"/>
    <hyperlink r:id="rId1942" ref="F1944"/>
    <hyperlink r:id="rId1943" ref="F1945"/>
    <hyperlink r:id="rId1944" ref="F1946"/>
    <hyperlink r:id="rId1945" ref="F1947"/>
    <hyperlink r:id="rId1946" ref="F1948"/>
    <hyperlink r:id="rId1947" ref="F1949"/>
    <hyperlink r:id="rId1948" ref="F1950"/>
    <hyperlink r:id="rId1949" ref="F1951"/>
    <hyperlink r:id="rId1950" ref="F1952"/>
    <hyperlink r:id="rId1951" ref="F1953"/>
    <hyperlink r:id="rId1952" ref="F1954"/>
    <hyperlink r:id="rId1953" ref="F1955"/>
    <hyperlink r:id="rId1954" ref="F1956"/>
    <hyperlink r:id="rId1955" ref="F1957"/>
    <hyperlink r:id="rId1956" ref="F1958"/>
    <hyperlink r:id="rId1957" ref="F1959"/>
    <hyperlink r:id="rId1958" ref="F1960"/>
    <hyperlink r:id="rId1959" ref="F1961"/>
    <hyperlink r:id="rId1960" ref="F1962"/>
    <hyperlink r:id="rId1961" ref="F1963"/>
    <hyperlink r:id="rId1962" ref="F1964"/>
    <hyperlink r:id="rId1963" ref="F1965"/>
    <hyperlink r:id="rId1964" ref="F1966"/>
    <hyperlink r:id="rId1965" ref="F1967"/>
    <hyperlink r:id="rId1966" ref="F1968"/>
    <hyperlink r:id="rId1967" ref="F1969"/>
    <hyperlink r:id="rId1968" ref="F1970"/>
    <hyperlink r:id="rId1969" ref="F1971"/>
    <hyperlink r:id="rId1970" ref="F1972"/>
    <hyperlink r:id="rId1971" ref="F1973"/>
    <hyperlink r:id="rId1972" ref="F1974"/>
    <hyperlink r:id="rId1973" ref="F1975"/>
    <hyperlink r:id="rId1974" ref="F1976"/>
    <hyperlink r:id="rId1975" ref="F1977"/>
    <hyperlink r:id="rId1976" ref="F1978"/>
    <hyperlink r:id="rId1977" ref="F1979"/>
    <hyperlink r:id="rId1978" ref="F1980"/>
    <hyperlink r:id="rId1979" ref="F1981"/>
    <hyperlink r:id="rId1980" ref="F1982"/>
    <hyperlink r:id="rId1981" ref="F1983"/>
    <hyperlink r:id="rId1982" ref="F1984"/>
    <hyperlink r:id="rId1983" ref="F1985"/>
    <hyperlink r:id="rId1984" ref="F1986"/>
    <hyperlink r:id="rId1985" ref="F1987"/>
    <hyperlink r:id="rId1986" ref="F1988"/>
    <hyperlink r:id="rId1987" ref="F1989"/>
    <hyperlink r:id="rId1988" ref="F1990"/>
    <hyperlink r:id="rId1989" ref="F1991"/>
    <hyperlink r:id="rId1990" ref="F1992"/>
    <hyperlink r:id="rId1991" ref="F1993"/>
    <hyperlink r:id="rId1992" ref="F1994"/>
    <hyperlink r:id="rId1993" ref="F1995"/>
    <hyperlink r:id="rId1994" ref="F1996"/>
    <hyperlink r:id="rId1995" ref="F1997"/>
    <hyperlink r:id="rId1996" ref="F1998"/>
    <hyperlink r:id="rId1997" ref="F1999"/>
    <hyperlink r:id="rId1998" ref="F2000"/>
    <hyperlink r:id="rId1999" ref="F2001"/>
    <hyperlink r:id="rId2000" ref="F2002"/>
    <hyperlink r:id="rId2001" ref="F2003"/>
    <hyperlink r:id="rId2002" ref="F2004"/>
    <hyperlink r:id="rId2003" ref="F2005"/>
    <hyperlink r:id="rId2004" ref="F2006"/>
    <hyperlink r:id="rId2005" ref="F2007"/>
    <hyperlink r:id="rId2006" ref="F2008"/>
    <hyperlink r:id="rId2007" ref="F2009"/>
    <hyperlink r:id="rId2008" ref="F2010"/>
    <hyperlink r:id="rId2009" ref="F2011"/>
    <hyperlink r:id="rId2010" ref="F2012"/>
    <hyperlink r:id="rId2011" ref="F2013"/>
    <hyperlink r:id="rId2012" ref="F2014"/>
    <hyperlink r:id="rId2013" ref="F2015"/>
    <hyperlink r:id="rId2014" ref="F2016"/>
    <hyperlink r:id="rId2015" ref="F2017"/>
    <hyperlink r:id="rId2016" ref="F2018"/>
    <hyperlink r:id="rId2017" ref="F2019"/>
    <hyperlink r:id="rId2018" ref="F2020"/>
    <hyperlink r:id="rId2019" ref="F2021"/>
    <hyperlink r:id="rId2020" ref="F2022"/>
    <hyperlink r:id="rId2021" ref="F2023"/>
    <hyperlink r:id="rId2022" ref="F2024"/>
    <hyperlink r:id="rId2023" ref="F2025"/>
    <hyperlink r:id="rId2024" ref="F2026"/>
    <hyperlink r:id="rId2025" ref="F2027"/>
    <hyperlink r:id="rId2026" ref="F2028"/>
    <hyperlink r:id="rId2027" ref="F2029"/>
    <hyperlink r:id="rId2028" ref="F2030"/>
    <hyperlink r:id="rId2029" ref="F2031"/>
    <hyperlink r:id="rId2030" ref="F2032"/>
    <hyperlink r:id="rId2031" ref="F2033"/>
    <hyperlink r:id="rId2032" ref="F2034"/>
    <hyperlink r:id="rId2033" ref="F2035"/>
    <hyperlink r:id="rId2034" ref="F2036"/>
    <hyperlink r:id="rId2035" ref="F2037"/>
    <hyperlink r:id="rId2036" ref="F2038"/>
    <hyperlink r:id="rId2037" ref="F2039"/>
    <hyperlink r:id="rId2038" ref="F2040"/>
    <hyperlink r:id="rId2039" ref="F2041"/>
    <hyperlink r:id="rId2040" ref="F2042"/>
    <hyperlink r:id="rId2041" ref="F2043"/>
    <hyperlink r:id="rId2042" ref="F2044"/>
    <hyperlink r:id="rId2043" ref="F2045"/>
    <hyperlink r:id="rId2044" ref="F2046"/>
    <hyperlink r:id="rId2045" ref="F2047"/>
    <hyperlink r:id="rId2046" ref="F2048"/>
    <hyperlink r:id="rId2047" ref="F2049"/>
    <hyperlink r:id="rId2048" ref="F2050"/>
    <hyperlink r:id="rId2049" ref="F2051"/>
    <hyperlink r:id="rId2050" ref="F2052"/>
    <hyperlink r:id="rId2051" ref="F2053"/>
    <hyperlink r:id="rId2052" ref="F2054"/>
    <hyperlink r:id="rId2053" ref="F2055"/>
    <hyperlink r:id="rId2054" ref="F2056"/>
    <hyperlink r:id="rId2055" ref="F2057"/>
    <hyperlink r:id="rId2056" ref="F2058"/>
    <hyperlink r:id="rId2057" ref="F2059"/>
    <hyperlink r:id="rId2058" ref="F2060"/>
    <hyperlink r:id="rId2059" ref="F2061"/>
    <hyperlink r:id="rId2060" ref="F2062"/>
    <hyperlink r:id="rId2061" ref="F2063"/>
    <hyperlink r:id="rId2062" ref="F2064"/>
    <hyperlink r:id="rId2063" ref="F2065"/>
    <hyperlink r:id="rId2064" ref="F2066"/>
    <hyperlink r:id="rId2065" ref="F2067"/>
    <hyperlink r:id="rId2066" ref="F2068"/>
    <hyperlink r:id="rId2067" ref="F2069"/>
    <hyperlink r:id="rId2068" ref="F2070"/>
    <hyperlink r:id="rId2069" ref="F2071"/>
    <hyperlink r:id="rId2070" ref="F2072"/>
    <hyperlink r:id="rId2071" ref="F2073"/>
    <hyperlink r:id="rId2072" ref="F2074"/>
    <hyperlink r:id="rId2073" ref="F2075"/>
    <hyperlink r:id="rId2074" ref="F2076"/>
    <hyperlink r:id="rId2075" ref="F2077"/>
    <hyperlink r:id="rId2076" ref="F2078"/>
    <hyperlink r:id="rId2077" ref="F2079"/>
    <hyperlink r:id="rId2078" ref="F2080"/>
    <hyperlink r:id="rId2079" ref="F2081"/>
    <hyperlink r:id="rId2080" ref="F2082"/>
    <hyperlink r:id="rId2081" ref="F2083"/>
    <hyperlink r:id="rId2082" ref="F2084"/>
    <hyperlink r:id="rId2083" ref="F2085"/>
    <hyperlink r:id="rId2084" ref="F2086"/>
    <hyperlink r:id="rId2085" ref="F2087"/>
    <hyperlink r:id="rId2086" ref="F2088"/>
    <hyperlink r:id="rId2087" ref="F2089"/>
    <hyperlink r:id="rId2088" ref="F2090"/>
    <hyperlink r:id="rId2089" ref="F2091"/>
    <hyperlink r:id="rId2090" ref="F2092"/>
    <hyperlink r:id="rId2091" ref="F2093"/>
    <hyperlink r:id="rId2092" ref="F2094"/>
    <hyperlink r:id="rId2093" ref="F2095"/>
    <hyperlink r:id="rId2094" ref="F2096"/>
    <hyperlink r:id="rId2095" ref="F2097"/>
    <hyperlink r:id="rId2096" ref="F2098"/>
    <hyperlink r:id="rId2097" ref="F2099"/>
    <hyperlink r:id="rId2098" ref="F2100"/>
    <hyperlink r:id="rId2099" ref="F2101"/>
    <hyperlink r:id="rId2100" ref="F2102"/>
    <hyperlink r:id="rId2101" ref="F2103"/>
    <hyperlink r:id="rId2102" ref="F2104"/>
    <hyperlink r:id="rId2103" ref="F2105"/>
    <hyperlink r:id="rId2104" ref="F2106"/>
    <hyperlink r:id="rId2105" ref="F2107"/>
    <hyperlink r:id="rId2106" ref="F2108"/>
    <hyperlink r:id="rId2107" ref="F2109"/>
    <hyperlink r:id="rId2108" ref="F2110"/>
    <hyperlink r:id="rId2109" ref="F2111"/>
    <hyperlink r:id="rId2110" ref="F2112"/>
    <hyperlink r:id="rId2111" ref="F2113"/>
    <hyperlink r:id="rId2112" ref="F2114"/>
    <hyperlink r:id="rId2113" ref="F2115"/>
    <hyperlink r:id="rId2114" ref="F2116"/>
    <hyperlink r:id="rId2115" ref="F2117"/>
    <hyperlink r:id="rId2116" ref="F2118"/>
    <hyperlink r:id="rId2117" ref="F2119"/>
    <hyperlink r:id="rId2118" ref="F2120"/>
    <hyperlink r:id="rId2119" ref="F2121"/>
    <hyperlink r:id="rId2120" ref="F2122"/>
    <hyperlink r:id="rId2121" ref="F2123"/>
    <hyperlink r:id="rId2122" ref="F2124"/>
    <hyperlink r:id="rId2123" ref="F2125"/>
    <hyperlink r:id="rId2124" ref="F2126"/>
    <hyperlink r:id="rId2125" ref="F2127"/>
    <hyperlink r:id="rId2126" ref="F2128"/>
    <hyperlink r:id="rId2127" ref="F2129"/>
    <hyperlink r:id="rId2128" ref="F2130"/>
    <hyperlink r:id="rId2129" ref="F2131"/>
    <hyperlink r:id="rId2130" ref="F2132"/>
    <hyperlink r:id="rId2131" ref="F2133"/>
    <hyperlink r:id="rId2132" ref="F2134"/>
    <hyperlink r:id="rId2133" ref="F2135"/>
    <hyperlink r:id="rId2134" ref="F2136"/>
    <hyperlink r:id="rId2135" ref="F2137"/>
    <hyperlink r:id="rId2136" ref="F2138"/>
    <hyperlink r:id="rId2137" ref="F2139"/>
    <hyperlink r:id="rId2138" ref="F2140"/>
    <hyperlink r:id="rId2139" ref="F2141"/>
    <hyperlink r:id="rId2140" ref="F2142"/>
    <hyperlink r:id="rId2141" ref="F2143"/>
    <hyperlink r:id="rId2142" ref="F2144"/>
    <hyperlink r:id="rId2143" ref="F2145"/>
    <hyperlink r:id="rId2144" ref="F2146"/>
    <hyperlink r:id="rId2145" ref="F2147"/>
    <hyperlink r:id="rId2146" ref="F2148"/>
    <hyperlink r:id="rId2147" ref="F2149"/>
    <hyperlink r:id="rId2148" ref="F2150"/>
    <hyperlink r:id="rId2149" ref="F2151"/>
    <hyperlink r:id="rId2150" ref="F2152"/>
    <hyperlink r:id="rId2151" ref="F2153"/>
    <hyperlink r:id="rId2152" ref="F2154"/>
    <hyperlink r:id="rId2153" ref="F2155"/>
    <hyperlink r:id="rId2154" ref="F2156"/>
    <hyperlink r:id="rId2155" ref="F2157"/>
    <hyperlink r:id="rId2156" ref="F2158"/>
    <hyperlink r:id="rId2157" ref="F2159"/>
    <hyperlink r:id="rId2158" ref="F2160"/>
    <hyperlink r:id="rId2159" ref="F2161"/>
    <hyperlink r:id="rId2160" ref="F2162"/>
    <hyperlink r:id="rId2161" ref="F2163"/>
    <hyperlink r:id="rId2162" ref="F2164"/>
    <hyperlink r:id="rId2163" ref="F2165"/>
    <hyperlink r:id="rId2164" ref="F2166"/>
    <hyperlink r:id="rId2165" ref="F2167"/>
    <hyperlink r:id="rId2166" ref="F2168"/>
    <hyperlink r:id="rId2167" ref="F2169"/>
    <hyperlink r:id="rId2168" ref="F2170"/>
    <hyperlink r:id="rId2169" ref="F2171"/>
    <hyperlink r:id="rId2170" ref="F2172"/>
    <hyperlink r:id="rId2171" ref="F2173"/>
    <hyperlink r:id="rId2172" ref="F2174"/>
    <hyperlink r:id="rId2173" ref="F2175"/>
    <hyperlink r:id="rId2174" ref="F2176"/>
    <hyperlink r:id="rId2175" ref="F2177"/>
    <hyperlink r:id="rId2176" ref="F2178"/>
    <hyperlink r:id="rId2177" ref="F2179"/>
    <hyperlink r:id="rId2178" ref="F2180"/>
    <hyperlink r:id="rId2179" ref="F2181"/>
    <hyperlink r:id="rId2180" ref="F2182"/>
    <hyperlink r:id="rId2181" ref="F2183"/>
    <hyperlink r:id="rId2182" ref="F2184"/>
    <hyperlink r:id="rId2183" ref="F2185"/>
    <hyperlink r:id="rId2184" ref="F2186"/>
    <hyperlink r:id="rId2185" ref="F2187"/>
    <hyperlink r:id="rId2186" ref="F2188"/>
    <hyperlink r:id="rId2187" ref="F2189"/>
    <hyperlink r:id="rId2188" ref="F2190"/>
    <hyperlink r:id="rId2189" ref="F2191"/>
    <hyperlink r:id="rId2190" ref="F2192"/>
    <hyperlink r:id="rId2191" ref="F2193"/>
    <hyperlink r:id="rId2192" ref="F2194"/>
    <hyperlink r:id="rId2193" ref="F2195"/>
    <hyperlink r:id="rId2194" ref="F2196"/>
    <hyperlink r:id="rId2195" ref="F2197"/>
    <hyperlink r:id="rId2196" ref="F2198"/>
    <hyperlink r:id="rId2197" ref="F2199"/>
    <hyperlink r:id="rId2198" ref="F2200"/>
    <hyperlink r:id="rId2199" ref="F2201"/>
    <hyperlink r:id="rId2200" ref="F2202"/>
    <hyperlink r:id="rId2201" ref="F2203"/>
    <hyperlink r:id="rId2202" ref="F2204"/>
    <hyperlink r:id="rId2203" ref="F2205"/>
    <hyperlink r:id="rId2204" ref="F2206"/>
    <hyperlink r:id="rId2205" ref="F2207"/>
    <hyperlink r:id="rId2206" ref="F2208"/>
    <hyperlink r:id="rId2207" ref="F2209"/>
    <hyperlink r:id="rId2208" ref="F2210"/>
    <hyperlink r:id="rId2209" ref="F2211"/>
    <hyperlink r:id="rId2210" ref="F2212"/>
    <hyperlink r:id="rId2211" ref="F2213"/>
    <hyperlink r:id="rId2212" ref="F2214"/>
    <hyperlink r:id="rId2213" ref="F2215"/>
    <hyperlink r:id="rId2214" ref="F2216"/>
    <hyperlink r:id="rId2215" ref="F2217"/>
    <hyperlink r:id="rId2216" ref="F2218"/>
    <hyperlink r:id="rId2217" ref="F2219"/>
    <hyperlink r:id="rId2218" ref="F2220"/>
    <hyperlink r:id="rId2219" ref="F2221"/>
    <hyperlink r:id="rId2220" ref="F2222"/>
    <hyperlink r:id="rId2221" ref="F2223"/>
    <hyperlink r:id="rId2222" ref="F2224"/>
    <hyperlink r:id="rId2223" ref="F2225"/>
    <hyperlink r:id="rId2224" ref="F2226"/>
    <hyperlink r:id="rId2225" ref="F2227"/>
    <hyperlink r:id="rId2226" ref="F2228"/>
    <hyperlink r:id="rId2227" ref="F2229"/>
    <hyperlink r:id="rId2228" ref="F2230"/>
    <hyperlink r:id="rId2229" ref="F2231"/>
    <hyperlink r:id="rId2230" ref="F2232"/>
    <hyperlink r:id="rId2231" ref="F2233"/>
    <hyperlink r:id="rId2232" ref="F2234"/>
    <hyperlink r:id="rId2233" ref="F2235"/>
    <hyperlink r:id="rId2234" ref="F2236"/>
    <hyperlink r:id="rId2235" ref="F2237"/>
    <hyperlink r:id="rId2236" ref="F2238"/>
    <hyperlink r:id="rId2237" ref="F2239"/>
    <hyperlink r:id="rId2238" ref="F2240"/>
    <hyperlink r:id="rId2239" ref="F2241"/>
    <hyperlink r:id="rId2240" ref="F2242"/>
    <hyperlink r:id="rId2241" ref="F2243"/>
    <hyperlink r:id="rId2242" ref="F2244"/>
    <hyperlink r:id="rId2243" ref="F2245"/>
    <hyperlink r:id="rId2244" ref="F2246"/>
    <hyperlink r:id="rId2245" ref="F2247"/>
    <hyperlink r:id="rId2246" ref="F2248"/>
    <hyperlink r:id="rId2247" ref="F2249"/>
    <hyperlink r:id="rId2248" ref="F2250"/>
    <hyperlink r:id="rId2249" ref="F2251"/>
    <hyperlink r:id="rId2250" ref="F2252"/>
    <hyperlink r:id="rId2251" ref="F2253"/>
    <hyperlink r:id="rId2252" ref="F2254"/>
    <hyperlink r:id="rId2253" ref="F2255"/>
    <hyperlink r:id="rId2254" ref="F2256"/>
    <hyperlink r:id="rId2255" ref="F2257"/>
    <hyperlink r:id="rId2256" ref="F2258"/>
    <hyperlink r:id="rId2257" ref="F2259"/>
    <hyperlink r:id="rId2258" ref="F2260"/>
    <hyperlink r:id="rId2259" ref="F2261"/>
    <hyperlink r:id="rId2260" ref="F2262"/>
    <hyperlink r:id="rId2261" ref="F2263"/>
    <hyperlink r:id="rId2262" ref="F2264"/>
    <hyperlink r:id="rId2263" ref="F2265"/>
    <hyperlink r:id="rId2264" ref="F2266"/>
    <hyperlink r:id="rId2265" ref="F2267"/>
    <hyperlink r:id="rId2266" ref="F2268"/>
    <hyperlink r:id="rId2267" ref="F2269"/>
    <hyperlink r:id="rId2268" ref="F2270"/>
    <hyperlink r:id="rId2269" ref="F2271"/>
    <hyperlink r:id="rId2270" ref="F2272"/>
    <hyperlink r:id="rId2271" ref="F2273"/>
    <hyperlink r:id="rId2272" ref="F2274"/>
    <hyperlink r:id="rId2273" ref="F2275"/>
    <hyperlink r:id="rId2274" ref="F2276"/>
    <hyperlink r:id="rId2275" ref="F2277"/>
    <hyperlink r:id="rId2276" ref="F2278"/>
    <hyperlink r:id="rId2277" ref="F2279"/>
    <hyperlink r:id="rId2278" ref="F2280"/>
    <hyperlink r:id="rId2279" ref="F2281"/>
    <hyperlink r:id="rId2280" ref="F2282"/>
    <hyperlink r:id="rId2281" ref="F2283"/>
    <hyperlink r:id="rId2282" ref="F2284"/>
    <hyperlink r:id="rId2283" ref="F2285"/>
    <hyperlink r:id="rId2284" ref="F2286"/>
    <hyperlink r:id="rId2285" ref="F2287"/>
    <hyperlink r:id="rId2286" ref="F2288"/>
    <hyperlink r:id="rId2287" ref="F2289"/>
    <hyperlink r:id="rId2288" ref="F2290"/>
    <hyperlink r:id="rId2289" ref="F2291"/>
    <hyperlink r:id="rId2290" ref="F2292"/>
    <hyperlink r:id="rId2291" ref="F2293"/>
    <hyperlink r:id="rId2292" ref="F2294"/>
    <hyperlink r:id="rId2293" ref="F2295"/>
    <hyperlink r:id="rId2294" ref="F2296"/>
    <hyperlink r:id="rId2295" ref="F2297"/>
    <hyperlink r:id="rId2296" ref="F2298"/>
    <hyperlink r:id="rId2297" ref="F2299"/>
    <hyperlink r:id="rId2298" ref="F2300"/>
    <hyperlink r:id="rId2299" ref="F2301"/>
    <hyperlink r:id="rId2300" ref="F2302"/>
    <hyperlink r:id="rId2301" ref="F2303"/>
    <hyperlink r:id="rId2302" ref="F2304"/>
    <hyperlink r:id="rId2303" ref="F2305"/>
    <hyperlink r:id="rId2304" ref="F2306"/>
    <hyperlink r:id="rId2305" ref="F2307"/>
    <hyperlink r:id="rId2306" ref="F2308"/>
    <hyperlink r:id="rId2307" ref="F2309"/>
    <hyperlink r:id="rId2308" ref="F2310"/>
    <hyperlink r:id="rId2309" ref="F2311"/>
    <hyperlink r:id="rId2310" ref="F2312"/>
    <hyperlink r:id="rId2311" ref="F2313"/>
    <hyperlink r:id="rId2312" ref="F2314"/>
    <hyperlink r:id="rId2313" ref="F2315"/>
    <hyperlink r:id="rId2314" ref="F2316"/>
    <hyperlink r:id="rId2315" ref="F2317"/>
    <hyperlink r:id="rId2316" ref="F2318"/>
    <hyperlink r:id="rId2317" ref="F2319"/>
    <hyperlink r:id="rId2318" ref="F2320"/>
    <hyperlink r:id="rId2319" ref="F2321"/>
    <hyperlink r:id="rId2320" ref="F2322"/>
    <hyperlink r:id="rId2321" ref="F2323"/>
    <hyperlink r:id="rId2322" ref="F2324"/>
    <hyperlink r:id="rId2323" ref="F2325"/>
    <hyperlink r:id="rId2324" ref="F2326"/>
    <hyperlink r:id="rId2325" ref="F2327"/>
    <hyperlink r:id="rId2326" ref="F2328"/>
    <hyperlink r:id="rId2327" ref="F2329"/>
    <hyperlink r:id="rId2328" ref="F2330"/>
    <hyperlink r:id="rId2329" ref="F2331"/>
    <hyperlink r:id="rId2330" ref="F2332"/>
    <hyperlink r:id="rId2331" ref="F2333"/>
    <hyperlink r:id="rId2332" ref="F2334"/>
    <hyperlink r:id="rId2333" ref="F2335"/>
    <hyperlink r:id="rId2334" ref="F2336"/>
    <hyperlink r:id="rId2335" ref="F2337"/>
    <hyperlink r:id="rId2336" ref="F2338"/>
    <hyperlink r:id="rId2337" ref="F2339"/>
    <hyperlink r:id="rId2338" ref="F2340"/>
    <hyperlink r:id="rId2339" ref="F2341"/>
    <hyperlink r:id="rId2340" ref="F2342"/>
    <hyperlink r:id="rId2341" ref="F2343"/>
    <hyperlink r:id="rId2342" ref="F2344"/>
    <hyperlink r:id="rId2343" ref="F2345"/>
    <hyperlink r:id="rId2344" ref="F2346"/>
    <hyperlink r:id="rId2345" ref="F2347"/>
    <hyperlink r:id="rId2346" ref="F2348"/>
    <hyperlink r:id="rId2347" ref="F2349"/>
    <hyperlink r:id="rId2348" ref="F2350"/>
    <hyperlink r:id="rId2349" ref="F2351"/>
    <hyperlink r:id="rId2350" ref="F2352"/>
    <hyperlink r:id="rId2351" ref="F2353"/>
    <hyperlink r:id="rId2352" ref="F2354"/>
    <hyperlink r:id="rId2353" ref="F2355"/>
    <hyperlink r:id="rId2354" ref="F2356"/>
    <hyperlink r:id="rId2355" ref="F2357"/>
    <hyperlink r:id="rId2356" ref="F2358"/>
    <hyperlink r:id="rId2357" ref="F2359"/>
    <hyperlink r:id="rId2358" ref="F2360"/>
    <hyperlink r:id="rId2359" ref="F2361"/>
    <hyperlink r:id="rId2360" ref="F2362"/>
    <hyperlink r:id="rId2361" ref="F2363"/>
    <hyperlink r:id="rId2362" ref="F2364"/>
    <hyperlink r:id="rId2363" ref="F2365"/>
    <hyperlink r:id="rId2364" ref="F2366"/>
    <hyperlink r:id="rId2365" ref="F2367"/>
    <hyperlink r:id="rId2366" ref="F2368"/>
    <hyperlink r:id="rId2367" ref="F2369"/>
    <hyperlink r:id="rId2368" ref="F2370"/>
    <hyperlink r:id="rId2369" ref="F2371"/>
    <hyperlink r:id="rId2370" ref="F2372"/>
    <hyperlink r:id="rId2371" ref="F2373"/>
    <hyperlink r:id="rId2372" ref="F2374"/>
    <hyperlink r:id="rId2373" ref="F2375"/>
    <hyperlink r:id="rId2374" ref="F2376"/>
    <hyperlink r:id="rId2375" ref="F2377"/>
    <hyperlink r:id="rId2376" ref="F2378"/>
    <hyperlink r:id="rId2377" ref="F2379"/>
    <hyperlink r:id="rId2378" ref="F2380"/>
    <hyperlink r:id="rId2379" ref="F2381"/>
    <hyperlink r:id="rId2380" ref="F2382"/>
    <hyperlink r:id="rId2381" ref="F2383"/>
    <hyperlink r:id="rId2382" ref="F2384"/>
    <hyperlink r:id="rId2383" ref="F2385"/>
    <hyperlink r:id="rId2384" ref="F2386"/>
    <hyperlink r:id="rId2385" ref="F2387"/>
    <hyperlink r:id="rId2386" ref="F2388"/>
    <hyperlink r:id="rId2387" ref="F2389"/>
    <hyperlink r:id="rId2388" ref="F2390"/>
    <hyperlink r:id="rId2389" ref="F2391"/>
    <hyperlink r:id="rId2390" ref="F2392"/>
    <hyperlink r:id="rId2391" ref="F2393"/>
    <hyperlink r:id="rId2392" ref="F2394"/>
    <hyperlink r:id="rId2393" ref="F2395"/>
    <hyperlink r:id="rId2394" ref="F2396"/>
    <hyperlink r:id="rId2395" ref="F2397"/>
    <hyperlink r:id="rId2396" ref="F2398"/>
    <hyperlink r:id="rId2397" ref="F2399"/>
    <hyperlink r:id="rId2398" ref="F2400"/>
    <hyperlink r:id="rId2399" ref="F2401"/>
    <hyperlink r:id="rId2400" ref="F2402"/>
    <hyperlink r:id="rId2401" ref="F2403"/>
    <hyperlink r:id="rId2402" ref="F2404"/>
    <hyperlink r:id="rId2403" ref="F2405"/>
    <hyperlink r:id="rId2404" ref="F2406"/>
    <hyperlink r:id="rId2405" ref="F2407"/>
    <hyperlink r:id="rId2406" ref="F2408"/>
    <hyperlink r:id="rId2407" ref="F2409"/>
    <hyperlink r:id="rId2408" ref="F2410"/>
    <hyperlink r:id="rId2409" ref="F2411"/>
    <hyperlink r:id="rId2410" ref="F2412"/>
    <hyperlink r:id="rId2411" ref="F2413"/>
    <hyperlink r:id="rId2412" ref="F2414"/>
    <hyperlink r:id="rId2413" ref="F2415"/>
    <hyperlink r:id="rId2414" ref="F2416"/>
    <hyperlink r:id="rId2415" ref="F2417"/>
    <hyperlink r:id="rId2416" ref="F2418"/>
    <hyperlink r:id="rId2417" ref="F2419"/>
    <hyperlink r:id="rId2418" ref="F2420"/>
    <hyperlink r:id="rId2419" ref="F2421"/>
    <hyperlink r:id="rId2420" ref="F2422"/>
    <hyperlink r:id="rId2421" ref="F2423"/>
    <hyperlink r:id="rId2422" ref="F2424"/>
    <hyperlink r:id="rId2423" ref="F2425"/>
    <hyperlink r:id="rId2424" ref="F2426"/>
    <hyperlink r:id="rId2425" ref="F2427"/>
    <hyperlink r:id="rId2426" ref="F2428"/>
    <hyperlink r:id="rId2427" ref="F2429"/>
    <hyperlink r:id="rId2428" ref="F2430"/>
    <hyperlink r:id="rId2429" ref="F2431"/>
    <hyperlink r:id="rId2430" ref="F2432"/>
    <hyperlink r:id="rId2431" ref="F2433"/>
    <hyperlink r:id="rId2432" ref="F2434"/>
    <hyperlink r:id="rId2433" ref="F2435"/>
    <hyperlink r:id="rId2434" ref="F2436"/>
    <hyperlink r:id="rId2435" ref="F2437"/>
    <hyperlink r:id="rId2436" ref="F2438"/>
    <hyperlink r:id="rId2437" ref="F2439"/>
    <hyperlink r:id="rId2438" ref="F2440"/>
    <hyperlink r:id="rId2439" ref="F2441"/>
    <hyperlink r:id="rId2440" ref="F2442"/>
    <hyperlink r:id="rId2441" ref="F2443"/>
    <hyperlink r:id="rId2442" ref="F2444"/>
    <hyperlink r:id="rId2443" ref="F2445"/>
    <hyperlink r:id="rId2444" ref="F2446"/>
    <hyperlink r:id="rId2445" ref="F2447"/>
    <hyperlink r:id="rId2446" ref="F2448"/>
    <hyperlink r:id="rId2447" ref="F2449"/>
    <hyperlink r:id="rId2448" ref="F2450"/>
    <hyperlink r:id="rId2449" ref="F2451"/>
    <hyperlink r:id="rId2450" ref="F2452"/>
    <hyperlink r:id="rId2451" ref="F2453"/>
    <hyperlink r:id="rId2452" ref="F2454"/>
    <hyperlink r:id="rId2453" ref="F2455"/>
    <hyperlink r:id="rId2454" ref="F2456"/>
    <hyperlink r:id="rId2455" ref="F2457"/>
    <hyperlink r:id="rId2456" ref="F2458"/>
    <hyperlink r:id="rId2457" ref="F2459"/>
    <hyperlink r:id="rId2458" ref="F2460"/>
    <hyperlink r:id="rId2459" ref="F2461"/>
    <hyperlink r:id="rId2460" ref="F2462"/>
    <hyperlink r:id="rId2461" ref="F2463"/>
    <hyperlink r:id="rId2462" ref="F2464"/>
    <hyperlink r:id="rId2463" ref="F2465"/>
    <hyperlink r:id="rId2464" ref="F2466"/>
    <hyperlink r:id="rId2465" ref="F2467"/>
    <hyperlink r:id="rId2466" ref="F2468"/>
    <hyperlink r:id="rId2467" ref="F2469"/>
    <hyperlink r:id="rId2468" ref="F2470"/>
    <hyperlink r:id="rId2469" ref="F2471"/>
    <hyperlink r:id="rId2470" ref="F2472"/>
    <hyperlink r:id="rId2471" ref="F2473"/>
    <hyperlink r:id="rId2472" ref="F2474"/>
    <hyperlink r:id="rId2473" ref="F2475"/>
    <hyperlink r:id="rId2474" ref="F2476"/>
    <hyperlink r:id="rId2475" ref="F2477"/>
    <hyperlink r:id="rId2476" ref="F2478"/>
    <hyperlink r:id="rId2477" ref="F2479"/>
    <hyperlink r:id="rId2478" ref="F2480"/>
    <hyperlink r:id="rId2479" ref="F2481"/>
    <hyperlink r:id="rId2480" ref="F2482"/>
    <hyperlink r:id="rId2481" ref="F2483"/>
    <hyperlink r:id="rId2482" ref="F2484"/>
    <hyperlink r:id="rId2483" ref="F2485"/>
    <hyperlink r:id="rId2484" ref="F2486"/>
    <hyperlink r:id="rId2485" ref="F2487"/>
    <hyperlink r:id="rId2486" ref="F2488"/>
    <hyperlink r:id="rId2487" ref="F2489"/>
    <hyperlink r:id="rId2488" ref="F2490"/>
    <hyperlink r:id="rId2489" ref="F2491"/>
    <hyperlink r:id="rId2490" ref="F2492"/>
    <hyperlink r:id="rId2491" ref="F2493"/>
    <hyperlink r:id="rId2492" ref="F2494"/>
    <hyperlink r:id="rId2493" ref="F2495"/>
    <hyperlink r:id="rId2494" ref="F2496"/>
    <hyperlink r:id="rId2495" ref="F2497"/>
    <hyperlink r:id="rId2496" ref="F2498"/>
    <hyperlink r:id="rId2497" ref="F2499"/>
    <hyperlink r:id="rId2498" ref="F2500"/>
    <hyperlink r:id="rId2499" ref="F2501"/>
    <hyperlink r:id="rId2500" ref="F2502"/>
    <hyperlink r:id="rId2501" ref="F2503"/>
    <hyperlink r:id="rId2502" ref="F2504"/>
    <hyperlink r:id="rId2503" ref="F2505"/>
    <hyperlink r:id="rId2504" ref="F2506"/>
    <hyperlink r:id="rId2505" ref="F2507"/>
    <hyperlink r:id="rId2506" ref="F2508"/>
    <hyperlink r:id="rId2507" ref="F2509"/>
    <hyperlink r:id="rId2508" ref="F2510"/>
    <hyperlink r:id="rId2509" ref="F2511"/>
    <hyperlink r:id="rId2510" ref="F2512"/>
    <hyperlink r:id="rId2511" ref="F2513"/>
    <hyperlink r:id="rId2512" ref="F2514"/>
    <hyperlink r:id="rId2513" ref="F2515"/>
    <hyperlink r:id="rId2514" ref="F2516"/>
    <hyperlink r:id="rId2515" ref="F2517"/>
    <hyperlink r:id="rId2516" ref="F2518"/>
    <hyperlink r:id="rId2517" ref="F2519"/>
    <hyperlink r:id="rId2518" ref="F2520"/>
    <hyperlink r:id="rId2519" ref="F2521"/>
    <hyperlink r:id="rId2520" ref="F2522"/>
    <hyperlink r:id="rId2521" ref="F2523"/>
    <hyperlink r:id="rId2522" ref="F2524"/>
    <hyperlink r:id="rId2523" ref="F2525"/>
    <hyperlink r:id="rId2524" ref="F2526"/>
    <hyperlink r:id="rId2525" ref="F2527"/>
    <hyperlink r:id="rId2526" ref="F2528"/>
    <hyperlink r:id="rId2527" ref="F2529"/>
    <hyperlink r:id="rId2528" ref="F2530"/>
    <hyperlink r:id="rId2529" ref="F2531"/>
    <hyperlink r:id="rId2530" ref="F2532"/>
    <hyperlink r:id="rId2531" ref="F2533"/>
    <hyperlink r:id="rId2532" ref="F2534"/>
    <hyperlink r:id="rId2533" ref="F2535"/>
    <hyperlink r:id="rId2534" ref="F2536"/>
    <hyperlink r:id="rId2535" ref="F2537"/>
    <hyperlink r:id="rId2536" ref="F2538"/>
    <hyperlink r:id="rId2537" ref="F2539"/>
    <hyperlink r:id="rId2538" ref="F2540"/>
    <hyperlink r:id="rId2539" ref="F2541"/>
    <hyperlink r:id="rId2540" ref="F2542"/>
    <hyperlink r:id="rId2541" ref="F2543"/>
    <hyperlink r:id="rId2542" ref="F2544"/>
    <hyperlink r:id="rId2543" ref="F2545"/>
    <hyperlink r:id="rId2544" ref="F2546"/>
    <hyperlink r:id="rId2545" ref="F2547"/>
    <hyperlink r:id="rId2546" ref="F2548"/>
    <hyperlink r:id="rId2547" ref="F2549"/>
    <hyperlink r:id="rId2548" ref="F2550"/>
    <hyperlink r:id="rId2549" ref="F2551"/>
    <hyperlink r:id="rId2550" ref="F2552"/>
    <hyperlink r:id="rId2551" ref="F2553"/>
    <hyperlink r:id="rId2552" ref="F2554"/>
    <hyperlink r:id="rId2553" ref="F2555"/>
    <hyperlink r:id="rId2554" ref="F2556"/>
    <hyperlink r:id="rId2555" ref="F2557"/>
    <hyperlink r:id="rId2556" ref="F2558"/>
    <hyperlink r:id="rId2557" ref="F2559"/>
    <hyperlink r:id="rId2558" ref="F2560"/>
    <hyperlink r:id="rId2559" ref="F2561"/>
    <hyperlink r:id="rId2560" ref="F2562"/>
    <hyperlink r:id="rId2561" ref="F2563"/>
    <hyperlink r:id="rId2562" ref="F2564"/>
    <hyperlink r:id="rId2563" ref="F2565"/>
    <hyperlink r:id="rId2564" ref="F2566"/>
    <hyperlink r:id="rId2565" ref="F2567"/>
    <hyperlink r:id="rId2566" ref="F2568"/>
    <hyperlink r:id="rId2567" ref="F2569"/>
    <hyperlink r:id="rId2568" ref="F2570"/>
    <hyperlink r:id="rId2569" ref="F2571"/>
    <hyperlink r:id="rId2570" ref="F2572"/>
    <hyperlink r:id="rId2571" ref="F2573"/>
    <hyperlink r:id="rId2572" ref="F2574"/>
    <hyperlink r:id="rId2573" ref="F2575"/>
    <hyperlink r:id="rId2574" ref="F2576"/>
    <hyperlink r:id="rId2575" ref="F2577"/>
    <hyperlink r:id="rId2576" ref="F2578"/>
    <hyperlink r:id="rId2577" ref="F2579"/>
    <hyperlink r:id="rId2578" ref="F2580"/>
    <hyperlink r:id="rId2579" ref="F2581"/>
    <hyperlink r:id="rId2580" ref="F2582"/>
    <hyperlink r:id="rId2581" ref="F2583"/>
    <hyperlink r:id="rId2582" ref="F2584"/>
    <hyperlink r:id="rId2583" ref="F2585"/>
    <hyperlink r:id="rId2584" ref="F2586"/>
    <hyperlink r:id="rId2585" ref="F2587"/>
    <hyperlink r:id="rId2586" ref="F2588"/>
    <hyperlink r:id="rId2587" ref="F2589"/>
    <hyperlink r:id="rId2588" ref="F2590"/>
    <hyperlink r:id="rId2589" ref="F2591"/>
    <hyperlink r:id="rId2590" ref="F2592"/>
    <hyperlink r:id="rId2591" ref="F2593"/>
    <hyperlink r:id="rId2592" ref="F2594"/>
    <hyperlink r:id="rId2593" ref="F2595"/>
    <hyperlink r:id="rId2594" ref="F2596"/>
    <hyperlink r:id="rId2595" ref="F2597"/>
    <hyperlink r:id="rId2596" ref="F2598"/>
    <hyperlink r:id="rId2597" ref="F2599"/>
    <hyperlink r:id="rId2598" ref="F2600"/>
    <hyperlink r:id="rId2599" ref="F2601"/>
    <hyperlink r:id="rId2600" ref="F2602"/>
    <hyperlink r:id="rId2601" ref="F2603"/>
    <hyperlink r:id="rId2602" ref="F2604"/>
    <hyperlink r:id="rId2603" ref="F2605"/>
    <hyperlink r:id="rId2604" ref="F2606"/>
    <hyperlink r:id="rId2605" ref="F2607"/>
    <hyperlink r:id="rId2606" ref="F2608"/>
    <hyperlink r:id="rId2607" ref="F2609"/>
    <hyperlink r:id="rId2608" ref="F2610"/>
    <hyperlink r:id="rId2609" ref="F2611"/>
    <hyperlink r:id="rId2610" ref="F2612"/>
    <hyperlink r:id="rId2611" ref="F2613"/>
    <hyperlink r:id="rId2612" ref="F2614"/>
    <hyperlink r:id="rId2613" ref="F2615"/>
    <hyperlink r:id="rId2614" ref="F2616"/>
    <hyperlink r:id="rId2615" ref="F2617"/>
    <hyperlink r:id="rId2616" ref="F2618"/>
    <hyperlink r:id="rId2617" ref="F2619"/>
    <hyperlink r:id="rId2618" ref="F2620"/>
    <hyperlink r:id="rId2619" ref="F2621"/>
    <hyperlink r:id="rId2620" ref="F2622"/>
    <hyperlink r:id="rId2621" ref="F2623"/>
    <hyperlink r:id="rId2622" ref="F2624"/>
    <hyperlink r:id="rId2623" ref="F2625"/>
    <hyperlink r:id="rId2624" ref="F2626"/>
    <hyperlink r:id="rId2625" ref="F2627"/>
    <hyperlink r:id="rId2626" ref="F2628"/>
    <hyperlink r:id="rId2627" ref="F2629"/>
    <hyperlink r:id="rId2628" ref="F2630"/>
    <hyperlink r:id="rId2629" ref="F2631"/>
    <hyperlink r:id="rId2630" ref="F2632"/>
    <hyperlink r:id="rId2631" ref="F2633"/>
    <hyperlink r:id="rId2632" ref="F2634"/>
    <hyperlink r:id="rId2633" ref="F2635"/>
    <hyperlink r:id="rId2634" ref="F2636"/>
    <hyperlink r:id="rId2635" ref="F2637"/>
    <hyperlink r:id="rId2636" ref="F2638"/>
    <hyperlink r:id="rId2637" ref="F2639"/>
    <hyperlink r:id="rId2638" ref="F2640"/>
    <hyperlink r:id="rId2639" ref="F2641"/>
    <hyperlink r:id="rId2640" ref="F2642"/>
    <hyperlink r:id="rId2641" ref="F2643"/>
    <hyperlink r:id="rId2642" ref="F2644"/>
    <hyperlink r:id="rId2643" ref="F2645"/>
    <hyperlink r:id="rId2644" ref="F2646"/>
    <hyperlink r:id="rId2645" ref="F2647"/>
    <hyperlink r:id="rId2646" ref="F2648"/>
    <hyperlink r:id="rId2647" ref="F2649"/>
    <hyperlink r:id="rId2648" ref="F2650"/>
    <hyperlink r:id="rId2649" ref="F2651"/>
    <hyperlink r:id="rId2650" ref="F2652"/>
    <hyperlink r:id="rId2651" ref="F2653"/>
    <hyperlink r:id="rId2652" ref="F2654"/>
    <hyperlink r:id="rId2653" ref="F2655"/>
    <hyperlink r:id="rId2654" ref="F2656"/>
    <hyperlink r:id="rId2655" ref="F2657"/>
    <hyperlink r:id="rId2656" ref="F2658"/>
    <hyperlink r:id="rId2657" ref="F2659"/>
    <hyperlink r:id="rId2658" ref="F2660"/>
    <hyperlink r:id="rId2659" ref="F2661"/>
    <hyperlink r:id="rId2660" ref="F2662"/>
    <hyperlink r:id="rId2661" ref="F2663"/>
    <hyperlink r:id="rId2662" ref="F2664"/>
    <hyperlink r:id="rId2663" ref="F2665"/>
    <hyperlink r:id="rId2664" ref="F2666"/>
    <hyperlink r:id="rId2665" ref="F2667"/>
    <hyperlink r:id="rId2666" ref="F2668"/>
    <hyperlink r:id="rId2667" ref="F2669"/>
    <hyperlink r:id="rId2668" ref="F2670"/>
    <hyperlink r:id="rId2669" ref="F2671"/>
    <hyperlink r:id="rId2670" ref="F2672"/>
    <hyperlink r:id="rId2671" ref="F2673"/>
    <hyperlink r:id="rId2672" ref="F2674"/>
    <hyperlink r:id="rId2673" ref="F2675"/>
    <hyperlink r:id="rId2674" ref="F2676"/>
    <hyperlink r:id="rId2675" ref="F2677"/>
    <hyperlink r:id="rId2676" ref="F2678"/>
    <hyperlink r:id="rId2677" ref="F2679"/>
    <hyperlink r:id="rId2678" ref="F2680"/>
    <hyperlink r:id="rId2679" ref="F2681"/>
    <hyperlink r:id="rId2680" ref="F2682"/>
    <hyperlink r:id="rId2681" ref="F2683"/>
    <hyperlink r:id="rId2682" ref="F2684"/>
    <hyperlink r:id="rId2683" ref="F2685"/>
    <hyperlink r:id="rId2684" ref="F2686"/>
    <hyperlink r:id="rId2685" ref="F2687"/>
    <hyperlink r:id="rId2686" ref="F2688"/>
    <hyperlink r:id="rId2687" ref="F2689"/>
    <hyperlink r:id="rId2688" ref="F2690"/>
    <hyperlink r:id="rId2689" ref="F2691"/>
    <hyperlink r:id="rId2690" ref="F2692"/>
    <hyperlink r:id="rId2691" ref="F2693"/>
    <hyperlink r:id="rId2692" ref="F2694"/>
    <hyperlink r:id="rId2693" ref="F2695"/>
    <hyperlink r:id="rId2694" ref="F2696"/>
    <hyperlink r:id="rId2695" ref="F2697"/>
    <hyperlink r:id="rId2696" ref="F2698"/>
    <hyperlink r:id="rId2697" ref="F2699"/>
    <hyperlink r:id="rId2698" ref="F2700"/>
    <hyperlink r:id="rId2699" ref="F2701"/>
    <hyperlink r:id="rId2700" ref="F2702"/>
    <hyperlink r:id="rId2701" ref="F2703"/>
    <hyperlink r:id="rId2702" ref="F2704"/>
    <hyperlink r:id="rId2703" ref="F2705"/>
    <hyperlink r:id="rId2704" ref="F2706"/>
    <hyperlink r:id="rId2705" ref="F2707"/>
    <hyperlink r:id="rId2706" ref="F2708"/>
    <hyperlink r:id="rId2707" ref="F2709"/>
    <hyperlink r:id="rId2708" ref="F2710"/>
    <hyperlink r:id="rId2709" ref="F2711"/>
    <hyperlink r:id="rId2710" ref="F2712"/>
    <hyperlink r:id="rId2711" ref="F2713"/>
    <hyperlink r:id="rId2712" ref="F2714"/>
    <hyperlink r:id="rId2713" ref="F2715"/>
    <hyperlink r:id="rId2714" ref="F2716"/>
    <hyperlink r:id="rId2715" ref="F2717"/>
    <hyperlink r:id="rId2716" ref="F2718"/>
    <hyperlink r:id="rId2717" ref="F2719"/>
    <hyperlink r:id="rId2718" ref="F2720"/>
    <hyperlink r:id="rId2719" ref="F2721"/>
    <hyperlink r:id="rId2720" ref="F2722"/>
    <hyperlink r:id="rId2721" ref="F2723"/>
    <hyperlink r:id="rId2722" ref="F2724"/>
    <hyperlink r:id="rId2723" ref="F2725"/>
    <hyperlink r:id="rId2724" ref="F2726"/>
    <hyperlink r:id="rId2725" ref="F2727"/>
    <hyperlink r:id="rId2726" ref="F2728"/>
    <hyperlink r:id="rId2727" ref="F2729"/>
    <hyperlink r:id="rId2728" ref="F2730"/>
    <hyperlink r:id="rId2729" ref="F2731"/>
    <hyperlink r:id="rId2730" ref="F2732"/>
    <hyperlink r:id="rId2731" ref="F2733"/>
    <hyperlink r:id="rId2732" ref="F2734"/>
    <hyperlink r:id="rId2733" ref="F2735"/>
    <hyperlink r:id="rId2734" ref="F2736"/>
    <hyperlink r:id="rId2735" ref="F2737"/>
    <hyperlink r:id="rId2736" ref="F2738"/>
    <hyperlink r:id="rId2737" ref="F2739"/>
    <hyperlink r:id="rId2738" ref="F2740"/>
    <hyperlink r:id="rId2739" ref="F2741"/>
    <hyperlink r:id="rId2740" ref="F2742"/>
    <hyperlink r:id="rId2741" ref="F2743"/>
    <hyperlink r:id="rId2742" ref="F2744"/>
    <hyperlink r:id="rId2743" ref="F2745"/>
    <hyperlink r:id="rId2744" ref="F2746"/>
    <hyperlink r:id="rId2745" ref="F2747"/>
    <hyperlink r:id="rId2746" ref="F2748"/>
    <hyperlink r:id="rId2747" ref="F2749"/>
    <hyperlink r:id="rId2748" ref="F2750"/>
    <hyperlink r:id="rId2749" ref="F2751"/>
    <hyperlink r:id="rId2750" ref="F2752"/>
    <hyperlink r:id="rId2751" ref="F2753"/>
    <hyperlink r:id="rId2752" ref="F2754"/>
    <hyperlink r:id="rId2753" ref="F2755"/>
    <hyperlink r:id="rId2754" ref="F2756"/>
    <hyperlink r:id="rId2755" ref="F2757"/>
    <hyperlink r:id="rId2756" ref="F2758"/>
    <hyperlink r:id="rId2757" ref="F2759"/>
    <hyperlink r:id="rId2758" ref="F2760"/>
    <hyperlink r:id="rId2759" ref="F2761"/>
    <hyperlink r:id="rId2760" ref="F2762"/>
    <hyperlink r:id="rId2761" ref="F2763"/>
    <hyperlink r:id="rId2762" ref="F2764"/>
    <hyperlink r:id="rId2763" ref="F2765"/>
    <hyperlink r:id="rId2764" ref="F2766"/>
    <hyperlink r:id="rId2765" ref="F2767"/>
    <hyperlink r:id="rId2766" ref="F2768"/>
    <hyperlink r:id="rId2767" ref="F2769"/>
    <hyperlink r:id="rId2768" ref="F2770"/>
    <hyperlink r:id="rId2769" ref="F2771"/>
    <hyperlink r:id="rId2770" ref="F2772"/>
    <hyperlink r:id="rId2771" ref="F2773"/>
    <hyperlink r:id="rId2772" ref="F2774"/>
    <hyperlink r:id="rId2773" ref="F2775"/>
    <hyperlink r:id="rId2774" ref="F2776"/>
    <hyperlink r:id="rId2775" ref="F2777"/>
    <hyperlink r:id="rId2776" ref="F2778"/>
    <hyperlink r:id="rId2777" ref="F2779"/>
    <hyperlink r:id="rId2778" ref="F2780"/>
    <hyperlink r:id="rId2779" ref="F2781"/>
    <hyperlink r:id="rId2780" ref="F2782"/>
    <hyperlink r:id="rId2781" ref="F2783"/>
    <hyperlink r:id="rId2782" ref="F2784"/>
    <hyperlink r:id="rId2783" ref="F2785"/>
    <hyperlink r:id="rId2784" ref="F2786"/>
    <hyperlink r:id="rId2785" ref="F2787"/>
    <hyperlink r:id="rId2786" ref="F2788"/>
    <hyperlink r:id="rId2787" ref="F2789"/>
    <hyperlink r:id="rId2788" ref="F2790"/>
    <hyperlink r:id="rId2789" ref="F2791"/>
    <hyperlink r:id="rId2790" ref="F2792"/>
    <hyperlink r:id="rId2791" ref="F2793"/>
    <hyperlink r:id="rId2792" ref="F2794"/>
    <hyperlink r:id="rId2793" ref="F2795"/>
    <hyperlink r:id="rId2794" ref="F2796"/>
    <hyperlink r:id="rId2795" ref="F2797"/>
    <hyperlink r:id="rId2796" ref="F2798"/>
    <hyperlink r:id="rId2797" ref="F2799"/>
    <hyperlink r:id="rId2798" ref="F2800"/>
    <hyperlink r:id="rId2799" ref="F2801"/>
    <hyperlink r:id="rId2800" ref="F2802"/>
    <hyperlink r:id="rId2801" ref="F2803"/>
    <hyperlink r:id="rId2802" ref="F2804"/>
    <hyperlink r:id="rId2803" ref="F2805"/>
    <hyperlink r:id="rId2804" ref="F2806"/>
    <hyperlink r:id="rId2805" ref="F2807"/>
    <hyperlink r:id="rId2806" ref="F2808"/>
    <hyperlink r:id="rId2807" ref="F2809"/>
    <hyperlink r:id="rId2808" ref="F2810"/>
    <hyperlink r:id="rId2809" ref="F2811"/>
    <hyperlink r:id="rId2810" ref="F2812"/>
    <hyperlink r:id="rId2811" ref="F2813"/>
    <hyperlink r:id="rId2812" ref="F2814"/>
    <hyperlink r:id="rId2813" ref="F2815"/>
    <hyperlink r:id="rId2814" ref="F2816"/>
    <hyperlink r:id="rId2815" ref="F2817"/>
    <hyperlink r:id="rId2816" ref="F2818"/>
    <hyperlink r:id="rId2817" ref="F2819"/>
    <hyperlink r:id="rId2818" ref="F2820"/>
    <hyperlink r:id="rId2819" ref="F2821"/>
    <hyperlink r:id="rId2820" ref="F2822"/>
    <hyperlink r:id="rId2821" ref="F2823"/>
    <hyperlink r:id="rId2822" ref="F2824"/>
    <hyperlink r:id="rId2823" ref="F2825"/>
    <hyperlink r:id="rId2824" ref="F2826"/>
    <hyperlink r:id="rId2825" ref="F2827"/>
    <hyperlink r:id="rId2826" ref="F2828"/>
    <hyperlink r:id="rId2827" ref="F2829"/>
    <hyperlink r:id="rId2828" ref="F2830"/>
    <hyperlink r:id="rId2829" ref="F2831"/>
    <hyperlink r:id="rId2830" ref="F2832"/>
    <hyperlink r:id="rId2831" ref="F2833"/>
    <hyperlink r:id="rId2832" ref="F2834"/>
    <hyperlink r:id="rId2833" ref="F2835"/>
    <hyperlink r:id="rId2834" ref="F2836"/>
    <hyperlink r:id="rId2835" ref="F2837"/>
    <hyperlink r:id="rId2836" ref="F2838"/>
    <hyperlink r:id="rId2837" ref="F2839"/>
    <hyperlink r:id="rId2838" ref="F2840"/>
    <hyperlink r:id="rId2839" ref="F2841"/>
    <hyperlink r:id="rId2840" ref="F2842"/>
    <hyperlink r:id="rId2841" ref="F2843"/>
    <hyperlink r:id="rId2842" ref="F2844"/>
    <hyperlink r:id="rId2843" ref="F2845"/>
    <hyperlink r:id="rId2844" ref="F2846"/>
    <hyperlink r:id="rId2845" ref="F2847"/>
    <hyperlink r:id="rId2846" ref="F2848"/>
    <hyperlink r:id="rId2847" ref="F2849"/>
    <hyperlink r:id="rId2848" ref="F2850"/>
    <hyperlink r:id="rId2849" ref="F2851"/>
    <hyperlink r:id="rId2850" ref="F2852"/>
    <hyperlink r:id="rId2851" ref="F2853"/>
    <hyperlink r:id="rId2852" ref="F2854"/>
    <hyperlink r:id="rId2853" ref="F2855"/>
    <hyperlink r:id="rId2854" ref="F2856"/>
    <hyperlink r:id="rId2855" ref="F2857"/>
    <hyperlink r:id="rId2856" ref="F2858"/>
    <hyperlink r:id="rId2857" ref="F2859"/>
    <hyperlink r:id="rId2858" ref="F2860"/>
    <hyperlink r:id="rId2859" ref="F2861"/>
    <hyperlink r:id="rId2860" ref="F2862"/>
    <hyperlink r:id="rId2861" ref="F2863"/>
    <hyperlink r:id="rId2862" ref="F2864"/>
    <hyperlink r:id="rId2863" ref="F2865"/>
    <hyperlink r:id="rId2864" ref="F2866"/>
    <hyperlink r:id="rId2865" ref="F2867"/>
    <hyperlink r:id="rId2866" ref="F2868"/>
    <hyperlink r:id="rId2867" ref="C2869"/>
    <hyperlink r:id="rId2868" ref="F2869"/>
    <hyperlink r:id="rId2869" ref="F2870"/>
    <hyperlink r:id="rId2870" ref="F2871"/>
    <hyperlink r:id="rId2871" ref="F2872"/>
    <hyperlink r:id="rId2872" ref="F2873"/>
    <hyperlink r:id="rId2873" ref="F2874"/>
    <hyperlink r:id="rId2874" ref="F2875"/>
    <hyperlink r:id="rId2875" ref="F2876"/>
    <hyperlink r:id="rId2876" ref="F2877"/>
    <hyperlink r:id="rId2877" ref="F2878"/>
    <hyperlink r:id="rId2878" ref="F2879"/>
    <hyperlink r:id="rId2879" ref="F2880"/>
    <hyperlink r:id="rId2880" ref="F2881"/>
    <hyperlink r:id="rId2881" ref="F2882"/>
    <hyperlink r:id="rId2882" ref="F2883"/>
    <hyperlink r:id="rId2883" ref="F2884"/>
    <hyperlink r:id="rId2884" ref="F2885"/>
    <hyperlink r:id="rId2885" ref="F2886"/>
    <hyperlink r:id="rId2886" ref="F2887"/>
    <hyperlink r:id="rId2887" ref="F2888"/>
    <hyperlink r:id="rId2888" ref="F2889"/>
    <hyperlink r:id="rId2889" ref="F2890"/>
    <hyperlink r:id="rId2890" ref="F2891"/>
    <hyperlink r:id="rId2891" ref="F2892"/>
    <hyperlink r:id="rId2892" ref="F2893"/>
    <hyperlink r:id="rId2893" ref="F2894"/>
    <hyperlink r:id="rId2894" ref="F2895"/>
    <hyperlink r:id="rId2895" ref="F2896"/>
    <hyperlink r:id="rId2896" ref="F2897"/>
    <hyperlink r:id="rId2897" ref="F2898"/>
    <hyperlink r:id="rId2898" ref="F2899"/>
    <hyperlink r:id="rId2899" ref="F2900"/>
    <hyperlink r:id="rId2900" ref="F2901"/>
    <hyperlink r:id="rId2901" ref="F2902"/>
    <hyperlink r:id="rId2902" ref="F2903"/>
    <hyperlink r:id="rId2903" ref="F2904"/>
    <hyperlink r:id="rId2904" ref="F2905"/>
    <hyperlink r:id="rId2905" ref="F2906"/>
    <hyperlink r:id="rId2906" ref="F2907"/>
    <hyperlink r:id="rId2907" ref="F2908"/>
    <hyperlink r:id="rId2908" ref="F2909"/>
    <hyperlink r:id="rId2909" ref="F2910"/>
    <hyperlink r:id="rId2910" ref="F2911"/>
    <hyperlink r:id="rId2911" ref="F2912"/>
    <hyperlink r:id="rId2912" ref="F2913"/>
    <hyperlink r:id="rId2913" ref="F2914"/>
    <hyperlink r:id="rId2914" ref="F2915"/>
    <hyperlink r:id="rId2915" ref="F2916"/>
    <hyperlink r:id="rId2916" ref="F2917"/>
    <hyperlink r:id="rId2917" ref="F2918"/>
    <hyperlink r:id="rId2918" ref="F2919"/>
    <hyperlink r:id="rId2919" ref="F2920"/>
    <hyperlink r:id="rId2920" ref="F2921"/>
    <hyperlink r:id="rId2921" ref="F2922"/>
    <hyperlink r:id="rId2922" ref="F2923"/>
    <hyperlink r:id="rId2923" ref="F2924"/>
    <hyperlink r:id="rId2924" ref="F2925"/>
    <hyperlink r:id="rId2925" ref="F2926"/>
    <hyperlink r:id="rId2926" ref="F2927"/>
    <hyperlink r:id="rId2927" ref="F2928"/>
    <hyperlink r:id="rId2928" ref="F2929"/>
    <hyperlink r:id="rId2929" ref="F2930"/>
    <hyperlink r:id="rId2930" ref="F2931"/>
    <hyperlink r:id="rId2931" ref="F2932"/>
    <hyperlink r:id="rId2932" ref="F2933"/>
    <hyperlink r:id="rId2933" ref="F2934"/>
    <hyperlink r:id="rId2934" ref="F2935"/>
    <hyperlink r:id="rId2935" ref="F2936"/>
    <hyperlink r:id="rId2936" ref="F2937"/>
    <hyperlink r:id="rId2937" ref="F2938"/>
    <hyperlink r:id="rId2938" ref="F2939"/>
    <hyperlink r:id="rId2939" ref="F2940"/>
    <hyperlink r:id="rId2940" ref="F2941"/>
    <hyperlink r:id="rId2941" ref="F2942"/>
    <hyperlink r:id="rId2942" ref="F2943"/>
    <hyperlink r:id="rId2943" ref="F2944"/>
    <hyperlink r:id="rId2944" ref="F2945"/>
    <hyperlink r:id="rId2945" ref="F2946"/>
    <hyperlink r:id="rId2946" ref="F2947"/>
    <hyperlink r:id="rId2947" ref="F2948"/>
    <hyperlink r:id="rId2948" ref="F2949"/>
    <hyperlink r:id="rId2949" ref="F2950"/>
    <hyperlink r:id="rId2950" ref="F2951"/>
    <hyperlink r:id="rId2951" ref="F2952"/>
    <hyperlink r:id="rId2952" ref="F2953"/>
    <hyperlink r:id="rId2953" ref="F2954"/>
    <hyperlink r:id="rId2954" ref="F2955"/>
    <hyperlink r:id="rId2955" ref="F2956"/>
    <hyperlink r:id="rId2956" ref="F2957"/>
    <hyperlink r:id="rId2957" ref="F2958"/>
    <hyperlink r:id="rId2958" ref="F2959"/>
    <hyperlink r:id="rId2959" ref="F2960"/>
    <hyperlink r:id="rId2960" ref="F2961"/>
    <hyperlink r:id="rId2961" ref="F2962"/>
    <hyperlink r:id="rId2962" ref="F2963"/>
    <hyperlink r:id="rId2963" ref="F2964"/>
    <hyperlink r:id="rId2964" ref="F2965"/>
    <hyperlink r:id="rId2965" ref="F2966"/>
    <hyperlink r:id="rId2966" ref="F2967"/>
    <hyperlink r:id="rId2967" ref="F2968"/>
    <hyperlink r:id="rId2968" ref="F2969"/>
    <hyperlink r:id="rId2969" ref="F2970"/>
    <hyperlink r:id="rId2970" ref="F2971"/>
    <hyperlink r:id="rId2971" ref="F2972"/>
    <hyperlink r:id="rId2972" ref="F2973"/>
    <hyperlink r:id="rId2973" ref="F2974"/>
    <hyperlink r:id="rId2974" ref="F2975"/>
    <hyperlink r:id="rId2975" ref="F2976"/>
    <hyperlink r:id="rId2976" ref="F2977"/>
    <hyperlink r:id="rId2977" ref="F2978"/>
    <hyperlink r:id="rId2978" ref="F2979"/>
    <hyperlink r:id="rId2979" ref="F2980"/>
    <hyperlink r:id="rId2980" ref="F2981"/>
    <hyperlink r:id="rId2981" ref="F2982"/>
    <hyperlink r:id="rId2982" ref="F2983"/>
    <hyperlink r:id="rId2983" ref="F2984"/>
    <hyperlink r:id="rId2984" ref="F2985"/>
    <hyperlink r:id="rId2985" ref="F2986"/>
    <hyperlink r:id="rId2986" ref="F2987"/>
    <hyperlink r:id="rId2987" ref="F2988"/>
    <hyperlink r:id="rId2988" ref="F2989"/>
    <hyperlink r:id="rId2989" ref="F2990"/>
    <hyperlink r:id="rId2990" ref="F2991"/>
    <hyperlink r:id="rId2991" ref="F2992"/>
    <hyperlink r:id="rId2992" ref="F2993"/>
    <hyperlink r:id="rId2993" ref="F2994"/>
    <hyperlink r:id="rId2994" ref="F2995"/>
    <hyperlink r:id="rId2995" ref="F2996"/>
    <hyperlink r:id="rId2996" ref="F2997"/>
    <hyperlink r:id="rId2997" ref="F2998"/>
    <hyperlink r:id="rId2998" ref="F2999"/>
    <hyperlink r:id="rId2999" ref="F3000"/>
    <hyperlink r:id="rId3000" ref="F3001"/>
    <hyperlink r:id="rId3001" ref="F3002"/>
    <hyperlink r:id="rId3002" ref="F3003"/>
    <hyperlink r:id="rId3003" ref="F3004"/>
    <hyperlink r:id="rId3004" ref="F3005"/>
    <hyperlink r:id="rId3005" ref="F3006"/>
    <hyperlink r:id="rId3006" ref="F3007"/>
    <hyperlink r:id="rId3007" ref="F3008"/>
    <hyperlink r:id="rId3008" ref="F3009"/>
    <hyperlink r:id="rId3009" ref="F3010"/>
    <hyperlink r:id="rId3010" ref="F3011"/>
    <hyperlink r:id="rId3011" ref="F3012"/>
    <hyperlink r:id="rId3012" ref="F3013"/>
    <hyperlink r:id="rId3013" ref="F3014"/>
    <hyperlink r:id="rId3014" ref="F3015"/>
    <hyperlink r:id="rId3015" ref="F3016"/>
    <hyperlink r:id="rId3016" ref="F3017"/>
    <hyperlink r:id="rId3017" ref="F3018"/>
    <hyperlink r:id="rId3018" ref="F3019"/>
    <hyperlink r:id="rId3019" ref="F3020"/>
    <hyperlink r:id="rId3020" ref="F3021"/>
    <hyperlink r:id="rId3021" ref="F3022"/>
    <hyperlink r:id="rId3022" ref="F3023"/>
    <hyperlink r:id="rId3023" ref="F3024"/>
    <hyperlink r:id="rId3024" ref="F3025"/>
    <hyperlink r:id="rId3025" ref="F3026"/>
    <hyperlink r:id="rId3026" ref="F3027"/>
    <hyperlink r:id="rId3027" ref="F3028"/>
    <hyperlink r:id="rId3028" ref="F3029"/>
    <hyperlink r:id="rId3029" ref="F3030"/>
    <hyperlink r:id="rId3030" ref="F3031"/>
    <hyperlink r:id="rId3031" ref="F3032"/>
    <hyperlink r:id="rId3032" ref="F3033"/>
    <hyperlink r:id="rId3033" ref="F3034"/>
    <hyperlink r:id="rId3034" ref="F3035"/>
    <hyperlink r:id="rId3035" ref="F3036"/>
    <hyperlink r:id="rId3036" ref="F3037"/>
    <hyperlink r:id="rId3037" ref="F3038"/>
    <hyperlink r:id="rId3038" ref="F3039"/>
    <hyperlink r:id="rId3039" ref="F3040"/>
    <hyperlink r:id="rId3040" ref="F3041"/>
    <hyperlink r:id="rId3041" ref="F3042"/>
    <hyperlink r:id="rId3042" ref="F3043"/>
    <hyperlink r:id="rId3043" ref="F3044"/>
    <hyperlink r:id="rId3044" ref="F3045"/>
    <hyperlink r:id="rId3045" ref="F3046"/>
    <hyperlink r:id="rId3046" ref="F3047"/>
    <hyperlink r:id="rId3047" ref="F3048"/>
    <hyperlink r:id="rId3048" ref="F3049"/>
    <hyperlink r:id="rId3049" ref="F3050"/>
    <hyperlink r:id="rId3050" ref="F3051"/>
    <hyperlink r:id="rId3051" ref="F3052"/>
    <hyperlink r:id="rId3052" ref="F3053"/>
    <hyperlink r:id="rId3053" ref="F3054"/>
    <hyperlink r:id="rId3054" ref="F3055"/>
    <hyperlink r:id="rId3055" ref="F3056"/>
    <hyperlink r:id="rId3056" ref="F3057"/>
    <hyperlink r:id="rId3057" ref="F3058"/>
    <hyperlink r:id="rId3058" ref="F3059"/>
    <hyperlink r:id="rId3059" ref="F3060"/>
    <hyperlink r:id="rId3060" ref="F3061"/>
    <hyperlink r:id="rId3061" ref="F3062"/>
    <hyperlink r:id="rId3062" ref="F3063"/>
    <hyperlink r:id="rId3063" ref="F3064"/>
    <hyperlink r:id="rId3064" ref="F3065"/>
    <hyperlink r:id="rId3065" ref="F3066"/>
    <hyperlink r:id="rId3066" ref="F3067"/>
    <hyperlink r:id="rId3067" ref="F3068"/>
    <hyperlink r:id="rId3068" ref="F3069"/>
    <hyperlink r:id="rId3069" ref="F3070"/>
    <hyperlink r:id="rId3070" ref="F3071"/>
    <hyperlink r:id="rId3071" ref="F3072"/>
    <hyperlink r:id="rId3072" ref="F3073"/>
    <hyperlink r:id="rId3073" ref="F3074"/>
    <hyperlink r:id="rId3074" ref="F3075"/>
    <hyperlink r:id="rId3075" ref="F3076"/>
    <hyperlink r:id="rId3076" ref="F3077"/>
    <hyperlink r:id="rId3077" ref="F3078"/>
    <hyperlink r:id="rId3078" ref="F3079"/>
    <hyperlink r:id="rId3079" ref="F3080"/>
    <hyperlink r:id="rId3080" ref="F3081"/>
    <hyperlink r:id="rId3081" ref="F3082"/>
    <hyperlink r:id="rId3082" ref="F3083"/>
    <hyperlink r:id="rId3083" ref="F3084"/>
    <hyperlink r:id="rId3084" ref="F3085"/>
    <hyperlink r:id="rId3085" ref="F3086"/>
    <hyperlink r:id="rId3086" ref="F3087"/>
    <hyperlink r:id="rId3087" ref="F3088"/>
    <hyperlink r:id="rId3088" ref="F3089"/>
    <hyperlink r:id="rId3089" ref="F3090"/>
    <hyperlink r:id="rId3090" ref="F3091"/>
    <hyperlink r:id="rId3091" ref="F3092"/>
    <hyperlink r:id="rId3092" ref="F3093"/>
    <hyperlink r:id="rId3093" ref="F3094"/>
    <hyperlink r:id="rId3094" ref="F3095"/>
    <hyperlink r:id="rId3095" ref="F3096"/>
    <hyperlink r:id="rId3096" ref="F3097"/>
    <hyperlink r:id="rId3097" ref="F3098"/>
    <hyperlink r:id="rId3098" ref="F3099"/>
    <hyperlink r:id="rId3099" ref="F3100"/>
    <hyperlink r:id="rId3100" ref="F3101"/>
    <hyperlink r:id="rId3101" ref="F3102"/>
    <hyperlink r:id="rId3102" ref="F3103"/>
    <hyperlink r:id="rId3103" ref="F3104"/>
    <hyperlink r:id="rId3104" ref="F3105"/>
    <hyperlink r:id="rId3105" ref="F3106"/>
    <hyperlink r:id="rId3106" ref="F3107"/>
    <hyperlink r:id="rId3107" ref="F3108"/>
    <hyperlink r:id="rId3108" ref="F3109"/>
    <hyperlink r:id="rId3109" ref="F3110"/>
    <hyperlink r:id="rId3110" ref="F3111"/>
    <hyperlink r:id="rId3111" ref="F3112"/>
    <hyperlink r:id="rId3112" ref="F3113"/>
    <hyperlink r:id="rId3113" ref="F3114"/>
    <hyperlink r:id="rId3114" ref="F3115"/>
    <hyperlink r:id="rId3115" ref="F3116"/>
    <hyperlink r:id="rId3116" ref="F3117"/>
    <hyperlink r:id="rId3117" ref="F3118"/>
    <hyperlink r:id="rId3118" ref="F3119"/>
    <hyperlink r:id="rId3119" ref="F3120"/>
    <hyperlink r:id="rId3120" ref="F3121"/>
    <hyperlink r:id="rId3121" ref="F3122"/>
    <hyperlink r:id="rId3122" ref="F3123"/>
    <hyperlink r:id="rId3123" ref="F3124"/>
    <hyperlink r:id="rId3124" ref="F3125"/>
    <hyperlink r:id="rId3125" ref="F3126"/>
    <hyperlink r:id="rId3126" ref="F3127"/>
    <hyperlink r:id="rId3127" ref="F3128"/>
    <hyperlink r:id="rId3128" ref="F3129"/>
    <hyperlink r:id="rId3129" ref="F3130"/>
    <hyperlink r:id="rId3130" ref="F3131"/>
    <hyperlink r:id="rId3131" ref="F3132"/>
    <hyperlink r:id="rId3132" ref="F3133"/>
    <hyperlink r:id="rId3133" ref="F3134"/>
    <hyperlink r:id="rId3134" ref="F3135"/>
    <hyperlink r:id="rId3135" ref="F3136"/>
    <hyperlink r:id="rId3136" ref="F3137"/>
    <hyperlink r:id="rId3137" ref="F3138"/>
    <hyperlink r:id="rId3138" ref="F3139"/>
    <hyperlink r:id="rId3139" ref="F3140"/>
    <hyperlink r:id="rId3140" ref="F3141"/>
    <hyperlink r:id="rId3141" ref="F3142"/>
    <hyperlink r:id="rId3142" ref="F3143"/>
    <hyperlink r:id="rId3143" ref="F3144"/>
    <hyperlink r:id="rId3144" ref="F3145"/>
    <hyperlink r:id="rId3145" ref="F3146"/>
    <hyperlink r:id="rId3146" ref="F3147"/>
    <hyperlink r:id="rId3147" ref="F3148"/>
    <hyperlink r:id="rId3148" ref="F3149"/>
    <hyperlink r:id="rId3149" ref="F3150"/>
    <hyperlink r:id="rId3150" ref="F3151"/>
    <hyperlink r:id="rId3151" ref="F3152"/>
    <hyperlink r:id="rId3152" ref="F3153"/>
    <hyperlink r:id="rId3153" ref="F3154"/>
    <hyperlink r:id="rId3154" ref="F3155"/>
    <hyperlink r:id="rId3155" ref="F3156"/>
    <hyperlink r:id="rId3156" ref="F3157"/>
    <hyperlink r:id="rId3157" ref="F3158"/>
    <hyperlink r:id="rId3158" ref="F3159"/>
    <hyperlink r:id="rId3159" ref="F3160"/>
    <hyperlink r:id="rId3160" ref="F3161"/>
    <hyperlink r:id="rId3161" ref="F3162"/>
    <hyperlink r:id="rId3162" ref="F3163"/>
    <hyperlink r:id="rId3163" ref="F3164"/>
    <hyperlink r:id="rId3164" ref="F3165"/>
    <hyperlink r:id="rId3165" ref="F3166"/>
    <hyperlink r:id="rId3166" ref="F3167"/>
    <hyperlink r:id="rId3167" ref="F3168"/>
    <hyperlink r:id="rId3168" ref="F3169"/>
    <hyperlink r:id="rId3169" ref="F3170"/>
    <hyperlink r:id="rId3170" ref="F3171"/>
    <hyperlink r:id="rId3171" ref="F3172"/>
    <hyperlink r:id="rId3172" ref="F3173"/>
    <hyperlink r:id="rId3173" ref="F3174"/>
    <hyperlink r:id="rId3174" ref="F3175"/>
    <hyperlink r:id="rId3175" ref="F3176"/>
    <hyperlink r:id="rId3176" ref="F3177"/>
    <hyperlink r:id="rId3177" ref="F3178"/>
    <hyperlink r:id="rId3178" ref="F3179"/>
    <hyperlink r:id="rId3179" ref="F3180"/>
    <hyperlink r:id="rId3180" ref="F3181"/>
    <hyperlink r:id="rId3181" ref="F3182"/>
    <hyperlink r:id="rId3182" ref="F3183"/>
    <hyperlink r:id="rId3183" ref="F3184"/>
    <hyperlink r:id="rId3184" ref="F3185"/>
    <hyperlink r:id="rId3185" ref="F3186"/>
    <hyperlink r:id="rId3186" ref="F3187"/>
    <hyperlink r:id="rId3187" ref="F3188"/>
    <hyperlink r:id="rId3188" ref="F3189"/>
    <hyperlink r:id="rId3189" ref="F3190"/>
    <hyperlink r:id="rId3190" ref="F3191"/>
    <hyperlink r:id="rId3191" ref="F3192"/>
    <hyperlink r:id="rId3192" ref="F3193"/>
    <hyperlink r:id="rId3193" ref="F3194"/>
    <hyperlink r:id="rId3194" ref="F3195"/>
    <hyperlink r:id="rId3195" ref="F3196"/>
    <hyperlink r:id="rId3196" ref="F3197"/>
    <hyperlink r:id="rId3197" ref="F3198"/>
    <hyperlink r:id="rId3198" ref="F3199"/>
    <hyperlink r:id="rId3199" ref="F3200"/>
    <hyperlink r:id="rId3200" ref="F3201"/>
    <hyperlink r:id="rId3201" ref="F3202"/>
    <hyperlink r:id="rId3202" ref="F3203"/>
    <hyperlink r:id="rId3203" ref="F3204"/>
    <hyperlink r:id="rId3204" ref="F3205"/>
    <hyperlink r:id="rId3205" ref="F3206"/>
    <hyperlink r:id="rId3206" ref="F3207"/>
    <hyperlink r:id="rId3207" ref="F3208"/>
    <hyperlink r:id="rId3208" ref="F3209"/>
    <hyperlink r:id="rId3209" ref="F3210"/>
    <hyperlink r:id="rId3210" ref="F3211"/>
    <hyperlink r:id="rId3211" ref="F3212"/>
    <hyperlink r:id="rId3212" ref="F3213"/>
    <hyperlink r:id="rId3213" ref="F3214"/>
    <hyperlink r:id="rId3214" ref="F3215"/>
    <hyperlink r:id="rId3215" ref="F3216"/>
    <hyperlink r:id="rId3216" ref="F3217"/>
    <hyperlink r:id="rId3217" ref="F3218"/>
    <hyperlink r:id="rId3218" ref="F3219"/>
    <hyperlink r:id="rId3219" ref="F3220"/>
    <hyperlink r:id="rId3220" ref="F3221"/>
    <hyperlink r:id="rId3221" ref="F3222"/>
    <hyperlink r:id="rId3222" ref="F3223"/>
    <hyperlink r:id="rId3223" ref="F3224"/>
    <hyperlink r:id="rId3224" ref="F3225"/>
    <hyperlink r:id="rId3225" ref="F3226"/>
    <hyperlink r:id="rId3226" ref="F3227"/>
    <hyperlink r:id="rId3227" ref="F3228"/>
    <hyperlink r:id="rId3228" ref="F3229"/>
    <hyperlink r:id="rId3229" ref="F3230"/>
    <hyperlink r:id="rId3230" ref="F3231"/>
    <hyperlink r:id="rId3231" ref="F3232"/>
    <hyperlink r:id="rId3232" ref="F3233"/>
    <hyperlink r:id="rId3233" ref="F3234"/>
    <hyperlink r:id="rId3234" ref="F3235"/>
    <hyperlink r:id="rId3235" ref="F3236"/>
    <hyperlink r:id="rId3236" ref="F3237"/>
    <hyperlink r:id="rId3237" ref="F3238"/>
    <hyperlink r:id="rId3238" ref="F3239"/>
    <hyperlink r:id="rId3239" ref="F3240"/>
    <hyperlink r:id="rId3240" ref="F3241"/>
    <hyperlink r:id="rId3241" ref="F3242"/>
    <hyperlink r:id="rId3242" ref="F3243"/>
    <hyperlink r:id="rId3243" ref="F3244"/>
    <hyperlink r:id="rId3244" ref="F3245"/>
    <hyperlink r:id="rId3245" ref="F3246"/>
    <hyperlink r:id="rId3246" ref="F3247"/>
    <hyperlink r:id="rId3247" ref="F3248"/>
    <hyperlink r:id="rId3248" ref="F3249"/>
    <hyperlink r:id="rId3249" ref="F3250"/>
    <hyperlink r:id="rId3250" ref="F3251"/>
    <hyperlink r:id="rId3251" ref="F3252"/>
    <hyperlink r:id="rId3252" ref="F3253"/>
    <hyperlink r:id="rId3253" ref="F3254"/>
    <hyperlink r:id="rId3254" ref="F3255"/>
    <hyperlink r:id="rId3255" ref="F3256"/>
    <hyperlink r:id="rId3256" ref="F3257"/>
    <hyperlink r:id="rId3257" ref="F3258"/>
    <hyperlink r:id="rId3258" ref="F3259"/>
    <hyperlink r:id="rId3259" ref="F3260"/>
    <hyperlink r:id="rId3260" ref="F3261"/>
    <hyperlink r:id="rId3261" ref="F3262"/>
    <hyperlink r:id="rId3262" ref="F3263"/>
    <hyperlink r:id="rId3263" ref="F3264"/>
    <hyperlink r:id="rId3264" ref="F3265"/>
    <hyperlink r:id="rId3265" ref="F3266"/>
    <hyperlink r:id="rId3266" ref="F3267"/>
    <hyperlink r:id="rId3267" ref="F3268"/>
    <hyperlink r:id="rId3268" ref="F3269"/>
    <hyperlink r:id="rId3269" ref="F3270"/>
    <hyperlink r:id="rId3270" ref="F3271"/>
    <hyperlink r:id="rId3271" ref="F3272"/>
    <hyperlink r:id="rId3272" ref="F3273"/>
    <hyperlink r:id="rId3273" ref="F3274"/>
    <hyperlink r:id="rId3274" ref="F3275"/>
    <hyperlink r:id="rId3275" ref="F3276"/>
    <hyperlink r:id="rId3276" ref="F3277"/>
    <hyperlink r:id="rId3277" ref="F3278"/>
    <hyperlink r:id="rId3278" ref="F3279"/>
    <hyperlink r:id="rId3279" ref="F3280"/>
    <hyperlink r:id="rId3280" ref="F3281"/>
    <hyperlink r:id="rId3281" ref="F3282"/>
    <hyperlink r:id="rId3282" ref="F3283"/>
    <hyperlink r:id="rId3283" ref="F3284"/>
    <hyperlink r:id="rId3284" ref="F3285"/>
    <hyperlink r:id="rId3285" ref="F3286"/>
    <hyperlink r:id="rId3286" ref="F3287"/>
    <hyperlink r:id="rId3287" ref="F3288"/>
    <hyperlink r:id="rId3288" ref="F3289"/>
    <hyperlink r:id="rId3289" ref="F3290"/>
    <hyperlink r:id="rId3290" ref="F3291"/>
    <hyperlink r:id="rId3291" ref="F3292"/>
    <hyperlink r:id="rId3292" ref="F3293"/>
    <hyperlink r:id="rId3293" ref="F3294"/>
    <hyperlink r:id="rId3294" ref="F3295"/>
    <hyperlink r:id="rId3295" ref="F3296"/>
    <hyperlink r:id="rId3296" ref="F3297"/>
    <hyperlink r:id="rId3297" ref="F3298"/>
    <hyperlink r:id="rId3298" ref="F3299"/>
    <hyperlink r:id="rId3299" ref="F3300"/>
    <hyperlink r:id="rId3300" ref="F3301"/>
    <hyperlink r:id="rId3301" ref="F3302"/>
    <hyperlink r:id="rId3302" ref="F3303"/>
    <hyperlink r:id="rId3303" ref="F3304"/>
    <hyperlink r:id="rId3304" ref="F3305"/>
    <hyperlink r:id="rId3305" ref="F3306"/>
    <hyperlink r:id="rId3306" ref="F3307"/>
    <hyperlink r:id="rId3307" ref="F3308"/>
    <hyperlink r:id="rId3308" ref="F3309"/>
    <hyperlink r:id="rId3309" ref="F3310"/>
    <hyperlink r:id="rId3310" ref="F3311"/>
    <hyperlink r:id="rId3311" ref="F3312"/>
    <hyperlink r:id="rId3312" ref="F3313"/>
    <hyperlink r:id="rId3313" ref="F3314"/>
    <hyperlink r:id="rId3314" ref="F3315"/>
    <hyperlink r:id="rId3315" ref="F3316"/>
    <hyperlink r:id="rId3316" ref="F3317"/>
    <hyperlink r:id="rId3317" ref="F3318"/>
    <hyperlink r:id="rId3318" ref="F3319"/>
    <hyperlink r:id="rId3319" ref="F3320"/>
    <hyperlink r:id="rId3320" ref="F3321"/>
    <hyperlink r:id="rId3321" ref="F3322"/>
    <hyperlink r:id="rId3322" ref="F3323"/>
    <hyperlink r:id="rId3323" ref="F3324"/>
    <hyperlink r:id="rId3324" ref="F3325"/>
    <hyperlink r:id="rId3325" ref="F3326"/>
    <hyperlink r:id="rId3326" ref="F3327"/>
    <hyperlink r:id="rId3327" ref="F3328"/>
    <hyperlink r:id="rId3328" ref="F3329"/>
    <hyperlink r:id="rId3329" ref="F3330"/>
    <hyperlink r:id="rId3330" ref="F3331"/>
    <hyperlink r:id="rId3331" ref="F3332"/>
    <hyperlink r:id="rId3332" ref="F3333"/>
    <hyperlink r:id="rId3333" ref="F3334"/>
    <hyperlink r:id="rId3334" ref="F3335"/>
    <hyperlink r:id="rId3335" ref="F3336"/>
    <hyperlink r:id="rId3336" ref="F3337"/>
    <hyperlink r:id="rId3337" ref="F3338"/>
    <hyperlink r:id="rId3338" ref="F3339"/>
    <hyperlink r:id="rId3339" ref="F3340"/>
    <hyperlink r:id="rId3340" ref="F3341"/>
    <hyperlink r:id="rId3341" ref="F3342"/>
    <hyperlink r:id="rId3342" ref="F3343"/>
    <hyperlink r:id="rId3343" ref="F3344"/>
    <hyperlink r:id="rId3344" ref="F3345"/>
    <hyperlink r:id="rId3345" ref="F3346"/>
    <hyperlink r:id="rId3346" ref="F3347"/>
    <hyperlink r:id="rId3347" ref="F3348"/>
    <hyperlink r:id="rId3348" ref="F3349"/>
    <hyperlink r:id="rId3349" ref="F3350"/>
    <hyperlink r:id="rId3350" ref="F3351"/>
    <hyperlink r:id="rId3351" ref="F3352"/>
    <hyperlink r:id="rId3352" ref="F3353"/>
    <hyperlink r:id="rId3353" ref="F3354"/>
    <hyperlink r:id="rId3354" ref="F3355"/>
    <hyperlink r:id="rId3355" ref="F3356"/>
    <hyperlink r:id="rId3356" ref="F3357"/>
    <hyperlink r:id="rId3357" ref="F3358"/>
    <hyperlink r:id="rId3358" ref="F3359"/>
    <hyperlink r:id="rId3359" ref="F3360"/>
    <hyperlink r:id="rId3360" ref="F3361"/>
    <hyperlink r:id="rId3361" ref="F3362"/>
    <hyperlink r:id="rId3362" ref="F3363"/>
    <hyperlink r:id="rId3363" ref="F3364"/>
    <hyperlink r:id="rId3364" ref="F3365"/>
    <hyperlink r:id="rId3365" ref="F3366"/>
    <hyperlink r:id="rId3366" ref="F3367"/>
    <hyperlink r:id="rId3367" ref="F3368"/>
    <hyperlink r:id="rId3368" ref="F3369"/>
    <hyperlink r:id="rId3369" ref="F3370"/>
    <hyperlink r:id="rId3370" ref="F3371"/>
    <hyperlink r:id="rId3371" ref="F3372"/>
    <hyperlink r:id="rId3372" ref="F3373"/>
    <hyperlink r:id="rId3373" ref="F3374"/>
    <hyperlink r:id="rId3374" ref="F3375"/>
    <hyperlink r:id="rId3375" ref="F3376"/>
    <hyperlink r:id="rId3376" ref="F3377"/>
    <hyperlink r:id="rId3377" ref="F3378"/>
    <hyperlink r:id="rId3378" ref="F3379"/>
    <hyperlink r:id="rId3379" ref="F3380"/>
    <hyperlink r:id="rId3380" ref="F3381"/>
    <hyperlink r:id="rId3381" ref="F3382"/>
    <hyperlink r:id="rId3382" ref="F3383"/>
    <hyperlink r:id="rId3383" ref="F3384"/>
    <hyperlink r:id="rId3384" ref="F3385"/>
    <hyperlink r:id="rId3385" ref="F3386"/>
    <hyperlink r:id="rId3386" ref="F3387"/>
    <hyperlink r:id="rId3387" ref="F3388"/>
    <hyperlink r:id="rId3388" ref="F3389"/>
    <hyperlink r:id="rId3389" ref="F3390"/>
    <hyperlink r:id="rId3390" ref="F3391"/>
    <hyperlink r:id="rId3391" ref="F3392"/>
    <hyperlink r:id="rId3392" ref="F3393"/>
    <hyperlink r:id="rId3393" ref="F3394"/>
    <hyperlink r:id="rId3394" ref="F3395"/>
    <hyperlink r:id="rId3395" ref="F3396"/>
    <hyperlink r:id="rId3396" ref="F3397"/>
    <hyperlink r:id="rId3397" ref="F3398"/>
    <hyperlink r:id="rId3398" ref="F3399"/>
    <hyperlink r:id="rId3399" ref="F3400"/>
    <hyperlink r:id="rId3400" ref="F3401"/>
    <hyperlink r:id="rId3401" ref="F3402"/>
    <hyperlink r:id="rId3402" ref="F3403"/>
    <hyperlink r:id="rId3403" ref="F3404"/>
    <hyperlink r:id="rId3404" ref="F3405"/>
    <hyperlink r:id="rId3405" ref="F3406"/>
    <hyperlink r:id="rId3406" ref="F3407"/>
    <hyperlink r:id="rId3407" ref="F3408"/>
    <hyperlink r:id="rId3408" ref="F3409"/>
    <hyperlink r:id="rId3409" ref="F3410"/>
    <hyperlink r:id="rId3410" ref="F3411"/>
    <hyperlink r:id="rId3411" ref="F3412"/>
    <hyperlink r:id="rId3412" ref="F3413"/>
    <hyperlink r:id="rId3413" ref="F3414"/>
    <hyperlink r:id="rId3414" ref="F3415"/>
    <hyperlink r:id="rId3415" ref="F3416"/>
    <hyperlink r:id="rId3416" ref="F3417"/>
    <hyperlink r:id="rId3417" ref="F3418"/>
    <hyperlink r:id="rId3418" ref="F3419"/>
    <hyperlink r:id="rId3419" ref="F3420"/>
    <hyperlink r:id="rId3420" ref="F3421"/>
    <hyperlink r:id="rId3421" ref="F3422"/>
    <hyperlink r:id="rId3422" ref="F3423"/>
    <hyperlink r:id="rId3423" ref="F3424"/>
    <hyperlink r:id="rId3424" ref="F3425"/>
    <hyperlink r:id="rId3425" ref="F3426"/>
    <hyperlink r:id="rId3426" ref="F3427"/>
    <hyperlink r:id="rId3427" ref="F3428"/>
    <hyperlink r:id="rId3428" ref="F3429"/>
    <hyperlink r:id="rId3429" ref="F3430"/>
    <hyperlink r:id="rId3430" ref="F3431"/>
    <hyperlink r:id="rId3431" ref="F3432"/>
    <hyperlink r:id="rId3432" ref="F3433"/>
    <hyperlink r:id="rId3433" ref="F3434"/>
    <hyperlink r:id="rId3434" ref="F3435"/>
    <hyperlink r:id="rId3435" ref="F3436"/>
    <hyperlink r:id="rId3436" ref="F3437"/>
    <hyperlink r:id="rId3437" ref="F3438"/>
    <hyperlink r:id="rId3438" ref="F3439"/>
    <hyperlink r:id="rId3439" ref="F3440"/>
    <hyperlink r:id="rId3440" ref="F3441"/>
    <hyperlink r:id="rId3441" ref="F3442"/>
    <hyperlink r:id="rId3442" ref="F3443"/>
    <hyperlink r:id="rId3443" ref="F3444"/>
    <hyperlink r:id="rId3444" ref="F3445"/>
    <hyperlink r:id="rId3445" ref="F3446"/>
    <hyperlink r:id="rId3446" ref="F3447"/>
    <hyperlink r:id="rId3447" ref="F3448"/>
    <hyperlink r:id="rId3448" ref="F3449"/>
    <hyperlink r:id="rId3449" ref="F3450"/>
    <hyperlink r:id="rId3450" ref="F3451"/>
    <hyperlink r:id="rId3451" ref="F3452"/>
    <hyperlink r:id="rId3452" ref="F3453"/>
    <hyperlink r:id="rId3453" ref="F3454"/>
    <hyperlink r:id="rId3454" ref="F3455"/>
    <hyperlink r:id="rId3455" ref="F3456"/>
    <hyperlink r:id="rId3456" ref="F3457"/>
    <hyperlink r:id="rId3457" ref="F3458"/>
    <hyperlink r:id="rId3458" ref="F3459"/>
    <hyperlink r:id="rId3459" ref="F3460"/>
    <hyperlink r:id="rId3460" ref="F3461"/>
    <hyperlink r:id="rId3461" ref="F3462"/>
    <hyperlink r:id="rId3462" ref="F3463"/>
    <hyperlink r:id="rId3463" ref="F3464"/>
    <hyperlink r:id="rId3464" ref="F3465"/>
    <hyperlink r:id="rId3465" ref="F3466"/>
    <hyperlink r:id="rId3466" ref="F3467"/>
    <hyperlink r:id="rId3467" ref="F3468"/>
    <hyperlink r:id="rId3468" ref="F3469"/>
    <hyperlink r:id="rId3469" ref="F3470"/>
    <hyperlink r:id="rId3470" ref="F3471"/>
    <hyperlink r:id="rId3471" ref="F3472"/>
    <hyperlink r:id="rId3472" ref="F3473"/>
    <hyperlink r:id="rId3473" ref="F3474"/>
    <hyperlink r:id="rId3474" ref="F3475"/>
    <hyperlink r:id="rId3475" ref="F3476"/>
    <hyperlink r:id="rId3476" ref="F3477"/>
    <hyperlink r:id="rId3477" ref="F3478"/>
    <hyperlink r:id="rId3478" ref="F3479"/>
    <hyperlink r:id="rId3479" ref="F3480"/>
    <hyperlink r:id="rId3480" ref="F3481"/>
    <hyperlink r:id="rId3481" ref="F3482"/>
    <hyperlink r:id="rId3482" ref="F3483"/>
    <hyperlink r:id="rId3483" ref="F3484"/>
    <hyperlink r:id="rId3484" ref="F3485"/>
    <hyperlink r:id="rId3485" ref="F3486"/>
    <hyperlink r:id="rId3486" ref="F3487"/>
    <hyperlink r:id="rId3487" ref="F3488"/>
    <hyperlink r:id="rId3488" ref="F3489"/>
    <hyperlink r:id="rId3489" ref="F3490"/>
    <hyperlink r:id="rId3490" ref="F3491"/>
    <hyperlink r:id="rId3491" ref="F3492"/>
    <hyperlink r:id="rId3492" ref="F3493"/>
    <hyperlink r:id="rId3493" ref="F3494"/>
    <hyperlink r:id="rId3494" ref="F3495"/>
    <hyperlink r:id="rId3495" ref="F3496"/>
    <hyperlink r:id="rId3496" ref="F3497"/>
    <hyperlink r:id="rId3497" ref="F3498"/>
    <hyperlink r:id="rId3498" ref="F3499"/>
    <hyperlink r:id="rId3499" ref="F3500"/>
    <hyperlink r:id="rId3500" ref="F3501"/>
    <hyperlink r:id="rId3501" ref="F3502"/>
    <hyperlink r:id="rId3502" ref="F3503"/>
    <hyperlink r:id="rId3503" ref="F3504"/>
    <hyperlink r:id="rId3504" ref="F3505"/>
    <hyperlink r:id="rId3505" ref="F3506"/>
    <hyperlink r:id="rId3506" ref="F3507"/>
    <hyperlink r:id="rId3507" ref="F3508"/>
    <hyperlink r:id="rId3508" ref="F3509"/>
    <hyperlink r:id="rId3509" ref="F3510"/>
    <hyperlink r:id="rId3510" ref="F3511"/>
    <hyperlink r:id="rId3511" ref="F3512"/>
    <hyperlink r:id="rId3512" ref="F3513"/>
    <hyperlink r:id="rId3513" ref="F3514"/>
    <hyperlink r:id="rId3514" ref="F3515"/>
    <hyperlink r:id="rId3515" ref="F3516"/>
    <hyperlink r:id="rId3516" ref="F3517"/>
    <hyperlink r:id="rId3517" ref="F3518"/>
    <hyperlink r:id="rId3518" ref="F3519"/>
    <hyperlink r:id="rId3519" ref="F3520"/>
    <hyperlink r:id="rId3520" ref="F3521"/>
    <hyperlink r:id="rId3521" ref="F3522"/>
    <hyperlink r:id="rId3522" ref="F3523"/>
    <hyperlink r:id="rId3523" ref="F3524"/>
    <hyperlink r:id="rId3524" ref="F3525"/>
    <hyperlink r:id="rId3525" ref="F3526"/>
    <hyperlink r:id="rId3526" ref="F3527"/>
    <hyperlink r:id="rId3527" ref="F3528"/>
    <hyperlink r:id="rId3528" ref="F3529"/>
    <hyperlink r:id="rId3529" ref="F3530"/>
    <hyperlink r:id="rId3530" ref="F3531"/>
    <hyperlink r:id="rId3531" ref="F3532"/>
    <hyperlink r:id="rId3532" ref="F3533"/>
    <hyperlink r:id="rId3533" ref="F3534"/>
    <hyperlink r:id="rId3534" ref="F3535"/>
    <hyperlink r:id="rId3535" ref="F3536"/>
    <hyperlink r:id="rId3536" ref="F3537"/>
    <hyperlink r:id="rId3537" ref="F3538"/>
    <hyperlink r:id="rId3538" ref="F3539"/>
    <hyperlink r:id="rId3539" ref="F3540"/>
    <hyperlink r:id="rId3540" ref="F3541"/>
    <hyperlink r:id="rId3541" ref="F3542"/>
    <hyperlink r:id="rId3542" ref="F3543"/>
    <hyperlink r:id="rId3543" ref="F3544"/>
    <hyperlink r:id="rId3544" ref="F3545"/>
    <hyperlink r:id="rId3545" ref="F3546"/>
    <hyperlink r:id="rId3546" ref="F3547"/>
    <hyperlink r:id="rId3547" ref="F3548"/>
    <hyperlink r:id="rId3548" ref="F3549"/>
    <hyperlink r:id="rId3549" ref="F3550"/>
    <hyperlink r:id="rId3550" ref="F3551"/>
    <hyperlink r:id="rId3551" ref="F3552"/>
    <hyperlink r:id="rId3552" ref="F3553"/>
    <hyperlink r:id="rId3553" ref="F3554"/>
    <hyperlink r:id="rId3554" ref="F3555"/>
    <hyperlink r:id="rId3555" ref="F3556"/>
    <hyperlink r:id="rId3556" ref="F3557"/>
    <hyperlink r:id="rId3557" ref="F3558"/>
    <hyperlink r:id="rId3558" ref="F3559"/>
    <hyperlink r:id="rId3559" ref="F3560"/>
    <hyperlink r:id="rId3560" ref="F3561"/>
    <hyperlink r:id="rId3561" ref="F3562"/>
    <hyperlink r:id="rId3562" ref="F3563"/>
    <hyperlink r:id="rId3563" ref="F3564"/>
    <hyperlink r:id="rId3564" ref="F3565"/>
    <hyperlink r:id="rId3565" ref="F3566"/>
    <hyperlink r:id="rId3566" ref="F3567"/>
    <hyperlink r:id="rId3567" ref="F3568"/>
    <hyperlink r:id="rId3568" ref="F3569"/>
    <hyperlink r:id="rId3569" ref="F3570"/>
    <hyperlink r:id="rId3570" ref="F3571"/>
    <hyperlink r:id="rId3571" ref="F3572"/>
    <hyperlink r:id="rId3572" ref="F3573"/>
    <hyperlink r:id="rId3573" ref="F3574"/>
    <hyperlink r:id="rId3574" ref="F3575"/>
    <hyperlink r:id="rId3575" ref="F3576"/>
    <hyperlink r:id="rId3576" ref="F3577"/>
    <hyperlink r:id="rId3577" ref="F3578"/>
    <hyperlink r:id="rId3578" ref="F3579"/>
    <hyperlink r:id="rId3579" ref="F3580"/>
    <hyperlink r:id="rId3580" ref="F3581"/>
    <hyperlink r:id="rId3581" ref="F3582"/>
    <hyperlink r:id="rId3582" ref="F3583"/>
    <hyperlink r:id="rId3583" ref="F3584"/>
    <hyperlink r:id="rId3584" ref="F3585"/>
    <hyperlink r:id="rId3585" ref="F3586"/>
    <hyperlink r:id="rId3586" ref="F3587"/>
    <hyperlink r:id="rId3587" ref="F3588"/>
    <hyperlink r:id="rId3588" ref="F3589"/>
    <hyperlink r:id="rId3589" ref="F3590"/>
    <hyperlink r:id="rId3590" ref="F3591"/>
    <hyperlink r:id="rId3591" ref="F3592"/>
    <hyperlink r:id="rId3592" ref="F3593"/>
    <hyperlink r:id="rId3593" ref="F3594"/>
    <hyperlink r:id="rId3594" ref="F3595"/>
    <hyperlink r:id="rId3595" ref="F3596"/>
    <hyperlink r:id="rId3596" ref="F3597"/>
    <hyperlink r:id="rId3597" ref="F3598"/>
    <hyperlink r:id="rId3598" ref="F3599"/>
    <hyperlink r:id="rId3599" ref="F3600"/>
    <hyperlink r:id="rId3600" ref="F3601"/>
    <hyperlink r:id="rId3601" ref="F3602"/>
    <hyperlink r:id="rId3602" ref="F3603"/>
    <hyperlink r:id="rId3603" ref="F3604"/>
    <hyperlink r:id="rId3604" ref="F3605"/>
    <hyperlink r:id="rId3605" ref="F3606"/>
    <hyperlink r:id="rId3606" ref="F3607"/>
    <hyperlink r:id="rId3607" ref="F3608"/>
    <hyperlink r:id="rId3608" ref="F3609"/>
    <hyperlink r:id="rId3609" ref="F3610"/>
    <hyperlink r:id="rId3610" ref="F3611"/>
    <hyperlink r:id="rId3611" ref="F3612"/>
    <hyperlink r:id="rId3612" ref="F3613"/>
    <hyperlink r:id="rId3613" ref="F3614"/>
    <hyperlink r:id="rId3614" ref="F3615"/>
    <hyperlink r:id="rId3615" ref="F3616"/>
    <hyperlink r:id="rId3616" ref="F3617"/>
    <hyperlink r:id="rId3617" ref="F3618"/>
    <hyperlink r:id="rId3618" ref="F3619"/>
    <hyperlink r:id="rId3619" ref="F3620"/>
    <hyperlink r:id="rId3620" ref="F3621"/>
    <hyperlink r:id="rId3621" ref="F3622"/>
    <hyperlink r:id="rId3622" ref="F3623"/>
    <hyperlink r:id="rId3623" ref="F3624"/>
    <hyperlink r:id="rId3624" ref="F3625"/>
    <hyperlink r:id="rId3625" ref="F3626"/>
    <hyperlink r:id="rId3626" ref="F3627"/>
    <hyperlink r:id="rId3627" ref="F3628"/>
    <hyperlink r:id="rId3628" ref="F3629"/>
    <hyperlink r:id="rId3629" ref="F3630"/>
    <hyperlink r:id="rId3630" ref="F3631"/>
    <hyperlink r:id="rId3631" ref="F3632"/>
    <hyperlink r:id="rId3632" ref="F3633"/>
    <hyperlink r:id="rId3633" ref="F3634"/>
    <hyperlink r:id="rId3634" ref="F3635"/>
    <hyperlink r:id="rId3635" ref="F3636"/>
    <hyperlink r:id="rId3636" ref="F3637"/>
    <hyperlink r:id="rId3637" ref="F3638"/>
    <hyperlink r:id="rId3638" ref="F3639"/>
    <hyperlink r:id="rId3639" ref="F3640"/>
    <hyperlink r:id="rId3640" ref="F3641"/>
    <hyperlink r:id="rId3641" ref="F3642"/>
    <hyperlink r:id="rId3642" ref="F3643"/>
    <hyperlink r:id="rId3643" ref="F3644"/>
    <hyperlink r:id="rId3644" ref="F3645"/>
    <hyperlink r:id="rId3645" ref="F3646"/>
    <hyperlink r:id="rId3646" ref="F3647"/>
    <hyperlink r:id="rId3647" ref="F3648"/>
    <hyperlink r:id="rId3648" ref="F3649"/>
    <hyperlink r:id="rId3649" ref="F3650"/>
    <hyperlink r:id="rId3650" ref="F3651"/>
    <hyperlink r:id="rId3651" ref="F3652"/>
    <hyperlink r:id="rId3652" ref="F3653"/>
    <hyperlink r:id="rId3653" ref="F3654"/>
    <hyperlink r:id="rId3654" ref="F3655"/>
    <hyperlink r:id="rId3655" ref="F3656"/>
    <hyperlink r:id="rId3656" ref="F3657"/>
    <hyperlink r:id="rId3657" ref="F3658"/>
    <hyperlink r:id="rId3658" ref="F3659"/>
    <hyperlink r:id="rId3659" ref="F3660"/>
    <hyperlink r:id="rId3660" ref="F3661"/>
    <hyperlink r:id="rId3661" ref="F3662"/>
    <hyperlink r:id="rId3662" ref="F3663"/>
    <hyperlink r:id="rId3663" ref="F3664"/>
    <hyperlink r:id="rId3664" ref="F3665"/>
    <hyperlink r:id="rId3665" ref="F3666"/>
    <hyperlink r:id="rId3666" ref="F3667"/>
    <hyperlink r:id="rId3667" ref="F3668"/>
    <hyperlink r:id="rId3668" ref="F3669"/>
    <hyperlink r:id="rId3669" ref="F3670"/>
    <hyperlink r:id="rId3670" ref="F3671"/>
    <hyperlink r:id="rId3671" ref="F3672"/>
    <hyperlink r:id="rId3672" ref="F3673"/>
    <hyperlink r:id="rId3673" ref="F3674"/>
    <hyperlink r:id="rId3674" ref="F3675"/>
    <hyperlink r:id="rId3675" ref="F3676"/>
    <hyperlink r:id="rId3676" ref="F3677"/>
    <hyperlink r:id="rId3677" ref="F3678"/>
    <hyperlink r:id="rId3678" ref="F3679"/>
    <hyperlink r:id="rId3679" ref="F3680"/>
    <hyperlink r:id="rId3680" ref="F3681"/>
    <hyperlink r:id="rId3681" ref="F3682"/>
    <hyperlink r:id="rId3682" ref="F3683"/>
    <hyperlink r:id="rId3683" ref="F3684"/>
    <hyperlink r:id="rId3684" ref="F3685"/>
    <hyperlink r:id="rId3685" ref="F3686"/>
    <hyperlink r:id="rId3686" ref="F3687"/>
    <hyperlink r:id="rId3687" ref="F3688"/>
    <hyperlink r:id="rId3688" ref="F3689"/>
    <hyperlink r:id="rId3689" ref="F3690"/>
    <hyperlink r:id="rId3690" ref="F3691"/>
    <hyperlink r:id="rId3691" ref="F3692"/>
    <hyperlink r:id="rId3692" ref="F3693"/>
    <hyperlink r:id="rId3693" ref="F3694"/>
    <hyperlink r:id="rId3694" ref="F3695"/>
    <hyperlink r:id="rId3695" ref="F3696"/>
    <hyperlink r:id="rId3696" ref="F3697"/>
    <hyperlink r:id="rId3697" ref="F3698"/>
    <hyperlink r:id="rId3698" ref="F3699"/>
    <hyperlink r:id="rId3699" ref="F3700"/>
    <hyperlink r:id="rId3700" ref="F3701"/>
    <hyperlink r:id="rId3701" ref="F3702"/>
    <hyperlink r:id="rId3702" ref="F3703"/>
    <hyperlink r:id="rId3703" ref="F3704"/>
    <hyperlink r:id="rId3704" ref="F3705"/>
    <hyperlink r:id="rId3705" ref="F3706"/>
    <hyperlink r:id="rId3706" ref="F3707"/>
    <hyperlink r:id="rId3707" ref="F3708"/>
    <hyperlink r:id="rId3708" ref="F3709"/>
    <hyperlink r:id="rId3709" ref="F3710"/>
    <hyperlink r:id="rId3710" ref="F3711"/>
    <hyperlink r:id="rId3711" ref="F3712"/>
    <hyperlink r:id="rId3712" ref="F3713"/>
    <hyperlink r:id="rId3713" ref="F3714"/>
    <hyperlink r:id="rId3714" ref="F3715"/>
    <hyperlink r:id="rId3715" ref="F3716"/>
    <hyperlink r:id="rId3716" ref="F3717"/>
    <hyperlink r:id="rId3717" ref="F3718"/>
    <hyperlink r:id="rId3718" ref="F3719"/>
    <hyperlink r:id="rId3719" ref="F3720"/>
    <hyperlink r:id="rId3720" ref="F3721"/>
    <hyperlink r:id="rId3721" ref="F3722"/>
    <hyperlink r:id="rId3722" ref="F3723"/>
    <hyperlink r:id="rId3723" ref="F3724"/>
    <hyperlink r:id="rId3724" ref="F3725"/>
    <hyperlink r:id="rId3725" ref="F3726"/>
    <hyperlink r:id="rId3726" ref="F3727"/>
    <hyperlink r:id="rId3727" ref="F3728"/>
    <hyperlink r:id="rId3728" ref="F3729"/>
    <hyperlink r:id="rId3729" ref="F3730"/>
    <hyperlink r:id="rId3730" ref="F3731"/>
    <hyperlink r:id="rId3731" ref="F3732"/>
    <hyperlink r:id="rId3732" ref="F3733"/>
    <hyperlink r:id="rId3733" ref="F3734"/>
    <hyperlink r:id="rId3734" ref="F3735"/>
    <hyperlink r:id="rId3735" ref="F3736"/>
    <hyperlink r:id="rId3736" ref="F3737"/>
    <hyperlink r:id="rId3737" ref="F3738"/>
    <hyperlink r:id="rId3738" ref="F3739"/>
    <hyperlink r:id="rId3739" ref="F3740"/>
    <hyperlink r:id="rId3740" ref="F3741"/>
    <hyperlink r:id="rId3741" ref="F3742"/>
    <hyperlink r:id="rId3742" ref="F3743"/>
    <hyperlink r:id="rId3743" ref="F3744"/>
    <hyperlink r:id="rId3744" ref="F3745"/>
    <hyperlink r:id="rId3745" ref="F3746"/>
    <hyperlink r:id="rId3746" ref="F3747"/>
    <hyperlink r:id="rId3747" ref="F3748"/>
    <hyperlink r:id="rId3748" ref="F3749"/>
    <hyperlink r:id="rId3749" ref="F3750"/>
    <hyperlink r:id="rId3750" ref="F3751"/>
    <hyperlink r:id="rId3751" ref="F3752"/>
    <hyperlink r:id="rId3752" ref="F3753"/>
    <hyperlink r:id="rId3753" ref="F3754"/>
    <hyperlink r:id="rId3754" ref="F3755"/>
    <hyperlink r:id="rId3755" ref="F3756"/>
    <hyperlink r:id="rId3756" ref="F3757"/>
    <hyperlink r:id="rId3757" ref="F3758"/>
    <hyperlink r:id="rId3758" ref="F3759"/>
    <hyperlink r:id="rId3759" ref="F3760"/>
    <hyperlink r:id="rId3760" ref="F3761"/>
    <hyperlink r:id="rId3761" ref="F3762"/>
    <hyperlink r:id="rId3762" ref="F3763"/>
    <hyperlink r:id="rId3763" ref="F3764"/>
    <hyperlink r:id="rId3764" ref="F3765"/>
    <hyperlink r:id="rId3765" ref="F3766"/>
    <hyperlink r:id="rId3766" ref="F3767"/>
    <hyperlink r:id="rId3767" ref="F3768"/>
    <hyperlink r:id="rId3768" ref="F3769"/>
    <hyperlink r:id="rId3769" ref="F3770"/>
    <hyperlink r:id="rId3770" ref="F3771"/>
    <hyperlink r:id="rId3771" ref="F3772"/>
    <hyperlink r:id="rId3772" ref="F3773"/>
    <hyperlink r:id="rId3773" ref="F3774"/>
    <hyperlink r:id="rId3774" ref="F3775"/>
    <hyperlink r:id="rId3775" ref="F3776"/>
    <hyperlink r:id="rId3776" ref="F3777"/>
    <hyperlink r:id="rId3777" ref="F3778"/>
    <hyperlink r:id="rId3778" ref="F3779"/>
    <hyperlink r:id="rId3779" ref="F3780"/>
    <hyperlink r:id="rId3780" ref="F3781"/>
    <hyperlink r:id="rId3781" ref="F3782"/>
    <hyperlink r:id="rId3782" ref="F3783"/>
    <hyperlink r:id="rId3783" ref="F3784"/>
    <hyperlink r:id="rId3784" ref="F3785"/>
    <hyperlink r:id="rId3785" ref="F3786"/>
    <hyperlink r:id="rId3786" ref="F3787"/>
    <hyperlink r:id="rId3787" ref="F3788"/>
    <hyperlink r:id="rId3788" ref="F3789"/>
    <hyperlink r:id="rId3789" ref="F3790"/>
    <hyperlink r:id="rId3790" ref="F3791"/>
    <hyperlink r:id="rId3791" ref="F3792"/>
    <hyperlink r:id="rId3792" ref="F3793"/>
    <hyperlink r:id="rId3793" ref="F3794"/>
    <hyperlink r:id="rId3794" ref="F3795"/>
    <hyperlink r:id="rId3795" ref="F3796"/>
    <hyperlink r:id="rId3796" ref="F3797"/>
    <hyperlink r:id="rId3797" ref="F3798"/>
    <hyperlink r:id="rId3798" ref="F3799"/>
    <hyperlink r:id="rId3799" ref="F3800"/>
    <hyperlink r:id="rId3800" ref="F3801"/>
    <hyperlink r:id="rId3801" ref="F3802"/>
    <hyperlink r:id="rId3802" ref="F3803"/>
    <hyperlink r:id="rId3803" ref="F3804"/>
    <hyperlink r:id="rId3804" ref="F3805"/>
    <hyperlink r:id="rId3805" ref="F3806"/>
    <hyperlink r:id="rId3806" ref="F3807"/>
    <hyperlink r:id="rId3807" ref="F3808"/>
    <hyperlink r:id="rId3808" ref="F3809"/>
    <hyperlink r:id="rId3809" ref="F3810"/>
    <hyperlink r:id="rId3810" ref="F3811"/>
    <hyperlink r:id="rId3811" ref="F3812"/>
    <hyperlink r:id="rId3812" ref="F3813"/>
    <hyperlink r:id="rId3813" ref="F3814"/>
    <hyperlink r:id="rId3814" ref="F3815"/>
    <hyperlink r:id="rId3815" ref="F3816"/>
    <hyperlink r:id="rId3816" ref="F3817"/>
    <hyperlink r:id="rId3817" ref="F3818"/>
    <hyperlink r:id="rId3818" ref="F3819"/>
    <hyperlink r:id="rId3819" ref="F3820"/>
    <hyperlink r:id="rId3820" ref="F3821"/>
    <hyperlink r:id="rId3821" ref="F3822"/>
    <hyperlink r:id="rId3822" ref="F3823"/>
    <hyperlink r:id="rId3823" ref="F3824"/>
    <hyperlink r:id="rId3824" ref="F3825"/>
    <hyperlink r:id="rId3825" ref="F3826"/>
    <hyperlink r:id="rId3826" ref="F3827"/>
    <hyperlink r:id="rId3827" ref="F3828"/>
    <hyperlink r:id="rId3828" ref="F3829"/>
    <hyperlink r:id="rId3829" ref="F3830"/>
    <hyperlink r:id="rId3830" ref="F3831"/>
    <hyperlink r:id="rId3831" ref="F3832"/>
    <hyperlink r:id="rId3832" ref="F3833"/>
    <hyperlink r:id="rId3833" ref="F3834"/>
    <hyperlink r:id="rId3834" ref="F3835"/>
    <hyperlink r:id="rId3835" ref="F3836"/>
    <hyperlink r:id="rId3836" ref="F3837"/>
    <hyperlink r:id="rId3837" ref="F3838"/>
    <hyperlink r:id="rId3838" ref="F3839"/>
    <hyperlink r:id="rId3839" ref="F3840"/>
    <hyperlink r:id="rId3840" ref="F3841"/>
    <hyperlink r:id="rId3841" ref="F3842"/>
    <hyperlink r:id="rId3842" ref="F3843"/>
    <hyperlink r:id="rId3843" ref="F3844"/>
    <hyperlink r:id="rId3844" ref="F3845"/>
    <hyperlink r:id="rId3845" ref="F3846"/>
    <hyperlink r:id="rId3846" ref="F3847"/>
    <hyperlink r:id="rId3847" ref="F3848"/>
    <hyperlink r:id="rId3848" ref="F3849"/>
    <hyperlink r:id="rId3849" ref="F3850"/>
    <hyperlink r:id="rId3850" ref="F3851"/>
    <hyperlink r:id="rId3851" ref="F3852"/>
    <hyperlink r:id="rId3852" ref="F3853"/>
    <hyperlink r:id="rId3853" ref="F3854"/>
    <hyperlink r:id="rId3854" ref="F3855"/>
    <hyperlink r:id="rId3855" ref="F3856"/>
    <hyperlink r:id="rId3856" ref="F3857"/>
    <hyperlink r:id="rId3857" ref="F3858"/>
    <hyperlink r:id="rId3858" ref="F3859"/>
    <hyperlink r:id="rId3859" ref="F3860"/>
    <hyperlink r:id="rId3860" ref="F3861"/>
    <hyperlink r:id="rId3861" ref="F3862"/>
    <hyperlink r:id="rId3862" ref="F3863"/>
    <hyperlink r:id="rId3863" ref="F3864"/>
    <hyperlink r:id="rId3864" ref="F3865"/>
    <hyperlink r:id="rId3865" ref="F3866"/>
    <hyperlink r:id="rId3866" ref="F3867"/>
    <hyperlink r:id="rId3867" ref="F3868"/>
    <hyperlink r:id="rId3868" ref="F3869"/>
    <hyperlink r:id="rId3869" ref="F3870"/>
    <hyperlink r:id="rId3870" ref="F3871"/>
    <hyperlink r:id="rId3871" ref="F3872"/>
    <hyperlink r:id="rId3872" ref="F3873"/>
    <hyperlink r:id="rId3873" ref="F3874"/>
    <hyperlink r:id="rId3874" ref="F3875"/>
    <hyperlink r:id="rId3875" ref="F3876"/>
    <hyperlink r:id="rId3876" ref="F3877"/>
    <hyperlink r:id="rId3877" ref="F3878"/>
    <hyperlink r:id="rId3878" ref="F3879"/>
    <hyperlink r:id="rId3879" ref="F3880"/>
    <hyperlink r:id="rId3880" ref="F3881"/>
    <hyperlink r:id="rId3881" ref="F3882"/>
    <hyperlink r:id="rId3882" ref="F3883"/>
    <hyperlink r:id="rId3883" ref="F3884"/>
    <hyperlink r:id="rId3884" ref="F3885"/>
    <hyperlink r:id="rId3885" ref="F3886"/>
    <hyperlink r:id="rId3886" ref="F3887"/>
    <hyperlink r:id="rId3887" ref="F3888"/>
    <hyperlink r:id="rId3888" ref="F3889"/>
    <hyperlink r:id="rId3889" ref="F3890"/>
    <hyperlink r:id="rId3890" ref="F3891"/>
    <hyperlink r:id="rId3891" ref="F3892"/>
    <hyperlink r:id="rId3892" ref="F3893"/>
    <hyperlink r:id="rId3893" ref="F3894"/>
    <hyperlink r:id="rId3894" ref="F3895"/>
    <hyperlink r:id="rId3895" ref="F3896"/>
    <hyperlink r:id="rId3896" ref="F3897"/>
    <hyperlink r:id="rId3897" ref="F3898"/>
    <hyperlink r:id="rId3898" ref="F3899"/>
    <hyperlink r:id="rId3899" ref="F3900"/>
    <hyperlink r:id="rId3900" ref="F3901"/>
    <hyperlink r:id="rId3901" ref="F3902"/>
    <hyperlink r:id="rId3902" ref="F3903"/>
    <hyperlink r:id="rId3903" ref="F3904"/>
    <hyperlink r:id="rId3904" ref="F3905"/>
    <hyperlink r:id="rId3905" ref="F3906"/>
    <hyperlink r:id="rId3906" ref="F3907"/>
    <hyperlink r:id="rId3907" ref="F3908"/>
    <hyperlink r:id="rId3908" ref="F3909"/>
    <hyperlink r:id="rId3909" ref="F3910"/>
    <hyperlink r:id="rId3910" ref="F3911"/>
    <hyperlink r:id="rId3911" ref="F3912"/>
    <hyperlink r:id="rId3912" ref="F3913"/>
    <hyperlink r:id="rId3913" ref="F3914"/>
    <hyperlink r:id="rId3914" ref="F3915"/>
    <hyperlink r:id="rId3915" ref="F3916"/>
    <hyperlink r:id="rId3916" ref="F3917"/>
    <hyperlink r:id="rId3917" ref="F3918"/>
    <hyperlink r:id="rId3918" ref="F3919"/>
    <hyperlink r:id="rId3919" ref="F3920"/>
    <hyperlink r:id="rId3920" ref="F3921"/>
    <hyperlink r:id="rId3921" ref="F3922"/>
    <hyperlink r:id="rId3922" ref="F3923"/>
    <hyperlink r:id="rId3923" ref="F3924"/>
    <hyperlink r:id="rId3924" ref="F3925"/>
    <hyperlink r:id="rId3925" ref="F3926"/>
    <hyperlink r:id="rId3926" ref="F3927"/>
    <hyperlink r:id="rId3927" ref="F3928"/>
    <hyperlink r:id="rId3928" ref="F3929"/>
    <hyperlink r:id="rId3929" ref="F3930"/>
    <hyperlink r:id="rId3930" ref="F3931"/>
    <hyperlink r:id="rId3931" ref="F3932"/>
    <hyperlink r:id="rId3932" ref="F3933"/>
    <hyperlink r:id="rId3933" ref="F3934"/>
    <hyperlink r:id="rId3934" ref="F3935"/>
    <hyperlink r:id="rId3935" ref="F3936"/>
    <hyperlink r:id="rId3936" ref="F3937"/>
    <hyperlink r:id="rId3937" ref="F3938"/>
    <hyperlink r:id="rId3938" ref="F3939"/>
    <hyperlink r:id="rId3939" ref="F3940"/>
    <hyperlink r:id="rId3940" ref="F3941"/>
    <hyperlink r:id="rId3941" ref="F3942"/>
    <hyperlink r:id="rId3942" ref="F3943"/>
    <hyperlink r:id="rId3943" ref="F3944"/>
    <hyperlink r:id="rId3944" ref="F3945"/>
    <hyperlink r:id="rId3945" ref="F3946"/>
    <hyperlink r:id="rId3946" ref="F3947"/>
    <hyperlink r:id="rId3947" ref="F3948"/>
    <hyperlink r:id="rId3948" ref="F3949"/>
    <hyperlink r:id="rId3949" ref="F3950"/>
    <hyperlink r:id="rId3950" ref="F3951"/>
    <hyperlink r:id="rId3951" ref="F3952"/>
    <hyperlink r:id="rId3952" ref="F3953"/>
    <hyperlink r:id="rId3953" ref="F3954"/>
    <hyperlink r:id="rId3954" ref="F3955"/>
    <hyperlink r:id="rId3955" ref="F3956"/>
    <hyperlink r:id="rId3956" ref="F3957"/>
    <hyperlink r:id="rId3957" ref="F3958"/>
    <hyperlink r:id="rId3958" ref="F3959"/>
    <hyperlink r:id="rId3959" ref="F3960"/>
    <hyperlink r:id="rId3960" ref="F3961"/>
    <hyperlink r:id="rId3961" ref="F3962"/>
    <hyperlink r:id="rId3962" ref="F3963"/>
    <hyperlink r:id="rId3963" ref="F3964"/>
    <hyperlink r:id="rId3964" ref="F3965"/>
    <hyperlink r:id="rId3965" ref="F3966"/>
    <hyperlink r:id="rId3966" ref="F3967"/>
    <hyperlink r:id="rId3967" ref="F3968"/>
    <hyperlink r:id="rId3968" ref="F3969"/>
    <hyperlink r:id="rId3969" ref="F3970"/>
    <hyperlink r:id="rId3970" ref="F3971"/>
    <hyperlink r:id="rId3971" ref="F3972"/>
    <hyperlink r:id="rId3972" ref="F3973"/>
    <hyperlink r:id="rId3973" ref="F3974"/>
    <hyperlink r:id="rId3974" ref="F3975"/>
    <hyperlink r:id="rId3975" ref="F3976"/>
    <hyperlink r:id="rId3976" ref="F3977"/>
    <hyperlink r:id="rId3977" ref="F3978"/>
    <hyperlink r:id="rId3978" ref="F3979"/>
    <hyperlink r:id="rId3979" ref="F3980"/>
    <hyperlink r:id="rId3980" ref="F3981"/>
    <hyperlink r:id="rId3981" ref="F3982"/>
    <hyperlink r:id="rId3982" ref="F3983"/>
    <hyperlink r:id="rId3983" ref="F3984"/>
    <hyperlink r:id="rId3984" ref="F3985"/>
    <hyperlink r:id="rId3985" ref="F3986"/>
    <hyperlink r:id="rId3986" ref="F3987"/>
    <hyperlink r:id="rId3987" ref="F3988"/>
    <hyperlink r:id="rId3988" ref="F3989"/>
    <hyperlink r:id="rId3989" ref="F3990"/>
    <hyperlink r:id="rId3990" ref="F3991"/>
    <hyperlink r:id="rId3991" ref="F3992"/>
    <hyperlink r:id="rId3992" ref="F3993"/>
    <hyperlink r:id="rId3993" ref="F3994"/>
    <hyperlink r:id="rId3994" ref="F3995"/>
    <hyperlink r:id="rId3995" ref="F3996"/>
    <hyperlink r:id="rId3996" ref="F3997"/>
    <hyperlink r:id="rId3997" ref="F3998"/>
    <hyperlink r:id="rId3998" ref="F3999"/>
    <hyperlink r:id="rId3999" ref="F4000"/>
    <hyperlink r:id="rId4000" ref="F4001"/>
    <hyperlink r:id="rId4001" ref="F4002"/>
    <hyperlink r:id="rId4002" ref="F4003"/>
    <hyperlink r:id="rId4003" ref="F4004"/>
    <hyperlink r:id="rId4004" ref="F4005"/>
    <hyperlink r:id="rId4005" ref="F4006"/>
    <hyperlink r:id="rId4006" ref="F4007"/>
    <hyperlink r:id="rId4007" ref="F4008"/>
    <hyperlink r:id="rId4008" ref="F4009"/>
    <hyperlink r:id="rId4009" ref="F4010"/>
    <hyperlink r:id="rId4010" ref="F4011"/>
    <hyperlink r:id="rId4011" ref="F4012"/>
    <hyperlink r:id="rId4012" ref="F4013"/>
    <hyperlink r:id="rId4013" ref="F4014"/>
    <hyperlink r:id="rId4014" ref="F4015"/>
    <hyperlink r:id="rId4015" ref="F4016"/>
    <hyperlink r:id="rId4016" ref="F4017"/>
    <hyperlink r:id="rId4017" ref="F4018"/>
    <hyperlink r:id="rId4018" ref="F4019"/>
    <hyperlink r:id="rId4019" ref="F4020"/>
    <hyperlink r:id="rId4020" ref="F4021"/>
    <hyperlink r:id="rId4021" ref="F4022"/>
    <hyperlink r:id="rId4022" ref="F4023"/>
    <hyperlink r:id="rId4023" ref="F4024"/>
    <hyperlink r:id="rId4024" ref="F4025"/>
    <hyperlink r:id="rId4025" ref="F4026"/>
    <hyperlink r:id="rId4026" ref="F4027"/>
    <hyperlink r:id="rId4027" ref="F4028"/>
    <hyperlink r:id="rId4028" ref="F4029"/>
    <hyperlink r:id="rId4029" ref="F4030"/>
    <hyperlink r:id="rId4030" ref="F4031"/>
    <hyperlink r:id="rId4031" ref="F4032"/>
    <hyperlink r:id="rId4032" ref="F4033"/>
    <hyperlink r:id="rId4033" ref="F4034"/>
    <hyperlink r:id="rId4034" ref="F4035"/>
    <hyperlink r:id="rId4035" ref="F4036"/>
    <hyperlink r:id="rId4036" ref="F4037"/>
    <hyperlink r:id="rId4037" ref="F4038"/>
    <hyperlink r:id="rId4038" ref="F4039"/>
    <hyperlink r:id="rId4039" ref="F4040"/>
    <hyperlink r:id="rId4040" ref="F4041"/>
    <hyperlink r:id="rId4041" ref="F4042"/>
    <hyperlink r:id="rId4042" ref="F4043"/>
    <hyperlink r:id="rId4043" ref="F4044"/>
    <hyperlink r:id="rId4044" ref="F4045"/>
    <hyperlink r:id="rId4045" ref="F4046"/>
    <hyperlink r:id="rId4046" ref="F4047"/>
    <hyperlink r:id="rId4047" ref="F4048"/>
    <hyperlink r:id="rId4048" ref="F4049"/>
    <hyperlink r:id="rId4049" ref="F4050"/>
    <hyperlink r:id="rId4050" ref="F4051"/>
    <hyperlink r:id="rId4051" ref="F4052"/>
    <hyperlink r:id="rId4052" ref="F4053"/>
    <hyperlink r:id="rId4053" ref="F4054"/>
    <hyperlink r:id="rId4054" ref="F4055"/>
    <hyperlink r:id="rId4055" ref="F4056"/>
    <hyperlink r:id="rId4056" ref="F4057"/>
    <hyperlink r:id="rId4057" ref="F4058"/>
    <hyperlink r:id="rId4058" ref="F4059"/>
    <hyperlink r:id="rId4059" ref="F4060"/>
    <hyperlink r:id="rId4060" ref="F4061"/>
    <hyperlink r:id="rId4061" ref="F4062"/>
    <hyperlink r:id="rId4062" ref="F4063"/>
    <hyperlink r:id="rId4063" ref="F4064"/>
    <hyperlink r:id="rId4064" ref="F4065"/>
    <hyperlink r:id="rId4065" ref="F4066"/>
    <hyperlink r:id="rId4066" ref="F4067"/>
    <hyperlink r:id="rId4067" ref="F4068"/>
    <hyperlink r:id="rId4068" ref="F4069"/>
    <hyperlink r:id="rId4069" ref="F4070"/>
    <hyperlink r:id="rId4070" ref="F4071"/>
    <hyperlink r:id="rId4071" ref="F4072"/>
    <hyperlink r:id="rId4072" ref="F4073"/>
    <hyperlink r:id="rId4073" ref="F4074"/>
    <hyperlink r:id="rId4074" ref="F4075"/>
    <hyperlink r:id="rId4075" ref="F4076"/>
    <hyperlink r:id="rId4076" ref="F4077"/>
    <hyperlink r:id="rId4077" ref="F4078"/>
    <hyperlink r:id="rId4078" ref="F4079"/>
    <hyperlink r:id="rId4079" ref="F4080"/>
    <hyperlink r:id="rId4080" ref="F4081"/>
    <hyperlink r:id="rId4081" ref="F4082"/>
    <hyperlink r:id="rId4082" ref="F4083"/>
    <hyperlink r:id="rId4083" ref="F4084"/>
    <hyperlink r:id="rId4084" ref="F4085"/>
    <hyperlink r:id="rId4085" ref="F4086"/>
    <hyperlink r:id="rId4086" ref="F4087"/>
    <hyperlink r:id="rId4087" ref="F4088"/>
    <hyperlink r:id="rId4088" ref="F4089"/>
    <hyperlink r:id="rId4089" ref="F4090"/>
    <hyperlink r:id="rId4090" ref="F4091"/>
    <hyperlink r:id="rId4091" ref="F4092"/>
    <hyperlink r:id="rId4092" ref="F4093"/>
    <hyperlink r:id="rId4093" ref="F4094"/>
    <hyperlink r:id="rId4094" ref="F4095"/>
    <hyperlink r:id="rId4095" ref="F4096"/>
    <hyperlink r:id="rId4096" ref="F4097"/>
    <hyperlink r:id="rId4097" ref="F4098"/>
    <hyperlink r:id="rId4098" ref="F4099"/>
    <hyperlink r:id="rId4099" ref="F4100"/>
    <hyperlink r:id="rId4100" ref="F4101"/>
    <hyperlink r:id="rId4101" ref="F4102"/>
    <hyperlink r:id="rId4102" ref="F4103"/>
    <hyperlink r:id="rId4103" ref="F4104"/>
    <hyperlink r:id="rId4104" ref="F4105"/>
    <hyperlink r:id="rId4105" ref="F4106"/>
    <hyperlink r:id="rId4106" ref="F4107"/>
    <hyperlink r:id="rId4107" ref="F4108"/>
    <hyperlink r:id="rId4108" ref="F4109"/>
    <hyperlink r:id="rId4109" ref="F4110"/>
    <hyperlink r:id="rId4110" ref="F4111"/>
    <hyperlink r:id="rId4111" ref="F4112"/>
    <hyperlink r:id="rId4112" ref="F4113"/>
    <hyperlink r:id="rId4113" ref="F4114"/>
    <hyperlink r:id="rId4114" ref="F4115"/>
    <hyperlink r:id="rId4115" ref="F4116"/>
    <hyperlink r:id="rId4116" ref="F4117"/>
    <hyperlink r:id="rId4117" ref="F4118"/>
    <hyperlink r:id="rId4118" ref="F4119"/>
    <hyperlink r:id="rId4119" ref="F4120"/>
    <hyperlink r:id="rId4120" ref="F4121"/>
    <hyperlink r:id="rId4121" ref="F4122"/>
    <hyperlink r:id="rId4122" ref="F4123"/>
    <hyperlink r:id="rId4123" ref="F4124"/>
    <hyperlink r:id="rId4124" ref="F4125"/>
    <hyperlink r:id="rId4125" ref="F4126"/>
    <hyperlink r:id="rId4126" ref="F4127"/>
    <hyperlink r:id="rId4127" ref="F4128"/>
    <hyperlink r:id="rId4128" ref="F4129"/>
    <hyperlink r:id="rId4129" ref="F4130"/>
    <hyperlink r:id="rId4130" ref="F4131"/>
    <hyperlink r:id="rId4131" ref="F4132"/>
    <hyperlink r:id="rId4132" ref="F4133"/>
    <hyperlink r:id="rId4133" ref="F4134"/>
    <hyperlink r:id="rId4134" ref="F4135"/>
    <hyperlink r:id="rId4135" ref="F4136"/>
    <hyperlink r:id="rId4136" ref="F4137"/>
    <hyperlink r:id="rId4137" ref="F4138"/>
    <hyperlink r:id="rId4138" ref="F4139"/>
    <hyperlink r:id="rId4139" ref="F4140"/>
    <hyperlink r:id="rId4140" ref="F4141"/>
    <hyperlink r:id="rId4141" ref="F4142"/>
    <hyperlink r:id="rId4142" ref="F4143"/>
    <hyperlink r:id="rId4143" ref="F4144"/>
    <hyperlink r:id="rId4144" ref="F4145"/>
    <hyperlink r:id="rId4145" ref="F4146"/>
    <hyperlink r:id="rId4146" ref="F4147"/>
    <hyperlink r:id="rId4147" ref="F4148"/>
    <hyperlink r:id="rId4148" ref="F4149"/>
    <hyperlink r:id="rId4149" ref="F4150"/>
    <hyperlink r:id="rId4150" ref="F4151"/>
    <hyperlink r:id="rId4151" ref="F4152"/>
    <hyperlink r:id="rId4152" ref="F4153"/>
    <hyperlink r:id="rId4153" ref="F4154"/>
    <hyperlink r:id="rId4154" ref="F4155"/>
    <hyperlink r:id="rId4155" ref="F4156"/>
    <hyperlink r:id="rId4156" ref="F4157"/>
    <hyperlink r:id="rId4157" ref="F4158"/>
    <hyperlink r:id="rId4158" ref="F4159"/>
    <hyperlink r:id="rId4159" ref="F4160"/>
    <hyperlink r:id="rId4160" ref="F4161"/>
    <hyperlink r:id="rId4161" ref="F4162"/>
    <hyperlink r:id="rId4162" ref="F4163"/>
    <hyperlink r:id="rId4163" ref="F4164"/>
    <hyperlink r:id="rId4164" ref="F4165"/>
    <hyperlink r:id="rId4165" ref="F4166"/>
    <hyperlink r:id="rId4166" ref="F4167"/>
    <hyperlink r:id="rId4167" ref="F4168"/>
    <hyperlink r:id="rId4168" ref="F4169"/>
    <hyperlink r:id="rId4169" ref="F4170"/>
    <hyperlink r:id="rId4170" ref="F4171"/>
    <hyperlink r:id="rId4171" ref="F4172"/>
    <hyperlink r:id="rId4172" ref="F4173"/>
    <hyperlink r:id="rId4173" ref="F4174"/>
    <hyperlink r:id="rId4174" ref="F4175"/>
    <hyperlink r:id="rId4175" ref="F4176"/>
    <hyperlink r:id="rId4176" ref="F4177"/>
    <hyperlink r:id="rId4177" ref="F4178"/>
    <hyperlink r:id="rId4178" ref="F4179"/>
    <hyperlink r:id="rId4179" ref="F4180"/>
    <hyperlink r:id="rId4180" ref="F4181"/>
    <hyperlink r:id="rId4181" ref="F4182"/>
    <hyperlink r:id="rId4182" ref="F4183"/>
    <hyperlink r:id="rId4183" ref="F4184"/>
    <hyperlink r:id="rId4184" ref="F4185"/>
    <hyperlink r:id="rId4185" ref="F4186"/>
    <hyperlink r:id="rId4186" ref="F4187"/>
    <hyperlink r:id="rId4187" ref="F4188"/>
    <hyperlink r:id="rId4188" ref="F4189"/>
    <hyperlink r:id="rId4189" ref="F4190"/>
    <hyperlink r:id="rId4190" ref="F4191"/>
    <hyperlink r:id="rId4191" ref="F4192"/>
    <hyperlink r:id="rId4192" ref="F4193"/>
    <hyperlink r:id="rId4193" ref="F4194"/>
    <hyperlink r:id="rId4194" ref="F4195"/>
    <hyperlink r:id="rId4195" ref="F4196"/>
    <hyperlink r:id="rId4196" ref="F4197"/>
    <hyperlink r:id="rId4197" ref="F4198"/>
    <hyperlink r:id="rId4198" ref="F4199"/>
    <hyperlink r:id="rId4199" ref="F4200"/>
    <hyperlink r:id="rId4200" ref="F4201"/>
    <hyperlink r:id="rId4201" ref="F4202"/>
    <hyperlink r:id="rId4202" ref="F4203"/>
    <hyperlink r:id="rId4203" ref="F4204"/>
    <hyperlink r:id="rId4204" ref="F4205"/>
    <hyperlink r:id="rId4205" ref="F4206"/>
    <hyperlink r:id="rId4206" ref="F4207"/>
    <hyperlink r:id="rId4207" ref="F4208"/>
    <hyperlink r:id="rId4208" ref="F4209"/>
    <hyperlink r:id="rId4209" ref="F4210"/>
    <hyperlink r:id="rId4210" ref="F4211"/>
    <hyperlink r:id="rId4211" ref="F4212"/>
    <hyperlink r:id="rId4212" ref="F4213"/>
    <hyperlink r:id="rId4213" ref="F4214"/>
    <hyperlink r:id="rId4214" ref="F4215"/>
    <hyperlink r:id="rId4215" ref="F4216"/>
    <hyperlink r:id="rId4216" ref="F4217"/>
    <hyperlink r:id="rId4217" ref="F4218"/>
    <hyperlink r:id="rId4218" ref="F4219"/>
    <hyperlink r:id="rId4219" ref="F4220"/>
    <hyperlink r:id="rId4220" ref="F4221"/>
    <hyperlink r:id="rId4221" ref="F4222"/>
    <hyperlink r:id="rId4222" ref="F4223"/>
    <hyperlink r:id="rId4223" ref="F4224"/>
    <hyperlink r:id="rId4224" ref="F4225"/>
    <hyperlink r:id="rId4225" ref="F4226"/>
    <hyperlink r:id="rId4226" ref="F4227"/>
    <hyperlink r:id="rId4227" ref="F4228"/>
    <hyperlink r:id="rId4228" ref="F4229"/>
    <hyperlink r:id="rId4229" ref="F4230"/>
    <hyperlink r:id="rId4230" ref="F4231"/>
    <hyperlink r:id="rId4231" ref="F4232"/>
    <hyperlink r:id="rId4232" ref="F4233"/>
    <hyperlink r:id="rId4233" ref="F4234"/>
    <hyperlink r:id="rId4234" ref="F4235"/>
    <hyperlink r:id="rId4235" ref="F4236"/>
    <hyperlink r:id="rId4236" ref="F4237"/>
    <hyperlink r:id="rId4237" ref="F4238"/>
    <hyperlink r:id="rId4238" ref="F4239"/>
    <hyperlink r:id="rId4239" ref="F4240"/>
    <hyperlink r:id="rId4240" ref="F4241"/>
    <hyperlink r:id="rId4241" ref="F4242"/>
    <hyperlink r:id="rId4242" ref="F4243"/>
    <hyperlink r:id="rId4243" ref="F4244"/>
    <hyperlink r:id="rId4244" ref="F4245"/>
    <hyperlink r:id="rId4245" ref="F4246"/>
    <hyperlink r:id="rId4246" ref="F4247"/>
    <hyperlink r:id="rId4247" ref="F4248"/>
    <hyperlink r:id="rId4248" ref="F4249"/>
    <hyperlink r:id="rId4249" ref="F4250"/>
    <hyperlink r:id="rId4250" ref="F4251"/>
    <hyperlink r:id="rId4251" ref="F4252"/>
    <hyperlink r:id="rId4252" ref="F4253"/>
    <hyperlink r:id="rId4253" ref="F4254"/>
    <hyperlink r:id="rId4254" ref="F4255"/>
    <hyperlink r:id="rId4255" ref="F4256"/>
    <hyperlink r:id="rId4256" ref="F4257"/>
    <hyperlink r:id="rId4257" ref="F4258"/>
    <hyperlink r:id="rId4258" ref="F4259"/>
    <hyperlink r:id="rId4259" ref="F4260"/>
    <hyperlink r:id="rId4260" ref="F4261"/>
    <hyperlink r:id="rId4261" ref="F4262"/>
    <hyperlink r:id="rId4262" ref="F4263"/>
    <hyperlink r:id="rId4263" ref="F4264"/>
    <hyperlink r:id="rId4264" ref="F4265"/>
    <hyperlink r:id="rId4265" ref="F4266"/>
    <hyperlink r:id="rId4266" ref="F4267"/>
    <hyperlink r:id="rId4267" ref="F4268"/>
    <hyperlink r:id="rId4268" ref="F4269"/>
    <hyperlink r:id="rId4269" ref="F4270"/>
    <hyperlink r:id="rId4270" ref="F4271"/>
    <hyperlink r:id="rId4271" ref="F4272"/>
    <hyperlink r:id="rId4272" ref="F4273"/>
    <hyperlink r:id="rId4273" ref="F4274"/>
    <hyperlink r:id="rId4274" ref="F4275"/>
    <hyperlink r:id="rId4275" ref="F4276"/>
    <hyperlink r:id="rId4276" ref="F4277"/>
    <hyperlink r:id="rId4277" ref="F4278"/>
    <hyperlink r:id="rId4278" ref="F4279"/>
    <hyperlink r:id="rId4279" ref="F4280"/>
    <hyperlink r:id="rId4280" ref="F4281"/>
    <hyperlink r:id="rId4281" ref="F4282"/>
    <hyperlink r:id="rId4282" ref="F4283"/>
    <hyperlink r:id="rId4283" ref="F4284"/>
    <hyperlink r:id="rId4284" ref="F4285"/>
    <hyperlink r:id="rId4285" ref="F4286"/>
    <hyperlink r:id="rId4286" ref="F4287"/>
    <hyperlink r:id="rId4287" ref="F4288"/>
    <hyperlink r:id="rId4288" ref="F4289"/>
    <hyperlink r:id="rId4289" ref="F4290"/>
    <hyperlink r:id="rId4290" ref="F4291"/>
    <hyperlink r:id="rId4291" ref="F4292"/>
    <hyperlink r:id="rId4292" ref="F4293"/>
    <hyperlink r:id="rId4293" ref="F4294"/>
    <hyperlink r:id="rId4294" ref="F4295"/>
    <hyperlink r:id="rId4295" ref="F4296"/>
    <hyperlink r:id="rId4296" ref="F4297"/>
    <hyperlink r:id="rId4297" ref="F4298"/>
    <hyperlink r:id="rId4298" ref="F4299"/>
    <hyperlink r:id="rId4299" ref="F4300"/>
    <hyperlink r:id="rId4300" ref="F4301"/>
    <hyperlink r:id="rId4301" ref="F4302"/>
    <hyperlink r:id="rId4302" ref="F4303"/>
    <hyperlink r:id="rId4303" ref="F4304"/>
    <hyperlink r:id="rId4304" ref="F4305"/>
    <hyperlink r:id="rId4305" ref="F4306"/>
    <hyperlink r:id="rId4306" ref="F4307"/>
    <hyperlink r:id="rId4307" ref="F4308"/>
    <hyperlink r:id="rId4308" ref="F4309"/>
    <hyperlink r:id="rId4309" ref="F4310"/>
    <hyperlink r:id="rId4310" ref="F4311"/>
    <hyperlink r:id="rId4311" ref="F4312"/>
    <hyperlink r:id="rId4312" ref="F4313"/>
    <hyperlink r:id="rId4313" ref="F4314"/>
    <hyperlink r:id="rId4314" ref="F4315"/>
    <hyperlink r:id="rId4315" ref="F4316"/>
    <hyperlink r:id="rId4316" ref="F4317"/>
    <hyperlink r:id="rId4317" ref="F4318"/>
    <hyperlink r:id="rId4318" ref="F4319"/>
    <hyperlink r:id="rId4319" ref="F4320"/>
    <hyperlink r:id="rId4320" ref="F4321"/>
    <hyperlink r:id="rId4321" ref="F4322"/>
    <hyperlink r:id="rId4322" ref="F4323"/>
    <hyperlink r:id="rId4323" ref="F4324"/>
    <hyperlink r:id="rId4324" ref="F4325"/>
    <hyperlink r:id="rId4325" ref="F4326"/>
    <hyperlink r:id="rId4326" ref="F4327"/>
    <hyperlink r:id="rId4327" ref="F4328"/>
    <hyperlink r:id="rId4328" ref="F4329"/>
    <hyperlink r:id="rId4329" ref="F4330"/>
    <hyperlink r:id="rId4330" ref="F4331"/>
    <hyperlink r:id="rId4331" ref="F4332"/>
    <hyperlink r:id="rId4332" ref="F4333"/>
    <hyperlink r:id="rId4333" ref="F4334"/>
    <hyperlink r:id="rId4334" ref="F4335"/>
    <hyperlink r:id="rId4335" ref="F4336"/>
    <hyperlink r:id="rId4336" ref="F4337"/>
    <hyperlink r:id="rId4337" ref="F4338"/>
    <hyperlink r:id="rId4338" ref="F4339"/>
    <hyperlink r:id="rId4339" ref="F4340"/>
    <hyperlink r:id="rId4340" ref="F4341"/>
    <hyperlink r:id="rId4341" ref="F4342"/>
    <hyperlink r:id="rId4342" ref="F4343"/>
    <hyperlink r:id="rId4343" ref="F4344"/>
    <hyperlink r:id="rId4344" ref="F4345"/>
    <hyperlink r:id="rId4345" ref="F4346"/>
    <hyperlink r:id="rId4346" ref="F4347"/>
    <hyperlink r:id="rId4347" ref="F4348"/>
    <hyperlink r:id="rId4348" ref="F4349"/>
    <hyperlink r:id="rId4349" ref="F4350"/>
    <hyperlink r:id="rId4350" ref="F4351"/>
    <hyperlink r:id="rId4351" ref="F4352"/>
    <hyperlink r:id="rId4352" ref="F4353"/>
    <hyperlink r:id="rId4353" ref="F4354"/>
    <hyperlink r:id="rId4354" ref="F4355"/>
    <hyperlink r:id="rId4355" ref="F4356"/>
    <hyperlink r:id="rId4356" ref="F4357"/>
    <hyperlink r:id="rId4357" ref="F4358"/>
    <hyperlink r:id="rId4358" ref="F4359"/>
    <hyperlink r:id="rId4359" ref="F4360"/>
    <hyperlink r:id="rId4360" ref="F4361"/>
    <hyperlink r:id="rId4361" ref="F4362"/>
    <hyperlink r:id="rId4362" ref="F4363"/>
    <hyperlink r:id="rId4363" ref="F4364"/>
    <hyperlink r:id="rId4364" ref="F4365"/>
    <hyperlink r:id="rId4365" ref="F4366"/>
    <hyperlink r:id="rId4366" ref="F4367"/>
    <hyperlink r:id="rId4367" ref="F4368"/>
    <hyperlink r:id="rId4368" ref="F4369"/>
    <hyperlink r:id="rId4369" ref="F4370"/>
    <hyperlink r:id="rId4370" ref="F4371"/>
    <hyperlink r:id="rId4371" ref="F4372"/>
    <hyperlink r:id="rId4372" ref="F4373"/>
    <hyperlink r:id="rId4373" ref="F4374"/>
    <hyperlink r:id="rId4374" ref="F4375"/>
    <hyperlink r:id="rId4375" ref="F4376"/>
    <hyperlink r:id="rId4376" ref="F4377"/>
    <hyperlink r:id="rId4377" ref="F4378"/>
    <hyperlink r:id="rId4378" ref="F4379"/>
    <hyperlink r:id="rId4379" ref="F4380"/>
    <hyperlink r:id="rId4380" ref="F4381"/>
    <hyperlink r:id="rId4381" ref="F4382"/>
    <hyperlink r:id="rId4382" ref="F4383"/>
    <hyperlink r:id="rId4383" ref="F4384"/>
    <hyperlink r:id="rId4384" ref="F4385"/>
    <hyperlink r:id="rId4385" ref="F4386"/>
    <hyperlink r:id="rId4386" ref="F4387"/>
    <hyperlink r:id="rId4387" ref="F4388"/>
    <hyperlink r:id="rId4388" ref="F4389"/>
    <hyperlink r:id="rId4389" ref="F4390"/>
    <hyperlink r:id="rId4390" ref="F4391"/>
    <hyperlink r:id="rId4391" ref="F4392"/>
    <hyperlink r:id="rId4392" ref="F4393"/>
    <hyperlink r:id="rId4393" ref="F4394"/>
    <hyperlink r:id="rId4394" ref="F4395"/>
    <hyperlink r:id="rId4395" ref="F4396"/>
    <hyperlink r:id="rId4396" ref="F4397"/>
    <hyperlink r:id="rId4397" ref="F4398"/>
    <hyperlink r:id="rId4398" ref="F4399"/>
    <hyperlink r:id="rId4399" ref="F4400"/>
    <hyperlink r:id="rId4400" ref="F4401"/>
    <hyperlink r:id="rId4401" ref="F4402"/>
    <hyperlink r:id="rId4402" ref="F4403"/>
    <hyperlink r:id="rId4403" ref="F4404"/>
    <hyperlink r:id="rId4404" ref="F4405"/>
    <hyperlink r:id="rId4405" ref="F4406"/>
    <hyperlink r:id="rId4406" ref="F4407"/>
    <hyperlink r:id="rId4407" ref="F4408"/>
    <hyperlink r:id="rId4408" ref="F4409"/>
    <hyperlink r:id="rId4409" ref="F4410"/>
    <hyperlink r:id="rId4410" ref="F4411"/>
    <hyperlink r:id="rId4411" ref="F4412"/>
    <hyperlink r:id="rId4412" ref="F4413"/>
    <hyperlink r:id="rId4413" ref="F4414"/>
    <hyperlink r:id="rId4414" ref="F4415"/>
    <hyperlink r:id="rId4415" ref="F4416"/>
    <hyperlink r:id="rId4416" ref="F4417"/>
    <hyperlink r:id="rId4417" ref="F4418"/>
    <hyperlink r:id="rId4418" ref="F4419"/>
    <hyperlink r:id="rId4419" ref="F4420"/>
    <hyperlink r:id="rId4420" ref="F4421"/>
    <hyperlink r:id="rId4421" ref="F4422"/>
    <hyperlink r:id="rId4422" ref="F4423"/>
    <hyperlink r:id="rId4423" ref="F4424"/>
    <hyperlink r:id="rId4424" ref="F4425"/>
    <hyperlink r:id="rId4425" ref="F4426"/>
    <hyperlink r:id="rId4426" ref="F4427"/>
    <hyperlink r:id="rId4427" ref="F4428"/>
    <hyperlink r:id="rId4428" ref="F4429"/>
    <hyperlink r:id="rId4429" ref="F4430"/>
    <hyperlink r:id="rId4430" ref="F4431"/>
    <hyperlink r:id="rId4431" ref="F4432"/>
    <hyperlink r:id="rId4432" ref="F4433"/>
    <hyperlink r:id="rId4433" ref="F4434"/>
    <hyperlink r:id="rId4434" ref="F4435"/>
    <hyperlink r:id="rId4435" ref="F4436"/>
    <hyperlink r:id="rId4436" ref="F4437"/>
    <hyperlink r:id="rId4437" ref="F4438"/>
    <hyperlink r:id="rId4438" ref="F4439"/>
    <hyperlink r:id="rId4439" ref="F4440"/>
    <hyperlink r:id="rId4440" ref="F4441"/>
    <hyperlink r:id="rId4441" ref="F4442"/>
    <hyperlink r:id="rId4442" ref="F4443"/>
    <hyperlink r:id="rId4443" ref="F4444"/>
    <hyperlink r:id="rId4444" ref="F4445"/>
    <hyperlink r:id="rId4445" ref="F4446"/>
    <hyperlink r:id="rId4446" ref="F4447"/>
    <hyperlink r:id="rId4447" ref="F4448"/>
    <hyperlink r:id="rId4448" ref="F4449"/>
    <hyperlink r:id="rId4449" ref="F4450"/>
    <hyperlink r:id="rId4450" ref="F4451"/>
    <hyperlink r:id="rId4451" ref="F4452"/>
    <hyperlink r:id="rId4452" ref="F4453"/>
    <hyperlink r:id="rId4453" ref="F4454"/>
    <hyperlink r:id="rId4454" ref="F4455"/>
    <hyperlink r:id="rId4455" ref="F4456"/>
    <hyperlink r:id="rId4456" ref="F4457"/>
    <hyperlink r:id="rId4457" ref="F4458"/>
    <hyperlink r:id="rId4458" ref="F4459"/>
    <hyperlink r:id="rId4459" ref="F4460"/>
    <hyperlink r:id="rId4460" ref="F4461"/>
    <hyperlink r:id="rId4461" ref="F4462"/>
    <hyperlink r:id="rId4462" ref="F4463"/>
    <hyperlink r:id="rId4463" ref="F4464"/>
    <hyperlink r:id="rId4464" ref="F4465"/>
    <hyperlink r:id="rId4465" ref="F4466"/>
    <hyperlink r:id="rId4466" ref="F4467"/>
    <hyperlink r:id="rId4467" ref="F4468"/>
    <hyperlink r:id="rId4468" ref="F4469"/>
    <hyperlink r:id="rId4469" ref="F4470"/>
    <hyperlink r:id="rId4470" ref="F4471"/>
    <hyperlink r:id="rId4471" ref="F4472"/>
    <hyperlink r:id="rId4472" ref="F4473"/>
    <hyperlink r:id="rId4473" ref="F4474"/>
    <hyperlink r:id="rId4474" ref="F4475"/>
    <hyperlink r:id="rId4475" ref="F4476"/>
    <hyperlink r:id="rId4476" ref="F4477"/>
    <hyperlink r:id="rId4477" ref="F4478"/>
    <hyperlink r:id="rId4478" ref="F4479"/>
    <hyperlink r:id="rId4479" ref="F4480"/>
    <hyperlink r:id="rId4480" ref="F4481"/>
    <hyperlink r:id="rId4481" ref="F4482"/>
    <hyperlink r:id="rId4482" ref="F4483"/>
    <hyperlink r:id="rId4483" ref="F4484"/>
    <hyperlink r:id="rId4484" ref="F4485"/>
    <hyperlink r:id="rId4485" ref="F4486"/>
    <hyperlink r:id="rId4486" ref="F4487"/>
    <hyperlink r:id="rId4487" ref="F4488"/>
    <hyperlink r:id="rId4488" ref="F4489"/>
    <hyperlink r:id="rId4489" ref="F4490"/>
    <hyperlink r:id="rId4490" ref="F4491"/>
    <hyperlink r:id="rId4491" ref="F4492"/>
    <hyperlink r:id="rId4492" ref="F4493"/>
    <hyperlink r:id="rId4493" ref="F4494"/>
    <hyperlink r:id="rId4494" ref="F4495"/>
    <hyperlink r:id="rId4495" ref="F4496"/>
    <hyperlink r:id="rId4496" ref="F4497"/>
    <hyperlink r:id="rId4497" ref="F4498"/>
    <hyperlink r:id="rId4498" ref="F4499"/>
    <hyperlink r:id="rId4499" ref="F4500"/>
    <hyperlink r:id="rId4500" ref="F4501"/>
    <hyperlink r:id="rId4501" ref="F4502"/>
    <hyperlink r:id="rId4502" ref="F4503"/>
    <hyperlink r:id="rId4503" ref="F4504"/>
    <hyperlink r:id="rId4504" ref="F4505"/>
    <hyperlink r:id="rId4505" ref="F4506"/>
    <hyperlink r:id="rId4506" ref="F4507"/>
    <hyperlink r:id="rId4507" ref="F4508"/>
    <hyperlink r:id="rId4508" ref="F4509"/>
    <hyperlink r:id="rId4509" ref="F4510"/>
    <hyperlink r:id="rId4510" ref="F4511"/>
    <hyperlink r:id="rId4511" ref="F4512"/>
    <hyperlink r:id="rId4512" ref="F4513"/>
    <hyperlink r:id="rId4513" ref="F4514"/>
    <hyperlink r:id="rId4514" ref="F4515"/>
    <hyperlink r:id="rId4515" ref="F4516"/>
    <hyperlink r:id="rId4516" ref="F4517"/>
    <hyperlink r:id="rId4517" ref="F4518"/>
    <hyperlink r:id="rId4518" ref="F4519"/>
    <hyperlink r:id="rId4519" ref="F4520"/>
    <hyperlink r:id="rId4520" ref="F4521"/>
    <hyperlink r:id="rId4521" ref="F4522"/>
    <hyperlink r:id="rId4522" ref="F4523"/>
    <hyperlink r:id="rId4523" ref="F4524"/>
    <hyperlink r:id="rId4524" ref="F4525"/>
    <hyperlink r:id="rId4525" ref="F4526"/>
    <hyperlink r:id="rId4526" ref="F4527"/>
    <hyperlink r:id="rId4527" ref="F4528"/>
    <hyperlink r:id="rId4528" ref="F4529"/>
    <hyperlink r:id="rId4529" ref="F4530"/>
    <hyperlink r:id="rId4530" ref="F4531"/>
    <hyperlink r:id="rId4531" ref="F4532"/>
    <hyperlink r:id="rId4532" ref="F4533"/>
    <hyperlink r:id="rId4533" ref="F4534"/>
    <hyperlink r:id="rId4534" ref="F4535"/>
    <hyperlink r:id="rId4535" ref="F4536"/>
    <hyperlink r:id="rId4536" ref="F4537"/>
    <hyperlink r:id="rId4537" ref="F4538"/>
    <hyperlink r:id="rId4538" ref="F4539"/>
    <hyperlink r:id="rId4539" ref="F4540"/>
    <hyperlink r:id="rId4540" ref="F4541"/>
    <hyperlink r:id="rId4541" ref="F4542"/>
    <hyperlink r:id="rId4542" ref="F4543"/>
    <hyperlink r:id="rId4543" ref="F4544"/>
    <hyperlink r:id="rId4544" ref="F4545"/>
    <hyperlink r:id="rId4545" ref="F4546"/>
    <hyperlink r:id="rId4546" ref="F4547"/>
    <hyperlink r:id="rId4547" ref="F4548"/>
    <hyperlink r:id="rId4548" ref="F4549"/>
    <hyperlink r:id="rId4549" ref="F4550"/>
    <hyperlink r:id="rId4550" ref="F4551"/>
    <hyperlink r:id="rId4551" ref="F4552"/>
    <hyperlink r:id="rId4552" ref="F4553"/>
    <hyperlink r:id="rId4553" ref="F4554"/>
    <hyperlink r:id="rId4554" ref="F4555"/>
    <hyperlink r:id="rId4555" ref="F4556"/>
    <hyperlink r:id="rId4556" ref="F4557"/>
    <hyperlink r:id="rId4557" ref="F4558"/>
    <hyperlink r:id="rId4558" ref="F4559"/>
    <hyperlink r:id="rId4559" ref="F4560"/>
    <hyperlink r:id="rId4560" ref="F4561"/>
    <hyperlink r:id="rId4561" ref="F4562"/>
    <hyperlink r:id="rId4562" ref="F4563"/>
    <hyperlink r:id="rId4563" ref="F4564"/>
    <hyperlink r:id="rId4564" ref="F4565"/>
    <hyperlink r:id="rId4565" ref="F4566"/>
    <hyperlink r:id="rId4566" ref="F4567"/>
    <hyperlink r:id="rId4567" ref="F4568"/>
    <hyperlink r:id="rId4568" ref="F4569"/>
    <hyperlink r:id="rId4569" ref="F4570"/>
    <hyperlink r:id="rId4570" ref="F4571"/>
    <hyperlink r:id="rId4571" ref="F4572"/>
    <hyperlink r:id="rId4572" ref="F4573"/>
    <hyperlink r:id="rId4573" ref="F4574"/>
    <hyperlink r:id="rId4574" ref="F4575"/>
    <hyperlink r:id="rId4575" ref="F4576"/>
    <hyperlink r:id="rId4576" ref="F4577"/>
    <hyperlink r:id="rId4577" ref="F4578"/>
    <hyperlink r:id="rId4578" ref="F4579"/>
    <hyperlink r:id="rId4579" ref="F4580"/>
    <hyperlink r:id="rId4580" ref="F4581"/>
    <hyperlink r:id="rId4581" ref="F4582"/>
    <hyperlink r:id="rId4582" ref="F4583"/>
    <hyperlink r:id="rId4583" ref="F4584"/>
    <hyperlink r:id="rId4584" ref="F4585"/>
    <hyperlink r:id="rId4585" ref="F4586"/>
    <hyperlink r:id="rId4586" ref="F4587"/>
    <hyperlink r:id="rId4587" ref="F4588"/>
    <hyperlink r:id="rId4588" ref="F4589"/>
    <hyperlink r:id="rId4589" ref="F4590"/>
    <hyperlink r:id="rId4590" ref="F4591"/>
    <hyperlink r:id="rId4591" ref="F4592"/>
    <hyperlink r:id="rId4592" ref="F4593"/>
    <hyperlink r:id="rId4593" ref="F4594"/>
    <hyperlink r:id="rId4594" ref="F4595"/>
    <hyperlink r:id="rId4595" ref="F4596"/>
    <hyperlink r:id="rId4596" ref="F4597"/>
    <hyperlink r:id="rId4597" ref="F4598"/>
    <hyperlink r:id="rId4598" ref="F4599"/>
    <hyperlink r:id="rId4599" ref="F4600"/>
    <hyperlink r:id="rId4600" ref="F4601"/>
    <hyperlink r:id="rId4601" ref="F4602"/>
    <hyperlink r:id="rId4602" ref="F4603"/>
    <hyperlink r:id="rId4603" ref="F4604"/>
    <hyperlink r:id="rId4604" ref="F4605"/>
    <hyperlink r:id="rId4605" ref="F4606"/>
    <hyperlink r:id="rId4606" ref="F4607"/>
    <hyperlink r:id="rId4607" ref="F4608"/>
    <hyperlink r:id="rId4608" ref="F4609"/>
    <hyperlink r:id="rId4609" ref="F4610"/>
    <hyperlink r:id="rId4610" ref="F4611"/>
    <hyperlink r:id="rId4611" ref="F4612"/>
    <hyperlink r:id="rId4612" ref="F4613"/>
    <hyperlink r:id="rId4613" ref="F4614"/>
    <hyperlink r:id="rId4614" ref="F4615"/>
    <hyperlink r:id="rId4615" ref="F4616"/>
    <hyperlink r:id="rId4616" ref="F4617"/>
    <hyperlink r:id="rId4617" ref="F4618"/>
    <hyperlink r:id="rId4618" ref="F4619"/>
    <hyperlink r:id="rId4619" ref="F4620"/>
    <hyperlink r:id="rId4620" ref="F4621"/>
    <hyperlink r:id="rId4621" ref="F4622"/>
    <hyperlink r:id="rId4622" ref="F4623"/>
    <hyperlink r:id="rId4623" ref="F4624"/>
    <hyperlink r:id="rId4624" ref="F4625"/>
    <hyperlink r:id="rId4625" ref="F4626"/>
    <hyperlink r:id="rId4626" ref="F4627"/>
    <hyperlink r:id="rId4627" ref="F4628"/>
    <hyperlink r:id="rId4628" ref="F4629"/>
    <hyperlink r:id="rId4629" ref="F4630"/>
    <hyperlink r:id="rId4630" ref="F4631"/>
    <hyperlink r:id="rId4631" ref="F4632"/>
    <hyperlink r:id="rId4632" ref="F4633"/>
    <hyperlink r:id="rId4633" ref="F4634"/>
    <hyperlink r:id="rId4634" ref="F4635"/>
    <hyperlink r:id="rId4635" ref="F4636"/>
    <hyperlink r:id="rId4636" ref="F4637"/>
    <hyperlink r:id="rId4637" ref="F4638"/>
    <hyperlink r:id="rId4638" ref="F4639"/>
    <hyperlink r:id="rId4639" ref="F4640"/>
    <hyperlink r:id="rId4640" ref="F4641"/>
    <hyperlink r:id="rId4641" ref="F4642"/>
    <hyperlink r:id="rId4642" ref="F4643"/>
    <hyperlink r:id="rId4643" ref="F4644"/>
    <hyperlink r:id="rId4644" ref="F4645"/>
    <hyperlink r:id="rId4645" ref="F4646"/>
    <hyperlink r:id="rId4646" ref="F4647"/>
    <hyperlink r:id="rId4647" ref="F4648"/>
    <hyperlink r:id="rId4648" ref="F4649"/>
    <hyperlink r:id="rId4649" ref="F4650"/>
    <hyperlink r:id="rId4650" ref="F4651"/>
    <hyperlink r:id="rId4651" ref="F4652"/>
    <hyperlink r:id="rId4652" ref="F4653"/>
    <hyperlink r:id="rId4653" ref="F4654"/>
    <hyperlink r:id="rId4654" ref="F4655"/>
    <hyperlink r:id="rId4655" ref="F4656"/>
    <hyperlink r:id="rId4656" ref="F4657"/>
    <hyperlink r:id="rId4657" ref="F4658"/>
    <hyperlink r:id="rId4658" ref="F4659"/>
    <hyperlink r:id="rId4659" ref="F4660"/>
    <hyperlink r:id="rId4660" ref="F4661"/>
    <hyperlink r:id="rId4661" ref="F4662"/>
    <hyperlink r:id="rId4662" ref="F4663"/>
    <hyperlink r:id="rId4663" ref="F4664"/>
    <hyperlink r:id="rId4664" ref="F4665"/>
    <hyperlink r:id="rId4665" ref="F4666"/>
    <hyperlink r:id="rId4666" ref="F4667"/>
    <hyperlink r:id="rId4667" ref="F4668"/>
    <hyperlink r:id="rId4668" ref="F4669"/>
    <hyperlink r:id="rId4669" ref="F4670"/>
    <hyperlink r:id="rId4670" ref="F4671"/>
    <hyperlink r:id="rId4671" ref="F4672"/>
    <hyperlink r:id="rId4672" ref="F4673"/>
    <hyperlink r:id="rId4673" ref="F4674"/>
    <hyperlink r:id="rId4674" ref="F4675"/>
    <hyperlink r:id="rId4675" ref="F4676"/>
    <hyperlink r:id="rId4676" ref="F4677"/>
    <hyperlink r:id="rId4677" ref="F4678"/>
    <hyperlink r:id="rId4678" ref="F4679"/>
    <hyperlink r:id="rId4679" ref="F4680"/>
    <hyperlink r:id="rId4680" ref="F4681"/>
    <hyperlink r:id="rId4681" ref="F4682"/>
    <hyperlink r:id="rId4682" ref="F4683"/>
    <hyperlink r:id="rId4683" ref="F4684"/>
    <hyperlink r:id="rId4684" ref="F4685"/>
    <hyperlink r:id="rId4685" ref="F4686"/>
    <hyperlink r:id="rId4686" ref="F4687"/>
    <hyperlink r:id="rId4687" ref="F4688"/>
    <hyperlink r:id="rId4688" ref="F4689"/>
    <hyperlink r:id="rId4689" ref="F4690"/>
    <hyperlink r:id="rId4690" ref="F4691"/>
    <hyperlink r:id="rId4691" ref="F4692"/>
    <hyperlink r:id="rId4692" ref="F4693"/>
    <hyperlink r:id="rId4693" ref="F4694"/>
    <hyperlink r:id="rId4694" ref="F4695"/>
    <hyperlink r:id="rId4695" ref="F4696"/>
    <hyperlink r:id="rId4696" ref="F4697"/>
    <hyperlink r:id="rId4697" ref="F4698"/>
    <hyperlink r:id="rId4698" ref="F4699"/>
    <hyperlink r:id="rId4699" ref="F4700"/>
    <hyperlink r:id="rId4700" ref="F4701"/>
    <hyperlink r:id="rId4701" ref="F4702"/>
    <hyperlink r:id="rId4702" ref="F4703"/>
    <hyperlink r:id="rId4703" ref="F4704"/>
    <hyperlink r:id="rId4704" ref="F4705"/>
    <hyperlink r:id="rId4705" ref="F4706"/>
    <hyperlink r:id="rId4706" ref="F4707"/>
    <hyperlink r:id="rId4707" ref="F4708"/>
    <hyperlink r:id="rId4708" ref="F4709"/>
    <hyperlink r:id="rId4709" ref="F4710"/>
    <hyperlink r:id="rId4710" ref="F4711"/>
    <hyperlink r:id="rId4711" ref="F4712"/>
    <hyperlink r:id="rId4712" ref="F4713"/>
    <hyperlink r:id="rId4713" ref="F4714"/>
    <hyperlink r:id="rId4714" ref="F4715"/>
    <hyperlink r:id="rId4715" ref="F4716"/>
    <hyperlink r:id="rId4716" ref="F4717"/>
    <hyperlink r:id="rId4717" ref="F4718"/>
    <hyperlink r:id="rId4718" ref="F4719"/>
    <hyperlink r:id="rId4719" ref="F4720"/>
    <hyperlink r:id="rId4720" ref="F4721"/>
    <hyperlink r:id="rId4721" ref="F4722"/>
    <hyperlink r:id="rId4722" ref="F4723"/>
    <hyperlink r:id="rId4723" ref="F4724"/>
    <hyperlink r:id="rId4724" ref="F4725"/>
    <hyperlink r:id="rId4725" ref="F4726"/>
    <hyperlink r:id="rId4726" ref="F4727"/>
    <hyperlink r:id="rId4727" ref="F4728"/>
    <hyperlink r:id="rId4728" ref="F4729"/>
    <hyperlink r:id="rId4729" ref="F4730"/>
    <hyperlink r:id="rId4730" ref="F4731"/>
    <hyperlink r:id="rId4731" ref="F4732"/>
    <hyperlink r:id="rId4732" ref="F4733"/>
    <hyperlink r:id="rId4733" ref="F4734"/>
    <hyperlink r:id="rId4734" ref="F4735"/>
    <hyperlink r:id="rId4735" ref="F4736"/>
    <hyperlink r:id="rId4736" ref="F4737"/>
    <hyperlink r:id="rId4737" ref="F4738"/>
    <hyperlink r:id="rId4738" ref="F4739"/>
    <hyperlink r:id="rId4739" ref="F4740"/>
    <hyperlink r:id="rId4740" ref="F4741"/>
    <hyperlink r:id="rId4741" ref="F4742"/>
    <hyperlink r:id="rId4742" ref="F4743"/>
    <hyperlink r:id="rId4743" ref="F4744"/>
    <hyperlink r:id="rId4744" ref="F4745"/>
    <hyperlink r:id="rId4745" ref="F4746"/>
    <hyperlink r:id="rId4746" ref="F4747"/>
    <hyperlink r:id="rId4747" ref="F4748"/>
    <hyperlink r:id="rId4748" ref="F4749"/>
    <hyperlink r:id="rId4749" ref="F4750"/>
    <hyperlink r:id="rId4750" ref="F4751"/>
    <hyperlink r:id="rId4751" ref="F4752"/>
    <hyperlink r:id="rId4752" ref="F4753"/>
    <hyperlink r:id="rId4753" ref="F4754"/>
    <hyperlink r:id="rId4754" ref="F4755"/>
    <hyperlink r:id="rId4755" ref="F4756"/>
    <hyperlink r:id="rId4756" ref="F4757"/>
    <hyperlink r:id="rId4757" ref="F4758"/>
    <hyperlink r:id="rId4758" ref="F4759"/>
    <hyperlink r:id="rId4759" ref="F4760"/>
    <hyperlink r:id="rId4760" ref="F4761"/>
    <hyperlink r:id="rId4761" ref="F4762"/>
    <hyperlink r:id="rId4762" ref="F4763"/>
    <hyperlink r:id="rId4763" ref="F4764"/>
    <hyperlink r:id="rId4764" ref="F4765"/>
    <hyperlink r:id="rId4765" ref="F4766"/>
    <hyperlink r:id="rId4766" ref="F4767"/>
    <hyperlink r:id="rId4767" ref="F4768"/>
    <hyperlink r:id="rId4768" ref="F4769"/>
    <hyperlink r:id="rId4769" ref="F4770"/>
    <hyperlink r:id="rId4770" ref="F4771"/>
    <hyperlink r:id="rId4771" ref="F4772"/>
    <hyperlink r:id="rId4772" ref="F4773"/>
    <hyperlink r:id="rId4773" ref="F4774"/>
    <hyperlink r:id="rId4774" ref="F4775"/>
    <hyperlink r:id="rId4775" ref="F4776"/>
    <hyperlink r:id="rId4776" ref="F4777"/>
    <hyperlink r:id="rId4777" ref="F4778"/>
    <hyperlink r:id="rId4778" ref="F4779"/>
    <hyperlink r:id="rId4779" ref="F4780"/>
    <hyperlink r:id="rId4780" ref="F4781"/>
    <hyperlink r:id="rId4781" ref="F4782"/>
    <hyperlink r:id="rId4782" ref="F4783"/>
    <hyperlink r:id="rId4783" ref="F4784"/>
    <hyperlink r:id="rId4784" ref="F4785"/>
    <hyperlink r:id="rId4785" ref="F4786"/>
    <hyperlink r:id="rId4786" ref="F4787"/>
    <hyperlink r:id="rId4787" ref="F4788"/>
    <hyperlink r:id="rId4788" ref="F4789"/>
    <hyperlink r:id="rId4789" ref="F4790"/>
    <hyperlink r:id="rId4790" ref="F4791"/>
    <hyperlink r:id="rId4791" ref="F4792"/>
    <hyperlink r:id="rId4792" ref="F4793"/>
    <hyperlink r:id="rId4793" ref="F4794"/>
    <hyperlink r:id="rId4794" ref="F4795"/>
    <hyperlink r:id="rId4795" ref="F4796"/>
    <hyperlink r:id="rId4796" ref="F4797"/>
    <hyperlink r:id="rId4797" ref="F4798"/>
    <hyperlink r:id="rId4798" ref="F4799"/>
    <hyperlink r:id="rId4799" ref="F4800"/>
    <hyperlink r:id="rId4800" ref="F4801"/>
    <hyperlink r:id="rId4801" ref="F4802"/>
    <hyperlink r:id="rId4802" ref="F4803"/>
    <hyperlink r:id="rId4803" ref="F4804"/>
    <hyperlink r:id="rId4804" ref="F4805"/>
    <hyperlink r:id="rId4805" ref="F4806"/>
    <hyperlink r:id="rId4806" ref="F4807"/>
    <hyperlink r:id="rId4807" ref="F4808"/>
    <hyperlink r:id="rId4808" ref="F4809"/>
    <hyperlink r:id="rId4809" ref="F4810"/>
    <hyperlink r:id="rId4810" ref="F4811"/>
    <hyperlink r:id="rId4811" ref="F4812"/>
    <hyperlink r:id="rId4812" ref="F4813"/>
    <hyperlink r:id="rId4813" ref="F4814"/>
    <hyperlink r:id="rId4814" ref="F4815"/>
    <hyperlink r:id="rId4815" ref="F4816"/>
    <hyperlink r:id="rId4816" ref="F4817"/>
    <hyperlink r:id="rId4817" ref="F4818"/>
    <hyperlink r:id="rId4818" ref="F4819"/>
    <hyperlink r:id="rId4819" ref="F4820"/>
    <hyperlink r:id="rId4820" ref="F4821"/>
    <hyperlink r:id="rId4821" ref="F4822"/>
    <hyperlink r:id="rId4822" ref="F4823"/>
    <hyperlink r:id="rId4823" ref="F4824"/>
    <hyperlink r:id="rId4824" ref="F4825"/>
    <hyperlink r:id="rId4825" ref="F4826"/>
    <hyperlink r:id="rId4826" ref="F4827"/>
    <hyperlink r:id="rId4827" ref="F4828"/>
    <hyperlink r:id="rId4828" ref="F4829"/>
    <hyperlink r:id="rId4829" ref="F4830"/>
    <hyperlink r:id="rId4830" ref="F4831"/>
    <hyperlink r:id="rId4831" ref="F4832"/>
    <hyperlink r:id="rId4832" ref="F4833"/>
    <hyperlink r:id="rId4833" ref="F4834"/>
    <hyperlink r:id="rId4834" ref="F4835"/>
    <hyperlink r:id="rId4835" ref="F4836"/>
    <hyperlink r:id="rId4836" ref="F4837"/>
    <hyperlink r:id="rId4837" ref="F4838"/>
    <hyperlink r:id="rId4838" ref="F4839"/>
    <hyperlink r:id="rId4839" ref="F4840"/>
    <hyperlink r:id="rId4840" ref="F4841"/>
    <hyperlink r:id="rId4841" ref="F4842"/>
    <hyperlink r:id="rId4842" ref="F4843"/>
    <hyperlink r:id="rId4843" ref="F4844"/>
    <hyperlink r:id="rId4844" ref="F4845"/>
    <hyperlink r:id="rId4845" ref="F4846"/>
    <hyperlink r:id="rId4846" ref="F4847"/>
    <hyperlink r:id="rId4847" ref="F4848"/>
    <hyperlink r:id="rId4848" ref="F4849"/>
    <hyperlink r:id="rId4849" ref="F4850"/>
    <hyperlink r:id="rId4850" ref="F4851"/>
    <hyperlink r:id="rId4851" ref="F4852"/>
    <hyperlink r:id="rId4852" ref="F4853"/>
    <hyperlink r:id="rId4853" ref="F4854"/>
    <hyperlink r:id="rId4854" ref="F4855"/>
    <hyperlink r:id="rId4855" ref="F4856"/>
    <hyperlink r:id="rId4856" ref="F4857"/>
    <hyperlink r:id="rId4857" ref="F4858"/>
    <hyperlink r:id="rId4858" ref="F4859"/>
    <hyperlink r:id="rId4859" ref="F4860"/>
    <hyperlink r:id="rId4860" ref="F4861"/>
    <hyperlink r:id="rId4861" ref="F4862"/>
    <hyperlink r:id="rId4862" ref="F4863"/>
    <hyperlink r:id="rId4863" ref="F4864"/>
    <hyperlink r:id="rId4864" ref="F4865"/>
    <hyperlink r:id="rId4865" ref="F4866"/>
    <hyperlink r:id="rId4866" ref="F4867"/>
    <hyperlink r:id="rId4867" ref="F4868"/>
    <hyperlink r:id="rId4868" ref="F4869"/>
    <hyperlink r:id="rId4869" ref="F4870"/>
    <hyperlink r:id="rId4870" ref="F4871"/>
    <hyperlink r:id="rId4871" ref="F4872"/>
    <hyperlink r:id="rId4872" ref="F4873"/>
    <hyperlink r:id="rId4873" ref="F4874"/>
    <hyperlink r:id="rId4874" ref="F4875"/>
    <hyperlink r:id="rId4875" ref="F4876"/>
    <hyperlink r:id="rId4876" ref="F4877"/>
    <hyperlink r:id="rId4877" ref="F4878"/>
    <hyperlink r:id="rId4878" ref="F4879"/>
    <hyperlink r:id="rId4879" ref="F4880"/>
    <hyperlink r:id="rId4880" ref="F4881"/>
    <hyperlink r:id="rId4881" ref="F4882"/>
    <hyperlink r:id="rId4882" ref="F4883"/>
    <hyperlink r:id="rId4883" ref="F4884"/>
    <hyperlink r:id="rId4884" ref="F4885"/>
    <hyperlink r:id="rId4885" ref="F4886"/>
    <hyperlink r:id="rId4886" ref="F4887"/>
    <hyperlink r:id="rId4887" ref="F4888"/>
    <hyperlink r:id="rId4888" ref="F4889"/>
    <hyperlink r:id="rId4889" ref="F4890"/>
    <hyperlink r:id="rId4890" ref="F4891"/>
    <hyperlink r:id="rId4891" ref="F4892"/>
    <hyperlink r:id="rId4892" ref="F4893"/>
    <hyperlink r:id="rId4893" ref="F4894"/>
    <hyperlink r:id="rId4894" ref="F4895"/>
    <hyperlink r:id="rId4895" ref="F4896"/>
    <hyperlink r:id="rId4896" ref="F4897"/>
    <hyperlink r:id="rId4897" ref="F4898"/>
    <hyperlink r:id="rId4898" ref="F4899"/>
    <hyperlink r:id="rId4899" ref="F4900"/>
    <hyperlink r:id="rId4900" ref="F4901"/>
    <hyperlink r:id="rId4901" ref="F4902"/>
    <hyperlink r:id="rId4902" ref="F4903"/>
    <hyperlink r:id="rId4903" ref="F4904"/>
    <hyperlink r:id="rId4904" ref="F4905"/>
    <hyperlink r:id="rId4905" ref="F4906"/>
    <hyperlink r:id="rId4906" ref="F4907"/>
    <hyperlink r:id="rId4907" ref="F4908"/>
    <hyperlink r:id="rId4908" ref="F4909"/>
    <hyperlink r:id="rId4909" ref="F4910"/>
    <hyperlink r:id="rId4910" ref="F4911"/>
    <hyperlink r:id="rId4911" ref="F4912"/>
    <hyperlink r:id="rId4912" ref="F4913"/>
    <hyperlink r:id="rId4913" ref="F4914"/>
    <hyperlink r:id="rId4914" ref="F4915"/>
    <hyperlink r:id="rId4915" ref="F4916"/>
    <hyperlink r:id="rId4916" ref="F4917"/>
    <hyperlink r:id="rId4917" ref="F4918"/>
    <hyperlink r:id="rId4918" ref="F4919"/>
    <hyperlink r:id="rId4919" ref="F4920"/>
    <hyperlink r:id="rId4920" ref="F4921"/>
    <hyperlink r:id="rId4921" ref="F4922"/>
    <hyperlink r:id="rId4922" ref="F4923"/>
    <hyperlink r:id="rId4923" ref="F4924"/>
    <hyperlink r:id="rId4924" ref="F4925"/>
    <hyperlink r:id="rId4925" ref="F4926"/>
    <hyperlink r:id="rId4926" ref="F4927"/>
    <hyperlink r:id="rId4927" ref="F4928"/>
    <hyperlink r:id="rId4928" ref="F4929"/>
    <hyperlink r:id="rId4929" ref="F4930"/>
    <hyperlink r:id="rId4930" ref="F4931"/>
    <hyperlink r:id="rId4931" ref="F4932"/>
    <hyperlink r:id="rId4932" ref="F4933"/>
    <hyperlink r:id="rId4933" ref="F4934"/>
    <hyperlink r:id="rId4934" ref="F4935"/>
    <hyperlink r:id="rId4935" ref="F4936"/>
    <hyperlink r:id="rId4936" ref="F4937"/>
    <hyperlink r:id="rId4937" ref="F4938"/>
    <hyperlink r:id="rId4938" ref="F4939"/>
    <hyperlink r:id="rId4939" ref="F4940"/>
    <hyperlink r:id="rId4940" ref="F4941"/>
    <hyperlink r:id="rId4941" ref="F4942"/>
    <hyperlink r:id="rId4942" ref="F4943"/>
    <hyperlink r:id="rId4943" ref="F4944"/>
    <hyperlink r:id="rId4944" ref="F4945"/>
    <hyperlink r:id="rId4945" ref="F4946"/>
    <hyperlink r:id="rId4946" ref="F4947"/>
    <hyperlink r:id="rId4947" ref="F4948"/>
    <hyperlink r:id="rId4948" ref="F4949"/>
    <hyperlink r:id="rId4949" ref="F4950"/>
    <hyperlink r:id="rId4950" ref="F4951"/>
    <hyperlink r:id="rId4951" ref="F4952"/>
    <hyperlink r:id="rId4952" ref="F4953"/>
    <hyperlink r:id="rId4953" ref="F4954"/>
    <hyperlink r:id="rId4954" ref="F4955"/>
    <hyperlink r:id="rId4955" ref="F4956"/>
    <hyperlink r:id="rId4956" ref="F4957"/>
    <hyperlink r:id="rId4957" ref="F4958"/>
    <hyperlink r:id="rId4958" ref="F4959"/>
    <hyperlink r:id="rId4959" ref="F4960"/>
    <hyperlink r:id="rId4960" ref="F4961"/>
    <hyperlink r:id="rId4961" ref="F4962"/>
    <hyperlink r:id="rId4962" ref="F4963"/>
    <hyperlink r:id="rId4963" ref="F4964"/>
    <hyperlink r:id="rId4964" ref="F4965"/>
    <hyperlink r:id="rId4965" ref="F4966"/>
    <hyperlink r:id="rId4966" ref="F4967"/>
    <hyperlink r:id="rId4967" ref="F4968"/>
    <hyperlink r:id="rId4968" ref="F4969"/>
    <hyperlink r:id="rId4969" ref="F4970"/>
    <hyperlink r:id="rId4970" ref="F4971"/>
    <hyperlink r:id="rId4971" ref="F4972"/>
    <hyperlink r:id="rId4972" ref="F4973"/>
    <hyperlink r:id="rId4973" ref="F4974"/>
    <hyperlink r:id="rId4974" ref="F4975"/>
    <hyperlink r:id="rId4975" ref="F4976"/>
    <hyperlink r:id="rId4976" ref="F4977"/>
    <hyperlink r:id="rId4977" ref="F4978"/>
    <hyperlink r:id="rId4978" ref="F4979"/>
    <hyperlink r:id="rId4979" ref="F4980"/>
    <hyperlink r:id="rId4980" ref="F4981"/>
    <hyperlink r:id="rId4981" ref="F4982"/>
    <hyperlink r:id="rId4982" ref="F4983"/>
    <hyperlink r:id="rId4983" ref="F4984"/>
    <hyperlink r:id="rId4984" ref="F4985"/>
    <hyperlink r:id="rId4985" ref="F4986"/>
    <hyperlink r:id="rId4986" ref="F4987"/>
    <hyperlink r:id="rId4987" ref="F4988"/>
    <hyperlink r:id="rId4988" ref="F4989"/>
    <hyperlink r:id="rId4989" ref="F4990"/>
    <hyperlink r:id="rId4990" ref="F4991"/>
    <hyperlink r:id="rId4991" ref="F4992"/>
    <hyperlink r:id="rId4992" ref="F4993"/>
    <hyperlink r:id="rId4993" ref="F4994"/>
    <hyperlink r:id="rId4994" ref="F4995"/>
    <hyperlink r:id="rId4995" ref="F4996"/>
    <hyperlink r:id="rId4996" ref="F4997"/>
    <hyperlink r:id="rId4997" ref="F4998"/>
    <hyperlink r:id="rId4998" ref="F4999"/>
    <hyperlink r:id="rId4999" ref="F5000"/>
    <hyperlink r:id="rId5000" ref="F5001"/>
    <hyperlink r:id="rId5001" ref="F5002"/>
    <hyperlink r:id="rId5002" ref="F5003"/>
    <hyperlink r:id="rId5003" ref="F5004"/>
    <hyperlink r:id="rId5004" ref="F5005"/>
    <hyperlink r:id="rId5005" ref="F5006"/>
    <hyperlink r:id="rId5006" ref="F5007"/>
    <hyperlink r:id="rId5007" ref="F5008"/>
    <hyperlink r:id="rId5008" ref="F5009"/>
    <hyperlink r:id="rId5009" ref="F5010"/>
    <hyperlink r:id="rId5010" ref="F5011"/>
    <hyperlink r:id="rId5011" ref="F5012"/>
    <hyperlink r:id="rId5012" ref="F5013"/>
    <hyperlink r:id="rId5013" ref="F5014"/>
    <hyperlink r:id="rId5014" ref="F5015"/>
    <hyperlink r:id="rId5015" ref="F5016"/>
    <hyperlink r:id="rId5016" ref="F5017"/>
    <hyperlink r:id="rId5017" ref="F5018"/>
    <hyperlink r:id="rId5018" ref="F5019"/>
    <hyperlink r:id="rId5019" ref="F5020"/>
    <hyperlink r:id="rId5020" ref="F5021"/>
    <hyperlink r:id="rId5021" ref="F5022"/>
    <hyperlink r:id="rId5022" ref="F5023"/>
    <hyperlink r:id="rId5023" ref="F5024"/>
    <hyperlink r:id="rId5024" ref="F5025"/>
    <hyperlink r:id="rId5025" ref="F5026"/>
    <hyperlink r:id="rId5026" ref="F5027"/>
    <hyperlink r:id="rId5027" ref="F5028"/>
    <hyperlink r:id="rId5028" ref="F5029"/>
    <hyperlink r:id="rId5029" ref="F5030"/>
    <hyperlink r:id="rId5030" ref="F5031"/>
    <hyperlink r:id="rId5031" ref="F5032"/>
    <hyperlink r:id="rId5032" ref="F5033"/>
    <hyperlink r:id="rId5033" ref="F5034"/>
    <hyperlink r:id="rId5034" ref="F5035"/>
    <hyperlink r:id="rId5035" ref="F5036"/>
    <hyperlink r:id="rId5036" ref="F5037"/>
    <hyperlink r:id="rId5037" ref="F5038"/>
    <hyperlink r:id="rId5038" ref="F5039"/>
    <hyperlink r:id="rId5039" ref="F5040"/>
    <hyperlink r:id="rId5040" ref="F5041"/>
    <hyperlink r:id="rId5041" ref="F5042"/>
    <hyperlink r:id="rId5042" ref="F5043"/>
    <hyperlink r:id="rId5043" ref="F5044"/>
    <hyperlink r:id="rId5044" ref="F5045"/>
    <hyperlink r:id="rId5045" ref="F5046"/>
    <hyperlink r:id="rId5046" ref="F5047"/>
    <hyperlink r:id="rId5047" ref="F5048"/>
    <hyperlink r:id="rId5048" ref="F5049"/>
    <hyperlink r:id="rId5049" ref="F5050"/>
    <hyperlink r:id="rId5050" ref="F5051"/>
    <hyperlink r:id="rId5051" ref="F5052"/>
    <hyperlink r:id="rId5052" ref="F5053"/>
    <hyperlink r:id="rId5053" ref="F5054"/>
    <hyperlink r:id="rId5054" ref="F5055"/>
    <hyperlink r:id="rId5055" ref="F5056"/>
    <hyperlink r:id="rId5056" ref="F5057"/>
    <hyperlink r:id="rId5057" ref="F5058"/>
    <hyperlink r:id="rId5058" ref="F5059"/>
    <hyperlink r:id="rId5059" ref="F5060"/>
    <hyperlink r:id="rId5060" ref="F5061"/>
    <hyperlink r:id="rId5061" ref="F5062"/>
    <hyperlink r:id="rId5062" ref="F5063"/>
    <hyperlink r:id="rId5063" ref="F5064"/>
    <hyperlink r:id="rId5064" ref="F5065"/>
    <hyperlink r:id="rId5065" ref="F5066"/>
    <hyperlink r:id="rId5066" ref="F5067"/>
    <hyperlink r:id="rId5067" ref="F5068"/>
    <hyperlink r:id="rId5068" ref="F5069"/>
    <hyperlink r:id="rId5069" ref="F5070"/>
    <hyperlink r:id="rId5070" ref="F5071"/>
    <hyperlink r:id="rId5071" ref="F5072"/>
    <hyperlink r:id="rId5072" ref="F5073"/>
    <hyperlink r:id="rId5073" ref="F5074"/>
    <hyperlink r:id="rId5074" ref="F5075"/>
    <hyperlink r:id="rId5075" ref="F5076"/>
    <hyperlink r:id="rId5076" ref="F5077"/>
    <hyperlink r:id="rId5077" ref="F5078"/>
    <hyperlink r:id="rId5078" ref="F5079"/>
    <hyperlink r:id="rId5079" ref="F5080"/>
    <hyperlink r:id="rId5080" ref="F5081"/>
    <hyperlink r:id="rId5081" ref="F5082"/>
    <hyperlink r:id="rId5082" ref="F5083"/>
    <hyperlink r:id="rId5083" ref="F5084"/>
    <hyperlink r:id="rId5084" ref="F5085"/>
    <hyperlink r:id="rId5085" ref="F5086"/>
    <hyperlink r:id="rId5086" ref="F5087"/>
    <hyperlink r:id="rId5087" ref="F5088"/>
    <hyperlink r:id="rId5088" ref="F5089"/>
    <hyperlink r:id="rId5089" ref="F5090"/>
    <hyperlink r:id="rId5090" ref="F5091"/>
    <hyperlink r:id="rId5091" ref="F5092"/>
    <hyperlink r:id="rId5092" ref="F5093"/>
    <hyperlink r:id="rId5093" ref="F5094"/>
    <hyperlink r:id="rId5094" ref="F5095"/>
    <hyperlink r:id="rId5095" ref="F5096"/>
    <hyperlink r:id="rId5096" ref="F5097"/>
    <hyperlink r:id="rId5097" ref="F5098"/>
    <hyperlink r:id="rId5098" ref="F5099"/>
    <hyperlink r:id="rId5099" ref="F5100"/>
    <hyperlink r:id="rId5100" ref="F5101"/>
    <hyperlink r:id="rId5101" ref="F5102"/>
    <hyperlink r:id="rId5102" ref="F5103"/>
    <hyperlink r:id="rId5103" ref="F5104"/>
    <hyperlink r:id="rId5104" ref="F5105"/>
    <hyperlink r:id="rId5105" ref="F5106"/>
    <hyperlink r:id="rId5106" ref="F5107"/>
    <hyperlink r:id="rId5107" ref="F5108"/>
    <hyperlink r:id="rId5108" ref="F5109"/>
    <hyperlink r:id="rId5109" ref="F5110"/>
    <hyperlink r:id="rId5110" ref="F5111"/>
    <hyperlink r:id="rId5111" ref="F5112"/>
    <hyperlink r:id="rId5112" ref="F5113"/>
    <hyperlink r:id="rId5113" ref="F5114"/>
    <hyperlink r:id="rId5114" ref="F5115"/>
    <hyperlink r:id="rId5115" ref="F5116"/>
    <hyperlink r:id="rId5116" ref="F5117"/>
    <hyperlink r:id="rId5117" ref="F5118"/>
    <hyperlink r:id="rId5118" ref="F5119"/>
    <hyperlink r:id="rId5119" ref="F5120"/>
    <hyperlink r:id="rId5120" ref="F5121"/>
    <hyperlink r:id="rId5121" ref="F5122"/>
    <hyperlink r:id="rId5122" ref="F5123"/>
    <hyperlink r:id="rId5123" ref="F5124"/>
    <hyperlink r:id="rId5124" ref="F5125"/>
    <hyperlink r:id="rId5125" ref="F5126"/>
    <hyperlink r:id="rId5126" ref="F5127"/>
    <hyperlink r:id="rId5127" ref="F5128"/>
    <hyperlink r:id="rId5128" ref="F5129"/>
  </hyperlinks>
  <drawing r:id="rId512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13"/>
    <col customWidth="1" min="2" max="2" width="34.75"/>
    <col customWidth="1" min="3" max="3" width="25.63"/>
    <col customWidth="1" min="4" max="4" width="17.88"/>
    <col customWidth="1" min="5" max="5" width="40.25"/>
  </cols>
  <sheetData>
    <row r="1">
      <c r="A1" s="5" t="s">
        <v>9</v>
      </c>
      <c r="B1" s="5" t="s">
        <v>41</v>
      </c>
      <c r="C1" s="5" t="s">
        <v>14723</v>
      </c>
      <c r="D1" s="5" t="s">
        <v>3</v>
      </c>
      <c r="E1" s="5" t="s">
        <v>5</v>
      </c>
      <c r="F1" s="5" t="s">
        <v>6</v>
      </c>
    </row>
    <row r="2">
      <c r="A2" s="5" t="s">
        <v>8</v>
      </c>
      <c r="B2" s="5" t="s">
        <v>40</v>
      </c>
      <c r="C2" s="5" t="s">
        <v>457</v>
      </c>
      <c r="D2" s="5" t="s">
        <v>458</v>
      </c>
      <c r="E2" s="5" t="s">
        <v>459</v>
      </c>
      <c r="F2" s="6" t="s">
        <v>460</v>
      </c>
    </row>
    <row r="3">
      <c r="A3" s="5" t="s">
        <v>8</v>
      </c>
      <c r="B3" s="5" t="s">
        <v>40</v>
      </c>
      <c r="C3" s="5" t="s">
        <v>461</v>
      </c>
      <c r="D3" s="5" t="s">
        <v>458</v>
      </c>
      <c r="E3" s="5" t="s">
        <v>462</v>
      </c>
      <c r="F3" s="6" t="s">
        <v>463</v>
      </c>
    </row>
    <row r="4">
      <c r="A4" s="5" t="s">
        <v>8</v>
      </c>
      <c r="B4" s="5" t="s">
        <v>42</v>
      </c>
      <c r="C4" s="5" t="s">
        <v>464</v>
      </c>
      <c r="D4" s="5" t="s">
        <v>458</v>
      </c>
      <c r="E4" s="5" t="s">
        <v>465</v>
      </c>
      <c r="F4" s="6" t="s">
        <v>466</v>
      </c>
    </row>
    <row r="5">
      <c r="A5" s="5" t="s">
        <v>8</v>
      </c>
      <c r="B5" s="5" t="s">
        <v>43</v>
      </c>
      <c r="C5" s="5" t="s">
        <v>467</v>
      </c>
      <c r="D5" s="5" t="s">
        <v>468</v>
      </c>
      <c r="E5" s="5" t="s">
        <v>469</v>
      </c>
      <c r="F5" s="6" t="s">
        <v>470</v>
      </c>
    </row>
    <row r="6">
      <c r="A6" s="5" t="s">
        <v>8</v>
      </c>
      <c r="B6" s="5" t="s">
        <v>43</v>
      </c>
      <c r="C6" s="5" t="s">
        <v>471</v>
      </c>
      <c r="D6" s="5" t="s">
        <v>468</v>
      </c>
      <c r="E6" s="5" t="s">
        <v>472</v>
      </c>
      <c r="F6" s="6" t="s">
        <v>473</v>
      </c>
    </row>
    <row r="7">
      <c r="A7" s="5" t="s">
        <v>8</v>
      </c>
      <c r="B7" s="5" t="s">
        <v>43</v>
      </c>
      <c r="C7" s="5" t="s">
        <v>474</v>
      </c>
      <c r="D7" s="5" t="s">
        <v>468</v>
      </c>
      <c r="E7" s="5" t="s">
        <v>475</v>
      </c>
      <c r="F7" s="6" t="s">
        <v>476</v>
      </c>
    </row>
    <row r="8">
      <c r="A8" s="5" t="s">
        <v>8</v>
      </c>
      <c r="B8" s="5" t="s">
        <v>44</v>
      </c>
      <c r="C8" s="5" t="s">
        <v>477</v>
      </c>
      <c r="D8" s="5" t="s">
        <v>468</v>
      </c>
      <c r="E8" s="5" t="s">
        <v>478</v>
      </c>
      <c r="F8" s="6" t="s">
        <v>479</v>
      </c>
    </row>
    <row r="9">
      <c r="A9" s="5" t="s">
        <v>8</v>
      </c>
      <c r="B9" s="5" t="s">
        <v>44</v>
      </c>
      <c r="C9" s="5" t="s">
        <v>480</v>
      </c>
      <c r="D9" s="5" t="s">
        <v>458</v>
      </c>
      <c r="E9" s="5"/>
      <c r="F9" s="6" t="s">
        <v>481</v>
      </c>
    </row>
    <row r="10">
      <c r="A10" s="5" t="s">
        <v>8</v>
      </c>
      <c r="B10" s="5" t="s">
        <v>44</v>
      </c>
      <c r="C10" s="5" t="s">
        <v>482</v>
      </c>
      <c r="D10" s="5" t="s">
        <v>458</v>
      </c>
      <c r="E10" s="5"/>
      <c r="F10" s="6" t="s">
        <v>483</v>
      </c>
    </row>
    <row r="11">
      <c r="A11" s="5" t="s">
        <v>8</v>
      </c>
      <c r="B11" s="5" t="s">
        <v>44</v>
      </c>
      <c r="C11" s="5" t="s">
        <v>484</v>
      </c>
      <c r="D11" s="5" t="s">
        <v>468</v>
      </c>
      <c r="E11" s="5" t="s">
        <v>485</v>
      </c>
      <c r="F11" s="6" t="s">
        <v>486</v>
      </c>
    </row>
    <row r="12">
      <c r="A12" s="5" t="s">
        <v>8</v>
      </c>
      <c r="B12" s="5" t="s">
        <v>44</v>
      </c>
      <c r="C12" s="5" t="s">
        <v>487</v>
      </c>
      <c r="D12" s="5" t="s">
        <v>468</v>
      </c>
      <c r="E12" s="5"/>
      <c r="F12" s="6" t="s">
        <v>488</v>
      </c>
    </row>
    <row r="13">
      <c r="A13" s="5" t="s">
        <v>8</v>
      </c>
      <c r="B13" s="5" t="s">
        <v>44</v>
      </c>
      <c r="C13" s="5" t="s">
        <v>489</v>
      </c>
      <c r="D13" s="5" t="s">
        <v>458</v>
      </c>
      <c r="E13" s="5" t="s">
        <v>490</v>
      </c>
      <c r="F13" s="6" t="s">
        <v>491</v>
      </c>
    </row>
    <row r="14">
      <c r="A14" s="5" t="s">
        <v>8</v>
      </c>
      <c r="B14" s="5" t="s">
        <v>44</v>
      </c>
      <c r="C14" s="5" t="s">
        <v>492</v>
      </c>
      <c r="D14" s="5" t="s">
        <v>458</v>
      </c>
      <c r="E14" s="5" t="s">
        <v>493</v>
      </c>
      <c r="F14" s="6" t="s">
        <v>494</v>
      </c>
    </row>
    <row r="15">
      <c r="A15" s="5" t="s">
        <v>8</v>
      </c>
      <c r="B15" s="5" t="s">
        <v>45</v>
      </c>
      <c r="C15" s="5" t="s">
        <v>495</v>
      </c>
      <c r="D15" s="5" t="s">
        <v>468</v>
      </c>
      <c r="E15" s="5" t="s">
        <v>496</v>
      </c>
      <c r="F15" s="6" t="s">
        <v>497</v>
      </c>
    </row>
    <row r="16">
      <c r="A16" s="5" t="s">
        <v>8</v>
      </c>
      <c r="B16" s="5" t="s">
        <v>46</v>
      </c>
      <c r="C16" s="5" t="s">
        <v>498</v>
      </c>
      <c r="D16" s="5" t="s">
        <v>458</v>
      </c>
      <c r="E16" s="5" t="s">
        <v>499</v>
      </c>
      <c r="F16" s="6" t="s">
        <v>500</v>
      </c>
    </row>
    <row r="17">
      <c r="A17" s="5" t="s">
        <v>8</v>
      </c>
      <c r="B17" s="5" t="s">
        <v>46</v>
      </c>
      <c r="C17" s="5" t="s">
        <v>501</v>
      </c>
      <c r="D17" s="5" t="s">
        <v>468</v>
      </c>
      <c r="E17" s="5"/>
      <c r="F17" s="6" t="s">
        <v>502</v>
      </c>
    </row>
    <row r="18">
      <c r="A18" s="5" t="s">
        <v>8</v>
      </c>
      <c r="B18" s="5" t="s">
        <v>46</v>
      </c>
      <c r="C18" s="5" t="s">
        <v>503</v>
      </c>
      <c r="D18" s="5" t="s">
        <v>468</v>
      </c>
      <c r="E18" s="5" t="s">
        <v>504</v>
      </c>
      <c r="F18" s="6" t="s">
        <v>505</v>
      </c>
    </row>
    <row r="19">
      <c r="A19" s="5" t="s">
        <v>8</v>
      </c>
      <c r="B19" s="5" t="s">
        <v>46</v>
      </c>
      <c r="C19" s="5" t="s">
        <v>506</v>
      </c>
      <c r="D19" s="5" t="s">
        <v>468</v>
      </c>
      <c r="E19" s="5" t="s">
        <v>507</v>
      </c>
      <c r="F19" s="6" t="s">
        <v>508</v>
      </c>
    </row>
    <row r="20">
      <c r="A20" s="5" t="s">
        <v>8</v>
      </c>
      <c r="B20" s="5" t="s">
        <v>46</v>
      </c>
      <c r="C20" s="5" t="s">
        <v>509</v>
      </c>
      <c r="D20" s="5" t="s">
        <v>458</v>
      </c>
      <c r="E20" s="5" t="s">
        <v>510</v>
      </c>
      <c r="F20" s="6" t="s">
        <v>511</v>
      </c>
    </row>
    <row r="21">
      <c r="A21" s="5" t="s">
        <v>8</v>
      </c>
      <c r="B21" s="5" t="s">
        <v>46</v>
      </c>
      <c r="C21" s="5" t="s">
        <v>512</v>
      </c>
      <c r="D21" s="5" t="s">
        <v>458</v>
      </c>
      <c r="E21" s="5" t="s">
        <v>513</v>
      </c>
      <c r="F21" s="6" t="s">
        <v>514</v>
      </c>
    </row>
    <row r="22">
      <c r="A22" s="5" t="s">
        <v>8</v>
      </c>
      <c r="B22" s="5" t="s">
        <v>46</v>
      </c>
      <c r="C22" s="5" t="s">
        <v>515</v>
      </c>
      <c r="D22" s="5" t="s">
        <v>458</v>
      </c>
      <c r="E22" s="5" t="s">
        <v>516</v>
      </c>
      <c r="F22" s="6" t="s">
        <v>517</v>
      </c>
    </row>
    <row r="23">
      <c r="A23" s="5" t="s">
        <v>8</v>
      </c>
      <c r="B23" s="5" t="s">
        <v>46</v>
      </c>
      <c r="C23" s="5" t="s">
        <v>518</v>
      </c>
      <c r="D23" s="5" t="s">
        <v>468</v>
      </c>
      <c r="E23" s="5"/>
      <c r="F23" s="6" t="s">
        <v>519</v>
      </c>
    </row>
    <row r="24">
      <c r="A24" s="5" t="s">
        <v>8</v>
      </c>
      <c r="B24" s="5" t="s">
        <v>46</v>
      </c>
      <c r="C24" s="5" t="s">
        <v>520</v>
      </c>
      <c r="D24" s="5" t="s">
        <v>468</v>
      </c>
      <c r="E24" s="5" t="s">
        <v>521</v>
      </c>
      <c r="F24" s="6" t="s">
        <v>522</v>
      </c>
    </row>
    <row r="25">
      <c r="A25" s="5" t="s">
        <v>8</v>
      </c>
      <c r="B25" s="5" t="s">
        <v>46</v>
      </c>
      <c r="C25" s="5" t="s">
        <v>523</v>
      </c>
      <c r="D25" s="5" t="s">
        <v>468</v>
      </c>
      <c r="E25" s="5" t="s">
        <v>524</v>
      </c>
      <c r="F25" s="6" t="s">
        <v>525</v>
      </c>
    </row>
    <row r="26">
      <c r="A26" s="5" t="s">
        <v>8</v>
      </c>
      <c r="B26" s="5" t="s">
        <v>46</v>
      </c>
      <c r="C26" s="5" t="s">
        <v>526</v>
      </c>
      <c r="D26" s="5" t="s">
        <v>458</v>
      </c>
      <c r="E26" s="5" t="s">
        <v>527</v>
      </c>
      <c r="F26" s="6" t="s">
        <v>528</v>
      </c>
    </row>
    <row r="27">
      <c r="A27" s="5" t="s">
        <v>8</v>
      </c>
      <c r="B27" s="5" t="s">
        <v>46</v>
      </c>
      <c r="C27" s="5" t="s">
        <v>529</v>
      </c>
      <c r="D27" s="5" t="s">
        <v>468</v>
      </c>
      <c r="E27" s="5"/>
      <c r="F27" s="6" t="s">
        <v>530</v>
      </c>
    </row>
    <row r="28">
      <c r="A28" s="5" t="s">
        <v>8</v>
      </c>
      <c r="B28" s="5" t="s">
        <v>46</v>
      </c>
      <c r="C28" s="5" t="s">
        <v>531</v>
      </c>
      <c r="D28" s="5" t="s">
        <v>468</v>
      </c>
      <c r="E28" s="5" t="s">
        <v>532</v>
      </c>
      <c r="F28" s="6" t="s">
        <v>533</v>
      </c>
    </row>
    <row r="29">
      <c r="A29" s="5" t="s">
        <v>8</v>
      </c>
      <c r="B29" s="5" t="s">
        <v>46</v>
      </c>
      <c r="C29" s="5" t="s">
        <v>534</v>
      </c>
      <c r="D29" s="5" t="s">
        <v>458</v>
      </c>
      <c r="E29" s="5" t="s">
        <v>535</v>
      </c>
      <c r="F29" s="6" t="s">
        <v>536</v>
      </c>
    </row>
    <row r="30">
      <c r="A30" s="5" t="s">
        <v>8</v>
      </c>
      <c r="B30" s="5" t="s">
        <v>46</v>
      </c>
      <c r="C30" s="5" t="s">
        <v>537</v>
      </c>
      <c r="D30" s="5" t="s">
        <v>468</v>
      </c>
      <c r="E30" s="5" t="s">
        <v>538</v>
      </c>
      <c r="F30" s="6" t="s">
        <v>539</v>
      </c>
    </row>
    <row r="31">
      <c r="A31" s="5" t="s">
        <v>8</v>
      </c>
      <c r="B31" s="5" t="s">
        <v>46</v>
      </c>
      <c r="C31" s="5" t="s">
        <v>509</v>
      </c>
      <c r="D31" s="5" t="s">
        <v>540</v>
      </c>
      <c r="E31" s="5" t="s">
        <v>541</v>
      </c>
      <c r="F31" s="6" t="s">
        <v>542</v>
      </c>
    </row>
    <row r="32">
      <c r="A32" s="5" t="s">
        <v>8</v>
      </c>
      <c r="B32" s="5" t="s">
        <v>47</v>
      </c>
      <c r="C32" s="5" t="s">
        <v>543</v>
      </c>
      <c r="D32" s="5" t="s">
        <v>458</v>
      </c>
      <c r="E32" s="5" t="s">
        <v>544</v>
      </c>
      <c r="F32" s="6" t="s">
        <v>545</v>
      </c>
    </row>
    <row r="33">
      <c r="A33" s="5" t="s">
        <v>8</v>
      </c>
      <c r="B33" s="5" t="s">
        <v>47</v>
      </c>
      <c r="C33" s="5" t="s">
        <v>47</v>
      </c>
      <c r="D33" s="5" t="s">
        <v>458</v>
      </c>
      <c r="E33" s="5"/>
      <c r="F33" s="6" t="s">
        <v>546</v>
      </c>
    </row>
    <row r="34">
      <c r="A34" s="5" t="s">
        <v>10</v>
      </c>
      <c r="B34" s="5" t="s">
        <v>48</v>
      </c>
      <c r="C34" s="5" t="s">
        <v>547</v>
      </c>
      <c r="D34" s="5" t="s">
        <v>548</v>
      </c>
      <c r="E34" s="5" t="s">
        <v>549</v>
      </c>
      <c r="F34" s="6" t="s">
        <v>550</v>
      </c>
    </row>
    <row r="35">
      <c r="A35" s="5" t="s">
        <v>10</v>
      </c>
      <c r="B35" s="5" t="s">
        <v>48</v>
      </c>
      <c r="C35" s="5" t="s">
        <v>551</v>
      </c>
      <c r="D35" s="5" t="s">
        <v>468</v>
      </c>
      <c r="E35" s="5" t="s">
        <v>552</v>
      </c>
      <c r="F35" s="6" t="s">
        <v>553</v>
      </c>
    </row>
    <row r="36">
      <c r="A36" s="5" t="s">
        <v>10</v>
      </c>
      <c r="B36" s="5" t="s">
        <v>48</v>
      </c>
      <c r="C36" s="5" t="s">
        <v>554</v>
      </c>
      <c r="D36" s="5" t="s">
        <v>468</v>
      </c>
      <c r="E36" s="5" t="s">
        <v>555</v>
      </c>
      <c r="F36" s="6" t="s">
        <v>556</v>
      </c>
    </row>
    <row r="37">
      <c r="A37" s="5" t="s">
        <v>10</v>
      </c>
      <c r="B37" s="5" t="s">
        <v>49</v>
      </c>
      <c r="C37" s="5" t="s">
        <v>557</v>
      </c>
      <c r="D37" s="5" t="s">
        <v>468</v>
      </c>
      <c r="E37" s="5" t="s">
        <v>558</v>
      </c>
      <c r="F37" s="6" t="s">
        <v>559</v>
      </c>
    </row>
    <row r="38">
      <c r="A38" s="5" t="s">
        <v>10</v>
      </c>
      <c r="B38" s="5" t="s">
        <v>49</v>
      </c>
      <c r="C38" s="5" t="s">
        <v>560</v>
      </c>
      <c r="D38" s="5" t="s">
        <v>468</v>
      </c>
      <c r="E38" s="5" t="s">
        <v>561</v>
      </c>
      <c r="F38" s="6" t="s">
        <v>562</v>
      </c>
    </row>
    <row r="39">
      <c r="A39" s="5" t="s">
        <v>10</v>
      </c>
      <c r="B39" s="5" t="s">
        <v>49</v>
      </c>
      <c r="C39" s="5" t="s">
        <v>563</v>
      </c>
      <c r="D39" s="5" t="s">
        <v>548</v>
      </c>
      <c r="E39" s="5" t="s">
        <v>564</v>
      </c>
      <c r="F39" s="6" t="s">
        <v>565</v>
      </c>
    </row>
    <row r="40">
      <c r="A40" s="5" t="s">
        <v>10</v>
      </c>
      <c r="B40" s="5" t="s">
        <v>49</v>
      </c>
      <c r="C40" s="5" t="s">
        <v>566</v>
      </c>
      <c r="D40" s="5" t="s">
        <v>548</v>
      </c>
      <c r="E40" s="5" t="s">
        <v>567</v>
      </c>
      <c r="F40" s="6" t="s">
        <v>568</v>
      </c>
    </row>
    <row r="41">
      <c r="A41" s="5" t="s">
        <v>10</v>
      </c>
      <c r="B41" s="5" t="s">
        <v>49</v>
      </c>
      <c r="C41" s="5" t="s">
        <v>569</v>
      </c>
      <c r="D41" s="5" t="s">
        <v>468</v>
      </c>
      <c r="E41" s="5" t="s">
        <v>570</v>
      </c>
      <c r="F41" s="6" t="s">
        <v>571</v>
      </c>
    </row>
    <row r="42">
      <c r="A42" s="5" t="s">
        <v>10</v>
      </c>
      <c r="B42" s="5" t="s">
        <v>49</v>
      </c>
      <c r="C42" s="5" t="s">
        <v>572</v>
      </c>
      <c r="D42" s="5" t="s">
        <v>468</v>
      </c>
      <c r="E42" s="5" t="s">
        <v>573</v>
      </c>
      <c r="F42" s="6" t="s">
        <v>574</v>
      </c>
    </row>
    <row r="43">
      <c r="A43" s="5" t="s">
        <v>10</v>
      </c>
      <c r="B43" s="5" t="s">
        <v>50</v>
      </c>
      <c r="C43" s="5" t="s">
        <v>575</v>
      </c>
      <c r="D43" s="5" t="s">
        <v>468</v>
      </c>
      <c r="E43" s="5" t="s">
        <v>576</v>
      </c>
      <c r="F43" s="6" t="s">
        <v>577</v>
      </c>
    </row>
    <row r="44">
      <c r="A44" s="5" t="s">
        <v>10</v>
      </c>
      <c r="B44" s="5" t="s">
        <v>50</v>
      </c>
      <c r="C44" s="5" t="s">
        <v>50</v>
      </c>
      <c r="D44" s="5" t="s">
        <v>468</v>
      </c>
      <c r="E44" s="5" t="s">
        <v>578</v>
      </c>
      <c r="F44" s="6" t="s">
        <v>579</v>
      </c>
    </row>
    <row r="45">
      <c r="A45" s="5" t="s">
        <v>10</v>
      </c>
      <c r="B45" s="5" t="s">
        <v>50</v>
      </c>
      <c r="C45" s="5" t="s">
        <v>580</v>
      </c>
      <c r="D45" s="5" t="s">
        <v>468</v>
      </c>
      <c r="E45" s="5" t="s">
        <v>581</v>
      </c>
      <c r="F45" s="6" t="s">
        <v>582</v>
      </c>
    </row>
    <row r="46">
      <c r="A46" s="5" t="s">
        <v>10</v>
      </c>
      <c r="B46" s="5" t="s">
        <v>51</v>
      </c>
      <c r="C46" s="5" t="s">
        <v>51</v>
      </c>
      <c r="D46" s="5" t="s">
        <v>468</v>
      </c>
      <c r="E46" s="5" t="s">
        <v>583</v>
      </c>
      <c r="F46" s="6" t="s">
        <v>584</v>
      </c>
    </row>
    <row r="47">
      <c r="A47" s="5" t="s">
        <v>10</v>
      </c>
      <c r="B47" s="5" t="s">
        <v>51</v>
      </c>
      <c r="C47" s="5" t="s">
        <v>585</v>
      </c>
      <c r="D47" s="5" t="s">
        <v>468</v>
      </c>
      <c r="E47" s="5" t="s">
        <v>586</v>
      </c>
      <c r="F47" s="6" t="s">
        <v>587</v>
      </c>
    </row>
    <row r="48">
      <c r="A48" s="5" t="s">
        <v>10</v>
      </c>
      <c r="B48" s="5" t="s">
        <v>52</v>
      </c>
      <c r="C48" s="5" t="s">
        <v>588</v>
      </c>
      <c r="D48" s="5" t="s">
        <v>468</v>
      </c>
      <c r="E48" s="5" t="s">
        <v>555</v>
      </c>
      <c r="F48" s="6" t="s">
        <v>589</v>
      </c>
    </row>
    <row r="49">
      <c r="A49" s="5" t="s">
        <v>10</v>
      </c>
      <c r="B49" s="5" t="s">
        <v>52</v>
      </c>
      <c r="C49" s="5" t="s">
        <v>590</v>
      </c>
      <c r="D49" s="5" t="s">
        <v>468</v>
      </c>
      <c r="E49" s="5" t="s">
        <v>591</v>
      </c>
      <c r="F49" s="6" t="s">
        <v>592</v>
      </c>
    </row>
    <row r="50">
      <c r="A50" s="5" t="s">
        <v>10</v>
      </c>
      <c r="B50" s="5" t="s">
        <v>52</v>
      </c>
      <c r="C50" s="5" t="s">
        <v>593</v>
      </c>
      <c r="D50" s="5" t="s">
        <v>548</v>
      </c>
      <c r="E50" s="5" t="s">
        <v>594</v>
      </c>
      <c r="F50" s="6" t="s">
        <v>595</v>
      </c>
    </row>
    <row r="51">
      <c r="A51" s="5" t="s">
        <v>10</v>
      </c>
      <c r="B51" s="5" t="s">
        <v>52</v>
      </c>
      <c r="C51" s="5" t="s">
        <v>596</v>
      </c>
      <c r="D51" s="5" t="s">
        <v>548</v>
      </c>
      <c r="E51" s="5" t="s">
        <v>597</v>
      </c>
      <c r="F51" s="6" t="s">
        <v>598</v>
      </c>
    </row>
    <row r="52">
      <c r="A52" s="5" t="s">
        <v>10</v>
      </c>
      <c r="B52" s="5" t="s">
        <v>52</v>
      </c>
      <c r="C52" s="5" t="s">
        <v>599</v>
      </c>
      <c r="D52" s="5" t="s">
        <v>548</v>
      </c>
      <c r="E52" s="5" t="s">
        <v>600</v>
      </c>
      <c r="F52" s="6" t="s">
        <v>601</v>
      </c>
    </row>
    <row r="53">
      <c r="A53" s="5" t="s">
        <v>10</v>
      </c>
      <c r="B53" s="5" t="s">
        <v>52</v>
      </c>
      <c r="C53" s="5" t="s">
        <v>602</v>
      </c>
      <c r="D53" s="5" t="s">
        <v>468</v>
      </c>
      <c r="E53" s="5" t="s">
        <v>603</v>
      </c>
      <c r="F53" s="6" t="s">
        <v>604</v>
      </c>
    </row>
    <row r="54">
      <c r="A54" s="5" t="s">
        <v>10</v>
      </c>
      <c r="B54" s="5" t="s">
        <v>53</v>
      </c>
      <c r="C54" s="5" t="s">
        <v>605</v>
      </c>
      <c r="D54" s="5" t="s">
        <v>468</v>
      </c>
      <c r="E54" s="5" t="s">
        <v>606</v>
      </c>
      <c r="F54" s="6" t="s">
        <v>607</v>
      </c>
    </row>
    <row r="55">
      <c r="A55" s="5" t="s">
        <v>10</v>
      </c>
      <c r="B55" s="5" t="s">
        <v>53</v>
      </c>
      <c r="C55" s="5" t="s">
        <v>608</v>
      </c>
      <c r="D55" s="5" t="s">
        <v>468</v>
      </c>
      <c r="E55" s="5" t="s">
        <v>609</v>
      </c>
      <c r="F55" s="6" t="s">
        <v>610</v>
      </c>
    </row>
    <row r="56">
      <c r="A56" s="5" t="s">
        <v>10</v>
      </c>
      <c r="B56" s="5" t="s">
        <v>53</v>
      </c>
      <c r="C56" s="5" t="s">
        <v>611</v>
      </c>
      <c r="D56" s="5" t="s">
        <v>468</v>
      </c>
      <c r="E56" s="5" t="s">
        <v>612</v>
      </c>
      <c r="F56" s="6" t="s">
        <v>613</v>
      </c>
    </row>
    <row r="57">
      <c r="A57" s="5" t="s">
        <v>10</v>
      </c>
      <c r="B57" s="5" t="s">
        <v>53</v>
      </c>
      <c r="C57" s="5" t="s">
        <v>614</v>
      </c>
      <c r="D57" s="5" t="s">
        <v>468</v>
      </c>
      <c r="E57" s="5" t="s">
        <v>615</v>
      </c>
      <c r="F57" s="6" t="s">
        <v>616</v>
      </c>
    </row>
    <row r="58">
      <c r="A58" s="5" t="s">
        <v>10</v>
      </c>
      <c r="B58" s="5" t="s">
        <v>53</v>
      </c>
      <c r="C58" s="5" t="s">
        <v>617</v>
      </c>
      <c r="D58" s="5" t="s">
        <v>468</v>
      </c>
      <c r="E58" s="5" t="s">
        <v>618</v>
      </c>
      <c r="F58" s="6" t="s">
        <v>619</v>
      </c>
    </row>
    <row r="59">
      <c r="A59" s="5" t="s">
        <v>10</v>
      </c>
      <c r="B59" s="5" t="s">
        <v>53</v>
      </c>
      <c r="C59" s="5" t="s">
        <v>620</v>
      </c>
      <c r="D59" s="5" t="s">
        <v>468</v>
      </c>
      <c r="E59" s="5" t="s">
        <v>621</v>
      </c>
      <c r="F59" s="6" t="s">
        <v>622</v>
      </c>
    </row>
    <row r="60">
      <c r="A60" s="5" t="s">
        <v>10</v>
      </c>
      <c r="B60" s="5" t="s">
        <v>54</v>
      </c>
      <c r="C60" s="5" t="s">
        <v>623</v>
      </c>
      <c r="D60" s="5" t="s">
        <v>468</v>
      </c>
      <c r="E60" s="5" t="s">
        <v>624</v>
      </c>
      <c r="F60" s="6" t="s">
        <v>625</v>
      </c>
    </row>
    <row r="61">
      <c r="A61" s="5" t="s">
        <v>10</v>
      </c>
      <c r="B61" s="5" t="s">
        <v>54</v>
      </c>
      <c r="C61" s="5" t="s">
        <v>626</v>
      </c>
      <c r="D61" s="5" t="s">
        <v>468</v>
      </c>
      <c r="E61" s="5" t="s">
        <v>627</v>
      </c>
      <c r="F61" s="6" t="s">
        <v>628</v>
      </c>
    </row>
    <row r="62">
      <c r="A62" s="5" t="s">
        <v>10</v>
      </c>
      <c r="B62" s="5" t="s">
        <v>54</v>
      </c>
      <c r="C62" s="5" t="s">
        <v>629</v>
      </c>
      <c r="D62" s="5" t="s">
        <v>468</v>
      </c>
      <c r="E62" s="5" t="s">
        <v>630</v>
      </c>
      <c r="F62" s="6" t="s">
        <v>631</v>
      </c>
    </row>
    <row r="63">
      <c r="A63" s="5" t="s">
        <v>11</v>
      </c>
      <c r="B63" s="5" t="s">
        <v>55</v>
      </c>
      <c r="C63" s="5" t="s">
        <v>632</v>
      </c>
      <c r="D63" s="5" t="s">
        <v>468</v>
      </c>
      <c r="E63" s="5" t="s">
        <v>633</v>
      </c>
      <c r="F63" s="6" t="s">
        <v>634</v>
      </c>
    </row>
    <row r="64">
      <c r="A64" s="5" t="s">
        <v>11</v>
      </c>
      <c r="B64" s="5" t="s">
        <v>55</v>
      </c>
      <c r="C64" s="5" t="s">
        <v>635</v>
      </c>
      <c r="D64" s="5" t="s">
        <v>468</v>
      </c>
      <c r="E64" s="5" t="s">
        <v>636</v>
      </c>
      <c r="F64" s="6" t="s">
        <v>637</v>
      </c>
    </row>
    <row r="65">
      <c r="A65" s="5" t="s">
        <v>11</v>
      </c>
      <c r="B65" s="5" t="s">
        <v>55</v>
      </c>
      <c r="C65" s="5" t="s">
        <v>638</v>
      </c>
      <c r="D65" s="5" t="s">
        <v>468</v>
      </c>
      <c r="E65" s="5" t="s">
        <v>639</v>
      </c>
      <c r="F65" s="6" t="s">
        <v>640</v>
      </c>
    </row>
    <row r="66">
      <c r="A66" s="5" t="s">
        <v>11</v>
      </c>
      <c r="B66" s="5" t="s">
        <v>55</v>
      </c>
      <c r="C66" s="5" t="s">
        <v>641</v>
      </c>
      <c r="D66" s="5" t="s">
        <v>468</v>
      </c>
      <c r="E66" s="5" t="s">
        <v>642</v>
      </c>
      <c r="F66" s="6" t="s">
        <v>643</v>
      </c>
    </row>
    <row r="67">
      <c r="A67" s="5" t="s">
        <v>11</v>
      </c>
      <c r="B67" s="5" t="s">
        <v>55</v>
      </c>
      <c r="C67" s="5" t="s">
        <v>644</v>
      </c>
      <c r="D67" s="5" t="s">
        <v>468</v>
      </c>
      <c r="E67" s="5"/>
      <c r="F67" s="6" t="s">
        <v>645</v>
      </c>
    </row>
    <row r="68">
      <c r="A68" s="5" t="s">
        <v>11</v>
      </c>
      <c r="B68" s="5" t="s">
        <v>55</v>
      </c>
      <c r="C68" s="5" t="s">
        <v>55</v>
      </c>
      <c r="D68" s="5" t="s">
        <v>468</v>
      </c>
      <c r="E68" s="5" t="s">
        <v>646</v>
      </c>
      <c r="F68" s="6" t="s">
        <v>647</v>
      </c>
    </row>
    <row r="69">
      <c r="A69" s="5" t="s">
        <v>11</v>
      </c>
      <c r="B69" s="5" t="s">
        <v>55</v>
      </c>
      <c r="C69" s="5" t="s">
        <v>648</v>
      </c>
      <c r="D69" s="5" t="s">
        <v>468</v>
      </c>
      <c r="E69" s="5" t="s">
        <v>649</v>
      </c>
      <c r="F69" s="6" t="s">
        <v>650</v>
      </c>
    </row>
    <row r="70">
      <c r="A70" s="5" t="s">
        <v>11</v>
      </c>
      <c r="B70" s="5" t="s">
        <v>55</v>
      </c>
      <c r="C70" s="5" t="s">
        <v>651</v>
      </c>
      <c r="D70" s="5" t="s">
        <v>468</v>
      </c>
      <c r="E70" s="5" t="s">
        <v>652</v>
      </c>
      <c r="F70" s="6" t="s">
        <v>653</v>
      </c>
    </row>
    <row r="71">
      <c r="A71" s="5" t="s">
        <v>11</v>
      </c>
      <c r="B71" s="5" t="s">
        <v>56</v>
      </c>
      <c r="C71" s="5" t="s">
        <v>654</v>
      </c>
      <c r="D71" s="5" t="s">
        <v>468</v>
      </c>
      <c r="E71" s="5" t="s">
        <v>655</v>
      </c>
      <c r="F71" s="6" t="s">
        <v>656</v>
      </c>
    </row>
    <row r="72">
      <c r="A72" s="5" t="s">
        <v>11</v>
      </c>
      <c r="B72" s="5" t="s">
        <v>56</v>
      </c>
      <c r="C72" s="5" t="s">
        <v>657</v>
      </c>
      <c r="D72" s="5" t="s">
        <v>468</v>
      </c>
      <c r="E72" s="5"/>
      <c r="F72" s="6" t="s">
        <v>658</v>
      </c>
    </row>
    <row r="73">
      <c r="A73" s="5" t="s">
        <v>11</v>
      </c>
      <c r="B73" s="5" t="s">
        <v>56</v>
      </c>
      <c r="C73" s="5" t="s">
        <v>659</v>
      </c>
      <c r="D73" s="5" t="s">
        <v>468</v>
      </c>
      <c r="E73" s="5" t="s">
        <v>660</v>
      </c>
      <c r="F73" s="6" t="s">
        <v>661</v>
      </c>
    </row>
    <row r="74">
      <c r="A74" s="5" t="s">
        <v>11</v>
      </c>
      <c r="B74" s="5" t="s">
        <v>56</v>
      </c>
      <c r="C74" s="5" t="s">
        <v>662</v>
      </c>
      <c r="D74" s="5" t="s">
        <v>468</v>
      </c>
      <c r="E74" s="5" t="s">
        <v>663</v>
      </c>
      <c r="F74" s="6" t="s">
        <v>664</v>
      </c>
    </row>
    <row r="75">
      <c r="A75" s="5" t="s">
        <v>11</v>
      </c>
      <c r="B75" s="5" t="s">
        <v>56</v>
      </c>
      <c r="C75" s="5" t="s">
        <v>665</v>
      </c>
      <c r="D75" s="5" t="s">
        <v>468</v>
      </c>
      <c r="E75" s="5" t="s">
        <v>666</v>
      </c>
      <c r="F75" s="6" t="s">
        <v>667</v>
      </c>
    </row>
    <row r="76">
      <c r="A76" s="5" t="s">
        <v>11</v>
      </c>
      <c r="B76" s="5" t="s">
        <v>56</v>
      </c>
      <c r="C76" s="5" t="s">
        <v>668</v>
      </c>
      <c r="D76" s="5" t="s">
        <v>468</v>
      </c>
      <c r="E76" s="5" t="s">
        <v>669</v>
      </c>
      <c r="F76" s="6" t="s">
        <v>670</v>
      </c>
    </row>
    <row r="77">
      <c r="A77" s="5" t="s">
        <v>11</v>
      </c>
      <c r="B77" s="5" t="s">
        <v>57</v>
      </c>
      <c r="C77" s="5" t="s">
        <v>671</v>
      </c>
      <c r="D77" s="5" t="s">
        <v>548</v>
      </c>
      <c r="E77" s="5" t="s">
        <v>672</v>
      </c>
      <c r="F77" s="6" t="s">
        <v>673</v>
      </c>
    </row>
    <row r="78">
      <c r="A78" s="5" t="s">
        <v>11</v>
      </c>
      <c r="B78" s="5" t="s">
        <v>57</v>
      </c>
      <c r="C78" s="5" t="s">
        <v>674</v>
      </c>
      <c r="D78" s="5" t="s">
        <v>468</v>
      </c>
      <c r="E78" s="5" t="s">
        <v>675</v>
      </c>
      <c r="F78" s="6" t="s">
        <v>676</v>
      </c>
    </row>
    <row r="79">
      <c r="A79" s="5" t="s">
        <v>11</v>
      </c>
      <c r="B79" s="5" t="s">
        <v>57</v>
      </c>
      <c r="C79" s="5" t="s">
        <v>677</v>
      </c>
      <c r="D79" s="5" t="s">
        <v>468</v>
      </c>
      <c r="E79" s="5"/>
      <c r="F79" s="6" t="s">
        <v>678</v>
      </c>
    </row>
    <row r="80">
      <c r="A80" s="5" t="s">
        <v>11</v>
      </c>
      <c r="B80" s="5" t="s">
        <v>57</v>
      </c>
      <c r="C80" s="5" t="s">
        <v>679</v>
      </c>
      <c r="D80" s="5" t="s">
        <v>468</v>
      </c>
      <c r="E80" s="5" t="s">
        <v>680</v>
      </c>
      <c r="F80" s="6" t="s">
        <v>681</v>
      </c>
    </row>
    <row r="81">
      <c r="A81" s="5" t="s">
        <v>11</v>
      </c>
      <c r="B81" s="5" t="s">
        <v>57</v>
      </c>
      <c r="C81" s="5" t="s">
        <v>682</v>
      </c>
      <c r="D81" s="5" t="s">
        <v>468</v>
      </c>
      <c r="E81" s="5" t="s">
        <v>683</v>
      </c>
      <c r="F81" s="6" t="s">
        <v>684</v>
      </c>
    </row>
    <row r="82">
      <c r="A82" s="5" t="s">
        <v>11</v>
      </c>
      <c r="B82" s="5" t="s">
        <v>57</v>
      </c>
      <c r="C82" s="5" t="s">
        <v>685</v>
      </c>
      <c r="D82" s="5" t="s">
        <v>468</v>
      </c>
      <c r="E82" s="5"/>
      <c r="F82" s="6" t="s">
        <v>686</v>
      </c>
    </row>
    <row r="83">
      <c r="A83" s="5" t="s">
        <v>11</v>
      </c>
      <c r="B83" s="5" t="s">
        <v>57</v>
      </c>
      <c r="C83" s="5" t="s">
        <v>687</v>
      </c>
      <c r="D83" s="5" t="s">
        <v>468</v>
      </c>
      <c r="E83" s="5" t="s">
        <v>688</v>
      </c>
      <c r="F83" s="6" t="s">
        <v>689</v>
      </c>
    </row>
    <row r="84">
      <c r="A84" s="5" t="s">
        <v>11</v>
      </c>
      <c r="B84" s="5" t="s">
        <v>57</v>
      </c>
      <c r="C84" s="5" t="s">
        <v>690</v>
      </c>
      <c r="D84" s="5" t="s">
        <v>468</v>
      </c>
      <c r="E84" s="5" t="s">
        <v>691</v>
      </c>
      <c r="F84" s="6" t="s">
        <v>692</v>
      </c>
    </row>
    <row r="85">
      <c r="A85" s="5" t="s">
        <v>11</v>
      </c>
      <c r="B85" s="5" t="s">
        <v>57</v>
      </c>
      <c r="C85" s="5" t="s">
        <v>693</v>
      </c>
      <c r="D85" s="5" t="s">
        <v>468</v>
      </c>
      <c r="E85" s="5" t="s">
        <v>694</v>
      </c>
      <c r="F85" s="6" t="s">
        <v>695</v>
      </c>
    </row>
    <row r="86">
      <c r="A86" s="5" t="s">
        <v>11</v>
      </c>
      <c r="B86" s="5" t="s">
        <v>57</v>
      </c>
      <c r="C86" s="5" t="s">
        <v>696</v>
      </c>
      <c r="D86" s="5" t="s">
        <v>468</v>
      </c>
      <c r="E86" s="5" t="s">
        <v>697</v>
      </c>
      <c r="F86" s="6" t="s">
        <v>698</v>
      </c>
    </row>
    <row r="87">
      <c r="A87" s="5" t="s">
        <v>11</v>
      </c>
      <c r="B87" s="5" t="s">
        <v>57</v>
      </c>
      <c r="C87" s="5" t="s">
        <v>699</v>
      </c>
      <c r="D87" s="5" t="s">
        <v>468</v>
      </c>
      <c r="E87" s="5"/>
      <c r="F87" s="6" t="s">
        <v>700</v>
      </c>
    </row>
    <row r="88">
      <c r="A88" s="5" t="s">
        <v>11</v>
      </c>
      <c r="B88" s="5" t="s">
        <v>57</v>
      </c>
      <c r="C88" s="5" t="s">
        <v>701</v>
      </c>
      <c r="D88" s="5" t="s">
        <v>468</v>
      </c>
      <c r="E88" s="5" t="s">
        <v>702</v>
      </c>
      <c r="F88" s="6" t="s">
        <v>703</v>
      </c>
    </row>
    <row r="89">
      <c r="A89" s="5" t="s">
        <v>11</v>
      </c>
      <c r="B89" s="5" t="s">
        <v>57</v>
      </c>
      <c r="C89" s="5" t="s">
        <v>704</v>
      </c>
      <c r="D89" s="5" t="s">
        <v>468</v>
      </c>
      <c r="E89" s="5" t="s">
        <v>705</v>
      </c>
      <c r="F89" s="6" t="s">
        <v>706</v>
      </c>
    </row>
    <row r="90">
      <c r="A90" s="5" t="s">
        <v>11</v>
      </c>
      <c r="B90" s="5" t="s">
        <v>57</v>
      </c>
      <c r="C90" s="5" t="s">
        <v>707</v>
      </c>
      <c r="D90" s="5" t="s">
        <v>468</v>
      </c>
      <c r="E90" s="5" t="s">
        <v>708</v>
      </c>
      <c r="F90" s="6" t="s">
        <v>709</v>
      </c>
    </row>
    <row r="91">
      <c r="A91" s="5" t="s">
        <v>11</v>
      </c>
      <c r="B91" s="5" t="s">
        <v>57</v>
      </c>
      <c r="C91" s="5" t="s">
        <v>710</v>
      </c>
      <c r="D91" s="5" t="s">
        <v>468</v>
      </c>
      <c r="E91" s="5" t="s">
        <v>711</v>
      </c>
      <c r="F91" s="6" t="s">
        <v>712</v>
      </c>
    </row>
    <row r="92">
      <c r="A92" s="5" t="s">
        <v>11</v>
      </c>
      <c r="B92" s="5" t="s">
        <v>57</v>
      </c>
      <c r="C92" s="5" t="s">
        <v>713</v>
      </c>
      <c r="D92" s="5" t="s">
        <v>468</v>
      </c>
      <c r="E92" s="5" t="s">
        <v>714</v>
      </c>
      <c r="F92" s="6" t="s">
        <v>715</v>
      </c>
    </row>
    <row r="93">
      <c r="A93" s="5" t="s">
        <v>11</v>
      </c>
      <c r="B93" s="5" t="s">
        <v>57</v>
      </c>
      <c r="C93" s="5" t="s">
        <v>716</v>
      </c>
      <c r="D93" s="5" t="s">
        <v>468</v>
      </c>
      <c r="E93" s="5" t="s">
        <v>717</v>
      </c>
      <c r="F93" s="6" t="s">
        <v>718</v>
      </c>
    </row>
    <row r="94">
      <c r="A94" s="5" t="s">
        <v>11</v>
      </c>
      <c r="B94" s="5" t="s">
        <v>57</v>
      </c>
      <c r="C94" s="5" t="s">
        <v>719</v>
      </c>
      <c r="D94" s="5" t="s">
        <v>468</v>
      </c>
      <c r="E94" s="5" t="s">
        <v>720</v>
      </c>
      <c r="F94" s="6" t="s">
        <v>721</v>
      </c>
    </row>
    <row r="95">
      <c r="A95" s="5" t="s">
        <v>11</v>
      </c>
      <c r="B95" s="5" t="s">
        <v>57</v>
      </c>
      <c r="C95" s="5" t="s">
        <v>722</v>
      </c>
      <c r="D95" s="5" t="s">
        <v>468</v>
      </c>
      <c r="E95" s="5" t="s">
        <v>723</v>
      </c>
      <c r="F95" s="6" t="s">
        <v>724</v>
      </c>
    </row>
    <row r="96">
      <c r="A96" s="5" t="s">
        <v>11</v>
      </c>
      <c r="B96" s="5" t="s">
        <v>57</v>
      </c>
      <c r="C96" s="5" t="s">
        <v>725</v>
      </c>
      <c r="D96" s="5" t="s">
        <v>468</v>
      </c>
      <c r="E96" s="5" t="s">
        <v>726</v>
      </c>
      <c r="F96" s="6" t="s">
        <v>727</v>
      </c>
    </row>
    <row r="97">
      <c r="A97" s="5" t="s">
        <v>11</v>
      </c>
      <c r="B97" s="5" t="s">
        <v>57</v>
      </c>
      <c r="C97" s="5" t="s">
        <v>728</v>
      </c>
      <c r="D97" s="5" t="s">
        <v>468</v>
      </c>
      <c r="E97" s="5" t="s">
        <v>729</v>
      </c>
      <c r="F97" s="6" t="s">
        <v>730</v>
      </c>
    </row>
    <row r="98">
      <c r="A98" s="5" t="s">
        <v>11</v>
      </c>
      <c r="B98" s="5" t="s">
        <v>57</v>
      </c>
      <c r="C98" s="5" t="s">
        <v>731</v>
      </c>
      <c r="D98" s="5" t="s">
        <v>468</v>
      </c>
      <c r="E98" s="5" t="s">
        <v>732</v>
      </c>
      <c r="F98" s="6" t="s">
        <v>733</v>
      </c>
    </row>
    <row r="99">
      <c r="A99" s="5" t="s">
        <v>11</v>
      </c>
      <c r="B99" s="5" t="s">
        <v>57</v>
      </c>
      <c r="C99" s="5" t="s">
        <v>57</v>
      </c>
      <c r="D99" s="5" t="s">
        <v>468</v>
      </c>
      <c r="E99" s="5" t="s">
        <v>734</v>
      </c>
      <c r="F99" s="6" t="s">
        <v>735</v>
      </c>
    </row>
    <row r="100">
      <c r="A100" s="5" t="s">
        <v>11</v>
      </c>
      <c r="B100" s="5" t="s">
        <v>57</v>
      </c>
      <c r="C100" s="5" t="s">
        <v>736</v>
      </c>
      <c r="D100" s="5" t="s">
        <v>458</v>
      </c>
      <c r="E100" s="5" t="s">
        <v>737</v>
      </c>
      <c r="F100" s="6" t="s">
        <v>738</v>
      </c>
    </row>
    <row r="101">
      <c r="A101" s="5" t="s">
        <v>11</v>
      </c>
      <c r="B101" s="5" t="s">
        <v>57</v>
      </c>
      <c r="C101" s="5" t="s">
        <v>739</v>
      </c>
      <c r="D101" s="5" t="s">
        <v>468</v>
      </c>
      <c r="E101" s="5" t="s">
        <v>740</v>
      </c>
      <c r="F101" s="6" t="s">
        <v>741</v>
      </c>
    </row>
    <row r="102">
      <c r="A102" s="5" t="s">
        <v>11</v>
      </c>
      <c r="B102" s="5" t="s">
        <v>57</v>
      </c>
      <c r="C102" s="5" t="s">
        <v>742</v>
      </c>
      <c r="D102" s="5" t="s">
        <v>468</v>
      </c>
      <c r="E102" s="5"/>
      <c r="F102" s="6" t="s">
        <v>743</v>
      </c>
    </row>
    <row r="103">
      <c r="A103" s="5" t="s">
        <v>11</v>
      </c>
      <c r="B103" s="5" t="s">
        <v>57</v>
      </c>
      <c r="C103" s="5" t="s">
        <v>744</v>
      </c>
      <c r="D103" s="5" t="s">
        <v>468</v>
      </c>
      <c r="E103" s="5" t="s">
        <v>745</v>
      </c>
      <c r="F103" s="6" t="s">
        <v>746</v>
      </c>
    </row>
    <row r="104">
      <c r="A104" s="5" t="s">
        <v>11</v>
      </c>
      <c r="B104" s="5" t="s">
        <v>57</v>
      </c>
      <c r="C104" s="5" t="s">
        <v>747</v>
      </c>
      <c r="D104" s="5" t="s">
        <v>468</v>
      </c>
      <c r="E104" s="5" t="s">
        <v>748</v>
      </c>
      <c r="F104" s="6" t="s">
        <v>749</v>
      </c>
    </row>
    <row r="105">
      <c r="A105" s="5" t="s">
        <v>11</v>
      </c>
      <c r="B105" s="5" t="s">
        <v>57</v>
      </c>
      <c r="C105" s="5" t="s">
        <v>750</v>
      </c>
      <c r="D105" s="5" t="s">
        <v>468</v>
      </c>
      <c r="E105" s="5" t="s">
        <v>751</v>
      </c>
      <c r="F105" s="6" t="s">
        <v>752</v>
      </c>
    </row>
    <row r="106">
      <c r="A106" s="5" t="s">
        <v>11</v>
      </c>
      <c r="B106" s="5" t="s">
        <v>57</v>
      </c>
      <c r="C106" s="5" t="s">
        <v>753</v>
      </c>
      <c r="D106" s="5" t="s">
        <v>468</v>
      </c>
      <c r="E106" s="5" t="s">
        <v>754</v>
      </c>
      <c r="F106" s="6" t="s">
        <v>755</v>
      </c>
    </row>
    <row r="107">
      <c r="A107" s="5" t="s">
        <v>11</v>
      </c>
      <c r="B107" s="5" t="s">
        <v>57</v>
      </c>
      <c r="C107" s="5" t="s">
        <v>756</v>
      </c>
      <c r="D107" s="5" t="s">
        <v>468</v>
      </c>
      <c r="E107" s="5" t="s">
        <v>757</v>
      </c>
      <c r="F107" s="6" t="s">
        <v>758</v>
      </c>
    </row>
    <row r="108">
      <c r="A108" s="5" t="s">
        <v>11</v>
      </c>
      <c r="B108" s="5" t="s">
        <v>58</v>
      </c>
      <c r="C108" s="5" t="s">
        <v>759</v>
      </c>
      <c r="D108" s="5" t="s">
        <v>468</v>
      </c>
      <c r="E108" s="5" t="s">
        <v>729</v>
      </c>
      <c r="F108" s="6" t="s">
        <v>760</v>
      </c>
    </row>
    <row r="109">
      <c r="A109" s="5" t="s">
        <v>11</v>
      </c>
      <c r="B109" s="5" t="s">
        <v>58</v>
      </c>
      <c r="C109" s="5" t="s">
        <v>761</v>
      </c>
      <c r="D109" s="5" t="s">
        <v>468</v>
      </c>
      <c r="E109" s="5" t="s">
        <v>762</v>
      </c>
      <c r="F109" s="6" t="s">
        <v>763</v>
      </c>
    </row>
    <row r="110">
      <c r="A110" s="5" t="s">
        <v>11</v>
      </c>
      <c r="B110" s="5" t="s">
        <v>58</v>
      </c>
      <c r="C110" s="5" t="s">
        <v>764</v>
      </c>
      <c r="D110" s="5" t="s">
        <v>468</v>
      </c>
      <c r="E110" s="5" t="s">
        <v>765</v>
      </c>
      <c r="F110" s="6" t="s">
        <v>766</v>
      </c>
    </row>
    <row r="111">
      <c r="A111" s="5" t="s">
        <v>11</v>
      </c>
      <c r="B111" s="5" t="s">
        <v>58</v>
      </c>
      <c r="C111" s="5" t="s">
        <v>767</v>
      </c>
      <c r="D111" s="5" t="s">
        <v>468</v>
      </c>
      <c r="E111" s="5" t="s">
        <v>768</v>
      </c>
      <c r="F111" s="6" t="s">
        <v>769</v>
      </c>
    </row>
    <row r="112">
      <c r="A112" s="5" t="s">
        <v>11</v>
      </c>
      <c r="B112" s="5" t="s">
        <v>58</v>
      </c>
      <c r="C112" s="5" t="s">
        <v>770</v>
      </c>
      <c r="D112" s="5" t="s">
        <v>468</v>
      </c>
      <c r="E112" s="5" t="s">
        <v>771</v>
      </c>
      <c r="F112" s="6" t="s">
        <v>772</v>
      </c>
    </row>
    <row r="113">
      <c r="A113" s="5" t="s">
        <v>11</v>
      </c>
      <c r="B113" s="5" t="s">
        <v>58</v>
      </c>
      <c r="C113" s="5" t="s">
        <v>773</v>
      </c>
      <c r="D113" s="5" t="s">
        <v>468</v>
      </c>
      <c r="E113" s="5" t="s">
        <v>774</v>
      </c>
      <c r="F113" s="6" t="s">
        <v>775</v>
      </c>
    </row>
    <row r="114">
      <c r="A114" s="5" t="s">
        <v>11</v>
      </c>
      <c r="B114" s="5" t="s">
        <v>58</v>
      </c>
      <c r="C114" s="5" t="s">
        <v>776</v>
      </c>
      <c r="D114" s="5" t="s">
        <v>468</v>
      </c>
      <c r="E114" s="5" t="s">
        <v>777</v>
      </c>
      <c r="F114" s="6" t="s">
        <v>778</v>
      </c>
    </row>
    <row r="115">
      <c r="A115" s="5" t="s">
        <v>11</v>
      </c>
      <c r="B115" s="5" t="s">
        <v>58</v>
      </c>
      <c r="C115" s="5" t="s">
        <v>779</v>
      </c>
      <c r="D115" s="5" t="s">
        <v>468</v>
      </c>
      <c r="E115" s="5" t="s">
        <v>780</v>
      </c>
      <c r="F115" s="6" t="s">
        <v>781</v>
      </c>
    </row>
    <row r="116">
      <c r="A116" s="5" t="s">
        <v>11</v>
      </c>
      <c r="B116" s="5" t="s">
        <v>58</v>
      </c>
      <c r="C116" s="5" t="s">
        <v>782</v>
      </c>
      <c r="D116" s="5" t="s">
        <v>468</v>
      </c>
      <c r="E116" s="5" t="s">
        <v>783</v>
      </c>
      <c r="F116" s="6" t="s">
        <v>784</v>
      </c>
    </row>
    <row r="117">
      <c r="A117" s="5" t="s">
        <v>11</v>
      </c>
      <c r="B117" s="5" t="s">
        <v>58</v>
      </c>
      <c r="C117" s="5" t="s">
        <v>785</v>
      </c>
      <c r="D117" s="5" t="s">
        <v>468</v>
      </c>
      <c r="E117" s="5" t="s">
        <v>786</v>
      </c>
      <c r="F117" s="6" t="s">
        <v>787</v>
      </c>
    </row>
    <row r="118">
      <c r="A118" s="5" t="s">
        <v>11</v>
      </c>
      <c r="B118" s="5" t="s">
        <v>58</v>
      </c>
      <c r="C118" s="5" t="s">
        <v>788</v>
      </c>
      <c r="D118" s="5" t="s">
        <v>468</v>
      </c>
      <c r="E118" s="5" t="s">
        <v>789</v>
      </c>
      <c r="F118" s="6" t="s">
        <v>790</v>
      </c>
    </row>
    <row r="119">
      <c r="A119" s="5" t="s">
        <v>11</v>
      </c>
      <c r="B119" s="5" t="s">
        <v>58</v>
      </c>
      <c r="C119" s="5" t="s">
        <v>791</v>
      </c>
      <c r="D119" s="5" t="s">
        <v>468</v>
      </c>
      <c r="E119" s="5" t="s">
        <v>792</v>
      </c>
      <c r="F119" s="6" t="s">
        <v>793</v>
      </c>
    </row>
    <row r="120">
      <c r="A120" s="5" t="s">
        <v>11</v>
      </c>
      <c r="B120" s="5" t="s">
        <v>58</v>
      </c>
      <c r="C120" s="5" t="s">
        <v>794</v>
      </c>
      <c r="D120" s="5" t="s">
        <v>468</v>
      </c>
      <c r="E120" s="5" t="s">
        <v>795</v>
      </c>
      <c r="F120" s="6" t="s">
        <v>796</v>
      </c>
    </row>
    <row r="121">
      <c r="A121" s="5" t="s">
        <v>11</v>
      </c>
      <c r="B121" s="5" t="s">
        <v>58</v>
      </c>
      <c r="C121" s="5" t="s">
        <v>797</v>
      </c>
      <c r="D121" s="5" t="s">
        <v>468</v>
      </c>
      <c r="E121" s="5" t="s">
        <v>798</v>
      </c>
      <c r="F121" s="6" t="s">
        <v>799</v>
      </c>
    </row>
    <row r="122">
      <c r="A122" s="5" t="s">
        <v>11</v>
      </c>
      <c r="B122" s="5" t="s">
        <v>58</v>
      </c>
      <c r="C122" s="5" t="s">
        <v>800</v>
      </c>
      <c r="D122" s="5" t="s">
        <v>468</v>
      </c>
      <c r="E122" s="5" t="s">
        <v>801</v>
      </c>
      <c r="F122" s="6" t="s">
        <v>802</v>
      </c>
    </row>
    <row r="123">
      <c r="A123" s="5" t="s">
        <v>11</v>
      </c>
      <c r="B123" s="5" t="s">
        <v>58</v>
      </c>
      <c r="C123" s="5" t="s">
        <v>803</v>
      </c>
      <c r="D123" s="5" t="s">
        <v>468</v>
      </c>
      <c r="E123" s="5" t="s">
        <v>804</v>
      </c>
      <c r="F123" s="6" t="s">
        <v>805</v>
      </c>
    </row>
    <row r="124">
      <c r="A124" s="5" t="s">
        <v>11</v>
      </c>
      <c r="B124" s="5" t="s">
        <v>58</v>
      </c>
      <c r="C124" s="5" t="s">
        <v>806</v>
      </c>
      <c r="D124" s="5" t="s">
        <v>468</v>
      </c>
      <c r="E124" s="5" t="s">
        <v>807</v>
      </c>
      <c r="F124" s="6" t="s">
        <v>808</v>
      </c>
    </row>
    <row r="125">
      <c r="A125" s="5" t="s">
        <v>11</v>
      </c>
      <c r="B125" s="5" t="s">
        <v>58</v>
      </c>
      <c r="C125" s="5" t="s">
        <v>809</v>
      </c>
      <c r="D125" s="5" t="s">
        <v>468</v>
      </c>
      <c r="E125" s="5" t="s">
        <v>810</v>
      </c>
      <c r="F125" s="6" t="s">
        <v>811</v>
      </c>
    </row>
    <row r="126">
      <c r="A126" s="5" t="s">
        <v>11</v>
      </c>
      <c r="B126" s="5" t="s">
        <v>58</v>
      </c>
      <c r="C126" s="5" t="s">
        <v>812</v>
      </c>
      <c r="D126" s="5" t="s">
        <v>468</v>
      </c>
      <c r="E126" s="5" t="s">
        <v>813</v>
      </c>
      <c r="F126" s="6" t="s">
        <v>814</v>
      </c>
    </row>
    <row r="127">
      <c r="A127" s="5" t="s">
        <v>11</v>
      </c>
      <c r="B127" s="5" t="s">
        <v>58</v>
      </c>
      <c r="C127" s="5" t="s">
        <v>815</v>
      </c>
      <c r="D127" s="5" t="s">
        <v>468</v>
      </c>
      <c r="E127" s="5" t="s">
        <v>816</v>
      </c>
      <c r="F127" s="6" t="s">
        <v>817</v>
      </c>
    </row>
    <row r="128">
      <c r="A128" s="5" t="s">
        <v>11</v>
      </c>
      <c r="B128" s="5" t="s">
        <v>58</v>
      </c>
      <c r="C128" s="5" t="s">
        <v>818</v>
      </c>
      <c r="D128" s="5" t="s">
        <v>468</v>
      </c>
      <c r="E128" s="5" t="s">
        <v>819</v>
      </c>
      <c r="F128" s="6" t="s">
        <v>820</v>
      </c>
    </row>
    <row r="129">
      <c r="A129" s="5" t="s">
        <v>11</v>
      </c>
      <c r="B129" s="5" t="s">
        <v>58</v>
      </c>
      <c r="C129" s="5" t="s">
        <v>821</v>
      </c>
      <c r="D129" s="5" t="s">
        <v>468</v>
      </c>
      <c r="E129" s="5" t="s">
        <v>822</v>
      </c>
      <c r="F129" s="6" t="s">
        <v>823</v>
      </c>
    </row>
    <row r="130">
      <c r="A130" s="5" t="s">
        <v>11</v>
      </c>
      <c r="B130" s="5" t="s">
        <v>58</v>
      </c>
      <c r="C130" s="5" t="s">
        <v>824</v>
      </c>
      <c r="D130" s="5" t="s">
        <v>468</v>
      </c>
      <c r="E130" s="5" t="s">
        <v>795</v>
      </c>
      <c r="F130" s="6" t="s">
        <v>825</v>
      </c>
    </row>
    <row r="131">
      <c r="A131" s="5" t="s">
        <v>11</v>
      </c>
      <c r="B131" s="5" t="s">
        <v>58</v>
      </c>
      <c r="C131" s="5" t="s">
        <v>826</v>
      </c>
      <c r="D131" s="5" t="s">
        <v>468</v>
      </c>
      <c r="E131" s="5" t="s">
        <v>827</v>
      </c>
      <c r="F131" s="6" t="s">
        <v>828</v>
      </c>
    </row>
    <row r="132">
      <c r="A132" s="5" t="s">
        <v>11</v>
      </c>
      <c r="B132" s="5" t="s">
        <v>58</v>
      </c>
      <c r="C132" s="5" t="s">
        <v>829</v>
      </c>
      <c r="D132" s="5" t="s">
        <v>468</v>
      </c>
      <c r="E132" s="5"/>
      <c r="F132" s="6" t="s">
        <v>830</v>
      </c>
    </row>
    <row r="133">
      <c r="A133" s="5" t="s">
        <v>11</v>
      </c>
      <c r="B133" s="5" t="s">
        <v>58</v>
      </c>
      <c r="C133" s="5" t="s">
        <v>831</v>
      </c>
      <c r="D133" s="5" t="s">
        <v>468</v>
      </c>
      <c r="E133" s="5"/>
      <c r="F133" s="6" t="s">
        <v>832</v>
      </c>
    </row>
    <row r="134">
      <c r="A134" s="5" t="s">
        <v>11</v>
      </c>
      <c r="B134" s="5" t="s">
        <v>58</v>
      </c>
      <c r="C134" s="5" t="s">
        <v>833</v>
      </c>
      <c r="D134" s="5" t="s">
        <v>468</v>
      </c>
      <c r="E134" s="5" t="s">
        <v>834</v>
      </c>
      <c r="F134" s="6" t="s">
        <v>835</v>
      </c>
    </row>
    <row r="135">
      <c r="A135" s="5" t="s">
        <v>11</v>
      </c>
      <c r="B135" s="5" t="s">
        <v>58</v>
      </c>
      <c r="C135" s="5" t="s">
        <v>836</v>
      </c>
      <c r="D135" s="5" t="s">
        <v>468</v>
      </c>
      <c r="E135" s="5" t="s">
        <v>837</v>
      </c>
      <c r="F135" s="6" t="s">
        <v>838</v>
      </c>
    </row>
    <row r="136">
      <c r="A136" s="5" t="s">
        <v>11</v>
      </c>
      <c r="B136" s="5" t="s">
        <v>58</v>
      </c>
      <c r="C136" s="5" t="s">
        <v>839</v>
      </c>
      <c r="D136" s="5" t="s">
        <v>468</v>
      </c>
      <c r="E136" s="5" t="s">
        <v>840</v>
      </c>
      <c r="F136" s="6" t="s">
        <v>841</v>
      </c>
    </row>
    <row r="137">
      <c r="A137" s="5" t="s">
        <v>11</v>
      </c>
      <c r="B137" s="5" t="s">
        <v>58</v>
      </c>
      <c r="C137" s="5" t="s">
        <v>842</v>
      </c>
      <c r="D137" s="5" t="s">
        <v>468</v>
      </c>
      <c r="E137" s="5" t="s">
        <v>843</v>
      </c>
      <c r="F137" s="6" t="s">
        <v>844</v>
      </c>
    </row>
    <row r="138">
      <c r="A138" s="5" t="s">
        <v>11</v>
      </c>
      <c r="B138" s="5" t="s">
        <v>58</v>
      </c>
      <c r="C138" s="5" t="s">
        <v>845</v>
      </c>
      <c r="D138" s="5" t="s">
        <v>468</v>
      </c>
      <c r="E138" s="5"/>
      <c r="F138" s="6" t="s">
        <v>846</v>
      </c>
    </row>
    <row r="139">
      <c r="A139" s="5" t="s">
        <v>11</v>
      </c>
      <c r="B139" s="5" t="s">
        <v>58</v>
      </c>
      <c r="C139" s="5" t="s">
        <v>847</v>
      </c>
      <c r="D139" s="5" t="s">
        <v>548</v>
      </c>
      <c r="E139" s="5" t="s">
        <v>848</v>
      </c>
      <c r="F139" s="6" t="s">
        <v>849</v>
      </c>
    </row>
    <row r="140">
      <c r="A140" s="5" t="s">
        <v>11</v>
      </c>
      <c r="B140" s="5" t="s">
        <v>58</v>
      </c>
      <c r="C140" s="5" t="s">
        <v>850</v>
      </c>
      <c r="D140" s="5" t="s">
        <v>468</v>
      </c>
      <c r="E140" s="5" t="s">
        <v>851</v>
      </c>
      <c r="F140" s="6" t="s">
        <v>852</v>
      </c>
    </row>
    <row r="141">
      <c r="A141" s="5" t="s">
        <v>11</v>
      </c>
      <c r="B141" s="5" t="s">
        <v>58</v>
      </c>
      <c r="C141" s="5" t="s">
        <v>853</v>
      </c>
      <c r="D141" s="5" t="s">
        <v>468</v>
      </c>
      <c r="E141" s="5" t="s">
        <v>854</v>
      </c>
      <c r="F141" s="6" t="s">
        <v>855</v>
      </c>
    </row>
    <row r="142">
      <c r="A142" s="5" t="s">
        <v>11</v>
      </c>
      <c r="B142" s="5" t="s">
        <v>58</v>
      </c>
      <c r="C142" s="5" t="s">
        <v>856</v>
      </c>
      <c r="D142" s="5" t="s">
        <v>468</v>
      </c>
      <c r="E142" s="5" t="s">
        <v>857</v>
      </c>
      <c r="F142" s="6" t="s">
        <v>858</v>
      </c>
    </row>
    <row r="143">
      <c r="A143" s="5" t="s">
        <v>11</v>
      </c>
      <c r="B143" s="5" t="s">
        <v>58</v>
      </c>
      <c r="C143" s="5" t="s">
        <v>859</v>
      </c>
      <c r="D143" s="5" t="s">
        <v>468</v>
      </c>
      <c r="E143" s="5" t="s">
        <v>860</v>
      </c>
      <c r="F143" s="6" t="s">
        <v>861</v>
      </c>
    </row>
    <row r="144">
      <c r="A144" s="5" t="s">
        <v>11</v>
      </c>
      <c r="B144" s="5" t="s">
        <v>58</v>
      </c>
      <c r="C144" s="5" t="s">
        <v>862</v>
      </c>
      <c r="D144" s="5" t="s">
        <v>468</v>
      </c>
      <c r="E144" s="5" t="s">
        <v>863</v>
      </c>
      <c r="F144" s="6" t="s">
        <v>864</v>
      </c>
    </row>
    <row r="145">
      <c r="A145" s="5" t="s">
        <v>11</v>
      </c>
      <c r="B145" s="5" t="s">
        <v>58</v>
      </c>
      <c r="C145" s="5" t="s">
        <v>865</v>
      </c>
      <c r="D145" s="5" t="s">
        <v>468</v>
      </c>
      <c r="E145" s="5" t="s">
        <v>866</v>
      </c>
      <c r="F145" s="6" t="s">
        <v>867</v>
      </c>
    </row>
    <row r="146">
      <c r="A146" s="5" t="s">
        <v>11</v>
      </c>
      <c r="B146" s="5" t="s">
        <v>58</v>
      </c>
      <c r="C146" s="5" t="s">
        <v>868</v>
      </c>
      <c r="D146" s="5" t="s">
        <v>468</v>
      </c>
      <c r="E146" s="5" t="s">
        <v>869</v>
      </c>
      <c r="F146" s="6" t="s">
        <v>870</v>
      </c>
    </row>
    <row r="147">
      <c r="A147" s="5" t="s">
        <v>11</v>
      </c>
      <c r="B147" s="5" t="s">
        <v>58</v>
      </c>
      <c r="C147" s="5" t="s">
        <v>871</v>
      </c>
      <c r="D147" s="5" t="s">
        <v>548</v>
      </c>
      <c r="E147" s="5" t="s">
        <v>872</v>
      </c>
      <c r="F147" s="6" t="s">
        <v>873</v>
      </c>
    </row>
    <row r="148">
      <c r="A148" s="5" t="s">
        <v>11</v>
      </c>
      <c r="B148" s="5" t="s">
        <v>58</v>
      </c>
      <c r="C148" s="5" t="s">
        <v>874</v>
      </c>
      <c r="D148" s="5" t="s">
        <v>468</v>
      </c>
      <c r="E148" s="5" t="s">
        <v>875</v>
      </c>
      <c r="F148" s="6" t="s">
        <v>876</v>
      </c>
    </row>
    <row r="149">
      <c r="A149" s="5" t="s">
        <v>11</v>
      </c>
      <c r="B149" s="5" t="s">
        <v>58</v>
      </c>
      <c r="C149" s="5" t="s">
        <v>877</v>
      </c>
      <c r="D149" s="5" t="s">
        <v>468</v>
      </c>
      <c r="E149" s="5" t="s">
        <v>878</v>
      </c>
      <c r="F149" s="6" t="s">
        <v>879</v>
      </c>
    </row>
    <row r="150">
      <c r="A150" s="5" t="s">
        <v>11</v>
      </c>
      <c r="B150" s="5" t="s">
        <v>58</v>
      </c>
      <c r="C150" s="5" t="s">
        <v>880</v>
      </c>
      <c r="D150" s="5" t="s">
        <v>468</v>
      </c>
      <c r="E150" s="5" t="s">
        <v>881</v>
      </c>
      <c r="F150" s="6" t="s">
        <v>882</v>
      </c>
    </row>
    <row r="151">
      <c r="A151" s="5" t="s">
        <v>11</v>
      </c>
      <c r="B151" s="5" t="s">
        <v>58</v>
      </c>
      <c r="C151" s="5" t="s">
        <v>883</v>
      </c>
      <c r="D151" s="5" t="s">
        <v>468</v>
      </c>
      <c r="E151" s="5"/>
      <c r="F151" s="6" t="s">
        <v>884</v>
      </c>
    </row>
    <row r="152">
      <c r="A152" s="5" t="s">
        <v>11</v>
      </c>
      <c r="B152" s="5" t="s">
        <v>58</v>
      </c>
      <c r="C152" s="5" t="s">
        <v>885</v>
      </c>
      <c r="D152" s="5" t="s">
        <v>468</v>
      </c>
      <c r="E152" s="5" t="s">
        <v>886</v>
      </c>
      <c r="F152" s="6" t="s">
        <v>887</v>
      </c>
    </row>
    <row r="153">
      <c r="A153" s="5" t="s">
        <v>11</v>
      </c>
      <c r="B153" s="5" t="s">
        <v>58</v>
      </c>
      <c r="C153" s="5" t="s">
        <v>888</v>
      </c>
      <c r="D153" s="5" t="s">
        <v>468</v>
      </c>
      <c r="E153" s="5"/>
      <c r="F153" s="6" t="s">
        <v>889</v>
      </c>
    </row>
    <row r="154">
      <c r="A154" s="5" t="s">
        <v>11</v>
      </c>
      <c r="B154" s="5" t="s">
        <v>58</v>
      </c>
      <c r="C154" s="5" t="s">
        <v>890</v>
      </c>
      <c r="D154" s="5" t="s">
        <v>468</v>
      </c>
      <c r="E154" s="5"/>
      <c r="F154" s="6" t="s">
        <v>891</v>
      </c>
    </row>
    <row r="155">
      <c r="A155" s="5" t="s">
        <v>11</v>
      </c>
      <c r="B155" s="5" t="s">
        <v>58</v>
      </c>
      <c r="C155" s="5" t="s">
        <v>892</v>
      </c>
      <c r="D155" s="5" t="s">
        <v>468</v>
      </c>
      <c r="E155" s="5" t="s">
        <v>792</v>
      </c>
      <c r="F155" s="6" t="s">
        <v>893</v>
      </c>
    </row>
    <row r="156">
      <c r="A156" s="5" t="s">
        <v>11</v>
      </c>
      <c r="B156" s="5" t="s">
        <v>58</v>
      </c>
      <c r="C156" s="5" t="s">
        <v>894</v>
      </c>
      <c r="D156" s="5" t="s">
        <v>468</v>
      </c>
      <c r="E156" s="5" t="s">
        <v>895</v>
      </c>
      <c r="F156" s="6" t="s">
        <v>896</v>
      </c>
    </row>
    <row r="157">
      <c r="A157" s="5" t="s">
        <v>11</v>
      </c>
      <c r="B157" s="5" t="s">
        <v>58</v>
      </c>
      <c r="C157" s="5" t="s">
        <v>897</v>
      </c>
      <c r="D157" s="5" t="s">
        <v>468</v>
      </c>
      <c r="E157" s="5" t="s">
        <v>898</v>
      </c>
      <c r="F157" s="6" t="s">
        <v>899</v>
      </c>
    </row>
    <row r="158">
      <c r="A158" s="5" t="s">
        <v>11</v>
      </c>
      <c r="B158" s="5" t="s">
        <v>58</v>
      </c>
      <c r="C158" s="5" t="s">
        <v>900</v>
      </c>
      <c r="D158" s="5" t="s">
        <v>468</v>
      </c>
      <c r="E158" s="5" t="s">
        <v>901</v>
      </c>
      <c r="F158" s="6" t="s">
        <v>902</v>
      </c>
    </row>
    <row r="159">
      <c r="A159" s="5" t="s">
        <v>11</v>
      </c>
      <c r="B159" s="5" t="s">
        <v>58</v>
      </c>
      <c r="C159" s="5" t="s">
        <v>58</v>
      </c>
      <c r="D159" s="5" t="s">
        <v>468</v>
      </c>
      <c r="E159" s="5" t="s">
        <v>903</v>
      </c>
      <c r="F159" s="6" t="s">
        <v>904</v>
      </c>
    </row>
    <row r="160">
      <c r="A160" s="5" t="s">
        <v>11</v>
      </c>
      <c r="B160" s="5" t="s">
        <v>58</v>
      </c>
      <c r="C160" s="5" t="s">
        <v>905</v>
      </c>
      <c r="D160" s="5" t="s">
        <v>468</v>
      </c>
      <c r="E160" s="5"/>
      <c r="F160" s="6" t="s">
        <v>906</v>
      </c>
    </row>
    <row r="161">
      <c r="A161" s="5" t="s">
        <v>11</v>
      </c>
      <c r="B161" s="5" t="s">
        <v>58</v>
      </c>
      <c r="C161" s="5" t="s">
        <v>907</v>
      </c>
      <c r="D161" s="5" t="s">
        <v>468</v>
      </c>
      <c r="E161" s="5" t="s">
        <v>908</v>
      </c>
      <c r="F161" s="6" t="s">
        <v>909</v>
      </c>
    </row>
    <row r="162">
      <c r="A162" s="5" t="s">
        <v>11</v>
      </c>
      <c r="B162" s="5" t="s">
        <v>58</v>
      </c>
      <c r="C162" s="5" t="s">
        <v>910</v>
      </c>
      <c r="D162" s="5" t="s">
        <v>468</v>
      </c>
      <c r="E162" s="5" t="s">
        <v>911</v>
      </c>
      <c r="F162" s="6" t="s">
        <v>912</v>
      </c>
    </row>
    <row r="163">
      <c r="A163" s="5" t="s">
        <v>11</v>
      </c>
      <c r="B163" s="5" t="s">
        <v>58</v>
      </c>
      <c r="C163" s="5" t="s">
        <v>913</v>
      </c>
      <c r="D163" s="5" t="s">
        <v>468</v>
      </c>
      <c r="E163" s="5" t="s">
        <v>914</v>
      </c>
      <c r="F163" s="6" t="s">
        <v>915</v>
      </c>
    </row>
    <row r="164">
      <c r="A164" s="5" t="s">
        <v>11</v>
      </c>
      <c r="B164" s="5" t="s">
        <v>58</v>
      </c>
      <c r="C164" s="5" t="s">
        <v>916</v>
      </c>
      <c r="D164" s="5" t="s">
        <v>468</v>
      </c>
      <c r="E164" s="5"/>
      <c r="F164" s="6" t="s">
        <v>917</v>
      </c>
    </row>
    <row r="165">
      <c r="A165" s="5" t="s">
        <v>11</v>
      </c>
      <c r="B165" s="5" t="s">
        <v>58</v>
      </c>
      <c r="C165" s="5" t="s">
        <v>918</v>
      </c>
      <c r="D165" s="5" t="s">
        <v>468</v>
      </c>
      <c r="E165" s="5" t="s">
        <v>919</v>
      </c>
      <c r="F165" s="6" t="s">
        <v>920</v>
      </c>
    </row>
    <row r="166">
      <c r="A166" s="5" t="s">
        <v>11</v>
      </c>
      <c r="B166" s="5" t="s">
        <v>58</v>
      </c>
      <c r="C166" s="5" t="s">
        <v>921</v>
      </c>
      <c r="D166" s="5" t="s">
        <v>468</v>
      </c>
      <c r="E166" s="5" t="s">
        <v>901</v>
      </c>
      <c r="F166" s="6" t="s">
        <v>922</v>
      </c>
    </row>
    <row r="167">
      <c r="A167" s="5" t="s">
        <v>11</v>
      </c>
      <c r="B167" s="5" t="s">
        <v>58</v>
      </c>
      <c r="C167" s="5" t="s">
        <v>923</v>
      </c>
      <c r="D167" s="5" t="s">
        <v>468</v>
      </c>
      <c r="E167" s="5" t="s">
        <v>924</v>
      </c>
      <c r="F167" s="6" t="s">
        <v>925</v>
      </c>
    </row>
    <row r="168">
      <c r="A168" s="5" t="s">
        <v>11</v>
      </c>
      <c r="B168" s="5" t="s">
        <v>58</v>
      </c>
      <c r="C168" s="5" t="s">
        <v>926</v>
      </c>
      <c r="D168" s="5" t="s">
        <v>468</v>
      </c>
      <c r="E168" s="5" t="s">
        <v>927</v>
      </c>
      <c r="F168" s="6" t="s">
        <v>928</v>
      </c>
    </row>
    <row r="169">
      <c r="A169" s="5" t="s">
        <v>11</v>
      </c>
      <c r="B169" s="5" t="s">
        <v>58</v>
      </c>
      <c r="C169" s="5" t="s">
        <v>929</v>
      </c>
      <c r="D169" s="5" t="s">
        <v>468</v>
      </c>
      <c r="E169" s="5" t="s">
        <v>930</v>
      </c>
      <c r="F169" s="6" t="s">
        <v>931</v>
      </c>
    </row>
    <row r="170">
      <c r="A170" s="5" t="s">
        <v>11</v>
      </c>
      <c r="B170" s="5" t="s">
        <v>59</v>
      </c>
      <c r="C170" s="5" t="s">
        <v>932</v>
      </c>
      <c r="D170" s="5" t="s">
        <v>468</v>
      </c>
      <c r="E170" s="5" t="s">
        <v>933</v>
      </c>
      <c r="F170" s="6" t="s">
        <v>934</v>
      </c>
    </row>
    <row r="171">
      <c r="A171" s="5" t="s">
        <v>11</v>
      </c>
      <c r="B171" s="5" t="s">
        <v>59</v>
      </c>
      <c r="C171" s="5" t="s">
        <v>935</v>
      </c>
      <c r="D171" s="5" t="s">
        <v>468</v>
      </c>
      <c r="E171" s="5" t="s">
        <v>936</v>
      </c>
      <c r="F171" s="6" t="s">
        <v>937</v>
      </c>
    </row>
    <row r="172">
      <c r="A172" s="5" t="s">
        <v>11</v>
      </c>
      <c r="B172" s="5" t="s">
        <v>59</v>
      </c>
      <c r="C172" s="5" t="s">
        <v>938</v>
      </c>
      <c r="D172" s="5" t="s">
        <v>468</v>
      </c>
      <c r="E172" s="5"/>
      <c r="F172" s="6" t="s">
        <v>939</v>
      </c>
    </row>
    <row r="173">
      <c r="A173" s="5" t="s">
        <v>11</v>
      </c>
      <c r="B173" s="5" t="s">
        <v>59</v>
      </c>
      <c r="C173" s="5" t="s">
        <v>940</v>
      </c>
      <c r="D173" s="5" t="s">
        <v>468</v>
      </c>
      <c r="E173" s="5"/>
      <c r="F173" s="6" t="s">
        <v>941</v>
      </c>
    </row>
    <row r="174">
      <c r="A174" s="5" t="s">
        <v>11</v>
      </c>
      <c r="B174" s="5" t="s">
        <v>59</v>
      </c>
      <c r="C174" s="5" t="s">
        <v>59</v>
      </c>
      <c r="D174" s="5" t="s">
        <v>468</v>
      </c>
      <c r="E174" s="5" t="s">
        <v>942</v>
      </c>
      <c r="F174" s="6" t="s">
        <v>943</v>
      </c>
    </row>
    <row r="175">
      <c r="A175" s="5" t="s">
        <v>11</v>
      </c>
      <c r="B175" s="5" t="s">
        <v>59</v>
      </c>
      <c r="C175" s="5" t="s">
        <v>944</v>
      </c>
      <c r="D175" s="5" t="s">
        <v>468</v>
      </c>
      <c r="E175" s="5" t="s">
        <v>945</v>
      </c>
      <c r="F175" s="6" t="s">
        <v>946</v>
      </c>
    </row>
    <row r="176">
      <c r="A176" s="5" t="s">
        <v>11</v>
      </c>
      <c r="B176" s="5" t="s">
        <v>59</v>
      </c>
      <c r="C176" s="5" t="s">
        <v>947</v>
      </c>
      <c r="D176" s="5" t="s">
        <v>468</v>
      </c>
      <c r="E176" s="5" t="s">
        <v>948</v>
      </c>
      <c r="F176" s="6" t="s">
        <v>949</v>
      </c>
    </row>
    <row r="177">
      <c r="A177" s="5" t="s">
        <v>11</v>
      </c>
      <c r="B177" s="5" t="s">
        <v>59</v>
      </c>
      <c r="C177" s="5" t="s">
        <v>950</v>
      </c>
      <c r="D177" s="5" t="s">
        <v>468</v>
      </c>
      <c r="E177" s="5" t="s">
        <v>951</v>
      </c>
      <c r="F177" s="6" t="s">
        <v>952</v>
      </c>
    </row>
    <row r="178">
      <c r="A178" s="5" t="s">
        <v>11</v>
      </c>
      <c r="B178" s="5" t="s">
        <v>59</v>
      </c>
      <c r="C178" s="5" t="s">
        <v>953</v>
      </c>
      <c r="D178" s="5" t="s">
        <v>468</v>
      </c>
      <c r="E178" s="5" t="s">
        <v>954</v>
      </c>
      <c r="F178" s="6" t="s">
        <v>955</v>
      </c>
    </row>
    <row r="179">
      <c r="A179" s="5" t="s">
        <v>11</v>
      </c>
      <c r="B179" s="5" t="s">
        <v>59</v>
      </c>
      <c r="C179" s="5" t="s">
        <v>956</v>
      </c>
      <c r="D179" s="5" t="s">
        <v>468</v>
      </c>
      <c r="E179" s="5" t="s">
        <v>957</v>
      </c>
      <c r="F179" s="6" t="s">
        <v>958</v>
      </c>
    </row>
    <row r="180">
      <c r="A180" s="5" t="s">
        <v>11</v>
      </c>
      <c r="B180" s="5" t="s">
        <v>59</v>
      </c>
      <c r="C180" s="5" t="s">
        <v>959</v>
      </c>
      <c r="D180" s="5" t="s">
        <v>468</v>
      </c>
      <c r="E180" s="5" t="s">
        <v>960</v>
      </c>
      <c r="F180" s="6" t="s">
        <v>961</v>
      </c>
    </row>
    <row r="181">
      <c r="A181" s="5" t="s">
        <v>11</v>
      </c>
      <c r="B181" s="5" t="s">
        <v>59</v>
      </c>
      <c r="C181" s="5" t="s">
        <v>962</v>
      </c>
      <c r="D181" s="5" t="s">
        <v>548</v>
      </c>
      <c r="E181" s="5"/>
      <c r="F181" s="6" t="s">
        <v>963</v>
      </c>
    </row>
    <row r="182">
      <c r="A182" s="5" t="s">
        <v>11</v>
      </c>
      <c r="B182" s="5" t="s">
        <v>59</v>
      </c>
      <c r="C182" s="5" t="s">
        <v>964</v>
      </c>
      <c r="D182" s="5" t="s">
        <v>468</v>
      </c>
      <c r="E182" s="5" t="s">
        <v>965</v>
      </c>
      <c r="F182" s="6" t="s">
        <v>966</v>
      </c>
    </row>
    <row r="183">
      <c r="A183" s="5" t="s">
        <v>11</v>
      </c>
      <c r="B183" s="5" t="s">
        <v>60</v>
      </c>
      <c r="C183" s="5" t="s">
        <v>60</v>
      </c>
      <c r="D183" s="5" t="s">
        <v>468</v>
      </c>
      <c r="E183" s="5" t="s">
        <v>967</v>
      </c>
      <c r="F183" s="6" t="s">
        <v>968</v>
      </c>
    </row>
    <row r="184">
      <c r="A184" s="5" t="s">
        <v>11</v>
      </c>
      <c r="B184" s="5" t="s">
        <v>60</v>
      </c>
      <c r="C184" s="5" t="s">
        <v>969</v>
      </c>
      <c r="D184" s="5" t="s">
        <v>468</v>
      </c>
      <c r="E184" s="5" t="s">
        <v>970</v>
      </c>
      <c r="F184" s="6" t="s">
        <v>971</v>
      </c>
    </row>
    <row r="185">
      <c r="A185" s="5" t="s">
        <v>11</v>
      </c>
      <c r="B185" s="5" t="s">
        <v>60</v>
      </c>
      <c r="C185" s="5" t="s">
        <v>972</v>
      </c>
      <c r="D185" s="5" t="s">
        <v>468</v>
      </c>
      <c r="E185" s="5" t="s">
        <v>973</v>
      </c>
      <c r="F185" s="6" t="s">
        <v>974</v>
      </c>
    </row>
    <row r="186">
      <c r="A186" s="5" t="s">
        <v>11</v>
      </c>
      <c r="B186" s="5" t="s">
        <v>60</v>
      </c>
      <c r="C186" s="5" t="s">
        <v>975</v>
      </c>
      <c r="D186" s="5" t="s">
        <v>468</v>
      </c>
      <c r="E186" s="5" t="s">
        <v>976</v>
      </c>
      <c r="F186" s="6" t="s">
        <v>977</v>
      </c>
    </row>
    <row r="187">
      <c r="A187" s="5" t="s">
        <v>11</v>
      </c>
      <c r="B187" s="5" t="s">
        <v>60</v>
      </c>
      <c r="C187" s="5" t="s">
        <v>978</v>
      </c>
      <c r="D187" s="5" t="s">
        <v>468</v>
      </c>
      <c r="E187" s="5" t="s">
        <v>979</v>
      </c>
      <c r="F187" s="6" t="s">
        <v>980</v>
      </c>
    </row>
    <row r="188">
      <c r="A188" s="5" t="s">
        <v>11</v>
      </c>
      <c r="B188" s="5" t="s">
        <v>61</v>
      </c>
      <c r="C188" s="5" t="s">
        <v>981</v>
      </c>
      <c r="D188" s="5" t="s">
        <v>468</v>
      </c>
      <c r="E188" s="5" t="s">
        <v>982</v>
      </c>
      <c r="F188" s="6" t="s">
        <v>983</v>
      </c>
    </row>
    <row r="189">
      <c r="A189" s="5" t="s">
        <v>11</v>
      </c>
      <c r="B189" s="5" t="s">
        <v>61</v>
      </c>
      <c r="C189" s="5" t="s">
        <v>984</v>
      </c>
      <c r="D189" s="5" t="s">
        <v>468</v>
      </c>
      <c r="E189" s="5" t="s">
        <v>985</v>
      </c>
      <c r="F189" s="6" t="s">
        <v>986</v>
      </c>
    </row>
    <row r="190">
      <c r="A190" s="5" t="s">
        <v>11</v>
      </c>
      <c r="B190" s="5" t="s">
        <v>62</v>
      </c>
      <c r="C190" s="5" t="s">
        <v>987</v>
      </c>
      <c r="D190" s="5" t="s">
        <v>468</v>
      </c>
      <c r="E190" s="5" t="s">
        <v>988</v>
      </c>
      <c r="F190" s="6" t="s">
        <v>989</v>
      </c>
    </row>
    <row r="191">
      <c r="A191" s="5" t="s">
        <v>11</v>
      </c>
      <c r="B191" s="5" t="s">
        <v>62</v>
      </c>
      <c r="C191" s="5" t="s">
        <v>990</v>
      </c>
      <c r="D191" s="5" t="s">
        <v>468</v>
      </c>
      <c r="E191" s="5" t="s">
        <v>991</v>
      </c>
      <c r="F191" s="6" t="s">
        <v>992</v>
      </c>
    </row>
    <row r="192">
      <c r="A192" s="5" t="s">
        <v>11</v>
      </c>
      <c r="B192" s="5" t="s">
        <v>62</v>
      </c>
      <c r="C192" s="5" t="s">
        <v>993</v>
      </c>
      <c r="D192" s="5" t="s">
        <v>468</v>
      </c>
      <c r="E192" s="5" t="s">
        <v>994</v>
      </c>
      <c r="F192" s="6" t="s">
        <v>995</v>
      </c>
    </row>
    <row r="193">
      <c r="A193" s="5" t="s">
        <v>11</v>
      </c>
      <c r="B193" s="5" t="s">
        <v>62</v>
      </c>
      <c r="C193" s="5" t="s">
        <v>996</v>
      </c>
      <c r="D193" s="5" t="s">
        <v>468</v>
      </c>
      <c r="E193" s="5" t="s">
        <v>997</v>
      </c>
      <c r="F193" s="6" t="s">
        <v>998</v>
      </c>
    </row>
    <row r="194">
      <c r="A194" s="5" t="s">
        <v>11</v>
      </c>
      <c r="B194" s="5" t="s">
        <v>62</v>
      </c>
      <c r="C194" s="5" t="s">
        <v>999</v>
      </c>
      <c r="D194" s="5" t="s">
        <v>468</v>
      </c>
      <c r="E194" s="5" t="s">
        <v>1000</v>
      </c>
      <c r="F194" s="6" t="s">
        <v>1001</v>
      </c>
    </row>
    <row r="195">
      <c r="A195" s="5" t="s">
        <v>11</v>
      </c>
      <c r="B195" s="5" t="s">
        <v>62</v>
      </c>
      <c r="C195" s="5" t="s">
        <v>1002</v>
      </c>
      <c r="D195" s="5" t="s">
        <v>468</v>
      </c>
      <c r="E195" s="5" t="s">
        <v>1003</v>
      </c>
      <c r="F195" s="6" t="s">
        <v>1004</v>
      </c>
    </row>
    <row r="196">
      <c r="A196" s="5" t="s">
        <v>11</v>
      </c>
      <c r="B196" s="5" t="s">
        <v>62</v>
      </c>
      <c r="C196" s="5" t="s">
        <v>1005</v>
      </c>
      <c r="D196" s="5" t="s">
        <v>458</v>
      </c>
      <c r="E196" s="5"/>
      <c r="F196" s="6" t="s">
        <v>1006</v>
      </c>
    </row>
    <row r="197">
      <c r="A197" s="5" t="s">
        <v>11</v>
      </c>
      <c r="B197" s="5" t="s">
        <v>62</v>
      </c>
      <c r="C197" s="5" t="s">
        <v>1007</v>
      </c>
      <c r="D197" s="5" t="s">
        <v>468</v>
      </c>
      <c r="E197" s="5" t="s">
        <v>1008</v>
      </c>
      <c r="F197" s="6" t="s">
        <v>1009</v>
      </c>
    </row>
    <row r="198">
      <c r="A198" s="5" t="s">
        <v>11</v>
      </c>
      <c r="B198" s="5" t="s">
        <v>62</v>
      </c>
      <c r="C198" s="5" t="s">
        <v>1010</v>
      </c>
      <c r="D198" s="5" t="s">
        <v>468</v>
      </c>
      <c r="E198" s="5" t="s">
        <v>1011</v>
      </c>
      <c r="F198" s="6" t="s">
        <v>1012</v>
      </c>
    </row>
    <row r="199">
      <c r="A199" s="5" t="s">
        <v>11</v>
      </c>
      <c r="B199" s="5" t="s">
        <v>62</v>
      </c>
      <c r="C199" s="5" t="s">
        <v>1013</v>
      </c>
      <c r="D199" s="5" t="s">
        <v>468</v>
      </c>
      <c r="E199" s="5" t="s">
        <v>1014</v>
      </c>
      <c r="F199" s="6" t="s">
        <v>1015</v>
      </c>
    </row>
    <row r="200">
      <c r="A200" s="5" t="s">
        <v>11</v>
      </c>
      <c r="B200" s="5" t="s">
        <v>62</v>
      </c>
      <c r="C200" s="5" t="s">
        <v>1016</v>
      </c>
      <c r="D200" s="5" t="s">
        <v>468</v>
      </c>
      <c r="E200" s="5" t="s">
        <v>1017</v>
      </c>
      <c r="F200" s="6" t="s">
        <v>1018</v>
      </c>
    </row>
    <row r="201">
      <c r="A201" s="5" t="s">
        <v>11</v>
      </c>
      <c r="B201" s="5" t="s">
        <v>62</v>
      </c>
      <c r="C201" s="5" t="s">
        <v>1019</v>
      </c>
      <c r="D201" s="5" t="s">
        <v>468</v>
      </c>
      <c r="E201" s="5" t="s">
        <v>1020</v>
      </c>
      <c r="F201" s="6" t="s">
        <v>1021</v>
      </c>
    </row>
    <row r="202">
      <c r="A202" s="5" t="s">
        <v>11</v>
      </c>
      <c r="B202" s="5" t="s">
        <v>62</v>
      </c>
      <c r="C202" s="5" t="s">
        <v>1022</v>
      </c>
      <c r="D202" s="5" t="s">
        <v>468</v>
      </c>
      <c r="E202" s="5" t="s">
        <v>1023</v>
      </c>
      <c r="F202" s="6" t="s">
        <v>1024</v>
      </c>
    </row>
    <row r="203">
      <c r="A203" s="5" t="s">
        <v>11</v>
      </c>
      <c r="B203" s="5" t="s">
        <v>62</v>
      </c>
      <c r="C203" s="5" t="s">
        <v>1025</v>
      </c>
      <c r="D203" s="5" t="s">
        <v>548</v>
      </c>
      <c r="E203" s="5" t="s">
        <v>1026</v>
      </c>
      <c r="F203" s="6" t="s">
        <v>1027</v>
      </c>
    </row>
    <row r="204">
      <c r="A204" s="5" t="s">
        <v>11</v>
      </c>
      <c r="B204" s="5" t="s">
        <v>62</v>
      </c>
      <c r="C204" s="5" t="s">
        <v>1028</v>
      </c>
      <c r="D204" s="5" t="s">
        <v>468</v>
      </c>
      <c r="E204" s="5" t="s">
        <v>1029</v>
      </c>
      <c r="F204" s="6" t="s">
        <v>1030</v>
      </c>
    </row>
    <row r="205">
      <c r="A205" s="5" t="s">
        <v>11</v>
      </c>
      <c r="B205" s="5" t="s">
        <v>62</v>
      </c>
      <c r="C205" s="5" t="s">
        <v>1031</v>
      </c>
      <c r="D205" s="5" t="s">
        <v>468</v>
      </c>
      <c r="E205" s="5" t="s">
        <v>1032</v>
      </c>
      <c r="F205" s="6" t="s">
        <v>1033</v>
      </c>
    </row>
    <row r="206">
      <c r="A206" s="5" t="s">
        <v>11</v>
      </c>
      <c r="B206" s="5" t="s">
        <v>62</v>
      </c>
      <c r="C206" s="5" t="s">
        <v>1034</v>
      </c>
      <c r="D206" s="5" t="s">
        <v>468</v>
      </c>
      <c r="E206" s="5" t="s">
        <v>1035</v>
      </c>
      <c r="F206" s="6" t="s">
        <v>1036</v>
      </c>
    </row>
    <row r="207">
      <c r="A207" s="5" t="s">
        <v>11</v>
      </c>
      <c r="B207" s="5" t="s">
        <v>62</v>
      </c>
      <c r="C207" s="5" t="s">
        <v>1037</v>
      </c>
      <c r="D207" s="5" t="s">
        <v>468</v>
      </c>
      <c r="E207" s="5" t="s">
        <v>1038</v>
      </c>
      <c r="F207" s="6" t="s">
        <v>1039</v>
      </c>
    </row>
    <row r="208">
      <c r="A208" s="5" t="s">
        <v>11</v>
      </c>
      <c r="B208" s="5" t="s">
        <v>62</v>
      </c>
      <c r="C208" s="5" t="s">
        <v>1040</v>
      </c>
      <c r="D208" s="5" t="s">
        <v>468</v>
      </c>
      <c r="E208" s="5" t="s">
        <v>1041</v>
      </c>
      <c r="F208" s="6" t="s">
        <v>1042</v>
      </c>
    </row>
    <row r="209">
      <c r="A209" s="5" t="s">
        <v>11</v>
      </c>
      <c r="B209" s="5" t="s">
        <v>62</v>
      </c>
      <c r="C209" s="5" t="s">
        <v>1043</v>
      </c>
      <c r="D209" s="5" t="s">
        <v>468</v>
      </c>
      <c r="E209" s="5" t="s">
        <v>1044</v>
      </c>
      <c r="F209" s="6" t="s">
        <v>1045</v>
      </c>
    </row>
    <row r="210">
      <c r="A210" s="5" t="s">
        <v>11</v>
      </c>
      <c r="B210" s="5" t="s">
        <v>62</v>
      </c>
      <c r="C210" s="5" t="s">
        <v>1046</v>
      </c>
      <c r="D210" s="5" t="s">
        <v>468</v>
      </c>
      <c r="E210" s="5" t="s">
        <v>1047</v>
      </c>
      <c r="F210" s="6" t="s">
        <v>1048</v>
      </c>
    </row>
    <row r="211">
      <c r="A211" s="5" t="s">
        <v>11</v>
      </c>
      <c r="B211" s="5" t="s">
        <v>62</v>
      </c>
      <c r="C211" s="5" t="s">
        <v>1049</v>
      </c>
      <c r="D211" s="5" t="s">
        <v>468</v>
      </c>
      <c r="E211" s="5" t="s">
        <v>1050</v>
      </c>
      <c r="F211" s="6" t="s">
        <v>1051</v>
      </c>
    </row>
    <row r="212">
      <c r="A212" s="5" t="s">
        <v>11</v>
      </c>
      <c r="B212" s="5" t="s">
        <v>62</v>
      </c>
      <c r="C212" s="5" t="s">
        <v>1052</v>
      </c>
      <c r="D212" s="5" t="s">
        <v>468</v>
      </c>
      <c r="E212" s="5" t="s">
        <v>1053</v>
      </c>
      <c r="F212" s="6" t="s">
        <v>1054</v>
      </c>
    </row>
    <row r="213">
      <c r="A213" s="5" t="s">
        <v>11</v>
      </c>
      <c r="B213" s="5" t="s">
        <v>62</v>
      </c>
      <c r="C213" s="5" t="s">
        <v>1055</v>
      </c>
      <c r="D213" s="5" t="s">
        <v>468</v>
      </c>
      <c r="E213" s="5" t="s">
        <v>1056</v>
      </c>
      <c r="F213" s="6" t="s">
        <v>1057</v>
      </c>
    </row>
    <row r="214">
      <c r="A214" s="5" t="s">
        <v>11</v>
      </c>
      <c r="B214" s="5" t="s">
        <v>62</v>
      </c>
      <c r="C214" s="5" t="s">
        <v>1058</v>
      </c>
      <c r="D214" s="5" t="s">
        <v>468</v>
      </c>
      <c r="E214" s="5" t="s">
        <v>1059</v>
      </c>
      <c r="F214" s="6" t="s">
        <v>1060</v>
      </c>
    </row>
    <row r="215">
      <c r="A215" s="5" t="s">
        <v>11</v>
      </c>
      <c r="B215" s="5" t="s">
        <v>62</v>
      </c>
      <c r="C215" s="5" t="s">
        <v>1061</v>
      </c>
      <c r="D215" s="5" t="s">
        <v>468</v>
      </c>
      <c r="E215" s="5" t="s">
        <v>1062</v>
      </c>
      <c r="F215" s="6" t="s">
        <v>1063</v>
      </c>
    </row>
    <row r="216">
      <c r="A216" s="5" t="s">
        <v>11</v>
      </c>
      <c r="B216" s="5" t="s">
        <v>62</v>
      </c>
      <c r="C216" s="5" t="s">
        <v>1064</v>
      </c>
      <c r="D216" s="5" t="s">
        <v>468</v>
      </c>
      <c r="E216" s="5" t="s">
        <v>1065</v>
      </c>
      <c r="F216" s="6" t="s">
        <v>1066</v>
      </c>
    </row>
    <row r="217">
      <c r="A217" s="5" t="s">
        <v>11</v>
      </c>
      <c r="B217" s="5" t="s">
        <v>62</v>
      </c>
      <c r="C217" s="5" t="s">
        <v>1067</v>
      </c>
      <c r="D217" s="5" t="s">
        <v>548</v>
      </c>
      <c r="E217" s="5" t="s">
        <v>1068</v>
      </c>
      <c r="F217" s="6" t="s">
        <v>1069</v>
      </c>
    </row>
    <row r="218">
      <c r="A218" s="5" t="s">
        <v>11</v>
      </c>
      <c r="B218" s="5" t="s">
        <v>62</v>
      </c>
      <c r="C218" s="5" t="s">
        <v>1070</v>
      </c>
      <c r="D218" s="5" t="s">
        <v>468</v>
      </c>
      <c r="E218" s="5" t="s">
        <v>1071</v>
      </c>
      <c r="F218" s="6" t="s">
        <v>1072</v>
      </c>
    </row>
    <row r="219">
      <c r="A219" s="5" t="s">
        <v>11</v>
      </c>
      <c r="B219" s="5" t="s">
        <v>62</v>
      </c>
      <c r="C219" s="5" t="s">
        <v>1073</v>
      </c>
      <c r="D219" s="5" t="s">
        <v>548</v>
      </c>
      <c r="E219" s="5" t="s">
        <v>1074</v>
      </c>
      <c r="F219" s="6" t="s">
        <v>1075</v>
      </c>
    </row>
    <row r="220">
      <c r="A220" s="5" t="s">
        <v>11</v>
      </c>
      <c r="B220" s="5" t="s">
        <v>62</v>
      </c>
      <c r="C220" s="5" t="s">
        <v>1076</v>
      </c>
      <c r="D220" s="5" t="s">
        <v>468</v>
      </c>
      <c r="E220" s="5" t="s">
        <v>1077</v>
      </c>
      <c r="F220" s="6" t="s">
        <v>1078</v>
      </c>
    </row>
    <row r="221">
      <c r="A221" s="5" t="s">
        <v>11</v>
      </c>
      <c r="B221" s="5" t="s">
        <v>62</v>
      </c>
      <c r="C221" s="5" t="s">
        <v>1079</v>
      </c>
      <c r="D221" s="5" t="s">
        <v>468</v>
      </c>
      <c r="E221" s="5" t="s">
        <v>1080</v>
      </c>
      <c r="F221" s="6" t="s">
        <v>1081</v>
      </c>
    </row>
    <row r="222">
      <c r="A222" s="5" t="s">
        <v>11</v>
      </c>
      <c r="B222" s="5" t="s">
        <v>62</v>
      </c>
      <c r="C222" s="5" t="s">
        <v>1082</v>
      </c>
      <c r="D222" s="5" t="s">
        <v>468</v>
      </c>
      <c r="E222" s="5" t="s">
        <v>1083</v>
      </c>
      <c r="F222" s="6" t="s">
        <v>1084</v>
      </c>
    </row>
    <row r="223">
      <c r="A223" s="5" t="s">
        <v>11</v>
      </c>
      <c r="B223" s="5" t="s">
        <v>62</v>
      </c>
      <c r="C223" s="5" t="s">
        <v>1085</v>
      </c>
      <c r="D223" s="5" t="s">
        <v>468</v>
      </c>
      <c r="E223" s="5" t="s">
        <v>1086</v>
      </c>
      <c r="F223" s="6" t="s">
        <v>1087</v>
      </c>
    </row>
    <row r="224">
      <c r="A224" s="5" t="s">
        <v>11</v>
      </c>
      <c r="B224" s="5" t="s">
        <v>62</v>
      </c>
      <c r="C224" s="5" t="s">
        <v>1088</v>
      </c>
      <c r="D224" s="5" t="s">
        <v>468</v>
      </c>
      <c r="E224" s="5" t="s">
        <v>1089</v>
      </c>
      <c r="F224" s="6" t="s">
        <v>1090</v>
      </c>
    </row>
    <row r="225">
      <c r="A225" s="5" t="s">
        <v>11</v>
      </c>
      <c r="B225" s="5" t="s">
        <v>62</v>
      </c>
      <c r="C225" s="5" t="s">
        <v>1091</v>
      </c>
      <c r="D225" s="5" t="s">
        <v>468</v>
      </c>
      <c r="E225" s="5" t="s">
        <v>1092</v>
      </c>
      <c r="F225" s="6" t="s">
        <v>1093</v>
      </c>
    </row>
    <row r="226">
      <c r="A226" s="5" t="s">
        <v>11</v>
      </c>
      <c r="B226" s="5" t="s">
        <v>62</v>
      </c>
      <c r="C226" s="5" t="s">
        <v>1094</v>
      </c>
      <c r="D226" s="5" t="s">
        <v>468</v>
      </c>
      <c r="E226" s="5" t="s">
        <v>1095</v>
      </c>
      <c r="F226" s="6" t="s">
        <v>1096</v>
      </c>
    </row>
    <row r="227">
      <c r="A227" s="5" t="s">
        <v>11</v>
      </c>
      <c r="B227" s="5" t="s">
        <v>62</v>
      </c>
      <c r="C227" s="5" t="s">
        <v>1097</v>
      </c>
      <c r="D227" s="5" t="s">
        <v>468</v>
      </c>
      <c r="E227" s="5" t="s">
        <v>1098</v>
      </c>
      <c r="F227" s="6" t="s">
        <v>1099</v>
      </c>
    </row>
    <row r="228">
      <c r="A228" s="5" t="s">
        <v>11</v>
      </c>
      <c r="B228" s="5" t="s">
        <v>62</v>
      </c>
      <c r="C228" s="5" t="s">
        <v>1100</v>
      </c>
      <c r="D228" s="5" t="s">
        <v>468</v>
      </c>
      <c r="E228" s="5" t="s">
        <v>1101</v>
      </c>
      <c r="F228" s="6" t="s">
        <v>1102</v>
      </c>
    </row>
    <row r="229">
      <c r="A229" s="5" t="s">
        <v>11</v>
      </c>
      <c r="B229" s="5" t="s">
        <v>62</v>
      </c>
      <c r="C229" s="5" t="s">
        <v>1103</v>
      </c>
      <c r="D229" s="5" t="s">
        <v>468</v>
      </c>
      <c r="E229" s="5" t="s">
        <v>1104</v>
      </c>
      <c r="F229" s="6" t="s">
        <v>1105</v>
      </c>
    </row>
    <row r="230">
      <c r="A230" s="5" t="s">
        <v>11</v>
      </c>
      <c r="B230" s="5" t="s">
        <v>62</v>
      </c>
      <c r="C230" s="5" t="s">
        <v>1106</v>
      </c>
      <c r="D230" s="5" t="s">
        <v>468</v>
      </c>
      <c r="E230" s="5" t="s">
        <v>1107</v>
      </c>
      <c r="F230" s="6" t="s">
        <v>1108</v>
      </c>
    </row>
    <row r="231">
      <c r="A231" s="5" t="s">
        <v>11</v>
      </c>
      <c r="B231" s="5" t="s">
        <v>62</v>
      </c>
      <c r="C231" s="5" t="s">
        <v>1109</v>
      </c>
      <c r="D231" s="5" t="s">
        <v>468</v>
      </c>
      <c r="E231" s="5" t="s">
        <v>1110</v>
      </c>
      <c r="F231" s="6" t="s">
        <v>1111</v>
      </c>
    </row>
    <row r="232">
      <c r="A232" s="5" t="s">
        <v>11</v>
      </c>
      <c r="B232" s="5" t="s">
        <v>62</v>
      </c>
      <c r="C232" s="5" t="s">
        <v>1112</v>
      </c>
      <c r="D232" s="5" t="s">
        <v>468</v>
      </c>
      <c r="E232" s="5" t="s">
        <v>1113</v>
      </c>
      <c r="F232" s="6" t="s">
        <v>1114</v>
      </c>
    </row>
    <row r="233">
      <c r="A233" s="5" t="s">
        <v>11</v>
      </c>
      <c r="B233" s="5" t="s">
        <v>62</v>
      </c>
      <c r="C233" s="5" t="s">
        <v>1115</v>
      </c>
      <c r="D233" s="5" t="s">
        <v>468</v>
      </c>
      <c r="E233" s="5" t="s">
        <v>1116</v>
      </c>
      <c r="F233" s="6" t="s">
        <v>1117</v>
      </c>
    </row>
    <row r="234">
      <c r="A234" s="5" t="s">
        <v>11</v>
      </c>
      <c r="B234" s="5" t="s">
        <v>62</v>
      </c>
      <c r="C234" s="5" t="s">
        <v>1118</v>
      </c>
      <c r="D234" s="5" t="s">
        <v>468</v>
      </c>
      <c r="E234" s="5" t="s">
        <v>1119</v>
      </c>
      <c r="F234" s="6" t="s">
        <v>1120</v>
      </c>
    </row>
    <row r="235">
      <c r="A235" s="5" t="s">
        <v>11</v>
      </c>
      <c r="B235" s="5" t="s">
        <v>62</v>
      </c>
      <c r="C235" s="5" t="s">
        <v>1121</v>
      </c>
      <c r="D235" s="5" t="s">
        <v>468</v>
      </c>
      <c r="E235" s="5" t="s">
        <v>1122</v>
      </c>
      <c r="F235" s="6" t="s">
        <v>1123</v>
      </c>
    </row>
    <row r="236">
      <c r="A236" s="5" t="s">
        <v>11</v>
      </c>
      <c r="B236" s="5" t="s">
        <v>62</v>
      </c>
      <c r="C236" s="5" t="s">
        <v>1124</v>
      </c>
      <c r="D236" s="5" t="s">
        <v>468</v>
      </c>
      <c r="E236" s="5" t="s">
        <v>1125</v>
      </c>
      <c r="F236" s="6" t="s">
        <v>1126</v>
      </c>
    </row>
    <row r="237">
      <c r="A237" s="5" t="s">
        <v>11</v>
      </c>
      <c r="B237" s="5" t="s">
        <v>62</v>
      </c>
      <c r="C237" s="5" t="s">
        <v>1127</v>
      </c>
      <c r="D237" s="5" t="s">
        <v>468</v>
      </c>
      <c r="E237" s="5" t="s">
        <v>1128</v>
      </c>
      <c r="F237" s="6" t="s">
        <v>1129</v>
      </c>
    </row>
    <row r="238">
      <c r="A238" s="5" t="s">
        <v>11</v>
      </c>
      <c r="B238" s="5" t="s">
        <v>62</v>
      </c>
      <c r="C238" s="5" t="s">
        <v>1130</v>
      </c>
      <c r="D238" s="5" t="s">
        <v>468</v>
      </c>
      <c r="E238" s="5" t="s">
        <v>1131</v>
      </c>
      <c r="F238" s="6" t="s">
        <v>1132</v>
      </c>
    </row>
    <row r="239">
      <c r="A239" s="5" t="s">
        <v>11</v>
      </c>
      <c r="B239" s="5" t="s">
        <v>62</v>
      </c>
      <c r="C239" s="5" t="s">
        <v>1133</v>
      </c>
      <c r="D239" s="5" t="s">
        <v>468</v>
      </c>
      <c r="E239" s="5" t="s">
        <v>1134</v>
      </c>
      <c r="F239" s="6" t="s">
        <v>1135</v>
      </c>
    </row>
    <row r="240">
      <c r="A240" s="5" t="s">
        <v>11</v>
      </c>
      <c r="B240" s="5" t="s">
        <v>62</v>
      </c>
      <c r="C240" s="5" t="s">
        <v>1136</v>
      </c>
      <c r="D240" s="5" t="s">
        <v>468</v>
      </c>
      <c r="E240" s="5" t="s">
        <v>1137</v>
      </c>
      <c r="F240" s="6" t="s">
        <v>1138</v>
      </c>
    </row>
    <row r="241">
      <c r="A241" s="5" t="s">
        <v>11</v>
      </c>
      <c r="B241" s="5" t="s">
        <v>62</v>
      </c>
      <c r="C241" s="5" t="s">
        <v>1139</v>
      </c>
      <c r="D241" s="5" t="s">
        <v>468</v>
      </c>
      <c r="E241" s="5" t="s">
        <v>1140</v>
      </c>
      <c r="F241" s="6" t="s">
        <v>1141</v>
      </c>
    </row>
    <row r="242">
      <c r="A242" s="5" t="s">
        <v>11</v>
      </c>
      <c r="B242" s="5" t="s">
        <v>62</v>
      </c>
      <c r="C242" s="5" t="s">
        <v>1142</v>
      </c>
      <c r="D242" s="5" t="s">
        <v>468</v>
      </c>
      <c r="E242" s="5" t="s">
        <v>1143</v>
      </c>
      <c r="F242" s="6" t="s">
        <v>1144</v>
      </c>
    </row>
    <row r="243">
      <c r="A243" s="5" t="s">
        <v>11</v>
      </c>
      <c r="B243" s="5" t="s">
        <v>62</v>
      </c>
      <c r="C243" s="5" t="s">
        <v>1145</v>
      </c>
      <c r="D243" s="5" t="s">
        <v>468</v>
      </c>
      <c r="E243" s="5" t="s">
        <v>1146</v>
      </c>
      <c r="F243" s="6" t="s">
        <v>1147</v>
      </c>
    </row>
    <row r="244">
      <c r="A244" s="5" t="s">
        <v>11</v>
      </c>
      <c r="B244" s="5" t="s">
        <v>62</v>
      </c>
      <c r="C244" s="5" t="s">
        <v>1148</v>
      </c>
      <c r="D244" s="5" t="s">
        <v>468</v>
      </c>
      <c r="E244" s="5" t="s">
        <v>1149</v>
      </c>
      <c r="F244" s="6" t="s">
        <v>1150</v>
      </c>
    </row>
    <row r="245">
      <c r="A245" s="5" t="s">
        <v>11</v>
      </c>
      <c r="B245" s="5" t="s">
        <v>62</v>
      </c>
      <c r="C245" s="5" t="s">
        <v>1151</v>
      </c>
      <c r="D245" s="5" t="s">
        <v>468</v>
      </c>
      <c r="E245" s="5"/>
      <c r="F245" s="6" t="s">
        <v>1152</v>
      </c>
    </row>
    <row r="246">
      <c r="A246" s="5" t="s">
        <v>11</v>
      </c>
      <c r="B246" s="5" t="s">
        <v>62</v>
      </c>
      <c r="C246" s="5" t="s">
        <v>1153</v>
      </c>
      <c r="D246" s="5" t="s">
        <v>468</v>
      </c>
      <c r="E246" s="5" t="s">
        <v>1154</v>
      </c>
      <c r="F246" s="6" t="s">
        <v>1155</v>
      </c>
    </row>
    <row r="247">
      <c r="A247" s="5" t="s">
        <v>11</v>
      </c>
      <c r="B247" s="5" t="s">
        <v>62</v>
      </c>
      <c r="C247" s="5" t="s">
        <v>1156</v>
      </c>
      <c r="D247" s="5" t="s">
        <v>468</v>
      </c>
      <c r="E247" s="5" t="s">
        <v>1157</v>
      </c>
      <c r="F247" s="6" t="s">
        <v>1158</v>
      </c>
    </row>
    <row r="248">
      <c r="A248" s="5" t="s">
        <v>11</v>
      </c>
      <c r="B248" s="5" t="s">
        <v>62</v>
      </c>
      <c r="C248" s="5" t="s">
        <v>1159</v>
      </c>
      <c r="D248" s="5" t="s">
        <v>468</v>
      </c>
      <c r="E248" s="5" t="s">
        <v>1160</v>
      </c>
      <c r="F248" s="6" t="s">
        <v>1161</v>
      </c>
    </row>
    <row r="249">
      <c r="A249" s="5" t="s">
        <v>11</v>
      </c>
      <c r="B249" s="5" t="s">
        <v>62</v>
      </c>
      <c r="C249" s="5" t="s">
        <v>1162</v>
      </c>
      <c r="D249" s="5" t="s">
        <v>468</v>
      </c>
      <c r="E249" s="5" t="s">
        <v>1163</v>
      </c>
      <c r="F249" s="6" t="s">
        <v>1164</v>
      </c>
    </row>
    <row r="250">
      <c r="A250" s="5" t="s">
        <v>11</v>
      </c>
      <c r="B250" s="5" t="s">
        <v>62</v>
      </c>
      <c r="C250" s="5" t="s">
        <v>1165</v>
      </c>
      <c r="D250" s="5" t="s">
        <v>468</v>
      </c>
      <c r="E250" s="5" t="s">
        <v>1166</v>
      </c>
      <c r="F250" s="6" t="s">
        <v>1167</v>
      </c>
    </row>
    <row r="251">
      <c r="A251" s="5" t="s">
        <v>11</v>
      </c>
      <c r="B251" s="5" t="s">
        <v>62</v>
      </c>
      <c r="C251" s="5" t="s">
        <v>1168</v>
      </c>
      <c r="D251" s="5" t="s">
        <v>468</v>
      </c>
      <c r="E251" s="5" t="s">
        <v>1169</v>
      </c>
      <c r="F251" s="6" t="s">
        <v>1170</v>
      </c>
    </row>
    <row r="252">
      <c r="A252" s="5" t="s">
        <v>11</v>
      </c>
      <c r="B252" s="5" t="s">
        <v>62</v>
      </c>
      <c r="C252" s="5" t="s">
        <v>1171</v>
      </c>
      <c r="D252" s="5" t="s">
        <v>468</v>
      </c>
      <c r="E252" s="5" t="s">
        <v>1172</v>
      </c>
      <c r="F252" s="6" t="s">
        <v>1173</v>
      </c>
    </row>
    <row r="253">
      <c r="A253" s="5" t="s">
        <v>11</v>
      </c>
      <c r="B253" s="5" t="s">
        <v>62</v>
      </c>
      <c r="C253" s="5" t="s">
        <v>1174</v>
      </c>
      <c r="D253" s="5" t="s">
        <v>468</v>
      </c>
      <c r="E253" s="5" t="s">
        <v>1175</v>
      </c>
      <c r="F253" s="6" t="s">
        <v>1176</v>
      </c>
    </row>
    <row r="254">
      <c r="A254" s="5" t="s">
        <v>11</v>
      </c>
      <c r="B254" s="5" t="s">
        <v>62</v>
      </c>
      <c r="C254" s="5" t="s">
        <v>1177</v>
      </c>
      <c r="D254" s="5" t="s">
        <v>468</v>
      </c>
      <c r="E254" s="5" t="s">
        <v>1178</v>
      </c>
      <c r="F254" s="6" t="s">
        <v>1179</v>
      </c>
    </row>
    <row r="255">
      <c r="A255" s="5" t="s">
        <v>11</v>
      </c>
      <c r="B255" s="5" t="s">
        <v>62</v>
      </c>
      <c r="C255" s="5" t="s">
        <v>1180</v>
      </c>
      <c r="D255" s="5" t="s">
        <v>468</v>
      </c>
      <c r="E255" s="5" t="s">
        <v>1181</v>
      </c>
      <c r="F255" s="6" t="s">
        <v>1182</v>
      </c>
    </row>
    <row r="256">
      <c r="A256" s="5" t="s">
        <v>11</v>
      </c>
      <c r="B256" s="5" t="s">
        <v>62</v>
      </c>
      <c r="C256" s="5" t="s">
        <v>1183</v>
      </c>
      <c r="D256" s="5" t="s">
        <v>468</v>
      </c>
      <c r="E256" s="5" t="s">
        <v>1184</v>
      </c>
      <c r="F256" s="6" t="s">
        <v>1185</v>
      </c>
    </row>
    <row r="257">
      <c r="A257" s="5" t="s">
        <v>11</v>
      </c>
      <c r="B257" s="5" t="s">
        <v>62</v>
      </c>
      <c r="C257" s="5" t="s">
        <v>1186</v>
      </c>
      <c r="D257" s="5" t="s">
        <v>468</v>
      </c>
      <c r="E257" s="5" t="s">
        <v>1187</v>
      </c>
      <c r="F257" s="6" t="s">
        <v>1188</v>
      </c>
    </row>
    <row r="258">
      <c r="A258" s="5" t="s">
        <v>11</v>
      </c>
      <c r="B258" s="5" t="s">
        <v>62</v>
      </c>
      <c r="C258" s="5" t="s">
        <v>1189</v>
      </c>
      <c r="D258" s="5" t="s">
        <v>468</v>
      </c>
      <c r="E258" s="5" t="s">
        <v>1190</v>
      </c>
      <c r="F258" s="6" t="s">
        <v>1191</v>
      </c>
    </row>
    <row r="259">
      <c r="A259" s="5" t="s">
        <v>11</v>
      </c>
      <c r="B259" s="5" t="s">
        <v>62</v>
      </c>
      <c r="C259" s="5" t="s">
        <v>1192</v>
      </c>
      <c r="D259" s="5" t="s">
        <v>468</v>
      </c>
      <c r="E259" s="5" t="s">
        <v>1193</v>
      </c>
      <c r="F259" s="6" t="s">
        <v>1194</v>
      </c>
    </row>
    <row r="260">
      <c r="A260" s="5" t="s">
        <v>11</v>
      </c>
      <c r="B260" s="5" t="s">
        <v>62</v>
      </c>
      <c r="C260" s="5" t="s">
        <v>1195</v>
      </c>
      <c r="D260" s="5" t="s">
        <v>468</v>
      </c>
      <c r="E260" s="5" t="s">
        <v>1196</v>
      </c>
      <c r="F260" s="6" t="s">
        <v>1197</v>
      </c>
    </row>
    <row r="261">
      <c r="A261" s="5" t="s">
        <v>11</v>
      </c>
      <c r="B261" s="5" t="s">
        <v>62</v>
      </c>
      <c r="C261" s="5" t="s">
        <v>1198</v>
      </c>
      <c r="D261" s="5" t="s">
        <v>468</v>
      </c>
      <c r="E261" s="5" t="s">
        <v>1199</v>
      </c>
      <c r="F261" s="6" t="s">
        <v>1200</v>
      </c>
    </row>
    <row r="262">
      <c r="A262" s="5" t="s">
        <v>11</v>
      </c>
      <c r="B262" s="5" t="s">
        <v>63</v>
      </c>
      <c r="C262" s="5" t="s">
        <v>1201</v>
      </c>
      <c r="D262" s="5" t="s">
        <v>468</v>
      </c>
      <c r="E262" s="5" t="s">
        <v>1202</v>
      </c>
      <c r="F262" s="6" t="s">
        <v>1203</v>
      </c>
    </row>
    <row r="263">
      <c r="A263" s="5" t="s">
        <v>11</v>
      </c>
      <c r="B263" s="5" t="s">
        <v>63</v>
      </c>
      <c r="C263" s="5" t="s">
        <v>1204</v>
      </c>
      <c r="D263" s="5" t="s">
        <v>468</v>
      </c>
      <c r="E263" s="5" t="s">
        <v>1205</v>
      </c>
      <c r="F263" s="6" t="s">
        <v>1206</v>
      </c>
    </row>
    <row r="264">
      <c r="A264" s="5" t="s">
        <v>11</v>
      </c>
      <c r="B264" s="5" t="s">
        <v>63</v>
      </c>
      <c r="C264" s="5" t="s">
        <v>1207</v>
      </c>
      <c r="D264" s="5" t="s">
        <v>468</v>
      </c>
      <c r="E264" s="5" t="s">
        <v>1208</v>
      </c>
      <c r="F264" s="6" t="s">
        <v>1209</v>
      </c>
    </row>
    <row r="265">
      <c r="A265" s="5" t="s">
        <v>11</v>
      </c>
      <c r="B265" s="5" t="s">
        <v>63</v>
      </c>
      <c r="C265" s="5" t="s">
        <v>1210</v>
      </c>
      <c r="D265" s="5" t="s">
        <v>468</v>
      </c>
      <c r="E265" s="5" t="s">
        <v>1211</v>
      </c>
      <c r="F265" s="6" t="s">
        <v>1212</v>
      </c>
    </row>
    <row r="266">
      <c r="A266" s="5" t="s">
        <v>11</v>
      </c>
      <c r="B266" s="5" t="s">
        <v>63</v>
      </c>
      <c r="C266" s="5" t="s">
        <v>1213</v>
      </c>
      <c r="D266" s="5" t="s">
        <v>468</v>
      </c>
      <c r="E266" s="5" t="s">
        <v>1214</v>
      </c>
      <c r="F266" s="6" t="s">
        <v>1215</v>
      </c>
    </row>
    <row r="267">
      <c r="A267" s="5" t="s">
        <v>11</v>
      </c>
      <c r="B267" s="5" t="s">
        <v>63</v>
      </c>
      <c r="C267" s="5" t="s">
        <v>1216</v>
      </c>
      <c r="D267" s="5" t="s">
        <v>468</v>
      </c>
      <c r="E267" s="5" t="s">
        <v>1217</v>
      </c>
      <c r="F267" s="6" t="s">
        <v>1218</v>
      </c>
    </row>
    <row r="268">
      <c r="A268" s="5" t="s">
        <v>11</v>
      </c>
      <c r="B268" s="5" t="s">
        <v>63</v>
      </c>
      <c r="C268" s="5" t="s">
        <v>1219</v>
      </c>
      <c r="D268" s="5" t="s">
        <v>468</v>
      </c>
      <c r="E268" s="5" t="s">
        <v>1220</v>
      </c>
      <c r="F268" s="6" t="s">
        <v>1221</v>
      </c>
    </row>
    <row r="269">
      <c r="A269" s="5" t="s">
        <v>11</v>
      </c>
      <c r="B269" s="5" t="s">
        <v>63</v>
      </c>
      <c r="C269" s="5" t="s">
        <v>1222</v>
      </c>
      <c r="D269" s="5" t="s">
        <v>468</v>
      </c>
      <c r="E269" s="5"/>
      <c r="F269" s="6" t="s">
        <v>1223</v>
      </c>
    </row>
    <row r="270">
      <c r="A270" s="5" t="s">
        <v>11</v>
      </c>
      <c r="B270" s="5" t="s">
        <v>63</v>
      </c>
      <c r="C270" s="5" t="s">
        <v>1224</v>
      </c>
      <c r="D270" s="5" t="s">
        <v>468</v>
      </c>
      <c r="E270" s="5" t="s">
        <v>1225</v>
      </c>
      <c r="F270" s="6" t="s">
        <v>1226</v>
      </c>
    </row>
    <row r="271">
      <c r="A271" s="5" t="s">
        <v>11</v>
      </c>
      <c r="B271" s="5" t="s">
        <v>64</v>
      </c>
      <c r="C271" s="5" t="s">
        <v>1227</v>
      </c>
      <c r="D271" s="5" t="s">
        <v>468</v>
      </c>
      <c r="E271" s="5" t="s">
        <v>1228</v>
      </c>
      <c r="F271" s="6" t="s">
        <v>1229</v>
      </c>
    </row>
    <row r="272">
      <c r="A272" s="5" t="s">
        <v>11</v>
      </c>
      <c r="B272" s="5" t="s">
        <v>64</v>
      </c>
      <c r="C272" s="5" t="s">
        <v>1230</v>
      </c>
      <c r="D272" s="5" t="s">
        <v>468</v>
      </c>
      <c r="E272" s="5" t="s">
        <v>1231</v>
      </c>
      <c r="F272" s="6" t="s">
        <v>1232</v>
      </c>
    </row>
    <row r="273">
      <c r="A273" s="5" t="s">
        <v>11</v>
      </c>
      <c r="B273" s="5" t="s">
        <v>64</v>
      </c>
      <c r="C273" s="5" t="s">
        <v>1233</v>
      </c>
      <c r="D273" s="5" t="s">
        <v>468</v>
      </c>
      <c r="E273" s="5" t="s">
        <v>1234</v>
      </c>
      <c r="F273" s="6" t="s">
        <v>1235</v>
      </c>
    </row>
    <row r="274">
      <c r="A274" s="5" t="s">
        <v>11</v>
      </c>
      <c r="B274" s="5" t="s">
        <v>64</v>
      </c>
      <c r="C274" s="5" t="s">
        <v>1236</v>
      </c>
      <c r="D274" s="5" t="s">
        <v>468</v>
      </c>
      <c r="E274" s="5" t="s">
        <v>1237</v>
      </c>
      <c r="F274" s="6" t="s">
        <v>1238</v>
      </c>
    </row>
    <row r="275">
      <c r="A275" s="5" t="s">
        <v>11</v>
      </c>
      <c r="B275" s="5" t="s">
        <v>64</v>
      </c>
      <c r="C275" s="5" t="s">
        <v>64</v>
      </c>
      <c r="D275" s="5" t="s">
        <v>468</v>
      </c>
      <c r="E275" s="5" t="s">
        <v>1234</v>
      </c>
      <c r="F275" s="6" t="s">
        <v>1239</v>
      </c>
    </row>
    <row r="276">
      <c r="A276" s="5" t="s">
        <v>11</v>
      </c>
      <c r="B276" s="5" t="s">
        <v>65</v>
      </c>
      <c r="C276" s="5" t="s">
        <v>1240</v>
      </c>
      <c r="D276" s="5" t="s">
        <v>468</v>
      </c>
      <c r="E276" s="5" t="s">
        <v>1241</v>
      </c>
      <c r="F276" s="6" t="s">
        <v>1242</v>
      </c>
    </row>
    <row r="277">
      <c r="A277" s="5" t="s">
        <v>11</v>
      </c>
      <c r="B277" s="5" t="s">
        <v>65</v>
      </c>
      <c r="C277" s="5" t="s">
        <v>1243</v>
      </c>
      <c r="D277" s="5" t="s">
        <v>468</v>
      </c>
      <c r="E277" s="5" t="s">
        <v>1244</v>
      </c>
      <c r="F277" s="6" t="s">
        <v>1245</v>
      </c>
    </row>
    <row r="278">
      <c r="A278" s="5" t="s">
        <v>11</v>
      </c>
      <c r="B278" s="5" t="s">
        <v>65</v>
      </c>
      <c r="C278" s="5" t="s">
        <v>1246</v>
      </c>
      <c r="D278" s="5" t="s">
        <v>468</v>
      </c>
      <c r="E278" s="5"/>
      <c r="F278" s="6" t="s">
        <v>1247</v>
      </c>
    </row>
    <row r="279">
      <c r="A279" s="5" t="s">
        <v>11</v>
      </c>
      <c r="B279" s="5" t="s">
        <v>65</v>
      </c>
      <c r="C279" s="5" t="s">
        <v>1248</v>
      </c>
      <c r="D279" s="5" t="s">
        <v>468</v>
      </c>
      <c r="E279" s="5" t="s">
        <v>1249</v>
      </c>
      <c r="F279" s="6" t="s">
        <v>1250</v>
      </c>
    </row>
    <row r="280">
      <c r="A280" s="5" t="s">
        <v>11</v>
      </c>
      <c r="B280" s="5" t="s">
        <v>65</v>
      </c>
      <c r="C280" s="5" t="s">
        <v>1251</v>
      </c>
      <c r="D280" s="5" t="s">
        <v>468</v>
      </c>
      <c r="E280" s="5" t="s">
        <v>1252</v>
      </c>
      <c r="F280" s="6" t="s">
        <v>1253</v>
      </c>
    </row>
    <row r="281">
      <c r="A281" s="5" t="s">
        <v>11</v>
      </c>
      <c r="B281" s="5" t="s">
        <v>65</v>
      </c>
      <c r="C281" s="5" t="s">
        <v>1254</v>
      </c>
      <c r="D281" s="5" t="s">
        <v>468</v>
      </c>
      <c r="E281" s="5" t="s">
        <v>1255</v>
      </c>
      <c r="F281" s="6" t="s">
        <v>1256</v>
      </c>
    </row>
    <row r="282">
      <c r="A282" s="5" t="s">
        <v>11</v>
      </c>
      <c r="B282" s="5" t="s">
        <v>65</v>
      </c>
      <c r="C282" s="5" t="s">
        <v>1257</v>
      </c>
      <c r="D282" s="5" t="s">
        <v>468</v>
      </c>
      <c r="E282" s="5" t="s">
        <v>1258</v>
      </c>
      <c r="F282" s="6" t="s">
        <v>1259</v>
      </c>
    </row>
    <row r="283">
      <c r="A283" s="5" t="s">
        <v>11</v>
      </c>
      <c r="B283" s="5" t="s">
        <v>65</v>
      </c>
      <c r="C283" s="5" t="s">
        <v>1260</v>
      </c>
      <c r="D283" s="5" t="s">
        <v>468</v>
      </c>
      <c r="E283" s="5" t="s">
        <v>1261</v>
      </c>
      <c r="F283" s="6" t="s">
        <v>1262</v>
      </c>
    </row>
    <row r="284">
      <c r="A284" s="5" t="s">
        <v>11</v>
      </c>
      <c r="B284" s="5" t="s">
        <v>65</v>
      </c>
      <c r="C284" s="5" t="s">
        <v>1263</v>
      </c>
      <c r="D284" s="5" t="s">
        <v>468</v>
      </c>
      <c r="E284" s="5" t="s">
        <v>1264</v>
      </c>
      <c r="F284" s="6" t="s">
        <v>1265</v>
      </c>
    </row>
    <row r="285">
      <c r="A285" s="5" t="s">
        <v>11</v>
      </c>
      <c r="B285" s="5" t="s">
        <v>65</v>
      </c>
      <c r="C285" s="5" t="s">
        <v>1266</v>
      </c>
      <c r="D285" s="5" t="s">
        <v>468</v>
      </c>
      <c r="E285" s="5" t="s">
        <v>1267</v>
      </c>
      <c r="F285" s="6" t="s">
        <v>1268</v>
      </c>
    </row>
    <row r="286">
      <c r="A286" s="5" t="s">
        <v>11</v>
      </c>
      <c r="B286" s="5" t="s">
        <v>65</v>
      </c>
      <c r="C286" s="5" t="s">
        <v>1269</v>
      </c>
      <c r="D286" s="5" t="s">
        <v>468</v>
      </c>
      <c r="E286" s="5" t="s">
        <v>1270</v>
      </c>
      <c r="F286" s="6" t="s">
        <v>1271</v>
      </c>
    </row>
    <row r="287">
      <c r="A287" s="5" t="s">
        <v>11</v>
      </c>
      <c r="B287" s="5" t="s">
        <v>65</v>
      </c>
      <c r="C287" s="5" t="s">
        <v>1272</v>
      </c>
      <c r="D287" s="5" t="s">
        <v>468</v>
      </c>
      <c r="E287" s="5" t="s">
        <v>1273</v>
      </c>
      <c r="F287" s="6" t="s">
        <v>1274</v>
      </c>
    </row>
    <row r="288">
      <c r="A288" s="5" t="s">
        <v>11</v>
      </c>
      <c r="B288" s="5" t="s">
        <v>65</v>
      </c>
      <c r="C288" s="5" t="s">
        <v>1275</v>
      </c>
      <c r="D288" s="5" t="s">
        <v>468</v>
      </c>
      <c r="E288" s="5" t="s">
        <v>1276</v>
      </c>
      <c r="F288" s="6" t="s">
        <v>1277</v>
      </c>
    </row>
    <row r="289">
      <c r="A289" s="5" t="s">
        <v>11</v>
      </c>
      <c r="B289" s="5" t="s">
        <v>65</v>
      </c>
      <c r="C289" s="5" t="s">
        <v>1278</v>
      </c>
      <c r="D289" s="5" t="s">
        <v>468</v>
      </c>
      <c r="E289" s="5" t="s">
        <v>1279</v>
      </c>
      <c r="F289" s="6" t="s">
        <v>1280</v>
      </c>
    </row>
    <row r="290">
      <c r="A290" s="5" t="s">
        <v>11</v>
      </c>
      <c r="B290" s="5" t="s">
        <v>65</v>
      </c>
      <c r="C290" s="5" t="s">
        <v>1281</v>
      </c>
      <c r="D290" s="5" t="s">
        <v>468</v>
      </c>
      <c r="E290" s="5" t="s">
        <v>1282</v>
      </c>
      <c r="F290" s="6" t="s">
        <v>1283</v>
      </c>
    </row>
    <row r="291">
      <c r="A291" s="5" t="s">
        <v>11</v>
      </c>
      <c r="B291" s="5" t="s">
        <v>65</v>
      </c>
      <c r="C291" s="5" t="s">
        <v>1284</v>
      </c>
      <c r="D291" s="5" t="s">
        <v>468</v>
      </c>
      <c r="E291" s="5"/>
      <c r="F291" s="6" t="s">
        <v>1285</v>
      </c>
    </row>
    <row r="292">
      <c r="A292" s="5" t="s">
        <v>11</v>
      </c>
      <c r="B292" s="5" t="s">
        <v>65</v>
      </c>
      <c r="C292" s="5" t="s">
        <v>1286</v>
      </c>
      <c r="D292" s="5" t="s">
        <v>468</v>
      </c>
      <c r="E292" s="5" t="s">
        <v>1287</v>
      </c>
      <c r="F292" s="6" t="s">
        <v>1288</v>
      </c>
    </row>
    <row r="293">
      <c r="A293" s="5" t="s">
        <v>11</v>
      </c>
      <c r="B293" s="5" t="s">
        <v>65</v>
      </c>
      <c r="C293" s="5" t="s">
        <v>1289</v>
      </c>
      <c r="D293" s="5" t="s">
        <v>468</v>
      </c>
      <c r="E293" s="5" t="s">
        <v>1290</v>
      </c>
      <c r="F293" s="6" t="s">
        <v>1291</v>
      </c>
    </row>
    <row r="294">
      <c r="A294" s="5" t="s">
        <v>11</v>
      </c>
      <c r="B294" s="5" t="s">
        <v>65</v>
      </c>
      <c r="C294" s="5" t="s">
        <v>1292</v>
      </c>
      <c r="D294" s="5" t="s">
        <v>468</v>
      </c>
      <c r="E294" s="5" t="s">
        <v>1293</v>
      </c>
      <c r="F294" s="6" t="s">
        <v>1294</v>
      </c>
    </row>
    <row r="295">
      <c r="A295" s="5" t="s">
        <v>11</v>
      </c>
      <c r="B295" s="5" t="s">
        <v>65</v>
      </c>
      <c r="C295" s="5" t="s">
        <v>1295</v>
      </c>
      <c r="D295" s="5" t="s">
        <v>468</v>
      </c>
      <c r="E295" s="5" t="s">
        <v>1296</v>
      </c>
      <c r="F295" s="6" t="s">
        <v>1297</v>
      </c>
    </row>
    <row r="296">
      <c r="A296" s="5" t="s">
        <v>11</v>
      </c>
      <c r="B296" s="5" t="s">
        <v>65</v>
      </c>
      <c r="C296" s="5" t="s">
        <v>1298</v>
      </c>
      <c r="D296" s="5" t="s">
        <v>468</v>
      </c>
      <c r="E296" s="5" t="s">
        <v>1299</v>
      </c>
      <c r="F296" s="6" t="s">
        <v>1300</v>
      </c>
    </row>
    <row r="297">
      <c r="A297" s="5" t="s">
        <v>11</v>
      </c>
      <c r="B297" s="5" t="s">
        <v>65</v>
      </c>
      <c r="C297" s="5" t="s">
        <v>1301</v>
      </c>
      <c r="D297" s="5" t="s">
        <v>548</v>
      </c>
      <c r="E297" s="5" t="s">
        <v>1302</v>
      </c>
      <c r="F297" s="6" t="s">
        <v>1303</v>
      </c>
    </row>
    <row r="298">
      <c r="A298" s="5" t="s">
        <v>11</v>
      </c>
      <c r="B298" s="5" t="s">
        <v>65</v>
      </c>
      <c r="C298" s="5" t="s">
        <v>1304</v>
      </c>
      <c r="D298" s="5" t="s">
        <v>548</v>
      </c>
      <c r="E298" s="5" t="s">
        <v>1305</v>
      </c>
      <c r="F298" s="6" t="s">
        <v>1306</v>
      </c>
    </row>
    <row r="299">
      <c r="A299" s="5" t="s">
        <v>11</v>
      </c>
      <c r="B299" s="5" t="s">
        <v>65</v>
      </c>
      <c r="C299" s="5" t="s">
        <v>1307</v>
      </c>
      <c r="D299" s="5" t="s">
        <v>468</v>
      </c>
      <c r="E299" s="5" t="s">
        <v>1308</v>
      </c>
      <c r="F299" s="6" t="s">
        <v>1309</v>
      </c>
    </row>
    <row r="300">
      <c r="A300" s="5" t="s">
        <v>11</v>
      </c>
      <c r="B300" s="5" t="s">
        <v>65</v>
      </c>
      <c r="C300" s="5" t="s">
        <v>1310</v>
      </c>
      <c r="D300" s="5" t="s">
        <v>468</v>
      </c>
      <c r="E300" s="5" t="s">
        <v>1311</v>
      </c>
      <c r="F300" s="6" t="s">
        <v>1312</v>
      </c>
    </row>
    <row r="301">
      <c r="A301" s="5" t="s">
        <v>11</v>
      </c>
      <c r="B301" s="5" t="s">
        <v>65</v>
      </c>
      <c r="C301" s="5" t="s">
        <v>1313</v>
      </c>
      <c r="D301" s="5" t="s">
        <v>468</v>
      </c>
      <c r="E301" s="5" t="s">
        <v>1314</v>
      </c>
      <c r="F301" s="6" t="s">
        <v>1315</v>
      </c>
    </row>
    <row r="302">
      <c r="A302" s="5" t="s">
        <v>11</v>
      </c>
      <c r="B302" s="5" t="s">
        <v>65</v>
      </c>
      <c r="C302" s="5" t="s">
        <v>1316</v>
      </c>
      <c r="D302" s="5" t="s">
        <v>468</v>
      </c>
      <c r="E302" s="5" t="s">
        <v>1317</v>
      </c>
      <c r="F302" s="6" t="s">
        <v>1318</v>
      </c>
    </row>
    <row r="303">
      <c r="A303" s="5" t="s">
        <v>11</v>
      </c>
      <c r="B303" s="5" t="s">
        <v>65</v>
      </c>
      <c r="C303" s="5" t="s">
        <v>1319</v>
      </c>
      <c r="D303" s="5" t="s">
        <v>468</v>
      </c>
      <c r="E303" s="5" t="s">
        <v>1320</v>
      </c>
      <c r="F303" s="6" t="s">
        <v>1321</v>
      </c>
    </row>
    <row r="304">
      <c r="A304" s="5" t="s">
        <v>11</v>
      </c>
      <c r="B304" s="5" t="s">
        <v>65</v>
      </c>
      <c r="C304" s="5" t="s">
        <v>1322</v>
      </c>
      <c r="D304" s="5" t="s">
        <v>468</v>
      </c>
      <c r="E304" s="5" t="s">
        <v>1267</v>
      </c>
      <c r="F304" s="6" t="s">
        <v>1323</v>
      </c>
    </row>
    <row r="305">
      <c r="A305" s="5" t="s">
        <v>11</v>
      </c>
      <c r="B305" s="5" t="s">
        <v>65</v>
      </c>
      <c r="C305" s="5" t="s">
        <v>1324</v>
      </c>
      <c r="D305" s="5" t="s">
        <v>468</v>
      </c>
      <c r="E305" s="5" t="s">
        <v>1290</v>
      </c>
      <c r="F305" s="6" t="s">
        <v>1325</v>
      </c>
    </row>
    <row r="306">
      <c r="A306" s="5" t="s">
        <v>11</v>
      </c>
      <c r="B306" s="5" t="s">
        <v>65</v>
      </c>
      <c r="C306" s="5" t="s">
        <v>1326</v>
      </c>
      <c r="D306" s="5" t="s">
        <v>468</v>
      </c>
      <c r="E306" s="5" t="s">
        <v>1327</v>
      </c>
      <c r="F306" s="6" t="s">
        <v>1328</v>
      </c>
    </row>
    <row r="307">
      <c r="A307" s="5" t="s">
        <v>11</v>
      </c>
      <c r="B307" s="5" t="s">
        <v>65</v>
      </c>
      <c r="C307" s="5" t="s">
        <v>1329</v>
      </c>
      <c r="D307" s="5" t="s">
        <v>468</v>
      </c>
      <c r="E307" s="5" t="s">
        <v>1330</v>
      </c>
      <c r="F307" s="6" t="s">
        <v>1331</v>
      </c>
    </row>
    <row r="308">
      <c r="A308" s="5" t="s">
        <v>11</v>
      </c>
      <c r="B308" s="5" t="s">
        <v>65</v>
      </c>
      <c r="C308" s="5" t="s">
        <v>65</v>
      </c>
      <c r="D308" s="5" t="s">
        <v>468</v>
      </c>
      <c r="E308" s="5" t="s">
        <v>1267</v>
      </c>
      <c r="F308" s="6" t="s">
        <v>1332</v>
      </c>
    </row>
    <row r="309">
      <c r="A309" s="5" t="s">
        <v>11</v>
      </c>
      <c r="B309" s="5" t="s">
        <v>65</v>
      </c>
      <c r="C309" s="5" t="s">
        <v>1333</v>
      </c>
      <c r="D309" s="5" t="s">
        <v>468</v>
      </c>
      <c r="E309" s="5" t="s">
        <v>1334</v>
      </c>
      <c r="F309" s="6" t="s">
        <v>1335</v>
      </c>
    </row>
    <row r="310">
      <c r="A310" s="5" t="s">
        <v>11</v>
      </c>
      <c r="B310" s="5" t="s">
        <v>65</v>
      </c>
      <c r="C310" s="5" t="s">
        <v>1336</v>
      </c>
      <c r="D310" s="5" t="s">
        <v>468</v>
      </c>
      <c r="E310" s="5" t="s">
        <v>1337</v>
      </c>
      <c r="F310" s="6" t="s">
        <v>1338</v>
      </c>
    </row>
    <row r="311">
      <c r="A311" s="5" t="s">
        <v>11</v>
      </c>
      <c r="B311" s="5" t="s">
        <v>65</v>
      </c>
      <c r="C311" s="5" t="s">
        <v>1339</v>
      </c>
      <c r="D311" s="5" t="s">
        <v>468</v>
      </c>
      <c r="E311" s="5" t="s">
        <v>1340</v>
      </c>
      <c r="F311" s="6" t="s">
        <v>1341</v>
      </c>
    </row>
    <row r="312">
      <c r="A312" s="5" t="s">
        <v>11</v>
      </c>
      <c r="B312" s="5" t="s">
        <v>65</v>
      </c>
      <c r="C312" s="5" t="s">
        <v>1342</v>
      </c>
      <c r="D312" s="5" t="s">
        <v>468</v>
      </c>
      <c r="E312" s="5" t="s">
        <v>1343</v>
      </c>
      <c r="F312" s="6" t="s">
        <v>1344</v>
      </c>
    </row>
    <row r="313">
      <c r="A313" s="5" t="s">
        <v>11</v>
      </c>
      <c r="B313" s="5" t="s">
        <v>65</v>
      </c>
      <c r="C313" s="5" t="s">
        <v>1345</v>
      </c>
      <c r="D313" s="5" t="s">
        <v>468</v>
      </c>
      <c r="E313" s="5" t="s">
        <v>1346</v>
      </c>
      <c r="F313" s="6" t="s">
        <v>1347</v>
      </c>
    </row>
    <row r="314">
      <c r="A314" s="5" t="s">
        <v>11</v>
      </c>
      <c r="B314" s="5" t="s">
        <v>65</v>
      </c>
      <c r="C314" s="5" t="s">
        <v>1348</v>
      </c>
      <c r="D314" s="5" t="s">
        <v>468</v>
      </c>
      <c r="E314" s="5" t="s">
        <v>1349</v>
      </c>
      <c r="F314" s="6" t="s">
        <v>1350</v>
      </c>
    </row>
    <row r="315">
      <c r="A315" s="5" t="s">
        <v>11</v>
      </c>
      <c r="B315" s="5" t="s">
        <v>65</v>
      </c>
      <c r="C315" s="5" t="s">
        <v>1351</v>
      </c>
      <c r="D315" s="5" t="s">
        <v>468</v>
      </c>
      <c r="E315" s="5" t="s">
        <v>1352</v>
      </c>
      <c r="F315" s="6" t="s">
        <v>1353</v>
      </c>
    </row>
    <row r="316">
      <c r="A316" s="5" t="s">
        <v>11</v>
      </c>
      <c r="B316" s="5" t="s">
        <v>65</v>
      </c>
      <c r="C316" s="5" t="s">
        <v>1354</v>
      </c>
      <c r="D316" s="5" t="s">
        <v>468</v>
      </c>
      <c r="E316" s="5" t="s">
        <v>1355</v>
      </c>
      <c r="F316" s="6" t="s">
        <v>1356</v>
      </c>
    </row>
    <row r="317">
      <c r="A317" s="5" t="s">
        <v>11</v>
      </c>
      <c r="B317" s="5" t="s">
        <v>65</v>
      </c>
      <c r="C317" s="5" t="s">
        <v>1357</v>
      </c>
      <c r="D317" s="5" t="s">
        <v>468</v>
      </c>
      <c r="E317" s="5" t="s">
        <v>1244</v>
      </c>
      <c r="F317" s="6" t="s">
        <v>1358</v>
      </c>
    </row>
    <row r="318">
      <c r="A318" s="5" t="s">
        <v>11</v>
      </c>
      <c r="B318" s="5" t="s">
        <v>65</v>
      </c>
      <c r="C318" s="5" t="s">
        <v>1359</v>
      </c>
      <c r="D318" s="5" t="s">
        <v>468</v>
      </c>
      <c r="E318" s="5" t="s">
        <v>1360</v>
      </c>
      <c r="F318" s="6" t="s">
        <v>1361</v>
      </c>
    </row>
    <row r="319">
      <c r="A319" s="5" t="s">
        <v>11</v>
      </c>
      <c r="B319" s="5" t="s">
        <v>65</v>
      </c>
      <c r="C319" s="5" t="s">
        <v>1362</v>
      </c>
      <c r="D319" s="5" t="s">
        <v>468</v>
      </c>
      <c r="E319" s="5" t="s">
        <v>1363</v>
      </c>
      <c r="F319" s="6" t="s">
        <v>1364</v>
      </c>
    </row>
    <row r="320">
      <c r="A320" s="5" t="s">
        <v>11</v>
      </c>
      <c r="B320" s="5" t="s">
        <v>65</v>
      </c>
      <c r="C320" s="5" t="s">
        <v>1365</v>
      </c>
      <c r="D320" s="5" t="s">
        <v>468</v>
      </c>
      <c r="E320" s="5" t="s">
        <v>1366</v>
      </c>
      <c r="F320" s="6" t="s">
        <v>1367</v>
      </c>
    </row>
    <row r="321">
      <c r="A321" s="5" t="s">
        <v>11</v>
      </c>
      <c r="B321" s="5" t="s">
        <v>65</v>
      </c>
      <c r="C321" s="5" t="s">
        <v>1368</v>
      </c>
      <c r="D321" s="5" t="s">
        <v>468</v>
      </c>
      <c r="E321" s="5" t="s">
        <v>1369</v>
      </c>
      <c r="F321" s="6" t="s">
        <v>1370</v>
      </c>
    </row>
    <row r="322">
      <c r="A322" s="5" t="s">
        <v>11</v>
      </c>
      <c r="B322" s="5" t="s">
        <v>65</v>
      </c>
      <c r="C322" s="5" t="s">
        <v>1371</v>
      </c>
      <c r="D322" s="5" t="s">
        <v>468</v>
      </c>
      <c r="E322" s="5" t="s">
        <v>1372</v>
      </c>
      <c r="F322" s="6" t="s">
        <v>1373</v>
      </c>
    </row>
    <row r="323">
      <c r="A323" s="5" t="s">
        <v>11</v>
      </c>
      <c r="B323" s="5" t="s">
        <v>65</v>
      </c>
      <c r="C323" s="5" t="s">
        <v>1374</v>
      </c>
      <c r="D323" s="5" t="s">
        <v>468</v>
      </c>
      <c r="E323" s="5" t="s">
        <v>1375</v>
      </c>
      <c r="F323" s="6" t="s">
        <v>1376</v>
      </c>
    </row>
    <row r="324">
      <c r="A324" s="5" t="s">
        <v>12</v>
      </c>
      <c r="B324" s="5" t="s">
        <v>66</v>
      </c>
      <c r="C324" s="5" t="s">
        <v>1377</v>
      </c>
      <c r="D324" s="5" t="s">
        <v>468</v>
      </c>
      <c r="E324" s="5" t="s">
        <v>1378</v>
      </c>
      <c r="F324" s="6" t="s">
        <v>1379</v>
      </c>
    </row>
    <row r="325">
      <c r="A325" s="5" t="s">
        <v>12</v>
      </c>
      <c r="B325" s="5" t="s">
        <v>66</v>
      </c>
      <c r="C325" s="5" t="s">
        <v>1380</v>
      </c>
      <c r="D325" s="5" t="s">
        <v>468</v>
      </c>
      <c r="E325" s="5" t="s">
        <v>1381</v>
      </c>
      <c r="F325" s="6" t="s">
        <v>1382</v>
      </c>
    </row>
    <row r="326">
      <c r="A326" s="5" t="s">
        <v>12</v>
      </c>
      <c r="B326" s="5" t="s">
        <v>66</v>
      </c>
      <c r="C326" s="5" t="s">
        <v>1383</v>
      </c>
      <c r="D326" s="5" t="s">
        <v>468</v>
      </c>
      <c r="E326" s="5" t="s">
        <v>1384</v>
      </c>
      <c r="F326" s="6" t="s">
        <v>1385</v>
      </c>
    </row>
    <row r="327">
      <c r="A327" s="5" t="s">
        <v>12</v>
      </c>
      <c r="B327" s="5" t="s">
        <v>66</v>
      </c>
      <c r="C327" s="5" t="s">
        <v>1386</v>
      </c>
      <c r="D327" s="5" t="s">
        <v>468</v>
      </c>
      <c r="E327" s="5" t="s">
        <v>1387</v>
      </c>
      <c r="F327" s="6" t="s">
        <v>1388</v>
      </c>
    </row>
    <row r="328">
      <c r="A328" s="5" t="s">
        <v>12</v>
      </c>
      <c r="B328" s="5" t="s">
        <v>66</v>
      </c>
      <c r="C328" s="5" t="s">
        <v>1389</v>
      </c>
      <c r="D328" s="5" t="s">
        <v>468</v>
      </c>
      <c r="E328" s="5" t="s">
        <v>1390</v>
      </c>
      <c r="F328" s="6" t="s">
        <v>1391</v>
      </c>
    </row>
    <row r="329">
      <c r="A329" s="5" t="s">
        <v>12</v>
      </c>
      <c r="B329" s="5" t="s">
        <v>66</v>
      </c>
      <c r="C329" s="5" t="s">
        <v>1392</v>
      </c>
      <c r="D329" s="5" t="s">
        <v>548</v>
      </c>
      <c r="E329" s="5" t="s">
        <v>1393</v>
      </c>
      <c r="F329" s="6" t="s">
        <v>1394</v>
      </c>
    </row>
    <row r="330">
      <c r="A330" s="5" t="s">
        <v>12</v>
      </c>
      <c r="B330" s="5" t="s">
        <v>67</v>
      </c>
      <c r="C330" s="5" t="s">
        <v>67</v>
      </c>
      <c r="D330" s="5" t="s">
        <v>468</v>
      </c>
      <c r="E330" s="5" t="s">
        <v>1395</v>
      </c>
      <c r="F330" s="6" t="s">
        <v>1396</v>
      </c>
    </row>
    <row r="331">
      <c r="A331" s="5" t="s">
        <v>12</v>
      </c>
      <c r="B331" s="5" t="s">
        <v>68</v>
      </c>
      <c r="C331" s="5" t="s">
        <v>1397</v>
      </c>
      <c r="D331" s="5" t="s">
        <v>468</v>
      </c>
      <c r="E331" s="5" t="s">
        <v>1398</v>
      </c>
      <c r="F331" s="6" t="s">
        <v>1399</v>
      </c>
    </row>
    <row r="332">
      <c r="A332" s="5" t="s">
        <v>12</v>
      </c>
      <c r="B332" s="5" t="s">
        <v>68</v>
      </c>
      <c r="C332" s="5" t="s">
        <v>1400</v>
      </c>
      <c r="D332" s="5" t="s">
        <v>548</v>
      </c>
      <c r="E332" s="5" t="s">
        <v>1401</v>
      </c>
      <c r="F332" s="6" t="s">
        <v>1402</v>
      </c>
    </row>
    <row r="333">
      <c r="A333" s="5" t="s">
        <v>12</v>
      </c>
      <c r="B333" s="5" t="s">
        <v>68</v>
      </c>
      <c r="C333" s="5" t="s">
        <v>1403</v>
      </c>
      <c r="D333" s="5" t="s">
        <v>548</v>
      </c>
      <c r="E333" s="5"/>
      <c r="F333" s="6" t="s">
        <v>1404</v>
      </c>
    </row>
    <row r="334">
      <c r="A334" s="5" t="s">
        <v>12</v>
      </c>
      <c r="B334" s="5" t="s">
        <v>69</v>
      </c>
      <c r="C334" s="5" t="s">
        <v>1405</v>
      </c>
      <c r="D334" s="5" t="s">
        <v>468</v>
      </c>
      <c r="E334" s="5" t="s">
        <v>1406</v>
      </c>
      <c r="F334" s="6" t="s">
        <v>1407</v>
      </c>
    </row>
    <row r="335">
      <c r="A335" s="5" t="s">
        <v>12</v>
      </c>
      <c r="B335" s="5" t="s">
        <v>70</v>
      </c>
      <c r="C335" s="5" t="s">
        <v>1408</v>
      </c>
      <c r="D335" s="5" t="s">
        <v>468</v>
      </c>
      <c r="E335" s="5" t="s">
        <v>1409</v>
      </c>
      <c r="F335" s="6" t="s">
        <v>1410</v>
      </c>
    </row>
    <row r="336">
      <c r="A336" s="5" t="s">
        <v>12</v>
      </c>
      <c r="B336" s="5" t="s">
        <v>71</v>
      </c>
      <c r="C336" s="5" t="s">
        <v>1411</v>
      </c>
      <c r="D336" s="5" t="s">
        <v>468</v>
      </c>
      <c r="E336" s="5" t="s">
        <v>1412</v>
      </c>
      <c r="F336" s="6" t="s">
        <v>1413</v>
      </c>
    </row>
    <row r="337">
      <c r="A337" s="5" t="s">
        <v>12</v>
      </c>
      <c r="B337" s="5" t="s">
        <v>71</v>
      </c>
      <c r="C337" s="5" t="s">
        <v>71</v>
      </c>
      <c r="D337" s="5" t="s">
        <v>468</v>
      </c>
      <c r="E337" s="5" t="s">
        <v>1414</v>
      </c>
      <c r="F337" s="6" t="s">
        <v>1415</v>
      </c>
    </row>
    <row r="338">
      <c r="A338" s="5" t="s">
        <v>12</v>
      </c>
      <c r="B338" s="5" t="s">
        <v>71</v>
      </c>
      <c r="C338" s="5" t="s">
        <v>1416</v>
      </c>
      <c r="D338" s="5" t="s">
        <v>468</v>
      </c>
      <c r="E338" s="5" t="s">
        <v>1417</v>
      </c>
      <c r="F338" s="6" t="s">
        <v>1418</v>
      </c>
    </row>
    <row r="339">
      <c r="A339" s="5" t="s">
        <v>12</v>
      </c>
      <c r="B339" s="5" t="s">
        <v>71</v>
      </c>
      <c r="C339" s="5" t="s">
        <v>1419</v>
      </c>
      <c r="D339" s="5" t="s">
        <v>468</v>
      </c>
      <c r="E339" s="5" t="s">
        <v>1420</v>
      </c>
      <c r="F339" s="6" t="s">
        <v>1421</v>
      </c>
    </row>
    <row r="340">
      <c r="A340" s="5" t="s">
        <v>12</v>
      </c>
      <c r="B340" s="5" t="s">
        <v>72</v>
      </c>
      <c r="C340" s="5" t="s">
        <v>1422</v>
      </c>
      <c r="D340" s="5" t="s">
        <v>468</v>
      </c>
      <c r="E340" s="5" t="s">
        <v>1423</v>
      </c>
      <c r="F340" s="6" t="s">
        <v>1424</v>
      </c>
    </row>
    <row r="341">
      <c r="A341" s="5" t="s">
        <v>12</v>
      </c>
      <c r="B341" s="5" t="s">
        <v>73</v>
      </c>
      <c r="C341" s="5" t="s">
        <v>1425</v>
      </c>
      <c r="D341" s="5" t="s">
        <v>548</v>
      </c>
      <c r="E341" s="5" t="s">
        <v>1426</v>
      </c>
      <c r="F341" s="6" t="s">
        <v>1427</v>
      </c>
    </row>
    <row r="342">
      <c r="A342" s="5" t="s">
        <v>12</v>
      </c>
      <c r="B342" s="5" t="s">
        <v>74</v>
      </c>
      <c r="C342" s="5" t="s">
        <v>1428</v>
      </c>
      <c r="D342" s="5" t="s">
        <v>548</v>
      </c>
      <c r="E342" s="5"/>
      <c r="F342" s="6" t="s">
        <v>1429</v>
      </c>
    </row>
    <row r="343">
      <c r="A343" s="5" t="s">
        <v>12</v>
      </c>
      <c r="B343" s="5" t="s">
        <v>74</v>
      </c>
      <c r="C343" s="5" t="s">
        <v>1430</v>
      </c>
      <c r="D343" s="5" t="s">
        <v>468</v>
      </c>
      <c r="E343" s="5" t="s">
        <v>1431</v>
      </c>
      <c r="F343" s="6" t="s">
        <v>1432</v>
      </c>
    </row>
    <row r="344">
      <c r="A344" s="5" t="s">
        <v>12</v>
      </c>
      <c r="B344" s="5" t="s">
        <v>74</v>
      </c>
      <c r="C344" s="5" t="s">
        <v>1433</v>
      </c>
      <c r="D344" s="5" t="s">
        <v>468</v>
      </c>
      <c r="E344" s="5"/>
      <c r="F344" s="6" t="s">
        <v>1434</v>
      </c>
    </row>
    <row r="345">
      <c r="A345" s="5" t="s">
        <v>12</v>
      </c>
      <c r="B345" s="5" t="s">
        <v>74</v>
      </c>
      <c r="C345" s="5" t="s">
        <v>1435</v>
      </c>
      <c r="D345" s="5" t="s">
        <v>468</v>
      </c>
      <c r="E345" s="5" t="s">
        <v>1436</v>
      </c>
      <c r="F345" s="6" t="s">
        <v>1437</v>
      </c>
    </row>
    <row r="346">
      <c r="A346" s="5" t="s">
        <v>12</v>
      </c>
      <c r="B346" s="5" t="s">
        <v>75</v>
      </c>
      <c r="C346" s="5" t="s">
        <v>1438</v>
      </c>
      <c r="D346" s="5" t="s">
        <v>468</v>
      </c>
      <c r="E346" s="5" t="s">
        <v>1439</v>
      </c>
      <c r="F346" s="6" t="s">
        <v>1440</v>
      </c>
    </row>
    <row r="347">
      <c r="A347" s="5" t="s">
        <v>12</v>
      </c>
      <c r="B347" s="5" t="s">
        <v>76</v>
      </c>
      <c r="C347" s="5" t="s">
        <v>1441</v>
      </c>
      <c r="D347" s="5" t="s">
        <v>468</v>
      </c>
      <c r="E347" s="5" t="s">
        <v>1442</v>
      </c>
      <c r="F347" s="6" t="s">
        <v>1443</v>
      </c>
    </row>
    <row r="348">
      <c r="A348" s="5" t="s">
        <v>12</v>
      </c>
      <c r="B348" s="5" t="s">
        <v>77</v>
      </c>
      <c r="C348" s="5" t="s">
        <v>1444</v>
      </c>
      <c r="D348" s="5" t="s">
        <v>468</v>
      </c>
      <c r="E348" s="5" t="s">
        <v>1445</v>
      </c>
      <c r="F348" s="6" t="s">
        <v>1446</v>
      </c>
    </row>
    <row r="349">
      <c r="A349" s="5" t="s">
        <v>12</v>
      </c>
      <c r="B349" s="5" t="s">
        <v>77</v>
      </c>
      <c r="C349" s="5" t="s">
        <v>1447</v>
      </c>
      <c r="D349" s="5" t="s">
        <v>468</v>
      </c>
      <c r="E349" s="5"/>
      <c r="F349" s="6" t="s">
        <v>1448</v>
      </c>
    </row>
    <row r="350">
      <c r="A350" s="5" t="s">
        <v>12</v>
      </c>
      <c r="B350" s="5" t="s">
        <v>78</v>
      </c>
      <c r="C350" s="5" t="s">
        <v>1449</v>
      </c>
      <c r="D350" s="5" t="s">
        <v>468</v>
      </c>
      <c r="E350" s="5" t="s">
        <v>1450</v>
      </c>
      <c r="F350" s="6" t="s">
        <v>1451</v>
      </c>
    </row>
    <row r="351">
      <c r="A351" s="5" t="s">
        <v>12</v>
      </c>
      <c r="B351" s="5" t="s">
        <v>79</v>
      </c>
      <c r="C351" s="5" t="s">
        <v>79</v>
      </c>
      <c r="D351" s="5" t="s">
        <v>468</v>
      </c>
      <c r="E351" s="5" t="s">
        <v>1452</v>
      </c>
      <c r="F351" s="6" t="s">
        <v>1453</v>
      </c>
    </row>
    <row r="352">
      <c r="A352" s="5" t="s">
        <v>13</v>
      </c>
      <c r="B352" s="5" t="s">
        <v>80</v>
      </c>
      <c r="C352" s="5" t="s">
        <v>1454</v>
      </c>
      <c r="D352" s="5" t="s">
        <v>468</v>
      </c>
      <c r="E352" s="5" t="s">
        <v>1455</v>
      </c>
      <c r="F352" s="6" t="s">
        <v>1456</v>
      </c>
    </row>
    <row r="353">
      <c r="A353" s="5" t="s">
        <v>13</v>
      </c>
      <c r="B353" s="5" t="s">
        <v>80</v>
      </c>
      <c r="C353" s="5" t="s">
        <v>1457</v>
      </c>
      <c r="D353" s="5" t="s">
        <v>468</v>
      </c>
      <c r="E353" s="5"/>
      <c r="F353" s="6" t="s">
        <v>1458</v>
      </c>
    </row>
    <row r="354">
      <c r="A354" s="5" t="s">
        <v>13</v>
      </c>
      <c r="B354" s="5" t="s">
        <v>80</v>
      </c>
      <c r="C354" s="5" t="s">
        <v>1459</v>
      </c>
      <c r="D354" s="5" t="s">
        <v>548</v>
      </c>
      <c r="E354" s="5" t="s">
        <v>1460</v>
      </c>
      <c r="F354" s="6" t="s">
        <v>1461</v>
      </c>
    </row>
    <row r="355">
      <c r="A355" s="5" t="s">
        <v>13</v>
      </c>
      <c r="B355" s="5" t="s">
        <v>80</v>
      </c>
      <c r="C355" s="5" t="s">
        <v>1462</v>
      </c>
      <c r="D355" s="5" t="s">
        <v>468</v>
      </c>
      <c r="E355" s="5" t="s">
        <v>1463</v>
      </c>
      <c r="F355" s="6" t="s">
        <v>1464</v>
      </c>
    </row>
    <row r="356">
      <c r="A356" s="5" t="s">
        <v>13</v>
      </c>
      <c r="B356" s="5" t="s">
        <v>80</v>
      </c>
      <c r="C356" s="5" t="s">
        <v>1465</v>
      </c>
      <c r="D356" s="5" t="s">
        <v>468</v>
      </c>
      <c r="E356" s="5" t="s">
        <v>1466</v>
      </c>
      <c r="F356" s="6" t="s">
        <v>1467</v>
      </c>
    </row>
    <row r="357">
      <c r="A357" s="5" t="s">
        <v>13</v>
      </c>
      <c r="B357" s="5" t="s">
        <v>80</v>
      </c>
      <c r="C357" s="5" t="s">
        <v>1468</v>
      </c>
      <c r="D357" s="5" t="s">
        <v>468</v>
      </c>
      <c r="E357" s="5" t="s">
        <v>1469</v>
      </c>
      <c r="F357" s="6" t="s">
        <v>1470</v>
      </c>
    </row>
    <row r="358">
      <c r="A358" s="5" t="s">
        <v>13</v>
      </c>
      <c r="B358" s="5" t="s">
        <v>80</v>
      </c>
      <c r="C358" s="5" t="s">
        <v>1471</v>
      </c>
      <c r="D358" s="5" t="s">
        <v>468</v>
      </c>
      <c r="E358" s="5"/>
      <c r="F358" s="6" t="s">
        <v>1472</v>
      </c>
    </row>
    <row r="359">
      <c r="A359" s="5" t="s">
        <v>13</v>
      </c>
      <c r="B359" s="5" t="s">
        <v>80</v>
      </c>
      <c r="C359" s="5" t="s">
        <v>1473</v>
      </c>
      <c r="D359" s="5" t="s">
        <v>468</v>
      </c>
      <c r="E359" s="5" t="s">
        <v>1474</v>
      </c>
      <c r="F359" s="6" t="s">
        <v>1475</v>
      </c>
    </row>
    <row r="360">
      <c r="A360" s="5" t="s">
        <v>13</v>
      </c>
      <c r="B360" s="5" t="s">
        <v>80</v>
      </c>
      <c r="C360" s="5" t="s">
        <v>1476</v>
      </c>
      <c r="D360" s="5" t="s">
        <v>468</v>
      </c>
      <c r="E360" s="5" t="s">
        <v>1477</v>
      </c>
      <c r="F360" s="6" t="s">
        <v>1478</v>
      </c>
    </row>
    <row r="361">
      <c r="A361" s="5" t="s">
        <v>13</v>
      </c>
      <c r="B361" s="5" t="s">
        <v>80</v>
      </c>
      <c r="C361" s="5" t="s">
        <v>1479</v>
      </c>
      <c r="D361" s="5" t="s">
        <v>468</v>
      </c>
      <c r="E361" s="5"/>
      <c r="F361" s="6" t="s">
        <v>1480</v>
      </c>
    </row>
    <row r="362">
      <c r="A362" s="5" t="s">
        <v>13</v>
      </c>
      <c r="B362" s="5" t="s">
        <v>80</v>
      </c>
      <c r="C362" s="5" t="s">
        <v>1481</v>
      </c>
      <c r="D362" s="5" t="s">
        <v>468</v>
      </c>
      <c r="E362" s="5" t="s">
        <v>1482</v>
      </c>
      <c r="F362" s="6" t="s">
        <v>1483</v>
      </c>
    </row>
    <row r="363">
      <c r="A363" s="5" t="s">
        <v>13</v>
      </c>
      <c r="B363" s="5" t="s">
        <v>80</v>
      </c>
      <c r="C363" s="5" t="s">
        <v>1484</v>
      </c>
      <c r="D363" s="5" t="s">
        <v>468</v>
      </c>
      <c r="E363" s="5" t="s">
        <v>1469</v>
      </c>
      <c r="F363" s="6" t="s">
        <v>1485</v>
      </c>
    </row>
    <row r="364">
      <c r="A364" s="5" t="s">
        <v>13</v>
      </c>
      <c r="B364" s="5" t="s">
        <v>80</v>
      </c>
      <c r="C364" s="5" t="s">
        <v>1486</v>
      </c>
      <c r="D364" s="5" t="s">
        <v>468</v>
      </c>
      <c r="E364" s="5" t="s">
        <v>1487</v>
      </c>
      <c r="F364" s="6" t="s">
        <v>1488</v>
      </c>
    </row>
    <row r="365">
      <c r="A365" s="5" t="s">
        <v>13</v>
      </c>
      <c r="B365" s="5" t="s">
        <v>80</v>
      </c>
      <c r="C365" s="5" t="s">
        <v>1489</v>
      </c>
      <c r="D365" s="5" t="s">
        <v>468</v>
      </c>
      <c r="E365" s="5" t="s">
        <v>1267</v>
      </c>
      <c r="F365" s="6" t="s">
        <v>1490</v>
      </c>
    </row>
    <row r="366">
      <c r="A366" s="5" t="s">
        <v>13</v>
      </c>
      <c r="B366" s="5" t="s">
        <v>80</v>
      </c>
      <c r="C366" s="5" t="s">
        <v>1491</v>
      </c>
      <c r="D366" s="5" t="s">
        <v>468</v>
      </c>
      <c r="E366" s="5" t="s">
        <v>1492</v>
      </c>
      <c r="F366" s="6" t="s">
        <v>1493</v>
      </c>
    </row>
    <row r="367">
      <c r="A367" s="5" t="s">
        <v>13</v>
      </c>
      <c r="B367" s="5" t="s">
        <v>80</v>
      </c>
      <c r="C367" s="5" t="s">
        <v>1494</v>
      </c>
      <c r="D367" s="5" t="s">
        <v>468</v>
      </c>
      <c r="E367" s="5" t="s">
        <v>1495</v>
      </c>
      <c r="F367" s="6" t="s">
        <v>1496</v>
      </c>
    </row>
    <row r="368">
      <c r="A368" s="5" t="s">
        <v>13</v>
      </c>
      <c r="B368" s="5" t="s">
        <v>80</v>
      </c>
      <c r="C368" s="5" t="s">
        <v>1497</v>
      </c>
      <c r="D368" s="5" t="s">
        <v>468</v>
      </c>
      <c r="E368" s="5" t="s">
        <v>1498</v>
      </c>
      <c r="F368" s="6" t="s">
        <v>1499</v>
      </c>
    </row>
    <row r="369">
      <c r="A369" s="5" t="s">
        <v>13</v>
      </c>
      <c r="B369" s="5" t="s">
        <v>80</v>
      </c>
      <c r="C369" s="5" t="s">
        <v>1500</v>
      </c>
      <c r="D369" s="5" t="s">
        <v>468</v>
      </c>
      <c r="E369" s="5" t="s">
        <v>1501</v>
      </c>
      <c r="F369" s="6" t="s">
        <v>1502</v>
      </c>
    </row>
    <row r="370">
      <c r="A370" s="5" t="s">
        <v>13</v>
      </c>
      <c r="B370" s="5" t="s">
        <v>80</v>
      </c>
      <c r="C370" s="5" t="s">
        <v>1503</v>
      </c>
      <c r="D370" s="5" t="s">
        <v>468</v>
      </c>
      <c r="E370" s="5" t="s">
        <v>1504</v>
      </c>
      <c r="F370" s="6" t="s">
        <v>1505</v>
      </c>
    </row>
    <row r="371">
      <c r="A371" s="5" t="s">
        <v>13</v>
      </c>
      <c r="B371" s="5" t="s">
        <v>80</v>
      </c>
      <c r="C371" s="5" t="s">
        <v>1506</v>
      </c>
      <c r="D371" s="5" t="s">
        <v>468</v>
      </c>
      <c r="E371" s="5" t="s">
        <v>1507</v>
      </c>
      <c r="F371" s="6" t="s">
        <v>1508</v>
      </c>
    </row>
    <row r="372">
      <c r="A372" s="5" t="s">
        <v>13</v>
      </c>
      <c r="B372" s="5" t="s">
        <v>80</v>
      </c>
      <c r="C372" s="5" t="s">
        <v>1509</v>
      </c>
      <c r="D372" s="5" t="s">
        <v>468</v>
      </c>
      <c r="E372" s="5" t="s">
        <v>1510</v>
      </c>
      <c r="F372" s="6" t="s">
        <v>1511</v>
      </c>
    </row>
    <row r="373">
      <c r="A373" s="5" t="s">
        <v>13</v>
      </c>
      <c r="B373" s="5" t="s">
        <v>80</v>
      </c>
      <c r="C373" s="5" t="s">
        <v>1512</v>
      </c>
      <c r="D373" s="5" t="s">
        <v>468</v>
      </c>
      <c r="E373" s="5" t="s">
        <v>1513</v>
      </c>
      <c r="F373" s="6" t="s">
        <v>1514</v>
      </c>
    </row>
    <row r="374">
      <c r="A374" s="5" t="s">
        <v>13</v>
      </c>
      <c r="B374" s="5" t="s">
        <v>80</v>
      </c>
      <c r="C374" s="5" t="s">
        <v>1515</v>
      </c>
      <c r="D374" s="5" t="s">
        <v>468</v>
      </c>
      <c r="E374" s="5"/>
      <c r="F374" s="6" t="s">
        <v>1516</v>
      </c>
    </row>
    <row r="375">
      <c r="A375" s="5" t="s">
        <v>13</v>
      </c>
      <c r="B375" s="5" t="s">
        <v>80</v>
      </c>
      <c r="C375" s="5" t="s">
        <v>80</v>
      </c>
      <c r="D375" s="5" t="s">
        <v>468</v>
      </c>
      <c r="E375" s="5" t="s">
        <v>1517</v>
      </c>
      <c r="F375" s="6" t="s">
        <v>1518</v>
      </c>
    </row>
    <row r="376">
      <c r="A376" s="5" t="s">
        <v>13</v>
      </c>
      <c r="B376" s="5" t="s">
        <v>80</v>
      </c>
      <c r="C376" s="5" t="s">
        <v>1519</v>
      </c>
      <c r="D376" s="5" t="s">
        <v>468</v>
      </c>
      <c r="E376" s="5"/>
      <c r="F376" s="6" t="s">
        <v>1520</v>
      </c>
    </row>
    <row r="377">
      <c r="A377" s="5" t="s">
        <v>13</v>
      </c>
      <c r="B377" s="5" t="s">
        <v>80</v>
      </c>
      <c r="C377" s="5" t="s">
        <v>1521</v>
      </c>
      <c r="D377" s="5" t="s">
        <v>468</v>
      </c>
      <c r="E377" s="5" t="s">
        <v>1522</v>
      </c>
      <c r="F377" s="6" t="s">
        <v>1523</v>
      </c>
    </row>
    <row r="378">
      <c r="A378" s="5" t="s">
        <v>13</v>
      </c>
      <c r="B378" s="5" t="s">
        <v>80</v>
      </c>
      <c r="C378" s="5" t="s">
        <v>1524</v>
      </c>
      <c r="D378" s="5" t="s">
        <v>468</v>
      </c>
      <c r="E378" s="5"/>
      <c r="F378" s="6" t="s">
        <v>1525</v>
      </c>
    </row>
    <row r="379">
      <c r="A379" s="5" t="s">
        <v>13</v>
      </c>
      <c r="B379" s="5" t="s">
        <v>80</v>
      </c>
      <c r="C379" s="5" t="s">
        <v>1526</v>
      </c>
      <c r="D379" s="5" t="s">
        <v>468</v>
      </c>
      <c r="E379" s="5" t="s">
        <v>1527</v>
      </c>
      <c r="F379" s="6" t="s">
        <v>1528</v>
      </c>
    </row>
    <row r="380">
      <c r="A380" s="5" t="s">
        <v>13</v>
      </c>
      <c r="B380" s="5" t="s">
        <v>80</v>
      </c>
      <c r="C380" s="5" t="s">
        <v>1529</v>
      </c>
      <c r="D380" s="5" t="s">
        <v>468</v>
      </c>
      <c r="E380" s="5" t="s">
        <v>1530</v>
      </c>
      <c r="F380" s="6" t="s">
        <v>1531</v>
      </c>
    </row>
    <row r="381">
      <c r="A381" s="5" t="s">
        <v>13</v>
      </c>
      <c r="B381" s="5" t="s">
        <v>80</v>
      </c>
      <c r="C381" s="5" t="s">
        <v>1532</v>
      </c>
      <c r="D381" s="5" t="s">
        <v>468</v>
      </c>
      <c r="E381" s="5" t="s">
        <v>1533</v>
      </c>
      <c r="F381" s="6" t="s">
        <v>1534</v>
      </c>
    </row>
    <row r="382">
      <c r="A382" s="5" t="s">
        <v>13</v>
      </c>
      <c r="B382" s="5" t="s">
        <v>80</v>
      </c>
      <c r="C382" s="5" t="s">
        <v>1535</v>
      </c>
      <c r="D382" s="5" t="s">
        <v>468</v>
      </c>
      <c r="E382" s="5" t="s">
        <v>1536</v>
      </c>
      <c r="F382" s="6" t="s">
        <v>1537</v>
      </c>
    </row>
    <row r="383">
      <c r="A383" s="5" t="s">
        <v>13</v>
      </c>
      <c r="B383" s="5" t="s">
        <v>81</v>
      </c>
      <c r="C383" s="5" t="s">
        <v>1538</v>
      </c>
      <c r="D383" s="5" t="s">
        <v>468</v>
      </c>
      <c r="E383" s="5" t="s">
        <v>1539</v>
      </c>
      <c r="F383" s="6" t="s">
        <v>1540</v>
      </c>
    </row>
    <row r="384">
      <c r="A384" s="5" t="s">
        <v>13</v>
      </c>
      <c r="B384" s="5" t="s">
        <v>81</v>
      </c>
      <c r="C384" s="5" t="s">
        <v>1541</v>
      </c>
      <c r="D384" s="5" t="s">
        <v>468</v>
      </c>
      <c r="E384" s="5" t="s">
        <v>1542</v>
      </c>
      <c r="F384" s="6" t="s">
        <v>1543</v>
      </c>
    </row>
    <row r="385">
      <c r="A385" s="5" t="s">
        <v>13</v>
      </c>
      <c r="B385" s="5" t="s">
        <v>81</v>
      </c>
      <c r="C385" s="5" t="s">
        <v>1544</v>
      </c>
      <c r="D385" s="5" t="s">
        <v>468</v>
      </c>
      <c r="E385" s="5" t="s">
        <v>1545</v>
      </c>
      <c r="F385" s="6" t="s">
        <v>1546</v>
      </c>
    </row>
    <row r="386">
      <c r="A386" s="5" t="s">
        <v>13</v>
      </c>
      <c r="B386" s="5" t="s">
        <v>81</v>
      </c>
      <c r="C386" s="5" t="s">
        <v>1547</v>
      </c>
      <c r="D386" s="5" t="s">
        <v>468</v>
      </c>
      <c r="E386" s="5" t="s">
        <v>1548</v>
      </c>
      <c r="F386" s="6" t="s">
        <v>1549</v>
      </c>
    </row>
    <row r="387">
      <c r="A387" s="5" t="s">
        <v>13</v>
      </c>
      <c r="B387" s="5" t="s">
        <v>81</v>
      </c>
      <c r="C387" s="5" t="s">
        <v>1550</v>
      </c>
      <c r="D387" s="5" t="s">
        <v>548</v>
      </c>
      <c r="E387" s="5" t="s">
        <v>1551</v>
      </c>
      <c r="F387" s="6" t="s">
        <v>1552</v>
      </c>
    </row>
    <row r="388">
      <c r="A388" s="5" t="s">
        <v>13</v>
      </c>
      <c r="B388" s="5" t="s">
        <v>81</v>
      </c>
      <c r="C388" s="5" t="s">
        <v>1553</v>
      </c>
      <c r="D388" s="5" t="s">
        <v>468</v>
      </c>
      <c r="E388" s="5"/>
      <c r="F388" s="6" t="s">
        <v>1554</v>
      </c>
    </row>
    <row r="389">
      <c r="A389" s="5" t="s">
        <v>13</v>
      </c>
      <c r="B389" s="5" t="s">
        <v>81</v>
      </c>
      <c r="C389" s="5" t="s">
        <v>1555</v>
      </c>
      <c r="D389" s="5" t="s">
        <v>468</v>
      </c>
      <c r="E389" s="5"/>
      <c r="F389" s="6" t="s">
        <v>1556</v>
      </c>
    </row>
    <row r="390">
      <c r="A390" s="5" t="s">
        <v>13</v>
      </c>
      <c r="B390" s="5" t="s">
        <v>81</v>
      </c>
      <c r="C390" s="5" t="s">
        <v>1557</v>
      </c>
      <c r="D390" s="5" t="s">
        <v>468</v>
      </c>
      <c r="E390" s="5" t="s">
        <v>1558</v>
      </c>
      <c r="F390" s="6" t="s">
        <v>1559</v>
      </c>
    </row>
    <row r="391">
      <c r="A391" s="5" t="s">
        <v>13</v>
      </c>
      <c r="B391" s="5" t="s">
        <v>81</v>
      </c>
      <c r="C391" s="5" t="s">
        <v>1560</v>
      </c>
      <c r="D391" s="5" t="s">
        <v>468</v>
      </c>
      <c r="E391" s="5" t="s">
        <v>1561</v>
      </c>
      <c r="F391" s="6" t="s">
        <v>1562</v>
      </c>
    </row>
    <row r="392">
      <c r="A392" s="5" t="s">
        <v>13</v>
      </c>
      <c r="B392" s="5" t="s">
        <v>82</v>
      </c>
      <c r="C392" s="5" t="s">
        <v>1563</v>
      </c>
      <c r="D392" s="5" t="s">
        <v>458</v>
      </c>
      <c r="E392" s="5"/>
      <c r="F392" s="6" t="s">
        <v>1564</v>
      </c>
    </row>
    <row r="393">
      <c r="A393" s="5" t="s">
        <v>13</v>
      </c>
      <c r="B393" s="5" t="s">
        <v>82</v>
      </c>
      <c r="C393" s="5" t="s">
        <v>1565</v>
      </c>
      <c r="D393" s="5" t="s">
        <v>468</v>
      </c>
      <c r="E393" s="5" t="s">
        <v>1566</v>
      </c>
      <c r="F393" s="6" t="s">
        <v>1567</v>
      </c>
    </row>
    <row r="394">
      <c r="A394" s="5" t="s">
        <v>13</v>
      </c>
      <c r="B394" s="5" t="s">
        <v>83</v>
      </c>
      <c r="C394" s="5" t="s">
        <v>83</v>
      </c>
      <c r="D394" s="5" t="s">
        <v>468</v>
      </c>
      <c r="E394" s="5" t="s">
        <v>1568</v>
      </c>
      <c r="F394" s="6" t="s">
        <v>1569</v>
      </c>
    </row>
    <row r="395">
      <c r="A395" s="5" t="s">
        <v>13</v>
      </c>
      <c r="B395" s="5" t="s">
        <v>83</v>
      </c>
      <c r="C395" s="5" t="s">
        <v>1570</v>
      </c>
      <c r="D395" s="5" t="s">
        <v>468</v>
      </c>
      <c r="E395" s="5" t="s">
        <v>1571</v>
      </c>
      <c r="F395" s="6" t="s">
        <v>1572</v>
      </c>
    </row>
    <row r="396">
      <c r="A396" s="5" t="s">
        <v>13</v>
      </c>
      <c r="B396" s="5" t="s">
        <v>83</v>
      </c>
      <c r="C396" s="5" t="s">
        <v>1573</v>
      </c>
      <c r="D396" s="5" t="s">
        <v>468</v>
      </c>
      <c r="E396" s="5" t="s">
        <v>1574</v>
      </c>
      <c r="F396" s="6" t="s">
        <v>1575</v>
      </c>
    </row>
    <row r="397">
      <c r="A397" s="5" t="s">
        <v>13</v>
      </c>
      <c r="B397" s="5" t="s">
        <v>83</v>
      </c>
      <c r="C397" s="5" t="s">
        <v>1576</v>
      </c>
      <c r="D397" s="5" t="s">
        <v>468</v>
      </c>
      <c r="E397" s="5" t="s">
        <v>1577</v>
      </c>
      <c r="F397" s="6" t="s">
        <v>1578</v>
      </c>
    </row>
    <row r="398">
      <c r="A398" s="5" t="s">
        <v>13</v>
      </c>
      <c r="B398" s="5" t="s">
        <v>83</v>
      </c>
      <c r="C398" s="5" t="s">
        <v>1579</v>
      </c>
      <c r="D398" s="5" t="s">
        <v>468</v>
      </c>
      <c r="E398" s="5" t="s">
        <v>1568</v>
      </c>
      <c r="F398" s="6" t="s">
        <v>1580</v>
      </c>
    </row>
    <row r="399">
      <c r="A399" s="5" t="s">
        <v>13</v>
      </c>
      <c r="B399" s="5" t="s">
        <v>83</v>
      </c>
      <c r="C399" s="5" t="s">
        <v>1581</v>
      </c>
      <c r="D399" s="5" t="s">
        <v>468</v>
      </c>
      <c r="E399" s="5" t="s">
        <v>1582</v>
      </c>
      <c r="F399" s="6" t="s">
        <v>1583</v>
      </c>
    </row>
    <row r="400">
      <c r="A400" s="5" t="s">
        <v>13</v>
      </c>
      <c r="B400" s="5" t="s">
        <v>83</v>
      </c>
      <c r="C400" s="5" t="s">
        <v>1584</v>
      </c>
      <c r="D400" s="5" t="s">
        <v>468</v>
      </c>
      <c r="E400" s="5" t="s">
        <v>1585</v>
      </c>
      <c r="F400" s="6" t="s">
        <v>1586</v>
      </c>
    </row>
    <row r="401">
      <c r="A401" s="5" t="s">
        <v>13</v>
      </c>
      <c r="B401" s="5" t="s">
        <v>84</v>
      </c>
      <c r="C401" s="5" t="s">
        <v>1587</v>
      </c>
      <c r="D401" s="5" t="s">
        <v>548</v>
      </c>
      <c r="E401" s="5" t="s">
        <v>1588</v>
      </c>
      <c r="F401" s="6" t="s">
        <v>1589</v>
      </c>
    </row>
    <row r="402">
      <c r="A402" s="5" t="s">
        <v>13</v>
      </c>
      <c r="B402" s="5" t="s">
        <v>84</v>
      </c>
      <c r="C402" s="5" t="s">
        <v>1590</v>
      </c>
      <c r="D402" s="5" t="s">
        <v>468</v>
      </c>
      <c r="E402" s="5" t="s">
        <v>1591</v>
      </c>
      <c r="F402" s="6" t="s">
        <v>1592</v>
      </c>
    </row>
    <row r="403">
      <c r="A403" s="5" t="s">
        <v>13</v>
      </c>
      <c r="B403" s="5" t="s">
        <v>84</v>
      </c>
      <c r="C403" s="5" t="s">
        <v>1593</v>
      </c>
      <c r="D403" s="5" t="s">
        <v>468</v>
      </c>
      <c r="E403" s="5"/>
      <c r="F403" s="6" t="s">
        <v>1594</v>
      </c>
    </row>
    <row r="404">
      <c r="A404" s="5" t="s">
        <v>13</v>
      </c>
      <c r="B404" s="5" t="s">
        <v>84</v>
      </c>
      <c r="C404" s="5" t="s">
        <v>1595</v>
      </c>
      <c r="D404" s="5" t="s">
        <v>468</v>
      </c>
      <c r="E404" s="5" t="s">
        <v>1596</v>
      </c>
      <c r="F404" s="6" t="s">
        <v>1597</v>
      </c>
    </row>
    <row r="405">
      <c r="A405" s="5" t="s">
        <v>13</v>
      </c>
      <c r="B405" s="5" t="s">
        <v>84</v>
      </c>
      <c r="C405" s="5" t="s">
        <v>1598</v>
      </c>
      <c r="D405" s="5" t="s">
        <v>468</v>
      </c>
      <c r="E405" s="5" t="s">
        <v>1599</v>
      </c>
      <c r="F405" s="6" t="s">
        <v>1600</v>
      </c>
    </row>
    <row r="406">
      <c r="A406" s="5" t="s">
        <v>13</v>
      </c>
      <c r="B406" s="5" t="s">
        <v>84</v>
      </c>
      <c r="C406" s="5" t="s">
        <v>1601</v>
      </c>
      <c r="D406" s="5" t="s">
        <v>468</v>
      </c>
      <c r="E406" s="5" t="s">
        <v>1602</v>
      </c>
      <c r="F406" s="6" t="s">
        <v>1603</v>
      </c>
    </row>
    <row r="407">
      <c r="A407" s="5" t="s">
        <v>13</v>
      </c>
      <c r="B407" s="5" t="s">
        <v>84</v>
      </c>
      <c r="C407" s="5" t="s">
        <v>1604</v>
      </c>
      <c r="D407" s="5" t="s">
        <v>468</v>
      </c>
      <c r="E407" s="5" t="s">
        <v>1605</v>
      </c>
      <c r="F407" s="6" t="s">
        <v>1606</v>
      </c>
    </row>
    <row r="408">
      <c r="A408" s="5" t="s">
        <v>13</v>
      </c>
      <c r="B408" s="5" t="s">
        <v>84</v>
      </c>
      <c r="C408" s="5" t="s">
        <v>1607</v>
      </c>
      <c r="D408" s="5" t="s">
        <v>468</v>
      </c>
      <c r="E408" s="5" t="s">
        <v>1608</v>
      </c>
      <c r="F408" s="6" t="s">
        <v>1609</v>
      </c>
    </row>
    <row r="409">
      <c r="A409" s="5" t="s">
        <v>13</v>
      </c>
      <c r="B409" s="5" t="s">
        <v>84</v>
      </c>
      <c r="C409" s="5" t="s">
        <v>1610</v>
      </c>
      <c r="D409" s="5" t="s">
        <v>468</v>
      </c>
      <c r="E409" s="5" t="s">
        <v>1611</v>
      </c>
      <c r="F409" s="6" t="s">
        <v>1612</v>
      </c>
    </row>
    <row r="410">
      <c r="A410" s="5" t="s">
        <v>13</v>
      </c>
      <c r="B410" s="5" t="s">
        <v>84</v>
      </c>
      <c r="C410" s="5" t="s">
        <v>1613</v>
      </c>
      <c r="D410" s="5" t="s">
        <v>468</v>
      </c>
      <c r="E410" s="5"/>
      <c r="F410" s="6" t="s">
        <v>1614</v>
      </c>
    </row>
    <row r="411">
      <c r="A411" s="5" t="s">
        <v>13</v>
      </c>
      <c r="B411" s="5" t="s">
        <v>84</v>
      </c>
      <c r="C411" s="5" t="s">
        <v>1615</v>
      </c>
      <c r="D411" s="5" t="s">
        <v>458</v>
      </c>
      <c r="E411" s="5"/>
      <c r="F411" s="6" t="s">
        <v>1616</v>
      </c>
    </row>
    <row r="412">
      <c r="A412" s="5" t="s">
        <v>13</v>
      </c>
      <c r="B412" s="5" t="s">
        <v>84</v>
      </c>
      <c r="C412" s="5" t="s">
        <v>1617</v>
      </c>
      <c r="D412" s="5" t="s">
        <v>468</v>
      </c>
      <c r="E412" s="5" t="s">
        <v>1618</v>
      </c>
      <c r="F412" s="6" t="s">
        <v>1619</v>
      </c>
    </row>
    <row r="413">
      <c r="A413" s="5" t="s">
        <v>13</v>
      </c>
      <c r="B413" s="5" t="s">
        <v>84</v>
      </c>
      <c r="C413" s="5" t="s">
        <v>1620</v>
      </c>
      <c r="D413" s="5" t="s">
        <v>468</v>
      </c>
      <c r="E413" s="5" t="s">
        <v>1621</v>
      </c>
      <c r="F413" s="6" t="s">
        <v>1622</v>
      </c>
    </row>
    <row r="414">
      <c r="A414" s="5" t="s">
        <v>13</v>
      </c>
      <c r="B414" s="5" t="s">
        <v>84</v>
      </c>
      <c r="C414" s="5" t="s">
        <v>1623</v>
      </c>
      <c r="D414" s="5" t="s">
        <v>468</v>
      </c>
      <c r="E414" s="5" t="s">
        <v>1624</v>
      </c>
      <c r="F414" s="6" t="s">
        <v>1625</v>
      </c>
    </row>
    <row r="415">
      <c r="A415" s="5" t="s">
        <v>13</v>
      </c>
      <c r="B415" s="5" t="s">
        <v>84</v>
      </c>
      <c r="C415" s="5" t="s">
        <v>1626</v>
      </c>
      <c r="D415" s="5" t="s">
        <v>468</v>
      </c>
      <c r="E415" s="5" t="s">
        <v>1611</v>
      </c>
      <c r="F415" s="6" t="s">
        <v>1627</v>
      </c>
    </row>
    <row r="416">
      <c r="A416" s="5" t="s">
        <v>13</v>
      </c>
      <c r="B416" s="5" t="s">
        <v>85</v>
      </c>
      <c r="C416" s="5" t="s">
        <v>1628</v>
      </c>
      <c r="D416" s="5" t="s">
        <v>468</v>
      </c>
      <c r="E416" s="5" t="s">
        <v>1629</v>
      </c>
      <c r="F416" s="6" t="s">
        <v>1630</v>
      </c>
    </row>
    <row r="417">
      <c r="A417" s="5" t="s">
        <v>13</v>
      </c>
      <c r="B417" s="5" t="s">
        <v>85</v>
      </c>
      <c r="C417" s="5" t="s">
        <v>1631</v>
      </c>
      <c r="D417" s="5" t="s">
        <v>468</v>
      </c>
      <c r="E417" s="5" t="s">
        <v>1632</v>
      </c>
      <c r="F417" s="6" t="s">
        <v>1633</v>
      </c>
    </row>
    <row r="418">
      <c r="A418" s="5" t="s">
        <v>13</v>
      </c>
      <c r="B418" s="5" t="s">
        <v>85</v>
      </c>
      <c r="C418" s="5" t="s">
        <v>1634</v>
      </c>
      <c r="D418" s="5" t="s">
        <v>468</v>
      </c>
      <c r="E418" s="5" t="s">
        <v>1635</v>
      </c>
      <c r="F418" s="6" t="s">
        <v>1636</v>
      </c>
    </row>
    <row r="419">
      <c r="A419" s="5" t="s">
        <v>13</v>
      </c>
      <c r="B419" s="5" t="s">
        <v>85</v>
      </c>
      <c r="C419" s="5" t="s">
        <v>1637</v>
      </c>
      <c r="D419" s="5" t="s">
        <v>468</v>
      </c>
      <c r="E419" s="5"/>
      <c r="F419" s="6" t="s">
        <v>1638</v>
      </c>
    </row>
    <row r="420">
      <c r="A420" s="5" t="s">
        <v>13</v>
      </c>
      <c r="B420" s="5" t="s">
        <v>85</v>
      </c>
      <c r="C420" s="5" t="s">
        <v>1639</v>
      </c>
      <c r="D420" s="5" t="s">
        <v>468</v>
      </c>
      <c r="E420" s="5"/>
      <c r="F420" s="6" t="s">
        <v>1640</v>
      </c>
    </row>
    <row r="421">
      <c r="A421" s="5" t="s">
        <v>13</v>
      </c>
      <c r="B421" s="5" t="s">
        <v>85</v>
      </c>
      <c r="C421" s="5" t="s">
        <v>1641</v>
      </c>
      <c r="D421" s="5" t="s">
        <v>468</v>
      </c>
      <c r="E421" s="5"/>
      <c r="F421" s="6" t="s">
        <v>1642</v>
      </c>
    </row>
    <row r="422">
      <c r="A422" s="5" t="s">
        <v>13</v>
      </c>
      <c r="B422" s="5" t="s">
        <v>85</v>
      </c>
      <c r="C422" s="5" t="s">
        <v>1643</v>
      </c>
      <c r="D422" s="5" t="s">
        <v>468</v>
      </c>
      <c r="E422" s="5" t="s">
        <v>1644</v>
      </c>
      <c r="F422" s="6" t="s">
        <v>1645</v>
      </c>
    </row>
    <row r="423">
      <c r="A423" s="5" t="s">
        <v>13</v>
      </c>
      <c r="B423" s="5" t="s">
        <v>85</v>
      </c>
      <c r="C423" s="5" t="s">
        <v>1646</v>
      </c>
      <c r="D423" s="5" t="s">
        <v>468</v>
      </c>
      <c r="E423" s="5" t="s">
        <v>1647</v>
      </c>
      <c r="F423" s="6" t="s">
        <v>1648</v>
      </c>
    </row>
    <row r="424">
      <c r="A424" s="5" t="s">
        <v>13</v>
      </c>
      <c r="B424" s="5" t="s">
        <v>85</v>
      </c>
      <c r="C424" s="5" t="s">
        <v>1649</v>
      </c>
      <c r="D424" s="5" t="s">
        <v>468</v>
      </c>
      <c r="E424" s="5" t="s">
        <v>1650</v>
      </c>
      <c r="F424" s="6" t="s">
        <v>1651</v>
      </c>
    </row>
    <row r="425">
      <c r="A425" s="5" t="s">
        <v>13</v>
      </c>
      <c r="B425" s="5" t="s">
        <v>85</v>
      </c>
      <c r="C425" s="5" t="s">
        <v>1652</v>
      </c>
      <c r="D425" s="5" t="s">
        <v>468</v>
      </c>
      <c r="E425" s="5" t="s">
        <v>1653</v>
      </c>
      <c r="F425" s="6" t="s">
        <v>1654</v>
      </c>
    </row>
    <row r="426">
      <c r="A426" s="5" t="s">
        <v>13</v>
      </c>
      <c r="B426" s="5" t="s">
        <v>85</v>
      </c>
      <c r="C426" s="5" t="s">
        <v>1655</v>
      </c>
      <c r="D426" s="5" t="s">
        <v>458</v>
      </c>
      <c r="E426" s="5" t="s">
        <v>1656</v>
      </c>
      <c r="F426" s="6" t="s">
        <v>1657</v>
      </c>
    </row>
    <row r="427">
      <c r="A427" s="5" t="s">
        <v>13</v>
      </c>
      <c r="B427" s="5" t="s">
        <v>85</v>
      </c>
      <c r="C427" s="5" t="s">
        <v>1658</v>
      </c>
      <c r="D427" s="5" t="s">
        <v>468</v>
      </c>
      <c r="E427" s="5"/>
      <c r="F427" s="6" t="s">
        <v>1659</v>
      </c>
    </row>
    <row r="428">
      <c r="A428" s="5" t="s">
        <v>13</v>
      </c>
      <c r="B428" s="5" t="s">
        <v>85</v>
      </c>
      <c r="C428" s="5" t="s">
        <v>1660</v>
      </c>
      <c r="D428" s="5" t="s">
        <v>468</v>
      </c>
      <c r="E428" s="5" t="s">
        <v>1661</v>
      </c>
      <c r="F428" s="6" t="s">
        <v>1662</v>
      </c>
    </row>
    <row r="429">
      <c r="A429" s="5" t="s">
        <v>13</v>
      </c>
      <c r="B429" s="5" t="s">
        <v>85</v>
      </c>
      <c r="C429" s="5" t="s">
        <v>1663</v>
      </c>
      <c r="D429" s="5" t="s">
        <v>548</v>
      </c>
      <c r="E429" s="5" t="s">
        <v>1664</v>
      </c>
      <c r="F429" s="6" t="s">
        <v>1665</v>
      </c>
    </row>
    <row r="430">
      <c r="A430" s="5" t="s">
        <v>13</v>
      </c>
      <c r="B430" s="5" t="s">
        <v>85</v>
      </c>
      <c r="C430" s="5" t="s">
        <v>1666</v>
      </c>
      <c r="D430" s="5" t="s">
        <v>458</v>
      </c>
      <c r="E430" s="5" t="s">
        <v>1667</v>
      </c>
      <c r="F430" s="6" t="s">
        <v>1668</v>
      </c>
    </row>
    <row r="431">
      <c r="A431" s="5" t="s">
        <v>13</v>
      </c>
      <c r="B431" s="5" t="s">
        <v>85</v>
      </c>
      <c r="C431" s="5" t="s">
        <v>1669</v>
      </c>
      <c r="D431" s="5" t="s">
        <v>468</v>
      </c>
      <c r="E431" s="5"/>
      <c r="F431" s="6" t="s">
        <v>1670</v>
      </c>
    </row>
    <row r="432">
      <c r="A432" s="5" t="s">
        <v>13</v>
      </c>
      <c r="B432" s="5" t="s">
        <v>85</v>
      </c>
      <c r="C432" s="5" t="s">
        <v>1671</v>
      </c>
      <c r="D432" s="5" t="s">
        <v>468</v>
      </c>
      <c r="E432" s="5" t="s">
        <v>1672</v>
      </c>
      <c r="F432" s="6" t="s">
        <v>1673</v>
      </c>
    </row>
    <row r="433">
      <c r="A433" s="5" t="s">
        <v>13</v>
      </c>
      <c r="B433" s="5" t="s">
        <v>85</v>
      </c>
      <c r="C433" s="5" t="s">
        <v>1674</v>
      </c>
      <c r="D433" s="5" t="s">
        <v>468</v>
      </c>
      <c r="E433" s="5" t="s">
        <v>1675</v>
      </c>
      <c r="F433" s="6" t="s">
        <v>1676</v>
      </c>
    </row>
    <row r="434">
      <c r="A434" s="5" t="s">
        <v>13</v>
      </c>
      <c r="B434" s="5" t="s">
        <v>86</v>
      </c>
      <c r="C434" s="5" t="s">
        <v>1677</v>
      </c>
      <c r="D434" s="5" t="s">
        <v>468</v>
      </c>
      <c r="E434" s="5" t="s">
        <v>1678</v>
      </c>
      <c r="F434" s="6" t="s">
        <v>1679</v>
      </c>
    </row>
    <row r="435">
      <c r="A435" s="5" t="s">
        <v>13</v>
      </c>
      <c r="B435" s="5" t="s">
        <v>86</v>
      </c>
      <c r="C435" s="5" t="s">
        <v>1680</v>
      </c>
      <c r="D435" s="5" t="s">
        <v>468</v>
      </c>
      <c r="E435" s="5" t="s">
        <v>1681</v>
      </c>
      <c r="F435" s="6" t="s">
        <v>1682</v>
      </c>
    </row>
    <row r="436">
      <c r="A436" s="5" t="s">
        <v>13</v>
      </c>
      <c r="B436" s="5" t="s">
        <v>86</v>
      </c>
      <c r="C436" s="5" t="s">
        <v>1683</v>
      </c>
      <c r="D436" s="5" t="s">
        <v>468</v>
      </c>
      <c r="E436" s="5" t="s">
        <v>1684</v>
      </c>
      <c r="F436" s="6" t="s">
        <v>1685</v>
      </c>
    </row>
    <row r="437">
      <c r="A437" s="5" t="s">
        <v>13</v>
      </c>
      <c r="B437" s="5" t="s">
        <v>86</v>
      </c>
      <c r="C437" s="5" t="s">
        <v>1686</v>
      </c>
      <c r="D437" s="5" t="s">
        <v>468</v>
      </c>
      <c r="E437" s="5" t="s">
        <v>1687</v>
      </c>
      <c r="F437" s="6" t="s">
        <v>1688</v>
      </c>
    </row>
    <row r="438">
      <c r="A438" s="5" t="s">
        <v>13</v>
      </c>
      <c r="B438" s="5" t="s">
        <v>86</v>
      </c>
      <c r="C438" s="5" t="s">
        <v>1689</v>
      </c>
      <c r="D438" s="5" t="s">
        <v>468</v>
      </c>
      <c r="E438" s="5" t="s">
        <v>1690</v>
      </c>
      <c r="F438" s="6" t="s">
        <v>1691</v>
      </c>
    </row>
    <row r="439">
      <c r="A439" s="5" t="s">
        <v>13</v>
      </c>
      <c r="B439" s="5" t="s">
        <v>86</v>
      </c>
      <c r="C439" s="5" t="s">
        <v>1692</v>
      </c>
      <c r="D439" s="5" t="s">
        <v>468</v>
      </c>
      <c r="E439" s="5" t="s">
        <v>1693</v>
      </c>
      <c r="F439" s="6" t="s">
        <v>1694</v>
      </c>
    </row>
    <row r="440">
      <c r="A440" s="5" t="s">
        <v>13</v>
      </c>
      <c r="B440" s="5" t="s">
        <v>86</v>
      </c>
      <c r="C440" s="5" t="s">
        <v>1695</v>
      </c>
      <c r="D440" s="5" t="s">
        <v>468</v>
      </c>
      <c r="E440" s="5" t="s">
        <v>1696</v>
      </c>
      <c r="F440" s="6" t="s">
        <v>1697</v>
      </c>
    </row>
    <row r="441">
      <c r="A441" s="5" t="s">
        <v>13</v>
      </c>
      <c r="B441" s="5" t="s">
        <v>86</v>
      </c>
      <c r="C441" s="5" t="s">
        <v>1698</v>
      </c>
      <c r="D441" s="5" t="s">
        <v>468</v>
      </c>
      <c r="E441" s="5" t="s">
        <v>1699</v>
      </c>
      <c r="F441" s="6" t="s">
        <v>1700</v>
      </c>
    </row>
    <row r="442">
      <c r="A442" s="5" t="s">
        <v>13</v>
      </c>
      <c r="B442" s="5" t="s">
        <v>86</v>
      </c>
      <c r="C442" s="5" t="s">
        <v>1701</v>
      </c>
      <c r="D442" s="5" t="s">
        <v>468</v>
      </c>
      <c r="E442" s="5" t="s">
        <v>1702</v>
      </c>
      <c r="F442" s="6" t="s">
        <v>1703</v>
      </c>
    </row>
    <row r="443">
      <c r="A443" s="5" t="s">
        <v>13</v>
      </c>
      <c r="B443" s="5" t="s">
        <v>86</v>
      </c>
      <c r="C443" s="5" t="s">
        <v>1704</v>
      </c>
      <c r="D443" s="5" t="s">
        <v>468</v>
      </c>
      <c r="E443" s="5" t="s">
        <v>1705</v>
      </c>
      <c r="F443" s="6" t="s">
        <v>1706</v>
      </c>
    </row>
    <row r="444">
      <c r="A444" s="5" t="s">
        <v>13</v>
      </c>
      <c r="B444" s="5" t="s">
        <v>86</v>
      </c>
      <c r="C444" s="5" t="s">
        <v>86</v>
      </c>
      <c r="D444" s="5" t="s">
        <v>468</v>
      </c>
      <c r="E444" s="5"/>
      <c r="F444" s="6" t="s">
        <v>1707</v>
      </c>
    </row>
    <row r="445">
      <c r="A445" s="5" t="s">
        <v>13</v>
      </c>
      <c r="B445" s="5" t="s">
        <v>86</v>
      </c>
      <c r="C445" s="5" t="s">
        <v>1708</v>
      </c>
      <c r="D445" s="5" t="s">
        <v>458</v>
      </c>
      <c r="E445" s="5" t="s">
        <v>1709</v>
      </c>
      <c r="F445" s="6" t="s">
        <v>1710</v>
      </c>
    </row>
    <row r="446">
      <c r="A446" s="5" t="s">
        <v>13</v>
      </c>
      <c r="B446" s="5" t="s">
        <v>86</v>
      </c>
      <c r="C446" s="5" t="s">
        <v>1711</v>
      </c>
      <c r="D446" s="5" t="s">
        <v>468</v>
      </c>
      <c r="E446" s="5" t="s">
        <v>1712</v>
      </c>
      <c r="F446" s="6" t="s">
        <v>1713</v>
      </c>
    </row>
    <row r="447">
      <c r="A447" s="5" t="s">
        <v>13</v>
      </c>
      <c r="B447" s="5" t="s">
        <v>86</v>
      </c>
      <c r="C447" s="5" t="s">
        <v>1714</v>
      </c>
      <c r="D447" s="5" t="s">
        <v>468</v>
      </c>
      <c r="E447" s="5" t="s">
        <v>1715</v>
      </c>
      <c r="F447" s="6" t="s">
        <v>1716</v>
      </c>
    </row>
    <row r="448">
      <c r="A448" s="5" t="s">
        <v>13</v>
      </c>
      <c r="B448" s="5" t="s">
        <v>86</v>
      </c>
      <c r="C448" s="5" t="s">
        <v>1717</v>
      </c>
      <c r="D448" s="5" t="s">
        <v>548</v>
      </c>
      <c r="E448" s="5" t="s">
        <v>1718</v>
      </c>
      <c r="F448" s="6" t="s">
        <v>1719</v>
      </c>
    </row>
    <row r="449">
      <c r="A449" s="5" t="s">
        <v>13</v>
      </c>
      <c r="B449" s="5" t="s">
        <v>86</v>
      </c>
      <c r="C449" s="5" t="s">
        <v>1720</v>
      </c>
      <c r="D449" s="5" t="s">
        <v>458</v>
      </c>
      <c r="E449" s="5" t="s">
        <v>1721</v>
      </c>
      <c r="F449" s="6" t="s">
        <v>1722</v>
      </c>
    </row>
    <row r="450">
      <c r="A450" s="5" t="s">
        <v>13</v>
      </c>
      <c r="B450" s="5" t="s">
        <v>86</v>
      </c>
      <c r="C450" s="5" t="s">
        <v>1723</v>
      </c>
      <c r="D450" s="5" t="s">
        <v>548</v>
      </c>
      <c r="E450" s="5" t="s">
        <v>1724</v>
      </c>
      <c r="F450" s="6" t="s">
        <v>1725</v>
      </c>
    </row>
    <row r="451">
      <c r="A451" s="5" t="s">
        <v>13</v>
      </c>
      <c r="B451" s="5" t="s">
        <v>86</v>
      </c>
      <c r="C451" s="5" t="s">
        <v>1726</v>
      </c>
      <c r="D451" s="5" t="s">
        <v>468</v>
      </c>
      <c r="E451" s="5" t="s">
        <v>1727</v>
      </c>
      <c r="F451" s="6" t="s">
        <v>1728</v>
      </c>
    </row>
    <row r="452">
      <c r="A452" s="5" t="s">
        <v>13</v>
      </c>
      <c r="B452" s="5" t="s">
        <v>87</v>
      </c>
      <c r="C452" s="5" t="s">
        <v>1729</v>
      </c>
      <c r="D452" s="5" t="s">
        <v>468</v>
      </c>
      <c r="E452" s="5" t="s">
        <v>1730</v>
      </c>
      <c r="F452" s="6" t="s">
        <v>1731</v>
      </c>
    </row>
    <row r="453">
      <c r="A453" s="5" t="s">
        <v>13</v>
      </c>
      <c r="B453" s="5" t="s">
        <v>87</v>
      </c>
      <c r="C453" s="5" t="s">
        <v>1732</v>
      </c>
      <c r="D453" s="5" t="s">
        <v>468</v>
      </c>
      <c r="E453" s="5" t="s">
        <v>1733</v>
      </c>
      <c r="F453" s="6" t="s">
        <v>1734</v>
      </c>
    </row>
    <row r="454">
      <c r="A454" s="5" t="s">
        <v>13</v>
      </c>
      <c r="B454" s="5" t="s">
        <v>87</v>
      </c>
      <c r="C454" s="5" t="s">
        <v>1735</v>
      </c>
      <c r="D454" s="5" t="s">
        <v>468</v>
      </c>
      <c r="E454" s="5" t="s">
        <v>1736</v>
      </c>
      <c r="F454" s="6" t="s">
        <v>1737</v>
      </c>
    </row>
    <row r="455">
      <c r="A455" s="5" t="s">
        <v>13</v>
      </c>
      <c r="B455" s="5" t="s">
        <v>87</v>
      </c>
      <c r="C455" s="5" t="s">
        <v>1738</v>
      </c>
      <c r="D455" s="5" t="s">
        <v>468</v>
      </c>
      <c r="E455" s="5" t="s">
        <v>1739</v>
      </c>
      <c r="F455" s="6" t="s">
        <v>1740</v>
      </c>
    </row>
    <row r="456">
      <c r="A456" s="5" t="s">
        <v>13</v>
      </c>
      <c r="B456" s="5" t="s">
        <v>87</v>
      </c>
      <c r="C456" s="5" t="s">
        <v>1741</v>
      </c>
      <c r="D456" s="5" t="s">
        <v>468</v>
      </c>
      <c r="E456" s="5" t="s">
        <v>1742</v>
      </c>
      <c r="F456" s="6" t="s">
        <v>1743</v>
      </c>
    </row>
    <row r="457">
      <c r="A457" s="5" t="s">
        <v>13</v>
      </c>
      <c r="B457" s="5" t="s">
        <v>87</v>
      </c>
      <c r="C457" s="5" t="s">
        <v>1744</v>
      </c>
      <c r="D457" s="5" t="s">
        <v>468</v>
      </c>
      <c r="E457" s="5" t="s">
        <v>1745</v>
      </c>
      <c r="F457" s="6" t="s">
        <v>1746</v>
      </c>
    </row>
    <row r="458">
      <c r="A458" s="5" t="s">
        <v>13</v>
      </c>
      <c r="B458" s="5" t="s">
        <v>87</v>
      </c>
      <c r="C458" s="5" t="s">
        <v>1747</v>
      </c>
      <c r="D458" s="5" t="s">
        <v>468</v>
      </c>
      <c r="E458" s="5" t="s">
        <v>1748</v>
      </c>
      <c r="F458" s="6" t="s">
        <v>1749</v>
      </c>
    </row>
    <row r="459">
      <c r="A459" s="5" t="s">
        <v>13</v>
      </c>
      <c r="B459" s="5" t="s">
        <v>87</v>
      </c>
      <c r="C459" s="5" t="s">
        <v>1750</v>
      </c>
      <c r="D459" s="5" t="s">
        <v>468</v>
      </c>
      <c r="E459" s="5"/>
      <c r="F459" s="6" t="s">
        <v>1751</v>
      </c>
    </row>
    <row r="460">
      <c r="A460" s="5" t="s">
        <v>13</v>
      </c>
      <c r="B460" s="5" t="s">
        <v>87</v>
      </c>
      <c r="C460" s="5" t="s">
        <v>1752</v>
      </c>
      <c r="D460" s="5" t="s">
        <v>468</v>
      </c>
      <c r="E460" s="5" t="s">
        <v>1753</v>
      </c>
      <c r="F460" s="6" t="s">
        <v>1754</v>
      </c>
    </row>
    <row r="461">
      <c r="A461" s="5" t="s">
        <v>13</v>
      </c>
      <c r="B461" s="5" t="s">
        <v>87</v>
      </c>
      <c r="C461" s="5" t="s">
        <v>1755</v>
      </c>
      <c r="D461" s="5" t="s">
        <v>468</v>
      </c>
      <c r="E461" s="5"/>
      <c r="F461" s="6" t="s">
        <v>1756</v>
      </c>
    </row>
    <row r="462">
      <c r="A462" s="5" t="s">
        <v>13</v>
      </c>
      <c r="B462" s="5" t="s">
        <v>87</v>
      </c>
      <c r="C462" s="5" t="s">
        <v>1757</v>
      </c>
      <c r="D462" s="5" t="s">
        <v>468</v>
      </c>
      <c r="E462" s="5" t="s">
        <v>1758</v>
      </c>
      <c r="F462" s="6" t="s">
        <v>1759</v>
      </c>
    </row>
    <row r="463">
      <c r="A463" s="5" t="s">
        <v>13</v>
      </c>
      <c r="B463" s="5" t="s">
        <v>87</v>
      </c>
      <c r="C463" s="5" t="s">
        <v>1760</v>
      </c>
      <c r="D463" s="5" t="s">
        <v>468</v>
      </c>
      <c r="E463" s="5"/>
      <c r="F463" s="6" t="s">
        <v>1761</v>
      </c>
    </row>
    <row r="464">
      <c r="A464" s="5" t="s">
        <v>13</v>
      </c>
      <c r="B464" s="5" t="s">
        <v>87</v>
      </c>
      <c r="C464" s="5" t="s">
        <v>1762</v>
      </c>
      <c r="D464" s="5" t="s">
        <v>468</v>
      </c>
      <c r="E464" s="5"/>
      <c r="F464" s="6" t="s">
        <v>1763</v>
      </c>
    </row>
    <row r="465">
      <c r="A465" s="5" t="s">
        <v>13</v>
      </c>
      <c r="B465" s="5" t="s">
        <v>88</v>
      </c>
      <c r="C465" s="5" t="s">
        <v>1764</v>
      </c>
      <c r="D465" s="5" t="s">
        <v>468</v>
      </c>
      <c r="E465" s="5"/>
      <c r="F465" s="6" t="s">
        <v>1765</v>
      </c>
    </row>
    <row r="466">
      <c r="A466" s="5" t="s">
        <v>13</v>
      </c>
      <c r="B466" s="5" t="s">
        <v>88</v>
      </c>
      <c r="C466" s="5" t="s">
        <v>1766</v>
      </c>
      <c r="D466" s="5" t="s">
        <v>468</v>
      </c>
      <c r="E466" s="5"/>
      <c r="F466" s="6" t="s">
        <v>1767</v>
      </c>
    </row>
    <row r="467">
      <c r="A467" s="5" t="s">
        <v>13</v>
      </c>
      <c r="B467" s="5" t="s">
        <v>88</v>
      </c>
      <c r="C467" s="5" t="s">
        <v>1768</v>
      </c>
      <c r="D467" s="5" t="s">
        <v>468</v>
      </c>
      <c r="E467" s="5"/>
      <c r="F467" s="6" t="s">
        <v>1769</v>
      </c>
    </row>
    <row r="468">
      <c r="A468" s="5" t="s">
        <v>13</v>
      </c>
      <c r="B468" s="5" t="s">
        <v>88</v>
      </c>
      <c r="C468" s="5" t="s">
        <v>1770</v>
      </c>
      <c r="D468" s="5" t="s">
        <v>468</v>
      </c>
      <c r="E468" s="5"/>
      <c r="F468" s="6" t="s">
        <v>1771</v>
      </c>
    </row>
    <row r="469">
      <c r="A469" s="5" t="s">
        <v>13</v>
      </c>
      <c r="B469" s="5" t="s">
        <v>88</v>
      </c>
      <c r="C469" s="5" t="s">
        <v>1772</v>
      </c>
      <c r="D469" s="5" t="s">
        <v>468</v>
      </c>
      <c r="E469" s="5" t="s">
        <v>1773</v>
      </c>
      <c r="F469" s="6" t="s">
        <v>1774</v>
      </c>
    </row>
    <row r="470">
      <c r="A470" s="5" t="s">
        <v>13</v>
      </c>
      <c r="B470" s="5" t="s">
        <v>88</v>
      </c>
      <c r="C470" s="5" t="s">
        <v>1775</v>
      </c>
      <c r="D470" s="5" t="s">
        <v>468</v>
      </c>
      <c r="E470" s="5" t="s">
        <v>1776</v>
      </c>
      <c r="F470" s="6" t="s">
        <v>1777</v>
      </c>
    </row>
    <row r="471">
      <c r="A471" s="5" t="s">
        <v>13</v>
      </c>
      <c r="B471" s="5" t="s">
        <v>88</v>
      </c>
      <c r="C471" s="5" t="s">
        <v>1778</v>
      </c>
      <c r="D471" s="5" t="s">
        <v>468</v>
      </c>
      <c r="E471" s="5" t="s">
        <v>1779</v>
      </c>
      <c r="F471" s="6" t="s">
        <v>1780</v>
      </c>
    </row>
    <row r="472">
      <c r="A472" s="5" t="s">
        <v>13</v>
      </c>
      <c r="B472" s="5" t="s">
        <v>88</v>
      </c>
      <c r="C472" s="5" t="s">
        <v>1781</v>
      </c>
      <c r="D472" s="5" t="s">
        <v>468</v>
      </c>
      <c r="E472" s="5" t="s">
        <v>1782</v>
      </c>
      <c r="F472" s="6" t="s">
        <v>1783</v>
      </c>
    </row>
    <row r="473">
      <c r="A473" s="5" t="s">
        <v>13</v>
      </c>
      <c r="B473" s="5" t="s">
        <v>88</v>
      </c>
      <c r="C473" s="5" t="s">
        <v>1784</v>
      </c>
      <c r="D473" s="5" t="s">
        <v>468</v>
      </c>
      <c r="E473" s="5" t="s">
        <v>1678</v>
      </c>
      <c r="F473" s="6" t="s">
        <v>1785</v>
      </c>
    </row>
    <row r="474">
      <c r="A474" s="5" t="s">
        <v>13</v>
      </c>
      <c r="B474" s="5" t="s">
        <v>88</v>
      </c>
      <c r="C474" s="5" t="s">
        <v>1786</v>
      </c>
      <c r="D474" s="5" t="s">
        <v>468</v>
      </c>
      <c r="E474" s="5" t="s">
        <v>1787</v>
      </c>
      <c r="F474" s="6" t="s">
        <v>1788</v>
      </c>
    </row>
    <row r="475">
      <c r="A475" s="5" t="s">
        <v>13</v>
      </c>
      <c r="B475" s="5" t="s">
        <v>88</v>
      </c>
      <c r="C475" s="5" t="s">
        <v>1789</v>
      </c>
      <c r="D475" s="5" t="s">
        <v>468</v>
      </c>
      <c r="E475" s="5" t="s">
        <v>1790</v>
      </c>
      <c r="F475" s="6" t="s">
        <v>1791</v>
      </c>
    </row>
    <row r="476">
      <c r="A476" s="5" t="s">
        <v>13</v>
      </c>
      <c r="B476" s="5" t="s">
        <v>88</v>
      </c>
      <c r="C476" s="5" t="s">
        <v>1792</v>
      </c>
      <c r="D476" s="5" t="s">
        <v>468</v>
      </c>
      <c r="E476" s="5"/>
      <c r="F476" s="6" t="s">
        <v>1793</v>
      </c>
    </row>
    <row r="477">
      <c r="A477" s="5" t="s">
        <v>13</v>
      </c>
      <c r="B477" s="5" t="s">
        <v>88</v>
      </c>
      <c r="C477" s="5" t="s">
        <v>1794</v>
      </c>
      <c r="D477" s="5" t="s">
        <v>468</v>
      </c>
      <c r="E477" s="5"/>
      <c r="F477" s="6" t="s">
        <v>1795</v>
      </c>
    </row>
    <row r="478">
      <c r="A478" s="5" t="s">
        <v>13</v>
      </c>
      <c r="B478" s="5" t="s">
        <v>88</v>
      </c>
      <c r="C478" s="5" t="s">
        <v>1796</v>
      </c>
      <c r="D478" s="5" t="s">
        <v>468</v>
      </c>
      <c r="E478" s="5" t="s">
        <v>1469</v>
      </c>
      <c r="F478" s="6" t="s">
        <v>1797</v>
      </c>
    </row>
    <row r="479">
      <c r="A479" s="5" t="s">
        <v>13</v>
      </c>
      <c r="B479" s="5" t="s">
        <v>88</v>
      </c>
      <c r="C479" s="5" t="s">
        <v>1798</v>
      </c>
      <c r="D479" s="5" t="s">
        <v>468</v>
      </c>
      <c r="E479" s="5" t="s">
        <v>1799</v>
      </c>
      <c r="F479" s="6" t="s">
        <v>1800</v>
      </c>
    </row>
    <row r="480">
      <c r="A480" s="5" t="s">
        <v>13</v>
      </c>
      <c r="B480" s="5" t="s">
        <v>88</v>
      </c>
      <c r="C480" s="5" t="s">
        <v>1801</v>
      </c>
      <c r="D480" s="5" t="s">
        <v>468</v>
      </c>
      <c r="E480" s="5" t="s">
        <v>1469</v>
      </c>
      <c r="F480" s="6" t="s">
        <v>1802</v>
      </c>
    </row>
    <row r="481">
      <c r="A481" s="5" t="s">
        <v>13</v>
      </c>
      <c r="B481" s="5" t="s">
        <v>88</v>
      </c>
      <c r="C481" s="5" t="s">
        <v>1803</v>
      </c>
      <c r="D481" s="5" t="s">
        <v>468</v>
      </c>
      <c r="E481" s="5" t="s">
        <v>1804</v>
      </c>
      <c r="F481" s="6" t="s">
        <v>1805</v>
      </c>
    </row>
    <row r="482">
      <c r="A482" s="5" t="s">
        <v>13</v>
      </c>
      <c r="B482" s="5" t="s">
        <v>88</v>
      </c>
      <c r="C482" s="5" t="s">
        <v>1806</v>
      </c>
      <c r="D482" s="5" t="s">
        <v>468</v>
      </c>
      <c r="E482" s="5"/>
      <c r="F482" s="6" t="s">
        <v>1807</v>
      </c>
    </row>
    <row r="483">
      <c r="A483" s="5" t="s">
        <v>13</v>
      </c>
      <c r="B483" s="5" t="s">
        <v>88</v>
      </c>
      <c r="C483" s="5" t="s">
        <v>1808</v>
      </c>
      <c r="D483" s="5" t="s">
        <v>468</v>
      </c>
      <c r="E483" s="5" t="s">
        <v>1809</v>
      </c>
      <c r="F483" s="6" t="s">
        <v>1810</v>
      </c>
    </row>
    <row r="484">
      <c r="A484" s="5" t="s">
        <v>13</v>
      </c>
      <c r="B484" s="5" t="s">
        <v>88</v>
      </c>
      <c r="C484" s="5" t="s">
        <v>1811</v>
      </c>
      <c r="D484" s="5" t="s">
        <v>468</v>
      </c>
      <c r="E484" s="5" t="s">
        <v>1812</v>
      </c>
      <c r="F484" s="6" t="s">
        <v>1813</v>
      </c>
    </row>
    <row r="485">
      <c r="A485" s="5" t="s">
        <v>13</v>
      </c>
      <c r="B485" s="5" t="s">
        <v>88</v>
      </c>
      <c r="C485" s="5" t="s">
        <v>1814</v>
      </c>
      <c r="D485" s="5" t="s">
        <v>468</v>
      </c>
      <c r="E485" s="5" t="s">
        <v>1815</v>
      </c>
      <c r="F485" s="6" t="s">
        <v>1816</v>
      </c>
    </row>
    <row r="486">
      <c r="A486" s="5" t="s">
        <v>13</v>
      </c>
      <c r="B486" s="5" t="s">
        <v>88</v>
      </c>
      <c r="C486" s="5" t="s">
        <v>1817</v>
      </c>
      <c r="D486" s="5" t="s">
        <v>468</v>
      </c>
      <c r="E486" s="5" t="s">
        <v>1818</v>
      </c>
      <c r="F486" s="6" t="s">
        <v>1819</v>
      </c>
    </row>
    <row r="487">
      <c r="A487" s="5" t="s">
        <v>13</v>
      </c>
      <c r="B487" s="5" t="s">
        <v>88</v>
      </c>
      <c r="C487" s="5" t="s">
        <v>1820</v>
      </c>
      <c r="D487" s="5" t="s">
        <v>468</v>
      </c>
      <c r="E487" s="5" t="s">
        <v>1821</v>
      </c>
      <c r="F487" s="6" t="s">
        <v>1822</v>
      </c>
    </row>
    <row r="488">
      <c r="A488" s="5" t="s">
        <v>13</v>
      </c>
      <c r="B488" s="5" t="s">
        <v>88</v>
      </c>
      <c r="C488" s="5" t="s">
        <v>1823</v>
      </c>
      <c r="D488" s="5" t="s">
        <v>468</v>
      </c>
      <c r="E488" s="5" t="s">
        <v>1824</v>
      </c>
      <c r="F488" s="6" t="s">
        <v>1825</v>
      </c>
    </row>
    <row r="489">
      <c r="A489" s="5" t="s">
        <v>13</v>
      </c>
      <c r="B489" s="5" t="s">
        <v>88</v>
      </c>
      <c r="C489" s="5" t="s">
        <v>1826</v>
      </c>
      <c r="D489" s="5" t="s">
        <v>468</v>
      </c>
      <c r="E489" s="5" t="s">
        <v>1827</v>
      </c>
      <c r="F489" s="6" t="s">
        <v>1828</v>
      </c>
    </row>
    <row r="490">
      <c r="A490" s="5" t="s">
        <v>13</v>
      </c>
      <c r="B490" s="5" t="s">
        <v>88</v>
      </c>
      <c r="C490" s="5" t="s">
        <v>1829</v>
      </c>
      <c r="D490" s="5" t="s">
        <v>468</v>
      </c>
      <c r="E490" s="5"/>
      <c r="F490" s="6" t="s">
        <v>1830</v>
      </c>
    </row>
    <row r="491">
      <c r="A491" s="5" t="s">
        <v>13</v>
      </c>
      <c r="B491" s="5" t="s">
        <v>88</v>
      </c>
      <c r="C491" s="5" t="s">
        <v>1831</v>
      </c>
      <c r="D491" s="5" t="s">
        <v>468</v>
      </c>
      <c r="E491" s="5" t="s">
        <v>1832</v>
      </c>
      <c r="F491" s="6" t="s">
        <v>1833</v>
      </c>
    </row>
    <row r="492">
      <c r="A492" s="5" t="s">
        <v>13</v>
      </c>
      <c r="B492" s="5" t="s">
        <v>88</v>
      </c>
      <c r="C492" s="5" t="s">
        <v>1834</v>
      </c>
      <c r="D492" s="5" t="s">
        <v>468</v>
      </c>
      <c r="E492" s="5" t="s">
        <v>1835</v>
      </c>
      <c r="F492" s="6" t="s">
        <v>1836</v>
      </c>
    </row>
    <row r="493">
      <c r="A493" s="5" t="s">
        <v>13</v>
      </c>
      <c r="B493" s="5" t="s">
        <v>88</v>
      </c>
      <c r="C493" s="5" t="s">
        <v>1837</v>
      </c>
      <c r="D493" s="5" t="s">
        <v>468</v>
      </c>
      <c r="E493" s="5" t="s">
        <v>1838</v>
      </c>
      <c r="F493" s="6" t="s">
        <v>1839</v>
      </c>
    </row>
    <row r="494">
      <c r="A494" s="5" t="s">
        <v>13</v>
      </c>
      <c r="B494" s="5" t="s">
        <v>88</v>
      </c>
      <c r="C494" s="5" t="s">
        <v>1840</v>
      </c>
      <c r="D494" s="5" t="s">
        <v>468</v>
      </c>
      <c r="E494" s="5" t="s">
        <v>1841</v>
      </c>
      <c r="F494" s="6" t="s">
        <v>1842</v>
      </c>
    </row>
    <row r="495">
      <c r="A495" s="5" t="s">
        <v>13</v>
      </c>
      <c r="B495" s="5" t="s">
        <v>88</v>
      </c>
      <c r="C495" s="5" t="s">
        <v>1843</v>
      </c>
      <c r="D495" s="5" t="s">
        <v>468</v>
      </c>
      <c r="E495" s="5" t="s">
        <v>1844</v>
      </c>
      <c r="F495" s="6" t="s">
        <v>1845</v>
      </c>
    </row>
    <row r="496">
      <c r="A496" s="5" t="s">
        <v>13</v>
      </c>
      <c r="B496" s="5" t="s">
        <v>88</v>
      </c>
      <c r="C496" s="5" t="s">
        <v>1846</v>
      </c>
      <c r="D496" s="5" t="s">
        <v>468</v>
      </c>
      <c r="E496" s="5"/>
      <c r="F496" s="6" t="s">
        <v>1847</v>
      </c>
    </row>
    <row r="497">
      <c r="A497" s="5" t="s">
        <v>13</v>
      </c>
      <c r="B497" s="5" t="s">
        <v>88</v>
      </c>
      <c r="C497" s="5" t="s">
        <v>1848</v>
      </c>
      <c r="D497" s="5" t="s">
        <v>468</v>
      </c>
      <c r="E497" s="5"/>
      <c r="F497" s="6" t="s">
        <v>1849</v>
      </c>
    </row>
    <row r="498">
      <c r="A498" s="5" t="s">
        <v>13</v>
      </c>
      <c r="B498" s="5" t="s">
        <v>88</v>
      </c>
      <c r="C498" s="5" t="s">
        <v>1850</v>
      </c>
      <c r="D498" s="5" t="s">
        <v>458</v>
      </c>
      <c r="E498" s="5" t="s">
        <v>1851</v>
      </c>
      <c r="F498" s="6" t="s">
        <v>1852</v>
      </c>
    </row>
    <row r="499">
      <c r="A499" s="5" t="s">
        <v>13</v>
      </c>
      <c r="B499" s="5" t="s">
        <v>88</v>
      </c>
      <c r="C499" s="5" t="s">
        <v>1853</v>
      </c>
      <c r="D499" s="5" t="s">
        <v>548</v>
      </c>
      <c r="E499" s="5" t="s">
        <v>1854</v>
      </c>
      <c r="F499" s="6" t="s">
        <v>1855</v>
      </c>
    </row>
    <row r="500">
      <c r="A500" s="5" t="s">
        <v>13</v>
      </c>
      <c r="B500" s="5" t="s">
        <v>88</v>
      </c>
      <c r="C500" s="5" t="s">
        <v>1856</v>
      </c>
      <c r="D500" s="5" t="s">
        <v>548</v>
      </c>
      <c r="E500" s="5" t="s">
        <v>1857</v>
      </c>
      <c r="F500" s="6" t="s">
        <v>1858</v>
      </c>
    </row>
    <row r="501">
      <c r="A501" s="5" t="s">
        <v>13</v>
      </c>
      <c r="B501" s="5" t="s">
        <v>88</v>
      </c>
      <c r="C501" s="5" t="s">
        <v>1859</v>
      </c>
      <c r="D501" s="5" t="s">
        <v>468</v>
      </c>
      <c r="E501" s="5"/>
      <c r="F501" s="6" t="s">
        <v>1860</v>
      </c>
    </row>
    <row r="502">
      <c r="A502" s="5" t="s">
        <v>13</v>
      </c>
      <c r="B502" s="5" t="s">
        <v>88</v>
      </c>
      <c r="C502" s="5" t="s">
        <v>1861</v>
      </c>
      <c r="D502" s="5" t="s">
        <v>468</v>
      </c>
      <c r="E502" s="5" t="s">
        <v>1862</v>
      </c>
      <c r="F502" s="6" t="s">
        <v>1863</v>
      </c>
    </row>
    <row r="503">
      <c r="A503" s="5" t="s">
        <v>13</v>
      </c>
      <c r="B503" s="5" t="s">
        <v>88</v>
      </c>
      <c r="C503" s="5" t="s">
        <v>1864</v>
      </c>
      <c r="D503" s="5" t="s">
        <v>468</v>
      </c>
      <c r="E503" s="5" t="s">
        <v>1865</v>
      </c>
      <c r="F503" s="6" t="s">
        <v>1866</v>
      </c>
    </row>
    <row r="504">
      <c r="A504" s="5" t="s">
        <v>13</v>
      </c>
      <c r="B504" s="5" t="s">
        <v>88</v>
      </c>
      <c r="C504" s="5" t="s">
        <v>1867</v>
      </c>
      <c r="D504" s="5" t="s">
        <v>468</v>
      </c>
      <c r="E504" s="5"/>
      <c r="F504" s="6" t="s">
        <v>1868</v>
      </c>
    </row>
    <row r="505">
      <c r="A505" s="5" t="s">
        <v>13</v>
      </c>
      <c r="B505" s="5" t="s">
        <v>88</v>
      </c>
      <c r="C505" s="5" t="s">
        <v>1869</v>
      </c>
      <c r="D505" s="5" t="s">
        <v>468</v>
      </c>
      <c r="E505" s="5" t="s">
        <v>1870</v>
      </c>
      <c r="F505" s="6" t="s">
        <v>1871</v>
      </c>
    </row>
    <row r="506">
      <c r="A506" s="5" t="s">
        <v>13</v>
      </c>
      <c r="B506" s="5" t="s">
        <v>88</v>
      </c>
      <c r="C506" s="5" t="s">
        <v>1872</v>
      </c>
      <c r="D506" s="5" t="s">
        <v>468</v>
      </c>
      <c r="E506" s="5" t="s">
        <v>1873</v>
      </c>
      <c r="F506" s="6" t="s">
        <v>1874</v>
      </c>
    </row>
    <row r="507">
      <c r="A507" s="5" t="s">
        <v>13</v>
      </c>
      <c r="B507" s="5" t="s">
        <v>88</v>
      </c>
      <c r="C507" s="5" t="s">
        <v>1875</v>
      </c>
      <c r="D507" s="5" t="s">
        <v>468</v>
      </c>
      <c r="E507" s="5" t="s">
        <v>1876</v>
      </c>
      <c r="F507" s="6" t="s">
        <v>1877</v>
      </c>
    </row>
    <row r="508">
      <c r="A508" s="5" t="s">
        <v>13</v>
      </c>
      <c r="B508" s="5" t="s">
        <v>88</v>
      </c>
      <c r="C508" s="5" t="s">
        <v>1878</v>
      </c>
      <c r="D508" s="5" t="s">
        <v>468</v>
      </c>
      <c r="E508" s="5" t="s">
        <v>1879</v>
      </c>
      <c r="F508" s="6" t="s">
        <v>1880</v>
      </c>
    </row>
    <row r="509">
      <c r="A509" s="5" t="s">
        <v>13</v>
      </c>
      <c r="B509" s="5" t="s">
        <v>88</v>
      </c>
      <c r="C509" s="5" t="s">
        <v>1881</v>
      </c>
      <c r="D509" s="5" t="s">
        <v>468</v>
      </c>
      <c r="E509" s="5" t="s">
        <v>1882</v>
      </c>
      <c r="F509" s="6" t="s">
        <v>1883</v>
      </c>
    </row>
    <row r="510">
      <c r="A510" s="5" t="s">
        <v>13</v>
      </c>
      <c r="B510" s="5" t="s">
        <v>88</v>
      </c>
      <c r="C510" s="5" t="s">
        <v>1884</v>
      </c>
      <c r="D510" s="5" t="s">
        <v>468</v>
      </c>
      <c r="E510" s="5" t="s">
        <v>1885</v>
      </c>
      <c r="F510" s="6" t="s">
        <v>1886</v>
      </c>
    </row>
    <row r="511">
      <c r="A511" s="5" t="s">
        <v>13</v>
      </c>
      <c r="B511" s="5" t="s">
        <v>88</v>
      </c>
      <c r="C511" s="5" t="s">
        <v>1887</v>
      </c>
      <c r="D511" s="5" t="s">
        <v>548</v>
      </c>
      <c r="E511" s="5" t="s">
        <v>1888</v>
      </c>
      <c r="F511" s="6" t="s">
        <v>1889</v>
      </c>
    </row>
    <row r="512">
      <c r="A512" s="5" t="s">
        <v>13</v>
      </c>
      <c r="B512" s="5" t="s">
        <v>88</v>
      </c>
      <c r="C512" s="5" t="s">
        <v>1890</v>
      </c>
      <c r="D512" s="5" t="s">
        <v>468</v>
      </c>
      <c r="E512" s="5" t="s">
        <v>1891</v>
      </c>
      <c r="F512" s="6" t="s">
        <v>1892</v>
      </c>
    </row>
    <row r="513">
      <c r="A513" s="5" t="s">
        <v>13</v>
      </c>
      <c r="B513" s="5" t="s">
        <v>88</v>
      </c>
      <c r="C513" s="5" t="s">
        <v>1893</v>
      </c>
      <c r="D513" s="5" t="s">
        <v>468</v>
      </c>
      <c r="E513" s="5" t="s">
        <v>1894</v>
      </c>
      <c r="F513" s="6" t="s">
        <v>1895</v>
      </c>
    </row>
    <row r="514">
      <c r="A514" s="5" t="s">
        <v>13</v>
      </c>
      <c r="B514" s="5" t="s">
        <v>89</v>
      </c>
      <c r="C514" s="5" t="s">
        <v>1896</v>
      </c>
      <c r="D514" s="5" t="s">
        <v>468</v>
      </c>
      <c r="E514" s="5"/>
      <c r="F514" s="6" t="s">
        <v>1897</v>
      </c>
    </row>
    <row r="515">
      <c r="A515" s="5" t="s">
        <v>13</v>
      </c>
      <c r="B515" s="5" t="s">
        <v>89</v>
      </c>
      <c r="C515" s="5" t="s">
        <v>1898</v>
      </c>
      <c r="D515" s="5" t="s">
        <v>468</v>
      </c>
      <c r="E515" s="5" t="s">
        <v>1899</v>
      </c>
      <c r="F515" s="6" t="s">
        <v>1900</v>
      </c>
    </row>
    <row r="516">
      <c r="A516" s="5" t="s">
        <v>13</v>
      </c>
      <c r="B516" s="5" t="s">
        <v>89</v>
      </c>
      <c r="C516" s="5" t="s">
        <v>1901</v>
      </c>
      <c r="D516" s="5" t="s">
        <v>468</v>
      </c>
      <c r="E516" s="5" t="s">
        <v>1902</v>
      </c>
      <c r="F516" s="6" t="s">
        <v>1903</v>
      </c>
    </row>
    <row r="517">
      <c r="A517" s="5" t="s">
        <v>13</v>
      </c>
      <c r="B517" s="5" t="s">
        <v>89</v>
      </c>
      <c r="C517" s="5" t="s">
        <v>1904</v>
      </c>
      <c r="D517" s="5" t="s">
        <v>468</v>
      </c>
      <c r="E517" s="5" t="s">
        <v>1905</v>
      </c>
      <c r="F517" s="6" t="s">
        <v>1906</v>
      </c>
    </row>
    <row r="518">
      <c r="A518" s="5" t="s">
        <v>13</v>
      </c>
      <c r="B518" s="5" t="s">
        <v>89</v>
      </c>
      <c r="C518" s="5" t="s">
        <v>1907</v>
      </c>
      <c r="D518" s="5" t="s">
        <v>548</v>
      </c>
      <c r="E518" s="5"/>
      <c r="F518" s="6" t="s">
        <v>1908</v>
      </c>
    </row>
    <row r="519">
      <c r="A519" s="5" t="s">
        <v>13</v>
      </c>
      <c r="B519" s="5" t="s">
        <v>89</v>
      </c>
      <c r="C519" s="5" t="s">
        <v>1909</v>
      </c>
      <c r="D519" s="5" t="s">
        <v>468</v>
      </c>
      <c r="E519" s="5" t="s">
        <v>1910</v>
      </c>
      <c r="F519" s="6" t="s">
        <v>1911</v>
      </c>
    </row>
    <row r="520">
      <c r="A520" s="5" t="s">
        <v>13</v>
      </c>
      <c r="B520" s="5" t="s">
        <v>89</v>
      </c>
      <c r="C520" s="5" t="s">
        <v>1912</v>
      </c>
      <c r="D520" s="5" t="s">
        <v>468</v>
      </c>
      <c r="E520" s="5" t="s">
        <v>1913</v>
      </c>
      <c r="F520" s="6" t="s">
        <v>1914</v>
      </c>
    </row>
    <row r="521">
      <c r="A521" s="5" t="s">
        <v>13</v>
      </c>
      <c r="B521" s="5" t="s">
        <v>89</v>
      </c>
      <c r="C521" s="5" t="s">
        <v>89</v>
      </c>
      <c r="D521" s="5" t="s">
        <v>468</v>
      </c>
      <c r="E521" s="5" t="s">
        <v>1915</v>
      </c>
      <c r="F521" s="6" t="s">
        <v>1916</v>
      </c>
    </row>
    <row r="522">
      <c r="A522" s="5" t="s">
        <v>13</v>
      </c>
      <c r="B522" s="5" t="s">
        <v>89</v>
      </c>
      <c r="C522" s="5" t="s">
        <v>1917</v>
      </c>
      <c r="D522" s="5" t="s">
        <v>468</v>
      </c>
      <c r="E522" s="5" t="s">
        <v>1918</v>
      </c>
      <c r="F522" s="6" t="s">
        <v>1919</v>
      </c>
    </row>
    <row r="523">
      <c r="A523" s="5" t="s">
        <v>13</v>
      </c>
      <c r="B523" s="5" t="s">
        <v>90</v>
      </c>
      <c r="C523" s="5" t="s">
        <v>1920</v>
      </c>
      <c r="D523" s="5" t="s">
        <v>468</v>
      </c>
      <c r="E523" s="5" t="s">
        <v>1921</v>
      </c>
      <c r="F523" s="6" t="s">
        <v>1922</v>
      </c>
    </row>
    <row r="524">
      <c r="A524" s="5" t="s">
        <v>13</v>
      </c>
      <c r="B524" s="5" t="s">
        <v>90</v>
      </c>
      <c r="C524" s="5" t="s">
        <v>1923</v>
      </c>
      <c r="D524" s="5" t="s">
        <v>468</v>
      </c>
      <c r="E524" s="5" t="s">
        <v>1924</v>
      </c>
      <c r="F524" s="6" t="s">
        <v>1925</v>
      </c>
    </row>
    <row r="525">
      <c r="A525" s="5" t="s">
        <v>13</v>
      </c>
      <c r="B525" s="5" t="s">
        <v>90</v>
      </c>
      <c r="C525" s="5" t="s">
        <v>1926</v>
      </c>
      <c r="D525" s="5" t="s">
        <v>468</v>
      </c>
      <c r="E525" s="5" t="s">
        <v>1927</v>
      </c>
      <c r="F525" s="6" t="s">
        <v>1928</v>
      </c>
    </row>
    <row r="526">
      <c r="A526" s="5" t="s">
        <v>13</v>
      </c>
      <c r="B526" s="5" t="s">
        <v>90</v>
      </c>
      <c r="C526" s="5" t="s">
        <v>1929</v>
      </c>
      <c r="D526" s="5" t="s">
        <v>468</v>
      </c>
      <c r="E526" s="5" t="s">
        <v>1930</v>
      </c>
      <c r="F526" s="6" t="s">
        <v>1931</v>
      </c>
    </row>
    <row r="527">
      <c r="A527" s="5" t="s">
        <v>13</v>
      </c>
      <c r="B527" s="5" t="s">
        <v>91</v>
      </c>
      <c r="C527" s="5" t="s">
        <v>1932</v>
      </c>
      <c r="D527" s="5" t="s">
        <v>458</v>
      </c>
      <c r="E527" s="5" t="s">
        <v>1933</v>
      </c>
      <c r="F527" s="6" t="s">
        <v>1934</v>
      </c>
    </row>
    <row r="528">
      <c r="A528" s="5" t="s">
        <v>13</v>
      </c>
      <c r="B528" s="5" t="s">
        <v>91</v>
      </c>
      <c r="C528" s="5" t="s">
        <v>1935</v>
      </c>
      <c r="D528" s="5" t="s">
        <v>468</v>
      </c>
      <c r="E528" s="5" t="s">
        <v>1936</v>
      </c>
      <c r="F528" s="6" t="s">
        <v>1937</v>
      </c>
    </row>
    <row r="529">
      <c r="A529" s="5" t="s">
        <v>13</v>
      </c>
      <c r="B529" s="5" t="s">
        <v>91</v>
      </c>
      <c r="C529" s="5" t="s">
        <v>1938</v>
      </c>
      <c r="D529" s="5" t="s">
        <v>458</v>
      </c>
      <c r="E529" s="5" t="s">
        <v>1939</v>
      </c>
      <c r="F529" s="6" t="s">
        <v>1940</v>
      </c>
    </row>
    <row r="530">
      <c r="A530" s="5" t="s">
        <v>13</v>
      </c>
      <c r="B530" s="5" t="s">
        <v>91</v>
      </c>
      <c r="C530" s="5" t="s">
        <v>1941</v>
      </c>
      <c r="D530" s="5" t="s">
        <v>458</v>
      </c>
      <c r="E530" s="5"/>
      <c r="F530" s="6" t="s">
        <v>1942</v>
      </c>
    </row>
    <row r="531">
      <c r="A531" s="5" t="s">
        <v>13</v>
      </c>
      <c r="B531" s="5" t="s">
        <v>91</v>
      </c>
      <c r="C531" s="5" t="s">
        <v>1943</v>
      </c>
      <c r="D531" s="5" t="s">
        <v>468</v>
      </c>
      <c r="E531" s="5" t="s">
        <v>1944</v>
      </c>
      <c r="F531" s="6" t="s">
        <v>1945</v>
      </c>
    </row>
    <row r="532">
      <c r="A532" s="5" t="s">
        <v>13</v>
      </c>
      <c r="B532" s="5" t="s">
        <v>91</v>
      </c>
      <c r="C532" s="5" t="s">
        <v>1946</v>
      </c>
      <c r="D532" s="5" t="s">
        <v>458</v>
      </c>
      <c r="E532" s="5" t="s">
        <v>1947</v>
      </c>
      <c r="F532" s="6" t="s">
        <v>1948</v>
      </c>
    </row>
    <row r="533">
      <c r="A533" s="5" t="s">
        <v>13</v>
      </c>
      <c r="B533" s="5" t="s">
        <v>91</v>
      </c>
      <c r="C533" s="5" t="s">
        <v>1949</v>
      </c>
      <c r="D533" s="5" t="s">
        <v>458</v>
      </c>
      <c r="E533" s="5"/>
      <c r="F533" s="6" t="s">
        <v>1950</v>
      </c>
    </row>
    <row r="534">
      <c r="A534" s="5" t="s">
        <v>13</v>
      </c>
      <c r="B534" s="5" t="s">
        <v>91</v>
      </c>
      <c r="C534" s="5" t="s">
        <v>1951</v>
      </c>
      <c r="D534" s="5" t="s">
        <v>458</v>
      </c>
      <c r="E534" s="5" t="s">
        <v>1952</v>
      </c>
      <c r="F534" s="6" t="s">
        <v>1953</v>
      </c>
    </row>
    <row r="535">
      <c r="A535" s="5" t="s">
        <v>13</v>
      </c>
      <c r="B535" s="5" t="s">
        <v>91</v>
      </c>
      <c r="C535" s="5" t="s">
        <v>1954</v>
      </c>
      <c r="D535" s="5" t="s">
        <v>468</v>
      </c>
      <c r="E535" s="5"/>
      <c r="F535" s="6" t="s">
        <v>1955</v>
      </c>
    </row>
    <row r="536">
      <c r="A536" s="5" t="s">
        <v>13</v>
      </c>
      <c r="B536" s="5" t="s">
        <v>92</v>
      </c>
      <c r="C536" s="5" t="s">
        <v>1956</v>
      </c>
      <c r="D536" s="5" t="s">
        <v>548</v>
      </c>
      <c r="E536" s="5" t="s">
        <v>1957</v>
      </c>
      <c r="F536" s="6" t="s">
        <v>1958</v>
      </c>
    </row>
    <row r="537">
      <c r="A537" s="5" t="s">
        <v>13</v>
      </c>
      <c r="B537" s="5" t="s">
        <v>92</v>
      </c>
      <c r="C537" s="5" t="s">
        <v>1959</v>
      </c>
      <c r="D537" s="5" t="s">
        <v>468</v>
      </c>
      <c r="E537" s="5" t="s">
        <v>1960</v>
      </c>
      <c r="F537" s="6" t="s">
        <v>1961</v>
      </c>
    </row>
    <row r="538">
      <c r="A538" s="5" t="s">
        <v>13</v>
      </c>
      <c r="B538" s="5" t="s">
        <v>92</v>
      </c>
      <c r="C538" s="5" t="s">
        <v>1962</v>
      </c>
      <c r="D538" s="5" t="s">
        <v>458</v>
      </c>
      <c r="E538" s="5"/>
      <c r="F538" s="6" t="s">
        <v>1963</v>
      </c>
    </row>
    <row r="539">
      <c r="A539" s="5" t="s">
        <v>13</v>
      </c>
      <c r="B539" s="5" t="s">
        <v>92</v>
      </c>
      <c r="C539" s="5" t="s">
        <v>92</v>
      </c>
      <c r="D539" s="5" t="s">
        <v>468</v>
      </c>
      <c r="E539" s="5" t="s">
        <v>1964</v>
      </c>
      <c r="F539" s="6" t="s">
        <v>1965</v>
      </c>
    </row>
    <row r="540">
      <c r="A540" s="5" t="s">
        <v>13</v>
      </c>
      <c r="B540" s="5" t="s">
        <v>92</v>
      </c>
      <c r="C540" s="5" t="s">
        <v>1966</v>
      </c>
      <c r="D540" s="5" t="s">
        <v>458</v>
      </c>
      <c r="E540" s="5"/>
      <c r="F540" s="6" t="s">
        <v>1967</v>
      </c>
    </row>
    <row r="541">
      <c r="A541" s="5" t="s">
        <v>13</v>
      </c>
      <c r="B541" s="5" t="s">
        <v>92</v>
      </c>
      <c r="C541" s="5" t="s">
        <v>1968</v>
      </c>
      <c r="D541" s="5" t="s">
        <v>468</v>
      </c>
      <c r="E541" s="5" t="s">
        <v>1969</v>
      </c>
      <c r="F541" s="6" t="s">
        <v>1970</v>
      </c>
    </row>
    <row r="542">
      <c r="A542" s="5" t="s">
        <v>13</v>
      </c>
      <c r="B542" s="5" t="s">
        <v>92</v>
      </c>
      <c r="C542" s="5" t="s">
        <v>1971</v>
      </c>
      <c r="D542" s="5" t="s">
        <v>468</v>
      </c>
      <c r="E542" s="5"/>
      <c r="F542" s="6" t="s">
        <v>1972</v>
      </c>
    </row>
    <row r="543">
      <c r="A543" s="5" t="s">
        <v>13</v>
      </c>
      <c r="B543" s="5" t="s">
        <v>92</v>
      </c>
      <c r="C543" s="5" t="s">
        <v>1973</v>
      </c>
      <c r="D543" s="5" t="s">
        <v>468</v>
      </c>
      <c r="E543" s="5" t="s">
        <v>1974</v>
      </c>
      <c r="F543" s="6" t="s">
        <v>1975</v>
      </c>
    </row>
    <row r="544">
      <c r="A544" s="5" t="s">
        <v>13</v>
      </c>
      <c r="B544" s="5" t="s">
        <v>93</v>
      </c>
      <c r="C544" s="5" t="s">
        <v>1976</v>
      </c>
      <c r="D544" s="5" t="s">
        <v>468</v>
      </c>
      <c r="E544" s="5" t="s">
        <v>1977</v>
      </c>
      <c r="F544" s="6" t="s">
        <v>1978</v>
      </c>
    </row>
    <row r="545">
      <c r="A545" s="5" t="s">
        <v>13</v>
      </c>
      <c r="B545" s="5" t="s">
        <v>93</v>
      </c>
      <c r="C545" s="5" t="s">
        <v>1979</v>
      </c>
      <c r="D545" s="5" t="s">
        <v>468</v>
      </c>
      <c r="E545" s="5" t="s">
        <v>1980</v>
      </c>
      <c r="F545" s="6" t="s">
        <v>1981</v>
      </c>
    </row>
    <row r="546">
      <c r="A546" s="5" t="s">
        <v>13</v>
      </c>
      <c r="B546" s="5" t="s">
        <v>93</v>
      </c>
      <c r="C546" s="5" t="s">
        <v>1982</v>
      </c>
      <c r="D546" s="5" t="s">
        <v>468</v>
      </c>
      <c r="E546" s="5" t="s">
        <v>1983</v>
      </c>
      <c r="F546" s="6" t="s">
        <v>1984</v>
      </c>
    </row>
    <row r="547">
      <c r="A547" s="5" t="s">
        <v>13</v>
      </c>
      <c r="B547" s="5" t="s">
        <v>94</v>
      </c>
      <c r="C547" s="5" t="s">
        <v>1985</v>
      </c>
      <c r="D547" s="5" t="s">
        <v>548</v>
      </c>
      <c r="E547" s="5" t="s">
        <v>1986</v>
      </c>
      <c r="F547" s="6" t="s">
        <v>1987</v>
      </c>
    </row>
    <row r="548">
      <c r="A548" s="5" t="s">
        <v>13</v>
      </c>
      <c r="B548" s="5" t="s">
        <v>94</v>
      </c>
      <c r="C548" s="5" t="s">
        <v>1988</v>
      </c>
      <c r="D548" s="5" t="s">
        <v>468</v>
      </c>
      <c r="E548" s="5" t="s">
        <v>1989</v>
      </c>
      <c r="F548" s="6" t="s">
        <v>1990</v>
      </c>
    </row>
    <row r="549">
      <c r="A549" s="5" t="s">
        <v>13</v>
      </c>
      <c r="B549" s="5" t="s">
        <v>94</v>
      </c>
      <c r="C549" s="5" t="s">
        <v>1991</v>
      </c>
      <c r="D549" s="5" t="s">
        <v>468</v>
      </c>
      <c r="E549" s="5" t="s">
        <v>1992</v>
      </c>
      <c r="F549" s="6" t="s">
        <v>1993</v>
      </c>
    </row>
    <row r="550">
      <c r="A550" s="5" t="s">
        <v>13</v>
      </c>
      <c r="B550" s="5" t="s">
        <v>94</v>
      </c>
      <c r="C550" s="5" t="s">
        <v>1994</v>
      </c>
      <c r="D550" s="5" t="s">
        <v>468</v>
      </c>
      <c r="E550" s="5" t="s">
        <v>1995</v>
      </c>
      <c r="F550" s="6" t="s">
        <v>1996</v>
      </c>
    </row>
    <row r="551">
      <c r="A551" s="5" t="s">
        <v>13</v>
      </c>
      <c r="B551" s="5" t="s">
        <v>94</v>
      </c>
      <c r="C551" s="5" t="s">
        <v>1997</v>
      </c>
      <c r="D551" s="5" t="s">
        <v>468</v>
      </c>
      <c r="E551" s="5" t="s">
        <v>1998</v>
      </c>
      <c r="F551" s="6" t="s">
        <v>1999</v>
      </c>
    </row>
    <row r="552">
      <c r="A552" s="5" t="s">
        <v>13</v>
      </c>
      <c r="B552" s="5" t="s">
        <v>94</v>
      </c>
      <c r="C552" s="5" t="s">
        <v>2000</v>
      </c>
      <c r="D552" s="5" t="s">
        <v>468</v>
      </c>
      <c r="E552" s="5" t="s">
        <v>1460</v>
      </c>
      <c r="F552" s="6" t="s">
        <v>2001</v>
      </c>
    </row>
    <row r="553">
      <c r="A553" s="5" t="s">
        <v>13</v>
      </c>
      <c r="B553" s="5" t="s">
        <v>94</v>
      </c>
      <c r="C553" s="5" t="s">
        <v>2002</v>
      </c>
      <c r="D553" s="5" t="s">
        <v>468</v>
      </c>
      <c r="E553" s="5" t="s">
        <v>2003</v>
      </c>
      <c r="F553" s="6" t="s">
        <v>2004</v>
      </c>
    </row>
    <row r="554">
      <c r="A554" s="5" t="s">
        <v>13</v>
      </c>
      <c r="B554" s="5" t="s">
        <v>94</v>
      </c>
      <c r="C554" s="5" t="s">
        <v>2005</v>
      </c>
      <c r="D554" s="5" t="s">
        <v>468</v>
      </c>
      <c r="E554" s="5" t="s">
        <v>2006</v>
      </c>
      <c r="F554" s="6" t="s">
        <v>2007</v>
      </c>
    </row>
    <row r="555">
      <c r="A555" s="5" t="s">
        <v>13</v>
      </c>
      <c r="B555" s="5" t="s">
        <v>94</v>
      </c>
      <c r="C555" s="5" t="s">
        <v>2008</v>
      </c>
      <c r="D555" s="5" t="s">
        <v>468</v>
      </c>
      <c r="E555" s="5" t="s">
        <v>2009</v>
      </c>
      <c r="F555" s="6" t="s">
        <v>2010</v>
      </c>
    </row>
    <row r="556">
      <c r="A556" s="5" t="s">
        <v>13</v>
      </c>
      <c r="B556" s="5" t="s">
        <v>94</v>
      </c>
      <c r="C556" s="5" t="s">
        <v>2011</v>
      </c>
      <c r="D556" s="5" t="s">
        <v>468</v>
      </c>
      <c r="E556" s="5" t="s">
        <v>2012</v>
      </c>
      <c r="F556" s="6" t="s">
        <v>2013</v>
      </c>
    </row>
    <row r="557">
      <c r="A557" s="5" t="s">
        <v>13</v>
      </c>
      <c r="B557" s="5" t="s">
        <v>94</v>
      </c>
      <c r="C557" s="5" t="s">
        <v>2014</v>
      </c>
      <c r="D557" s="5" t="s">
        <v>468</v>
      </c>
      <c r="E557" s="5" t="s">
        <v>2015</v>
      </c>
      <c r="F557" s="6" t="s">
        <v>2016</v>
      </c>
    </row>
    <row r="558">
      <c r="A558" s="5" t="s">
        <v>13</v>
      </c>
      <c r="B558" s="5" t="s">
        <v>94</v>
      </c>
      <c r="C558" s="5" t="s">
        <v>2017</v>
      </c>
      <c r="D558" s="5" t="s">
        <v>468</v>
      </c>
      <c r="E558" s="5" t="s">
        <v>2018</v>
      </c>
      <c r="F558" s="6" t="s">
        <v>2019</v>
      </c>
    </row>
    <row r="559">
      <c r="A559" s="5" t="s">
        <v>13</v>
      </c>
      <c r="B559" s="5" t="s">
        <v>94</v>
      </c>
      <c r="C559" s="5" t="s">
        <v>2020</v>
      </c>
      <c r="D559" s="5" t="s">
        <v>468</v>
      </c>
      <c r="E559" s="5" t="s">
        <v>2021</v>
      </c>
      <c r="F559" s="6" t="s">
        <v>2022</v>
      </c>
    </row>
    <row r="560">
      <c r="A560" s="5" t="s">
        <v>13</v>
      </c>
      <c r="B560" s="5" t="s">
        <v>94</v>
      </c>
      <c r="C560" s="5" t="s">
        <v>2023</v>
      </c>
      <c r="D560" s="5" t="s">
        <v>548</v>
      </c>
      <c r="E560" s="5" t="s">
        <v>2024</v>
      </c>
      <c r="F560" s="6" t="s">
        <v>2025</v>
      </c>
    </row>
    <row r="561">
      <c r="A561" s="5" t="s">
        <v>13</v>
      </c>
      <c r="B561" s="5" t="s">
        <v>94</v>
      </c>
      <c r="C561" s="5" t="s">
        <v>2026</v>
      </c>
      <c r="D561" s="5" t="s">
        <v>468</v>
      </c>
      <c r="E561" s="5" t="s">
        <v>1998</v>
      </c>
      <c r="F561" s="6" t="s">
        <v>2027</v>
      </c>
    </row>
    <row r="562">
      <c r="A562" s="5" t="s">
        <v>13</v>
      </c>
      <c r="B562" s="5" t="s">
        <v>94</v>
      </c>
      <c r="C562" s="5" t="s">
        <v>2028</v>
      </c>
      <c r="D562" s="5" t="s">
        <v>468</v>
      </c>
      <c r="E562" s="5" t="s">
        <v>2029</v>
      </c>
      <c r="F562" s="6" t="s">
        <v>2030</v>
      </c>
    </row>
    <row r="563">
      <c r="A563" s="5" t="s">
        <v>13</v>
      </c>
      <c r="B563" s="5" t="s">
        <v>95</v>
      </c>
      <c r="C563" s="5" t="s">
        <v>2031</v>
      </c>
      <c r="D563" s="5" t="s">
        <v>468</v>
      </c>
      <c r="E563" s="5"/>
      <c r="F563" s="6" t="s">
        <v>2032</v>
      </c>
    </row>
    <row r="564">
      <c r="A564" s="5" t="s">
        <v>13</v>
      </c>
      <c r="B564" s="5" t="s">
        <v>95</v>
      </c>
      <c r="C564" s="5" t="s">
        <v>95</v>
      </c>
      <c r="D564" s="5" t="s">
        <v>468</v>
      </c>
      <c r="E564" s="5" t="s">
        <v>2033</v>
      </c>
      <c r="F564" s="6" t="s">
        <v>2034</v>
      </c>
    </row>
    <row r="565">
      <c r="A565" s="5" t="s">
        <v>13</v>
      </c>
      <c r="B565" s="5" t="s">
        <v>95</v>
      </c>
      <c r="C565" s="5" t="s">
        <v>2035</v>
      </c>
      <c r="D565" s="5" t="s">
        <v>548</v>
      </c>
      <c r="E565" s="5" t="s">
        <v>2036</v>
      </c>
      <c r="F565" s="6" t="s">
        <v>2037</v>
      </c>
    </row>
    <row r="566">
      <c r="A566" s="5" t="s">
        <v>13</v>
      </c>
      <c r="B566" s="5" t="s">
        <v>95</v>
      </c>
      <c r="C566" s="5" t="s">
        <v>2038</v>
      </c>
      <c r="D566" s="5" t="s">
        <v>468</v>
      </c>
      <c r="E566" s="5" t="s">
        <v>2039</v>
      </c>
      <c r="F566" s="6" t="s">
        <v>2040</v>
      </c>
    </row>
    <row r="567">
      <c r="A567" s="5" t="s">
        <v>13</v>
      </c>
      <c r="B567" s="5" t="s">
        <v>95</v>
      </c>
      <c r="C567" s="5" t="s">
        <v>2041</v>
      </c>
      <c r="D567" s="5" t="s">
        <v>468</v>
      </c>
      <c r="E567" s="5"/>
      <c r="F567" s="6" t="s">
        <v>2042</v>
      </c>
    </row>
    <row r="568">
      <c r="A568" s="5" t="s">
        <v>13</v>
      </c>
      <c r="B568" s="5" t="s">
        <v>95</v>
      </c>
      <c r="C568" s="5" t="s">
        <v>2043</v>
      </c>
      <c r="D568" s="5" t="s">
        <v>468</v>
      </c>
      <c r="E568" s="5"/>
      <c r="F568" s="6" t="s">
        <v>2044</v>
      </c>
    </row>
    <row r="569">
      <c r="A569" s="5" t="s">
        <v>13</v>
      </c>
      <c r="B569" s="5" t="s">
        <v>95</v>
      </c>
      <c r="C569" s="5" t="s">
        <v>2045</v>
      </c>
      <c r="D569" s="5" t="s">
        <v>468</v>
      </c>
      <c r="E569" s="5" t="s">
        <v>2046</v>
      </c>
      <c r="F569" s="6" t="s">
        <v>2047</v>
      </c>
    </row>
    <row r="570">
      <c r="A570" s="5" t="s">
        <v>13</v>
      </c>
      <c r="B570" s="5" t="s">
        <v>95</v>
      </c>
      <c r="C570" s="5" t="s">
        <v>2048</v>
      </c>
      <c r="D570" s="5" t="s">
        <v>468</v>
      </c>
      <c r="E570" s="5" t="s">
        <v>2049</v>
      </c>
      <c r="F570" s="6" t="s">
        <v>2050</v>
      </c>
    </row>
    <row r="571">
      <c r="A571" s="5" t="s">
        <v>13</v>
      </c>
      <c r="B571" s="5" t="s">
        <v>95</v>
      </c>
      <c r="C571" s="5" t="s">
        <v>2051</v>
      </c>
      <c r="D571" s="5" t="s">
        <v>468</v>
      </c>
      <c r="E571" s="5" t="s">
        <v>2052</v>
      </c>
      <c r="F571" s="6" t="s">
        <v>2053</v>
      </c>
    </row>
    <row r="572">
      <c r="A572" s="5" t="s">
        <v>13</v>
      </c>
      <c r="B572" s="5" t="s">
        <v>96</v>
      </c>
      <c r="C572" s="5" t="s">
        <v>2054</v>
      </c>
      <c r="D572" s="5" t="s">
        <v>468</v>
      </c>
      <c r="E572" s="5"/>
      <c r="F572" s="6" t="s">
        <v>2055</v>
      </c>
    </row>
    <row r="573">
      <c r="A573" s="5" t="s">
        <v>13</v>
      </c>
      <c r="B573" s="5" t="s">
        <v>96</v>
      </c>
      <c r="C573" s="5" t="s">
        <v>2056</v>
      </c>
      <c r="D573" s="5" t="s">
        <v>468</v>
      </c>
      <c r="E573" s="5"/>
      <c r="F573" s="6" t="s">
        <v>2057</v>
      </c>
    </row>
    <row r="574">
      <c r="A574" s="5" t="s">
        <v>13</v>
      </c>
      <c r="B574" s="5" t="s">
        <v>96</v>
      </c>
      <c r="C574" s="5" t="s">
        <v>2058</v>
      </c>
      <c r="D574" s="5" t="s">
        <v>458</v>
      </c>
      <c r="E574" s="5" t="s">
        <v>2059</v>
      </c>
      <c r="F574" s="6" t="s">
        <v>2060</v>
      </c>
    </row>
    <row r="575">
      <c r="A575" s="5" t="s">
        <v>13</v>
      </c>
      <c r="B575" s="5" t="s">
        <v>96</v>
      </c>
      <c r="C575" s="5" t="s">
        <v>2061</v>
      </c>
      <c r="D575" s="5" t="s">
        <v>468</v>
      </c>
      <c r="E575" s="5"/>
      <c r="F575" s="6" t="s">
        <v>2062</v>
      </c>
    </row>
    <row r="576">
      <c r="A576" s="5" t="s">
        <v>13</v>
      </c>
      <c r="B576" s="5" t="s">
        <v>96</v>
      </c>
      <c r="C576" s="5" t="s">
        <v>2063</v>
      </c>
      <c r="D576" s="5" t="s">
        <v>468</v>
      </c>
      <c r="E576" s="5"/>
      <c r="F576" s="6" t="s">
        <v>2064</v>
      </c>
    </row>
    <row r="577">
      <c r="A577" s="5" t="s">
        <v>13</v>
      </c>
      <c r="B577" s="5" t="s">
        <v>96</v>
      </c>
      <c r="C577" s="5" t="s">
        <v>2065</v>
      </c>
      <c r="D577" s="5" t="s">
        <v>468</v>
      </c>
      <c r="E577" s="5"/>
      <c r="F577" s="6" t="s">
        <v>2066</v>
      </c>
    </row>
    <row r="578">
      <c r="A578" s="5" t="s">
        <v>13</v>
      </c>
      <c r="B578" s="5" t="s">
        <v>96</v>
      </c>
      <c r="C578" s="5" t="s">
        <v>2067</v>
      </c>
      <c r="D578" s="5" t="s">
        <v>468</v>
      </c>
      <c r="E578" s="5" t="s">
        <v>2068</v>
      </c>
      <c r="F578" s="6" t="s">
        <v>2069</v>
      </c>
    </row>
    <row r="579">
      <c r="A579" s="5" t="s">
        <v>13</v>
      </c>
      <c r="B579" s="5" t="s">
        <v>96</v>
      </c>
      <c r="C579" s="5" t="s">
        <v>2070</v>
      </c>
      <c r="D579" s="5" t="s">
        <v>468</v>
      </c>
      <c r="E579" s="5" t="s">
        <v>2071</v>
      </c>
      <c r="F579" s="6" t="s">
        <v>2072</v>
      </c>
    </row>
    <row r="580">
      <c r="A580" s="5" t="s">
        <v>13</v>
      </c>
      <c r="B580" s="5" t="s">
        <v>96</v>
      </c>
      <c r="C580" s="5" t="s">
        <v>2073</v>
      </c>
      <c r="D580" s="5" t="s">
        <v>468</v>
      </c>
      <c r="E580" s="5" t="s">
        <v>2074</v>
      </c>
      <c r="F580" s="6" t="s">
        <v>2075</v>
      </c>
    </row>
    <row r="581">
      <c r="A581" s="5" t="s">
        <v>13</v>
      </c>
      <c r="B581" s="5" t="s">
        <v>96</v>
      </c>
      <c r="C581" s="5" t="s">
        <v>2076</v>
      </c>
      <c r="D581" s="5" t="s">
        <v>468</v>
      </c>
      <c r="E581" s="5"/>
      <c r="F581" s="6" t="s">
        <v>2077</v>
      </c>
    </row>
    <row r="582">
      <c r="A582" s="5" t="s">
        <v>13</v>
      </c>
      <c r="B582" s="5" t="s">
        <v>96</v>
      </c>
      <c r="C582" s="5" t="s">
        <v>2078</v>
      </c>
      <c r="D582" s="5" t="s">
        <v>468</v>
      </c>
      <c r="E582" s="5" t="s">
        <v>2079</v>
      </c>
      <c r="F582" s="6" t="s">
        <v>2080</v>
      </c>
    </row>
    <row r="583">
      <c r="A583" s="5" t="s">
        <v>13</v>
      </c>
      <c r="B583" s="5" t="s">
        <v>96</v>
      </c>
      <c r="C583" s="5" t="s">
        <v>2081</v>
      </c>
      <c r="D583" s="5" t="s">
        <v>468</v>
      </c>
      <c r="E583" s="5" t="s">
        <v>2082</v>
      </c>
      <c r="F583" s="6" t="s">
        <v>2083</v>
      </c>
    </row>
    <row r="584">
      <c r="A584" s="5" t="s">
        <v>13</v>
      </c>
      <c r="B584" s="5" t="s">
        <v>96</v>
      </c>
      <c r="C584" s="5" t="s">
        <v>2084</v>
      </c>
      <c r="D584" s="5" t="s">
        <v>468</v>
      </c>
      <c r="E584" s="5" t="s">
        <v>2085</v>
      </c>
      <c r="F584" s="6" t="s">
        <v>2086</v>
      </c>
    </row>
    <row r="585">
      <c r="A585" s="5" t="s">
        <v>13</v>
      </c>
      <c r="B585" s="5" t="s">
        <v>96</v>
      </c>
      <c r="C585" s="5" t="s">
        <v>2087</v>
      </c>
      <c r="D585" s="5" t="s">
        <v>468</v>
      </c>
      <c r="E585" s="5" t="s">
        <v>2088</v>
      </c>
      <c r="F585" s="6" t="s">
        <v>2089</v>
      </c>
    </row>
    <row r="586">
      <c r="A586" s="5" t="s">
        <v>13</v>
      </c>
      <c r="B586" s="5" t="s">
        <v>96</v>
      </c>
      <c r="C586" s="5" t="s">
        <v>2090</v>
      </c>
      <c r="D586" s="5" t="s">
        <v>468</v>
      </c>
      <c r="E586" s="5" t="s">
        <v>2091</v>
      </c>
      <c r="F586" s="6" t="s">
        <v>2092</v>
      </c>
    </row>
    <row r="587">
      <c r="A587" s="5" t="s">
        <v>13</v>
      </c>
      <c r="B587" s="5" t="s">
        <v>96</v>
      </c>
      <c r="C587" s="5" t="s">
        <v>2093</v>
      </c>
      <c r="D587" s="5" t="s">
        <v>468</v>
      </c>
      <c r="E587" s="5" t="s">
        <v>2094</v>
      </c>
      <c r="F587" s="6" t="s">
        <v>2095</v>
      </c>
    </row>
    <row r="588">
      <c r="A588" s="5" t="s">
        <v>13</v>
      </c>
      <c r="B588" s="5" t="s">
        <v>96</v>
      </c>
      <c r="C588" s="5" t="s">
        <v>2096</v>
      </c>
      <c r="D588" s="5" t="s">
        <v>468</v>
      </c>
      <c r="E588" s="5"/>
      <c r="F588" s="6" t="s">
        <v>2097</v>
      </c>
    </row>
    <row r="589">
      <c r="A589" s="5" t="s">
        <v>13</v>
      </c>
      <c r="B589" s="5" t="s">
        <v>96</v>
      </c>
      <c r="C589" s="5" t="s">
        <v>2098</v>
      </c>
      <c r="D589" s="5" t="s">
        <v>468</v>
      </c>
      <c r="E589" s="5" t="s">
        <v>2099</v>
      </c>
      <c r="F589" s="6" t="s">
        <v>2100</v>
      </c>
    </row>
    <row r="590">
      <c r="A590" s="5" t="s">
        <v>13</v>
      </c>
      <c r="B590" s="5" t="s">
        <v>96</v>
      </c>
      <c r="C590" s="5" t="s">
        <v>2101</v>
      </c>
      <c r="D590" s="5" t="s">
        <v>468</v>
      </c>
      <c r="E590" s="5"/>
      <c r="F590" s="6" t="s">
        <v>2102</v>
      </c>
    </row>
    <row r="591">
      <c r="A591" s="5" t="s">
        <v>13</v>
      </c>
      <c r="B591" s="5" t="s">
        <v>96</v>
      </c>
      <c r="C591" s="5" t="s">
        <v>2103</v>
      </c>
      <c r="D591" s="5" t="s">
        <v>468</v>
      </c>
      <c r="E591" s="5"/>
      <c r="F591" s="6" t="s">
        <v>2104</v>
      </c>
    </row>
    <row r="592">
      <c r="A592" s="5" t="s">
        <v>13</v>
      </c>
      <c r="B592" s="5" t="s">
        <v>96</v>
      </c>
      <c r="C592" s="5" t="s">
        <v>2105</v>
      </c>
      <c r="D592" s="5" t="s">
        <v>468</v>
      </c>
      <c r="E592" s="5" t="s">
        <v>2106</v>
      </c>
      <c r="F592" s="6" t="s">
        <v>2107</v>
      </c>
    </row>
    <row r="593">
      <c r="A593" s="5" t="s">
        <v>13</v>
      </c>
      <c r="B593" s="5" t="s">
        <v>96</v>
      </c>
      <c r="C593" s="5" t="s">
        <v>2108</v>
      </c>
      <c r="D593" s="5" t="s">
        <v>548</v>
      </c>
      <c r="E593" s="5"/>
      <c r="F593" s="6" t="s">
        <v>2109</v>
      </c>
    </row>
    <row r="594">
      <c r="A594" s="5" t="s">
        <v>13</v>
      </c>
      <c r="B594" s="5" t="s">
        <v>96</v>
      </c>
      <c r="C594" s="5" t="s">
        <v>2110</v>
      </c>
      <c r="D594" s="5" t="s">
        <v>468</v>
      </c>
      <c r="E594" s="5" t="s">
        <v>2111</v>
      </c>
      <c r="F594" s="6" t="s">
        <v>2112</v>
      </c>
    </row>
    <row r="595">
      <c r="A595" s="5" t="s">
        <v>13</v>
      </c>
      <c r="B595" s="5" t="s">
        <v>96</v>
      </c>
      <c r="C595" s="5" t="s">
        <v>2113</v>
      </c>
      <c r="D595" s="5" t="s">
        <v>468</v>
      </c>
      <c r="E595" s="5" t="s">
        <v>2114</v>
      </c>
      <c r="F595" s="6" t="s">
        <v>2115</v>
      </c>
    </row>
    <row r="596">
      <c r="A596" s="5" t="s">
        <v>13</v>
      </c>
      <c r="B596" s="5" t="s">
        <v>96</v>
      </c>
      <c r="C596" s="5" t="s">
        <v>2116</v>
      </c>
      <c r="D596" s="5" t="s">
        <v>468</v>
      </c>
      <c r="E596" s="5" t="s">
        <v>2117</v>
      </c>
      <c r="F596" s="6" t="s">
        <v>2118</v>
      </c>
    </row>
    <row r="597">
      <c r="A597" s="5" t="s">
        <v>13</v>
      </c>
      <c r="B597" s="5" t="s">
        <v>96</v>
      </c>
      <c r="C597" s="5" t="s">
        <v>2119</v>
      </c>
      <c r="D597" s="5" t="s">
        <v>468</v>
      </c>
      <c r="E597" s="5" t="s">
        <v>2120</v>
      </c>
      <c r="F597" s="6" t="s">
        <v>2121</v>
      </c>
    </row>
    <row r="598">
      <c r="A598" s="5" t="s">
        <v>13</v>
      </c>
      <c r="B598" s="5" t="s">
        <v>96</v>
      </c>
      <c r="C598" s="5" t="s">
        <v>2122</v>
      </c>
      <c r="D598" s="5" t="s">
        <v>468</v>
      </c>
      <c r="E598" s="5" t="s">
        <v>2123</v>
      </c>
      <c r="F598" s="6" t="s">
        <v>2124</v>
      </c>
    </row>
    <row r="599">
      <c r="A599" s="5" t="s">
        <v>13</v>
      </c>
      <c r="B599" s="5" t="s">
        <v>96</v>
      </c>
      <c r="C599" s="5" t="s">
        <v>2125</v>
      </c>
      <c r="D599" s="5" t="s">
        <v>468</v>
      </c>
      <c r="E599" s="5" t="s">
        <v>2126</v>
      </c>
      <c r="F599" s="6" t="s">
        <v>2127</v>
      </c>
    </row>
    <row r="600">
      <c r="A600" s="5" t="s">
        <v>13</v>
      </c>
      <c r="B600" s="5" t="s">
        <v>96</v>
      </c>
      <c r="C600" s="5" t="s">
        <v>96</v>
      </c>
      <c r="D600" s="5" t="s">
        <v>468</v>
      </c>
      <c r="E600" s="5" t="s">
        <v>2128</v>
      </c>
      <c r="F600" s="6" t="s">
        <v>2129</v>
      </c>
    </row>
    <row r="601">
      <c r="A601" s="5" t="s">
        <v>13</v>
      </c>
      <c r="B601" s="5" t="s">
        <v>96</v>
      </c>
      <c r="C601" s="5" t="s">
        <v>2130</v>
      </c>
      <c r="D601" s="5" t="s">
        <v>468</v>
      </c>
      <c r="E601" s="5" t="s">
        <v>2131</v>
      </c>
      <c r="F601" s="6" t="s">
        <v>2132</v>
      </c>
    </row>
    <row r="602">
      <c r="A602" s="5" t="s">
        <v>13</v>
      </c>
      <c r="B602" s="5" t="s">
        <v>96</v>
      </c>
      <c r="C602" s="5" t="s">
        <v>2133</v>
      </c>
      <c r="D602" s="5" t="s">
        <v>468</v>
      </c>
      <c r="E602" s="5" t="s">
        <v>2134</v>
      </c>
      <c r="F602" s="6" t="s">
        <v>2135</v>
      </c>
    </row>
    <row r="603">
      <c r="A603" s="5" t="s">
        <v>13</v>
      </c>
      <c r="B603" s="5" t="s">
        <v>96</v>
      </c>
      <c r="C603" s="5" t="s">
        <v>2136</v>
      </c>
      <c r="D603" s="5" t="s">
        <v>468</v>
      </c>
      <c r="E603" s="5" t="s">
        <v>2137</v>
      </c>
      <c r="F603" s="6" t="s">
        <v>2138</v>
      </c>
    </row>
    <row r="604">
      <c r="A604" s="5" t="s">
        <v>13</v>
      </c>
      <c r="B604" s="5" t="s">
        <v>96</v>
      </c>
      <c r="C604" s="5" t="s">
        <v>2139</v>
      </c>
      <c r="D604" s="5" t="s">
        <v>468</v>
      </c>
      <c r="E604" s="5" t="s">
        <v>2140</v>
      </c>
      <c r="F604" s="6" t="s">
        <v>2141</v>
      </c>
    </row>
    <row r="605">
      <c r="A605" s="5" t="s">
        <v>13</v>
      </c>
      <c r="B605" s="5" t="s">
        <v>96</v>
      </c>
      <c r="C605" s="5" t="s">
        <v>2142</v>
      </c>
      <c r="D605" s="5" t="s">
        <v>468</v>
      </c>
      <c r="E605" s="5" t="s">
        <v>2128</v>
      </c>
      <c r="F605" s="6" t="s">
        <v>2143</v>
      </c>
    </row>
    <row r="606">
      <c r="A606" s="5" t="s">
        <v>13</v>
      </c>
      <c r="B606" s="5" t="s">
        <v>96</v>
      </c>
      <c r="C606" s="5" t="s">
        <v>2144</v>
      </c>
      <c r="D606" s="5" t="s">
        <v>468</v>
      </c>
      <c r="E606" s="5" t="s">
        <v>2145</v>
      </c>
      <c r="F606" s="6" t="s">
        <v>2146</v>
      </c>
    </row>
    <row r="607">
      <c r="A607" s="5" t="s">
        <v>13</v>
      </c>
      <c r="B607" s="5" t="s">
        <v>96</v>
      </c>
      <c r="C607" s="5" t="s">
        <v>2147</v>
      </c>
      <c r="D607" s="5" t="s">
        <v>468</v>
      </c>
      <c r="E607" s="5"/>
      <c r="F607" s="6" t="s">
        <v>2148</v>
      </c>
    </row>
    <row r="608">
      <c r="A608" s="5" t="s">
        <v>14</v>
      </c>
      <c r="B608" s="5" t="s">
        <v>97</v>
      </c>
      <c r="C608" s="5" t="s">
        <v>2149</v>
      </c>
      <c r="D608" s="5" t="s">
        <v>468</v>
      </c>
      <c r="E608" s="5" t="s">
        <v>2150</v>
      </c>
      <c r="F608" s="6" t="s">
        <v>2151</v>
      </c>
    </row>
    <row r="609">
      <c r="A609" s="5" t="s">
        <v>14</v>
      </c>
      <c r="B609" s="5" t="s">
        <v>98</v>
      </c>
      <c r="C609" s="5" t="s">
        <v>2152</v>
      </c>
      <c r="D609" s="5" t="s">
        <v>468</v>
      </c>
      <c r="E609" s="5" t="s">
        <v>2153</v>
      </c>
      <c r="F609" s="6" t="s">
        <v>2154</v>
      </c>
    </row>
    <row r="610">
      <c r="A610" s="5" t="s">
        <v>14</v>
      </c>
      <c r="B610" s="5" t="s">
        <v>99</v>
      </c>
      <c r="C610" s="5" t="s">
        <v>2155</v>
      </c>
      <c r="D610" s="5" t="s">
        <v>468</v>
      </c>
      <c r="E610" s="5" t="s">
        <v>2156</v>
      </c>
      <c r="F610" s="6" t="s">
        <v>2157</v>
      </c>
    </row>
    <row r="611">
      <c r="A611" s="5" t="s">
        <v>14</v>
      </c>
      <c r="B611" s="5" t="s">
        <v>99</v>
      </c>
      <c r="C611" s="5" t="s">
        <v>2158</v>
      </c>
      <c r="D611" s="5" t="s">
        <v>468</v>
      </c>
      <c r="E611" s="5" t="s">
        <v>2159</v>
      </c>
      <c r="F611" s="6" t="s">
        <v>2160</v>
      </c>
    </row>
    <row r="612">
      <c r="A612" s="5" t="s">
        <v>14</v>
      </c>
      <c r="B612" s="5" t="s">
        <v>99</v>
      </c>
      <c r="C612" s="5" t="s">
        <v>2161</v>
      </c>
      <c r="D612" s="5" t="s">
        <v>468</v>
      </c>
      <c r="E612" s="5"/>
      <c r="F612" s="6" t="s">
        <v>2162</v>
      </c>
    </row>
    <row r="613">
      <c r="A613" s="5" t="s">
        <v>14</v>
      </c>
      <c r="B613" s="5" t="s">
        <v>99</v>
      </c>
      <c r="C613" s="5" t="s">
        <v>2163</v>
      </c>
      <c r="D613" s="5" t="s">
        <v>458</v>
      </c>
      <c r="E613" s="5"/>
      <c r="F613" s="6" t="s">
        <v>2164</v>
      </c>
    </row>
    <row r="614">
      <c r="A614" s="5" t="s">
        <v>14</v>
      </c>
      <c r="B614" s="5" t="s">
        <v>99</v>
      </c>
      <c r="C614" s="5" t="s">
        <v>99</v>
      </c>
      <c r="D614" s="5" t="s">
        <v>458</v>
      </c>
      <c r="E614" s="5" t="s">
        <v>2165</v>
      </c>
      <c r="F614" s="6" t="s">
        <v>2166</v>
      </c>
    </row>
    <row r="615">
      <c r="A615" s="5" t="s">
        <v>14</v>
      </c>
      <c r="B615" s="5" t="s">
        <v>99</v>
      </c>
      <c r="C615" s="5" t="s">
        <v>2167</v>
      </c>
      <c r="D615" s="5" t="s">
        <v>548</v>
      </c>
      <c r="E615" s="5" t="s">
        <v>2168</v>
      </c>
      <c r="F615" s="6" t="s">
        <v>2169</v>
      </c>
    </row>
    <row r="616">
      <c r="A616" s="5" t="s">
        <v>14</v>
      </c>
      <c r="B616" s="5" t="s">
        <v>99</v>
      </c>
      <c r="C616" s="5" t="s">
        <v>2170</v>
      </c>
      <c r="D616" s="5" t="s">
        <v>458</v>
      </c>
      <c r="E616" s="5" t="s">
        <v>2171</v>
      </c>
      <c r="F616" s="6" t="s">
        <v>2172</v>
      </c>
    </row>
    <row r="617">
      <c r="A617" s="5" t="s">
        <v>14</v>
      </c>
      <c r="B617" s="5" t="s">
        <v>99</v>
      </c>
      <c r="C617" s="5" t="s">
        <v>2173</v>
      </c>
      <c r="D617" s="5" t="s">
        <v>548</v>
      </c>
      <c r="E617" s="5" t="s">
        <v>2174</v>
      </c>
      <c r="F617" s="6" t="s">
        <v>2175</v>
      </c>
    </row>
    <row r="618">
      <c r="A618" s="5" t="s">
        <v>14</v>
      </c>
      <c r="B618" s="5" t="s">
        <v>100</v>
      </c>
      <c r="C618" s="5" t="s">
        <v>2176</v>
      </c>
      <c r="D618" s="5" t="s">
        <v>458</v>
      </c>
      <c r="E618" s="5"/>
      <c r="F618" s="6" t="s">
        <v>2177</v>
      </c>
    </row>
    <row r="619">
      <c r="A619" s="5" t="s">
        <v>14</v>
      </c>
      <c r="B619" s="5" t="s">
        <v>100</v>
      </c>
      <c r="C619" s="5" t="s">
        <v>2178</v>
      </c>
      <c r="D619" s="5" t="s">
        <v>468</v>
      </c>
      <c r="E619" s="5" t="s">
        <v>2179</v>
      </c>
      <c r="F619" s="6" t="s">
        <v>2180</v>
      </c>
    </row>
    <row r="620">
      <c r="A620" s="5" t="s">
        <v>15</v>
      </c>
      <c r="B620" s="5" t="s">
        <v>101</v>
      </c>
      <c r="C620" s="5" t="s">
        <v>2181</v>
      </c>
      <c r="D620" s="5" t="s">
        <v>468</v>
      </c>
      <c r="E620" s="5" t="s">
        <v>2182</v>
      </c>
      <c r="F620" s="6" t="s">
        <v>2183</v>
      </c>
    </row>
    <row r="621">
      <c r="A621" s="5" t="s">
        <v>15</v>
      </c>
      <c r="B621" s="5" t="s">
        <v>101</v>
      </c>
      <c r="C621" s="5" t="s">
        <v>2184</v>
      </c>
      <c r="D621" s="5" t="s">
        <v>468</v>
      </c>
      <c r="E621" s="5" t="s">
        <v>2185</v>
      </c>
      <c r="F621" s="6" t="s">
        <v>2186</v>
      </c>
    </row>
    <row r="622">
      <c r="A622" s="5" t="s">
        <v>15</v>
      </c>
      <c r="B622" s="5" t="s">
        <v>101</v>
      </c>
      <c r="C622" s="5" t="s">
        <v>2187</v>
      </c>
      <c r="D622" s="5" t="s">
        <v>468</v>
      </c>
      <c r="E622" s="5" t="s">
        <v>2188</v>
      </c>
      <c r="F622" s="6" t="s">
        <v>2189</v>
      </c>
    </row>
    <row r="623">
      <c r="A623" s="5" t="s">
        <v>15</v>
      </c>
      <c r="B623" s="5" t="s">
        <v>101</v>
      </c>
      <c r="C623" s="5" t="s">
        <v>2190</v>
      </c>
      <c r="D623" s="5" t="s">
        <v>468</v>
      </c>
      <c r="E623" s="5" t="s">
        <v>2191</v>
      </c>
      <c r="F623" s="6" t="s">
        <v>2192</v>
      </c>
    </row>
    <row r="624">
      <c r="A624" s="5" t="s">
        <v>15</v>
      </c>
      <c r="B624" s="5" t="s">
        <v>101</v>
      </c>
      <c r="C624" s="5" t="s">
        <v>2193</v>
      </c>
      <c r="D624" s="5" t="s">
        <v>468</v>
      </c>
      <c r="E624" s="5" t="s">
        <v>2194</v>
      </c>
      <c r="F624" s="6" t="s">
        <v>2195</v>
      </c>
    </row>
    <row r="625">
      <c r="A625" s="5" t="s">
        <v>15</v>
      </c>
      <c r="B625" s="5" t="s">
        <v>101</v>
      </c>
      <c r="C625" s="5" t="s">
        <v>2196</v>
      </c>
      <c r="D625" s="5" t="s">
        <v>468</v>
      </c>
      <c r="E625" s="5" t="s">
        <v>2197</v>
      </c>
      <c r="F625" s="6" t="s">
        <v>2198</v>
      </c>
    </row>
    <row r="626">
      <c r="A626" s="5" t="s">
        <v>15</v>
      </c>
      <c r="B626" s="5" t="s">
        <v>101</v>
      </c>
      <c r="C626" s="5" t="s">
        <v>2199</v>
      </c>
      <c r="D626" s="5" t="s">
        <v>468</v>
      </c>
      <c r="E626" s="5" t="s">
        <v>2200</v>
      </c>
      <c r="F626" s="6" t="s">
        <v>2201</v>
      </c>
    </row>
    <row r="627">
      <c r="A627" s="5" t="s">
        <v>15</v>
      </c>
      <c r="B627" s="5" t="s">
        <v>101</v>
      </c>
      <c r="C627" s="5" t="s">
        <v>2202</v>
      </c>
      <c r="D627" s="5" t="s">
        <v>468</v>
      </c>
      <c r="E627" s="5" t="s">
        <v>2203</v>
      </c>
      <c r="F627" s="6" t="s">
        <v>2204</v>
      </c>
    </row>
    <row r="628">
      <c r="A628" s="5" t="s">
        <v>15</v>
      </c>
      <c r="B628" s="5" t="s">
        <v>101</v>
      </c>
      <c r="C628" s="5" t="s">
        <v>2205</v>
      </c>
      <c r="D628" s="5" t="s">
        <v>468</v>
      </c>
      <c r="E628" s="5" t="s">
        <v>2206</v>
      </c>
      <c r="F628" s="6" t="s">
        <v>2207</v>
      </c>
    </row>
    <row r="629">
      <c r="A629" s="5" t="s">
        <v>15</v>
      </c>
      <c r="B629" s="5" t="s">
        <v>101</v>
      </c>
      <c r="C629" s="5" t="s">
        <v>2208</v>
      </c>
      <c r="D629" s="5" t="s">
        <v>548</v>
      </c>
      <c r="E629" s="5" t="s">
        <v>2209</v>
      </c>
      <c r="F629" s="6" t="s">
        <v>2210</v>
      </c>
    </row>
    <row r="630">
      <c r="A630" s="5" t="s">
        <v>15</v>
      </c>
      <c r="B630" s="5" t="s">
        <v>101</v>
      </c>
      <c r="C630" s="5" t="s">
        <v>2211</v>
      </c>
      <c r="D630" s="5" t="s">
        <v>468</v>
      </c>
      <c r="E630" s="5" t="s">
        <v>2212</v>
      </c>
      <c r="F630" s="6" t="s">
        <v>2213</v>
      </c>
    </row>
    <row r="631">
      <c r="A631" s="5" t="s">
        <v>15</v>
      </c>
      <c r="B631" s="5" t="s">
        <v>101</v>
      </c>
      <c r="C631" s="5" t="s">
        <v>2214</v>
      </c>
      <c r="D631" s="5" t="s">
        <v>468</v>
      </c>
      <c r="E631" s="5"/>
      <c r="F631" s="6" t="s">
        <v>2215</v>
      </c>
    </row>
    <row r="632">
      <c r="A632" s="5" t="s">
        <v>15</v>
      </c>
      <c r="B632" s="5" t="s">
        <v>101</v>
      </c>
      <c r="C632" s="5" t="s">
        <v>2216</v>
      </c>
      <c r="D632" s="5" t="s">
        <v>468</v>
      </c>
      <c r="E632" s="5" t="s">
        <v>2217</v>
      </c>
      <c r="F632" s="6" t="s">
        <v>2218</v>
      </c>
    </row>
    <row r="633">
      <c r="A633" s="5" t="s">
        <v>15</v>
      </c>
      <c r="B633" s="5" t="s">
        <v>101</v>
      </c>
      <c r="C633" s="5" t="s">
        <v>2219</v>
      </c>
      <c r="D633" s="5" t="s">
        <v>468</v>
      </c>
      <c r="E633" s="5" t="s">
        <v>2220</v>
      </c>
      <c r="F633" s="6" t="s">
        <v>2221</v>
      </c>
    </row>
    <row r="634">
      <c r="A634" s="5" t="s">
        <v>15</v>
      </c>
      <c r="B634" s="5" t="s">
        <v>101</v>
      </c>
      <c r="C634" s="5" t="s">
        <v>2222</v>
      </c>
      <c r="D634" s="5" t="s">
        <v>468</v>
      </c>
      <c r="E634" s="5" t="s">
        <v>2223</v>
      </c>
      <c r="F634" s="6" t="s">
        <v>2224</v>
      </c>
    </row>
    <row r="635">
      <c r="A635" s="5" t="s">
        <v>15</v>
      </c>
      <c r="B635" s="5" t="s">
        <v>101</v>
      </c>
      <c r="C635" s="5" t="s">
        <v>2225</v>
      </c>
      <c r="D635" s="5" t="s">
        <v>468</v>
      </c>
      <c r="E635" s="5" t="s">
        <v>2226</v>
      </c>
      <c r="F635" s="6" t="s">
        <v>2227</v>
      </c>
    </row>
    <row r="636">
      <c r="A636" s="5" t="s">
        <v>15</v>
      </c>
      <c r="B636" s="5" t="s">
        <v>102</v>
      </c>
      <c r="C636" s="5" t="s">
        <v>2228</v>
      </c>
      <c r="D636" s="5" t="s">
        <v>468</v>
      </c>
      <c r="E636" s="5" t="s">
        <v>2229</v>
      </c>
      <c r="F636" s="6" t="s">
        <v>2230</v>
      </c>
    </row>
    <row r="637">
      <c r="A637" s="5" t="s">
        <v>15</v>
      </c>
      <c r="B637" s="5" t="s">
        <v>102</v>
      </c>
      <c r="C637" s="5" t="s">
        <v>2231</v>
      </c>
      <c r="D637" s="5" t="s">
        <v>468</v>
      </c>
      <c r="E637" s="5" t="s">
        <v>2232</v>
      </c>
      <c r="F637" s="6" t="s">
        <v>2233</v>
      </c>
    </row>
    <row r="638">
      <c r="A638" s="5" t="s">
        <v>15</v>
      </c>
      <c r="B638" s="5" t="s">
        <v>102</v>
      </c>
      <c r="C638" s="5" t="s">
        <v>2234</v>
      </c>
      <c r="D638" s="5" t="s">
        <v>468</v>
      </c>
      <c r="E638" s="5" t="s">
        <v>2235</v>
      </c>
      <c r="F638" s="6" t="s">
        <v>2236</v>
      </c>
    </row>
    <row r="639">
      <c r="A639" s="5" t="s">
        <v>15</v>
      </c>
      <c r="B639" s="5" t="s">
        <v>102</v>
      </c>
      <c r="C639" s="5" t="s">
        <v>2237</v>
      </c>
      <c r="D639" s="5" t="s">
        <v>468</v>
      </c>
      <c r="E639" s="5"/>
      <c r="F639" s="6" t="s">
        <v>2238</v>
      </c>
    </row>
    <row r="640">
      <c r="A640" s="5" t="s">
        <v>15</v>
      </c>
      <c r="B640" s="5" t="s">
        <v>102</v>
      </c>
      <c r="C640" s="5" t="s">
        <v>2239</v>
      </c>
      <c r="D640" s="5" t="s">
        <v>468</v>
      </c>
      <c r="E640" s="5" t="s">
        <v>2240</v>
      </c>
      <c r="F640" s="6" t="s">
        <v>2241</v>
      </c>
    </row>
    <row r="641">
      <c r="A641" s="5" t="s">
        <v>15</v>
      </c>
      <c r="B641" s="5" t="s">
        <v>102</v>
      </c>
      <c r="C641" s="5" t="s">
        <v>2242</v>
      </c>
      <c r="D641" s="5" t="s">
        <v>468</v>
      </c>
      <c r="E641" s="5" t="s">
        <v>2243</v>
      </c>
      <c r="F641" s="6" t="s">
        <v>2244</v>
      </c>
    </row>
    <row r="642">
      <c r="A642" s="5" t="s">
        <v>15</v>
      </c>
      <c r="B642" s="5" t="s">
        <v>102</v>
      </c>
      <c r="C642" s="5" t="s">
        <v>2245</v>
      </c>
      <c r="D642" s="5" t="s">
        <v>468</v>
      </c>
      <c r="E642" s="5" t="s">
        <v>2246</v>
      </c>
      <c r="F642" s="6" t="s">
        <v>2247</v>
      </c>
    </row>
    <row r="643">
      <c r="A643" s="5" t="s">
        <v>15</v>
      </c>
      <c r="B643" s="5" t="s">
        <v>102</v>
      </c>
      <c r="C643" s="5" t="s">
        <v>2248</v>
      </c>
      <c r="D643" s="5" t="s">
        <v>468</v>
      </c>
      <c r="E643" s="5" t="s">
        <v>2249</v>
      </c>
      <c r="F643" s="6" t="s">
        <v>2250</v>
      </c>
    </row>
    <row r="644">
      <c r="A644" s="5" t="s">
        <v>15</v>
      </c>
      <c r="B644" s="5" t="s">
        <v>102</v>
      </c>
      <c r="C644" s="5" t="s">
        <v>2251</v>
      </c>
      <c r="D644" s="5" t="s">
        <v>548</v>
      </c>
      <c r="E644" s="5" t="s">
        <v>2252</v>
      </c>
      <c r="F644" s="6" t="s">
        <v>2253</v>
      </c>
    </row>
    <row r="645">
      <c r="A645" s="5" t="s">
        <v>15</v>
      </c>
      <c r="B645" s="5" t="s">
        <v>103</v>
      </c>
      <c r="C645" s="5" t="s">
        <v>2254</v>
      </c>
      <c r="D645" s="5" t="s">
        <v>458</v>
      </c>
      <c r="E645" s="5" t="s">
        <v>2255</v>
      </c>
      <c r="F645" s="6" t="s">
        <v>2256</v>
      </c>
    </row>
    <row r="646">
      <c r="A646" s="5" t="s">
        <v>15</v>
      </c>
      <c r="B646" s="5" t="s">
        <v>103</v>
      </c>
      <c r="C646" s="5" t="s">
        <v>2257</v>
      </c>
      <c r="D646" s="5" t="s">
        <v>468</v>
      </c>
      <c r="E646" s="5" t="s">
        <v>2258</v>
      </c>
      <c r="F646" s="6" t="s">
        <v>2259</v>
      </c>
    </row>
    <row r="647">
      <c r="A647" s="5" t="s">
        <v>15</v>
      </c>
      <c r="B647" s="5" t="s">
        <v>103</v>
      </c>
      <c r="C647" s="5" t="s">
        <v>2260</v>
      </c>
      <c r="D647" s="5" t="s">
        <v>468</v>
      </c>
      <c r="E647" s="5" t="s">
        <v>2261</v>
      </c>
      <c r="F647" s="6" t="s">
        <v>2262</v>
      </c>
    </row>
    <row r="648">
      <c r="A648" s="5" t="s">
        <v>15</v>
      </c>
      <c r="B648" s="5" t="s">
        <v>103</v>
      </c>
      <c r="C648" s="5" t="s">
        <v>2263</v>
      </c>
      <c r="D648" s="5" t="s">
        <v>468</v>
      </c>
      <c r="E648" s="5" t="s">
        <v>2264</v>
      </c>
      <c r="F648" s="6" t="s">
        <v>2265</v>
      </c>
    </row>
    <row r="649">
      <c r="A649" s="5" t="s">
        <v>15</v>
      </c>
      <c r="B649" s="5" t="s">
        <v>103</v>
      </c>
      <c r="C649" s="5" t="s">
        <v>2266</v>
      </c>
      <c r="D649" s="5" t="s">
        <v>468</v>
      </c>
      <c r="E649" s="5" t="s">
        <v>2267</v>
      </c>
      <c r="F649" s="6" t="s">
        <v>2268</v>
      </c>
    </row>
    <row r="650">
      <c r="A650" s="5" t="s">
        <v>15</v>
      </c>
      <c r="B650" s="5" t="s">
        <v>103</v>
      </c>
      <c r="C650" s="5" t="s">
        <v>2269</v>
      </c>
      <c r="D650" s="5" t="s">
        <v>468</v>
      </c>
      <c r="E650" s="5" t="s">
        <v>2270</v>
      </c>
      <c r="F650" s="6" t="s">
        <v>2271</v>
      </c>
    </row>
    <row r="651">
      <c r="A651" s="5" t="s">
        <v>15</v>
      </c>
      <c r="B651" s="5" t="s">
        <v>103</v>
      </c>
      <c r="C651" s="5" t="s">
        <v>2272</v>
      </c>
      <c r="D651" s="5" t="s">
        <v>468</v>
      </c>
      <c r="E651" s="5" t="s">
        <v>2273</v>
      </c>
      <c r="F651" s="6" t="s">
        <v>2274</v>
      </c>
    </row>
    <row r="652">
      <c r="A652" s="5" t="s">
        <v>15</v>
      </c>
      <c r="B652" s="5" t="s">
        <v>103</v>
      </c>
      <c r="C652" s="5" t="s">
        <v>2275</v>
      </c>
      <c r="D652" s="5" t="s">
        <v>468</v>
      </c>
      <c r="E652" s="5" t="s">
        <v>2276</v>
      </c>
      <c r="F652" s="6" t="s">
        <v>2277</v>
      </c>
    </row>
    <row r="653">
      <c r="A653" s="5" t="s">
        <v>15</v>
      </c>
      <c r="B653" s="5" t="s">
        <v>103</v>
      </c>
      <c r="C653" s="5" t="s">
        <v>2278</v>
      </c>
      <c r="D653" s="5" t="s">
        <v>458</v>
      </c>
      <c r="E653" s="5"/>
      <c r="F653" s="6" t="s">
        <v>2279</v>
      </c>
    </row>
    <row r="654">
      <c r="A654" s="5" t="s">
        <v>15</v>
      </c>
      <c r="B654" s="5" t="s">
        <v>103</v>
      </c>
      <c r="C654" s="5" t="s">
        <v>2280</v>
      </c>
      <c r="D654" s="5" t="s">
        <v>468</v>
      </c>
      <c r="E654" s="5"/>
      <c r="F654" s="6" t="s">
        <v>2281</v>
      </c>
    </row>
    <row r="655">
      <c r="A655" s="5" t="s">
        <v>15</v>
      </c>
      <c r="B655" s="5" t="s">
        <v>103</v>
      </c>
      <c r="C655" s="5" t="s">
        <v>2282</v>
      </c>
      <c r="D655" s="5" t="s">
        <v>468</v>
      </c>
      <c r="E655" s="5" t="s">
        <v>2283</v>
      </c>
      <c r="F655" s="6" t="s">
        <v>2284</v>
      </c>
    </row>
    <row r="656">
      <c r="A656" s="5" t="s">
        <v>15</v>
      </c>
      <c r="B656" s="5" t="s">
        <v>103</v>
      </c>
      <c r="C656" s="5" t="s">
        <v>2285</v>
      </c>
      <c r="D656" s="5" t="s">
        <v>468</v>
      </c>
      <c r="E656" s="5" t="s">
        <v>2286</v>
      </c>
      <c r="F656" s="6" t="s">
        <v>2287</v>
      </c>
    </row>
    <row r="657">
      <c r="A657" s="5" t="s">
        <v>15</v>
      </c>
      <c r="B657" s="5" t="s">
        <v>103</v>
      </c>
      <c r="C657" s="5" t="s">
        <v>2288</v>
      </c>
      <c r="D657" s="5" t="s">
        <v>468</v>
      </c>
      <c r="E657" s="5" t="s">
        <v>2289</v>
      </c>
      <c r="F657" s="6" t="s">
        <v>2290</v>
      </c>
    </row>
    <row r="658">
      <c r="A658" s="5" t="s">
        <v>15</v>
      </c>
      <c r="B658" s="5" t="s">
        <v>103</v>
      </c>
      <c r="C658" s="5" t="s">
        <v>2291</v>
      </c>
      <c r="D658" s="5" t="s">
        <v>468</v>
      </c>
      <c r="E658" s="5" t="s">
        <v>2292</v>
      </c>
      <c r="F658" s="6" t="s">
        <v>2293</v>
      </c>
    </row>
    <row r="659">
      <c r="A659" s="5" t="s">
        <v>15</v>
      </c>
      <c r="B659" s="5" t="s">
        <v>103</v>
      </c>
      <c r="C659" s="5" t="s">
        <v>2294</v>
      </c>
      <c r="D659" s="5" t="s">
        <v>468</v>
      </c>
      <c r="E659" s="5" t="s">
        <v>2295</v>
      </c>
      <c r="F659" s="6" t="s">
        <v>2296</v>
      </c>
    </row>
    <row r="660">
      <c r="A660" s="5" t="s">
        <v>15</v>
      </c>
      <c r="B660" s="5" t="s">
        <v>103</v>
      </c>
      <c r="C660" s="5" t="s">
        <v>2297</v>
      </c>
      <c r="D660" s="5" t="s">
        <v>548</v>
      </c>
      <c r="E660" s="5" t="s">
        <v>2298</v>
      </c>
      <c r="F660" s="6" t="s">
        <v>2299</v>
      </c>
    </row>
    <row r="661">
      <c r="A661" s="5" t="s">
        <v>15</v>
      </c>
      <c r="B661" s="5" t="s">
        <v>104</v>
      </c>
      <c r="C661" s="5" t="s">
        <v>104</v>
      </c>
      <c r="D661" s="5" t="s">
        <v>468</v>
      </c>
      <c r="E661" s="5"/>
      <c r="F661" s="6" t="s">
        <v>2300</v>
      </c>
    </row>
    <row r="662">
      <c r="A662" s="5" t="s">
        <v>15</v>
      </c>
      <c r="B662" s="5" t="s">
        <v>104</v>
      </c>
      <c r="C662" s="5" t="s">
        <v>2301</v>
      </c>
      <c r="D662" s="5" t="s">
        <v>468</v>
      </c>
      <c r="E662" s="5" t="s">
        <v>2302</v>
      </c>
      <c r="F662" s="6" t="s">
        <v>2303</v>
      </c>
    </row>
    <row r="663">
      <c r="A663" s="5" t="s">
        <v>15</v>
      </c>
      <c r="B663" s="5" t="s">
        <v>104</v>
      </c>
      <c r="C663" s="5" t="s">
        <v>2304</v>
      </c>
      <c r="D663" s="5" t="s">
        <v>468</v>
      </c>
      <c r="E663" s="5" t="s">
        <v>2305</v>
      </c>
      <c r="F663" s="6" t="s">
        <v>2306</v>
      </c>
    </row>
    <row r="664">
      <c r="A664" s="5" t="s">
        <v>15</v>
      </c>
      <c r="B664" s="5" t="s">
        <v>104</v>
      </c>
      <c r="C664" s="5" t="s">
        <v>2307</v>
      </c>
      <c r="D664" s="5" t="s">
        <v>468</v>
      </c>
      <c r="E664" s="5"/>
      <c r="F664" s="6" t="s">
        <v>2308</v>
      </c>
    </row>
    <row r="665">
      <c r="A665" s="5" t="s">
        <v>15</v>
      </c>
      <c r="B665" s="5" t="s">
        <v>105</v>
      </c>
      <c r="C665" s="5" t="s">
        <v>2309</v>
      </c>
      <c r="D665" s="5" t="s">
        <v>468</v>
      </c>
      <c r="E665" s="5" t="s">
        <v>2310</v>
      </c>
      <c r="F665" s="6" t="s">
        <v>2311</v>
      </c>
    </row>
    <row r="666">
      <c r="A666" s="5" t="s">
        <v>15</v>
      </c>
      <c r="B666" s="5" t="s">
        <v>105</v>
      </c>
      <c r="C666" s="5" t="s">
        <v>2312</v>
      </c>
      <c r="D666" s="5" t="s">
        <v>468</v>
      </c>
      <c r="E666" s="5" t="s">
        <v>2313</v>
      </c>
      <c r="F666" s="6" t="s">
        <v>2314</v>
      </c>
    </row>
    <row r="667">
      <c r="A667" s="5" t="s">
        <v>15</v>
      </c>
      <c r="B667" s="5" t="s">
        <v>105</v>
      </c>
      <c r="C667" s="5" t="s">
        <v>2315</v>
      </c>
      <c r="D667" s="5" t="s">
        <v>548</v>
      </c>
      <c r="E667" s="5" t="s">
        <v>2316</v>
      </c>
      <c r="F667" s="6" t="s">
        <v>2317</v>
      </c>
    </row>
    <row r="668">
      <c r="A668" s="5" t="s">
        <v>15</v>
      </c>
      <c r="B668" s="5" t="s">
        <v>105</v>
      </c>
      <c r="C668" s="5" t="s">
        <v>2318</v>
      </c>
      <c r="D668" s="5" t="s">
        <v>468</v>
      </c>
      <c r="E668" s="5" t="s">
        <v>2319</v>
      </c>
      <c r="F668" s="6" t="s">
        <v>2320</v>
      </c>
    </row>
    <row r="669">
      <c r="A669" s="5" t="s">
        <v>15</v>
      </c>
      <c r="B669" s="5" t="s">
        <v>105</v>
      </c>
      <c r="C669" s="5" t="s">
        <v>2321</v>
      </c>
      <c r="D669" s="5" t="s">
        <v>468</v>
      </c>
      <c r="E669" s="5" t="s">
        <v>2322</v>
      </c>
      <c r="F669" s="6" t="s">
        <v>2323</v>
      </c>
    </row>
    <row r="670">
      <c r="A670" s="5" t="s">
        <v>15</v>
      </c>
      <c r="B670" s="5" t="s">
        <v>105</v>
      </c>
      <c r="C670" s="5" t="s">
        <v>2324</v>
      </c>
      <c r="D670" s="5" t="s">
        <v>468</v>
      </c>
      <c r="E670" s="5"/>
      <c r="F670" s="6" t="s">
        <v>2325</v>
      </c>
    </row>
    <row r="671">
      <c r="A671" s="5" t="s">
        <v>15</v>
      </c>
      <c r="B671" s="5" t="s">
        <v>105</v>
      </c>
      <c r="C671" s="5" t="s">
        <v>2326</v>
      </c>
      <c r="D671" s="5" t="s">
        <v>548</v>
      </c>
      <c r="E671" s="5" t="s">
        <v>2327</v>
      </c>
      <c r="F671" s="6" t="s">
        <v>2328</v>
      </c>
    </row>
    <row r="672">
      <c r="A672" s="5" t="s">
        <v>15</v>
      </c>
      <c r="B672" s="5" t="s">
        <v>105</v>
      </c>
      <c r="C672" s="5" t="s">
        <v>2329</v>
      </c>
      <c r="D672" s="5" t="s">
        <v>468</v>
      </c>
      <c r="E672" s="5" t="s">
        <v>2330</v>
      </c>
      <c r="F672" s="6" t="s">
        <v>2331</v>
      </c>
    </row>
    <row r="673">
      <c r="A673" s="5" t="s">
        <v>15</v>
      </c>
      <c r="B673" s="5" t="s">
        <v>105</v>
      </c>
      <c r="C673" s="5" t="s">
        <v>2332</v>
      </c>
      <c r="D673" s="5" t="s">
        <v>468</v>
      </c>
      <c r="E673" s="5" t="s">
        <v>2333</v>
      </c>
      <c r="F673" s="6" t="s">
        <v>2334</v>
      </c>
    </row>
    <row r="674">
      <c r="A674" s="5" t="s">
        <v>15</v>
      </c>
      <c r="B674" s="5" t="s">
        <v>105</v>
      </c>
      <c r="C674" s="5" t="s">
        <v>2335</v>
      </c>
      <c r="D674" s="5" t="s">
        <v>468</v>
      </c>
      <c r="E674" s="5" t="s">
        <v>2336</v>
      </c>
      <c r="F674" s="6" t="s">
        <v>2337</v>
      </c>
    </row>
    <row r="675">
      <c r="A675" s="5" t="s">
        <v>15</v>
      </c>
      <c r="B675" s="5" t="s">
        <v>105</v>
      </c>
      <c r="C675" s="5" t="s">
        <v>2338</v>
      </c>
      <c r="D675" s="5" t="s">
        <v>468</v>
      </c>
      <c r="E675" s="5" t="s">
        <v>2339</v>
      </c>
      <c r="F675" s="6" t="s">
        <v>2340</v>
      </c>
    </row>
    <row r="676">
      <c r="A676" s="5" t="s">
        <v>15</v>
      </c>
      <c r="B676" s="5" t="s">
        <v>105</v>
      </c>
      <c r="C676" s="5" t="s">
        <v>2341</v>
      </c>
      <c r="D676" s="5" t="s">
        <v>468</v>
      </c>
      <c r="E676" s="5"/>
      <c r="F676" s="6" t="s">
        <v>2342</v>
      </c>
    </row>
    <row r="677">
      <c r="A677" s="5" t="s">
        <v>15</v>
      </c>
      <c r="B677" s="5" t="s">
        <v>105</v>
      </c>
      <c r="C677" s="5" t="s">
        <v>2343</v>
      </c>
      <c r="D677" s="5" t="s">
        <v>468</v>
      </c>
      <c r="E677" s="5" t="s">
        <v>2344</v>
      </c>
      <c r="F677" s="6" t="s">
        <v>2345</v>
      </c>
    </row>
    <row r="678">
      <c r="A678" s="5" t="s">
        <v>15</v>
      </c>
      <c r="B678" s="5" t="s">
        <v>105</v>
      </c>
      <c r="C678" s="5" t="s">
        <v>2346</v>
      </c>
      <c r="D678" s="5" t="s">
        <v>468</v>
      </c>
      <c r="E678" s="5" t="s">
        <v>2347</v>
      </c>
      <c r="F678" s="6" t="s">
        <v>2348</v>
      </c>
    </row>
    <row r="679">
      <c r="A679" s="5" t="s">
        <v>15</v>
      </c>
      <c r="B679" s="5" t="s">
        <v>106</v>
      </c>
      <c r="C679" s="5" t="s">
        <v>2349</v>
      </c>
      <c r="D679" s="5" t="s">
        <v>468</v>
      </c>
      <c r="E679" s="5" t="s">
        <v>2350</v>
      </c>
      <c r="F679" s="6" t="s">
        <v>2351</v>
      </c>
    </row>
    <row r="680">
      <c r="A680" s="5" t="s">
        <v>15</v>
      </c>
      <c r="B680" s="5" t="s">
        <v>106</v>
      </c>
      <c r="C680" s="5" t="s">
        <v>2352</v>
      </c>
      <c r="D680" s="5" t="s">
        <v>468</v>
      </c>
      <c r="E680" s="5" t="s">
        <v>2353</v>
      </c>
      <c r="F680" s="6" t="s">
        <v>2354</v>
      </c>
    </row>
    <row r="681">
      <c r="A681" s="5" t="s">
        <v>15</v>
      </c>
      <c r="B681" s="5" t="s">
        <v>106</v>
      </c>
      <c r="C681" s="5" t="s">
        <v>2355</v>
      </c>
      <c r="D681" s="5" t="s">
        <v>468</v>
      </c>
      <c r="E681" s="5"/>
      <c r="F681" s="6" t="s">
        <v>2356</v>
      </c>
    </row>
    <row r="682">
      <c r="A682" s="5" t="s">
        <v>15</v>
      </c>
      <c r="B682" s="5" t="s">
        <v>106</v>
      </c>
      <c r="C682" s="5" t="s">
        <v>2357</v>
      </c>
      <c r="D682" s="5" t="s">
        <v>468</v>
      </c>
      <c r="E682" s="5"/>
      <c r="F682" s="6" t="s">
        <v>2358</v>
      </c>
    </row>
    <row r="683">
      <c r="A683" s="5" t="s">
        <v>15</v>
      </c>
      <c r="B683" s="5" t="s">
        <v>106</v>
      </c>
      <c r="C683" s="5" t="s">
        <v>2359</v>
      </c>
      <c r="D683" s="5" t="s">
        <v>468</v>
      </c>
      <c r="E683" s="5" t="s">
        <v>2360</v>
      </c>
      <c r="F683" s="6" t="s">
        <v>2361</v>
      </c>
    </row>
    <row r="684">
      <c r="A684" s="5" t="s">
        <v>15</v>
      </c>
      <c r="B684" s="5" t="s">
        <v>106</v>
      </c>
      <c r="C684" s="5" t="s">
        <v>2362</v>
      </c>
      <c r="D684" s="5" t="s">
        <v>468</v>
      </c>
      <c r="E684" s="5"/>
      <c r="F684" s="6" t="s">
        <v>2363</v>
      </c>
    </row>
    <row r="685">
      <c r="A685" s="5" t="s">
        <v>15</v>
      </c>
      <c r="B685" s="5" t="s">
        <v>106</v>
      </c>
      <c r="C685" s="5" t="s">
        <v>2364</v>
      </c>
      <c r="D685" s="5" t="s">
        <v>468</v>
      </c>
      <c r="E685" s="5" t="s">
        <v>2365</v>
      </c>
      <c r="F685" s="6" t="s">
        <v>2366</v>
      </c>
    </row>
    <row r="686">
      <c r="A686" s="5" t="s">
        <v>15</v>
      </c>
      <c r="B686" s="5" t="s">
        <v>106</v>
      </c>
      <c r="C686" s="5" t="s">
        <v>2367</v>
      </c>
      <c r="D686" s="5" t="s">
        <v>468</v>
      </c>
      <c r="E686" s="5" t="s">
        <v>2368</v>
      </c>
      <c r="F686" s="6" t="s">
        <v>2369</v>
      </c>
    </row>
    <row r="687">
      <c r="A687" s="5" t="s">
        <v>15</v>
      </c>
      <c r="B687" s="5" t="s">
        <v>107</v>
      </c>
      <c r="C687" s="5" t="s">
        <v>2370</v>
      </c>
      <c r="D687" s="5" t="s">
        <v>468</v>
      </c>
      <c r="E687" s="5" t="s">
        <v>2371</v>
      </c>
      <c r="F687" s="6" t="s">
        <v>2372</v>
      </c>
    </row>
    <row r="688">
      <c r="A688" s="5" t="s">
        <v>15</v>
      </c>
      <c r="B688" s="5" t="s">
        <v>107</v>
      </c>
      <c r="C688" s="5" t="s">
        <v>2373</v>
      </c>
      <c r="D688" s="5" t="s">
        <v>468</v>
      </c>
      <c r="E688" s="5" t="s">
        <v>2374</v>
      </c>
      <c r="F688" s="6" t="s">
        <v>2375</v>
      </c>
    </row>
    <row r="689">
      <c r="A689" s="5" t="s">
        <v>15</v>
      </c>
      <c r="B689" s="5" t="s">
        <v>107</v>
      </c>
      <c r="C689" s="5" t="s">
        <v>107</v>
      </c>
      <c r="D689" s="5" t="s">
        <v>468</v>
      </c>
      <c r="E689" s="5"/>
      <c r="F689" s="6" t="s">
        <v>2376</v>
      </c>
    </row>
    <row r="690">
      <c r="A690" s="5" t="s">
        <v>15</v>
      </c>
      <c r="B690" s="5" t="s">
        <v>108</v>
      </c>
      <c r="C690" s="5" t="s">
        <v>2377</v>
      </c>
      <c r="D690" s="5" t="s">
        <v>468</v>
      </c>
      <c r="E690" s="5" t="s">
        <v>2378</v>
      </c>
      <c r="F690" s="6" t="s">
        <v>2379</v>
      </c>
    </row>
    <row r="691">
      <c r="A691" s="5" t="s">
        <v>15</v>
      </c>
      <c r="B691" s="5" t="s">
        <v>109</v>
      </c>
      <c r="C691" s="5" t="s">
        <v>2380</v>
      </c>
      <c r="D691" s="5" t="s">
        <v>468</v>
      </c>
      <c r="E691" s="5" t="s">
        <v>2381</v>
      </c>
      <c r="F691" s="6" t="s">
        <v>2382</v>
      </c>
    </row>
    <row r="692">
      <c r="A692" s="5" t="s">
        <v>15</v>
      </c>
      <c r="B692" s="5" t="s">
        <v>109</v>
      </c>
      <c r="C692" s="5" t="s">
        <v>2383</v>
      </c>
      <c r="D692" s="5" t="s">
        <v>468</v>
      </c>
      <c r="E692" s="5" t="s">
        <v>2384</v>
      </c>
      <c r="F692" s="6" t="s">
        <v>2385</v>
      </c>
    </row>
    <row r="693">
      <c r="A693" s="5" t="s">
        <v>15</v>
      </c>
      <c r="B693" s="5" t="s">
        <v>109</v>
      </c>
      <c r="C693" s="5" t="s">
        <v>2386</v>
      </c>
      <c r="D693" s="5" t="s">
        <v>468</v>
      </c>
      <c r="E693" s="5"/>
      <c r="F693" s="6" t="s">
        <v>2387</v>
      </c>
    </row>
    <row r="694">
      <c r="A694" s="5" t="s">
        <v>15</v>
      </c>
      <c r="B694" s="5" t="s">
        <v>109</v>
      </c>
      <c r="C694" s="5" t="s">
        <v>2388</v>
      </c>
      <c r="D694" s="5" t="s">
        <v>468</v>
      </c>
      <c r="E694" s="5" t="s">
        <v>2389</v>
      </c>
      <c r="F694" s="6" t="s">
        <v>2390</v>
      </c>
    </row>
    <row r="695">
      <c r="A695" s="5" t="s">
        <v>15</v>
      </c>
      <c r="B695" s="5" t="s">
        <v>109</v>
      </c>
      <c r="C695" s="5" t="s">
        <v>2391</v>
      </c>
      <c r="D695" s="5" t="s">
        <v>468</v>
      </c>
      <c r="E695" s="5" t="s">
        <v>2392</v>
      </c>
      <c r="F695" s="6" t="s">
        <v>2393</v>
      </c>
    </row>
    <row r="696">
      <c r="A696" s="5" t="s">
        <v>15</v>
      </c>
      <c r="B696" s="5" t="s">
        <v>109</v>
      </c>
      <c r="C696" s="5" t="s">
        <v>2394</v>
      </c>
      <c r="D696" s="5" t="s">
        <v>468</v>
      </c>
      <c r="E696" s="5" t="s">
        <v>2395</v>
      </c>
      <c r="F696" s="6" t="s">
        <v>2396</v>
      </c>
    </row>
    <row r="697">
      <c r="A697" s="5" t="s">
        <v>15</v>
      </c>
      <c r="B697" s="5" t="s">
        <v>109</v>
      </c>
      <c r="C697" s="5" t="s">
        <v>2397</v>
      </c>
      <c r="D697" s="5" t="s">
        <v>468</v>
      </c>
      <c r="E697" s="5" t="s">
        <v>2398</v>
      </c>
      <c r="F697" s="6" t="s">
        <v>2399</v>
      </c>
    </row>
    <row r="698">
      <c r="A698" s="5" t="s">
        <v>15</v>
      </c>
      <c r="B698" s="5" t="s">
        <v>109</v>
      </c>
      <c r="C698" s="5" t="s">
        <v>2400</v>
      </c>
      <c r="D698" s="5" t="s">
        <v>468</v>
      </c>
      <c r="E698" s="5" t="s">
        <v>2401</v>
      </c>
      <c r="F698" s="6" t="s">
        <v>2402</v>
      </c>
    </row>
    <row r="699">
      <c r="A699" s="5" t="s">
        <v>15</v>
      </c>
      <c r="B699" s="5" t="s">
        <v>109</v>
      </c>
      <c r="C699" s="5" t="s">
        <v>2403</v>
      </c>
      <c r="D699" s="5" t="s">
        <v>468</v>
      </c>
      <c r="E699" s="5" t="s">
        <v>2404</v>
      </c>
      <c r="F699" s="6" t="s">
        <v>2405</v>
      </c>
    </row>
    <row r="700">
      <c r="A700" s="5" t="s">
        <v>15</v>
      </c>
      <c r="B700" s="5" t="s">
        <v>109</v>
      </c>
      <c r="C700" s="5" t="s">
        <v>2406</v>
      </c>
      <c r="D700" s="5" t="s">
        <v>468</v>
      </c>
      <c r="E700" s="5" t="s">
        <v>2407</v>
      </c>
      <c r="F700" s="6" t="s">
        <v>2408</v>
      </c>
    </row>
    <row r="701">
      <c r="A701" s="5" t="s">
        <v>15</v>
      </c>
      <c r="B701" s="5" t="s">
        <v>109</v>
      </c>
      <c r="C701" s="5" t="s">
        <v>2409</v>
      </c>
      <c r="D701" s="5" t="s">
        <v>468</v>
      </c>
      <c r="E701" s="5" t="s">
        <v>2410</v>
      </c>
      <c r="F701" s="6" t="s">
        <v>2411</v>
      </c>
    </row>
    <row r="702">
      <c r="A702" s="5" t="s">
        <v>15</v>
      </c>
      <c r="B702" s="5" t="s">
        <v>109</v>
      </c>
      <c r="C702" s="5" t="s">
        <v>2412</v>
      </c>
      <c r="D702" s="5" t="s">
        <v>468</v>
      </c>
      <c r="E702" s="5" t="s">
        <v>2413</v>
      </c>
      <c r="F702" s="6" t="s">
        <v>2414</v>
      </c>
    </row>
    <row r="703">
      <c r="A703" s="5" t="s">
        <v>15</v>
      </c>
      <c r="B703" s="5" t="s">
        <v>109</v>
      </c>
      <c r="C703" s="5" t="s">
        <v>2415</v>
      </c>
      <c r="D703" s="5" t="s">
        <v>468</v>
      </c>
      <c r="E703" s="5" t="s">
        <v>2416</v>
      </c>
      <c r="F703" s="6" t="s">
        <v>2417</v>
      </c>
    </row>
    <row r="704">
      <c r="A704" s="5" t="s">
        <v>15</v>
      </c>
      <c r="B704" s="5" t="s">
        <v>109</v>
      </c>
      <c r="C704" s="5" t="s">
        <v>2418</v>
      </c>
      <c r="D704" s="5" t="s">
        <v>468</v>
      </c>
      <c r="E704" s="5" t="s">
        <v>2407</v>
      </c>
      <c r="F704" s="6" t="s">
        <v>2419</v>
      </c>
    </row>
    <row r="705">
      <c r="A705" s="5" t="s">
        <v>15</v>
      </c>
      <c r="B705" s="5" t="s">
        <v>109</v>
      </c>
      <c r="C705" s="5" t="s">
        <v>2420</v>
      </c>
      <c r="D705" s="5" t="s">
        <v>468</v>
      </c>
      <c r="E705" s="5" t="s">
        <v>2421</v>
      </c>
      <c r="F705" s="6" t="s">
        <v>2422</v>
      </c>
    </row>
    <row r="706">
      <c r="A706" s="5" t="s">
        <v>15</v>
      </c>
      <c r="B706" s="5" t="s">
        <v>109</v>
      </c>
      <c r="C706" s="5" t="s">
        <v>2423</v>
      </c>
      <c r="D706" s="5" t="s">
        <v>468</v>
      </c>
      <c r="E706" s="5" t="s">
        <v>2410</v>
      </c>
      <c r="F706" s="6" t="s">
        <v>2424</v>
      </c>
    </row>
    <row r="707">
      <c r="A707" s="5" t="s">
        <v>16</v>
      </c>
      <c r="B707" s="5" t="s">
        <v>110</v>
      </c>
      <c r="C707" s="5" t="s">
        <v>2425</v>
      </c>
      <c r="D707" s="5" t="s">
        <v>468</v>
      </c>
      <c r="E707" s="5" t="s">
        <v>2426</v>
      </c>
      <c r="F707" s="6" t="s">
        <v>2427</v>
      </c>
    </row>
    <row r="708">
      <c r="A708" s="5" t="s">
        <v>16</v>
      </c>
      <c r="B708" s="5" t="s">
        <v>110</v>
      </c>
      <c r="C708" s="5" t="s">
        <v>2428</v>
      </c>
      <c r="D708" s="5" t="s">
        <v>468</v>
      </c>
      <c r="E708" s="5" t="s">
        <v>2429</v>
      </c>
      <c r="F708" s="6" t="s">
        <v>2430</v>
      </c>
    </row>
    <row r="709">
      <c r="A709" s="5" t="s">
        <v>16</v>
      </c>
      <c r="B709" s="5" t="s">
        <v>110</v>
      </c>
      <c r="C709" s="5" t="s">
        <v>2431</v>
      </c>
      <c r="D709" s="5" t="s">
        <v>468</v>
      </c>
      <c r="E709" s="5" t="s">
        <v>2432</v>
      </c>
      <c r="F709" s="6" t="s">
        <v>2433</v>
      </c>
    </row>
    <row r="710">
      <c r="A710" s="5" t="s">
        <v>16</v>
      </c>
      <c r="B710" s="5" t="s">
        <v>110</v>
      </c>
      <c r="C710" s="5" t="s">
        <v>2434</v>
      </c>
      <c r="D710" s="5" t="s">
        <v>468</v>
      </c>
      <c r="E710" s="5" t="s">
        <v>2435</v>
      </c>
      <c r="F710" s="6" t="s">
        <v>2436</v>
      </c>
    </row>
    <row r="711">
      <c r="A711" s="5" t="s">
        <v>16</v>
      </c>
      <c r="B711" s="5" t="s">
        <v>110</v>
      </c>
      <c r="C711" s="5" t="s">
        <v>2437</v>
      </c>
      <c r="D711" s="5" t="s">
        <v>468</v>
      </c>
      <c r="E711" s="5" t="s">
        <v>2438</v>
      </c>
      <c r="F711" s="6" t="s">
        <v>2439</v>
      </c>
    </row>
    <row r="712">
      <c r="A712" s="5" t="s">
        <v>16</v>
      </c>
      <c r="B712" s="5" t="s">
        <v>110</v>
      </c>
      <c r="C712" s="5" t="s">
        <v>2440</v>
      </c>
      <c r="D712" s="5" t="s">
        <v>468</v>
      </c>
      <c r="E712" s="5" t="s">
        <v>2441</v>
      </c>
      <c r="F712" s="6" t="s">
        <v>2442</v>
      </c>
    </row>
    <row r="713">
      <c r="A713" s="5" t="s">
        <v>16</v>
      </c>
      <c r="B713" s="5" t="s">
        <v>110</v>
      </c>
      <c r="C713" s="5" t="s">
        <v>2443</v>
      </c>
      <c r="D713" s="5" t="s">
        <v>468</v>
      </c>
      <c r="E713" s="5" t="s">
        <v>2444</v>
      </c>
      <c r="F713" s="6" t="s">
        <v>2445</v>
      </c>
    </row>
    <row r="714">
      <c r="A714" s="5" t="s">
        <v>16</v>
      </c>
      <c r="B714" s="5" t="s">
        <v>110</v>
      </c>
      <c r="C714" s="5" t="s">
        <v>2446</v>
      </c>
      <c r="D714" s="5" t="s">
        <v>468</v>
      </c>
      <c r="E714" s="5" t="s">
        <v>2447</v>
      </c>
      <c r="F714" s="6" t="s">
        <v>2448</v>
      </c>
    </row>
    <row r="715">
      <c r="A715" s="5" t="s">
        <v>16</v>
      </c>
      <c r="B715" s="5" t="s">
        <v>110</v>
      </c>
      <c r="C715" s="5" t="s">
        <v>2449</v>
      </c>
      <c r="D715" s="5" t="s">
        <v>468</v>
      </c>
      <c r="E715" s="5" t="s">
        <v>2450</v>
      </c>
      <c r="F715" s="6" t="s">
        <v>2451</v>
      </c>
    </row>
    <row r="716">
      <c r="A716" s="5" t="s">
        <v>16</v>
      </c>
      <c r="B716" s="5" t="s">
        <v>110</v>
      </c>
      <c r="C716" s="5" t="s">
        <v>2452</v>
      </c>
      <c r="D716" s="5" t="s">
        <v>468</v>
      </c>
      <c r="E716" s="5" t="s">
        <v>2453</v>
      </c>
      <c r="F716" s="6" t="s">
        <v>2454</v>
      </c>
    </row>
    <row r="717">
      <c r="A717" s="5" t="s">
        <v>16</v>
      </c>
      <c r="B717" s="5" t="s">
        <v>110</v>
      </c>
      <c r="C717" s="5" t="s">
        <v>2455</v>
      </c>
      <c r="D717" s="5" t="s">
        <v>468</v>
      </c>
      <c r="E717" s="5" t="s">
        <v>2456</v>
      </c>
      <c r="F717" s="6" t="s">
        <v>2457</v>
      </c>
    </row>
    <row r="718">
      <c r="A718" s="5" t="s">
        <v>16</v>
      </c>
      <c r="B718" s="5" t="s">
        <v>110</v>
      </c>
      <c r="C718" s="5" t="s">
        <v>2458</v>
      </c>
      <c r="D718" s="5" t="s">
        <v>468</v>
      </c>
      <c r="E718" s="5" t="s">
        <v>2459</v>
      </c>
      <c r="F718" s="6" t="s">
        <v>2460</v>
      </c>
    </row>
    <row r="719">
      <c r="A719" s="5" t="s">
        <v>16</v>
      </c>
      <c r="B719" s="5" t="s">
        <v>110</v>
      </c>
      <c r="C719" s="5" t="s">
        <v>2461</v>
      </c>
      <c r="D719" s="5" t="s">
        <v>468</v>
      </c>
      <c r="E719" s="5" t="s">
        <v>2462</v>
      </c>
      <c r="F719" s="6" t="s">
        <v>2463</v>
      </c>
    </row>
    <row r="720">
      <c r="A720" s="5" t="s">
        <v>16</v>
      </c>
      <c r="B720" s="5" t="s">
        <v>110</v>
      </c>
      <c r="C720" s="5" t="s">
        <v>2464</v>
      </c>
      <c r="D720" s="5" t="s">
        <v>468</v>
      </c>
      <c r="E720" s="5" t="s">
        <v>2459</v>
      </c>
      <c r="F720" s="6" t="s">
        <v>2465</v>
      </c>
    </row>
    <row r="721">
      <c r="A721" s="5" t="s">
        <v>16</v>
      </c>
      <c r="B721" s="5" t="s">
        <v>110</v>
      </c>
      <c r="C721" s="5" t="s">
        <v>2466</v>
      </c>
      <c r="D721" s="5" t="s">
        <v>468</v>
      </c>
      <c r="E721" s="5" t="s">
        <v>2467</v>
      </c>
      <c r="F721" s="6" t="s">
        <v>2468</v>
      </c>
    </row>
    <row r="722">
      <c r="A722" s="5" t="s">
        <v>16</v>
      </c>
      <c r="B722" s="5" t="s">
        <v>110</v>
      </c>
      <c r="C722" s="5" t="s">
        <v>2469</v>
      </c>
      <c r="D722" s="5" t="s">
        <v>468</v>
      </c>
      <c r="E722" s="5" t="s">
        <v>2470</v>
      </c>
      <c r="F722" s="6" t="s">
        <v>2471</v>
      </c>
    </row>
    <row r="723">
      <c r="A723" s="5" t="s">
        <v>16</v>
      </c>
      <c r="B723" s="5" t="s">
        <v>110</v>
      </c>
      <c r="C723" s="5" t="s">
        <v>2472</v>
      </c>
      <c r="D723" s="5" t="s">
        <v>468</v>
      </c>
      <c r="E723" s="5" t="s">
        <v>2473</v>
      </c>
      <c r="F723" s="6" t="s">
        <v>2474</v>
      </c>
    </row>
    <row r="724">
      <c r="A724" s="5" t="s">
        <v>16</v>
      </c>
      <c r="B724" s="5" t="s">
        <v>110</v>
      </c>
      <c r="C724" s="5" t="s">
        <v>2475</v>
      </c>
      <c r="D724" s="5" t="s">
        <v>468</v>
      </c>
      <c r="E724" s="5" t="s">
        <v>2476</v>
      </c>
      <c r="F724" s="6" t="s">
        <v>2477</v>
      </c>
    </row>
    <row r="725">
      <c r="A725" s="5" t="s">
        <v>16</v>
      </c>
      <c r="B725" s="5" t="s">
        <v>110</v>
      </c>
      <c r="C725" s="5" t="s">
        <v>2478</v>
      </c>
      <c r="D725" s="5" t="s">
        <v>468</v>
      </c>
      <c r="E725" s="5" t="s">
        <v>2479</v>
      </c>
      <c r="F725" s="6" t="s">
        <v>2480</v>
      </c>
    </row>
    <row r="726">
      <c r="A726" s="5" t="s">
        <v>16</v>
      </c>
      <c r="B726" s="5" t="s">
        <v>110</v>
      </c>
      <c r="C726" s="5" t="s">
        <v>2481</v>
      </c>
      <c r="D726" s="5" t="s">
        <v>468</v>
      </c>
      <c r="E726" s="5" t="s">
        <v>2482</v>
      </c>
      <c r="F726" s="6" t="s">
        <v>2483</v>
      </c>
    </row>
    <row r="727">
      <c r="A727" s="5" t="s">
        <v>16</v>
      </c>
      <c r="B727" s="5" t="s">
        <v>110</v>
      </c>
      <c r="C727" s="5" t="s">
        <v>2484</v>
      </c>
      <c r="D727" s="5" t="s">
        <v>468</v>
      </c>
      <c r="E727" s="5" t="s">
        <v>2479</v>
      </c>
      <c r="F727" s="6" t="s">
        <v>2485</v>
      </c>
    </row>
    <row r="728">
      <c r="A728" s="5" t="s">
        <v>16</v>
      </c>
      <c r="B728" s="5" t="s">
        <v>110</v>
      </c>
      <c r="C728" s="5" t="s">
        <v>2486</v>
      </c>
      <c r="D728" s="5" t="s">
        <v>468</v>
      </c>
      <c r="E728" s="5" t="s">
        <v>2487</v>
      </c>
      <c r="F728" s="6" t="s">
        <v>2488</v>
      </c>
    </row>
    <row r="729">
      <c r="A729" s="5" t="s">
        <v>16</v>
      </c>
      <c r="B729" s="5" t="s">
        <v>110</v>
      </c>
      <c r="C729" s="5" t="s">
        <v>2489</v>
      </c>
      <c r="D729" s="5" t="s">
        <v>468</v>
      </c>
      <c r="E729" s="5" t="s">
        <v>2490</v>
      </c>
      <c r="F729" s="6" t="s">
        <v>2491</v>
      </c>
    </row>
    <row r="730">
      <c r="A730" s="5" t="s">
        <v>16</v>
      </c>
      <c r="B730" s="5" t="s">
        <v>110</v>
      </c>
      <c r="C730" s="5" t="s">
        <v>110</v>
      </c>
      <c r="D730" s="5" t="s">
        <v>468</v>
      </c>
      <c r="E730" s="5" t="s">
        <v>2479</v>
      </c>
      <c r="F730" s="6" t="s">
        <v>2492</v>
      </c>
    </row>
    <row r="731">
      <c r="A731" s="5" t="s">
        <v>16</v>
      </c>
      <c r="B731" s="5" t="s">
        <v>110</v>
      </c>
      <c r="C731" s="5" t="s">
        <v>2493</v>
      </c>
      <c r="D731" s="5" t="s">
        <v>468</v>
      </c>
      <c r="E731" s="5" t="s">
        <v>2494</v>
      </c>
      <c r="F731" s="6" t="s">
        <v>2495</v>
      </c>
    </row>
    <row r="732">
      <c r="A732" s="5" t="s">
        <v>16</v>
      </c>
      <c r="B732" s="5" t="s">
        <v>110</v>
      </c>
      <c r="C732" s="5" t="s">
        <v>2496</v>
      </c>
      <c r="D732" s="5" t="s">
        <v>468</v>
      </c>
      <c r="E732" s="5" t="s">
        <v>2497</v>
      </c>
      <c r="F732" s="6" t="s">
        <v>2498</v>
      </c>
    </row>
    <row r="733">
      <c r="A733" s="5" t="s">
        <v>16</v>
      </c>
      <c r="B733" s="5" t="s">
        <v>110</v>
      </c>
      <c r="C733" s="5" t="s">
        <v>2499</v>
      </c>
      <c r="D733" s="5" t="s">
        <v>468</v>
      </c>
      <c r="E733" s="5" t="s">
        <v>2500</v>
      </c>
      <c r="F733" s="6" t="s">
        <v>2501</v>
      </c>
    </row>
    <row r="734">
      <c r="A734" s="5" t="s">
        <v>16</v>
      </c>
      <c r="B734" s="5" t="s">
        <v>110</v>
      </c>
      <c r="C734" s="5" t="s">
        <v>2502</v>
      </c>
      <c r="D734" s="5" t="s">
        <v>548</v>
      </c>
      <c r="E734" s="5" t="s">
        <v>2503</v>
      </c>
      <c r="F734" s="6" t="s">
        <v>2504</v>
      </c>
    </row>
    <row r="735">
      <c r="A735" s="5" t="s">
        <v>16</v>
      </c>
      <c r="B735" s="5" t="s">
        <v>111</v>
      </c>
      <c r="C735" s="5" t="s">
        <v>2505</v>
      </c>
      <c r="D735" s="5" t="s">
        <v>468</v>
      </c>
      <c r="E735" s="5"/>
      <c r="F735" s="6" t="s">
        <v>2506</v>
      </c>
    </row>
    <row r="736">
      <c r="A736" s="5" t="s">
        <v>16</v>
      </c>
      <c r="B736" s="5" t="s">
        <v>111</v>
      </c>
      <c r="C736" s="5" t="s">
        <v>2507</v>
      </c>
      <c r="D736" s="5" t="s">
        <v>468</v>
      </c>
      <c r="E736" s="5"/>
      <c r="F736" s="6" t="s">
        <v>2508</v>
      </c>
    </row>
    <row r="737">
      <c r="A737" s="5" t="s">
        <v>16</v>
      </c>
      <c r="B737" s="5" t="s">
        <v>111</v>
      </c>
      <c r="C737" s="5" t="s">
        <v>2509</v>
      </c>
      <c r="D737" s="5" t="s">
        <v>468</v>
      </c>
      <c r="E737" s="5" t="s">
        <v>2510</v>
      </c>
      <c r="F737" s="6" t="s">
        <v>2511</v>
      </c>
    </row>
    <row r="738">
      <c r="A738" s="5" t="s">
        <v>16</v>
      </c>
      <c r="B738" s="5" t="s">
        <v>111</v>
      </c>
      <c r="C738" s="5" t="s">
        <v>2512</v>
      </c>
      <c r="D738" s="5" t="s">
        <v>468</v>
      </c>
      <c r="E738" s="5"/>
      <c r="F738" s="6" t="s">
        <v>2513</v>
      </c>
    </row>
    <row r="739">
      <c r="A739" s="5" t="s">
        <v>16</v>
      </c>
      <c r="B739" s="5" t="s">
        <v>111</v>
      </c>
      <c r="C739" s="5" t="s">
        <v>2514</v>
      </c>
      <c r="D739" s="5" t="s">
        <v>468</v>
      </c>
      <c r="E739" s="5" t="s">
        <v>2515</v>
      </c>
      <c r="F739" s="6" t="s">
        <v>2516</v>
      </c>
    </row>
    <row r="740">
      <c r="A740" s="5" t="s">
        <v>16</v>
      </c>
      <c r="B740" s="5" t="s">
        <v>111</v>
      </c>
      <c r="C740" s="5" t="s">
        <v>2517</v>
      </c>
      <c r="D740" s="5" t="s">
        <v>468</v>
      </c>
      <c r="E740" s="5" t="s">
        <v>2518</v>
      </c>
      <c r="F740" s="6" t="s">
        <v>2519</v>
      </c>
    </row>
    <row r="741">
      <c r="A741" s="5" t="s">
        <v>16</v>
      </c>
      <c r="B741" s="5" t="s">
        <v>111</v>
      </c>
      <c r="C741" s="5" t="s">
        <v>2520</v>
      </c>
      <c r="D741" s="5" t="s">
        <v>468</v>
      </c>
      <c r="E741" s="5" t="s">
        <v>2521</v>
      </c>
      <c r="F741" s="6" t="s">
        <v>2522</v>
      </c>
    </row>
    <row r="742">
      <c r="A742" s="5" t="s">
        <v>16</v>
      </c>
      <c r="B742" s="5" t="s">
        <v>111</v>
      </c>
      <c r="C742" s="5" t="s">
        <v>2523</v>
      </c>
      <c r="D742" s="5" t="s">
        <v>468</v>
      </c>
      <c r="E742" s="5" t="s">
        <v>2524</v>
      </c>
      <c r="F742" s="6" t="s">
        <v>2525</v>
      </c>
    </row>
    <row r="743">
      <c r="A743" s="5" t="s">
        <v>16</v>
      </c>
      <c r="B743" s="5" t="s">
        <v>111</v>
      </c>
      <c r="C743" s="5" t="s">
        <v>2526</v>
      </c>
      <c r="D743" s="5" t="s">
        <v>468</v>
      </c>
      <c r="E743" s="5" t="s">
        <v>2527</v>
      </c>
      <c r="F743" s="6" t="s">
        <v>2528</v>
      </c>
    </row>
    <row r="744">
      <c r="A744" s="5" t="s">
        <v>16</v>
      </c>
      <c r="B744" s="5" t="s">
        <v>111</v>
      </c>
      <c r="C744" s="5" t="s">
        <v>2529</v>
      </c>
      <c r="D744" s="5" t="s">
        <v>468</v>
      </c>
      <c r="E744" s="5" t="s">
        <v>2530</v>
      </c>
      <c r="F744" s="6" t="s">
        <v>2531</v>
      </c>
    </row>
    <row r="745">
      <c r="A745" s="5" t="s">
        <v>16</v>
      </c>
      <c r="B745" s="5" t="s">
        <v>111</v>
      </c>
      <c r="C745" s="5" t="s">
        <v>2532</v>
      </c>
      <c r="D745" s="5" t="s">
        <v>468</v>
      </c>
      <c r="E745" s="5" t="s">
        <v>2533</v>
      </c>
      <c r="F745" s="6" t="s">
        <v>2534</v>
      </c>
    </row>
    <row r="746">
      <c r="A746" s="5" t="s">
        <v>16</v>
      </c>
      <c r="B746" s="5" t="s">
        <v>111</v>
      </c>
      <c r="C746" s="5" t="s">
        <v>2535</v>
      </c>
      <c r="D746" s="5" t="s">
        <v>468</v>
      </c>
      <c r="E746" s="5" t="s">
        <v>2533</v>
      </c>
      <c r="F746" s="6" t="s">
        <v>2536</v>
      </c>
    </row>
    <row r="747">
      <c r="A747" s="5" t="s">
        <v>16</v>
      </c>
      <c r="B747" s="5" t="s">
        <v>111</v>
      </c>
      <c r="C747" s="5" t="s">
        <v>2537</v>
      </c>
      <c r="D747" s="5" t="s">
        <v>468</v>
      </c>
      <c r="E747" s="5" t="s">
        <v>2538</v>
      </c>
      <c r="F747" s="6" t="s">
        <v>2539</v>
      </c>
    </row>
    <row r="748">
      <c r="A748" s="5" t="s">
        <v>16</v>
      </c>
      <c r="B748" s="5" t="s">
        <v>111</v>
      </c>
      <c r="C748" s="5" t="s">
        <v>2540</v>
      </c>
      <c r="D748" s="5" t="s">
        <v>458</v>
      </c>
      <c r="E748" s="5" t="s">
        <v>2541</v>
      </c>
      <c r="F748" s="6" t="s">
        <v>2542</v>
      </c>
    </row>
    <row r="749">
      <c r="A749" s="5" t="s">
        <v>16</v>
      </c>
      <c r="B749" s="5" t="s">
        <v>112</v>
      </c>
      <c r="C749" s="5" t="s">
        <v>2543</v>
      </c>
      <c r="D749" s="5" t="s">
        <v>468</v>
      </c>
      <c r="E749" s="5" t="s">
        <v>2544</v>
      </c>
      <c r="F749" s="6" t="s">
        <v>2545</v>
      </c>
    </row>
    <row r="750">
      <c r="A750" s="5" t="s">
        <v>16</v>
      </c>
      <c r="B750" s="5" t="s">
        <v>112</v>
      </c>
      <c r="C750" s="5" t="s">
        <v>2546</v>
      </c>
      <c r="D750" s="5" t="s">
        <v>548</v>
      </c>
      <c r="E750" s="5" t="s">
        <v>2547</v>
      </c>
      <c r="F750" s="6" t="s">
        <v>2548</v>
      </c>
    </row>
    <row r="751">
      <c r="A751" s="5" t="s">
        <v>16</v>
      </c>
      <c r="B751" s="5" t="s">
        <v>112</v>
      </c>
      <c r="C751" s="5" t="s">
        <v>2549</v>
      </c>
      <c r="D751" s="5" t="s">
        <v>468</v>
      </c>
      <c r="E751" s="5" t="s">
        <v>2550</v>
      </c>
      <c r="F751" s="6" t="s">
        <v>2551</v>
      </c>
    </row>
    <row r="752">
      <c r="A752" s="5" t="s">
        <v>16</v>
      </c>
      <c r="B752" s="5" t="s">
        <v>112</v>
      </c>
      <c r="C752" s="5" t="s">
        <v>2552</v>
      </c>
      <c r="D752" s="5" t="s">
        <v>548</v>
      </c>
      <c r="E752" s="5" t="s">
        <v>2553</v>
      </c>
      <c r="F752" s="6" t="s">
        <v>2554</v>
      </c>
    </row>
    <row r="753">
      <c r="A753" s="5" t="s">
        <v>16</v>
      </c>
      <c r="B753" s="5" t="s">
        <v>112</v>
      </c>
      <c r="C753" s="5" t="s">
        <v>2555</v>
      </c>
      <c r="D753" s="5" t="s">
        <v>468</v>
      </c>
      <c r="E753" s="5" t="s">
        <v>2556</v>
      </c>
      <c r="F753" s="6" t="s">
        <v>2557</v>
      </c>
    </row>
    <row r="754">
      <c r="A754" s="5" t="s">
        <v>16</v>
      </c>
      <c r="B754" s="5" t="s">
        <v>112</v>
      </c>
      <c r="C754" s="5" t="s">
        <v>2558</v>
      </c>
      <c r="D754" s="5" t="s">
        <v>468</v>
      </c>
      <c r="E754" s="5" t="s">
        <v>2559</v>
      </c>
      <c r="F754" s="6" t="s">
        <v>2560</v>
      </c>
    </row>
    <row r="755">
      <c r="A755" s="5" t="s">
        <v>16</v>
      </c>
      <c r="B755" s="5" t="s">
        <v>112</v>
      </c>
      <c r="C755" s="5" t="s">
        <v>2561</v>
      </c>
      <c r="D755" s="5" t="s">
        <v>468</v>
      </c>
      <c r="E755" s="5" t="s">
        <v>2562</v>
      </c>
      <c r="F755" s="6" t="s">
        <v>2563</v>
      </c>
    </row>
    <row r="756">
      <c r="A756" s="5" t="s">
        <v>16</v>
      </c>
      <c r="B756" s="5" t="s">
        <v>112</v>
      </c>
      <c r="C756" s="5" t="s">
        <v>2564</v>
      </c>
      <c r="D756" s="5" t="s">
        <v>548</v>
      </c>
      <c r="E756" s="5" t="s">
        <v>2565</v>
      </c>
      <c r="F756" s="6" t="s">
        <v>2566</v>
      </c>
    </row>
    <row r="757">
      <c r="A757" s="5" t="s">
        <v>16</v>
      </c>
      <c r="B757" s="5" t="s">
        <v>112</v>
      </c>
      <c r="C757" s="5" t="s">
        <v>2567</v>
      </c>
      <c r="D757" s="5" t="s">
        <v>468</v>
      </c>
      <c r="E757" s="5" t="s">
        <v>2568</v>
      </c>
      <c r="F757" s="6" t="s">
        <v>2569</v>
      </c>
    </row>
    <row r="758">
      <c r="A758" s="5" t="s">
        <v>16</v>
      </c>
      <c r="B758" s="5" t="s">
        <v>112</v>
      </c>
      <c r="C758" s="5" t="s">
        <v>2570</v>
      </c>
      <c r="D758" s="5" t="s">
        <v>468</v>
      </c>
      <c r="E758" s="5" t="s">
        <v>2571</v>
      </c>
      <c r="F758" s="6" t="s">
        <v>2572</v>
      </c>
    </row>
    <row r="759">
      <c r="A759" s="5" t="s">
        <v>16</v>
      </c>
      <c r="B759" s="5" t="s">
        <v>112</v>
      </c>
      <c r="C759" s="5" t="s">
        <v>2573</v>
      </c>
      <c r="D759" s="5" t="s">
        <v>468</v>
      </c>
      <c r="E759" s="5" t="s">
        <v>2574</v>
      </c>
      <c r="F759" s="6" t="s">
        <v>2575</v>
      </c>
    </row>
    <row r="760">
      <c r="A760" s="5" t="s">
        <v>16</v>
      </c>
      <c r="B760" s="5" t="s">
        <v>112</v>
      </c>
      <c r="C760" s="5" t="s">
        <v>2576</v>
      </c>
      <c r="D760" s="5" t="s">
        <v>548</v>
      </c>
      <c r="E760" s="5" t="s">
        <v>2577</v>
      </c>
      <c r="F760" s="6" t="s">
        <v>2578</v>
      </c>
    </row>
    <row r="761">
      <c r="A761" s="5" t="s">
        <v>16</v>
      </c>
      <c r="B761" s="5" t="s">
        <v>112</v>
      </c>
      <c r="C761" s="5" t="s">
        <v>2579</v>
      </c>
      <c r="D761" s="5" t="s">
        <v>468</v>
      </c>
      <c r="E761" s="5" t="s">
        <v>2580</v>
      </c>
      <c r="F761" s="6" t="s">
        <v>2581</v>
      </c>
    </row>
    <row r="762">
      <c r="A762" s="5" t="s">
        <v>16</v>
      </c>
      <c r="B762" s="5" t="s">
        <v>112</v>
      </c>
      <c r="C762" s="5" t="s">
        <v>2582</v>
      </c>
      <c r="D762" s="5" t="s">
        <v>468</v>
      </c>
      <c r="E762" s="5" t="s">
        <v>2583</v>
      </c>
      <c r="F762" s="6" t="s">
        <v>2584</v>
      </c>
    </row>
    <row r="763">
      <c r="A763" s="5" t="s">
        <v>16</v>
      </c>
      <c r="B763" s="5" t="s">
        <v>112</v>
      </c>
      <c r="C763" s="5" t="s">
        <v>2585</v>
      </c>
      <c r="D763" s="5" t="s">
        <v>468</v>
      </c>
      <c r="E763" s="5" t="s">
        <v>2586</v>
      </c>
      <c r="F763" s="6" t="s">
        <v>2587</v>
      </c>
    </row>
    <row r="764">
      <c r="A764" s="5" t="s">
        <v>16</v>
      </c>
      <c r="B764" s="5" t="s">
        <v>112</v>
      </c>
      <c r="C764" s="5" t="s">
        <v>2588</v>
      </c>
      <c r="D764" s="5" t="s">
        <v>468</v>
      </c>
      <c r="E764" s="5" t="s">
        <v>2589</v>
      </c>
      <c r="F764" s="6" t="s">
        <v>2590</v>
      </c>
    </row>
    <row r="765">
      <c r="A765" s="5" t="s">
        <v>16</v>
      </c>
      <c r="B765" s="5" t="s">
        <v>112</v>
      </c>
      <c r="C765" s="5" t="s">
        <v>2591</v>
      </c>
      <c r="D765" s="5" t="s">
        <v>468</v>
      </c>
      <c r="E765" s="5" t="s">
        <v>2592</v>
      </c>
      <c r="F765" s="6" t="s">
        <v>2593</v>
      </c>
    </row>
    <row r="766">
      <c r="A766" s="5" t="s">
        <v>16</v>
      </c>
      <c r="B766" s="5" t="s">
        <v>112</v>
      </c>
      <c r="C766" s="5" t="s">
        <v>2594</v>
      </c>
      <c r="D766" s="5" t="s">
        <v>468</v>
      </c>
      <c r="E766" s="5" t="s">
        <v>2595</v>
      </c>
      <c r="F766" s="6" t="s">
        <v>2596</v>
      </c>
    </row>
    <row r="767">
      <c r="A767" s="5" t="s">
        <v>16</v>
      </c>
      <c r="B767" s="5" t="s">
        <v>112</v>
      </c>
      <c r="C767" s="5" t="s">
        <v>2597</v>
      </c>
      <c r="D767" s="5" t="s">
        <v>468</v>
      </c>
      <c r="E767" s="5" t="s">
        <v>2598</v>
      </c>
      <c r="F767" s="6" t="s">
        <v>2599</v>
      </c>
    </row>
    <row r="768">
      <c r="A768" s="5" t="s">
        <v>16</v>
      </c>
      <c r="B768" s="5" t="s">
        <v>112</v>
      </c>
      <c r="C768" s="5" t="s">
        <v>2600</v>
      </c>
      <c r="D768" s="5" t="s">
        <v>468</v>
      </c>
      <c r="E768" s="5" t="s">
        <v>2601</v>
      </c>
      <c r="F768" s="6" t="s">
        <v>2602</v>
      </c>
    </row>
    <row r="769">
      <c r="A769" s="5" t="s">
        <v>16</v>
      </c>
      <c r="B769" s="5" t="s">
        <v>112</v>
      </c>
      <c r="C769" s="5" t="s">
        <v>2603</v>
      </c>
      <c r="D769" s="5" t="s">
        <v>468</v>
      </c>
      <c r="E769" s="5" t="s">
        <v>2604</v>
      </c>
      <c r="F769" s="6" t="s">
        <v>2605</v>
      </c>
    </row>
    <row r="770">
      <c r="A770" s="5" t="s">
        <v>16</v>
      </c>
      <c r="B770" s="5" t="s">
        <v>112</v>
      </c>
      <c r="C770" s="5" t="s">
        <v>2606</v>
      </c>
      <c r="D770" s="5" t="s">
        <v>548</v>
      </c>
      <c r="E770" s="5" t="s">
        <v>2607</v>
      </c>
      <c r="F770" s="6" t="s">
        <v>2608</v>
      </c>
    </row>
    <row r="771">
      <c r="A771" s="5" t="s">
        <v>16</v>
      </c>
      <c r="B771" s="5" t="s">
        <v>112</v>
      </c>
      <c r="C771" s="5" t="s">
        <v>2609</v>
      </c>
      <c r="D771" s="5" t="s">
        <v>468</v>
      </c>
      <c r="E771" s="5" t="s">
        <v>2610</v>
      </c>
      <c r="F771" s="6" t="s">
        <v>2611</v>
      </c>
    </row>
    <row r="772">
      <c r="A772" s="5" t="s">
        <v>16</v>
      </c>
      <c r="B772" s="5" t="s">
        <v>112</v>
      </c>
      <c r="C772" s="5" t="s">
        <v>2612</v>
      </c>
      <c r="D772" s="5" t="s">
        <v>468</v>
      </c>
      <c r="E772" s="5" t="s">
        <v>2613</v>
      </c>
      <c r="F772" s="6" t="s">
        <v>2614</v>
      </c>
    </row>
    <row r="773">
      <c r="A773" s="5" t="s">
        <v>16</v>
      </c>
      <c r="B773" s="5" t="s">
        <v>112</v>
      </c>
      <c r="C773" s="5" t="s">
        <v>2615</v>
      </c>
      <c r="D773" s="5" t="s">
        <v>468</v>
      </c>
      <c r="E773" s="5" t="s">
        <v>2616</v>
      </c>
      <c r="F773" s="6" t="s">
        <v>2617</v>
      </c>
    </row>
    <row r="774">
      <c r="A774" s="5" t="s">
        <v>16</v>
      </c>
      <c r="B774" s="5" t="s">
        <v>112</v>
      </c>
      <c r="C774" s="5" t="s">
        <v>2618</v>
      </c>
      <c r="D774" s="5" t="s">
        <v>468</v>
      </c>
      <c r="E774" s="5" t="s">
        <v>2619</v>
      </c>
      <c r="F774" s="6" t="s">
        <v>2620</v>
      </c>
    </row>
    <row r="775">
      <c r="A775" s="5" t="s">
        <v>16</v>
      </c>
      <c r="B775" s="5" t="s">
        <v>112</v>
      </c>
      <c r="C775" s="5" t="s">
        <v>2621</v>
      </c>
      <c r="D775" s="5" t="s">
        <v>468</v>
      </c>
      <c r="E775" s="5" t="s">
        <v>2622</v>
      </c>
      <c r="F775" s="6" t="s">
        <v>2623</v>
      </c>
    </row>
    <row r="776">
      <c r="A776" s="5" t="s">
        <v>16</v>
      </c>
      <c r="B776" s="5" t="s">
        <v>112</v>
      </c>
      <c r="C776" s="5" t="s">
        <v>2624</v>
      </c>
      <c r="D776" s="5" t="s">
        <v>468</v>
      </c>
      <c r="E776" s="5" t="s">
        <v>2625</v>
      </c>
      <c r="F776" s="6" t="s">
        <v>2626</v>
      </c>
    </row>
    <row r="777">
      <c r="A777" s="5" t="s">
        <v>16</v>
      </c>
      <c r="B777" s="5" t="s">
        <v>112</v>
      </c>
      <c r="C777" s="5" t="s">
        <v>2627</v>
      </c>
      <c r="D777" s="5" t="s">
        <v>468</v>
      </c>
      <c r="E777" s="5" t="s">
        <v>2628</v>
      </c>
      <c r="F777" s="6" t="s">
        <v>2629</v>
      </c>
    </row>
    <row r="778">
      <c r="A778" s="5" t="s">
        <v>16</v>
      </c>
      <c r="B778" s="5" t="s">
        <v>112</v>
      </c>
      <c r="C778" s="5" t="s">
        <v>2630</v>
      </c>
      <c r="D778" s="5" t="s">
        <v>468</v>
      </c>
      <c r="E778" s="5" t="s">
        <v>2631</v>
      </c>
      <c r="F778" s="6" t="s">
        <v>2632</v>
      </c>
    </row>
    <row r="779">
      <c r="A779" s="5" t="s">
        <v>16</v>
      </c>
      <c r="B779" s="5" t="s">
        <v>112</v>
      </c>
      <c r="C779" s="5" t="s">
        <v>112</v>
      </c>
      <c r="D779" s="5" t="s">
        <v>468</v>
      </c>
      <c r="E779" s="5" t="s">
        <v>2633</v>
      </c>
      <c r="F779" s="6" t="s">
        <v>2634</v>
      </c>
    </row>
    <row r="780">
      <c r="A780" s="5" t="s">
        <v>16</v>
      </c>
      <c r="B780" s="5" t="s">
        <v>112</v>
      </c>
      <c r="C780" s="5" t="s">
        <v>2635</v>
      </c>
      <c r="D780" s="5" t="s">
        <v>468</v>
      </c>
      <c r="E780" s="5" t="s">
        <v>2636</v>
      </c>
      <c r="F780" s="6" t="s">
        <v>2637</v>
      </c>
    </row>
    <row r="781">
      <c r="A781" s="5" t="s">
        <v>16</v>
      </c>
      <c r="B781" s="5" t="s">
        <v>112</v>
      </c>
      <c r="C781" s="5" t="s">
        <v>2638</v>
      </c>
      <c r="D781" s="5" t="s">
        <v>468</v>
      </c>
      <c r="E781" s="5" t="s">
        <v>2639</v>
      </c>
      <c r="F781" s="6" t="s">
        <v>2640</v>
      </c>
    </row>
    <row r="782">
      <c r="A782" s="5" t="s">
        <v>16</v>
      </c>
      <c r="B782" s="5" t="s">
        <v>112</v>
      </c>
      <c r="C782" s="5" t="s">
        <v>2641</v>
      </c>
      <c r="D782" s="5" t="s">
        <v>468</v>
      </c>
      <c r="E782" s="5" t="s">
        <v>2642</v>
      </c>
      <c r="F782" s="6" t="s">
        <v>2643</v>
      </c>
    </row>
    <row r="783">
      <c r="A783" s="5" t="s">
        <v>16</v>
      </c>
      <c r="B783" s="5" t="s">
        <v>112</v>
      </c>
      <c r="C783" s="5" t="s">
        <v>2644</v>
      </c>
      <c r="D783" s="5" t="s">
        <v>468</v>
      </c>
      <c r="E783" s="5" t="s">
        <v>2645</v>
      </c>
      <c r="F783" s="6" t="s">
        <v>2646</v>
      </c>
    </row>
    <row r="784">
      <c r="A784" s="5" t="s">
        <v>16</v>
      </c>
      <c r="B784" s="5" t="s">
        <v>112</v>
      </c>
      <c r="C784" s="5" t="s">
        <v>2647</v>
      </c>
      <c r="D784" s="5" t="s">
        <v>468</v>
      </c>
      <c r="E784" s="5" t="s">
        <v>2648</v>
      </c>
      <c r="F784" s="6" t="s">
        <v>2649</v>
      </c>
    </row>
    <row r="785">
      <c r="A785" s="5" t="s">
        <v>16</v>
      </c>
      <c r="B785" s="5" t="s">
        <v>112</v>
      </c>
      <c r="C785" s="5" t="s">
        <v>2650</v>
      </c>
      <c r="D785" s="5" t="s">
        <v>468</v>
      </c>
      <c r="E785" s="5" t="s">
        <v>2651</v>
      </c>
      <c r="F785" s="6" t="s">
        <v>2652</v>
      </c>
    </row>
    <row r="786">
      <c r="A786" s="5" t="s">
        <v>16</v>
      </c>
      <c r="B786" s="5" t="s">
        <v>112</v>
      </c>
      <c r="C786" s="5" t="s">
        <v>2653</v>
      </c>
      <c r="D786" s="5" t="s">
        <v>468</v>
      </c>
      <c r="E786" s="5" t="s">
        <v>2654</v>
      </c>
      <c r="F786" s="6" t="s">
        <v>2655</v>
      </c>
    </row>
    <row r="787">
      <c r="A787" s="5" t="s">
        <v>16</v>
      </c>
      <c r="B787" s="5" t="s">
        <v>112</v>
      </c>
      <c r="C787" s="5" t="s">
        <v>2656</v>
      </c>
      <c r="D787" s="5" t="s">
        <v>468</v>
      </c>
      <c r="E787" s="5" t="s">
        <v>2657</v>
      </c>
      <c r="F787" s="6" t="s">
        <v>2658</v>
      </c>
    </row>
    <row r="788">
      <c r="A788" s="5" t="s">
        <v>16</v>
      </c>
      <c r="B788" s="5" t="s">
        <v>112</v>
      </c>
      <c r="C788" s="5" t="s">
        <v>2659</v>
      </c>
      <c r="D788" s="5" t="s">
        <v>468</v>
      </c>
      <c r="E788" s="5" t="s">
        <v>2660</v>
      </c>
      <c r="F788" s="6" t="s">
        <v>2661</v>
      </c>
    </row>
    <row r="789">
      <c r="A789" s="5" t="s">
        <v>16</v>
      </c>
      <c r="B789" s="5" t="s">
        <v>112</v>
      </c>
      <c r="C789" s="5" t="s">
        <v>2662</v>
      </c>
      <c r="D789" s="5" t="s">
        <v>468</v>
      </c>
      <c r="E789" s="5" t="s">
        <v>2663</v>
      </c>
      <c r="F789" s="6" t="s">
        <v>2664</v>
      </c>
    </row>
    <row r="790">
      <c r="A790" s="5" t="s">
        <v>16</v>
      </c>
      <c r="B790" s="5" t="s">
        <v>112</v>
      </c>
      <c r="C790" s="5" t="s">
        <v>2665</v>
      </c>
      <c r="D790" s="5" t="s">
        <v>468</v>
      </c>
      <c r="E790" s="5" t="s">
        <v>2666</v>
      </c>
      <c r="F790" s="6" t="s">
        <v>2667</v>
      </c>
    </row>
    <row r="791">
      <c r="A791" s="5" t="s">
        <v>16</v>
      </c>
      <c r="B791" s="5" t="s">
        <v>112</v>
      </c>
      <c r="C791" s="5" t="s">
        <v>2668</v>
      </c>
      <c r="D791" s="5" t="s">
        <v>468</v>
      </c>
      <c r="E791" s="5" t="s">
        <v>2669</v>
      </c>
      <c r="F791" s="6" t="s">
        <v>2670</v>
      </c>
    </row>
    <row r="792">
      <c r="A792" s="5" t="s">
        <v>16</v>
      </c>
      <c r="B792" s="5" t="s">
        <v>112</v>
      </c>
      <c r="C792" s="5" t="s">
        <v>2671</v>
      </c>
      <c r="D792" s="5" t="s">
        <v>468</v>
      </c>
      <c r="E792" s="5" t="s">
        <v>2672</v>
      </c>
      <c r="F792" s="6" t="s">
        <v>2673</v>
      </c>
    </row>
    <row r="793">
      <c r="A793" s="5" t="s">
        <v>16</v>
      </c>
      <c r="B793" s="5" t="s">
        <v>112</v>
      </c>
      <c r="C793" s="5" t="s">
        <v>2674</v>
      </c>
      <c r="D793" s="5" t="s">
        <v>468</v>
      </c>
      <c r="E793" s="5" t="s">
        <v>2675</v>
      </c>
      <c r="F793" s="6" t="s">
        <v>2676</v>
      </c>
    </row>
    <row r="794">
      <c r="A794" s="5" t="s">
        <v>16</v>
      </c>
      <c r="B794" s="5" t="s">
        <v>113</v>
      </c>
      <c r="C794" s="5" t="s">
        <v>2677</v>
      </c>
      <c r="D794" s="5" t="s">
        <v>468</v>
      </c>
      <c r="E794" s="5" t="s">
        <v>2678</v>
      </c>
      <c r="F794" s="6" t="s">
        <v>2679</v>
      </c>
    </row>
    <row r="795">
      <c r="A795" s="5" t="s">
        <v>16</v>
      </c>
      <c r="B795" s="5" t="s">
        <v>113</v>
      </c>
      <c r="C795" s="5" t="s">
        <v>2680</v>
      </c>
      <c r="D795" s="5" t="s">
        <v>468</v>
      </c>
      <c r="E795" s="5" t="s">
        <v>2681</v>
      </c>
      <c r="F795" s="6" t="s">
        <v>2682</v>
      </c>
    </row>
    <row r="796">
      <c r="A796" s="5" t="s">
        <v>16</v>
      </c>
      <c r="B796" s="5" t="s">
        <v>113</v>
      </c>
      <c r="C796" s="5" t="s">
        <v>2683</v>
      </c>
      <c r="D796" s="5" t="s">
        <v>468</v>
      </c>
      <c r="E796" s="5" t="s">
        <v>2684</v>
      </c>
      <c r="F796" s="6" t="s">
        <v>2685</v>
      </c>
    </row>
    <row r="797">
      <c r="A797" s="5" t="s">
        <v>16</v>
      </c>
      <c r="B797" s="5" t="s">
        <v>113</v>
      </c>
      <c r="C797" s="5" t="s">
        <v>2686</v>
      </c>
      <c r="D797" s="5" t="s">
        <v>468</v>
      </c>
      <c r="E797" s="5" t="s">
        <v>2687</v>
      </c>
      <c r="F797" s="6" t="s">
        <v>2688</v>
      </c>
    </row>
    <row r="798">
      <c r="A798" s="5" t="s">
        <v>16</v>
      </c>
      <c r="B798" s="5" t="s">
        <v>113</v>
      </c>
      <c r="C798" s="5" t="s">
        <v>2689</v>
      </c>
      <c r="D798" s="5" t="s">
        <v>468</v>
      </c>
      <c r="E798" s="5" t="s">
        <v>2690</v>
      </c>
      <c r="F798" s="6" t="s">
        <v>2691</v>
      </c>
    </row>
    <row r="799">
      <c r="A799" s="5" t="s">
        <v>16</v>
      </c>
      <c r="B799" s="5" t="s">
        <v>113</v>
      </c>
      <c r="C799" s="5" t="s">
        <v>2692</v>
      </c>
      <c r="D799" s="5" t="s">
        <v>468</v>
      </c>
      <c r="E799" s="5" t="s">
        <v>2693</v>
      </c>
      <c r="F799" s="6" t="s">
        <v>2694</v>
      </c>
    </row>
    <row r="800">
      <c r="A800" s="5" t="s">
        <v>16</v>
      </c>
      <c r="B800" s="5" t="s">
        <v>113</v>
      </c>
      <c r="C800" s="5" t="s">
        <v>2695</v>
      </c>
      <c r="D800" s="5" t="s">
        <v>468</v>
      </c>
      <c r="E800" s="5" t="s">
        <v>2696</v>
      </c>
      <c r="F800" s="6" t="s">
        <v>2697</v>
      </c>
    </row>
    <row r="801">
      <c r="A801" s="5" t="s">
        <v>16</v>
      </c>
      <c r="B801" s="5" t="s">
        <v>113</v>
      </c>
      <c r="C801" s="5" t="s">
        <v>2698</v>
      </c>
      <c r="D801" s="5" t="s">
        <v>468</v>
      </c>
      <c r="E801" s="5" t="s">
        <v>2699</v>
      </c>
      <c r="F801" s="6" t="s">
        <v>2700</v>
      </c>
    </row>
    <row r="802">
      <c r="A802" s="5" t="s">
        <v>16</v>
      </c>
      <c r="B802" s="5" t="s">
        <v>113</v>
      </c>
      <c r="C802" s="5" t="s">
        <v>2701</v>
      </c>
      <c r="D802" s="5" t="s">
        <v>468</v>
      </c>
      <c r="E802" s="5" t="s">
        <v>2702</v>
      </c>
      <c r="F802" s="6" t="s">
        <v>2703</v>
      </c>
    </row>
    <row r="803">
      <c r="A803" s="5" t="s">
        <v>16</v>
      </c>
      <c r="B803" s="5" t="s">
        <v>113</v>
      </c>
      <c r="C803" s="5" t="s">
        <v>2704</v>
      </c>
      <c r="D803" s="5" t="s">
        <v>468</v>
      </c>
      <c r="E803" s="5" t="s">
        <v>2705</v>
      </c>
      <c r="F803" s="6" t="s">
        <v>2706</v>
      </c>
    </row>
    <row r="804">
      <c r="A804" s="5" t="s">
        <v>16</v>
      </c>
      <c r="B804" s="5" t="s">
        <v>113</v>
      </c>
      <c r="C804" s="5" t="s">
        <v>2707</v>
      </c>
      <c r="D804" s="5" t="s">
        <v>468</v>
      </c>
      <c r="E804" s="5"/>
      <c r="F804" s="6" t="s">
        <v>2708</v>
      </c>
    </row>
    <row r="805">
      <c r="A805" s="5" t="s">
        <v>17</v>
      </c>
      <c r="B805" s="5" t="s">
        <v>114</v>
      </c>
      <c r="C805" s="5" t="s">
        <v>2709</v>
      </c>
      <c r="D805" s="5" t="s">
        <v>468</v>
      </c>
      <c r="E805" s="5" t="s">
        <v>2710</v>
      </c>
      <c r="F805" s="6" t="s">
        <v>2711</v>
      </c>
    </row>
    <row r="806">
      <c r="A806" s="5" t="s">
        <v>17</v>
      </c>
      <c r="B806" s="5" t="s">
        <v>114</v>
      </c>
      <c r="C806" s="5" t="s">
        <v>2712</v>
      </c>
      <c r="D806" s="5" t="s">
        <v>468</v>
      </c>
      <c r="E806" s="5"/>
      <c r="F806" s="6" t="s">
        <v>2713</v>
      </c>
    </row>
    <row r="807">
      <c r="A807" s="5" t="s">
        <v>17</v>
      </c>
      <c r="B807" s="5" t="s">
        <v>114</v>
      </c>
      <c r="C807" s="5" t="s">
        <v>2714</v>
      </c>
      <c r="D807" s="5" t="s">
        <v>468</v>
      </c>
      <c r="E807" s="5" t="s">
        <v>2715</v>
      </c>
      <c r="F807" s="6" t="s">
        <v>2716</v>
      </c>
    </row>
    <row r="808">
      <c r="A808" s="5" t="s">
        <v>17</v>
      </c>
      <c r="B808" s="5" t="s">
        <v>114</v>
      </c>
      <c r="C808" s="5" t="s">
        <v>2717</v>
      </c>
      <c r="D808" s="5" t="s">
        <v>458</v>
      </c>
      <c r="E808" s="5" t="s">
        <v>2718</v>
      </c>
      <c r="F808" s="6" t="s">
        <v>2719</v>
      </c>
    </row>
    <row r="809">
      <c r="A809" s="5" t="s">
        <v>17</v>
      </c>
      <c r="B809" s="5" t="s">
        <v>114</v>
      </c>
      <c r="C809" s="5" t="s">
        <v>2720</v>
      </c>
      <c r="D809" s="5" t="s">
        <v>468</v>
      </c>
      <c r="E809" s="5" t="s">
        <v>2721</v>
      </c>
      <c r="F809" s="6" t="s">
        <v>2722</v>
      </c>
    </row>
    <row r="810">
      <c r="A810" s="5" t="s">
        <v>17</v>
      </c>
      <c r="B810" s="5" t="s">
        <v>114</v>
      </c>
      <c r="C810" s="5" t="s">
        <v>2723</v>
      </c>
      <c r="D810" s="5" t="s">
        <v>468</v>
      </c>
      <c r="E810" s="5" t="s">
        <v>2724</v>
      </c>
      <c r="F810" s="6" t="s">
        <v>2725</v>
      </c>
    </row>
    <row r="811">
      <c r="A811" s="5" t="s">
        <v>17</v>
      </c>
      <c r="B811" s="5" t="s">
        <v>114</v>
      </c>
      <c r="C811" s="5" t="s">
        <v>2726</v>
      </c>
      <c r="D811" s="5" t="s">
        <v>548</v>
      </c>
      <c r="E811" s="5" t="s">
        <v>2727</v>
      </c>
      <c r="F811" s="6" t="s">
        <v>2728</v>
      </c>
    </row>
    <row r="812">
      <c r="A812" s="5" t="s">
        <v>17</v>
      </c>
      <c r="B812" s="5" t="s">
        <v>114</v>
      </c>
      <c r="C812" s="5" t="s">
        <v>2729</v>
      </c>
      <c r="D812" s="5" t="s">
        <v>468</v>
      </c>
      <c r="E812" s="5" t="s">
        <v>2730</v>
      </c>
      <c r="F812" s="6" t="s">
        <v>2731</v>
      </c>
    </row>
    <row r="813">
      <c r="A813" s="5" t="s">
        <v>17</v>
      </c>
      <c r="B813" s="5" t="s">
        <v>114</v>
      </c>
      <c r="C813" s="5" t="s">
        <v>2732</v>
      </c>
      <c r="D813" s="5" t="s">
        <v>468</v>
      </c>
      <c r="E813" s="5" t="s">
        <v>2733</v>
      </c>
      <c r="F813" s="6" t="s">
        <v>2734</v>
      </c>
    </row>
    <row r="814">
      <c r="A814" s="5" t="s">
        <v>17</v>
      </c>
      <c r="B814" s="5" t="s">
        <v>114</v>
      </c>
      <c r="C814" s="5" t="s">
        <v>2735</v>
      </c>
      <c r="D814" s="5" t="s">
        <v>468</v>
      </c>
      <c r="E814" s="5"/>
      <c r="F814" s="6" t="s">
        <v>2736</v>
      </c>
    </row>
    <row r="815">
      <c r="A815" s="5" t="s">
        <v>17</v>
      </c>
      <c r="B815" s="5" t="s">
        <v>115</v>
      </c>
      <c r="C815" s="5" t="s">
        <v>2737</v>
      </c>
      <c r="D815" s="5" t="s">
        <v>468</v>
      </c>
      <c r="E815" s="5"/>
      <c r="F815" s="6" t="s">
        <v>2738</v>
      </c>
    </row>
    <row r="816">
      <c r="A816" s="5" t="s">
        <v>17</v>
      </c>
      <c r="B816" s="5" t="s">
        <v>115</v>
      </c>
      <c r="C816" s="5" t="s">
        <v>2739</v>
      </c>
      <c r="D816" s="5" t="s">
        <v>468</v>
      </c>
      <c r="E816" s="5" t="s">
        <v>2740</v>
      </c>
      <c r="F816" s="6" t="s">
        <v>2741</v>
      </c>
    </row>
    <row r="817">
      <c r="A817" s="5" t="s">
        <v>17</v>
      </c>
      <c r="B817" s="5" t="s">
        <v>115</v>
      </c>
      <c r="C817" s="5" t="s">
        <v>2742</v>
      </c>
      <c r="D817" s="5" t="s">
        <v>468</v>
      </c>
      <c r="E817" s="5"/>
      <c r="F817" s="6" t="s">
        <v>2743</v>
      </c>
    </row>
    <row r="818">
      <c r="A818" s="5" t="s">
        <v>17</v>
      </c>
      <c r="B818" s="5" t="s">
        <v>115</v>
      </c>
      <c r="C818" s="5" t="s">
        <v>2744</v>
      </c>
      <c r="D818" s="5" t="s">
        <v>468</v>
      </c>
      <c r="E818" s="5" t="s">
        <v>2745</v>
      </c>
      <c r="F818" s="6" t="s">
        <v>2746</v>
      </c>
    </row>
    <row r="819">
      <c r="A819" s="5" t="s">
        <v>17</v>
      </c>
      <c r="B819" s="5" t="s">
        <v>116</v>
      </c>
      <c r="C819" s="5" t="s">
        <v>2747</v>
      </c>
      <c r="D819" s="5" t="s">
        <v>458</v>
      </c>
      <c r="E819" s="5" t="s">
        <v>2748</v>
      </c>
      <c r="F819" s="6" t="s">
        <v>2749</v>
      </c>
    </row>
    <row r="820">
      <c r="A820" s="5" t="s">
        <v>17</v>
      </c>
      <c r="B820" s="5" t="s">
        <v>116</v>
      </c>
      <c r="C820" s="5" t="s">
        <v>2750</v>
      </c>
      <c r="D820" s="5" t="s">
        <v>468</v>
      </c>
      <c r="E820" s="5" t="s">
        <v>2751</v>
      </c>
      <c r="F820" s="6" t="s">
        <v>2752</v>
      </c>
    </row>
    <row r="821">
      <c r="A821" s="5" t="s">
        <v>17</v>
      </c>
      <c r="B821" s="5" t="s">
        <v>116</v>
      </c>
      <c r="C821" s="5" t="s">
        <v>2753</v>
      </c>
      <c r="D821" s="5" t="s">
        <v>468</v>
      </c>
      <c r="E821" s="5" t="s">
        <v>2754</v>
      </c>
      <c r="F821" s="6" t="s">
        <v>2755</v>
      </c>
    </row>
    <row r="822">
      <c r="A822" s="5" t="s">
        <v>17</v>
      </c>
      <c r="B822" s="5" t="s">
        <v>116</v>
      </c>
      <c r="C822" s="5" t="s">
        <v>2756</v>
      </c>
      <c r="D822" s="5" t="s">
        <v>468</v>
      </c>
      <c r="E822" s="5"/>
      <c r="F822" s="6" t="s">
        <v>2757</v>
      </c>
    </row>
    <row r="823">
      <c r="A823" s="5" t="s">
        <v>17</v>
      </c>
      <c r="B823" s="5" t="s">
        <v>116</v>
      </c>
      <c r="C823" s="5" t="s">
        <v>2758</v>
      </c>
      <c r="D823" s="5" t="s">
        <v>458</v>
      </c>
      <c r="E823" s="5"/>
      <c r="F823" s="6" t="s">
        <v>2759</v>
      </c>
    </row>
    <row r="824">
      <c r="A824" s="5" t="s">
        <v>17</v>
      </c>
      <c r="B824" s="5" t="s">
        <v>116</v>
      </c>
      <c r="C824" s="5" t="s">
        <v>2760</v>
      </c>
      <c r="D824" s="5" t="s">
        <v>468</v>
      </c>
      <c r="E824" s="5"/>
      <c r="F824" s="6" t="s">
        <v>2761</v>
      </c>
    </row>
    <row r="825">
      <c r="A825" s="5" t="s">
        <v>17</v>
      </c>
      <c r="B825" s="5" t="s">
        <v>117</v>
      </c>
      <c r="C825" s="5" t="s">
        <v>2762</v>
      </c>
      <c r="D825" s="5" t="s">
        <v>468</v>
      </c>
      <c r="E825" s="5" t="s">
        <v>2763</v>
      </c>
      <c r="F825" s="6" t="s">
        <v>2764</v>
      </c>
    </row>
    <row r="826">
      <c r="A826" s="5" t="s">
        <v>17</v>
      </c>
      <c r="B826" s="5" t="s">
        <v>117</v>
      </c>
      <c r="C826" s="5" t="s">
        <v>2765</v>
      </c>
      <c r="D826" s="5" t="s">
        <v>468</v>
      </c>
      <c r="E826" s="5"/>
      <c r="F826" s="6" t="s">
        <v>2766</v>
      </c>
    </row>
    <row r="827">
      <c r="A827" s="5" t="s">
        <v>17</v>
      </c>
      <c r="B827" s="5" t="s">
        <v>117</v>
      </c>
      <c r="C827" s="5" t="s">
        <v>2767</v>
      </c>
      <c r="D827" s="5" t="s">
        <v>468</v>
      </c>
      <c r="E827" s="5" t="s">
        <v>2768</v>
      </c>
      <c r="F827" s="6" t="s">
        <v>2769</v>
      </c>
    </row>
    <row r="828">
      <c r="A828" s="5" t="s">
        <v>17</v>
      </c>
      <c r="B828" s="5" t="s">
        <v>117</v>
      </c>
      <c r="C828" s="5" t="s">
        <v>2770</v>
      </c>
      <c r="D828" s="5" t="s">
        <v>468</v>
      </c>
      <c r="E828" s="5" t="s">
        <v>2771</v>
      </c>
      <c r="F828" s="6" t="s">
        <v>2772</v>
      </c>
    </row>
    <row r="829">
      <c r="A829" s="5" t="s">
        <v>17</v>
      </c>
      <c r="B829" s="5" t="s">
        <v>117</v>
      </c>
      <c r="C829" s="5" t="s">
        <v>2773</v>
      </c>
      <c r="D829" s="5" t="s">
        <v>468</v>
      </c>
      <c r="E829" s="5" t="s">
        <v>2774</v>
      </c>
      <c r="F829" s="6" t="s">
        <v>2775</v>
      </c>
    </row>
    <row r="830">
      <c r="A830" s="5" t="s">
        <v>17</v>
      </c>
      <c r="B830" s="5" t="s">
        <v>117</v>
      </c>
      <c r="C830" s="5" t="s">
        <v>2776</v>
      </c>
      <c r="D830" s="5" t="s">
        <v>468</v>
      </c>
      <c r="E830" s="5"/>
      <c r="F830" s="6" t="s">
        <v>2777</v>
      </c>
    </row>
    <row r="831">
      <c r="A831" s="5" t="s">
        <v>17</v>
      </c>
      <c r="B831" s="5" t="s">
        <v>117</v>
      </c>
      <c r="C831" s="5" t="s">
        <v>2778</v>
      </c>
      <c r="D831" s="5" t="s">
        <v>468</v>
      </c>
      <c r="E831" s="5" t="s">
        <v>2763</v>
      </c>
      <c r="F831" s="6" t="s">
        <v>2779</v>
      </c>
    </row>
    <row r="832">
      <c r="A832" s="5" t="s">
        <v>17</v>
      </c>
      <c r="B832" s="5" t="s">
        <v>117</v>
      </c>
      <c r="C832" s="5" t="s">
        <v>2780</v>
      </c>
      <c r="D832" s="5" t="s">
        <v>468</v>
      </c>
      <c r="E832" s="5"/>
      <c r="F832" s="6" t="s">
        <v>2781</v>
      </c>
    </row>
    <row r="833">
      <c r="A833" s="5" t="s">
        <v>17</v>
      </c>
      <c r="B833" s="5" t="s">
        <v>118</v>
      </c>
      <c r="C833" s="5" t="s">
        <v>2782</v>
      </c>
      <c r="D833" s="5" t="s">
        <v>468</v>
      </c>
      <c r="E833" s="5" t="s">
        <v>2783</v>
      </c>
      <c r="F833" s="6" t="s">
        <v>2784</v>
      </c>
    </row>
    <row r="834">
      <c r="A834" s="5" t="s">
        <v>17</v>
      </c>
      <c r="B834" s="5" t="s">
        <v>118</v>
      </c>
      <c r="C834" s="5" t="s">
        <v>118</v>
      </c>
      <c r="D834" s="5" t="s">
        <v>468</v>
      </c>
      <c r="E834" s="5" t="s">
        <v>2785</v>
      </c>
      <c r="F834" s="6" t="s">
        <v>2786</v>
      </c>
    </row>
    <row r="835">
      <c r="A835" s="5" t="s">
        <v>17</v>
      </c>
      <c r="B835" s="5" t="s">
        <v>119</v>
      </c>
      <c r="C835" s="5" t="s">
        <v>2787</v>
      </c>
      <c r="D835" s="5" t="s">
        <v>468</v>
      </c>
      <c r="E835" s="5"/>
      <c r="F835" s="6" t="s">
        <v>2788</v>
      </c>
    </row>
    <row r="836">
      <c r="A836" s="5" t="s">
        <v>17</v>
      </c>
      <c r="B836" s="5" t="s">
        <v>119</v>
      </c>
      <c r="C836" s="5" t="s">
        <v>2789</v>
      </c>
      <c r="D836" s="5" t="s">
        <v>468</v>
      </c>
      <c r="E836" s="5" t="s">
        <v>2790</v>
      </c>
      <c r="F836" s="6" t="s">
        <v>2791</v>
      </c>
    </row>
    <row r="837">
      <c r="A837" s="5" t="s">
        <v>17</v>
      </c>
      <c r="B837" s="5" t="s">
        <v>119</v>
      </c>
      <c r="C837" s="5" t="s">
        <v>2792</v>
      </c>
      <c r="D837" s="5" t="s">
        <v>468</v>
      </c>
      <c r="E837" s="5" t="s">
        <v>2793</v>
      </c>
      <c r="F837" s="6" t="s">
        <v>2794</v>
      </c>
    </row>
    <row r="838">
      <c r="A838" s="5" t="s">
        <v>17</v>
      </c>
      <c r="B838" s="5" t="s">
        <v>119</v>
      </c>
      <c r="C838" s="5" t="s">
        <v>2795</v>
      </c>
      <c r="D838" s="5" t="s">
        <v>468</v>
      </c>
      <c r="E838" s="5" t="s">
        <v>2796</v>
      </c>
      <c r="F838" s="6" t="s">
        <v>2797</v>
      </c>
    </row>
    <row r="839">
      <c r="A839" s="5" t="s">
        <v>17</v>
      </c>
      <c r="B839" s="5" t="s">
        <v>119</v>
      </c>
      <c r="C839" s="5" t="s">
        <v>2798</v>
      </c>
      <c r="D839" s="5" t="s">
        <v>548</v>
      </c>
      <c r="E839" s="5" t="s">
        <v>2799</v>
      </c>
      <c r="F839" s="6" t="s">
        <v>2800</v>
      </c>
    </row>
    <row r="840">
      <c r="A840" s="5" t="s">
        <v>17</v>
      </c>
      <c r="B840" s="5" t="s">
        <v>119</v>
      </c>
      <c r="C840" s="5" t="s">
        <v>2801</v>
      </c>
      <c r="D840" s="5" t="s">
        <v>468</v>
      </c>
      <c r="E840" s="5" t="s">
        <v>2802</v>
      </c>
      <c r="F840" s="6" t="s">
        <v>2803</v>
      </c>
    </row>
    <row r="841">
      <c r="A841" s="5" t="s">
        <v>17</v>
      </c>
      <c r="B841" s="5" t="s">
        <v>119</v>
      </c>
      <c r="C841" s="5" t="s">
        <v>2804</v>
      </c>
      <c r="D841" s="5" t="s">
        <v>468</v>
      </c>
      <c r="E841" s="5" t="s">
        <v>2805</v>
      </c>
      <c r="F841" s="6" t="s">
        <v>2806</v>
      </c>
    </row>
    <row r="842">
      <c r="A842" s="5" t="s">
        <v>17</v>
      </c>
      <c r="B842" s="5" t="s">
        <v>119</v>
      </c>
      <c r="C842" s="5" t="s">
        <v>2807</v>
      </c>
      <c r="D842" s="5" t="s">
        <v>468</v>
      </c>
      <c r="E842" s="5" t="s">
        <v>2808</v>
      </c>
      <c r="F842" s="6" t="s">
        <v>2809</v>
      </c>
    </row>
    <row r="843">
      <c r="A843" s="5" t="s">
        <v>17</v>
      </c>
      <c r="B843" s="5" t="s">
        <v>119</v>
      </c>
      <c r="C843" s="5" t="s">
        <v>2810</v>
      </c>
      <c r="D843" s="5" t="s">
        <v>468</v>
      </c>
      <c r="E843" s="5" t="s">
        <v>2811</v>
      </c>
      <c r="F843" s="6" t="s">
        <v>2812</v>
      </c>
    </row>
    <row r="844">
      <c r="A844" s="5" t="s">
        <v>17</v>
      </c>
      <c r="B844" s="5" t="s">
        <v>119</v>
      </c>
      <c r="C844" s="5" t="s">
        <v>2813</v>
      </c>
      <c r="D844" s="5" t="s">
        <v>468</v>
      </c>
      <c r="E844" s="5"/>
      <c r="F844" s="6" t="s">
        <v>2814</v>
      </c>
    </row>
    <row r="845">
      <c r="A845" s="5" t="s">
        <v>17</v>
      </c>
      <c r="B845" s="5" t="s">
        <v>119</v>
      </c>
      <c r="C845" s="5" t="s">
        <v>2815</v>
      </c>
      <c r="D845" s="5" t="s">
        <v>468</v>
      </c>
      <c r="E845" s="5" t="s">
        <v>2816</v>
      </c>
      <c r="F845" s="6" t="s">
        <v>2817</v>
      </c>
    </row>
    <row r="846">
      <c r="A846" s="5" t="s">
        <v>17</v>
      </c>
      <c r="B846" s="5" t="s">
        <v>119</v>
      </c>
      <c r="C846" s="5" t="s">
        <v>2818</v>
      </c>
      <c r="D846" s="5" t="s">
        <v>468</v>
      </c>
      <c r="E846" s="5"/>
      <c r="F846" s="6" t="s">
        <v>2819</v>
      </c>
    </row>
    <row r="847">
      <c r="A847" s="5" t="s">
        <v>17</v>
      </c>
      <c r="B847" s="5" t="s">
        <v>119</v>
      </c>
      <c r="C847" s="5" t="s">
        <v>2820</v>
      </c>
      <c r="D847" s="5" t="s">
        <v>468</v>
      </c>
      <c r="E847" s="5" t="s">
        <v>2821</v>
      </c>
      <c r="F847" s="6" t="s">
        <v>2822</v>
      </c>
    </row>
    <row r="848">
      <c r="A848" s="5" t="s">
        <v>17</v>
      </c>
      <c r="B848" s="5" t="s">
        <v>119</v>
      </c>
      <c r="C848" s="5" t="s">
        <v>2823</v>
      </c>
      <c r="D848" s="5" t="s">
        <v>458</v>
      </c>
      <c r="E848" s="5" t="s">
        <v>2824</v>
      </c>
      <c r="F848" s="6" t="s">
        <v>2825</v>
      </c>
    </row>
    <row r="849">
      <c r="A849" s="5" t="s">
        <v>17</v>
      </c>
      <c r="B849" s="5" t="s">
        <v>119</v>
      </c>
      <c r="C849" s="5" t="s">
        <v>2826</v>
      </c>
      <c r="D849" s="5" t="s">
        <v>468</v>
      </c>
      <c r="E849" s="5" t="s">
        <v>2827</v>
      </c>
      <c r="F849" s="6" t="s">
        <v>2828</v>
      </c>
    </row>
    <row r="850">
      <c r="A850" s="5" t="s">
        <v>17</v>
      </c>
      <c r="B850" s="5" t="s">
        <v>119</v>
      </c>
      <c r="C850" s="5" t="s">
        <v>2829</v>
      </c>
      <c r="D850" s="5" t="s">
        <v>468</v>
      </c>
      <c r="E850" s="5" t="s">
        <v>2830</v>
      </c>
      <c r="F850" s="6" t="s">
        <v>2831</v>
      </c>
    </row>
    <row r="851">
      <c r="A851" s="5" t="s">
        <v>17</v>
      </c>
      <c r="B851" s="5" t="s">
        <v>119</v>
      </c>
      <c r="C851" s="5" t="s">
        <v>2832</v>
      </c>
      <c r="D851" s="5" t="s">
        <v>468</v>
      </c>
      <c r="E851" s="5" t="s">
        <v>2833</v>
      </c>
      <c r="F851" s="6" t="s">
        <v>2834</v>
      </c>
    </row>
    <row r="852">
      <c r="A852" s="5" t="s">
        <v>17</v>
      </c>
      <c r="B852" s="5" t="s">
        <v>120</v>
      </c>
      <c r="C852" s="5" t="s">
        <v>2835</v>
      </c>
      <c r="D852" s="5" t="s">
        <v>458</v>
      </c>
      <c r="E852" s="5" t="s">
        <v>2836</v>
      </c>
      <c r="F852" s="6" t="s">
        <v>2837</v>
      </c>
    </row>
    <row r="853">
      <c r="A853" s="5" t="s">
        <v>17</v>
      </c>
      <c r="B853" s="5" t="s">
        <v>120</v>
      </c>
      <c r="C853" s="5" t="s">
        <v>2838</v>
      </c>
      <c r="D853" s="5" t="s">
        <v>468</v>
      </c>
      <c r="E853" s="5" t="s">
        <v>2839</v>
      </c>
      <c r="F853" s="6" t="s">
        <v>2840</v>
      </c>
    </row>
    <row r="854">
      <c r="A854" s="5" t="s">
        <v>17</v>
      </c>
      <c r="B854" s="5" t="s">
        <v>120</v>
      </c>
      <c r="C854" s="5" t="s">
        <v>2841</v>
      </c>
      <c r="D854" s="5" t="s">
        <v>468</v>
      </c>
      <c r="E854" s="5" t="s">
        <v>2842</v>
      </c>
      <c r="F854" s="6" t="s">
        <v>2843</v>
      </c>
    </row>
    <row r="855">
      <c r="A855" s="5" t="s">
        <v>17</v>
      </c>
      <c r="B855" s="5" t="s">
        <v>120</v>
      </c>
      <c r="C855" s="5" t="s">
        <v>2844</v>
      </c>
      <c r="D855" s="5" t="s">
        <v>468</v>
      </c>
      <c r="E855" s="5" t="s">
        <v>2845</v>
      </c>
      <c r="F855" s="6" t="s">
        <v>2846</v>
      </c>
    </row>
    <row r="856">
      <c r="A856" s="5" t="s">
        <v>17</v>
      </c>
      <c r="B856" s="5" t="s">
        <v>120</v>
      </c>
      <c r="C856" s="5" t="s">
        <v>2847</v>
      </c>
      <c r="D856" s="5" t="s">
        <v>468</v>
      </c>
      <c r="E856" s="5" t="s">
        <v>2848</v>
      </c>
      <c r="F856" s="6" t="s">
        <v>2849</v>
      </c>
    </row>
    <row r="857">
      <c r="A857" s="5" t="s">
        <v>17</v>
      </c>
      <c r="B857" s="5" t="s">
        <v>120</v>
      </c>
      <c r="C857" s="5" t="s">
        <v>2850</v>
      </c>
      <c r="D857" s="5" t="s">
        <v>468</v>
      </c>
      <c r="E857" s="5" t="s">
        <v>2851</v>
      </c>
      <c r="F857" s="6" t="s">
        <v>2852</v>
      </c>
    </row>
    <row r="858">
      <c r="A858" s="5" t="s">
        <v>17</v>
      </c>
      <c r="B858" s="5" t="s">
        <v>120</v>
      </c>
      <c r="C858" s="5" t="s">
        <v>2853</v>
      </c>
      <c r="D858" s="5" t="s">
        <v>468</v>
      </c>
      <c r="E858" s="5"/>
      <c r="F858" s="6" t="s">
        <v>2854</v>
      </c>
    </row>
    <row r="859">
      <c r="A859" s="5" t="s">
        <v>17</v>
      </c>
      <c r="B859" s="5" t="s">
        <v>120</v>
      </c>
      <c r="C859" s="5" t="s">
        <v>2855</v>
      </c>
      <c r="D859" s="5" t="s">
        <v>468</v>
      </c>
      <c r="E859" s="5" t="s">
        <v>2856</v>
      </c>
      <c r="F859" s="6" t="s">
        <v>2857</v>
      </c>
    </row>
    <row r="860">
      <c r="A860" s="5" t="s">
        <v>17</v>
      </c>
      <c r="B860" s="5" t="s">
        <v>120</v>
      </c>
      <c r="C860" s="5" t="s">
        <v>2858</v>
      </c>
      <c r="D860" s="5" t="s">
        <v>468</v>
      </c>
      <c r="E860" s="5" t="s">
        <v>2859</v>
      </c>
      <c r="F860" s="6" t="s">
        <v>2860</v>
      </c>
    </row>
    <row r="861">
      <c r="A861" s="5" t="s">
        <v>17</v>
      </c>
      <c r="B861" s="5" t="s">
        <v>120</v>
      </c>
      <c r="C861" s="5" t="s">
        <v>2861</v>
      </c>
      <c r="D861" s="5" t="s">
        <v>468</v>
      </c>
      <c r="E861" s="5" t="s">
        <v>2862</v>
      </c>
      <c r="F861" s="6" t="s">
        <v>2863</v>
      </c>
    </row>
    <row r="862">
      <c r="A862" s="5" t="s">
        <v>17</v>
      </c>
      <c r="B862" s="5" t="s">
        <v>121</v>
      </c>
      <c r="C862" s="5" t="s">
        <v>121</v>
      </c>
      <c r="D862" s="5" t="s">
        <v>458</v>
      </c>
      <c r="E862" s="5" t="s">
        <v>2864</v>
      </c>
      <c r="F862" s="6" t="s">
        <v>2865</v>
      </c>
    </row>
    <row r="863">
      <c r="A863" s="5" t="s">
        <v>17</v>
      </c>
      <c r="B863" s="5" t="s">
        <v>121</v>
      </c>
      <c r="C863" s="5" t="s">
        <v>2866</v>
      </c>
      <c r="D863" s="5" t="s">
        <v>548</v>
      </c>
      <c r="E863" s="5" t="s">
        <v>2867</v>
      </c>
      <c r="F863" s="6" t="s">
        <v>2868</v>
      </c>
    </row>
    <row r="864">
      <c r="A864" s="5" t="s">
        <v>17</v>
      </c>
      <c r="B864" s="5" t="s">
        <v>121</v>
      </c>
      <c r="C864" s="5" t="s">
        <v>2869</v>
      </c>
      <c r="D864" s="5" t="s">
        <v>468</v>
      </c>
      <c r="E864" s="5" t="s">
        <v>2870</v>
      </c>
      <c r="F864" s="6" t="s">
        <v>2871</v>
      </c>
    </row>
    <row r="865">
      <c r="A865" s="5" t="s">
        <v>17</v>
      </c>
      <c r="B865" s="5" t="s">
        <v>121</v>
      </c>
      <c r="C865" s="5" t="s">
        <v>2872</v>
      </c>
      <c r="D865" s="5" t="s">
        <v>468</v>
      </c>
      <c r="E865" s="5" t="s">
        <v>2873</v>
      </c>
      <c r="F865" s="6" t="s">
        <v>2874</v>
      </c>
    </row>
    <row r="866">
      <c r="A866" s="5" t="s">
        <v>17</v>
      </c>
      <c r="B866" s="5" t="s">
        <v>121</v>
      </c>
      <c r="C866" s="5" t="s">
        <v>2875</v>
      </c>
      <c r="D866" s="5" t="s">
        <v>468</v>
      </c>
      <c r="E866" s="5"/>
      <c r="F866" s="6" t="s">
        <v>2876</v>
      </c>
    </row>
    <row r="867">
      <c r="A867" s="5" t="s">
        <v>17</v>
      </c>
      <c r="B867" s="5" t="s">
        <v>121</v>
      </c>
      <c r="C867" s="5" t="s">
        <v>2877</v>
      </c>
      <c r="D867" s="5" t="s">
        <v>468</v>
      </c>
      <c r="E867" s="5" t="s">
        <v>2878</v>
      </c>
      <c r="F867" s="6" t="s">
        <v>2879</v>
      </c>
    </row>
    <row r="868">
      <c r="A868" s="5" t="s">
        <v>17</v>
      </c>
      <c r="B868" s="5" t="s">
        <v>122</v>
      </c>
      <c r="C868" s="5" t="s">
        <v>2880</v>
      </c>
      <c r="D868" s="5" t="s">
        <v>468</v>
      </c>
      <c r="E868" s="5" t="s">
        <v>2881</v>
      </c>
      <c r="F868" s="6" t="s">
        <v>2882</v>
      </c>
    </row>
    <row r="869">
      <c r="A869" s="5" t="s">
        <v>17</v>
      </c>
      <c r="B869" s="5" t="s">
        <v>122</v>
      </c>
      <c r="C869" s="5" t="s">
        <v>2883</v>
      </c>
      <c r="D869" s="5" t="s">
        <v>468</v>
      </c>
      <c r="E869" s="5" t="s">
        <v>2884</v>
      </c>
      <c r="F869" s="6" t="s">
        <v>2885</v>
      </c>
    </row>
    <row r="870">
      <c r="A870" s="5" t="s">
        <v>17</v>
      </c>
      <c r="B870" s="5" t="s">
        <v>122</v>
      </c>
      <c r="C870" s="5" t="s">
        <v>2886</v>
      </c>
      <c r="D870" s="5" t="s">
        <v>468</v>
      </c>
      <c r="E870" s="5" t="s">
        <v>2887</v>
      </c>
      <c r="F870" s="6" t="s">
        <v>2888</v>
      </c>
    </row>
    <row r="871">
      <c r="A871" s="5" t="s">
        <v>17</v>
      </c>
      <c r="B871" s="5" t="s">
        <v>123</v>
      </c>
      <c r="C871" s="5" t="s">
        <v>2889</v>
      </c>
      <c r="D871" s="5" t="s">
        <v>468</v>
      </c>
      <c r="E871" s="5" t="s">
        <v>2890</v>
      </c>
      <c r="F871" s="6" t="s">
        <v>2891</v>
      </c>
    </row>
    <row r="872">
      <c r="A872" s="5" t="s">
        <v>17</v>
      </c>
      <c r="B872" s="5" t="s">
        <v>123</v>
      </c>
      <c r="C872" s="5" t="s">
        <v>2892</v>
      </c>
      <c r="D872" s="5" t="s">
        <v>468</v>
      </c>
      <c r="E872" s="5" t="s">
        <v>2893</v>
      </c>
      <c r="F872" s="6" t="s">
        <v>2894</v>
      </c>
    </row>
    <row r="873">
      <c r="A873" s="5" t="s">
        <v>17</v>
      </c>
      <c r="B873" s="5" t="s">
        <v>123</v>
      </c>
      <c r="C873" s="5" t="s">
        <v>2895</v>
      </c>
      <c r="D873" s="5" t="s">
        <v>468</v>
      </c>
      <c r="E873" s="5" t="s">
        <v>2896</v>
      </c>
      <c r="F873" s="6" t="s">
        <v>2897</v>
      </c>
    </row>
    <row r="874">
      <c r="A874" s="5" t="s">
        <v>17</v>
      </c>
      <c r="B874" s="5" t="s">
        <v>123</v>
      </c>
      <c r="C874" s="5" t="s">
        <v>2898</v>
      </c>
      <c r="D874" s="5" t="s">
        <v>468</v>
      </c>
      <c r="E874" s="5" t="s">
        <v>2899</v>
      </c>
      <c r="F874" s="6" t="s">
        <v>2900</v>
      </c>
    </row>
    <row r="875">
      <c r="A875" s="5" t="s">
        <v>17</v>
      </c>
      <c r="B875" s="5" t="s">
        <v>123</v>
      </c>
      <c r="C875" s="5" t="s">
        <v>2901</v>
      </c>
      <c r="D875" s="5" t="s">
        <v>468</v>
      </c>
      <c r="E875" s="5" t="s">
        <v>2902</v>
      </c>
      <c r="F875" s="6" t="s">
        <v>2903</v>
      </c>
    </row>
    <row r="876">
      <c r="A876" s="5" t="s">
        <v>17</v>
      </c>
      <c r="B876" s="5" t="s">
        <v>124</v>
      </c>
      <c r="C876" s="5" t="s">
        <v>2904</v>
      </c>
      <c r="D876" s="5" t="s">
        <v>468</v>
      </c>
      <c r="E876" s="5" t="s">
        <v>2905</v>
      </c>
      <c r="F876" s="6" t="s">
        <v>2906</v>
      </c>
    </row>
    <row r="877">
      <c r="A877" s="5" t="s">
        <v>17</v>
      </c>
      <c r="B877" s="5" t="s">
        <v>124</v>
      </c>
      <c r="C877" s="5" t="s">
        <v>2907</v>
      </c>
      <c r="D877" s="5" t="s">
        <v>548</v>
      </c>
      <c r="E877" s="5" t="s">
        <v>2763</v>
      </c>
      <c r="F877" s="6" t="s">
        <v>2908</v>
      </c>
    </row>
    <row r="878">
      <c r="A878" s="5" t="s">
        <v>17</v>
      </c>
      <c r="B878" s="5" t="s">
        <v>124</v>
      </c>
      <c r="C878" s="5" t="s">
        <v>2909</v>
      </c>
      <c r="D878" s="5" t="s">
        <v>548</v>
      </c>
      <c r="E878" s="5" t="s">
        <v>2910</v>
      </c>
      <c r="F878" s="6" t="s">
        <v>2911</v>
      </c>
    </row>
    <row r="879">
      <c r="A879" s="5" t="s">
        <v>17</v>
      </c>
      <c r="B879" s="5" t="s">
        <v>125</v>
      </c>
      <c r="C879" s="5" t="s">
        <v>2912</v>
      </c>
      <c r="D879" s="5" t="s">
        <v>468</v>
      </c>
      <c r="E879" s="5" t="s">
        <v>2913</v>
      </c>
      <c r="F879" s="6" t="s">
        <v>2914</v>
      </c>
    </row>
    <row r="880">
      <c r="A880" s="5" t="s">
        <v>17</v>
      </c>
      <c r="B880" s="5" t="s">
        <v>125</v>
      </c>
      <c r="C880" s="5" t="s">
        <v>2915</v>
      </c>
      <c r="D880" s="5" t="s">
        <v>468</v>
      </c>
      <c r="E880" s="5"/>
      <c r="F880" s="6" t="s">
        <v>2916</v>
      </c>
    </row>
    <row r="881">
      <c r="A881" s="5" t="s">
        <v>17</v>
      </c>
      <c r="B881" s="5" t="s">
        <v>125</v>
      </c>
      <c r="C881" s="5" t="s">
        <v>2917</v>
      </c>
      <c r="D881" s="5" t="s">
        <v>468</v>
      </c>
      <c r="E881" s="5" t="s">
        <v>2918</v>
      </c>
      <c r="F881" s="6" t="s">
        <v>2919</v>
      </c>
    </row>
    <row r="882">
      <c r="A882" s="5" t="s">
        <v>17</v>
      </c>
      <c r="B882" s="5" t="s">
        <v>125</v>
      </c>
      <c r="C882" s="5" t="s">
        <v>2920</v>
      </c>
      <c r="D882" s="5" t="s">
        <v>468</v>
      </c>
      <c r="E882" s="5" t="s">
        <v>2921</v>
      </c>
      <c r="F882" s="6" t="s">
        <v>2922</v>
      </c>
    </row>
    <row r="883">
      <c r="A883" s="5" t="s">
        <v>17</v>
      </c>
      <c r="B883" s="5" t="s">
        <v>125</v>
      </c>
      <c r="C883" s="5" t="s">
        <v>2923</v>
      </c>
      <c r="D883" s="5" t="s">
        <v>548</v>
      </c>
      <c r="E883" s="5" t="s">
        <v>2924</v>
      </c>
      <c r="F883" s="6" t="s">
        <v>2925</v>
      </c>
    </row>
    <row r="884">
      <c r="A884" s="5" t="s">
        <v>17</v>
      </c>
      <c r="B884" s="5" t="s">
        <v>125</v>
      </c>
      <c r="C884" s="5" t="s">
        <v>2926</v>
      </c>
      <c r="D884" s="5" t="s">
        <v>468</v>
      </c>
      <c r="E884" s="5" t="s">
        <v>2927</v>
      </c>
      <c r="F884" s="6" t="s">
        <v>2928</v>
      </c>
    </row>
    <row r="885">
      <c r="A885" s="5" t="s">
        <v>17</v>
      </c>
      <c r="B885" s="5" t="s">
        <v>125</v>
      </c>
      <c r="C885" s="5" t="s">
        <v>2929</v>
      </c>
      <c r="D885" s="5" t="s">
        <v>468</v>
      </c>
      <c r="E885" s="5" t="s">
        <v>2930</v>
      </c>
      <c r="F885" s="6" t="s">
        <v>2931</v>
      </c>
    </row>
    <row r="886">
      <c r="A886" s="5" t="s">
        <v>17</v>
      </c>
      <c r="B886" s="5" t="s">
        <v>125</v>
      </c>
      <c r="C886" s="5" t="s">
        <v>2932</v>
      </c>
      <c r="D886" s="5" t="s">
        <v>468</v>
      </c>
      <c r="E886" s="5" t="s">
        <v>2933</v>
      </c>
      <c r="F886" s="6" t="s">
        <v>2934</v>
      </c>
    </row>
    <row r="887">
      <c r="A887" s="5" t="s">
        <v>17</v>
      </c>
      <c r="B887" s="5" t="s">
        <v>125</v>
      </c>
      <c r="C887" s="5" t="s">
        <v>2935</v>
      </c>
      <c r="D887" s="5" t="s">
        <v>468</v>
      </c>
      <c r="E887" s="5" t="s">
        <v>2936</v>
      </c>
      <c r="F887" s="6" t="s">
        <v>2937</v>
      </c>
    </row>
    <row r="888">
      <c r="A888" s="5" t="s">
        <v>17</v>
      </c>
      <c r="B888" s="5" t="s">
        <v>125</v>
      </c>
      <c r="C888" s="5" t="s">
        <v>2938</v>
      </c>
      <c r="D888" s="5" t="s">
        <v>468</v>
      </c>
      <c r="E888" s="5" t="s">
        <v>2939</v>
      </c>
      <c r="F888" s="6" t="s">
        <v>2940</v>
      </c>
    </row>
    <row r="889">
      <c r="A889" s="5" t="s">
        <v>17</v>
      </c>
      <c r="B889" s="5" t="s">
        <v>125</v>
      </c>
      <c r="C889" s="5" t="s">
        <v>2941</v>
      </c>
      <c r="D889" s="5" t="s">
        <v>468</v>
      </c>
      <c r="E889" s="5" t="s">
        <v>2942</v>
      </c>
      <c r="F889" s="6" t="s">
        <v>2943</v>
      </c>
    </row>
    <row r="890">
      <c r="A890" s="5" t="s">
        <v>17</v>
      </c>
      <c r="B890" s="5" t="s">
        <v>125</v>
      </c>
      <c r="C890" s="5" t="s">
        <v>2944</v>
      </c>
      <c r="D890" s="5" t="s">
        <v>468</v>
      </c>
      <c r="E890" s="5"/>
      <c r="F890" s="6" t="s">
        <v>2945</v>
      </c>
    </row>
    <row r="891">
      <c r="A891" s="5" t="s">
        <v>17</v>
      </c>
      <c r="B891" s="5" t="s">
        <v>125</v>
      </c>
      <c r="C891" s="5" t="s">
        <v>2946</v>
      </c>
      <c r="D891" s="5" t="s">
        <v>468</v>
      </c>
      <c r="E891" s="5"/>
      <c r="F891" s="6" t="s">
        <v>2947</v>
      </c>
    </row>
    <row r="892">
      <c r="A892" s="5" t="s">
        <v>17</v>
      </c>
      <c r="B892" s="5" t="s">
        <v>125</v>
      </c>
      <c r="C892" s="5" t="s">
        <v>2948</v>
      </c>
      <c r="D892" s="5" t="s">
        <v>458</v>
      </c>
      <c r="E892" s="5"/>
      <c r="F892" s="6" t="s">
        <v>2949</v>
      </c>
    </row>
    <row r="893">
      <c r="A893" s="5" t="s">
        <v>17</v>
      </c>
      <c r="B893" s="5" t="s">
        <v>125</v>
      </c>
      <c r="C893" s="5" t="s">
        <v>2950</v>
      </c>
      <c r="D893" s="5" t="s">
        <v>468</v>
      </c>
      <c r="E893" s="5" t="s">
        <v>2951</v>
      </c>
      <c r="F893" s="6" t="s">
        <v>2952</v>
      </c>
    </row>
    <row r="894">
      <c r="A894" s="5" t="s">
        <v>17</v>
      </c>
      <c r="B894" s="5" t="s">
        <v>125</v>
      </c>
      <c r="C894" s="5" t="s">
        <v>2953</v>
      </c>
      <c r="D894" s="5" t="s">
        <v>468</v>
      </c>
      <c r="E894" s="5" t="s">
        <v>2954</v>
      </c>
      <c r="F894" s="6" t="s">
        <v>2955</v>
      </c>
    </row>
    <row r="895">
      <c r="A895" s="5" t="s">
        <v>17</v>
      </c>
      <c r="B895" s="5" t="s">
        <v>125</v>
      </c>
      <c r="C895" s="5" t="s">
        <v>125</v>
      </c>
      <c r="D895" s="5" t="s">
        <v>458</v>
      </c>
      <c r="E895" s="5" t="s">
        <v>2956</v>
      </c>
      <c r="F895" s="6" t="s">
        <v>2957</v>
      </c>
    </row>
    <row r="896">
      <c r="A896" s="5" t="s">
        <v>17</v>
      </c>
      <c r="B896" s="5" t="s">
        <v>125</v>
      </c>
      <c r="C896" s="5" t="s">
        <v>2958</v>
      </c>
      <c r="D896" s="5" t="s">
        <v>468</v>
      </c>
      <c r="E896" s="5" t="s">
        <v>2959</v>
      </c>
      <c r="F896" s="6" t="s">
        <v>2960</v>
      </c>
    </row>
    <row r="897">
      <c r="A897" s="5" t="s">
        <v>17</v>
      </c>
      <c r="B897" s="5" t="s">
        <v>125</v>
      </c>
      <c r="C897" s="5" t="s">
        <v>2961</v>
      </c>
      <c r="D897" s="5" t="s">
        <v>468</v>
      </c>
      <c r="E897" s="5" t="s">
        <v>2962</v>
      </c>
      <c r="F897" s="6" t="s">
        <v>2963</v>
      </c>
    </row>
    <row r="898">
      <c r="A898" s="5" t="s">
        <v>17</v>
      </c>
      <c r="B898" s="5" t="s">
        <v>125</v>
      </c>
      <c r="C898" s="5" t="s">
        <v>2964</v>
      </c>
      <c r="D898" s="5" t="s">
        <v>468</v>
      </c>
      <c r="E898" s="5" t="s">
        <v>2965</v>
      </c>
      <c r="F898" s="6" t="s">
        <v>2966</v>
      </c>
    </row>
    <row r="899">
      <c r="A899" s="5" t="s">
        <v>17</v>
      </c>
      <c r="B899" s="5" t="s">
        <v>125</v>
      </c>
      <c r="C899" s="5" t="s">
        <v>2967</v>
      </c>
      <c r="D899" s="5" t="s">
        <v>468</v>
      </c>
      <c r="E899" s="5" t="s">
        <v>2718</v>
      </c>
      <c r="F899" s="6" t="s">
        <v>2968</v>
      </c>
    </row>
    <row r="900">
      <c r="A900" s="5" t="s">
        <v>17</v>
      </c>
      <c r="B900" s="5" t="s">
        <v>125</v>
      </c>
      <c r="C900" s="5" t="s">
        <v>2969</v>
      </c>
      <c r="D900" s="5" t="s">
        <v>458</v>
      </c>
      <c r="E900" s="5" t="s">
        <v>2970</v>
      </c>
      <c r="F900" s="6" t="s">
        <v>2971</v>
      </c>
    </row>
    <row r="901">
      <c r="A901" s="5" t="s">
        <v>17</v>
      </c>
      <c r="B901" s="5" t="s">
        <v>125</v>
      </c>
      <c r="C901" s="5" t="s">
        <v>2972</v>
      </c>
      <c r="D901" s="5" t="s">
        <v>468</v>
      </c>
      <c r="E901" s="5"/>
      <c r="F901" s="6" t="s">
        <v>2973</v>
      </c>
    </row>
    <row r="902">
      <c r="A902" s="5" t="s">
        <v>17</v>
      </c>
      <c r="B902" s="5" t="s">
        <v>125</v>
      </c>
      <c r="C902" s="5" t="s">
        <v>2974</v>
      </c>
      <c r="D902" s="5" t="s">
        <v>468</v>
      </c>
      <c r="E902" s="5" t="s">
        <v>2975</v>
      </c>
      <c r="F902" s="6" t="s">
        <v>2976</v>
      </c>
    </row>
    <row r="903">
      <c r="A903" s="5" t="s">
        <v>17</v>
      </c>
      <c r="B903" s="5" t="s">
        <v>125</v>
      </c>
      <c r="C903" s="5" t="s">
        <v>2977</v>
      </c>
      <c r="D903" s="5" t="s">
        <v>468</v>
      </c>
      <c r="E903" s="5" t="s">
        <v>2978</v>
      </c>
      <c r="F903" s="6" t="s">
        <v>2979</v>
      </c>
    </row>
    <row r="904">
      <c r="A904" s="5" t="s">
        <v>17</v>
      </c>
      <c r="B904" s="5" t="s">
        <v>125</v>
      </c>
      <c r="C904" s="5" t="s">
        <v>2980</v>
      </c>
      <c r="D904" s="5" t="s">
        <v>468</v>
      </c>
      <c r="E904" s="5" t="s">
        <v>2981</v>
      </c>
      <c r="F904" s="6" t="s">
        <v>2982</v>
      </c>
    </row>
    <row r="905">
      <c r="A905" s="5" t="s">
        <v>17</v>
      </c>
      <c r="B905" s="5" t="s">
        <v>125</v>
      </c>
      <c r="C905" s="5" t="s">
        <v>2983</v>
      </c>
      <c r="D905" s="5" t="s">
        <v>468</v>
      </c>
      <c r="E905" s="5"/>
      <c r="F905" s="6" t="s">
        <v>2984</v>
      </c>
    </row>
    <row r="906">
      <c r="A906" s="5" t="s">
        <v>17</v>
      </c>
      <c r="B906" s="5" t="s">
        <v>125</v>
      </c>
      <c r="C906" s="5" t="s">
        <v>2985</v>
      </c>
      <c r="D906" s="5" t="s">
        <v>458</v>
      </c>
      <c r="E906" s="5" t="s">
        <v>2986</v>
      </c>
      <c r="F906" s="6" t="s">
        <v>2987</v>
      </c>
    </row>
    <row r="907">
      <c r="A907" s="5" t="s">
        <v>17</v>
      </c>
      <c r="B907" s="5" t="s">
        <v>126</v>
      </c>
      <c r="C907" s="5" t="s">
        <v>2988</v>
      </c>
      <c r="D907" s="5" t="s">
        <v>468</v>
      </c>
      <c r="E907" s="5" t="s">
        <v>2989</v>
      </c>
      <c r="F907" s="6" t="s">
        <v>2990</v>
      </c>
    </row>
    <row r="908">
      <c r="A908" s="5" t="s">
        <v>17</v>
      </c>
      <c r="B908" s="5" t="s">
        <v>126</v>
      </c>
      <c r="C908" s="5" t="s">
        <v>2991</v>
      </c>
      <c r="D908" s="5" t="s">
        <v>468</v>
      </c>
      <c r="E908" s="5" t="s">
        <v>2992</v>
      </c>
      <c r="F908" s="6" t="s">
        <v>2993</v>
      </c>
    </row>
    <row r="909">
      <c r="A909" s="5" t="s">
        <v>17</v>
      </c>
      <c r="B909" s="5" t="s">
        <v>126</v>
      </c>
      <c r="C909" s="5" t="s">
        <v>2994</v>
      </c>
      <c r="D909" s="5" t="s">
        <v>468</v>
      </c>
      <c r="E909" s="5" t="s">
        <v>2995</v>
      </c>
      <c r="F909" s="6" t="s">
        <v>2996</v>
      </c>
    </row>
    <row r="910">
      <c r="A910" s="5" t="s">
        <v>17</v>
      </c>
      <c r="B910" s="5" t="s">
        <v>126</v>
      </c>
      <c r="C910" s="5" t="s">
        <v>2997</v>
      </c>
      <c r="D910" s="5" t="s">
        <v>468</v>
      </c>
      <c r="E910" s="5" t="s">
        <v>2998</v>
      </c>
      <c r="F910" s="6" t="s">
        <v>2999</v>
      </c>
    </row>
    <row r="911">
      <c r="A911" s="5" t="s">
        <v>17</v>
      </c>
      <c r="B911" s="5" t="s">
        <v>126</v>
      </c>
      <c r="C911" s="5" t="s">
        <v>3000</v>
      </c>
      <c r="D911" s="5" t="s">
        <v>468</v>
      </c>
      <c r="E911" s="5" t="s">
        <v>3001</v>
      </c>
      <c r="F911" s="6" t="s">
        <v>3002</v>
      </c>
    </row>
    <row r="912">
      <c r="A912" s="5" t="s">
        <v>17</v>
      </c>
      <c r="B912" s="5" t="s">
        <v>126</v>
      </c>
      <c r="C912" s="5" t="s">
        <v>3003</v>
      </c>
      <c r="D912" s="5" t="s">
        <v>468</v>
      </c>
      <c r="E912" s="5"/>
      <c r="F912" s="6" t="s">
        <v>3004</v>
      </c>
    </row>
    <row r="913">
      <c r="A913" s="5" t="s">
        <v>17</v>
      </c>
      <c r="B913" s="5" t="s">
        <v>126</v>
      </c>
      <c r="C913" s="5" t="s">
        <v>3005</v>
      </c>
      <c r="D913" s="5" t="s">
        <v>468</v>
      </c>
      <c r="E913" s="5" t="s">
        <v>3006</v>
      </c>
      <c r="F913" s="6" t="s">
        <v>3007</v>
      </c>
    </row>
    <row r="914">
      <c r="A914" s="5" t="s">
        <v>17</v>
      </c>
      <c r="B914" s="5" t="s">
        <v>126</v>
      </c>
      <c r="C914" s="5" t="s">
        <v>3008</v>
      </c>
      <c r="D914" s="5" t="s">
        <v>468</v>
      </c>
      <c r="E914" s="5" t="s">
        <v>3009</v>
      </c>
      <c r="F914" s="6" t="s">
        <v>3010</v>
      </c>
    </row>
    <row r="915">
      <c r="A915" s="5" t="s">
        <v>18</v>
      </c>
      <c r="B915" s="5" t="s">
        <v>127</v>
      </c>
      <c r="C915" s="5" t="s">
        <v>3011</v>
      </c>
      <c r="D915" s="5" t="s">
        <v>468</v>
      </c>
      <c r="E915" s="5" t="s">
        <v>3012</v>
      </c>
      <c r="F915" s="6" t="s">
        <v>3013</v>
      </c>
    </row>
    <row r="916">
      <c r="A916" s="5" t="s">
        <v>18</v>
      </c>
      <c r="B916" s="5" t="s">
        <v>127</v>
      </c>
      <c r="C916" s="5" t="s">
        <v>3014</v>
      </c>
      <c r="D916" s="5" t="s">
        <v>468</v>
      </c>
      <c r="E916" s="5" t="s">
        <v>3015</v>
      </c>
      <c r="F916" s="6" t="s">
        <v>3016</v>
      </c>
    </row>
    <row r="917">
      <c r="A917" s="5" t="s">
        <v>18</v>
      </c>
      <c r="B917" s="5" t="s">
        <v>127</v>
      </c>
      <c r="C917" s="5" t="s">
        <v>3017</v>
      </c>
      <c r="D917" s="5" t="s">
        <v>468</v>
      </c>
      <c r="E917" s="5" t="s">
        <v>3018</v>
      </c>
      <c r="F917" s="6" t="s">
        <v>3019</v>
      </c>
    </row>
    <row r="918">
      <c r="A918" s="5" t="s">
        <v>18</v>
      </c>
      <c r="B918" s="5" t="s">
        <v>127</v>
      </c>
      <c r="C918" s="5" t="s">
        <v>3020</v>
      </c>
      <c r="D918" s="5" t="s">
        <v>468</v>
      </c>
      <c r="E918" s="5" t="s">
        <v>3021</v>
      </c>
      <c r="F918" s="6" t="s">
        <v>3022</v>
      </c>
    </row>
    <row r="919">
      <c r="A919" s="5" t="s">
        <v>18</v>
      </c>
      <c r="B919" s="5" t="s">
        <v>127</v>
      </c>
      <c r="C919" s="5" t="s">
        <v>3023</v>
      </c>
      <c r="D919" s="5" t="s">
        <v>468</v>
      </c>
      <c r="E919" s="5" t="s">
        <v>3024</v>
      </c>
      <c r="F919" s="6" t="s">
        <v>3025</v>
      </c>
    </row>
    <row r="920">
      <c r="A920" s="5" t="s">
        <v>18</v>
      </c>
      <c r="B920" s="5" t="s">
        <v>128</v>
      </c>
      <c r="C920" s="5" t="s">
        <v>3026</v>
      </c>
      <c r="D920" s="5" t="s">
        <v>468</v>
      </c>
      <c r="E920" s="5" t="s">
        <v>3027</v>
      </c>
      <c r="F920" s="6" t="s">
        <v>3028</v>
      </c>
    </row>
    <row r="921">
      <c r="A921" s="5" t="s">
        <v>18</v>
      </c>
      <c r="B921" s="5" t="s">
        <v>128</v>
      </c>
      <c r="C921" s="5" t="s">
        <v>3029</v>
      </c>
      <c r="D921" s="5" t="s">
        <v>468</v>
      </c>
      <c r="E921" s="5" t="s">
        <v>3030</v>
      </c>
      <c r="F921" s="6" t="s">
        <v>3031</v>
      </c>
    </row>
    <row r="922">
      <c r="A922" s="5" t="s">
        <v>18</v>
      </c>
      <c r="B922" s="5" t="s">
        <v>128</v>
      </c>
      <c r="C922" s="5" t="s">
        <v>3032</v>
      </c>
      <c r="D922" s="5" t="s">
        <v>468</v>
      </c>
      <c r="E922" s="5"/>
      <c r="F922" s="6" t="s">
        <v>3033</v>
      </c>
    </row>
    <row r="923">
      <c r="A923" s="5" t="s">
        <v>18</v>
      </c>
      <c r="B923" s="5" t="s">
        <v>128</v>
      </c>
      <c r="C923" s="5" t="s">
        <v>3034</v>
      </c>
      <c r="D923" s="5" t="s">
        <v>468</v>
      </c>
      <c r="E923" s="5" t="s">
        <v>3035</v>
      </c>
      <c r="F923" s="6" t="s">
        <v>3036</v>
      </c>
    </row>
    <row r="924">
      <c r="A924" s="5" t="s">
        <v>18</v>
      </c>
      <c r="B924" s="5" t="s">
        <v>128</v>
      </c>
      <c r="C924" s="5" t="s">
        <v>3037</v>
      </c>
      <c r="D924" s="5" t="s">
        <v>468</v>
      </c>
      <c r="E924" s="5" t="s">
        <v>3038</v>
      </c>
      <c r="F924" s="6" t="s">
        <v>3039</v>
      </c>
    </row>
    <row r="925">
      <c r="A925" s="5" t="s">
        <v>18</v>
      </c>
      <c r="B925" s="5" t="s">
        <v>128</v>
      </c>
      <c r="C925" s="5" t="s">
        <v>3040</v>
      </c>
      <c r="D925" s="5" t="s">
        <v>468</v>
      </c>
      <c r="E925" s="5" t="s">
        <v>3041</v>
      </c>
      <c r="F925" s="6" t="s">
        <v>3042</v>
      </c>
    </row>
    <row r="926">
      <c r="A926" s="5" t="s">
        <v>18</v>
      </c>
      <c r="B926" s="5" t="s">
        <v>128</v>
      </c>
      <c r="C926" s="5" t="s">
        <v>3043</v>
      </c>
      <c r="D926" s="5" t="s">
        <v>468</v>
      </c>
      <c r="E926" s="5" t="s">
        <v>3044</v>
      </c>
      <c r="F926" s="6" t="s">
        <v>3045</v>
      </c>
    </row>
    <row r="927">
      <c r="A927" s="5" t="s">
        <v>18</v>
      </c>
      <c r="B927" s="5" t="s">
        <v>128</v>
      </c>
      <c r="C927" s="5" t="s">
        <v>3046</v>
      </c>
      <c r="D927" s="5" t="s">
        <v>548</v>
      </c>
      <c r="E927" s="5" t="s">
        <v>3047</v>
      </c>
      <c r="F927" s="6" t="s">
        <v>3048</v>
      </c>
    </row>
    <row r="928">
      <c r="A928" s="5" t="s">
        <v>18</v>
      </c>
      <c r="B928" s="5" t="s">
        <v>128</v>
      </c>
      <c r="C928" s="5" t="s">
        <v>3049</v>
      </c>
      <c r="D928" s="5" t="s">
        <v>468</v>
      </c>
      <c r="E928" s="5" t="s">
        <v>3050</v>
      </c>
      <c r="F928" s="6" t="s">
        <v>3051</v>
      </c>
    </row>
    <row r="929">
      <c r="A929" s="5" t="s">
        <v>18</v>
      </c>
      <c r="B929" s="5" t="s">
        <v>128</v>
      </c>
      <c r="C929" s="5" t="s">
        <v>3052</v>
      </c>
      <c r="D929" s="5" t="s">
        <v>468</v>
      </c>
      <c r="E929" s="5"/>
      <c r="F929" s="6" t="s">
        <v>3053</v>
      </c>
    </row>
    <row r="930">
      <c r="A930" s="5" t="s">
        <v>18</v>
      </c>
      <c r="B930" s="5" t="s">
        <v>128</v>
      </c>
      <c r="C930" s="5" t="s">
        <v>3054</v>
      </c>
      <c r="D930" s="5" t="s">
        <v>468</v>
      </c>
      <c r="E930" s="5" t="s">
        <v>3055</v>
      </c>
      <c r="F930" s="6" t="s">
        <v>3056</v>
      </c>
    </row>
    <row r="931">
      <c r="A931" s="5" t="s">
        <v>18</v>
      </c>
      <c r="B931" s="5" t="s">
        <v>129</v>
      </c>
      <c r="C931" s="5" t="s">
        <v>3057</v>
      </c>
      <c r="D931" s="5" t="s">
        <v>468</v>
      </c>
      <c r="E931" s="5" t="s">
        <v>3058</v>
      </c>
      <c r="F931" s="6" t="s">
        <v>3059</v>
      </c>
    </row>
    <row r="932">
      <c r="A932" s="5" t="s">
        <v>18</v>
      </c>
      <c r="B932" s="5" t="s">
        <v>129</v>
      </c>
      <c r="C932" s="5" t="s">
        <v>3060</v>
      </c>
      <c r="D932" s="5" t="s">
        <v>468</v>
      </c>
      <c r="E932" s="5" t="s">
        <v>3061</v>
      </c>
      <c r="F932" s="6" t="s">
        <v>3062</v>
      </c>
    </row>
    <row r="933">
      <c r="A933" s="5" t="s">
        <v>18</v>
      </c>
      <c r="B933" s="5" t="s">
        <v>129</v>
      </c>
      <c r="C933" s="5" t="s">
        <v>3063</v>
      </c>
      <c r="D933" s="5" t="s">
        <v>468</v>
      </c>
      <c r="E933" s="5" t="s">
        <v>3064</v>
      </c>
      <c r="F933" s="6" t="s">
        <v>3065</v>
      </c>
    </row>
    <row r="934">
      <c r="A934" s="5" t="s">
        <v>18</v>
      </c>
      <c r="B934" s="5" t="s">
        <v>130</v>
      </c>
      <c r="C934" s="5" t="s">
        <v>3066</v>
      </c>
      <c r="D934" s="5" t="s">
        <v>468</v>
      </c>
      <c r="E934" s="5" t="s">
        <v>3067</v>
      </c>
      <c r="F934" s="6" t="s">
        <v>3068</v>
      </c>
    </row>
    <row r="935">
      <c r="A935" s="5" t="s">
        <v>18</v>
      </c>
      <c r="B935" s="5" t="s">
        <v>130</v>
      </c>
      <c r="C935" s="5" t="s">
        <v>3069</v>
      </c>
      <c r="D935" s="5" t="s">
        <v>468</v>
      </c>
      <c r="E935" s="5" t="s">
        <v>3070</v>
      </c>
      <c r="F935" s="6" t="s">
        <v>3071</v>
      </c>
    </row>
    <row r="936">
      <c r="A936" s="5" t="s">
        <v>18</v>
      </c>
      <c r="B936" s="5" t="s">
        <v>130</v>
      </c>
      <c r="C936" s="5" t="s">
        <v>3072</v>
      </c>
      <c r="D936" s="5" t="s">
        <v>548</v>
      </c>
      <c r="E936" s="5" t="s">
        <v>3073</v>
      </c>
      <c r="F936" s="6" t="s">
        <v>3074</v>
      </c>
    </row>
    <row r="937">
      <c r="A937" s="5" t="s">
        <v>18</v>
      </c>
      <c r="B937" s="5" t="s">
        <v>130</v>
      </c>
      <c r="C937" s="5" t="s">
        <v>3075</v>
      </c>
      <c r="D937" s="5" t="s">
        <v>468</v>
      </c>
      <c r="E937" s="5" t="s">
        <v>3076</v>
      </c>
      <c r="F937" s="6" t="s">
        <v>3077</v>
      </c>
    </row>
    <row r="938">
      <c r="A938" s="5" t="s">
        <v>18</v>
      </c>
      <c r="B938" s="5" t="s">
        <v>130</v>
      </c>
      <c r="C938" s="5" t="s">
        <v>3078</v>
      </c>
      <c r="D938" s="5" t="s">
        <v>468</v>
      </c>
      <c r="E938" s="5" t="s">
        <v>3079</v>
      </c>
      <c r="F938" s="6" t="s">
        <v>3080</v>
      </c>
    </row>
    <row r="939">
      <c r="A939" s="5" t="s">
        <v>18</v>
      </c>
      <c r="B939" s="5" t="s">
        <v>130</v>
      </c>
      <c r="C939" s="5" t="s">
        <v>3081</v>
      </c>
      <c r="D939" s="5" t="s">
        <v>468</v>
      </c>
      <c r="E939" s="5" t="s">
        <v>3082</v>
      </c>
      <c r="F939" s="6" t="s">
        <v>3083</v>
      </c>
    </row>
    <row r="940">
      <c r="A940" s="5" t="s">
        <v>18</v>
      </c>
      <c r="B940" s="5" t="s">
        <v>130</v>
      </c>
      <c r="C940" s="5" t="s">
        <v>3084</v>
      </c>
      <c r="D940" s="5" t="s">
        <v>468</v>
      </c>
      <c r="E940" s="5" t="s">
        <v>3085</v>
      </c>
      <c r="F940" s="6" t="s">
        <v>3086</v>
      </c>
    </row>
    <row r="941">
      <c r="A941" s="5" t="s">
        <v>18</v>
      </c>
      <c r="B941" s="5" t="s">
        <v>130</v>
      </c>
      <c r="C941" s="5" t="s">
        <v>130</v>
      </c>
      <c r="D941" s="5" t="s">
        <v>468</v>
      </c>
      <c r="E941" s="5" t="s">
        <v>3087</v>
      </c>
      <c r="F941" s="6" t="s">
        <v>3088</v>
      </c>
    </row>
    <row r="942">
      <c r="A942" s="5" t="s">
        <v>18</v>
      </c>
      <c r="B942" s="5" t="s">
        <v>130</v>
      </c>
      <c r="C942" s="5" t="s">
        <v>3089</v>
      </c>
      <c r="D942" s="5" t="s">
        <v>468</v>
      </c>
      <c r="E942" s="5"/>
      <c r="F942" s="6" t="s">
        <v>3090</v>
      </c>
    </row>
    <row r="943">
      <c r="A943" s="5" t="s">
        <v>18</v>
      </c>
      <c r="B943" s="5" t="s">
        <v>130</v>
      </c>
      <c r="C943" s="5" t="s">
        <v>3091</v>
      </c>
      <c r="D943" s="5" t="s">
        <v>548</v>
      </c>
      <c r="E943" s="5" t="s">
        <v>3092</v>
      </c>
      <c r="F943" s="6" t="s">
        <v>3093</v>
      </c>
    </row>
    <row r="944">
      <c r="A944" s="5" t="s">
        <v>18</v>
      </c>
      <c r="B944" s="5" t="s">
        <v>130</v>
      </c>
      <c r="C944" s="5" t="s">
        <v>3094</v>
      </c>
      <c r="D944" s="5" t="s">
        <v>468</v>
      </c>
      <c r="E944" s="5"/>
      <c r="F944" s="6" t="s">
        <v>3095</v>
      </c>
    </row>
    <row r="945">
      <c r="A945" s="5" t="s">
        <v>18</v>
      </c>
      <c r="B945" s="5" t="s">
        <v>131</v>
      </c>
      <c r="C945" s="5" t="s">
        <v>3096</v>
      </c>
      <c r="D945" s="5" t="s">
        <v>468</v>
      </c>
      <c r="E945" s="5" t="s">
        <v>3097</v>
      </c>
      <c r="F945" s="6" t="s">
        <v>3098</v>
      </c>
    </row>
    <row r="946">
      <c r="A946" s="5" t="s">
        <v>18</v>
      </c>
      <c r="B946" s="5" t="s">
        <v>131</v>
      </c>
      <c r="C946" s="5" t="s">
        <v>3099</v>
      </c>
      <c r="D946" s="5" t="s">
        <v>468</v>
      </c>
      <c r="E946" s="5" t="s">
        <v>3100</v>
      </c>
      <c r="F946" s="6" t="s">
        <v>3101</v>
      </c>
    </row>
    <row r="947">
      <c r="A947" s="5" t="s">
        <v>18</v>
      </c>
      <c r="B947" s="5" t="s">
        <v>131</v>
      </c>
      <c r="C947" s="5" t="s">
        <v>3102</v>
      </c>
      <c r="D947" s="5" t="s">
        <v>468</v>
      </c>
      <c r="E947" s="5" t="s">
        <v>3103</v>
      </c>
      <c r="F947" s="6" t="s">
        <v>3104</v>
      </c>
    </row>
    <row r="948">
      <c r="A948" s="5" t="s">
        <v>18</v>
      </c>
      <c r="B948" s="5" t="s">
        <v>131</v>
      </c>
      <c r="C948" s="5" t="s">
        <v>3105</v>
      </c>
      <c r="D948" s="5" t="s">
        <v>468</v>
      </c>
      <c r="E948" s="5" t="s">
        <v>3106</v>
      </c>
      <c r="F948" s="6" t="s">
        <v>3107</v>
      </c>
    </row>
    <row r="949">
      <c r="A949" s="5" t="s">
        <v>18</v>
      </c>
      <c r="B949" s="5" t="s">
        <v>131</v>
      </c>
      <c r="C949" s="5" t="s">
        <v>3108</v>
      </c>
      <c r="D949" s="5" t="s">
        <v>468</v>
      </c>
      <c r="E949" s="5" t="s">
        <v>3109</v>
      </c>
      <c r="F949" s="6" t="s">
        <v>3110</v>
      </c>
    </row>
    <row r="950">
      <c r="A950" s="5" t="s">
        <v>18</v>
      </c>
      <c r="B950" s="5" t="s">
        <v>131</v>
      </c>
      <c r="C950" s="5" t="s">
        <v>3111</v>
      </c>
      <c r="D950" s="5" t="s">
        <v>468</v>
      </c>
      <c r="E950" s="5" t="s">
        <v>3112</v>
      </c>
      <c r="F950" s="6" t="s">
        <v>3113</v>
      </c>
    </row>
    <row r="951">
      <c r="A951" s="5" t="s">
        <v>18</v>
      </c>
      <c r="B951" s="5" t="s">
        <v>132</v>
      </c>
      <c r="C951" s="5" t="s">
        <v>3114</v>
      </c>
      <c r="D951" s="5" t="s">
        <v>548</v>
      </c>
      <c r="E951" s="5" t="s">
        <v>3115</v>
      </c>
      <c r="F951" s="6" t="s">
        <v>3116</v>
      </c>
    </row>
    <row r="952">
      <c r="A952" s="5" t="s">
        <v>18</v>
      </c>
      <c r="B952" s="5" t="s">
        <v>132</v>
      </c>
      <c r="C952" s="5" t="s">
        <v>3117</v>
      </c>
      <c r="D952" s="5" t="s">
        <v>468</v>
      </c>
      <c r="E952" s="5" t="s">
        <v>3118</v>
      </c>
      <c r="F952" s="6" t="s">
        <v>3119</v>
      </c>
    </row>
    <row r="953">
      <c r="A953" s="5" t="s">
        <v>18</v>
      </c>
      <c r="B953" s="5" t="s">
        <v>132</v>
      </c>
      <c r="C953" s="5" t="s">
        <v>3120</v>
      </c>
      <c r="D953" s="5" t="s">
        <v>468</v>
      </c>
      <c r="E953" s="5"/>
      <c r="F953" s="6" t="s">
        <v>3121</v>
      </c>
    </row>
    <row r="954">
      <c r="A954" s="5" t="s">
        <v>18</v>
      </c>
      <c r="B954" s="5" t="s">
        <v>132</v>
      </c>
      <c r="C954" s="5" t="s">
        <v>3122</v>
      </c>
      <c r="D954" s="5" t="s">
        <v>468</v>
      </c>
      <c r="E954" s="5" t="s">
        <v>3123</v>
      </c>
      <c r="F954" s="6" t="s">
        <v>3124</v>
      </c>
    </row>
    <row r="955">
      <c r="A955" s="5" t="s">
        <v>18</v>
      </c>
      <c r="B955" s="5" t="s">
        <v>133</v>
      </c>
      <c r="C955" s="5" t="s">
        <v>3125</v>
      </c>
      <c r="D955" s="5" t="s">
        <v>548</v>
      </c>
      <c r="E955" s="5" t="s">
        <v>3126</v>
      </c>
      <c r="F955" s="6" t="s">
        <v>3127</v>
      </c>
    </row>
    <row r="956">
      <c r="A956" s="5" t="s">
        <v>18</v>
      </c>
      <c r="B956" s="5" t="s">
        <v>133</v>
      </c>
      <c r="C956" s="5" t="s">
        <v>3128</v>
      </c>
      <c r="D956" s="5" t="s">
        <v>468</v>
      </c>
      <c r="E956" s="5" t="s">
        <v>3129</v>
      </c>
      <c r="F956" s="6" t="s">
        <v>3130</v>
      </c>
    </row>
    <row r="957">
      <c r="A957" s="5" t="s">
        <v>18</v>
      </c>
      <c r="B957" s="5" t="s">
        <v>133</v>
      </c>
      <c r="C957" s="5" t="s">
        <v>3131</v>
      </c>
      <c r="D957" s="5" t="s">
        <v>468</v>
      </c>
      <c r="E957" s="5" t="s">
        <v>3132</v>
      </c>
      <c r="F957" s="6" t="s">
        <v>3133</v>
      </c>
    </row>
    <row r="958">
      <c r="A958" s="5" t="s">
        <v>18</v>
      </c>
      <c r="B958" s="5" t="s">
        <v>133</v>
      </c>
      <c r="C958" s="5" t="s">
        <v>3134</v>
      </c>
      <c r="D958" s="5" t="s">
        <v>468</v>
      </c>
      <c r="E958" s="5" t="s">
        <v>3135</v>
      </c>
      <c r="F958" s="6" t="s">
        <v>3136</v>
      </c>
    </row>
    <row r="959">
      <c r="A959" s="5" t="s">
        <v>18</v>
      </c>
      <c r="B959" s="5" t="s">
        <v>133</v>
      </c>
      <c r="C959" s="5" t="s">
        <v>3137</v>
      </c>
      <c r="D959" s="5" t="s">
        <v>468</v>
      </c>
      <c r="E959" s="5" t="s">
        <v>3138</v>
      </c>
      <c r="F959" s="6" t="s">
        <v>3139</v>
      </c>
    </row>
    <row r="960">
      <c r="A960" s="5" t="s">
        <v>18</v>
      </c>
      <c r="B960" s="5" t="s">
        <v>134</v>
      </c>
      <c r="C960" s="5" t="s">
        <v>3140</v>
      </c>
      <c r="D960" s="5" t="s">
        <v>468</v>
      </c>
      <c r="E960" s="5" t="s">
        <v>3141</v>
      </c>
      <c r="F960" s="6" t="s">
        <v>3142</v>
      </c>
    </row>
    <row r="961">
      <c r="A961" s="5" t="s">
        <v>18</v>
      </c>
      <c r="B961" s="5" t="s">
        <v>134</v>
      </c>
      <c r="C961" s="5" t="s">
        <v>3143</v>
      </c>
      <c r="D961" s="5" t="s">
        <v>468</v>
      </c>
      <c r="E961" s="5" t="s">
        <v>3144</v>
      </c>
      <c r="F961" s="6" t="s">
        <v>3145</v>
      </c>
    </row>
    <row r="962">
      <c r="A962" s="5" t="s">
        <v>18</v>
      </c>
      <c r="B962" s="5" t="s">
        <v>134</v>
      </c>
      <c r="C962" s="5" t="s">
        <v>3146</v>
      </c>
      <c r="D962" s="5" t="s">
        <v>468</v>
      </c>
      <c r="E962" s="5" t="s">
        <v>3147</v>
      </c>
      <c r="F962" s="6" t="s">
        <v>3148</v>
      </c>
    </row>
    <row r="963">
      <c r="A963" s="5" t="s">
        <v>18</v>
      </c>
      <c r="B963" s="5" t="s">
        <v>134</v>
      </c>
      <c r="C963" s="5" t="s">
        <v>3149</v>
      </c>
      <c r="D963" s="5" t="s">
        <v>468</v>
      </c>
      <c r="E963" s="5" t="s">
        <v>3150</v>
      </c>
      <c r="F963" s="6" t="s">
        <v>3151</v>
      </c>
    </row>
    <row r="964">
      <c r="A964" s="5" t="s">
        <v>18</v>
      </c>
      <c r="B964" s="5" t="s">
        <v>134</v>
      </c>
      <c r="C964" s="5" t="s">
        <v>3152</v>
      </c>
      <c r="D964" s="5" t="s">
        <v>468</v>
      </c>
      <c r="E964" s="5" t="s">
        <v>3153</v>
      </c>
      <c r="F964" s="6" t="s">
        <v>3154</v>
      </c>
    </row>
    <row r="965">
      <c r="A965" s="5" t="s">
        <v>18</v>
      </c>
      <c r="B965" s="5" t="s">
        <v>134</v>
      </c>
      <c r="C965" s="5" t="s">
        <v>134</v>
      </c>
      <c r="D965" s="5" t="s">
        <v>548</v>
      </c>
      <c r="E965" s="5" t="s">
        <v>3155</v>
      </c>
      <c r="F965" s="6" t="s">
        <v>3156</v>
      </c>
    </row>
    <row r="966">
      <c r="A966" s="5" t="s">
        <v>18</v>
      </c>
      <c r="B966" s="5" t="s">
        <v>135</v>
      </c>
      <c r="C966" s="5" t="s">
        <v>3157</v>
      </c>
      <c r="D966" s="5" t="s">
        <v>468</v>
      </c>
      <c r="E966" s="5" t="s">
        <v>3158</v>
      </c>
      <c r="F966" s="6" t="s">
        <v>3159</v>
      </c>
    </row>
    <row r="967">
      <c r="A967" s="5" t="s">
        <v>18</v>
      </c>
      <c r="B967" s="5" t="s">
        <v>136</v>
      </c>
      <c r="C967" s="5" t="s">
        <v>3160</v>
      </c>
      <c r="D967" s="5" t="s">
        <v>468</v>
      </c>
      <c r="E967" s="5" t="s">
        <v>3161</v>
      </c>
      <c r="F967" s="6" t="s">
        <v>3162</v>
      </c>
    </row>
    <row r="968">
      <c r="A968" s="5" t="s">
        <v>18</v>
      </c>
      <c r="B968" s="5" t="s">
        <v>136</v>
      </c>
      <c r="C968" s="5" t="s">
        <v>3163</v>
      </c>
      <c r="D968" s="5" t="s">
        <v>468</v>
      </c>
      <c r="E968" s="5" t="s">
        <v>3164</v>
      </c>
      <c r="F968" s="6" t="s">
        <v>3165</v>
      </c>
    </row>
    <row r="969">
      <c r="A969" s="5" t="s">
        <v>18</v>
      </c>
      <c r="B969" s="5" t="s">
        <v>136</v>
      </c>
      <c r="C969" s="5" t="s">
        <v>3166</v>
      </c>
      <c r="D969" s="5" t="s">
        <v>468</v>
      </c>
      <c r="E969" s="5" t="s">
        <v>3167</v>
      </c>
      <c r="F969" s="6" t="s">
        <v>3168</v>
      </c>
    </row>
    <row r="970">
      <c r="A970" s="5" t="s">
        <v>18</v>
      </c>
      <c r="B970" s="5" t="s">
        <v>136</v>
      </c>
      <c r="C970" s="5" t="s">
        <v>3169</v>
      </c>
      <c r="D970" s="5" t="s">
        <v>468</v>
      </c>
      <c r="E970" s="5"/>
      <c r="F970" s="6" t="s">
        <v>3170</v>
      </c>
    </row>
    <row r="971">
      <c r="A971" s="5" t="s">
        <v>18</v>
      </c>
      <c r="B971" s="5" t="s">
        <v>136</v>
      </c>
      <c r="C971" s="5" t="s">
        <v>3171</v>
      </c>
      <c r="D971" s="5" t="s">
        <v>468</v>
      </c>
      <c r="E971" s="5" t="s">
        <v>3172</v>
      </c>
      <c r="F971" s="6" t="s">
        <v>3173</v>
      </c>
    </row>
    <row r="972">
      <c r="A972" s="5" t="s">
        <v>18</v>
      </c>
      <c r="B972" s="5" t="s">
        <v>136</v>
      </c>
      <c r="C972" s="5" t="s">
        <v>3174</v>
      </c>
      <c r="D972" s="5" t="s">
        <v>468</v>
      </c>
      <c r="E972" s="5" t="s">
        <v>3175</v>
      </c>
      <c r="F972" s="6" t="s">
        <v>3176</v>
      </c>
    </row>
    <row r="973">
      <c r="A973" s="5" t="s">
        <v>18</v>
      </c>
      <c r="B973" s="5" t="s">
        <v>136</v>
      </c>
      <c r="C973" s="5" t="s">
        <v>3177</v>
      </c>
      <c r="D973" s="5" t="s">
        <v>468</v>
      </c>
      <c r="E973" s="5" t="s">
        <v>3178</v>
      </c>
      <c r="F973" s="6" t="s">
        <v>3179</v>
      </c>
    </row>
    <row r="974">
      <c r="A974" s="5" t="s">
        <v>18</v>
      </c>
      <c r="B974" s="5" t="s">
        <v>136</v>
      </c>
      <c r="C974" s="5" t="s">
        <v>3180</v>
      </c>
      <c r="D974" s="5" t="s">
        <v>468</v>
      </c>
      <c r="E974" s="5" t="s">
        <v>3181</v>
      </c>
      <c r="F974" s="6" t="s">
        <v>3182</v>
      </c>
    </row>
    <row r="975">
      <c r="A975" s="5" t="s">
        <v>18</v>
      </c>
      <c r="B975" s="5" t="s">
        <v>136</v>
      </c>
      <c r="C975" s="5" t="s">
        <v>3183</v>
      </c>
      <c r="D975" s="5" t="s">
        <v>468</v>
      </c>
      <c r="E975" s="5" t="s">
        <v>3184</v>
      </c>
      <c r="F975" s="6" t="s">
        <v>3185</v>
      </c>
    </row>
    <row r="976">
      <c r="A976" s="5" t="s">
        <v>18</v>
      </c>
      <c r="B976" s="5" t="s">
        <v>136</v>
      </c>
      <c r="C976" s="5" t="s">
        <v>3186</v>
      </c>
      <c r="D976" s="5" t="s">
        <v>468</v>
      </c>
      <c r="E976" s="5" t="s">
        <v>3187</v>
      </c>
      <c r="F976" s="6" t="s">
        <v>3188</v>
      </c>
    </row>
    <row r="977">
      <c r="A977" s="5" t="s">
        <v>18</v>
      </c>
      <c r="B977" s="5" t="s">
        <v>136</v>
      </c>
      <c r="C977" s="5" t="s">
        <v>3189</v>
      </c>
      <c r="D977" s="5" t="s">
        <v>468</v>
      </c>
      <c r="E977" s="5" t="s">
        <v>3190</v>
      </c>
      <c r="F977" s="6" t="s">
        <v>3191</v>
      </c>
    </row>
    <row r="978">
      <c r="A978" s="5" t="s">
        <v>18</v>
      </c>
      <c r="B978" s="5" t="s">
        <v>136</v>
      </c>
      <c r="C978" s="5" t="s">
        <v>3192</v>
      </c>
      <c r="D978" s="5" t="s">
        <v>468</v>
      </c>
      <c r="E978" s="5" t="s">
        <v>3193</v>
      </c>
      <c r="F978" s="6" t="s">
        <v>3194</v>
      </c>
    </row>
    <row r="979">
      <c r="A979" s="5" t="s">
        <v>18</v>
      </c>
      <c r="B979" s="5" t="s">
        <v>136</v>
      </c>
      <c r="C979" s="5" t="s">
        <v>3195</v>
      </c>
      <c r="D979" s="5" t="s">
        <v>468</v>
      </c>
      <c r="E979" s="5" t="s">
        <v>3196</v>
      </c>
      <c r="F979" s="6" t="s">
        <v>3197</v>
      </c>
    </row>
    <row r="980">
      <c r="A980" s="5" t="s">
        <v>18</v>
      </c>
      <c r="B980" s="5" t="s">
        <v>136</v>
      </c>
      <c r="C980" s="5" t="s">
        <v>3198</v>
      </c>
      <c r="D980" s="5" t="s">
        <v>468</v>
      </c>
      <c r="E980" s="5" t="s">
        <v>3199</v>
      </c>
      <c r="F980" s="6" t="s">
        <v>3200</v>
      </c>
    </row>
    <row r="981">
      <c r="A981" s="5" t="s">
        <v>18</v>
      </c>
      <c r="B981" s="5" t="s">
        <v>136</v>
      </c>
      <c r="C981" s="5" t="s">
        <v>3201</v>
      </c>
      <c r="D981" s="5" t="s">
        <v>468</v>
      </c>
      <c r="E981" s="5" t="s">
        <v>3202</v>
      </c>
      <c r="F981" s="6" t="s">
        <v>3203</v>
      </c>
    </row>
    <row r="982">
      <c r="A982" s="5" t="s">
        <v>18</v>
      </c>
      <c r="B982" s="5" t="s">
        <v>137</v>
      </c>
      <c r="C982" s="5" t="s">
        <v>3204</v>
      </c>
      <c r="D982" s="5" t="s">
        <v>468</v>
      </c>
      <c r="E982" s="5" t="s">
        <v>3205</v>
      </c>
      <c r="F982" s="6" t="s">
        <v>3206</v>
      </c>
    </row>
    <row r="983">
      <c r="A983" s="5" t="s">
        <v>19</v>
      </c>
      <c r="B983" s="5" t="s">
        <v>138</v>
      </c>
      <c r="C983" s="5" t="s">
        <v>3207</v>
      </c>
      <c r="D983" s="5" t="s">
        <v>468</v>
      </c>
      <c r="E983" s="5" t="s">
        <v>3208</v>
      </c>
      <c r="F983" s="6" t="s">
        <v>3209</v>
      </c>
    </row>
    <row r="984">
      <c r="A984" s="5" t="s">
        <v>19</v>
      </c>
      <c r="B984" s="5" t="s">
        <v>138</v>
      </c>
      <c r="C984" s="5" t="s">
        <v>3210</v>
      </c>
      <c r="D984" s="5" t="s">
        <v>468</v>
      </c>
      <c r="E984" s="5" t="s">
        <v>3211</v>
      </c>
      <c r="F984" s="6" t="s">
        <v>3212</v>
      </c>
    </row>
    <row r="985">
      <c r="A985" s="5" t="s">
        <v>19</v>
      </c>
      <c r="B985" s="5" t="s">
        <v>138</v>
      </c>
      <c r="C985" s="5" t="s">
        <v>3213</v>
      </c>
      <c r="D985" s="5" t="s">
        <v>468</v>
      </c>
      <c r="E985" s="5" t="s">
        <v>3214</v>
      </c>
      <c r="F985" s="6" t="s">
        <v>3215</v>
      </c>
    </row>
    <row r="986">
      <c r="A986" s="5" t="s">
        <v>19</v>
      </c>
      <c r="B986" s="5" t="s">
        <v>138</v>
      </c>
      <c r="C986" s="5" t="s">
        <v>138</v>
      </c>
      <c r="D986" s="5" t="s">
        <v>468</v>
      </c>
      <c r="E986" s="5" t="s">
        <v>3216</v>
      </c>
      <c r="F986" s="6" t="s">
        <v>3217</v>
      </c>
    </row>
    <row r="987">
      <c r="A987" s="5" t="s">
        <v>19</v>
      </c>
      <c r="B987" s="5" t="s">
        <v>138</v>
      </c>
      <c r="C987" s="5" t="s">
        <v>3218</v>
      </c>
      <c r="D987" s="5" t="s">
        <v>468</v>
      </c>
      <c r="E987" s="5" t="s">
        <v>3219</v>
      </c>
      <c r="F987" s="6" t="s">
        <v>3220</v>
      </c>
    </row>
    <row r="988">
      <c r="A988" s="5" t="s">
        <v>19</v>
      </c>
      <c r="B988" s="5" t="s">
        <v>138</v>
      </c>
      <c r="C988" s="5" t="s">
        <v>3221</v>
      </c>
      <c r="D988" s="5" t="s">
        <v>468</v>
      </c>
      <c r="E988" s="5" t="s">
        <v>3222</v>
      </c>
      <c r="F988" s="6" t="s">
        <v>3223</v>
      </c>
    </row>
    <row r="989">
      <c r="A989" s="5" t="s">
        <v>19</v>
      </c>
      <c r="B989" s="5" t="s">
        <v>138</v>
      </c>
      <c r="C989" s="5" t="s">
        <v>3224</v>
      </c>
      <c r="D989" s="5" t="s">
        <v>468</v>
      </c>
      <c r="E989" s="5" t="s">
        <v>3225</v>
      </c>
      <c r="F989" s="6" t="s">
        <v>3226</v>
      </c>
    </row>
    <row r="990">
      <c r="A990" s="5" t="s">
        <v>19</v>
      </c>
      <c r="B990" s="5" t="s">
        <v>138</v>
      </c>
      <c r="C990" s="5" t="s">
        <v>3227</v>
      </c>
      <c r="D990" s="5" t="s">
        <v>468</v>
      </c>
      <c r="E990" s="5" t="s">
        <v>3228</v>
      </c>
      <c r="F990" s="6" t="s">
        <v>3229</v>
      </c>
    </row>
    <row r="991">
      <c r="A991" s="5" t="s">
        <v>19</v>
      </c>
      <c r="B991" s="5" t="s">
        <v>138</v>
      </c>
      <c r="C991" s="5" t="s">
        <v>3230</v>
      </c>
      <c r="D991" s="5" t="s">
        <v>468</v>
      </c>
      <c r="E991" s="5" t="s">
        <v>3231</v>
      </c>
      <c r="F991" s="6" t="s">
        <v>3232</v>
      </c>
    </row>
    <row r="992">
      <c r="A992" s="5" t="s">
        <v>19</v>
      </c>
      <c r="B992" s="5" t="s">
        <v>138</v>
      </c>
      <c r="C992" s="5" t="s">
        <v>3233</v>
      </c>
      <c r="D992" s="5" t="s">
        <v>468</v>
      </c>
      <c r="E992" s="5"/>
      <c r="F992" s="6" t="s">
        <v>3234</v>
      </c>
    </row>
    <row r="993">
      <c r="A993" s="5" t="s">
        <v>19</v>
      </c>
      <c r="B993" s="5" t="s">
        <v>138</v>
      </c>
      <c r="C993" s="5" t="s">
        <v>3235</v>
      </c>
      <c r="D993" s="5" t="s">
        <v>468</v>
      </c>
      <c r="E993" s="5" t="s">
        <v>3236</v>
      </c>
      <c r="F993" s="6" t="s">
        <v>3237</v>
      </c>
    </row>
    <row r="994">
      <c r="A994" s="5" t="s">
        <v>19</v>
      </c>
      <c r="B994" s="5" t="s">
        <v>138</v>
      </c>
      <c r="C994" s="5" t="s">
        <v>3238</v>
      </c>
      <c r="D994" s="5" t="s">
        <v>468</v>
      </c>
      <c r="E994" s="5" t="s">
        <v>3239</v>
      </c>
      <c r="F994" s="6" t="s">
        <v>3240</v>
      </c>
    </row>
    <row r="995">
      <c r="A995" s="5" t="s">
        <v>19</v>
      </c>
      <c r="B995" s="5" t="s">
        <v>139</v>
      </c>
      <c r="C995" s="5" t="s">
        <v>3241</v>
      </c>
      <c r="D995" s="5" t="s">
        <v>468</v>
      </c>
      <c r="E995" s="5" t="s">
        <v>3242</v>
      </c>
      <c r="F995" s="6" t="s">
        <v>3243</v>
      </c>
    </row>
    <row r="996">
      <c r="A996" s="5" t="s">
        <v>19</v>
      </c>
      <c r="B996" s="5" t="s">
        <v>139</v>
      </c>
      <c r="C996" s="5" t="s">
        <v>3244</v>
      </c>
      <c r="D996" s="5" t="s">
        <v>468</v>
      </c>
      <c r="E996" s="5" t="s">
        <v>3245</v>
      </c>
      <c r="F996" s="6" t="s">
        <v>3246</v>
      </c>
    </row>
    <row r="997">
      <c r="A997" s="5" t="s">
        <v>19</v>
      </c>
      <c r="B997" s="5" t="s">
        <v>139</v>
      </c>
      <c r="C997" s="5" t="s">
        <v>3247</v>
      </c>
      <c r="D997" s="5" t="s">
        <v>468</v>
      </c>
      <c r="E997" s="5" t="s">
        <v>3248</v>
      </c>
      <c r="F997" s="6" t="s">
        <v>3249</v>
      </c>
    </row>
    <row r="998">
      <c r="A998" s="5" t="s">
        <v>19</v>
      </c>
      <c r="B998" s="5" t="s">
        <v>139</v>
      </c>
      <c r="C998" s="5" t="s">
        <v>3250</v>
      </c>
      <c r="D998" s="5" t="s">
        <v>468</v>
      </c>
      <c r="E998" s="5" t="s">
        <v>3251</v>
      </c>
      <c r="F998" s="6" t="s">
        <v>3252</v>
      </c>
    </row>
    <row r="999">
      <c r="A999" s="5" t="s">
        <v>19</v>
      </c>
      <c r="B999" s="5" t="s">
        <v>140</v>
      </c>
      <c r="C999" s="5" t="s">
        <v>3253</v>
      </c>
      <c r="D999" s="5" t="s">
        <v>468</v>
      </c>
      <c r="E999" s="5" t="s">
        <v>3254</v>
      </c>
      <c r="F999" s="6" t="s">
        <v>3255</v>
      </c>
    </row>
    <row r="1000">
      <c r="A1000" s="5" t="s">
        <v>19</v>
      </c>
      <c r="B1000" s="5" t="s">
        <v>140</v>
      </c>
      <c r="C1000" s="5" t="s">
        <v>3256</v>
      </c>
      <c r="D1000" s="5" t="s">
        <v>468</v>
      </c>
      <c r="E1000" s="5" t="s">
        <v>3257</v>
      </c>
      <c r="F1000" s="6" t="s">
        <v>3258</v>
      </c>
    </row>
    <row r="1001">
      <c r="A1001" s="5" t="s">
        <v>19</v>
      </c>
      <c r="B1001" s="5" t="s">
        <v>140</v>
      </c>
      <c r="C1001" s="5" t="s">
        <v>3259</v>
      </c>
      <c r="D1001" s="5" t="s">
        <v>548</v>
      </c>
      <c r="E1001" s="5" t="s">
        <v>3260</v>
      </c>
      <c r="F1001" s="6" t="s">
        <v>3261</v>
      </c>
    </row>
    <row r="1002">
      <c r="A1002" s="5" t="s">
        <v>19</v>
      </c>
      <c r="B1002" s="5" t="s">
        <v>140</v>
      </c>
      <c r="C1002" s="5" t="s">
        <v>3262</v>
      </c>
      <c r="D1002" s="5" t="s">
        <v>468</v>
      </c>
      <c r="E1002" s="5"/>
      <c r="F1002" s="6" t="s">
        <v>3263</v>
      </c>
    </row>
    <row r="1003">
      <c r="A1003" s="5" t="s">
        <v>19</v>
      </c>
      <c r="B1003" s="5" t="s">
        <v>140</v>
      </c>
      <c r="C1003" s="5" t="s">
        <v>3264</v>
      </c>
      <c r="D1003" s="5" t="s">
        <v>468</v>
      </c>
      <c r="E1003" s="5" t="s">
        <v>3265</v>
      </c>
      <c r="F1003" s="6" t="s">
        <v>3266</v>
      </c>
    </row>
    <row r="1004">
      <c r="A1004" s="5" t="s">
        <v>19</v>
      </c>
      <c r="B1004" s="5" t="s">
        <v>140</v>
      </c>
      <c r="C1004" s="5" t="s">
        <v>3267</v>
      </c>
      <c r="D1004" s="5" t="s">
        <v>468</v>
      </c>
      <c r="E1004" s="5" t="s">
        <v>3268</v>
      </c>
      <c r="F1004" s="6" t="s">
        <v>3269</v>
      </c>
    </row>
    <row r="1005">
      <c r="A1005" s="5" t="s">
        <v>19</v>
      </c>
      <c r="B1005" s="5" t="s">
        <v>141</v>
      </c>
      <c r="C1005" s="5" t="s">
        <v>3270</v>
      </c>
      <c r="D1005" s="5" t="s">
        <v>468</v>
      </c>
      <c r="E1005" s="5" t="s">
        <v>3271</v>
      </c>
      <c r="F1005" s="6" t="s">
        <v>3272</v>
      </c>
    </row>
    <row r="1006">
      <c r="A1006" s="5" t="s">
        <v>19</v>
      </c>
      <c r="B1006" s="5" t="s">
        <v>141</v>
      </c>
      <c r="C1006" s="5" t="s">
        <v>3273</v>
      </c>
      <c r="D1006" s="5" t="s">
        <v>468</v>
      </c>
      <c r="E1006" s="5" t="s">
        <v>3274</v>
      </c>
      <c r="F1006" s="6" t="s">
        <v>3275</v>
      </c>
    </row>
    <row r="1007">
      <c r="A1007" s="5" t="s">
        <v>19</v>
      </c>
      <c r="B1007" s="5" t="s">
        <v>141</v>
      </c>
      <c r="C1007" s="5" t="s">
        <v>3276</v>
      </c>
      <c r="D1007" s="5" t="s">
        <v>468</v>
      </c>
      <c r="E1007" s="5" t="s">
        <v>3277</v>
      </c>
      <c r="F1007" s="6" t="s">
        <v>3278</v>
      </c>
    </row>
    <row r="1008">
      <c r="A1008" s="5" t="s">
        <v>19</v>
      </c>
      <c r="B1008" s="5" t="s">
        <v>141</v>
      </c>
      <c r="C1008" s="5" t="s">
        <v>3279</v>
      </c>
      <c r="D1008" s="5" t="s">
        <v>468</v>
      </c>
      <c r="E1008" s="5" t="s">
        <v>3280</v>
      </c>
      <c r="F1008" s="6" t="s">
        <v>3281</v>
      </c>
    </row>
    <row r="1009">
      <c r="A1009" s="5" t="s">
        <v>19</v>
      </c>
      <c r="B1009" s="5" t="s">
        <v>142</v>
      </c>
      <c r="C1009" s="5" t="s">
        <v>3282</v>
      </c>
      <c r="D1009" s="5" t="s">
        <v>468</v>
      </c>
      <c r="E1009" s="5" t="s">
        <v>3283</v>
      </c>
      <c r="F1009" s="6" t="s">
        <v>3284</v>
      </c>
    </row>
    <row r="1010">
      <c r="A1010" s="5" t="s">
        <v>19</v>
      </c>
      <c r="B1010" s="5" t="s">
        <v>142</v>
      </c>
      <c r="C1010" s="5" t="s">
        <v>3285</v>
      </c>
      <c r="D1010" s="5" t="s">
        <v>468</v>
      </c>
      <c r="E1010" s="5" t="s">
        <v>3286</v>
      </c>
      <c r="F1010" s="6" t="s">
        <v>3287</v>
      </c>
    </row>
    <row r="1011">
      <c r="A1011" s="5" t="s">
        <v>19</v>
      </c>
      <c r="B1011" s="5" t="s">
        <v>142</v>
      </c>
      <c r="C1011" s="5" t="s">
        <v>3288</v>
      </c>
      <c r="D1011" s="5" t="s">
        <v>468</v>
      </c>
      <c r="E1011" s="5" t="s">
        <v>3289</v>
      </c>
      <c r="F1011" s="6" t="s">
        <v>3290</v>
      </c>
    </row>
    <row r="1012">
      <c r="A1012" s="5" t="s">
        <v>19</v>
      </c>
      <c r="B1012" s="5" t="s">
        <v>142</v>
      </c>
      <c r="C1012" s="5" t="s">
        <v>3291</v>
      </c>
      <c r="D1012" s="5" t="s">
        <v>468</v>
      </c>
      <c r="E1012" s="5" t="s">
        <v>3292</v>
      </c>
      <c r="F1012" s="6" t="s">
        <v>3293</v>
      </c>
    </row>
    <row r="1013">
      <c r="A1013" s="5" t="s">
        <v>19</v>
      </c>
      <c r="B1013" s="5" t="s">
        <v>142</v>
      </c>
      <c r="C1013" s="5" t="s">
        <v>3294</v>
      </c>
      <c r="D1013" s="5" t="s">
        <v>468</v>
      </c>
      <c r="E1013" s="5" t="s">
        <v>3295</v>
      </c>
      <c r="F1013" s="6" t="s">
        <v>3296</v>
      </c>
    </row>
    <row r="1014">
      <c r="A1014" s="5" t="s">
        <v>19</v>
      </c>
      <c r="B1014" s="5" t="s">
        <v>142</v>
      </c>
      <c r="C1014" s="5" t="s">
        <v>3297</v>
      </c>
      <c r="D1014" s="5" t="s">
        <v>468</v>
      </c>
      <c r="E1014" s="5"/>
      <c r="F1014" s="6" t="s">
        <v>3298</v>
      </c>
    </row>
    <row r="1015">
      <c r="A1015" s="5" t="s">
        <v>19</v>
      </c>
      <c r="B1015" s="5" t="s">
        <v>142</v>
      </c>
      <c r="C1015" s="5" t="s">
        <v>3299</v>
      </c>
      <c r="D1015" s="5" t="s">
        <v>468</v>
      </c>
      <c r="E1015" s="5" t="s">
        <v>3300</v>
      </c>
      <c r="F1015" s="6" t="s">
        <v>3301</v>
      </c>
    </row>
    <row r="1016">
      <c r="A1016" s="5" t="s">
        <v>19</v>
      </c>
      <c r="B1016" s="5" t="s">
        <v>142</v>
      </c>
      <c r="C1016" s="5" t="s">
        <v>3302</v>
      </c>
      <c r="D1016" s="5" t="s">
        <v>468</v>
      </c>
      <c r="E1016" s="5" t="s">
        <v>3303</v>
      </c>
      <c r="F1016" s="6" t="s">
        <v>3304</v>
      </c>
    </row>
    <row r="1017">
      <c r="A1017" s="5" t="s">
        <v>19</v>
      </c>
      <c r="B1017" s="5" t="s">
        <v>142</v>
      </c>
      <c r="C1017" s="5" t="s">
        <v>3305</v>
      </c>
      <c r="D1017" s="5" t="s">
        <v>468</v>
      </c>
      <c r="E1017" s="5" t="s">
        <v>3306</v>
      </c>
      <c r="F1017" s="6" t="s">
        <v>3307</v>
      </c>
    </row>
    <row r="1018">
      <c r="A1018" s="5" t="s">
        <v>19</v>
      </c>
      <c r="B1018" s="5" t="s">
        <v>142</v>
      </c>
      <c r="C1018" s="5" t="s">
        <v>3308</v>
      </c>
      <c r="D1018" s="5" t="s">
        <v>548</v>
      </c>
      <c r="E1018" s="5" t="s">
        <v>3309</v>
      </c>
      <c r="F1018" s="6" t="s">
        <v>3310</v>
      </c>
    </row>
    <row r="1019">
      <c r="A1019" s="5" t="s">
        <v>19</v>
      </c>
      <c r="B1019" s="5" t="s">
        <v>142</v>
      </c>
      <c r="C1019" s="5" t="s">
        <v>3311</v>
      </c>
      <c r="D1019" s="5" t="s">
        <v>468</v>
      </c>
      <c r="E1019" s="5" t="s">
        <v>3312</v>
      </c>
      <c r="F1019" s="6" t="s">
        <v>3313</v>
      </c>
    </row>
    <row r="1020">
      <c r="A1020" s="5" t="s">
        <v>19</v>
      </c>
      <c r="B1020" s="5" t="s">
        <v>142</v>
      </c>
      <c r="C1020" s="5" t="s">
        <v>3314</v>
      </c>
      <c r="D1020" s="5" t="s">
        <v>468</v>
      </c>
      <c r="E1020" s="5" t="s">
        <v>3315</v>
      </c>
      <c r="F1020" s="6" t="s">
        <v>3316</v>
      </c>
    </row>
    <row r="1021">
      <c r="A1021" s="5" t="s">
        <v>19</v>
      </c>
      <c r="B1021" s="5" t="s">
        <v>142</v>
      </c>
      <c r="C1021" s="5" t="s">
        <v>3317</v>
      </c>
      <c r="D1021" s="5" t="s">
        <v>548</v>
      </c>
      <c r="E1021" s="5"/>
      <c r="F1021" s="6" t="s">
        <v>3318</v>
      </c>
    </row>
    <row r="1022">
      <c r="A1022" s="5" t="s">
        <v>19</v>
      </c>
      <c r="B1022" s="5" t="s">
        <v>142</v>
      </c>
      <c r="C1022" s="5" t="s">
        <v>3319</v>
      </c>
      <c r="D1022" s="5" t="s">
        <v>548</v>
      </c>
      <c r="E1022" s="5" t="s">
        <v>3320</v>
      </c>
      <c r="F1022" s="6" t="s">
        <v>3321</v>
      </c>
    </row>
    <row r="1023">
      <c r="A1023" s="5" t="s">
        <v>19</v>
      </c>
      <c r="B1023" s="5" t="s">
        <v>142</v>
      </c>
      <c r="C1023" s="5" t="s">
        <v>3322</v>
      </c>
      <c r="D1023" s="5" t="s">
        <v>548</v>
      </c>
      <c r="E1023" s="5" t="s">
        <v>3323</v>
      </c>
      <c r="F1023" s="6" t="s">
        <v>3324</v>
      </c>
    </row>
    <row r="1024">
      <c r="A1024" s="5" t="s">
        <v>19</v>
      </c>
      <c r="B1024" s="5" t="s">
        <v>142</v>
      </c>
      <c r="C1024" s="5" t="s">
        <v>3325</v>
      </c>
      <c r="D1024" s="5" t="s">
        <v>468</v>
      </c>
      <c r="E1024" s="5" t="s">
        <v>3326</v>
      </c>
      <c r="F1024" s="6" t="s">
        <v>3327</v>
      </c>
    </row>
    <row r="1025">
      <c r="A1025" s="5" t="s">
        <v>19</v>
      </c>
      <c r="B1025" s="5" t="s">
        <v>143</v>
      </c>
      <c r="C1025" s="5" t="s">
        <v>3328</v>
      </c>
      <c r="D1025" s="5" t="s">
        <v>468</v>
      </c>
      <c r="E1025" s="5" t="s">
        <v>3329</v>
      </c>
      <c r="F1025" s="6" t="s">
        <v>3330</v>
      </c>
    </row>
    <row r="1026">
      <c r="A1026" s="5" t="s">
        <v>19</v>
      </c>
      <c r="B1026" s="5" t="s">
        <v>143</v>
      </c>
      <c r="C1026" s="5" t="s">
        <v>3331</v>
      </c>
      <c r="D1026" s="5" t="s">
        <v>468</v>
      </c>
      <c r="E1026" s="5" t="s">
        <v>3332</v>
      </c>
      <c r="F1026" s="6" t="s">
        <v>3333</v>
      </c>
    </row>
    <row r="1027">
      <c r="A1027" s="5" t="s">
        <v>19</v>
      </c>
      <c r="B1027" s="5" t="s">
        <v>143</v>
      </c>
      <c r="C1027" s="5" t="s">
        <v>3334</v>
      </c>
      <c r="D1027" s="5" t="s">
        <v>468</v>
      </c>
      <c r="E1027" s="5" t="s">
        <v>3335</v>
      </c>
      <c r="F1027" s="6" t="s">
        <v>3336</v>
      </c>
    </row>
    <row r="1028">
      <c r="A1028" s="5" t="s">
        <v>19</v>
      </c>
      <c r="B1028" s="5" t="s">
        <v>143</v>
      </c>
      <c r="C1028" s="5" t="s">
        <v>3337</v>
      </c>
      <c r="D1028" s="5" t="s">
        <v>468</v>
      </c>
      <c r="E1028" s="5" t="s">
        <v>3338</v>
      </c>
      <c r="F1028" s="6" t="s">
        <v>3339</v>
      </c>
    </row>
    <row r="1029">
      <c r="A1029" s="5" t="s">
        <v>19</v>
      </c>
      <c r="B1029" s="5" t="s">
        <v>143</v>
      </c>
      <c r="C1029" s="5" t="s">
        <v>3340</v>
      </c>
      <c r="D1029" s="5" t="s">
        <v>468</v>
      </c>
      <c r="E1029" s="5" t="s">
        <v>3341</v>
      </c>
      <c r="F1029" s="6" t="s">
        <v>3342</v>
      </c>
    </row>
    <row r="1030">
      <c r="A1030" s="5" t="s">
        <v>19</v>
      </c>
      <c r="B1030" s="5" t="s">
        <v>143</v>
      </c>
      <c r="C1030" s="5" t="s">
        <v>3343</v>
      </c>
      <c r="D1030" s="5" t="s">
        <v>468</v>
      </c>
      <c r="E1030" s="5" t="s">
        <v>3344</v>
      </c>
      <c r="F1030" s="6" t="s">
        <v>3345</v>
      </c>
    </row>
    <row r="1031">
      <c r="A1031" s="5" t="s">
        <v>19</v>
      </c>
      <c r="B1031" s="5" t="s">
        <v>143</v>
      </c>
      <c r="C1031" s="5" t="s">
        <v>3346</v>
      </c>
      <c r="D1031" s="5" t="s">
        <v>468</v>
      </c>
      <c r="E1031" s="5" t="s">
        <v>3347</v>
      </c>
      <c r="F1031" s="6" t="s">
        <v>3348</v>
      </c>
    </row>
    <row r="1032">
      <c r="A1032" s="5" t="s">
        <v>19</v>
      </c>
      <c r="B1032" s="5" t="s">
        <v>143</v>
      </c>
      <c r="C1032" s="5" t="s">
        <v>3349</v>
      </c>
      <c r="D1032" s="5" t="s">
        <v>468</v>
      </c>
      <c r="E1032" s="5" t="s">
        <v>3350</v>
      </c>
      <c r="F1032" s="6" t="s">
        <v>3351</v>
      </c>
    </row>
    <row r="1033">
      <c r="A1033" s="5" t="s">
        <v>19</v>
      </c>
      <c r="B1033" s="5" t="s">
        <v>143</v>
      </c>
      <c r="C1033" s="5" t="s">
        <v>3352</v>
      </c>
      <c r="D1033" s="5" t="s">
        <v>468</v>
      </c>
      <c r="E1033" s="5" t="s">
        <v>3353</v>
      </c>
      <c r="F1033" s="6" t="s">
        <v>3354</v>
      </c>
    </row>
    <row r="1034">
      <c r="A1034" s="5" t="s">
        <v>19</v>
      </c>
      <c r="B1034" s="5" t="s">
        <v>143</v>
      </c>
      <c r="C1034" s="5" t="s">
        <v>3355</v>
      </c>
      <c r="D1034" s="5" t="s">
        <v>468</v>
      </c>
      <c r="E1034" s="5"/>
      <c r="F1034" s="6" t="s">
        <v>3356</v>
      </c>
    </row>
    <row r="1035">
      <c r="A1035" s="5" t="s">
        <v>19</v>
      </c>
      <c r="B1035" s="5" t="s">
        <v>143</v>
      </c>
      <c r="C1035" s="5" t="s">
        <v>3357</v>
      </c>
      <c r="D1035" s="5" t="s">
        <v>548</v>
      </c>
      <c r="E1035" s="5" t="s">
        <v>3358</v>
      </c>
      <c r="F1035" s="6" t="s">
        <v>3359</v>
      </c>
    </row>
    <row r="1036">
      <c r="A1036" s="5" t="s">
        <v>19</v>
      </c>
      <c r="B1036" s="5" t="s">
        <v>143</v>
      </c>
      <c r="C1036" s="5" t="s">
        <v>3360</v>
      </c>
      <c r="D1036" s="5" t="s">
        <v>468</v>
      </c>
      <c r="E1036" s="5" t="s">
        <v>3361</v>
      </c>
      <c r="F1036" s="6" t="s">
        <v>3362</v>
      </c>
    </row>
    <row r="1037">
      <c r="A1037" s="5" t="s">
        <v>19</v>
      </c>
      <c r="B1037" s="5" t="s">
        <v>143</v>
      </c>
      <c r="C1037" s="5" t="s">
        <v>3363</v>
      </c>
      <c r="D1037" s="5" t="s">
        <v>468</v>
      </c>
      <c r="E1037" s="5" t="s">
        <v>3364</v>
      </c>
      <c r="F1037" s="6" t="s">
        <v>3365</v>
      </c>
    </row>
    <row r="1038">
      <c r="A1038" s="5" t="s">
        <v>19</v>
      </c>
      <c r="B1038" s="5" t="s">
        <v>143</v>
      </c>
      <c r="C1038" s="5" t="s">
        <v>3366</v>
      </c>
      <c r="D1038" s="5" t="s">
        <v>468</v>
      </c>
      <c r="E1038" s="5" t="s">
        <v>3367</v>
      </c>
      <c r="F1038" s="6" t="s">
        <v>3368</v>
      </c>
    </row>
    <row r="1039">
      <c r="A1039" s="5" t="s">
        <v>19</v>
      </c>
      <c r="B1039" s="5" t="s">
        <v>143</v>
      </c>
      <c r="C1039" s="5" t="s">
        <v>3369</v>
      </c>
      <c r="D1039" s="5" t="s">
        <v>468</v>
      </c>
      <c r="E1039" s="5" t="s">
        <v>3370</v>
      </c>
      <c r="F1039" s="6" t="s">
        <v>3371</v>
      </c>
    </row>
    <row r="1040">
      <c r="A1040" s="5" t="s">
        <v>19</v>
      </c>
      <c r="B1040" s="5" t="s">
        <v>143</v>
      </c>
      <c r="C1040" s="5" t="s">
        <v>3372</v>
      </c>
      <c r="D1040" s="5" t="s">
        <v>468</v>
      </c>
      <c r="E1040" s="5" t="s">
        <v>3373</v>
      </c>
      <c r="F1040" s="6" t="s">
        <v>3374</v>
      </c>
    </row>
    <row r="1041">
      <c r="A1041" s="5" t="s">
        <v>19</v>
      </c>
      <c r="B1041" s="5" t="s">
        <v>143</v>
      </c>
      <c r="C1041" s="5" t="s">
        <v>3375</v>
      </c>
      <c r="D1041" s="5" t="s">
        <v>468</v>
      </c>
      <c r="E1041" s="5" t="s">
        <v>3376</v>
      </c>
      <c r="F1041" s="6" t="s">
        <v>3377</v>
      </c>
    </row>
    <row r="1042">
      <c r="A1042" s="5" t="s">
        <v>19</v>
      </c>
      <c r="B1042" s="5" t="s">
        <v>143</v>
      </c>
      <c r="C1042" s="5" t="s">
        <v>3378</v>
      </c>
      <c r="D1042" s="5" t="s">
        <v>468</v>
      </c>
      <c r="E1042" s="5" t="s">
        <v>3379</v>
      </c>
      <c r="F1042" s="6" t="s">
        <v>3380</v>
      </c>
    </row>
    <row r="1043">
      <c r="A1043" s="5" t="s">
        <v>19</v>
      </c>
      <c r="B1043" s="5" t="s">
        <v>143</v>
      </c>
      <c r="C1043" s="5" t="s">
        <v>3381</v>
      </c>
      <c r="D1043" s="5" t="s">
        <v>468</v>
      </c>
      <c r="E1043" s="5" t="s">
        <v>3358</v>
      </c>
      <c r="F1043" s="6" t="s">
        <v>3382</v>
      </c>
    </row>
    <row r="1044">
      <c r="A1044" s="5" t="s">
        <v>19</v>
      </c>
      <c r="B1044" s="5" t="s">
        <v>143</v>
      </c>
      <c r="C1044" s="5" t="s">
        <v>3383</v>
      </c>
      <c r="D1044" s="5" t="s">
        <v>468</v>
      </c>
      <c r="E1044" s="5" t="s">
        <v>3384</v>
      </c>
      <c r="F1044" s="6" t="s">
        <v>3385</v>
      </c>
    </row>
    <row r="1045">
      <c r="A1045" s="5" t="s">
        <v>19</v>
      </c>
      <c r="B1045" s="5" t="s">
        <v>143</v>
      </c>
      <c r="C1045" s="5" t="s">
        <v>3386</v>
      </c>
      <c r="D1045" s="5" t="s">
        <v>468</v>
      </c>
      <c r="E1045" s="5" t="s">
        <v>3387</v>
      </c>
      <c r="F1045" s="6" t="s">
        <v>3388</v>
      </c>
    </row>
    <row r="1046">
      <c r="A1046" s="5" t="s">
        <v>19</v>
      </c>
      <c r="B1046" s="5" t="s">
        <v>143</v>
      </c>
      <c r="C1046" s="5" t="s">
        <v>3389</v>
      </c>
      <c r="D1046" s="5" t="s">
        <v>468</v>
      </c>
      <c r="E1046" s="5" t="s">
        <v>3390</v>
      </c>
      <c r="F1046" s="6" t="s">
        <v>3391</v>
      </c>
    </row>
    <row r="1047">
      <c r="A1047" s="5" t="s">
        <v>19</v>
      </c>
      <c r="B1047" s="5" t="s">
        <v>143</v>
      </c>
      <c r="C1047" s="5" t="s">
        <v>3392</v>
      </c>
      <c r="D1047" s="5" t="s">
        <v>548</v>
      </c>
      <c r="E1047" s="5" t="s">
        <v>3393</v>
      </c>
      <c r="F1047" s="6" t="s">
        <v>3394</v>
      </c>
    </row>
    <row r="1048">
      <c r="A1048" s="5" t="s">
        <v>19</v>
      </c>
      <c r="B1048" s="5" t="s">
        <v>143</v>
      </c>
      <c r="C1048" s="5" t="s">
        <v>3395</v>
      </c>
      <c r="D1048" s="5" t="s">
        <v>468</v>
      </c>
      <c r="E1048" s="5" t="s">
        <v>3396</v>
      </c>
      <c r="F1048" s="6" t="s">
        <v>3397</v>
      </c>
    </row>
    <row r="1049">
      <c r="A1049" s="5" t="s">
        <v>19</v>
      </c>
      <c r="B1049" s="5" t="s">
        <v>143</v>
      </c>
      <c r="C1049" s="5" t="s">
        <v>3398</v>
      </c>
      <c r="D1049" s="5" t="s">
        <v>468</v>
      </c>
      <c r="E1049" s="5" t="s">
        <v>3399</v>
      </c>
      <c r="F1049" s="6" t="s">
        <v>3400</v>
      </c>
    </row>
    <row r="1050">
      <c r="A1050" s="5" t="s">
        <v>19</v>
      </c>
      <c r="B1050" s="5" t="s">
        <v>143</v>
      </c>
      <c r="C1050" s="5" t="s">
        <v>3401</v>
      </c>
      <c r="D1050" s="5" t="s">
        <v>468</v>
      </c>
      <c r="E1050" s="5" t="s">
        <v>3402</v>
      </c>
      <c r="F1050" s="6" t="s">
        <v>3403</v>
      </c>
    </row>
    <row r="1051">
      <c r="A1051" s="5" t="s">
        <v>19</v>
      </c>
      <c r="B1051" s="5" t="s">
        <v>144</v>
      </c>
      <c r="C1051" s="5" t="s">
        <v>3404</v>
      </c>
      <c r="D1051" s="5" t="s">
        <v>468</v>
      </c>
      <c r="E1051" s="5"/>
      <c r="F1051" s="6" t="s">
        <v>3405</v>
      </c>
    </row>
    <row r="1052">
      <c r="A1052" s="5" t="s">
        <v>19</v>
      </c>
      <c r="B1052" s="5" t="s">
        <v>144</v>
      </c>
      <c r="C1052" s="5" t="s">
        <v>3406</v>
      </c>
      <c r="D1052" s="5" t="s">
        <v>468</v>
      </c>
      <c r="E1052" s="5" t="s">
        <v>3407</v>
      </c>
      <c r="F1052" s="6" t="s">
        <v>3408</v>
      </c>
    </row>
    <row r="1053">
      <c r="A1053" s="5" t="s">
        <v>19</v>
      </c>
      <c r="B1053" s="5" t="s">
        <v>144</v>
      </c>
      <c r="C1053" s="5" t="s">
        <v>3409</v>
      </c>
      <c r="D1053" s="5" t="s">
        <v>468</v>
      </c>
      <c r="E1053" s="5" t="s">
        <v>3410</v>
      </c>
      <c r="F1053" s="6" t="s">
        <v>3411</v>
      </c>
    </row>
    <row r="1054">
      <c r="A1054" s="5" t="s">
        <v>19</v>
      </c>
      <c r="B1054" s="5" t="s">
        <v>144</v>
      </c>
      <c r="C1054" s="5" t="s">
        <v>3412</v>
      </c>
      <c r="D1054" s="5" t="s">
        <v>468</v>
      </c>
      <c r="E1054" s="5" t="s">
        <v>3413</v>
      </c>
      <c r="F1054" s="6" t="s">
        <v>3414</v>
      </c>
    </row>
    <row r="1055">
      <c r="A1055" s="5" t="s">
        <v>19</v>
      </c>
      <c r="B1055" s="5" t="s">
        <v>144</v>
      </c>
      <c r="C1055" s="5" t="s">
        <v>3415</v>
      </c>
      <c r="D1055" s="5" t="s">
        <v>468</v>
      </c>
      <c r="E1055" s="5" t="s">
        <v>3416</v>
      </c>
      <c r="F1055" s="6" t="s">
        <v>3417</v>
      </c>
    </row>
    <row r="1056">
      <c r="A1056" s="5" t="s">
        <v>19</v>
      </c>
      <c r="B1056" s="5" t="s">
        <v>144</v>
      </c>
      <c r="C1056" s="5" t="s">
        <v>3418</v>
      </c>
      <c r="D1056" s="5" t="s">
        <v>468</v>
      </c>
      <c r="E1056" s="5" t="s">
        <v>3419</v>
      </c>
      <c r="F1056" s="6" t="s">
        <v>3420</v>
      </c>
    </row>
    <row r="1057">
      <c r="A1057" s="5" t="s">
        <v>19</v>
      </c>
      <c r="B1057" s="5" t="s">
        <v>144</v>
      </c>
      <c r="C1057" s="5" t="s">
        <v>3421</v>
      </c>
      <c r="D1057" s="5" t="s">
        <v>468</v>
      </c>
      <c r="E1057" s="5" t="s">
        <v>3422</v>
      </c>
      <c r="F1057" s="6" t="s">
        <v>3423</v>
      </c>
    </row>
    <row r="1058">
      <c r="A1058" s="5" t="s">
        <v>19</v>
      </c>
      <c r="B1058" s="5" t="s">
        <v>144</v>
      </c>
      <c r="C1058" s="5" t="s">
        <v>3424</v>
      </c>
      <c r="D1058" s="5" t="s">
        <v>468</v>
      </c>
      <c r="E1058" s="5" t="s">
        <v>3425</v>
      </c>
      <c r="F1058" s="6" t="s">
        <v>3426</v>
      </c>
    </row>
    <row r="1059">
      <c r="A1059" s="5" t="s">
        <v>19</v>
      </c>
      <c r="B1059" s="5" t="s">
        <v>144</v>
      </c>
      <c r="C1059" s="5" t="s">
        <v>3427</v>
      </c>
      <c r="D1059" s="5" t="s">
        <v>468</v>
      </c>
      <c r="E1059" s="5" t="s">
        <v>3428</v>
      </c>
      <c r="F1059" s="6" t="s">
        <v>3429</v>
      </c>
    </row>
    <row r="1060">
      <c r="A1060" s="5" t="s">
        <v>19</v>
      </c>
      <c r="B1060" s="5" t="s">
        <v>144</v>
      </c>
      <c r="C1060" s="5" t="s">
        <v>3430</v>
      </c>
      <c r="D1060" s="5" t="s">
        <v>468</v>
      </c>
      <c r="E1060" s="5" t="s">
        <v>3431</v>
      </c>
      <c r="F1060" s="6" t="s">
        <v>3432</v>
      </c>
    </row>
    <row r="1061">
      <c r="A1061" s="5" t="s">
        <v>19</v>
      </c>
      <c r="B1061" s="5" t="s">
        <v>144</v>
      </c>
      <c r="C1061" s="5" t="s">
        <v>3433</v>
      </c>
      <c r="D1061" s="5" t="s">
        <v>468</v>
      </c>
      <c r="E1061" s="5" t="s">
        <v>3434</v>
      </c>
      <c r="F1061" s="6" t="s">
        <v>3435</v>
      </c>
    </row>
    <row r="1062">
      <c r="A1062" s="5" t="s">
        <v>19</v>
      </c>
      <c r="B1062" s="5" t="s">
        <v>144</v>
      </c>
      <c r="C1062" s="5" t="s">
        <v>3436</v>
      </c>
      <c r="D1062" s="5" t="s">
        <v>468</v>
      </c>
      <c r="E1062" s="5" t="s">
        <v>3437</v>
      </c>
      <c r="F1062" s="6" t="s">
        <v>3438</v>
      </c>
    </row>
    <row r="1063">
      <c r="A1063" s="5" t="s">
        <v>19</v>
      </c>
      <c r="B1063" s="5" t="s">
        <v>144</v>
      </c>
      <c r="C1063" s="5" t="s">
        <v>3439</v>
      </c>
      <c r="D1063" s="5" t="s">
        <v>468</v>
      </c>
      <c r="E1063" s="5" t="s">
        <v>3440</v>
      </c>
      <c r="F1063" s="6" t="s">
        <v>3441</v>
      </c>
    </row>
    <row r="1064">
      <c r="A1064" s="5" t="s">
        <v>19</v>
      </c>
      <c r="B1064" s="5" t="s">
        <v>144</v>
      </c>
      <c r="C1064" s="5" t="s">
        <v>3442</v>
      </c>
      <c r="D1064" s="5" t="s">
        <v>468</v>
      </c>
      <c r="E1064" s="5" t="s">
        <v>3443</v>
      </c>
      <c r="F1064" s="6" t="s">
        <v>3444</v>
      </c>
    </row>
    <row r="1065">
      <c r="A1065" s="5" t="s">
        <v>19</v>
      </c>
      <c r="B1065" s="5" t="s">
        <v>144</v>
      </c>
      <c r="C1065" s="5" t="s">
        <v>3445</v>
      </c>
      <c r="D1065" s="5" t="s">
        <v>468</v>
      </c>
      <c r="E1065" s="5" t="s">
        <v>3446</v>
      </c>
      <c r="F1065" s="6" t="s">
        <v>3447</v>
      </c>
    </row>
    <row r="1066">
      <c r="A1066" s="5" t="s">
        <v>19</v>
      </c>
      <c r="B1066" s="5" t="s">
        <v>144</v>
      </c>
      <c r="C1066" s="5" t="s">
        <v>3448</v>
      </c>
      <c r="D1066" s="5" t="s">
        <v>468</v>
      </c>
      <c r="E1066" s="5" t="s">
        <v>3449</v>
      </c>
      <c r="F1066" s="6" t="s">
        <v>3450</v>
      </c>
    </row>
    <row r="1067">
      <c r="A1067" s="5" t="s">
        <v>19</v>
      </c>
      <c r="B1067" s="5" t="s">
        <v>144</v>
      </c>
      <c r="C1067" s="5" t="s">
        <v>3451</v>
      </c>
      <c r="D1067" s="5" t="s">
        <v>468</v>
      </c>
      <c r="E1067" s="5"/>
      <c r="F1067" s="6" t="s">
        <v>3452</v>
      </c>
    </row>
    <row r="1068">
      <c r="A1068" s="5" t="s">
        <v>19</v>
      </c>
      <c r="B1068" s="5" t="s">
        <v>144</v>
      </c>
      <c r="C1068" s="5" t="s">
        <v>3453</v>
      </c>
      <c r="D1068" s="5" t="s">
        <v>548</v>
      </c>
      <c r="E1068" s="5"/>
      <c r="F1068" s="6" t="s">
        <v>3454</v>
      </c>
    </row>
    <row r="1069">
      <c r="A1069" s="5" t="s">
        <v>19</v>
      </c>
      <c r="B1069" s="5" t="s">
        <v>145</v>
      </c>
      <c r="C1069" s="5" t="s">
        <v>3455</v>
      </c>
      <c r="D1069" s="5" t="s">
        <v>468</v>
      </c>
      <c r="E1069" s="5" t="s">
        <v>3456</v>
      </c>
      <c r="F1069" s="6" t="s">
        <v>3457</v>
      </c>
    </row>
    <row r="1070">
      <c r="A1070" s="5" t="s">
        <v>19</v>
      </c>
      <c r="B1070" s="5" t="s">
        <v>145</v>
      </c>
      <c r="C1070" s="5" t="s">
        <v>3458</v>
      </c>
      <c r="D1070" s="5" t="s">
        <v>468</v>
      </c>
      <c r="E1070" s="5" t="s">
        <v>3459</v>
      </c>
      <c r="F1070" s="6" t="s">
        <v>3460</v>
      </c>
    </row>
    <row r="1071">
      <c r="A1071" s="5" t="s">
        <v>19</v>
      </c>
      <c r="B1071" s="5" t="s">
        <v>145</v>
      </c>
      <c r="C1071" s="5" t="s">
        <v>3461</v>
      </c>
      <c r="D1071" s="5" t="s">
        <v>468</v>
      </c>
      <c r="E1071" s="5" t="s">
        <v>3462</v>
      </c>
      <c r="F1071" s="6" t="s">
        <v>3463</v>
      </c>
    </row>
    <row r="1072">
      <c r="A1072" s="5" t="s">
        <v>19</v>
      </c>
      <c r="B1072" s="5" t="s">
        <v>145</v>
      </c>
      <c r="C1072" s="5" t="s">
        <v>3464</v>
      </c>
      <c r="D1072" s="5" t="s">
        <v>468</v>
      </c>
      <c r="E1072" s="5"/>
      <c r="F1072" s="6" t="s">
        <v>3465</v>
      </c>
    </row>
    <row r="1073">
      <c r="A1073" s="5" t="s">
        <v>19</v>
      </c>
      <c r="B1073" s="5" t="s">
        <v>145</v>
      </c>
      <c r="C1073" s="5" t="s">
        <v>3466</v>
      </c>
      <c r="D1073" s="5" t="s">
        <v>468</v>
      </c>
      <c r="E1073" s="5" t="s">
        <v>3467</v>
      </c>
      <c r="F1073" s="6" t="s">
        <v>3468</v>
      </c>
    </row>
    <row r="1074">
      <c r="A1074" s="5" t="s">
        <v>19</v>
      </c>
      <c r="B1074" s="5" t="s">
        <v>145</v>
      </c>
      <c r="C1074" s="5" t="s">
        <v>3469</v>
      </c>
      <c r="D1074" s="5" t="s">
        <v>468</v>
      </c>
      <c r="E1074" s="5" t="s">
        <v>3470</v>
      </c>
      <c r="F1074" s="6" t="s">
        <v>3471</v>
      </c>
    </row>
    <row r="1075">
      <c r="A1075" s="5" t="s">
        <v>19</v>
      </c>
      <c r="B1075" s="5" t="s">
        <v>145</v>
      </c>
      <c r="C1075" s="5" t="s">
        <v>3472</v>
      </c>
      <c r="D1075" s="5" t="s">
        <v>468</v>
      </c>
      <c r="E1075" s="5" t="s">
        <v>3473</v>
      </c>
      <c r="F1075" s="6" t="s">
        <v>3474</v>
      </c>
    </row>
    <row r="1076">
      <c r="A1076" s="5" t="s">
        <v>19</v>
      </c>
      <c r="B1076" s="5" t="s">
        <v>145</v>
      </c>
      <c r="C1076" s="5" t="s">
        <v>3475</v>
      </c>
      <c r="D1076" s="5" t="s">
        <v>468</v>
      </c>
      <c r="E1076" s="5" t="s">
        <v>3476</v>
      </c>
      <c r="F1076" s="6" t="s">
        <v>3477</v>
      </c>
    </row>
    <row r="1077">
      <c r="A1077" s="5" t="s">
        <v>19</v>
      </c>
      <c r="B1077" s="5" t="s">
        <v>145</v>
      </c>
      <c r="C1077" s="5" t="s">
        <v>3478</v>
      </c>
      <c r="D1077" s="5" t="s">
        <v>468</v>
      </c>
      <c r="E1077" s="5" t="s">
        <v>3479</v>
      </c>
      <c r="F1077" s="6" t="s">
        <v>3480</v>
      </c>
    </row>
    <row r="1078">
      <c r="A1078" s="5" t="s">
        <v>19</v>
      </c>
      <c r="B1078" s="5" t="s">
        <v>145</v>
      </c>
      <c r="C1078" s="5" t="s">
        <v>3481</v>
      </c>
      <c r="D1078" s="5" t="s">
        <v>468</v>
      </c>
      <c r="E1078" s="5" t="s">
        <v>3482</v>
      </c>
      <c r="F1078" s="6" t="s">
        <v>3483</v>
      </c>
    </row>
    <row r="1079">
      <c r="A1079" s="5" t="s">
        <v>19</v>
      </c>
      <c r="B1079" s="5" t="s">
        <v>145</v>
      </c>
      <c r="C1079" s="5" t="s">
        <v>3484</v>
      </c>
      <c r="D1079" s="5" t="s">
        <v>468</v>
      </c>
      <c r="E1079" s="5" t="s">
        <v>3485</v>
      </c>
      <c r="F1079" s="6" t="s">
        <v>3486</v>
      </c>
    </row>
    <row r="1080">
      <c r="A1080" s="5" t="s">
        <v>19</v>
      </c>
      <c r="B1080" s="5" t="s">
        <v>145</v>
      </c>
      <c r="C1080" s="5" t="s">
        <v>3487</v>
      </c>
      <c r="D1080" s="5" t="s">
        <v>468</v>
      </c>
      <c r="E1080" s="5" t="s">
        <v>3488</v>
      </c>
      <c r="F1080" s="6" t="s">
        <v>3489</v>
      </c>
    </row>
    <row r="1081">
      <c r="A1081" s="5" t="s">
        <v>19</v>
      </c>
      <c r="B1081" s="5" t="s">
        <v>145</v>
      </c>
      <c r="C1081" s="5" t="s">
        <v>3490</v>
      </c>
      <c r="D1081" s="5" t="s">
        <v>548</v>
      </c>
      <c r="E1081" s="5"/>
      <c r="F1081" s="6" t="s">
        <v>3491</v>
      </c>
    </row>
    <row r="1082">
      <c r="A1082" s="5" t="s">
        <v>19</v>
      </c>
      <c r="B1082" s="5" t="s">
        <v>145</v>
      </c>
      <c r="C1082" s="5" t="s">
        <v>3492</v>
      </c>
      <c r="D1082" s="5" t="s">
        <v>468</v>
      </c>
      <c r="E1082" s="5" t="s">
        <v>3493</v>
      </c>
      <c r="F1082" s="6" t="s">
        <v>3494</v>
      </c>
    </row>
    <row r="1083">
      <c r="A1083" s="5" t="s">
        <v>19</v>
      </c>
      <c r="B1083" s="5" t="s">
        <v>145</v>
      </c>
      <c r="C1083" s="5" t="s">
        <v>3495</v>
      </c>
      <c r="D1083" s="5" t="s">
        <v>468</v>
      </c>
      <c r="E1083" s="5" t="s">
        <v>3496</v>
      </c>
      <c r="F1083" s="6" t="s">
        <v>3497</v>
      </c>
    </row>
    <row r="1084">
      <c r="A1084" s="5" t="s">
        <v>19</v>
      </c>
      <c r="B1084" s="5" t="s">
        <v>145</v>
      </c>
      <c r="C1084" s="5" t="s">
        <v>3498</v>
      </c>
      <c r="D1084" s="5" t="s">
        <v>468</v>
      </c>
      <c r="E1084" s="5" t="s">
        <v>3499</v>
      </c>
      <c r="F1084" s="6" t="s">
        <v>3500</v>
      </c>
    </row>
    <row r="1085">
      <c r="A1085" s="5" t="s">
        <v>19</v>
      </c>
      <c r="B1085" s="5" t="s">
        <v>145</v>
      </c>
      <c r="C1085" s="5" t="s">
        <v>3501</v>
      </c>
      <c r="D1085" s="5" t="s">
        <v>468</v>
      </c>
      <c r="E1085" s="5" t="s">
        <v>3502</v>
      </c>
      <c r="F1085" s="6" t="s">
        <v>3503</v>
      </c>
    </row>
    <row r="1086">
      <c r="A1086" s="5" t="s">
        <v>19</v>
      </c>
      <c r="B1086" s="5" t="s">
        <v>145</v>
      </c>
      <c r="C1086" s="5" t="s">
        <v>3504</v>
      </c>
      <c r="D1086" s="5" t="s">
        <v>548</v>
      </c>
      <c r="E1086" s="5" t="s">
        <v>3505</v>
      </c>
      <c r="F1086" s="6" t="s">
        <v>3506</v>
      </c>
    </row>
    <row r="1087">
      <c r="A1087" s="5" t="s">
        <v>19</v>
      </c>
      <c r="B1087" s="5" t="s">
        <v>145</v>
      </c>
      <c r="C1087" s="5" t="s">
        <v>3507</v>
      </c>
      <c r="D1087" s="5" t="s">
        <v>468</v>
      </c>
      <c r="E1087" s="5" t="s">
        <v>3508</v>
      </c>
      <c r="F1087" s="6" t="s">
        <v>3509</v>
      </c>
    </row>
    <row r="1088">
      <c r="A1088" s="5" t="s">
        <v>19</v>
      </c>
      <c r="B1088" s="5" t="s">
        <v>145</v>
      </c>
      <c r="C1088" s="5" t="s">
        <v>3510</v>
      </c>
      <c r="D1088" s="5" t="s">
        <v>548</v>
      </c>
      <c r="E1088" s="5"/>
      <c r="F1088" s="6" t="s">
        <v>3511</v>
      </c>
    </row>
    <row r="1089">
      <c r="A1089" s="5" t="s">
        <v>19</v>
      </c>
      <c r="B1089" s="5" t="s">
        <v>145</v>
      </c>
      <c r="C1089" s="5" t="s">
        <v>3512</v>
      </c>
      <c r="D1089" s="5" t="s">
        <v>468</v>
      </c>
      <c r="E1089" s="5" t="s">
        <v>3513</v>
      </c>
      <c r="F1089" s="6" t="s">
        <v>3514</v>
      </c>
    </row>
    <row r="1090">
      <c r="A1090" s="5" t="s">
        <v>19</v>
      </c>
      <c r="B1090" s="5" t="s">
        <v>145</v>
      </c>
      <c r="C1090" s="5" t="s">
        <v>3515</v>
      </c>
      <c r="D1090" s="5" t="s">
        <v>548</v>
      </c>
      <c r="E1090" s="5" t="s">
        <v>3516</v>
      </c>
      <c r="F1090" s="6" t="s">
        <v>3517</v>
      </c>
    </row>
    <row r="1091">
      <c r="A1091" s="5" t="s">
        <v>19</v>
      </c>
      <c r="B1091" s="5" t="s">
        <v>145</v>
      </c>
      <c r="C1091" s="5" t="s">
        <v>3518</v>
      </c>
      <c r="D1091" s="5" t="s">
        <v>468</v>
      </c>
      <c r="E1091" s="5" t="s">
        <v>3519</v>
      </c>
      <c r="F1091" s="6" t="s">
        <v>3520</v>
      </c>
    </row>
    <row r="1092">
      <c r="A1092" s="5" t="s">
        <v>19</v>
      </c>
      <c r="B1092" s="5" t="s">
        <v>145</v>
      </c>
      <c r="C1092" s="5" t="s">
        <v>3521</v>
      </c>
      <c r="D1092" s="5" t="s">
        <v>468</v>
      </c>
      <c r="E1092" s="5" t="s">
        <v>3522</v>
      </c>
      <c r="F1092" s="6" t="s">
        <v>3523</v>
      </c>
    </row>
    <row r="1093">
      <c r="A1093" s="5" t="s">
        <v>19</v>
      </c>
      <c r="B1093" s="5" t="s">
        <v>145</v>
      </c>
      <c r="C1093" s="5" t="s">
        <v>3524</v>
      </c>
      <c r="D1093" s="5" t="s">
        <v>468</v>
      </c>
      <c r="E1093" s="5" t="s">
        <v>3525</v>
      </c>
      <c r="F1093" s="6" t="s">
        <v>3526</v>
      </c>
    </row>
    <row r="1094">
      <c r="A1094" s="5" t="s">
        <v>19</v>
      </c>
      <c r="B1094" s="5" t="s">
        <v>145</v>
      </c>
      <c r="C1094" s="5" t="s">
        <v>3527</v>
      </c>
      <c r="D1094" s="5" t="s">
        <v>468</v>
      </c>
      <c r="E1094" s="5" t="s">
        <v>3528</v>
      </c>
      <c r="F1094" s="6" t="s">
        <v>3529</v>
      </c>
    </row>
    <row r="1095">
      <c r="A1095" s="5" t="s">
        <v>19</v>
      </c>
      <c r="B1095" s="5" t="s">
        <v>145</v>
      </c>
      <c r="C1095" s="5" t="s">
        <v>3530</v>
      </c>
      <c r="D1095" s="5" t="s">
        <v>468</v>
      </c>
      <c r="E1095" s="5" t="s">
        <v>3531</v>
      </c>
      <c r="F1095" s="6" t="s">
        <v>3532</v>
      </c>
    </row>
    <row r="1096">
      <c r="A1096" s="5" t="s">
        <v>19</v>
      </c>
      <c r="B1096" s="5" t="s">
        <v>145</v>
      </c>
      <c r="C1096" s="5" t="s">
        <v>3533</v>
      </c>
      <c r="D1096" s="5" t="s">
        <v>468</v>
      </c>
      <c r="E1096" s="5" t="s">
        <v>3534</v>
      </c>
      <c r="F1096" s="6" t="s">
        <v>3535</v>
      </c>
    </row>
    <row r="1097">
      <c r="A1097" s="5" t="s">
        <v>19</v>
      </c>
      <c r="B1097" s="5" t="s">
        <v>145</v>
      </c>
      <c r="C1097" s="5" t="s">
        <v>3536</v>
      </c>
      <c r="D1097" s="5" t="s">
        <v>468</v>
      </c>
      <c r="E1097" s="5" t="s">
        <v>3537</v>
      </c>
      <c r="F1097" s="6" t="s">
        <v>3538</v>
      </c>
    </row>
    <row r="1098">
      <c r="A1098" s="5" t="s">
        <v>19</v>
      </c>
      <c r="B1098" s="5" t="s">
        <v>146</v>
      </c>
      <c r="C1098" s="5" t="s">
        <v>3539</v>
      </c>
      <c r="D1098" s="5" t="s">
        <v>548</v>
      </c>
      <c r="E1098" s="5" t="s">
        <v>3540</v>
      </c>
      <c r="F1098" s="6" t="s">
        <v>3541</v>
      </c>
    </row>
    <row r="1099">
      <c r="A1099" s="5" t="s">
        <v>19</v>
      </c>
      <c r="B1099" s="5" t="s">
        <v>147</v>
      </c>
      <c r="C1099" s="5" t="s">
        <v>3542</v>
      </c>
      <c r="D1099" s="5" t="s">
        <v>548</v>
      </c>
      <c r="E1099" s="5" t="s">
        <v>3543</v>
      </c>
      <c r="F1099" s="6" t="s">
        <v>3544</v>
      </c>
    </row>
    <row r="1100">
      <c r="A1100" s="5" t="s">
        <v>19</v>
      </c>
      <c r="B1100" s="5" t="s">
        <v>147</v>
      </c>
      <c r="C1100" s="5" t="s">
        <v>3545</v>
      </c>
      <c r="D1100" s="5" t="s">
        <v>468</v>
      </c>
      <c r="E1100" s="5" t="s">
        <v>3546</v>
      </c>
      <c r="F1100" s="6" t="s">
        <v>3547</v>
      </c>
    </row>
    <row r="1101">
      <c r="A1101" s="5" t="s">
        <v>19</v>
      </c>
      <c r="B1101" s="5" t="s">
        <v>147</v>
      </c>
      <c r="C1101" s="5" t="s">
        <v>3548</v>
      </c>
      <c r="D1101" s="5" t="s">
        <v>468</v>
      </c>
      <c r="E1101" s="5" t="s">
        <v>3549</v>
      </c>
      <c r="F1101" s="6" t="s">
        <v>3550</v>
      </c>
    </row>
    <row r="1102">
      <c r="A1102" s="5" t="s">
        <v>19</v>
      </c>
      <c r="B1102" s="5" t="s">
        <v>148</v>
      </c>
      <c r="C1102" s="5" t="s">
        <v>3551</v>
      </c>
      <c r="D1102" s="5" t="s">
        <v>468</v>
      </c>
      <c r="E1102" s="5" t="s">
        <v>3552</v>
      </c>
      <c r="F1102" s="6" t="s">
        <v>3553</v>
      </c>
    </row>
    <row r="1103">
      <c r="A1103" s="5" t="s">
        <v>19</v>
      </c>
      <c r="B1103" s="5" t="s">
        <v>148</v>
      </c>
      <c r="C1103" s="5" t="s">
        <v>3554</v>
      </c>
      <c r="D1103" s="5" t="s">
        <v>468</v>
      </c>
      <c r="E1103" s="5" t="s">
        <v>3555</v>
      </c>
      <c r="F1103" s="6" t="s">
        <v>3556</v>
      </c>
    </row>
    <row r="1104">
      <c r="A1104" s="5" t="s">
        <v>19</v>
      </c>
      <c r="B1104" s="5" t="s">
        <v>148</v>
      </c>
      <c r="C1104" s="5" t="s">
        <v>3557</v>
      </c>
      <c r="D1104" s="5" t="s">
        <v>468</v>
      </c>
      <c r="E1104" s="5" t="s">
        <v>3558</v>
      </c>
      <c r="F1104" s="6" t="s">
        <v>3559</v>
      </c>
    </row>
    <row r="1105">
      <c r="A1105" s="5" t="s">
        <v>19</v>
      </c>
      <c r="B1105" s="5" t="s">
        <v>148</v>
      </c>
      <c r="C1105" s="5" t="s">
        <v>3560</v>
      </c>
      <c r="D1105" s="5" t="s">
        <v>548</v>
      </c>
      <c r="E1105" s="5" t="s">
        <v>3561</v>
      </c>
      <c r="F1105" s="6" t="s">
        <v>3562</v>
      </c>
    </row>
    <row r="1106">
      <c r="A1106" s="5" t="s">
        <v>19</v>
      </c>
      <c r="B1106" s="5" t="s">
        <v>148</v>
      </c>
      <c r="C1106" s="5" t="s">
        <v>3563</v>
      </c>
      <c r="D1106" s="5" t="s">
        <v>468</v>
      </c>
      <c r="E1106" s="5" t="s">
        <v>3564</v>
      </c>
      <c r="F1106" s="6" t="s">
        <v>3565</v>
      </c>
    </row>
    <row r="1107">
      <c r="A1107" s="5" t="s">
        <v>19</v>
      </c>
      <c r="B1107" s="5" t="s">
        <v>148</v>
      </c>
      <c r="C1107" s="5" t="s">
        <v>3566</v>
      </c>
      <c r="D1107" s="5" t="s">
        <v>468</v>
      </c>
      <c r="E1107" s="5" t="s">
        <v>3567</v>
      </c>
      <c r="F1107" s="6" t="s">
        <v>3568</v>
      </c>
    </row>
    <row r="1108">
      <c r="A1108" s="5" t="s">
        <v>19</v>
      </c>
      <c r="B1108" s="5" t="s">
        <v>148</v>
      </c>
      <c r="C1108" s="5" t="s">
        <v>3569</v>
      </c>
      <c r="D1108" s="5" t="s">
        <v>468</v>
      </c>
      <c r="E1108" s="5" t="s">
        <v>3570</v>
      </c>
      <c r="F1108" s="6" t="s">
        <v>3571</v>
      </c>
    </row>
    <row r="1109">
      <c r="A1109" s="5" t="s">
        <v>19</v>
      </c>
      <c r="B1109" s="5" t="s">
        <v>149</v>
      </c>
      <c r="C1109" s="5" t="s">
        <v>3572</v>
      </c>
      <c r="D1109" s="5" t="s">
        <v>468</v>
      </c>
      <c r="E1109" s="5" t="s">
        <v>3573</v>
      </c>
      <c r="F1109" s="6" t="s">
        <v>3574</v>
      </c>
    </row>
    <row r="1110">
      <c r="A1110" s="5" t="s">
        <v>19</v>
      </c>
      <c r="B1110" s="5" t="s">
        <v>149</v>
      </c>
      <c r="C1110" s="5" t="s">
        <v>3575</v>
      </c>
      <c r="D1110" s="5" t="s">
        <v>468</v>
      </c>
      <c r="E1110" s="5" t="s">
        <v>3576</v>
      </c>
      <c r="F1110" s="6" t="s">
        <v>3577</v>
      </c>
    </row>
    <row r="1111">
      <c r="A1111" s="5" t="s">
        <v>19</v>
      </c>
      <c r="B1111" s="5" t="s">
        <v>149</v>
      </c>
      <c r="C1111" s="5" t="s">
        <v>3578</v>
      </c>
      <c r="D1111" s="5" t="s">
        <v>468</v>
      </c>
      <c r="E1111" s="5" t="s">
        <v>3579</v>
      </c>
      <c r="F1111" s="6" t="s">
        <v>3580</v>
      </c>
    </row>
    <row r="1112">
      <c r="A1112" s="5" t="s">
        <v>19</v>
      </c>
      <c r="B1112" s="5" t="s">
        <v>149</v>
      </c>
      <c r="C1112" s="5" t="s">
        <v>3581</v>
      </c>
      <c r="D1112" s="5" t="s">
        <v>468</v>
      </c>
      <c r="E1112" s="5" t="s">
        <v>3582</v>
      </c>
      <c r="F1112" s="6" t="s">
        <v>3583</v>
      </c>
    </row>
    <row r="1113">
      <c r="A1113" s="5" t="s">
        <v>19</v>
      </c>
      <c r="B1113" s="5" t="s">
        <v>149</v>
      </c>
      <c r="C1113" s="5" t="s">
        <v>3584</v>
      </c>
      <c r="D1113" s="5" t="s">
        <v>468</v>
      </c>
      <c r="E1113" s="5" t="s">
        <v>3585</v>
      </c>
      <c r="F1113" s="6" t="s">
        <v>3586</v>
      </c>
    </row>
    <row r="1114">
      <c r="A1114" s="5" t="s">
        <v>19</v>
      </c>
      <c r="B1114" s="5" t="s">
        <v>149</v>
      </c>
      <c r="C1114" s="5" t="s">
        <v>3587</v>
      </c>
      <c r="D1114" s="5" t="s">
        <v>468</v>
      </c>
      <c r="E1114" s="5" t="s">
        <v>3588</v>
      </c>
      <c r="F1114" s="6" t="s">
        <v>3589</v>
      </c>
    </row>
    <row r="1115">
      <c r="A1115" s="5" t="s">
        <v>19</v>
      </c>
      <c r="B1115" s="5" t="s">
        <v>149</v>
      </c>
      <c r="C1115" s="5" t="s">
        <v>3590</v>
      </c>
      <c r="D1115" s="5" t="s">
        <v>468</v>
      </c>
      <c r="E1115" s="5" t="s">
        <v>3591</v>
      </c>
      <c r="F1115" s="6" t="s">
        <v>3592</v>
      </c>
    </row>
    <row r="1116">
      <c r="A1116" s="5" t="s">
        <v>19</v>
      </c>
      <c r="B1116" s="5" t="s">
        <v>150</v>
      </c>
      <c r="C1116" s="5" t="s">
        <v>3593</v>
      </c>
      <c r="D1116" s="5" t="s">
        <v>468</v>
      </c>
      <c r="E1116" s="5" t="s">
        <v>3594</v>
      </c>
      <c r="F1116" s="6" t="s">
        <v>3595</v>
      </c>
    </row>
    <row r="1117">
      <c r="A1117" s="5" t="s">
        <v>19</v>
      </c>
      <c r="B1117" s="5" t="s">
        <v>151</v>
      </c>
      <c r="C1117" s="5" t="s">
        <v>3596</v>
      </c>
      <c r="D1117" s="5" t="s">
        <v>468</v>
      </c>
      <c r="E1117" s="5" t="s">
        <v>3597</v>
      </c>
      <c r="F1117" s="6" t="s">
        <v>3598</v>
      </c>
    </row>
    <row r="1118">
      <c r="A1118" s="5" t="s">
        <v>19</v>
      </c>
      <c r="B1118" s="5" t="s">
        <v>151</v>
      </c>
      <c r="C1118" s="5" t="s">
        <v>3599</v>
      </c>
      <c r="D1118" s="5" t="s">
        <v>468</v>
      </c>
      <c r="E1118" s="5" t="s">
        <v>3600</v>
      </c>
      <c r="F1118" s="6" t="s">
        <v>3601</v>
      </c>
    </row>
    <row r="1119">
      <c r="A1119" s="5" t="s">
        <v>19</v>
      </c>
      <c r="B1119" s="5" t="s">
        <v>151</v>
      </c>
      <c r="C1119" s="5" t="s">
        <v>3602</v>
      </c>
      <c r="D1119" s="5" t="s">
        <v>548</v>
      </c>
      <c r="E1119" s="5" t="s">
        <v>3603</v>
      </c>
      <c r="F1119" s="6" t="s">
        <v>3604</v>
      </c>
    </row>
    <row r="1120">
      <c r="A1120" s="5" t="s">
        <v>19</v>
      </c>
      <c r="B1120" s="5" t="s">
        <v>151</v>
      </c>
      <c r="C1120" s="5" t="s">
        <v>3605</v>
      </c>
      <c r="D1120" s="5" t="s">
        <v>468</v>
      </c>
      <c r="E1120" s="5" t="s">
        <v>3606</v>
      </c>
      <c r="F1120" s="6" t="s">
        <v>3607</v>
      </c>
    </row>
    <row r="1121">
      <c r="A1121" s="5" t="s">
        <v>19</v>
      </c>
      <c r="B1121" s="5" t="s">
        <v>151</v>
      </c>
      <c r="C1121" s="5" t="s">
        <v>3608</v>
      </c>
      <c r="D1121" s="5" t="s">
        <v>468</v>
      </c>
      <c r="E1121" s="5" t="s">
        <v>3609</v>
      </c>
      <c r="F1121" s="6" t="s">
        <v>3610</v>
      </c>
    </row>
    <row r="1122">
      <c r="A1122" s="5" t="s">
        <v>19</v>
      </c>
      <c r="B1122" s="5" t="s">
        <v>152</v>
      </c>
      <c r="C1122" s="5" t="s">
        <v>3611</v>
      </c>
      <c r="D1122" s="5" t="s">
        <v>468</v>
      </c>
      <c r="E1122" s="5" t="s">
        <v>3612</v>
      </c>
      <c r="F1122" s="6" t="s">
        <v>3613</v>
      </c>
    </row>
    <row r="1123">
      <c r="A1123" s="5" t="s">
        <v>19</v>
      </c>
      <c r="B1123" s="5" t="s">
        <v>152</v>
      </c>
      <c r="C1123" s="5" t="s">
        <v>3614</v>
      </c>
      <c r="D1123" s="5" t="s">
        <v>468</v>
      </c>
      <c r="E1123" s="5" t="s">
        <v>3615</v>
      </c>
      <c r="F1123" s="6" t="s">
        <v>3616</v>
      </c>
    </row>
    <row r="1124">
      <c r="A1124" s="5" t="s">
        <v>19</v>
      </c>
      <c r="B1124" s="5" t="s">
        <v>152</v>
      </c>
      <c r="C1124" s="5" t="s">
        <v>3617</v>
      </c>
      <c r="D1124" s="5" t="s">
        <v>468</v>
      </c>
      <c r="E1124" s="5" t="s">
        <v>3618</v>
      </c>
      <c r="F1124" s="6" t="s">
        <v>3619</v>
      </c>
    </row>
    <row r="1125">
      <c r="A1125" s="5" t="s">
        <v>19</v>
      </c>
      <c r="B1125" s="5" t="s">
        <v>152</v>
      </c>
      <c r="C1125" s="5" t="s">
        <v>3620</v>
      </c>
      <c r="D1125" s="5" t="s">
        <v>548</v>
      </c>
      <c r="E1125" s="5" t="s">
        <v>3621</v>
      </c>
      <c r="F1125" s="6" t="s">
        <v>3622</v>
      </c>
    </row>
    <row r="1126">
      <c r="A1126" s="5" t="s">
        <v>19</v>
      </c>
      <c r="B1126" s="5" t="s">
        <v>152</v>
      </c>
      <c r="C1126" s="5" t="s">
        <v>3623</v>
      </c>
      <c r="D1126" s="5" t="s">
        <v>548</v>
      </c>
      <c r="E1126" s="5" t="s">
        <v>3624</v>
      </c>
      <c r="F1126" s="6" t="s">
        <v>3625</v>
      </c>
    </row>
    <row r="1127">
      <c r="A1127" s="5" t="s">
        <v>19</v>
      </c>
      <c r="B1127" s="5" t="s">
        <v>152</v>
      </c>
      <c r="C1127" s="5" t="s">
        <v>3626</v>
      </c>
      <c r="D1127" s="5" t="s">
        <v>468</v>
      </c>
      <c r="E1127" s="5"/>
      <c r="F1127" s="6" t="s">
        <v>3627</v>
      </c>
    </row>
    <row r="1128">
      <c r="A1128" s="5" t="s">
        <v>19</v>
      </c>
      <c r="B1128" s="5" t="s">
        <v>152</v>
      </c>
      <c r="C1128" s="5" t="s">
        <v>3628</v>
      </c>
      <c r="D1128" s="5" t="s">
        <v>468</v>
      </c>
      <c r="E1128" s="5" t="s">
        <v>3629</v>
      </c>
      <c r="F1128" s="6" t="s">
        <v>3630</v>
      </c>
    </row>
    <row r="1129">
      <c r="A1129" s="5" t="s">
        <v>19</v>
      </c>
      <c r="B1129" s="5" t="s">
        <v>152</v>
      </c>
      <c r="C1129" s="5" t="s">
        <v>3631</v>
      </c>
      <c r="D1129" s="5" t="s">
        <v>468</v>
      </c>
      <c r="E1129" s="5" t="s">
        <v>3632</v>
      </c>
      <c r="F1129" s="6" t="s">
        <v>3633</v>
      </c>
    </row>
    <row r="1130">
      <c r="A1130" s="5" t="s">
        <v>19</v>
      </c>
      <c r="B1130" s="5" t="s">
        <v>152</v>
      </c>
      <c r="C1130" s="5" t="s">
        <v>3634</v>
      </c>
      <c r="D1130" s="5" t="s">
        <v>468</v>
      </c>
      <c r="E1130" s="5" t="s">
        <v>3635</v>
      </c>
      <c r="F1130" s="6" t="s">
        <v>3636</v>
      </c>
    </row>
    <row r="1131">
      <c r="A1131" s="5" t="s">
        <v>19</v>
      </c>
      <c r="B1131" s="5" t="s">
        <v>152</v>
      </c>
      <c r="C1131" s="5" t="s">
        <v>3637</v>
      </c>
      <c r="D1131" s="5" t="s">
        <v>548</v>
      </c>
      <c r="E1131" s="5" t="s">
        <v>3638</v>
      </c>
      <c r="F1131" s="6" t="s">
        <v>3639</v>
      </c>
    </row>
    <row r="1132">
      <c r="A1132" s="5" t="s">
        <v>19</v>
      </c>
      <c r="B1132" s="5" t="s">
        <v>152</v>
      </c>
      <c r="C1132" s="5" t="s">
        <v>3640</v>
      </c>
      <c r="D1132" s="5" t="s">
        <v>548</v>
      </c>
      <c r="E1132" s="5" t="s">
        <v>3641</v>
      </c>
      <c r="F1132" s="6" t="s">
        <v>3642</v>
      </c>
    </row>
    <row r="1133">
      <c r="A1133" s="5" t="s">
        <v>19</v>
      </c>
      <c r="B1133" s="5" t="s">
        <v>152</v>
      </c>
      <c r="C1133" s="5" t="s">
        <v>3643</v>
      </c>
      <c r="D1133" s="5" t="s">
        <v>468</v>
      </c>
      <c r="E1133" s="5" t="s">
        <v>3644</v>
      </c>
      <c r="F1133" s="6" t="s">
        <v>3645</v>
      </c>
    </row>
    <row r="1134">
      <c r="A1134" s="5" t="s">
        <v>19</v>
      </c>
      <c r="B1134" s="5" t="s">
        <v>152</v>
      </c>
      <c r="C1134" s="5" t="s">
        <v>3646</v>
      </c>
      <c r="D1134" s="5" t="s">
        <v>468</v>
      </c>
      <c r="E1134" s="5" t="s">
        <v>3647</v>
      </c>
      <c r="F1134" s="6" t="s">
        <v>3648</v>
      </c>
    </row>
    <row r="1135">
      <c r="A1135" s="5" t="s">
        <v>19</v>
      </c>
      <c r="B1135" s="5" t="s">
        <v>152</v>
      </c>
      <c r="C1135" s="5" t="s">
        <v>3649</v>
      </c>
      <c r="D1135" s="5" t="s">
        <v>468</v>
      </c>
      <c r="E1135" s="5" t="s">
        <v>3650</v>
      </c>
      <c r="F1135" s="6" t="s">
        <v>3651</v>
      </c>
    </row>
    <row r="1136">
      <c r="A1136" s="5" t="s">
        <v>19</v>
      </c>
      <c r="B1136" s="5" t="s">
        <v>152</v>
      </c>
      <c r="C1136" s="5" t="s">
        <v>3652</v>
      </c>
      <c r="D1136" s="5" t="s">
        <v>548</v>
      </c>
      <c r="E1136" s="5" t="s">
        <v>3653</v>
      </c>
      <c r="F1136" s="6" t="s">
        <v>3654</v>
      </c>
    </row>
    <row r="1137">
      <c r="A1137" s="5" t="s">
        <v>19</v>
      </c>
      <c r="B1137" s="5" t="s">
        <v>152</v>
      </c>
      <c r="C1137" s="5" t="s">
        <v>3655</v>
      </c>
      <c r="D1137" s="5" t="s">
        <v>468</v>
      </c>
      <c r="E1137" s="5" t="s">
        <v>3656</v>
      </c>
      <c r="F1137" s="6" t="s">
        <v>3657</v>
      </c>
    </row>
    <row r="1138">
      <c r="A1138" s="5" t="s">
        <v>19</v>
      </c>
      <c r="B1138" s="5" t="s">
        <v>152</v>
      </c>
      <c r="C1138" s="5" t="s">
        <v>3658</v>
      </c>
      <c r="D1138" s="5" t="s">
        <v>548</v>
      </c>
      <c r="E1138" s="5" t="s">
        <v>3659</v>
      </c>
      <c r="F1138" s="6" t="s">
        <v>3660</v>
      </c>
    </row>
    <row r="1139">
      <c r="A1139" s="5" t="s">
        <v>19</v>
      </c>
      <c r="B1139" s="5" t="s">
        <v>153</v>
      </c>
      <c r="C1139" s="5" t="s">
        <v>3661</v>
      </c>
      <c r="D1139" s="5" t="s">
        <v>468</v>
      </c>
      <c r="E1139" s="5" t="s">
        <v>3662</v>
      </c>
      <c r="F1139" s="6" t="s">
        <v>3663</v>
      </c>
    </row>
    <row r="1140">
      <c r="A1140" s="5" t="s">
        <v>19</v>
      </c>
      <c r="B1140" s="5" t="s">
        <v>153</v>
      </c>
      <c r="C1140" s="5" t="s">
        <v>3664</v>
      </c>
      <c r="D1140" s="5" t="s">
        <v>468</v>
      </c>
      <c r="E1140" s="5" t="s">
        <v>3665</v>
      </c>
      <c r="F1140" s="6" t="s">
        <v>3666</v>
      </c>
    </row>
    <row r="1141">
      <c r="A1141" s="5" t="s">
        <v>19</v>
      </c>
      <c r="B1141" s="5" t="s">
        <v>154</v>
      </c>
      <c r="C1141" s="5" t="s">
        <v>3667</v>
      </c>
      <c r="D1141" s="5" t="s">
        <v>468</v>
      </c>
      <c r="E1141" s="5" t="s">
        <v>3668</v>
      </c>
      <c r="F1141" s="6" t="s">
        <v>3669</v>
      </c>
    </row>
    <row r="1142">
      <c r="A1142" s="5" t="s">
        <v>19</v>
      </c>
      <c r="B1142" s="5" t="s">
        <v>154</v>
      </c>
      <c r="C1142" s="5" t="s">
        <v>3670</v>
      </c>
      <c r="D1142" s="5" t="s">
        <v>468</v>
      </c>
      <c r="E1142" s="5" t="s">
        <v>3671</v>
      </c>
      <c r="F1142" s="6" t="s">
        <v>3672</v>
      </c>
    </row>
    <row r="1143">
      <c r="A1143" s="5" t="s">
        <v>19</v>
      </c>
      <c r="B1143" s="5" t="s">
        <v>154</v>
      </c>
      <c r="C1143" s="5" t="s">
        <v>3673</v>
      </c>
      <c r="D1143" s="5" t="s">
        <v>468</v>
      </c>
      <c r="E1143" s="5" t="s">
        <v>3674</v>
      </c>
      <c r="F1143" s="6" t="s">
        <v>3675</v>
      </c>
    </row>
    <row r="1144">
      <c r="A1144" s="5" t="s">
        <v>19</v>
      </c>
      <c r="B1144" s="5" t="s">
        <v>154</v>
      </c>
      <c r="C1144" s="5" t="s">
        <v>3676</v>
      </c>
      <c r="D1144" s="5" t="s">
        <v>468</v>
      </c>
      <c r="E1144" s="5" t="s">
        <v>3677</v>
      </c>
      <c r="F1144" s="6" t="s">
        <v>3678</v>
      </c>
    </row>
    <row r="1145">
      <c r="A1145" s="5" t="s">
        <v>19</v>
      </c>
      <c r="B1145" s="5" t="s">
        <v>154</v>
      </c>
      <c r="C1145" s="5" t="s">
        <v>3679</v>
      </c>
      <c r="D1145" s="5" t="s">
        <v>468</v>
      </c>
      <c r="E1145" s="5" t="s">
        <v>3680</v>
      </c>
      <c r="F1145" s="6" t="s">
        <v>3681</v>
      </c>
    </row>
    <row r="1146">
      <c r="A1146" s="5" t="s">
        <v>19</v>
      </c>
      <c r="B1146" s="5" t="s">
        <v>154</v>
      </c>
      <c r="C1146" s="5" t="s">
        <v>3682</v>
      </c>
      <c r="D1146" s="5" t="s">
        <v>468</v>
      </c>
      <c r="E1146" s="5" t="s">
        <v>3671</v>
      </c>
      <c r="F1146" s="6" t="s">
        <v>3683</v>
      </c>
    </row>
    <row r="1147">
      <c r="A1147" s="5" t="s">
        <v>19</v>
      </c>
      <c r="B1147" s="5" t="s">
        <v>155</v>
      </c>
      <c r="C1147" s="5" t="s">
        <v>3684</v>
      </c>
      <c r="D1147" s="5" t="s">
        <v>468</v>
      </c>
      <c r="E1147" s="5" t="s">
        <v>3685</v>
      </c>
      <c r="F1147" s="6" t="s">
        <v>3686</v>
      </c>
    </row>
    <row r="1148">
      <c r="A1148" s="5" t="s">
        <v>19</v>
      </c>
      <c r="B1148" s="5" t="s">
        <v>155</v>
      </c>
      <c r="C1148" s="5" t="s">
        <v>3687</v>
      </c>
      <c r="D1148" s="5" t="s">
        <v>468</v>
      </c>
      <c r="E1148" s="5" t="s">
        <v>3688</v>
      </c>
      <c r="F1148" s="6" t="s">
        <v>3689</v>
      </c>
    </row>
    <row r="1149">
      <c r="A1149" s="5" t="s">
        <v>19</v>
      </c>
      <c r="B1149" s="5" t="s">
        <v>155</v>
      </c>
      <c r="C1149" s="5" t="s">
        <v>3690</v>
      </c>
      <c r="D1149" s="5" t="s">
        <v>468</v>
      </c>
      <c r="E1149" s="5" t="s">
        <v>3691</v>
      </c>
      <c r="F1149" s="6" t="s">
        <v>3692</v>
      </c>
    </row>
    <row r="1150">
      <c r="A1150" s="5" t="s">
        <v>19</v>
      </c>
      <c r="B1150" s="5" t="s">
        <v>155</v>
      </c>
      <c r="C1150" s="5" t="s">
        <v>3693</v>
      </c>
      <c r="D1150" s="5" t="s">
        <v>468</v>
      </c>
      <c r="E1150" s="5"/>
      <c r="F1150" s="6" t="s">
        <v>3694</v>
      </c>
    </row>
    <row r="1151">
      <c r="A1151" s="5" t="s">
        <v>19</v>
      </c>
      <c r="B1151" s="5" t="s">
        <v>155</v>
      </c>
      <c r="C1151" s="5" t="s">
        <v>155</v>
      </c>
      <c r="D1151" s="5" t="s">
        <v>468</v>
      </c>
      <c r="E1151" s="5" t="s">
        <v>3695</v>
      </c>
      <c r="F1151" s="6" t="s">
        <v>3696</v>
      </c>
    </row>
    <row r="1152">
      <c r="A1152" s="5" t="s">
        <v>19</v>
      </c>
      <c r="B1152" s="5" t="s">
        <v>155</v>
      </c>
      <c r="C1152" s="5" t="s">
        <v>3697</v>
      </c>
      <c r="D1152" s="5" t="s">
        <v>468</v>
      </c>
      <c r="E1152" s="5" t="s">
        <v>3698</v>
      </c>
      <c r="F1152" s="6" t="s">
        <v>3699</v>
      </c>
    </row>
    <row r="1153">
      <c r="A1153" s="5" t="s">
        <v>19</v>
      </c>
      <c r="B1153" s="5" t="s">
        <v>156</v>
      </c>
      <c r="C1153" s="5" t="s">
        <v>3700</v>
      </c>
      <c r="D1153" s="5" t="s">
        <v>468</v>
      </c>
      <c r="E1153" s="5" t="s">
        <v>3701</v>
      </c>
      <c r="F1153" s="6" t="s">
        <v>3702</v>
      </c>
    </row>
    <row r="1154">
      <c r="A1154" s="5" t="s">
        <v>19</v>
      </c>
      <c r="B1154" s="5" t="s">
        <v>156</v>
      </c>
      <c r="C1154" s="5" t="s">
        <v>3703</v>
      </c>
      <c r="D1154" s="5" t="s">
        <v>468</v>
      </c>
      <c r="E1154" s="5" t="s">
        <v>3704</v>
      </c>
      <c r="F1154" s="6" t="s">
        <v>3705</v>
      </c>
    </row>
    <row r="1155">
      <c r="A1155" s="5" t="s">
        <v>19</v>
      </c>
      <c r="B1155" s="5" t="s">
        <v>156</v>
      </c>
      <c r="C1155" s="5" t="s">
        <v>3706</v>
      </c>
      <c r="D1155" s="5" t="s">
        <v>468</v>
      </c>
      <c r="E1155" s="5" t="s">
        <v>3707</v>
      </c>
      <c r="F1155" s="6" t="s">
        <v>3708</v>
      </c>
    </row>
    <row r="1156">
      <c r="A1156" s="5" t="s">
        <v>19</v>
      </c>
      <c r="B1156" s="5" t="s">
        <v>156</v>
      </c>
      <c r="C1156" s="5" t="s">
        <v>3709</v>
      </c>
      <c r="D1156" s="5" t="s">
        <v>468</v>
      </c>
      <c r="E1156" s="5" t="s">
        <v>3710</v>
      </c>
      <c r="F1156" s="6" t="s">
        <v>3711</v>
      </c>
    </row>
    <row r="1157">
      <c r="A1157" s="5" t="s">
        <v>19</v>
      </c>
      <c r="B1157" s="5" t="s">
        <v>156</v>
      </c>
      <c r="C1157" s="5" t="s">
        <v>3712</v>
      </c>
      <c r="D1157" s="5" t="s">
        <v>468</v>
      </c>
      <c r="E1157" s="5" t="s">
        <v>3713</v>
      </c>
      <c r="F1157" s="6" t="s">
        <v>3714</v>
      </c>
    </row>
    <row r="1158">
      <c r="A1158" s="5" t="s">
        <v>19</v>
      </c>
      <c r="B1158" s="5" t="s">
        <v>156</v>
      </c>
      <c r="C1158" s="5" t="s">
        <v>3715</v>
      </c>
      <c r="D1158" s="5" t="s">
        <v>468</v>
      </c>
      <c r="E1158" s="5" t="s">
        <v>3716</v>
      </c>
      <c r="F1158" s="6" t="s">
        <v>3717</v>
      </c>
    </row>
    <row r="1159">
      <c r="A1159" s="5" t="s">
        <v>19</v>
      </c>
      <c r="B1159" s="5" t="s">
        <v>156</v>
      </c>
      <c r="C1159" s="5" t="s">
        <v>3718</v>
      </c>
      <c r="D1159" s="5" t="s">
        <v>468</v>
      </c>
      <c r="E1159" s="5" t="s">
        <v>3719</v>
      </c>
      <c r="F1159" s="6" t="s">
        <v>3720</v>
      </c>
    </row>
    <row r="1160">
      <c r="A1160" s="5" t="s">
        <v>19</v>
      </c>
      <c r="B1160" s="5" t="s">
        <v>156</v>
      </c>
      <c r="C1160" s="5" t="s">
        <v>3721</v>
      </c>
      <c r="D1160" s="5" t="s">
        <v>468</v>
      </c>
      <c r="E1160" s="5" t="s">
        <v>3722</v>
      </c>
      <c r="F1160" s="6" t="s">
        <v>3723</v>
      </c>
    </row>
    <row r="1161">
      <c r="A1161" s="5" t="s">
        <v>19</v>
      </c>
      <c r="B1161" s="5" t="s">
        <v>156</v>
      </c>
      <c r="C1161" s="5" t="s">
        <v>3724</v>
      </c>
      <c r="D1161" s="5" t="s">
        <v>468</v>
      </c>
      <c r="E1161" s="5" t="s">
        <v>3725</v>
      </c>
      <c r="F1161" s="6" t="s">
        <v>3726</v>
      </c>
    </row>
    <row r="1162">
      <c r="A1162" s="5" t="s">
        <v>19</v>
      </c>
      <c r="B1162" s="5" t="s">
        <v>156</v>
      </c>
      <c r="C1162" s="5" t="s">
        <v>3727</v>
      </c>
      <c r="D1162" s="5" t="s">
        <v>468</v>
      </c>
      <c r="E1162" s="5" t="s">
        <v>3728</v>
      </c>
      <c r="F1162" s="6" t="s">
        <v>3729</v>
      </c>
    </row>
    <row r="1163">
      <c r="A1163" s="5" t="s">
        <v>19</v>
      </c>
      <c r="B1163" s="5" t="s">
        <v>156</v>
      </c>
      <c r="C1163" s="5" t="s">
        <v>3730</v>
      </c>
      <c r="D1163" s="5" t="s">
        <v>468</v>
      </c>
      <c r="E1163" s="5" t="s">
        <v>3731</v>
      </c>
      <c r="F1163" s="6" t="s">
        <v>3732</v>
      </c>
    </row>
    <row r="1164">
      <c r="A1164" s="5" t="s">
        <v>19</v>
      </c>
      <c r="B1164" s="5" t="s">
        <v>156</v>
      </c>
      <c r="C1164" s="5" t="s">
        <v>3733</v>
      </c>
      <c r="D1164" s="5" t="s">
        <v>468</v>
      </c>
      <c r="E1164" s="5" t="s">
        <v>3734</v>
      </c>
      <c r="F1164" s="6" t="s">
        <v>3735</v>
      </c>
    </row>
    <row r="1165">
      <c r="A1165" s="5" t="s">
        <v>19</v>
      </c>
      <c r="B1165" s="5" t="s">
        <v>156</v>
      </c>
      <c r="C1165" s="5" t="s">
        <v>3736</v>
      </c>
      <c r="D1165" s="5" t="s">
        <v>468</v>
      </c>
      <c r="E1165" s="5" t="s">
        <v>3737</v>
      </c>
      <c r="F1165" s="6" t="s">
        <v>3738</v>
      </c>
    </row>
    <row r="1166">
      <c r="A1166" s="5" t="s">
        <v>19</v>
      </c>
      <c r="B1166" s="5" t="s">
        <v>156</v>
      </c>
      <c r="C1166" s="5" t="s">
        <v>3739</v>
      </c>
      <c r="D1166" s="5" t="s">
        <v>468</v>
      </c>
      <c r="E1166" s="5" t="s">
        <v>3737</v>
      </c>
      <c r="F1166" s="6" t="s">
        <v>3740</v>
      </c>
    </row>
    <row r="1167">
      <c r="A1167" s="5" t="s">
        <v>19</v>
      </c>
      <c r="B1167" s="5" t="s">
        <v>156</v>
      </c>
      <c r="C1167" s="5" t="s">
        <v>3741</v>
      </c>
      <c r="D1167" s="5" t="s">
        <v>468</v>
      </c>
      <c r="E1167" s="5" t="s">
        <v>3704</v>
      </c>
      <c r="F1167" s="6" t="s">
        <v>3742</v>
      </c>
    </row>
    <row r="1168">
      <c r="A1168" s="5" t="s">
        <v>19</v>
      </c>
      <c r="B1168" s="5" t="s">
        <v>156</v>
      </c>
      <c r="C1168" s="5" t="s">
        <v>3743</v>
      </c>
      <c r="D1168" s="5" t="s">
        <v>468</v>
      </c>
      <c r="E1168" s="5" t="s">
        <v>3725</v>
      </c>
      <c r="F1168" s="6" t="s">
        <v>3744</v>
      </c>
    </row>
    <row r="1169">
      <c r="A1169" s="5" t="s">
        <v>19</v>
      </c>
      <c r="B1169" s="5" t="s">
        <v>156</v>
      </c>
      <c r="C1169" s="5" t="s">
        <v>3745</v>
      </c>
      <c r="D1169" s="5" t="s">
        <v>468</v>
      </c>
      <c r="E1169" s="5" t="s">
        <v>3746</v>
      </c>
      <c r="F1169" s="6" t="s">
        <v>3747</v>
      </c>
    </row>
    <row r="1170">
      <c r="A1170" s="5" t="s">
        <v>19</v>
      </c>
      <c r="B1170" s="5" t="s">
        <v>156</v>
      </c>
      <c r="C1170" s="5" t="s">
        <v>3748</v>
      </c>
      <c r="D1170" s="5" t="s">
        <v>468</v>
      </c>
      <c r="E1170" s="5" t="s">
        <v>3749</v>
      </c>
      <c r="F1170" s="6" t="s">
        <v>3750</v>
      </c>
    </row>
    <row r="1171">
      <c r="A1171" s="5" t="s">
        <v>19</v>
      </c>
      <c r="B1171" s="5" t="s">
        <v>156</v>
      </c>
      <c r="C1171" s="5" t="s">
        <v>3751</v>
      </c>
      <c r="D1171" s="5" t="s">
        <v>468</v>
      </c>
      <c r="E1171" s="5" t="s">
        <v>3752</v>
      </c>
      <c r="F1171" s="6" t="s">
        <v>3753</v>
      </c>
    </row>
    <row r="1172">
      <c r="A1172" s="5" t="s">
        <v>19</v>
      </c>
      <c r="B1172" s="5" t="s">
        <v>157</v>
      </c>
      <c r="C1172" s="5" t="s">
        <v>3754</v>
      </c>
      <c r="D1172" s="5" t="s">
        <v>468</v>
      </c>
      <c r="E1172" s="5" t="s">
        <v>3755</v>
      </c>
      <c r="F1172" s="6" t="s">
        <v>3756</v>
      </c>
    </row>
    <row r="1173">
      <c r="A1173" s="5" t="s">
        <v>19</v>
      </c>
      <c r="B1173" s="5" t="s">
        <v>157</v>
      </c>
      <c r="C1173" s="5" t="s">
        <v>3757</v>
      </c>
      <c r="D1173" s="5" t="s">
        <v>468</v>
      </c>
      <c r="E1173" s="5" t="s">
        <v>3758</v>
      </c>
      <c r="F1173" s="6" t="s">
        <v>3759</v>
      </c>
    </row>
    <row r="1174">
      <c r="A1174" s="5" t="s">
        <v>19</v>
      </c>
      <c r="B1174" s="5" t="s">
        <v>157</v>
      </c>
      <c r="C1174" s="5" t="s">
        <v>3760</v>
      </c>
      <c r="D1174" s="5" t="s">
        <v>468</v>
      </c>
      <c r="E1174" s="5"/>
      <c r="F1174" s="6" t="s">
        <v>3761</v>
      </c>
    </row>
    <row r="1175">
      <c r="A1175" s="5" t="s">
        <v>19</v>
      </c>
      <c r="B1175" s="5" t="s">
        <v>157</v>
      </c>
      <c r="C1175" s="5" t="s">
        <v>3762</v>
      </c>
      <c r="D1175" s="5" t="s">
        <v>468</v>
      </c>
      <c r="E1175" s="5"/>
      <c r="F1175" s="6" t="s">
        <v>3763</v>
      </c>
    </row>
    <row r="1176">
      <c r="A1176" s="5" t="s">
        <v>19</v>
      </c>
      <c r="B1176" s="5" t="s">
        <v>157</v>
      </c>
      <c r="C1176" s="5" t="s">
        <v>3764</v>
      </c>
      <c r="D1176" s="5" t="s">
        <v>468</v>
      </c>
      <c r="E1176" s="5" t="s">
        <v>3765</v>
      </c>
      <c r="F1176" s="6" t="s">
        <v>3766</v>
      </c>
    </row>
    <row r="1177">
      <c r="A1177" s="5" t="s">
        <v>19</v>
      </c>
      <c r="B1177" s="5" t="s">
        <v>157</v>
      </c>
      <c r="C1177" s="5" t="s">
        <v>3767</v>
      </c>
      <c r="D1177" s="5" t="s">
        <v>468</v>
      </c>
      <c r="E1177" s="5" t="s">
        <v>3768</v>
      </c>
      <c r="F1177" s="6" t="s">
        <v>3769</v>
      </c>
    </row>
    <row r="1178">
      <c r="A1178" s="5" t="s">
        <v>19</v>
      </c>
      <c r="B1178" s="5" t="s">
        <v>157</v>
      </c>
      <c r="C1178" s="5" t="s">
        <v>3770</v>
      </c>
      <c r="D1178" s="5" t="s">
        <v>468</v>
      </c>
      <c r="E1178" s="5" t="s">
        <v>3771</v>
      </c>
      <c r="F1178" s="6" t="s">
        <v>3772</v>
      </c>
    </row>
    <row r="1179">
      <c r="A1179" s="5" t="s">
        <v>19</v>
      </c>
      <c r="B1179" s="5" t="s">
        <v>157</v>
      </c>
      <c r="C1179" s="5" t="s">
        <v>3773</v>
      </c>
      <c r="D1179" s="5" t="s">
        <v>468</v>
      </c>
      <c r="E1179" s="5" t="s">
        <v>3774</v>
      </c>
      <c r="F1179" s="6" t="s">
        <v>3775</v>
      </c>
    </row>
    <row r="1180">
      <c r="A1180" s="5" t="s">
        <v>19</v>
      </c>
      <c r="B1180" s="5" t="s">
        <v>157</v>
      </c>
      <c r="C1180" s="5" t="s">
        <v>3776</v>
      </c>
      <c r="D1180" s="5" t="s">
        <v>468</v>
      </c>
      <c r="E1180" s="5" t="s">
        <v>3777</v>
      </c>
      <c r="F1180" s="6" t="s">
        <v>3778</v>
      </c>
    </row>
    <row r="1181">
      <c r="A1181" s="5" t="s">
        <v>19</v>
      </c>
      <c r="B1181" s="5" t="s">
        <v>157</v>
      </c>
      <c r="C1181" s="5" t="s">
        <v>3779</v>
      </c>
      <c r="D1181" s="5" t="s">
        <v>468</v>
      </c>
      <c r="E1181" s="5" t="s">
        <v>3780</v>
      </c>
      <c r="F1181" s="6" t="s">
        <v>3781</v>
      </c>
    </row>
    <row r="1182">
      <c r="A1182" s="5" t="s">
        <v>19</v>
      </c>
      <c r="B1182" s="5" t="s">
        <v>157</v>
      </c>
      <c r="C1182" s="5" t="s">
        <v>3782</v>
      </c>
      <c r="D1182" s="5" t="s">
        <v>468</v>
      </c>
      <c r="E1182" s="5" t="s">
        <v>3783</v>
      </c>
      <c r="F1182" s="6" t="s">
        <v>3784</v>
      </c>
    </row>
    <row r="1183">
      <c r="A1183" s="5" t="s">
        <v>19</v>
      </c>
      <c r="B1183" s="5" t="s">
        <v>157</v>
      </c>
      <c r="C1183" s="5" t="s">
        <v>3785</v>
      </c>
      <c r="D1183" s="5" t="s">
        <v>468</v>
      </c>
      <c r="E1183" s="5" t="s">
        <v>3786</v>
      </c>
      <c r="F1183" s="6" t="s">
        <v>3787</v>
      </c>
    </row>
    <row r="1184">
      <c r="A1184" s="5" t="s">
        <v>19</v>
      </c>
      <c r="B1184" s="5" t="s">
        <v>157</v>
      </c>
      <c r="C1184" s="5" t="s">
        <v>3788</v>
      </c>
      <c r="D1184" s="5" t="s">
        <v>468</v>
      </c>
      <c r="E1184" s="5" t="s">
        <v>3789</v>
      </c>
      <c r="F1184" s="6" t="s">
        <v>3790</v>
      </c>
    </row>
    <row r="1185">
      <c r="A1185" s="5" t="s">
        <v>19</v>
      </c>
      <c r="B1185" s="5" t="s">
        <v>157</v>
      </c>
      <c r="C1185" s="5" t="s">
        <v>3791</v>
      </c>
      <c r="D1185" s="5" t="s">
        <v>468</v>
      </c>
      <c r="E1185" s="5" t="s">
        <v>3792</v>
      </c>
      <c r="F1185" s="6" t="s">
        <v>3793</v>
      </c>
    </row>
    <row r="1186">
      <c r="A1186" s="5" t="s">
        <v>19</v>
      </c>
      <c r="B1186" s="5" t="s">
        <v>157</v>
      </c>
      <c r="C1186" s="5" t="s">
        <v>3794</v>
      </c>
      <c r="D1186" s="5" t="s">
        <v>468</v>
      </c>
      <c r="E1186" s="5" t="s">
        <v>3795</v>
      </c>
      <c r="F1186" s="6" t="s">
        <v>3796</v>
      </c>
    </row>
    <row r="1187">
      <c r="A1187" s="5" t="s">
        <v>19</v>
      </c>
      <c r="B1187" s="5" t="s">
        <v>157</v>
      </c>
      <c r="C1187" s="5" t="s">
        <v>3797</v>
      </c>
      <c r="D1187" s="5" t="s">
        <v>468</v>
      </c>
      <c r="E1187" s="5" t="s">
        <v>3798</v>
      </c>
      <c r="F1187" s="6" t="s">
        <v>3799</v>
      </c>
    </row>
    <row r="1188">
      <c r="A1188" s="5" t="s">
        <v>19</v>
      </c>
      <c r="B1188" s="5" t="s">
        <v>157</v>
      </c>
      <c r="C1188" s="5" t="s">
        <v>3800</v>
      </c>
      <c r="D1188" s="5" t="s">
        <v>468</v>
      </c>
      <c r="E1188" s="5"/>
      <c r="F1188" s="6" t="s">
        <v>3801</v>
      </c>
    </row>
    <row r="1189">
      <c r="A1189" s="5" t="s">
        <v>19</v>
      </c>
      <c r="B1189" s="5" t="s">
        <v>157</v>
      </c>
      <c r="C1189" s="5" t="s">
        <v>3802</v>
      </c>
      <c r="D1189" s="5" t="s">
        <v>468</v>
      </c>
      <c r="E1189" s="5" t="s">
        <v>3803</v>
      </c>
      <c r="F1189" s="6" t="s">
        <v>3804</v>
      </c>
    </row>
    <row r="1190">
      <c r="A1190" s="5" t="s">
        <v>19</v>
      </c>
      <c r="B1190" s="5" t="s">
        <v>157</v>
      </c>
      <c r="C1190" s="5" t="s">
        <v>3805</v>
      </c>
      <c r="D1190" s="5" t="s">
        <v>468</v>
      </c>
      <c r="E1190" s="5" t="s">
        <v>3806</v>
      </c>
      <c r="F1190" s="6" t="s">
        <v>3807</v>
      </c>
    </row>
    <row r="1191">
      <c r="A1191" s="5" t="s">
        <v>19</v>
      </c>
      <c r="B1191" s="5" t="s">
        <v>157</v>
      </c>
      <c r="C1191" s="5" t="s">
        <v>3808</v>
      </c>
      <c r="D1191" s="5" t="s">
        <v>468</v>
      </c>
      <c r="E1191" s="5" t="s">
        <v>3809</v>
      </c>
      <c r="F1191" s="6" t="s">
        <v>3810</v>
      </c>
    </row>
    <row r="1192">
      <c r="A1192" s="5" t="s">
        <v>19</v>
      </c>
      <c r="B1192" s="5" t="s">
        <v>157</v>
      </c>
      <c r="C1192" s="5" t="s">
        <v>157</v>
      </c>
      <c r="D1192" s="5" t="s">
        <v>468</v>
      </c>
      <c r="E1192" s="5" t="s">
        <v>3811</v>
      </c>
      <c r="F1192" s="6" t="s">
        <v>3812</v>
      </c>
    </row>
    <row r="1193">
      <c r="A1193" s="5" t="s">
        <v>19</v>
      </c>
      <c r="B1193" s="5" t="s">
        <v>157</v>
      </c>
      <c r="C1193" s="5" t="s">
        <v>3813</v>
      </c>
      <c r="D1193" s="5" t="s">
        <v>468</v>
      </c>
      <c r="E1193" s="5" t="s">
        <v>3814</v>
      </c>
      <c r="F1193" s="6" t="s">
        <v>3815</v>
      </c>
    </row>
    <row r="1194">
      <c r="A1194" s="5" t="s">
        <v>19</v>
      </c>
      <c r="B1194" s="5" t="s">
        <v>157</v>
      </c>
      <c r="C1194" s="5" t="s">
        <v>3816</v>
      </c>
      <c r="D1194" s="5" t="s">
        <v>468</v>
      </c>
      <c r="E1194" s="5" t="s">
        <v>3817</v>
      </c>
      <c r="F1194" s="6" t="s">
        <v>3818</v>
      </c>
    </row>
    <row r="1195">
      <c r="A1195" s="5" t="s">
        <v>19</v>
      </c>
      <c r="B1195" s="5" t="s">
        <v>157</v>
      </c>
      <c r="C1195" s="5" t="s">
        <v>3819</v>
      </c>
      <c r="D1195" s="5" t="s">
        <v>468</v>
      </c>
      <c r="E1195" s="5" t="s">
        <v>3820</v>
      </c>
      <c r="F1195" s="6" t="s">
        <v>3821</v>
      </c>
    </row>
    <row r="1196">
      <c r="A1196" s="5" t="s">
        <v>19</v>
      </c>
      <c r="B1196" s="5" t="s">
        <v>157</v>
      </c>
      <c r="C1196" s="5" t="s">
        <v>3822</v>
      </c>
      <c r="D1196" s="5" t="s">
        <v>468</v>
      </c>
      <c r="E1196" s="5"/>
      <c r="F1196" s="6" t="s">
        <v>3823</v>
      </c>
    </row>
    <row r="1197">
      <c r="A1197" s="5" t="s">
        <v>19</v>
      </c>
      <c r="B1197" s="5" t="s">
        <v>157</v>
      </c>
      <c r="C1197" s="5" t="s">
        <v>3824</v>
      </c>
      <c r="D1197" s="5" t="s">
        <v>468</v>
      </c>
      <c r="E1197" s="5" t="s">
        <v>3825</v>
      </c>
      <c r="F1197" s="6" t="s">
        <v>3826</v>
      </c>
    </row>
    <row r="1198">
      <c r="A1198" s="5" t="s">
        <v>19</v>
      </c>
      <c r="B1198" s="5" t="s">
        <v>157</v>
      </c>
      <c r="C1198" s="5" t="s">
        <v>3827</v>
      </c>
      <c r="D1198" s="5" t="s">
        <v>468</v>
      </c>
      <c r="E1198" s="5" t="s">
        <v>3828</v>
      </c>
      <c r="F1198" s="6" t="s">
        <v>3829</v>
      </c>
    </row>
    <row r="1199">
      <c r="A1199" s="5" t="s">
        <v>19</v>
      </c>
      <c r="B1199" s="5" t="s">
        <v>158</v>
      </c>
      <c r="C1199" s="5" t="s">
        <v>3830</v>
      </c>
      <c r="D1199" s="5" t="s">
        <v>468</v>
      </c>
      <c r="E1199" s="5" t="s">
        <v>3831</v>
      </c>
      <c r="F1199" s="6" t="s">
        <v>3832</v>
      </c>
    </row>
    <row r="1200">
      <c r="A1200" s="5" t="s">
        <v>19</v>
      </c>
      <c r="B1200" s="5" t="s">
        <v>159</v>
      </c>
      <c r="C1200" s="5" t="s">
        <v>3833</v>
      </c>
      <c r="D1200" s="5" t="s">
        <v>468</v>
      </c>
      <c r="E1200" s="5" t="s">
        <v>3834</v>
      </c>
      <c r="F1200" s="6" t="s">
        <v>3835</v>
      </c>
    </row>
    <row r="1201">
      <c r="A1201" s="5" t="s">
        <v>19</v>
      </c>
      <c r="B1201" s="5" t="s">
        <v>159</v>
      </c>
      <c r="C1201" s="5" t="s">
        <v>159</v>
      </c>
      <c r="D1201" s="5" t="s">
        <v>468</v>
      </c>
      <c r="E1201" s="5" t="s">
        <v>3836</v>
      </c>
      <c r="F1201" s="6" t="s">
        <v>3837</v>
      </c>
    </row>
    <row r="1202">
      <c r="A1202" s="5" t="s">
        <v>19</v>
      </c>
      <c r="B1202" s="5" t="s">
        <v>159</v>
      </c>
      <c r="C1202" s="5" t="s">
        <v>3838</v>
      </c>
      <c r="D1202" s="5" t="s">
        <v>468</v>
      </c>
      <c r="E1202" s="5" t="s">
        <v>3839</v>
      </c>
      <c r="F1202" s="6" t="s">
        <v>3840</v>
      </c>
    </row>
    <row r="1203">
      <c r="A1203" s="5" t="s">
        <v>19</v>
      </c>
      <c r="B1203" s="5" t="s">
        <v>159</v>
      </c>
      <c r="C1203" s="5" t="s">
        <v>3841</v>
      </c>
      <c r="D1203" s="5" t="s">
        <v>468</v>
      </c>
      <c r="E1203" s="5" t="s">
        <v>3842</v>
      </c>
      <c r="F1203" s="6" t="s">
        <v>3843</v>
      </c>
    </row>
    <row r="1204">
      <c r="A1204" s="5" t="s">
        <v>19</v>
      </c>
      <c r="B1204" s="5" t="s">
        <v>159</v>
      </c>
      <c r="C1204" s="5" t="s">
        <v>3844</v>
      </c>
      <c r="D1204" s="5" t="s">
        <v>548</v>
      </c>
      <c r="E1204" s="5" t="s">
        <v>3845</v>
      </c>
      <c r="F1204" s="6" t="s">
        <v>3846</v>
      </c>
    </row>
    <row r="1205">
      <c r="A1205" s="5" t="s">
        <v>19</v>
      </c>
      <c r="B1205" s="5" t="s">
        <v>159</v>
      </c>
      <c r="C1205" s="5" t="s">
        <v>3847</v>
      </c>
      <c r="D1205" s="5" t="s">
        <v>468</v>
      </c>
      <c r="E1205" s="5" t="s">
        <v>3848</v>
      </c>
      <c r="F1205" s="6" t="s">
        <v>3849</v>
      </c>
    </row>
    <row r="1206">
      <c r="A1206" s="5" t="s">
        <v>19</v>
      </c>
      <c r="B1206" s="5" t="s">
        <v>159</v>
      </c>
      <c r="C1206" s="5" t="s">
        <v>3850</v>
      </c>
      <c r="D1206" s="5" t="s">
        <v>468</v>
      </c>
      <c r="E1206" s="5" t="s">
        <v>3851</v>
      </c>
      <c r="F1206" s="6" t="s">
        <v>3852</v>
      </c>
    </row>
    <row r="1207">
      <c r="A1207" s="5" t="s">
        <v>19</v>
      </c>
      <c r="B1207" s="5" t="s">
        <v>159</v>
      </c>
      <c r="C1207" s="5" t="s">
        <v>3853</v>
      </c>
      <c r="D1207" s="5" t="s">
        <v>548</v>
      </c>
      <c r="E1207" s="5" t="s">
        <v>3854</v>
      </c>
      <c r="F1207" s="6" t="s">
        <v>3855</v>
      </c>
    </row>
    <row r="1208">
      <c r="A1208" s="5" t="s">
        <v>19</v>
      </c>
      <c r="B1208" s="5" t="s">
        <v>159</v>
      </c>
      <c r="C1208" s="5" t="s">
        <v>3856</v>
      </c>
      <c r="D1208" s="5" t="s">
        <v>468</v>
      </c>
      <c r="E1208" s="5" t="s">
        <v>3857</v>
      </c>
      <c r="F1208" s="6" t="s">
        <v>3858</v>
      </c>
    </row>
    <row r="1209">
      <c r="A1209" s="5" t="s">
        <v>19</v>
      </c>
      <c r="B1209" s="5" t="s">
        <v>159</v>
      </c>
      <c r="C1209" s="5" t="s">
        <v>3859</v>
      </c>
      <c r="D1209" s="5" t="s">
        <v>468</v>
      </c>
      <c r="E1209" s="5" t="s">
        <v>3860</v>
      </c>
      <c r="F1209" s="6" t="s">
        <v>3861</v>
      </c>
    </row>
    <row r="1210">
      <c r="A1210" s="5" t="s">
        <v>19</v>
      </c>
      <c r="B1210" s="5" t="s">
        <v>160</v>
      </c>
      <c r="C1210" s="5" t="s">
        <v>160</v>
      </c>
      <c r="D1210" s="5" t="s">
        <v>548</v>
      </c>
      <c r="E1210" s="5" t="s">
        <v>3862</v>
      </c>
      <c r="F1210" s="6" t="s">
        <v>3863</v>
      </c>
    </row>
    <row r="1211">
      <c r="A1211" s="5" t="s">
        <v>19</v>
      </c>
      <c r="B1211" s="5" t="s">
        <v>160</v>
      </c>
      <c r="C1211" s="5" t="s">
        <v>3864</v>
      </c>
      <c r="D1211" s="5" t="s">
        <v>468</v>
      </c>
      <c r="E1211" s="5" t="s">
        <v>3865</v>
      </c>
      <c r="F1211" s="6" t="s">
        <v>3866</v>
      </c>
    </row>
    <row r="1212">
      <c r="A1212" s="5" t="s">
        <v>19</v>
      </c>
      <c r="B1212" s="5" t="s">
        <v>160</v>
      </c>
      <c r="C1212" s="5" t="s">
        <v>3867</v>
      </c>
      <c r="D1212" s="5" t="s">
        <v>468</v>
      </c>
      <c r="E1212" s="5" t="s">
        <v>3868</v>
      </c>
      <c r="F1212" s="6" t="s">
        <v>3869</v>
      </c>
    </row>
    <row r="1213">
      <c r="A1213" s="5" t="s">
        <v>19</v>
      </c>
      <c r="B1213" s="5" t="s">
        <v>160</v>
      </c>
      <c r="C1213" s="5" t="s">
        <v>3870</v>
      </c>
      <c r="D1213" s="5" t="s">
        <v>548</v>
      </c>
      <c r="E1213" s="5" t="s">
        <v>3871</v>
      </c>
      <c r="F1213" s="6" t="s">
        <v>3872</v>
      </c>
    </row>
    <row r="1214">
      <c r="A1214" s="5" t="s">
        <v>19</v>
      </c>
      <c r="B1214" s="5" t="s">
        <v>160</v>
      </c>
      <c r="C1214" s="5" t="s">
        <v>3873</v>
      </c>
      <c r="D1214" s="5" t="s">
        <v>468</v>
      </c>
      <c r="E1214" s="5" t="s">
        <v>3874</v>
      </c>
      <c r="F1214" s="6" t="s">
        <v>3875</v>
      </c>
    </row>
    <row r="1215">
      <c r="A1215" s="5" t="s">
        <v>19</v>
      </c>
      <c r="B1215" s="5" t="s">
        <v>160</v>
      </c>
      <c r="C1215" s="5" t="s">
        <v>3876</v>
      </c>
      <c r="D1215" s="5" t="s">
        <v>468</v>
      </c>
      <c r="E1215" s="5" t="s">
        <v>3877</v>
      </c>
      <c r="F1215" s="6" t="s">
        <v>3878</v>
      </c>
    </row>
    <row r="1216">
      <c r="A1216" s="5" t="s">
        <v>19</v>
      </c>
      <c r="B1216" s="5" t="s">
        <v>161</v>
      </c>
      <c r="C1216" s="5" t="s">
        <v>3879</v>
      </c>
      <c r="D1216" s="5" t="s">
        <v>468</v>
      </c>
      <c r="E1216" s="5" t="s">
        <v>3880</v>
      </c>
      <c r="F1216" s="6" t="s">
        <v>3881</v>
      </c>
    </row>
    <row r="1217">
      <c r="A1217" s="5" t="s">
        <v>19</v>
      </c>
      <c r="B1217" s="5" t="s">
        <v>161</v>
      </c>
      <c r="C1217" s="5" t="s">
        <v>3882</v>
      </c>
      <c r="D1217" s="5" t="s">
        <v>548</v>
      </c>
      <c r="E1217" s="5" t="s">
        <v>3883</v>
      </c>
      <c r="F1217" s="6" t="s">
        <v>3884</v>
      </c>
    </row>
    <row r="1218">
      <c r="A1218" s="5" t="s">
        <v>19</v>
      </c>
      <c r="B1218" s="5" t="s">
        <v>161</v>
      </c>
      <c r="C1218" s="5" t="s">
        <v>3885</v>
      </c>
      <c r="D1218" s="5" t="s">
        <v>468</v>
      </c>
      <c r="E1218" s="5" t="s">
        <v>3886</v>
      </c>
      <c r="F1218" s="6" t="s">
        <v>3887</v>
      </c>
    </row>
    <row r="1219">
      <c r="A1219" s="5" t="s">
        <v>19</v>
      </c>
      <c r="B1219" s="5" t="s">
        <v>161</v>
      </c>
      <c r="C1219" s="5" t="s">
        <v>3888</v>
      </c>
      <c r="D1219" s="5" t="s">
        <v>468</v>
      </c>
      <c r="E1219" s="5" t="s">
        <v>3889</v>
      </c>
      <c r="F1219" s="6" t="s">
        <v>3890</v>
      </c>
    </row>
    <row r="1220">
      <c r="A1220" s="5" t="s">
        <v>19</v>
      </c>
      <c r="B1220" s="5" t="s">
        <v>161</v>
      </c>
      <c r="C1220" s="5" t="s">
        <v>3891</v>
      </c>
      <c r="D1220" s="5" t="s">
        <v>468</v>
      </c>
      <c r="E1220" s="5" t="s">
        <v>3892</v>
      </c>
      <c r="F1220" s="6" t="s">
        <v>3893</v>
      </c>
    </row>
    <row r="1221">
      <c r="A1221" s="5" t="s">
        <v>19</v>
      </c>
      <c r="B1221" s="5" t="s">
        <v>161</v>
      </c>
      <c r="C1221" s="5" t="s">
        <v>3894</v>
      </c>
      <c r="D1221" s="5" t="s">
        <v>468</v>
      </c>
      <c r="E1221" s="5" t="s">
        <v>3895</v>
      </c>
      <c r="F1221" s="6" t="s">
        <v>3896</v>
      </c>
    </row>
    <row r="1222">
      <c r="A1222" s="5" t="s">
        <v>19</v>
      </c>
      <c r="B1222" s="5" t="s">
        <v>162</v>
      </c>
      <c r="C1222" s="5" t="s">
        <v>3897</v>
      </c>
      <c r="D1222" s="5" t="s">
        <v>468</v>
      </c>
      <c r="E1222" s="5" t="s">
        <v>3898</v>
      </c>
      <c r="F1222" s="6" t="s">
        <v>3899</v>
      </c>
    </row>
    <row r="1223">
      <c r="A1223" s="5" t="s">
        <v>19</v>
      </c>
      <c r="B1223" s="5" t="s">
        <v>162</v>
      </c>
      <c r="C1223" s="5" t="s">
        <v>3900</v>
      </c>
      <c r="D1223" s="5" t="s">
        <v>468</v>
      </c>
      <c r="E1223" s="5" t="s">
        <v>3901</v>
      </c>
      <c r="F1223" s="6" t="s">
        <v>3902</v>
      </c>
    </row>
    <row r="1224">
      <c r="A1224" s="5" t="s">
        <v>19</v>
      </c>
      <c r="B1224" s="5" t="s">
        <v>163</v>
      </c>
      <c r="C1224" s="5" t="s">
        <v>3903</v>
      </c>
      <c r="D1224" s="5" t="s">
        <v>468</v>
      </c>
      <c r="E1224" s="5" t="s">
        <v>3904</v>
      </c>
      <c r="F1224" s="6" t="s">
        <v>3905</v>
      </c>
    </row>
    <row r="1225">
      <c r="A1225" s="5" t="s">
        <v>19</v>
      </c>
      <c r="B1225" s="5" t="s">
        <v>163</v>
      </c>
      <c r="C1225" s="5" t="s">
        <v>3906</v>
      </c>
      <c r="D1225" s="5" t="s">
        <v>468</v>
      </c>
      <c r="E1225" s="5" t="s">
        <v>3907</v>
      </c>
      <c r="F1225" s="6" t="s">
        <v>3908</v>
      </c>
    </row>
    <row r="1226">
      <c r="A1226" s="5" t="s">
        <v>19</v>
      </c>
      <c r="B1226" s="5" t="s">
        <v>163</v>
      </c>
      <c r="C1226" s="5" t="s">
        <v>3909</v>
      </c>
      <c r="D1226" s="5" t="s">
        <v>468</v>
      </c>
      <c r="E1226" s="5" t="s">
        <v>3910</v>
      </c>
      <c r="F1226" s="6" t="s">
        <v>3911</v>
      </c>
    </row>
    <row r="1227">
      <c r="A1227" s="5" t="s">
        <v>19</v>
      </c>
      <c r="B1227" s="5" t="s">
        <v>163</v>
      </c>
      <c r="C1227" s="5" t="s">
        <v>3912</v>
      </c>
      <c r="D1227" s="5" t="s">
        <v>468</v>
      </c>
      <c r="E1227" s="5" t="s">
        <v>3913</v>
      </c>
      <c r="F1227" s="6" t="s">
        <v>3914</v>
      </c>
    </row>
    <row r="1228">
      <c r="A1228" s="5" t="s">
        <v>19</v>
      </c>
      <c r="B1228" s="5" t="s">
        <v>163</v>
      </c>
      <c r="C1228" s="5" t="s">
        <v>3915</v>
      </c>
      <c r="D1228" s="5" t="s">
        <v>468</v>
      </c>
      <c r="E1228" s="5" t="s">
        <v>3916</v>
      </c>
      <c r="F1228" s="6" t="s">
        <v>3917</v>
      </c>
    </row>
    <row r="1229">
      <c r="A1229" s="5" t="s">
        <v>19</v>
      </c>
      <c r="B1229" s="5" t="s">
        <v>163</v>
      </c>
      <c r="C1229" s="5" t="s">
        <v>163</v>
      </c>
      <c r="D1229" s="5" t="s">
        <v>468</v>
      </c>
      <c r="E1229" s="5" t="s">
        <v>3918</v>
      </c>
      <c r="F1229" s="6" t="s">
        <v>3919</v>
      </c>
    </row>
    <row r="1230">
      <c r="A1230" s="5" t="s">
        <v>19</v>
      </c>
      <c r="B1230" s="5" t="s">
        <v>164</v>
      </c>
      <c r="C1230" s="5" t="s">
        <v>3920</v>
      </c>
      <c r="D1230" s="5" t="s">
        <v>468</v>
      </c>
      <c r="E1230" s="5" t="s">
        <v>3921</v>
      </c>
      <c r="F1230" s="6" t="s">
        <v>3922</v>
      </c>
    </row>
    <row r="1231">
      <c r="A1231" s="5" t="s">
        <v>19</v>
      </c>
      <c r="B1231" s="5" t="s">
        <v>164</v>
      </c>
      <c r="C1231" s="5" t="s">
        <v>3923</v>
      </c>
      <c r="D1231" s="5" t="s">
        <v>468</v>
      </c>
      <c r="E1231" s="5" t="s">
        <v>3924</v>
      </c>
      <c r="F1231" s="6" t="s">
        <v>3925</v>
      </c>
    </row>
    <row r="1232">
      <c r="A1232" s="5" t="s">
        <v>19</v>
      </c>
      <c r="B1232" s="5" t="s">
        <v>164</v>
      </c>
      <c r="C1232" s="5" t="s">
        <v>3926</v>
      </c>
      <c r="D1232" s="5" t="s">
        <v>468</v>
      </c>
      <c r="E1232" s="5" t="s">
        <v>3927</v>
      </c>
      <c r="F1232" s="6" t="s">
        <v>3928</v>
      </c>
    </row>
    <row r="1233">
      <c r="A1233" s="5" t="s">
        <v>19</v>
      </c>
      <c r="B1233" s="5" t="s">
        <v>164</v>
      </c>
      <c r="C1233" s="5" t="s">
        <v>164</v>
      </c>
      <c r="D1233" s="5" t="s">
        <v>468</v>
      </c>
      <c r="E1233" s="5" t="s">
        <v>3488</v>
      </c>
      <c r="F1233" s="6" t="s">
        <v>3929</v>
      </c>
    </row>
    <row r="1234">
      <c r="A1234" s="5" t="s">
        <v>19</v>
      </c>
      <c r="B1234" s="5" t="s">
        <v>164</v>
      </c>
      <c r="C1234" s="5" t="s">
        <v>3930</v>
      </c>
      <c r="D1234" s="5" t="s">
        <v>468</v>
      </c>
      <c r="E1234" s="5" t="s">
        <v>3931</v>
      </c>
      <c r="F1234" s="6" t="s">
        <v>3932</v>
      </c>
    </row>
    <row r="1235">
      <c r="A1235" s="5" t="s">
        <v>19</v>
      </c>
      <c r="B1235" s="5" t="s">
        <v>164</v>
      </c>
      <c r="C1235" s="5" t="s">
        <v>3933</v>
      </c>
      <c r="D1235" s="5" t="s">
        <v>468</v>
      </c>
      <c r="E1235" s="5" t="s">
        <v>3934</v>
      </c>
      <c r="F1235" s="6" t="s">
        <v>3935</v>
      </c>
    </row>
    <row r="1236">
      <c r="A1236" s="5" t="s">
        <v>19</v>
      </c>
      <c r="B1236" s="5" t="s">
        <v>164</v>
      </c>
      <c r="C1236" s="5" t="s">
        <v>3936</v>
      </c>
      <c r="D1236" s="5" t="s">
        <v>468</v>
      </c>
      <c r="E1236" s="5" t="s">
        <v>3937</v>
      </c>
      <c r="F1236" s="6" t="s">
        <v>3938</v>
      </c>
    </row>
    <row r="1237">
      <c r="A1237" s="5" t="s">
        <v>19</v>
      </c>
      <c r="B1237" s="5" t="s">
        <v>165</v>
      </c>
      <c r="C1237" s="5" t="s">
        <v>3939</v>
      </c>
      <c r="D1237" s="5" t="s">
        <v>468</v>
      </c>
      <c r="E1237" s="5" t="s">
        <v>3940</v>
      </c>
      <c r="F1237" s="6" t="s">
        <v>3941</v>
      </c>
    </row>
    <row r="1238">
      <c r="A1238" s="5" t="s">
        <v>19</v>
      </c>
      <c r="B1238" s="5" t="s">
        <v>165</v>
      </c>
      <c r="C1238" s="5" t="s">
        <v>3942</v>
      </c>
      <c r="D1238" s="5" t="s">
        <v>468</v>
      </c>
      <c r="E1238" s="5" t="s">
        <v>3943</v>
      </c>
      <c r="F1238" s="6" t="s">
        <v>3944</v>
      </c>
    </row>
    <row r="1239">
      <c r="A1239" s="5" t="s">
        <v>19</v>
      </c>
      <c r="B1239" s="5" t="s">
        <v>165</v>
      </c>
      <c r="C1239" s="5" t="s">
        <v>3945</v>
      </c>
      <c r="D1239" s="5" t="s">
        <v>468</v>
      </c>
      <c r="E1239" s="5" t="s">
        <v>3946</v>
      </c>
      <c r="F1239" s="6" t="s">
        <v>3947</v>
      </c>
    </row>
    <row r="1240">
      <c r="A1240" s="5" t="s">
        <v>19</v>
      </c>
      <c r="B1240" s="5" t="s">
        <v>165</v>
      </c>
      <c r="C1240" s="5" t="s">
        <v>3948</v>
      </c>
      <c r="D1240" s="5" t="s">
        <v>468</v>
      </c>
      <c r="E1240" s="5" t="s">
        <v>3949</v>
      </c>
      <c r="F1240" s="6" t="s">
        <v>3950</v>
      </c>
    </row>
    <row r="1241">
      <c r="A1241" s="5" t="s">
        <v>19</v>
      </c>
      <c r="B1241" s="5" t="s">
        <v>165</v>
      </c>
      <c r="C1241" s="5" t="s">
        <v>3951</v>
      </c>
      <c r="D1241" s="5" t="s">
        <v>468</v>
      </c>
      <c r="E1241" s="5" t="s">
        <v>3952</v>
      </c>
      <c r="F1241" s="6" t="s">
        <v>3953</v>
      </c>
    </row>
    <row r="1242">
      <c r="A1242" s="5" t="s">
        <v>19</v>
      </c>
      <c r="B1242" s="5" t="s">
        <v>165</v>
      </c>
      <c r="C1242" s="5" t="s">
        <v>3954</v>
      </c>
      <c r="D1242" s="5" t="s">
        <v>468</v>
      </c>
      <c r="E1242" s="5" t="s">
        <v>3955</v>
      </c>
      <c r="F1242" s="6" t="s">
        <v>3956</v>
      </c>
    </row>
    <row r="1243">
      <c r="A1243" s="5" t="s">
        <v>19</v>
      </c>
      <c r="B1243" s="5" t="s">
        <v>165</v>
      </c>
      <c r="C1243" s="5" t="s">
        <v>3957</v>
      </c>
      <c r="D1243" s="5" t="s">
        <v>468</v>
      </c>
      <c r="E1243" s="5" t="s">
        <v>3958</v>
      </c>
      <c r="F1243" s="6" t="s">
        <v>3959</v>
      </c>
    </row>
    <row r="1244">
      <c r="A1244" s="5" t="s">
        <v>19</v>
      </c>
      <c r="B1244" s="5" t="s">
        <v>166</v>
      </c>
      <c r="C1244" s="5" t="s">
        <v>3960</v>
      </c>
      <c r="D1244" s="5" t="s">
        <v>468</v>
      </c>
      <c r="E1244" s="5" t="s">
        <v>3961</v>
      </c>
      <c r="F1244" s="6" t="s">
        <v>3962</v>
      </c>
    </row>
    <row r="1245">
      <c r="A1245" s="5" t="s">
        <v>19</v>
      </c>
      <c r="B1245" s="5" t="s">
        <v>166</v>
      </c>
      <c r="C1245" s="5" t="s">
        <v>3963</v>
      </c>
      <c r="D1245" s="5" t="s">
        <v>468</v>
      </c>
      <c r="E1245" s="5" t="s">
        <v>3964</v>
      </c>
      <c r="F1245" s="6" t="s">
        <v>3965</v>
      </c>
    </row>
    <row r="1246">
      <c r="A1246" s="5" t="s">
        <v>19</v>
      </c>
      <c r="B1246" s="5" t="s">
        <v>166</v>
      </c>
      <c r="C1246" s="5" t="s">
        <v>3966</v>
      </c>
      <c r="D1246" s="5" t="s">
        <v>548</v>
      </c>
      <c r="E1246" s="5" t="s">
        <v>3967</v>
      </c>
      <c r="F1246" s="6" t="s">
        <v>3968</v>
      </c>
    </row>
    <row r="1247">
      <c r="A1247" s="5" t="s">
        <v>20</v>
      </c>
      <c r="B1247" s="5" t="s">
        <v>167</v>
      </c>
      <c r="C1247" s="5" t="s">
        <v>3969</v>
      </c>
      <c r="D1247" s="5" t="s">
        <v>468</v>
      </c>
      <c r="E1247" s="5" t="s">
        <v>3970</v>
      </c>
      <c r="F1247" s="6" t="s">
        <v>3971</v>
      </c>
    </row>
    <row r="1248">
      <c r="A1248" s="5" t="s">
        <v>20</v>
      </c>
      <c r="B1248" s="5" t="s">
        <v>167</v>
      </c>
      <c r="C1248" s="5" t="s">
        <v>3972</v>
      </c>
      <c r="D1248" s="5" t="s">
        <v>468</v>
      </c>
      <c r="E1248" s="5" t="s">
        <v>3973</v>
      </c>
      <c r="F1248" s="6" t="s">
        <v>3974</v>
      </c>
    </row>
    <row r="1249">
      <c r="A1249" s="5" t="s">
        <v>20</v>
      </c>
      <c r="B1249" s="5" t="s">
        <v>168</v>
      </c>
      <c r="C1249" s="5" t="s">
        <v>3975</v>
      </c>
      <c r="D1249" s="5" t="s">
        <v>468</v>
      </c>
      <c r="E1249" s="5" t="s">
        <v>3976</v>
      </c>
      <c r="F1249" s="6" t="s">
        <v>3977</v>
      </c>
    </row>
    <row r="1250">
      <c r="A1250" s="5" t="s">
        <v>20</v>
      </c>
      <c r="B1250" s="5" t="s">
        <v>168</v>
      </c>
      <c r="C1250" s="5" t="s">
        <v>3978</v>
      </c>
      <c r="D1250" s="5" t="s">
        <v>468</v>
      </c>
      <c r="E1250" s="5" t="s">
        <v>3979</v>
      </c>
      <c r="F1250" s="6" t="s">
        <v>3980</v>
      </c>
    </row>
    <row r="1251">
      <c r="A1251" s="5" t="s">
        <v>20</v>
      </c>
      <c r="B1251" s="5" t="s">
        <v>168</v>
      </c>
      <c r="C1251" s="5" t="s">
        <v>3981</v>
      </c>
      <c r="D1251" s="5" t="s">
        <v>468</v>
      </c>
      <c r="E1251" s="5" t="s">
        <v>3982</v>
      </c>
      <c r="F1251" s="6" t="s">
        <v>3983</v>
      </c>
    </row>
    <row r="1252">
      <c r="A1252" s="5" t="s">
        <v>20</v>
      </c>
      <c r="B1252" s="5" t="s">
        <v>168</v>
      </c>
      <c r="C1252" s="5" t="s">
        <v>3984</v>
      </c>
      <c r="D1252" s="5" t="s">
        <v>468</v>
      </c>
      <c r="E1252" s="5" t="s">
        <v>3985</v>
      </c>
      <c r="F1252" s="6" t="s">
        <v>3986</v>
      </c>
    </row>
    <row r="1253">
      <c r="A1253" s="5" t="s">
        <v>20</v>
      </c>
      <c r="B1253" s="5" t="s">
        <v>168</v>
      </c>
      <c r="C1253" s="5" t="s">
        <v>3987</v>
      </c>
      <c r="D1253" s="5" t="s">
        <v>468</v>
      </c>
      <c r="E1253" s="5" t="s">
        <v>3988</v>
      </c>
      <c r="F1253" s="6" t="s">
        <v>3989</v>
      </c>
    </row>
    <row r="1254">
      <c r="A1254" s="5" t="s">
        <v>20</v>
      </c>
      <c r="B1254" s="5" t="s">
        <v>169</v>
      </c>
      <c r="C1254" s="5" t="s">
        <v>3990</v>
      </c>
      <c r="D1254" s="5" t="s">
        <v>468</v>
      </c>
      <c r="E1254" s="5" t="s">
        <v>3991</v>
      </c>
      <c r="F1254" s="6" t="s">
        <v>3992</v>
      </c>
    </row>
    <row r="1255">
      <c r="A1255" s="5" t="s">
        <v>20</v>
      </c>
      <c r="B1255" s="5" t="s">
        <v>169</v>
      </c>
      <c r="C1255" s="5" t="s">
        <v>3993</v>
      </c>
      <c r="D1255" s="5" t="s">
        <v>468</v>
      </c>
      <c r="E1255" s="5" t="s">
        <v>3994</v>
      </c>
      <c r="F1255" s="6" t="s">
        <v>3995</v>
      </c>
    </row>
    <row r="1256">
      <c r="A1256" s="5" t="s">
        <v>20</v>
      </c>
      <c r="B1256" s="5" t="s">
        <v>169</v>
      </c>
      <c r="C1256" s="5" t="s">
        <v>3996</v>
      </c>
      <c r="D1256" s="5" t="s">
        <v>468</v>
      </c>
      <c r="E1256" s="5" t="s">
        <v>3997</v>
      </c>
      <c r="F1256" s="6" t="s">
        <v>3998</v>
      </c>
    </row>
    <row r="1257">
      <c r="A1257" s="5" t="s">
        <v>20</v>
      </c>
      <c r="B1257" s="5" t="s">
        <v>169</v>
      </c>
      <c r="C1257" s="5" t="s">
        <v>3999</v>
      </c>
      <c r="D1257" s="5" t="s">
        <v>468</v>
      </c>
      <c r="E1257" s="5" t="s">
        <v>4000</v>
      </c>
      <c r="F1257" s="6" t="s">
        <v>4001</v>
      </c>
    </row>
    <row r="1258">
      <c r="A1258" s="5" t="s">
        <v>20</v>
      </c>
      <c r="B1258" s="5" t="s">
        <v>169</v>
      </c>
      <c r="C1258" s="5" t="s">
        <v>4002</v>
      </c>
      <c r="D1258" s="5" t="s">
        <v>468</v>
      </c>
      <c r="E1258" s="5" t="s">
        <v>4003</v>
      </c>
      <c r="F1258" s="6" t="s">
        <v>4004</v>
      </c>
    </row>
    <row r="1259">
      <c r="A1259" s="5" t="s">
        <v>20</v>
      </c>
      <c r="B1259" s="5" t="s">
        <v>170</v>
      </c>
      <c r="C1259" s="5" t="s">
        <v>4005</v>
      </c>
      <c r="D1259" s="5" t="s">
        <v>468</v>
      </c>
      <c r="E1259" s="5" t="s">
        <v>4006</v>
      </c>
      <c r="F1259" s="6" t="s">
        <v>4007</v>
      </c>
    </row>
    <row r="1260">
      <c r="A1260" s="5" t="s">
        <v>20</v>
      </c>
      <c r="B1260" s="5" t="s">
        <v>170</v>
      </c>
      <c r="C1260" s="5" t="s">
        <v>4008</v>
      </c>
      <c r="D1260" s="5" t="s">
        <v>468</v>
      </c>
      <c r="E1260" s="5"/>
      <c r="F1260" s="6" t="s">
        <v>4009</v>
      </c>
    </row>
    <row r="1261">
      <c r="A1261" s="5" t="s">
        <v>20</v>
      </c>
      <c r="B1261" s="5" t="s">
        <v>170</v>
      </c>
      <c r="C1261" s="5" t="s">
        <v>4010</v>
      </c>
      <c r="D1261" s="5" t="s">
        <v>468</v>
      </c>
      <c r="E1261" s="5" t="s">
        <v>4011</v>
      </c>
      <c r="F1261" s="6" t="s">
        <v>4012</v>
      </c>
    </row>
    <row r="1262">
      <c r="A1262" s="5" t="s">
        <v>20</v>
      </c>
      <c r="B1262" s="5" t="s">
        <v>170</v>
      </c>
      <c r="C1262" s="5" t="s">
        <v>170</v>
      </c>
      <c r="D1262" s="5" t="s">
        <v>468</v>
      </c>
      <c r="E1262" s="5" t="s">
        <v>4013</v>
      </c>
      <c r="F1262" s="6" t="s">
        <v>4014</v>
      </c>
    </row>
    <row r="1263">
      <c r="A1263" s="5" t="s">
        <v>20</v>
      </c>
      <c r="B1263" s="5" t="s">
        <v>170</v>
      </c>
      <c r="C1263" s="5" t="s">
        <v>4015</v>
      </c>
      <c r="D1263" s="5" t="s">
        <v>468</v>
      </c>
      <c r="E1263" s="5" t="s">
        <v>4016</v>
      </c>
      <c r="F1263" s="6" t="s">
        <v>4017</v>
      </c>
    </row>
    <row r="1264">
      <c r="A1264" s="5" t="s">
        <v>20</v>
      </c>
      <c r="B1264" s="5" t="s">
        <v>170</v>
      </c>
      <c r="C1264" s="5" t="s">
        <v>4018</v>
      </c>
      <c r="D1264" s="5" t="s">
        <v>468</v>
      </c>
      <c r="E1264" s="5" t="s">
        <v>4019</v>
      </c>
      <c r="F1264" s="6" t="s">
        <v>4020</v>
      </c>
    </row>
    <row r="1265">
      <c r="A1265" s="5" t="s">
        <v>20</v>
      </c>
      <c r="B1265" s="5" t="s">
        <v>170</v>
      </c>
      <c r="C1265" s="5" t="s">
        <v>4021</v>
      </c>
      <c r="D1265" s="5" t="s">
        <v>468</v>
      </c>
      <c r="E1265" s="5" t="s">
        <v>4022</v>
      </c>
      <c r="F1265" s="6" t="s">
        <v>4023</v>
      </c>
    </row>
    <row r="1266">
      <c r="A1266" s="5" t="s">
        <v>20</v>
      </c>
      <c r="B1266" s="5" t="s">
        <v>171</v>
      </c>
      <c r="C1266" s="5" t="s">
        <v>4024</v>
      </c>
      <c r="D1266" s="5" t="s">
        <v>468</v>
      </c>
      <c r="E1266" s="5" t="s">
        <v>4025</v>
      </c>
      <c r="F1266" s="6" t="s">
        <v>4026</v>
      </c>
    </row>
    <row r="1267">
      <c r="A1267" s="5" t="s">
        <v>20</v>
      </c>
      <c r="B1267" s="5" t="s">
        <v>171</v>
      </c>
      <c r="C1267" s="5" t="s">
        <v>4027</v>
      </c>
      <c r="D1267" s="5" t="s">
        <v>468</v>
      </c>
      <c r="E1267" s="5" t="s">
        <v>4028</v>
      </c>
      <c r="F1267" s="6" t="s">
        <v>4029</v>
      </c>
    </row>
    <row r="1268">
      <c r="A1268" s="5" t="s">
        <v>20</v>
      </c>
      <c r="B1268" s="5" t="s">
        <v>171</v>
      </c>
      <c r="C1268" s="5" t="s">
        <v>4030</v>
      </c>
      <c r="D1268" s="5" t="s">
        <v>468</v>
      </c>
      <c r="E1268" s="5" t="s">
        <v>4031</v>
      </c>
      <c r="F1268" s="6" t="s">
        <v>4032</v>
      </c>
    </row>
    <row r="1269">
      <c r="A1269" s="5" t="s">
        <v>20</v>
      </c>
      <c r="B1269" s="5" t="s">
        <v>171</v>
      </c>
      <c r="C1269" s="5" t="s">
        <v>4033</v>
      </c>
      <c r="D1269" s="5" t="s">
        <v>468</v>
      </c>
      <c r="E1269" s="5" t="s">
        <v>4034</v>
      </c>
      <c r="F1269" s="6" t="s">
        <v>4035</v>
      </c>
    </row>
    <row r="1270">
      <c r="A1270" s="5" t="s">
        <v>20</v>
      </c>
      <c r="B1270" s="5" t="s">
        <v>171</v>
      </c>
      <c r="C1270" s="5" t="s">
        <v>4036</v>
      </c>
      <c r="D1270" s="5" t="s">
        <v>468</v>
      </c>
      <c r="E1270" s="5" t="s">
        <v>4037</v>
      </c>
      <c r="F1270" s="6" t="s">
        <v>4038</v>
      </c>
    </row>
    <row r="1271">
      <c r="A1271" s="5" t="s">
        <v>20</v>
      </c>
      <c r="B1271" s="5" t="s">
        <v>171</v>
      </c>
      <c r="C1271" s="5" t="s">
        <v>4039</v>
      </c>
      <c r="D1271" s="5" t="s">
        <v>468</v>
      </c>
      <c r="E1271" s="5" t="s">
        <v>4040</v>
      </c>
      <c r="F1271" s="6" t="s">
        <v>4041</v>
      </c>
    </row>
    <row r="1272">
      <c r="A1272" s="5" t="s">
        <v>20</v>
      </c>
      <c r="B1272" s="5" t="s">
        <v>171</v>
      </c>
      <c r="C1272" s="5" t="s">
        <v>4042</v>
      </c>
      <c r="D1272" s="5" t="s">
        <v>468</v>
      </c>
      <c r="E1272" s="5" t="s">
        <v>4043</v>
      </c>
      <c r="F1272" s="6" t="s">
        <v>4044</v>
      </c>
    </row>
    <row r="1273">
      <c r="A1273" s="5" t="s">
        <v>20</v>
      </c>
      <c r="B1273" s="5" t="s">
        <v>171</v>
      </c>
      <c r="C1273" s="5" t="s">
        <v>4045</v>
      </c>
      <c r="D1273" s="5" t="s">
        <v>468</v>
      </c>
      <c r="E1273" s="5" t="s">
        <v>4046</v>
      </c>
      <c r="F1273" s="6" t="s">
        <v>4047</v>
      </c>
    </row>
    <row r="1274">
      <c r="A1274" s="5" t="s">
        <v>20</v>
      </c>
      <c r="B1274" s="5" t="s">
        <v>171</v>
      </c>
      <c r="C1274" s="5" t="s">
        <v>4048</v>
      </c>
      <c r="D1274" s="5" t="s">
        <v>468</v>
      </c>
      <c r="E1274" s="5" t="s">
        <v>4049</v>
      </c>
      <c r="F1274" s="6" t="s">
        <v>4050</v>
      </c>
    </row>
    <row r="1275">
      <c r="A1275" s="5" t="s">
        <v>20</v>
      </c>
      <c r="B1275" s="5" t="s">
        <v>171</v>
      </c>
      <c r="C1275" s="5" t="s">
        <v>4051</v>
      </c>
      <c r="D1275" s="5" t="s">
        <v>468</v>
      </c>
      <c r="E1275" s="5" t="s">
        <v>4052</v>
      </c>
      <c r="F1275" s="6" t="s">
        <v>4053</v>
      </c>
    </row>
    <row r="1276">
      <c r="A1276" s="5" t="s">
        <v>20</v>
      </c>
      <c r="B1276" s="5" t="s">
        <v>171</v>
      </c>
      <c r="C1276" s="5" t="s">
        <v>4054</v>
      </c>
      <c r="D1276" s="5" t="s">
        <v>468</v>
      </c>
      <c r="E1276" s="5" t="s">
        <v>4055</v>
      </c>
      <c r="F1276" s="6" t="s">
        <v>4056</v>
      </c>
    </row>
    <row r="1277">
      <c r="A1277" s="5" t="s">
        <v>20</v>
      </c>
      <c r="B1277" s="5" t="s">
        <v>171</v>
      </c>
      <c r="C1277" s="5" t="s">
        <v>4057</v>
      </c>
      <c r="D1277" s="5" t="s">
        <v>548</v>
      </c>
      <c r="E1277" s="5" t="s">
        <v>4058</v>
      </c>
      <c r="F1277" s="6" t="s">
        <v>4059</v>
      </c>
    </row>
    <row r="1278">
      <c r="A1278" s="5" t="s">
        <v>20</v>
      </c>
      <c r="B1278" s="5" t="s">
        <v>171</v>
      </c>
      <c r="C1278" s="5" t="s">
        <v>4060</v>
      </c>
      <c r="D1278" s="5" t="s">
        <v>468</v>
      </c>
      <c r="E1278" s="5" t="s">
        <v>4061</v>
      </c>
      <c r="F1278" s="6" t="s">
        <v>4062</v>
      </c>
    </row>
    <row r="1279">
      <c r="A1279" s="5" t="s">
        <v>20</v>
      </c>
      <c r="B1279" s="5" t="s">
        <v>171</v>
      </c>
      <c r="C1279" s="5" t="s">
        <v>4063</v>
      </c>
      <c r="D1279" s="5" t="s">
        <v>468</v>
      </c>
      <c r="E1279" s="5" t="s">
        <v>4064</v>
      </c>
      <c r="F1279" s="6" t="s">
        <v>4065</v>
      </c>
    </row>
    <row r="1280">
      <c r="A1280" s="5" t="s">
        <v>20</v>
      </c>
      <c r="B1280" s="5" t="s">
        <v>171</v>
      </c>
      <c r="C1280" s="5" t="s">
        <v>4066</v>
      </c>
      <c r="D1280" s="5" t="s">
        <v>468</v>
      </c>
      <c r="E1280" s="5" t="s">
        <v>4067</v>
      </c>
      <c r="F1280" s="6" t="s">
        <v>4068</v>
      </c>
    </row>
    <row r="1281">
      <c r="A1281" s="5" t="s">
        <v>20</v>
      </c>
      <c r="B1281" s="5" t="s">
        <v>171</v>
      </c>
      <c r="C1281" s="5" t="s">
        <v>4069</v>
      </c>
      <c r="D1281" s="5" t="s">
        <v>468</v>
      </c>
      <c r="E1281" s="5" t="s">
        <v>4070</v>
      </c>
      <c r="F1281" s="6" t="s">
        <v>4071</v>
      </c>
    </row>
    <row r="1282">
      <c r="A1282" s="5" t="s">
        <v>20</v>
      </c>
      <c r="B1282" s="5" t="s">
        <v>171</v>
      </c>
      <c r="C1282" s="5" t="s">
        <v>4072</v>
      </c>
      <c r="D1282" s="5" t="s">
        <v>468</v>
      </c>
      <c r="E1282" s="5" t="s">
        <v>4073</v>
      </c>
      <c r="F1282" s="6" t="s">
        <v>4074</v>
      </c>
    </row>
    <row r="1283">
      <c r="A1283" s="5" t="s">
        <v>20</v>
      </c>
      <c r="B1283" s="5" t="s">
        <v>171</v>
      </c>
      <c r="C1283" s="5" t="s">
        <v>4075</v>
      </c>
      <c r="D1283" s="5" t="s">
        <v>468</v>
      </c>
      <c r="E1283" s="5" t="s">
        <v>4076</v>
      </c>
      <c r="F1283" s="6" t="s">
        <v>4077</v>
      </c>
    </row>
    <row r="1284">
      <c r="A1284" s="5" t="s">
        <v>20</v>
      </c>
      <c r="B1284" s="5" t="s">
        <v>171</v>
      </c>
      <c r="C1284" s="5" t="s">
        <v>4078</v>
      </c>
      <c r="D1284" s="5" t="s">
        <v>468</v>
      </c>
      <c r="E1284" s="5"/>
      <c r="F1284" s="6" t="s">
        <v>4079</v>
      </c>
    </row>
    <row r="1285">
      <c r="A1285" s="5" t="s">
        <v>20</v>
      </c>
      <c r="B1285" s="5" t="s">
        <v>171</v>
      </c>
      <c r="C1285" s="5" t="s">
        <v>4080</v>
      </c>
      <c r="D1285" s="5" t="s">
        <v>468</v>
      </c>
      <c r="E1285" s="5" t="s">
        <v>4081</v>
      </c>
      <c r="F1285" s="6" t="s">
        <v>4082</v>
      </c>
    </row>
    <row r="1286">
      <c r="A1286" s="5" t="s">
        <v>20</v>
      </c>
      <c r="B1286" s="5" t="s">
        <v>172</v>
      </c>
      <c r="C1286" s="5" t="s">
        <v>4083</v>
      </c>
      <c r="D1286" s="5" t="s">
        <v>468</v>
      </c>
      <c r="E1286" s="5" t="s">
        <v>4011</v>
      </c>
      <c r="F1286" s="6" t="s">
        <v>4084</v>
      </c>
    </row>
    <row r="1287">
      <c r="A1287" s="5" t="s">
        <v>20</v>
      </c>
      <c r="B1287" s="5" t="s">
        <v>172</v>
      </c>
      <c r="C1287" s="5" t="s">
        <v>4085</v>
      </c>
      <c r="D1287" s="5" t="s">
        <v>468</v>
      </c>
      <c r="E1287" s="5" t="s">
        <v>4086</v>
      </c>
      <c r="F1287" s="6" t="s">
        <v>4087</v>
      </c>
    </row>
    <row r="1288">
      <c r="A1288" s="5" t="s">
        <v>20</v>
      </c>
      <c r="B1288" s="5" t="s">
        <v>172</v>
      </c>
      <c r="C1288" s="5" t="s">
        <v>4088</v>
      </c>
      <c r="D1288" s="5" t="s">
        <v>468</v>
      </c>
      <c r="E1288" s="5" t="s">
        <v>4089</v>
      </c>
      <c r="F1288" s="6" t="s">
        <v>4090</v>
      </c>
    </row>
    <row r="1289">
      <c r="A1289" s="5" t="s">
        <v>20</v>
      </c>
      <c r="B1289" s="5" t="s">
        <v>172</v>
      </c>
      <c r="C1289" s="5" t="s">
        <v>4091</v>
      </c>
      <c r="D1289" s="5" t="s">
        <v>468</v>
      </c>
      <c r="E1289" s="5" t="s">
        <v>4092</v>
      </c>
      <c r="F1289" s="6" t="s">
        <v>4093</v>
      </c>
    </row>
    <row r="1290">
      <c r="A1290" s="5" t="s">
        <v>20</v>
      </c>
      <c r="B1290" s="5" t="s">
        <v>172</v>
      </c>
      <c r="C1290" s="5" t="s">
        <v>4094</v>
      </c>
      <c r="D1290" s="5" t="s">
        <v>468</v>
      </c>
      <c r="E1290" s="5" t="s">
        <v>4095</v>
      </c>
      <c r="F1290" s="6" t="s">
        <v>4096</v>
      </c>
    </row>
    <row r="1291">
      <c r="A1291" s="5" t="s">
        <v>20</v>
      </c>
      <c r="B1291" s="5" t="s">
        <v>173</v>
      </c>
      <c r="C1291" s="5" t="s">
        <v>4097</v>
      </c>
      <c r="D1291" s="5" t="s">
        <v>468</v>
      </c>
      <c r="E1291" s="5" t="s">
        <v>4098</v>
      </c>
      <c r="F1291" s="6" t="s">
        <v>4099</v>
      </c>
    </row>
    <row r="1292">
      <c r="A1292" s="5" t="s">
        <v>20</v>
      </c>
      <c r="B1292" s="5" t="s">
        <v>173</v>
      </c>
      <c r="C1292" s="5" t="s">
        <v>4100</v>
      </c>
      <c r="D1292" s="5" t="s">
        <v>468</v>
      </c>
      <c r="E1292" s="5" t="s">
        <v>4101</v>
      </c>
      <c r="F1292" s="6" t="s">
        <v>4102</v>
      </c>
    </row>
    <row r="1293">
      <c r="A1293" s="5" t="s">
        <v>20</v>
      </c>
      <c r="B1293" s="5" t="s">
        <v>173</v>
      </c>
      <c r="C1293" s="5" t="s">
        <v>4103</v>
      </c>
      <c r="D1293" s="5" t="s">
        <v>468</v>
      </c>
      <c r="E1293" s="5" t="s">
        <v>4104</v>
      </c>
      <c r="F1293" s="6" t="s">
        <v>4105</v>
      </c>
    </row>
    <row r="1294">
      <c r="A1294" s="5" t="s">
        <v>20</v>
      </c>
      <c r="B1294" s="5" t="s">
        <v>173</v>
      </c>
      <c r="C1294" s="5" t="s">
        <v>4106</v>
      </c>
      <c r="D1294" s="5" t="s">
        <v>468</v>
      </c>
      <c r="E1294" s="5" t="s">
        <v>4107</v>
      </c>
      <c r="F1294" s="6" t="s">
        <v>4108</v>
      </c>
    </row>
    <row r="1295">
      <c r="A1295" s="5" t="s">
        <v>20</v>
      </c>
      <c r="B1295" s="5" t="s">
        <v>173</v>
      </c>
      <c r="C1295" s="5" t="s">
        <v>4109</v>
      </c>
      <c r="D1295" s="5" t="s">
        <v>468</v>
      </c>
      <c r="E1295" s="5" t="s">
        <v>4110</v>
      </c>
      <c r="F1295" s="6" t="s">
        <v>4111</v>
      </c>
    </row>
    <row r="1296">
      <c r="A1296" s="5" t="s">
        <v>20</v>
      </c>
      <c r="B1296" s="5" t="s">
        <v>174</v>
      </c>
      <c r="C1296" s="5" t="s">
        <v>4112</v>
      </c>
      <c r="D1296" s="5" t="s">
        <v>468</v>
      </c>
      <c r="E1296" s="5"/>
      <c r="F1296" s="6" t="s">
        <v>4113</v>
      </c>
    </row>
    <row r="1297">
      <c r="A1297" s="5" t="s">
        <v>20</v>
      </c>
      <c r="B1297" s="5" t="s">
        <v>174</v>
      </c>
      <c r="C1297" s="5" t="s">
        <v>4114</v>
      </c>
      <c r="D1297" s="5" t="s">
        <v>468</v>
      </c>
      <c r="E1297" s="5" t="s">
        <v>4115</v>
      </c>
      <c r="F1297" s="6" t="s">
        <v>4116</v>
      </c>
    </row>
    <row r="1298">
      <c r="A1298" s="5" t="s">
        <v>20</v>
      </c>
      <c r="B1298" s="5" t="s">
        <v>174</v>
      </c>
      <c r="C1298" s="5" t="s">
        <v>4117</v>
      </c>
      <c r="D1298" s="5" t="s">
        <v>468</v>
      </c>
      <c r="E1298" s="5" t="s">
        <v>4118</v>
      </c>
      <c r="F1298" s="6" t="s">
        <v>4119</v>
      </c>
    </row>
    <row r="1299">
      <c r="A1299" s="5" t="s">
        <v>20</v>
      </c>
      <c r="B1299" s="5" t="s">
        <v>174</v>
      </c>
      <c r="C1299" s="5" t="s">
        <v>4120</v>
      </c>
      <c r="D1299" s="5" t="s">
        <v>468</v>
      </c>
      <c r="E1299" s="5" t="s">
        <v>4121</v>
      </c>
      <c r="F1299" s="6" t="s">
        <v>4122</v>
      </c>
    </row>
    <row r="1300">
      <c r="A1300" s="5" t="s">
        <v>20</v>
      </c>
      <c r="B1300" s="5" t="s">
        <v>174</v>
      </c>
      <c r="C1300" s="5" t="s">
        <v>4123</v>
      </c>
      <c r="D1300" s="5" t="s">
        <v>468</v>
      </c>
      <c r="E1300" s="5" t="s">
        <v>4124</v>
      </c>
      <c r="F1300" s="6" t="s">
        <v>4125</v>
      </c>
    </row>
    <row r="1301">
      <c r="A1301" s="5" t="s">
        <v>20</v>
      </c>
      <c r="B1301" s="5" t="s">
        <v>175</v>
      </c>
      <c r="C1301" s="5" t="s">
        <v>4126</v>
      </c>
      <c r="D1301" s="5" t="s">
        <v>468</v>
      </c>
      <c r="E1301" s="5" t="s">
        <v>4127</v>
      </c>
      <c r="F1301" s="6" t="s">
        <v>4128</v>
      </c>
    </row>
    <row r="1302">
      <c r="A1302" s="5" t="s">
        <v>20</v>
      </c>
      <c r="B1302" s="5" t="s">
        <v>175</v>
      </c>
      <c r="C1302" s="5" t="s">
        <v>175</v>
      </c>
      <c r="D1302" s="5" t="s">
        <v>468</v>
      </c>
      <c r="E1302" s="5" t="s">
        <v>4129</v>
      </c>
      <c r="F1302" s="6" t="s">
        <v>4130</v>
      </c>
    </row>
    <row r="1303">
      <c r="A1303" s="5" t="s">
        <v>20</v>
      </c>
      <c r="B1303" s="5" t="s">
        <v>175</v>
      </c>
      <c r="C1303" s="5" t="s">
        <v>4131</v>
      </c>
      <c r="D1303" s="5" t="s">
        <v>468</v>
      </c>
      <c r="E1303" s="5" t="s">
        <v>4132</v>
      </c>
      <c r="F1303" s="6" t="s">
        <v>4133</v>
      </c>
    </row>
    <row r="1304">
      <c r="A1304" s="5" t="s">
        <v>20</v>
      </c>
      <c r="B1304" s="5" t="s">
        <v>176</v>
      </c>
      <c r="C1304" s="5" t="s">
        <v>4134</v>
      </c>
      <c r="D1304" s="5" t="s">
        <v>548</v>
      </c>
      <c r="E1304" s="5" t="s">
        <v>4135</v>
      </c>
      <c r="F1304" s="6" t="s">
        <v>4136</v>
      </c>
    </row>
    <row r="1305">
      <c r="A1305" s="5" t="s">
        <v>20</v>
      </c>
      <c r="B1305" s="5" t="s">
        <v>176</v>
      </c>
      <c r="C1305" s="5" t="s">
        <v>4137</v>
      </c>
      <c r="D1305" s="5" t="s">
        <v>468</v>
      </c>
      <c r="E1305" s="5" t="s">
        <v>4138</v>
      </c>
      <c r="F1305" s="6" t="s">
        <v>4139</v>
      </c>
    </row>
    <row r="1306">
      <c r="A1306" s="5" t="s">
        <v>20</v>
      </c>
      <c r="B1306" s="5" t="s">
        <v>177</v>
      </c>
      <c r="C1306" s="5" t="s">
        <v>4140</v>
      </c>
      <c r="D1306" s="5" t="s">
        <v>468</v>
      </c>
      <c r="E1306" s="5" t="s">
        <v>4141</v>
      </c>
      <c r="F1306" s="6" t="s">
        <v>4142</v>
      </c>
    </row>
    <row r="1307">
      <c r="A1307" s="5" t="s">
        <v>20</v>
      </c>
      <c r="B1307" s="5" t="s">
        <v>177</v>
      </c>
      <c r="C1307" s="5" t="s">
        <v>4143</v>
      </c>
      <c r="D1307" s="5" t="s">
        <v>468</v>
      </c>
      <c r="E1307" s="5" t="s">
        <v>4144</v>
      </c>
      <c r="F1307" s="6" t="s">
        <v>4145</v>
      </c>
    </row>
    <row r="1308">
      <c r="A1308" s="5" t="s">
        <v>20</v>
      </c>
      <c r="B1308" s="5" t="s">
        <v>177</v>
      </c>
      <c r="C1308" s="5" t="s">
        <v>4146</v>
      </c>
      <c r="D1308" s="5" t="s">
        <v>468</v>
      </c>
      <c r="E1308" s="5" t="s">
        <v>4147</v>
      </c>
      <c r="F1308" s="6" t="s">
        <v>4148</v>
      </c>
    </row>
    <row r="1309">
      <c r="A1309" s="5" t="s">
        <v>20</v>
      </c>
      <c r="B1309" s="5" t="s">
        <v>177</v>
      </c>
      <c r="C1309" s="5" t="s">
        <v>4149</v>
      </c>
      <c r="D1309" s="5" t="s">
        <v>468</v>
      </c>
      <c r="E1309" s="5" t="s">
        <v>4150</v>
      </c>
      <c r="F1309" s="6" t="s">
        <v>4151</v>
      </c>
    </row>
    <row r="1310">
      <c r="A1310" s="5" t="s">
        <v>20</v>
      </c>
      <c r="B1310" s="5" t="s">
        <v>177</v>
      </c>
      <c r="C1310" s="5" t="s">
        <v>177</v>
      </c>
      <c r="D1310" s="5" t="s">
        <v>468</v>
      </c>
      <c r="E1310" s="5" t="s">
        <v>4152</v>
      </c>
      <c r="F1310" s="6" t="s">
        <v>4153</v>
      </c>
    </row>
    <row r="1311">
      <c r="A1311" s="5" t="s">
        <v>21</v>
      </c>
      <c r="B1311" s="5" t="s">
        <v>178</v>
      </c>
      <c r="C1311" s="5" t="s">
        <v>4154</v>
      </c>
      <c r="D1311" s="5" t="s">
        <v>468</v>
      </c>
      <c r="E1311" s="5" t="s">
        <v>4155</v>
      </c>
      <c r="F1311" s="6" t="s">
        <v>4156</v>
      </c>
    </row>
    <row r="1312">
      <c r="A1312" s="5" t="s">
        <v>21</v>
      </c>
      <c r="B1312" s="5" t="s">
        <v>178</v>
      </c>
      <c r="C1312" s="5" t="s">
        <v>4157</v>
      </c>
      <c r="D1312" s="5" t="s">
        <v>468</v>
      </c>
      <c r="E1312" s="5" t="s">
        <v>4155</v>
      </c>
      <c r="F1312" s="6" t="s">
        <v>4158</v>
      </c>
    </row>
    <row r="1313">
      <c r="A1313" s="5" t="s">
        <v>21</v>
      </c>
      <c r="B1313" s="5" t="s">
        <v>179</v>
      </c>
      <c r="C1313" s="5" t="s">
        <v>4159</v>
      </c>
      <c r="D1313" s="5" t="s">
        <v>468</v>
      </c>
      <c r="E1313" s="5" t="s">
        <v>4160</v>
      </c>
      <c r="F1313" s="6" t="s">
        <v>4161</v>
      </c>
    </row>
    <row r="1314">
      <c r="A1314" s="5" t="s">
        <v>21</v>
      </c>
      <c r="B1314" s="5" t="s">
        <v>180</v>
      </c>
      <c r="C1314" s="5" t="s">
        <v>180</v>
      </c>
      <c r="D1314" s="5" t="s">
        <v>468</v>
      </c>
      <c r="E1314" s="5" t="s">
        <v>4162</v>
      </c>
      <c r="F1314" s="6" t="s">
        <v>4163</v>
      </c>
    </row>
    <row r="1315">
      <c r="A1315" s="5" t="s">
        <v>21</v>
      </c>
      <c r="B1315" s="5" t="s">
        <v>181</v>
      </c>
      <c r="C1315" s="5" t="s">
        <v>4164</v>
      </c>
      <c r="D1315" s="5" t="s">
        <v>468</v>
      </c>
      <c r="E1315" s="5" t="s">
        <v>4165</v>
      </c>
      <c r="F1315" s="6" t="s">
        <v>4166</v>
      </c>
    </row>
    <row r="1316">
      <c r="A1316" s="5" t="s">
        <v>21</v>
      </c>
      <c r="B1316" s="5" t="s">
        <v>181</v>
      </c>
      <c r="C1316" s="5" t="s">
        <v>4167</v>
      </c>
      <c r="D1316" s="5" t="s">
        <v>468</v>
      </c>
      <c r="E1316" s="5" t="s">
        <v>4168</v>
      </c>
      <c r="F1316" s="6" t="s">
        <v>4169</v>
      </c>
    </row>
    <row r="1317">
      <c r="A1317" s="5" t="s">
        <v>21</v>
      </c>
      <c r="B1317" s="5" t="s">
        <v>181</v>
      </c>
      <c r="C1317" s="5" t="s">
        <v>181</v>
      </c>
      <c r="D1317" s="5" t="s">
        <v>468</v>
      </c>
      <c r="E1317" s="5" t="s">
        <v>4170</v>
      </c>
      <c r="F1317" s="6" t="s">
        <v>4171</v>
      </c>
    </row>
    <row r="1318">
      <c r="A1318" s="5" t="s">
        <v>21</v>
      </c>
      <c r="B1318" s="5" t="s">
        <v>181</v>
      </c>
      <c r="C1318" s="5" t="s">
        <v>4172</v>
      </c>
      <c r="D1318" s="5" t="s">
        <v>468</v>
      </c>
      <c r="E1318" s="5" t="s">
        <v>4173</v>
      </c>
      <c r="F1318" s="6" t="s">
        <v>4174</v>
      </c>
    </row>
    <row r="1319">
      <c r="A1319" s="5" t="s">
        <v>21</v>
      </c>
      <c r="B1319" s="5" t="s">
        <v>181</v>
      </c>
      <c r="C1319" s="5" t="s">
        <v>4175</v>
      </c>
      <c r="D1319" s="5" t="s">
        <v>468</v>
      </c>
      <c r="E1319" s="5" t="s">
        <v>4176</v>
      </c>
      <c r="F1319" s="6" t="s">
        <v>4177</v>
      </c>
    </row>
    <row r="1320">
      <c r="A1320" s="5" t="s">
        <v>21</v>
      </c>
      <c r="B1320" s="5" t="s">
        <v>181</v>
      </c>
      <c r="C1320" s="5" t="s">
        <v>4178</v>
      </c>
      <c r="D1320" s="5" t="s">
        <v>468</v>
      </c>
      <c r="E1320" s="5" t="s">
        <v>4179</v>
      </c>
      <c r="F1320" s="6" t="s">
        <v>4180</v>
      </c>
    </row>
    <row r="1321">
      <c r="A1321" s="5" t="s">
        <v>21</v>
      </c>
      <c r="B1321" s="5" t="s">
        <v>181</v>
      </c>
      <c r="C1321" s="5" t="s">
        <v>4181</v>
      </c>
      <c r="D1321" s="5" t="s">
        <v>468</v>
      </c>
      <c r="E1321" s="5"/>
      <c r="F1321" s="6" t="s">
        <v>4182</v>
      </c>
    </row>
    <row r="1322">
      <c r="A1322" s="5" t="s">
        <v>21</v>
      </c>
      <c r="B1322" s="5" t="s">
        <v>181</v>
      </c>
      <c r="C1322" s="5" t="s">
        <v>4183</v>
      </c>
      <c r="D1322" s="5" t="s">
        <v>468</v>
      </c>
      <c r="E1322" s="5" t="s">
        <v>4184</v>
      </c>
      <c r="F1322" s="6" t="s">
        <v>4185</v>
      </c>
    </row>
    <row r="1323">
      <c r="A1323" s="5" t="s">
        <v>21</v>
      </c>
      <c r="B1323" s="5" t="s">
        <v>181</v>
      </c>
      <c r="C1323" s="5" t="s">
        <v>4186</v>
      </c>
      <c r="D1323" s="5" t="s">
        <v>468</v>
      </c>
      <c r="E1323" s="5" t="s">
        <v>4187</v>
      </c>
      <c r="F1323" s="6" t="s">
        <v>4188</v>
      </c>
    </row>
    <row r="1324">
      <c r="A1324" s="5" t="s">
        <v>21</v>
      </c>
      <c r="B1324" s="5" t="s">
        <v>181</v>
      </c>
      <c r="C1324" s="5" t="s">
        <v>4189</v>
      </c>
      <c r="D1324" s="5" t="s">
        <v>548</v>
      </c>
      <c r="E1324" s="5" t="s">
        <v>4190</v>
      </c>
      <c r="F1324" s="6" t="s">
        <v>4191</v>
      </c>
    </row>
    <row r="1325">
      <c r="A1325" s="5" t="s">
        <v>21</v>
      </c>
      <c r="B1325" s="5" t="s">
        <v>182</v>
      </c>
      <c r="C1325" s="5" t="s">
        <v>4192</v>
      </c>
      <c r="D1325" s="5" t="s">
        <v>468</v>
      </c>
      <c r="E1325" s="5" t="s">
        <v>4193</v>
      </c>
      <c r="F1325" s="6" t="s">
        <v>4194</v>
      </c>
    </row>
    <row r="1326">
      <c r="A1326" s="5" t="s">
        <v>21</v>
      </c>
      <c r="B1326" s="5" t="s">
        <v>182</v>
      </c>
      <c r="C1326" s="5" t="s">
        <v>4195</v>
      </c>
      <c r="D1326" s="5" t="s">
        <v>468</v>
      </c>
      <c r="E1326" s="5" t="s">
        <v>4196</v>
      </c>
      <c r="F1326" s="6" t="s">
        <v>4197</v>
      </c>
    </row>
    <row r="1327">
      <c r="A1327" s="5" t="s">
        <v>21</v>
      </c>
      <c r="B1327" s="5" t="s">
        <v>183</v>
      </c>
      <c r="C1327" s="5" t="s">
        <v>4198</v>
      </c>
      <c r="D1327" s="5" t="s">
        <v>468</v>
      </c>
      <c r="E1327" s="5"/>
      <c r="F1327" s="6" t="s">
        <v>4199</v>
      </c>
    </row>
    <row r="1328">
      <c r="A1328" s="5" t="s">
        <v>21</v>
      </c>
      <c r="B1328" s="5" t="s">
        <v>183</v>
      </c>
      <c r="C1328" s="5" t="s">
        <v>4200</v>
      </c>
      <c r="D1328" s="5" t="s">
        <v>458</v>
      </c>
      <c r="E1328" s="5" t="s">
        <v>4201</v>
      </c>
      <c r="F1328" s="6" t="s">
        <v>4202</v>
      </c>
    </row>
    <row r="1329">
      <c r="A1329" s="5" t="s">
        <v>21</v>
      </c>
      <c r="B1329" s="5" t="s">
        <v>184</v>
      </c>
      <c r="C1329" s="5" t="s">
        <v>4203</v>
      </c>
      <c r="D1329" s="5" t="s">
        <v>468</v>
      </c>
      <c r="E1329" s="5" t="s">
        <v>4204</v>
      </c>
      <c r="F1329" s="6" t="s">
        <v>4205</v>
      </c>
    </row>
    <row r="1330">
      <c r="A1330" s="5" t="s">
        <v>21</v>
      </c>
      <c r="B1330" s="5" t="s">
        <v>184</v>
      </c>
      <c r="C1330" s="5" t="s">
        <v>4206</v>
      </c>
      <c r="D1330" s="5" t="s">
        <v>468</v>
      </c>
      <c r="E1330" s="5" t="s">
        <v>4204</v>
      </c>
      <c r="F1330" s="6" t="s">
        <v>4207</v>
      </c>
    </row>
    <row r="1331">
      <c r="A1331" s="5" t="s">
        <v>21</v>
      </c>
      <c r="B1331" s="5" t="s">
        <v>184</v>
      </c>
      <c r="C1331" s="5" t="s">
        <v>184</v>
      </c>
      <c r="D1331" s="5" t="s">
        <v>468</v>
      </c>
      <c r="E1331" s="5" t="s">
        <v>4208</v>
      </c>
      <c r="F1331" s="6" t="s">
        <v>4209</v>
      </c>
    </row>
    <row r="1332">
      <c r="A1332" s="5" t="s">
        <v>21</v>
      </c>
      <c r="B1332" s="5" t="s">
        <v>184</v>
      </c>
      <c r="C1332" s="5" t="s">
        <v>4210</v>
      </c>
      <c r="D1332" s="5" t="s">
        <v>468</v>
      </c>
      <c r="E1332" s="5" t="s">
        <v>4211</v>
      </c>
      <c r="F1332" s="6" t="s">
        <v>4212</v>
      </c>
    </row>
    <row r="1333">
      <c r="A1333" s="5" t="s">
        <v>21</v>
      </c>
      <c r="B1333" s="5" t="s">
        <v>185</v>
      </c>
      <c r="C1333" s="5" t="s">
        <v>4213</v>
      </c>
      <c r="D1333" s="5" t="s">
        <v>468</v>
      </c>
      <c r="E1333" s="5" t="s">
        <v>4214</v>
      </c>
      <c r="F1333" s="6" t="s">
        <v>4215</v>
      </c>
    </row>
    <row r="1334">
      <c r="A1334" s="5" t="s">
        <v>21</v>
      </c>
      <c r="B1334" s="5" t="s">
        <v>185</v>
      </c>
      <c r="C1334" s="5" t="s">
        <v>4216</v>
      </c>
      <c r="D1334" s="5" t="s">
        <v>468</v>
      </c>
      <c r="E1334" s="5" t="s">
        <v>4217</v>
      </c>
      <c r="F1334" s="6" t="s">
        <v>4218</v>
      </c>
    </row>
    <row r="1335">
      <c r="A1335" s="5" t="s">
        <v>21</v>
      </c>
      <c r="B1335" s="5" t="s">
        <v>186</v>
      </c>
      <c r="C1335" s="5" t="s">
        <v>4219</v>
      </c>
      <c r="D1335" s="5" t="s">
        <v>468</v>
      </c>
      <c r="E1335" s="5" t="s">
        <v>4220</v>
      </c>
      <c r="F1335" s="6" t="s">
        <v>4221</v>
      </c>
    </row>
    <row r="1336">
      <c r="A1336" s="5" t="s">
        <v>21</v>
      </c>
      <c r="B1336" s="5" t="s">
        <v>186</v>
      </c>
      <c r="C1336" s="5" t="s">
        <v>4222</v>
      </c>
      <c r="D1336" s="5" t="s">
        <v>468</v>
      </c>
      <c r="E1336" s="5" t="s">
        <v>4223</v>
      </c>
      <c r="F1336" s="6" t="s">
        <v>4224</v>
      </c>
    </row>
    <row r="1337">
      <c r="A1337" s="5" t="s">
        <v>21</v>
      </c>
      <c r="B1337" s="5" t="s">
        <v>186</v>
      </c>
      <c r="C1337" s="5" t="s">
        <v>4225</v>
      </c>
      <c r="D1337" s="5" t="s">
        <v>468</v>
      </c>
      <c r="E1337" s="5" t="s">
        <v>4226</v>
      </c>
      <c r="F1337" s="6" t="s">
        <v>4227</v>
      </c>
    </row>
    <row r="1338">
      <c r="A1338" s="5" t="s">
        <v>21</v>
      </c>
      <c r="B1338" s="5" t="s">
        <v>186</v>
      </c>
      <c r="C1338" s="5" t="s">
        <v>4228</v>
      </c>
      <c r="D1338" s="5" t="s">
        <v>548</v>
      </c>
      <c r="E1338" s="5" t="s">
        <v>4229</v>
      </c>
      <c r="F1338" s="6" t="s">
        <v>4230</v>
      </c>
    </row>
    <row r="1339">
      <c r="A1339" s="5" t="s">
        <v>21</v>
      </c>
      <c r="B1339" s="5" t="s">
        <v>186</v>
      </c>
      <c r="C1339" s="5" t="s">
        <v>186</v>
      </c>
      <c r="D1339" s="5" t="s">
        <v>548</v>
      </c>
      <c r="E1339" s="5" t="s">
        <v>4231</v>
      </c>
      <c r="F1339" s="6" t="s">
        <v>4232</v>
      </c>
    </row>
    <row r="1340">
      <c r="A1340" s="5" t="s">
        <v>21</v>
      </c>
      <c r="B1340" s="5" t="s">
        <v>186</v>
      </c>
      <c r="C1340" s="5" t="s">
        <v>4233</v>
      </c>
      <c r="D1340" s="5" t="s">
        <v>468</v>
      </c>
      <c r="E1340" s="5" t="s">
        <v>4234</v>
      </c>
      <c r="F1340" s="6" t="s">
        <v>4235</v>
      </c>
    </row>
    <row r="1341">
      <c r="A1341" s="5" t="s">
        <v>21</v>
      </c>
      <c r="B1341" s="5" t="s">
        <v>187</v>
      </c>
      <c r="C1341" s="5" t="s">
        <v>4236</v>
      </c>
      <c r="D1341" s="5" t="s">
        <v>468</v>
      </c>
      <c r="E1341" s="5" t="s">
        <v>4237</v>
      </c>
      <c r="F1341" s="6" t="s">
        <v>4238</v>
      </c>
    </row>
    <row r="1342">
      <c r="A1342" s="5" t="s">
        <v>21</v>
      </c>
      <c r="B1342" s="5" t="s">
        <v>187</v>
      </c>
      <c r="C1342" s="5" t="s">
        <v>187</v>
      </c>
      <c r="D1342" s="5" t="s">
        <v>468</v>
      </c>
      <c r="E1342" s="5" t="s">
        <v>4239</v>
      </c>
      <c r="F1342" s="6" t="s">
        <v>4240</v>
      </c>
    </row>
    <row r="1343">
      <c r="A1343" s="5" t="s">
        <v>21</v>
      </c>
      <c r="B1343" s="5" t="s">
        <v>188</v>
      </c>
      <c r="C1343" s="5" t="s">
        <v>188</v>
      </c>
      <c r="D1343" s="5" t="s">
        <v>468</v>
      </c>
      <c r="E1343" s="5" t="s">
        <v>4241</v>
      </c>
      <c r="F1343" s="6" t="s">
        <v>4242</v>
      </c>
    </row>
    <row r="1344">
      <c r="A1344" s="5" t="s">
        <v>21</v>
      </c>
      <c r="B1344" s="5" t="s">
        <v>189</v>
      </c>
      <c r="C1344" s="5" t="s">
        <v>189</v>
      </c>
      <c r="D1344" s="5" t="s">
        <v>468</v>
      </c>
      <c r="E1344" s="5" t="s">
        <v>4243</v>
      </c>
      <c r="F1344" s="6" t="s">
        <v>4244</v>
      </c>
    </row>
    <row r="1345">
      <c r="A1345" s="5" t="s">
        <v>21</v>
      </c>
      <c r="B1345" s="5" t="s">
        <v>189</v>
      </c>
      <c r="C1345" s="5" t="s">
        <v>4245</v>
      </c>
      <c r="D1345" s="5" t="s">
        <v>468</v>
      </c>
      <c r="E1345" s="5" t="s">
        <v>4246</v>
      </c>
      <c r="F1345" s="6" t="s">
        <v>4247</v>
      </c>
    </row>
    <row r="1346">
      <c r="A1346" s="5" t="s">
        <v>21</v>
      </c>
      <c r="B1346" s="5" t="s">
        <v>189</v>
      </c>
      <c r="C1346" s="5" t="s">
        <v>4248</v>
      </c>
      <c r="D1346" s="5" t="s">
        <v>468</v>
      </c>
      <c r="E1346" s="5" t="s">
        <v>4249</v>
      </c>
      <c r="F1346" s="6" t="s">
        <v>4250</v>
      </c>
    </row>
    <row r="1347">
      <c r="A1347" s="5" t="s">
        <v>21</v>
      </c>
      <c r="B1347" s="5" t="s">
        <v>189</v>
      </c>
      <c r="C1347" s="5" t="s">
        <v>4251</v>
      </c>
      <c r="D1347" s="5" t="s">
        <v>468</v>
      </c>
      <c r="E1347" s="5" t="s">
        <v>4252</v>
      </c>
      <c r="F1347" s="6" t="s">
        <v>4253</v>
      </c>
    </row>
    <row r="1348">
      <c r="A1348" s="5" t="s">
        <v>21</v>
      </c>
      <c r="B1348" s="5" t="s">
        <v>189</v>
      </c>
      <c r="C1348" s="5" t="s">
        <v>4254</v>
      </c>
      <c r="D1348" s="5" t="s">
        <v>468</v>
      </c>
      <c r="E1348" s="5" t="s">
        <v>4255</v>
      </c>
      <c r="F1348" s="6" t="s">
        <v>4256</v>
      </c>
    </row>
    <row r="1349">
      <c r="A1349" s="5" t="s">
        <v>21</v>
      </c>
      <c r="B1349" s="5" t="s">
        <v>189</v>
      </c>
      <c r="C1349" s="5" t="s">
        <v>4257</v>
      </c>
      <c r="D1349" s="5" t="s">
        <v>468</v>
      </c>
      <c r="E1349" s="5" t="s">
        <v>4258</v>
      </c>
      <c r="F1349" s="6" t="s">
        <v>4259</v>
      </c>
    </row>
    <row r="1350">
      <c r="A1350" s="5" t="s">
        <v>21</v>
      </c>
      <c r="B1350" s="5" t="s">
        <v>189</v>
      </c>
      <c r="C1350" s="5" t="s">
        <v>4260</v>
      </c>
      <c r="D1350" s="5" t="s">
        <v>468</v>
      </c>
      <c r="E1350" s="5" t="s">
        <v>4261</v>
      </c>
      <c r="F1350" s="6" t="s">
        <v>4262</v>
      </c>
    </row>
    <row r="1351">
      <c r="A1351" s="5" t="s">
        <v>21</v>
      </c>
      <c r="B1351" s="5" t="s">
        <v>189</v>
      </c>
      <c r="C1351" s="5" t="s">
        <v>21</v>
      </c>
      <c r="D1351" s="5" t="s">
        <v>468</v>
      </c>
      <c r="E1351" s="5"/>
      <c r="F1351" s="6" t="s">
        <v>4263</v>
      </c>
    </row>
    <row r="1352">
      <c r="A1352" s="5" t="s">
        <v>21</v>
      </c>
      <c r="B1352" s="5" t="s">
        <v>189</v>
      </c>
      <c r="C1352" s="5" t="s">
        <v>4264</v>
      </c>
      <c r="D1352" s="5" t="s">
        <v>468</v>
      </c>
      <c r="E1352" s="5" t="s">
        <v>4265</v>
      </c>
      <c r="F1352" s="6" t="s">
        <v>4266</v>
      </c>
    </row>
    <row r="1353">
      <c r="A1353" s="5" t="s">
        <v>21</v>
      </c>
      <c r="B1353" s="5" t="s">
        <v>189</v>
      </c>
      <c r="C1353" s="5" t="s">
        <v>4267</v>
      </c>
      <c r="D1353" s="5" t="s">
        <v>468</v>
      </c>
      <c r="E1353" s="5" t="s">
        <v>4268</v>
      </c>
      <c r="F1353" s="6" t="s">
        <v>4269</v>
      </c>
    </row>
    <row r="1354">
      <c r="A1354" s="5" t="s">
        <v>21</v>
      </c>
      <c r="B1354" s="5" t="s">
        <v>189</v>
      </c>
      <c r="C1354" s="5" t="s">
        <v>4270</v>
      </c>
      <c r="D1354" s="5" t="s">
        <v>548</v>
      </c>
      <c r="E1354" s="5" t="s">
        <v>4271</v>
      </c>
      <c r="F1354" s="6" t="s">
        <v>4272</v>
      </c>
    </row>
    <row r="1355">
      <c r="A1355" s="5" t="s">
        <v>21</v>
      </c>
      <c r="B1355" s="5" t="s">
        <v>189</v>
      </c>
      <c r="C1355" s="5" t="s">
        <v>4273</v>
      </c>
      <c r="D1355" s="5" t="s">
        <v>468</v>
      </c>
      <c r="E1355" s="5" t="s">
        <v>4274</v>
      </c>
      <c r="F1355" s="6" t="s">
        <v>4275</v>
      </c>
    </row>
    <row r="1356">
      <c r="A1356" s="5" t="s">
        <v>21</v>
      </c>
      <c r="B1356" s="5" t="s">
        <v>190</v>
      </c>
      <c r="C1356" s="5" t="s">
        <v>4276</v>
      </c>
      <c r="D1356" s="5" t="s">
        <v>468</v>
      </c>
      <c r="E1356" s="5" t="s">
        <v>4277</v>
      </c>
      <c r="F1356" s="6" t="s">
        <v>4278</v>
      </c>
    </row>
    <row r="1357">
      <c r="A1357" s="5" t="s">
        <v>21</v>
      </c>
      <c r="B1357" s="5" t="s">
        <v>190</v>
      </c>
      <c r="C1357" s="5" t="s">
        <v>4279</v>
      </c>
      <c r="D1357" s="5" t="s">
        <v>548</v>
      </c>
      <c r="E1357" s="5" t="s">
        <v>4280</v>
      </c>
      <c r="F1357" s="6" t="s">
        <v>4281</v>
      </c>
    </row>
    <row r="1358">
      <c r="A1358" s="5" t="s">
        <v>21</v>
      </c>
      <c r="B1358" s="5" t="s">
        <v>190</v>
      </c>
      <c r="C1358" s="5" t="s">
        <v>4282</v>
      </c>
      <c r="D1358" s="5" t="s">
        <v>458</v>
      </c>
      <c r="E1358" s="5" t="s">
        <v>4280</v>
      </c>
      <c r="F1358" s="6" t="s">
        <v>4283</v>
      </c>
    </row>
    <row r="1359">
      <c r="A1359" s="5" t="s">
        <v>21</v>
      </c>
      <c r="B1359" s="5" t="s">
        <v>191</v>
      </c>
      <c r="C1359" s="5" t="s">
        <v>4284</v>
      </c>
      <c r="D1359" s="5" t="s">
        <v>468</v>
      </c>
      <c r="E1359" s="5" t="s">
        <v>4285</v>
      </c>
      <c r="F1359" s="6" t="s">
        <v>4286</v>
      </c>
    </row>
    <row r="1360">
      <c r="A1360" s="5" t="s">
        <v>21</v>
      </c>
      <c r="B1360" s="5" t="s">
        <v>191</v>
      </c>
      <c r="C1360" s="5" t="s">
        <v>4287</v>
      </c>
      <c r="D1360" s="5" t="s">
        <v>468</v>
      </c>
      <c r="E1360" s="5"/>
      <c r="F1360" s="6" t="s">
        <v>4288</v>
      </c>
    </row>
    <row r="1361">
      <c r="A1361" s="5" t="s">
        <v>21</v>
      </c>
      <c r="B1361" s="5" t="s">
        <v>191</v>
      </c>
      <c r="C1361" s="5" t="s">
        <v>4289</v>
      </c>
      <c r="D1361" s="5" t="s">
        <v>468</v>
      </c>
      <c r="E1361" s="5" t="s">
        <v>4290</v>
      </c>
      <c r="F1361" s="6" t="s">
        <v>4291</v>
      </c>
    </row>
    <row r="1362">
      <c r="A1362" s="5" t="s">
        <v>21</v>
      </c>
      <c r="B1362" s="5" t="s">
        <v>191</v>
      </c>
      <c r="C1362" s="5" t="s">
        <v>4292</v>
      </c>
      <c r="D1362" s="5" t="s">
        <v>468</v>
      </c>
      <c r="E1362" s="5" t="s">
        <v>4293</v>
      </c>
      <c r="F1362" s="6" t="s">
        <v>4294</v>
      </c>
    </row>
    <row r="1363">
      <c r="A1363" s="5" t="s">
        <v>21</v>
      </c>
      <c r="B1363" s="5" t="s">
        <v>191</v>
      </c>
      <c r="C1363" s="5" t="s">
        <v>4295</v>
      </c>
      <c r="D1363" s="5" t="s">
        <v>468</v>
      </c>
      <c r="E1363" s="5"/>
      <c r="F1363" s="6" t="s">
        <v>4296</v>
      </c>
    </row>
    <row r="1364">
      <c r="A1364" s="5" t="s">
        <v>21</v>
      </c>
      <c r="B1364" s="5" t="s">
        <v>191</v>
      </c>
      <c r="C1364" s="5" t="s">
        <v>4297</v>
      </c>
      <c r="D1364" s="5" t="s">
        <v>468</v>
      </c>
      <c r="E1364" s="5"/>
      <c r="F1364" s="6" t="s">
        <v>4298</v>
      </c>
    </row>
    <row r="1365">
      <c r="A1365" s="5" t="s">
        <v>21</v>
      </c>
      <c r="B1365" s="5" t="s">
        <v>191</v>
      </c>
      <c r="C1365" s="5" t="s">
        <v>191</v>
      </c>
      <c r="D1365" s="5" t="s">
        <v>468</v>
      </c>
      <c r="E1365" s="5" t="s">
        <v>4299</v>
      </c>
      <c r="F1365" s="6" t="s">
        <v>4300</v>
      </c>
    </row>
    <row r="1366">
      <c r="A1366" s="5" t="s">
        <v>21</v>
      </c>
      <c r="B1366" s="5" t="s">
        <v>191</v>
      </c>
      <c r="C1366" s="5" t="s">
        <v>4301</v>
      </c>
      <c r="D1366" s="5" t="s">
        <v>468</v>
      </c>
      <c r="E1366" s="5" t="s">
        <v>4302</v>
      </c>
      <c r="F1366" s="6" t="s">
        <v>4303</v>
      </c>
    </row>
    <row r="1367">
      <c r="A1367" s="5" t="s">
        <v>21</v>
      </c>
      <c r="B1367" s="5" t="s">
        <v>191</v>
      </c>
      <c r="C1367" s="5" t="s">
        <v>4304</v>
      </c>
      <c r="D1367" s="5" t="s">
        <v>468</v>
      </c>
      <c r="E1367" s="5" t="s">
        <v>4305</v>
      </c>
      <c r="F1367" s="6" t="s">
        <v>4306</v>
      </c>
    </row>
    <row r="1368">
      <c r="A1368" s="5" t="s">
        <v>21</v>
      </c>
      <c r="B1368" s="5" t="s">
        <v>191</v>
      </c>
      <c r="C1368" s="5" t="s">
        <v>4307</v>
      </c>
      <c r="D1368" s="5" t="s">
        <v>468</v>
      </c>
      <c r="E1368" s="5" t="s">
        <v>4308</v>
      </c>
      <c r="F1368" s="6" t="s">
        <v>4309</v>
      </c>
    </row>
    <row r="1369">
      <c r="A1369" s="5" t="s">
        <v>21</v>
      </c>
      <c r="B1369" s="5" t="s">
        <v>191</v>
      </c>
      <c r="C1369" s="5" t="s">
        <v>4310</v>
      </c>
      <c r="D1369" s="5" t="s">
        <v>468</v>
      </c>
      <c r="E1369" s="5" t="s">
        <v>4311</v>
      </c>
      <c r="F1369" s="6" t="s">
        <v>4312</v>
      </c>
    </row>
    <row r="1370">
      <c r="A1370" s="5" t="s">
        <v>21</v>
      </c>
      <c r="B1370" s="5" t="s">
        <v>191</v>
      </c>
      <c r="C1370" s="5" t="s">
        <v>4313</v>
      </c>
      <c r="D1370" s="5" t="s">
        <v>468</v>
      </c>
      <c r="E1370" s="5" t="s">
        <v>4314</v>
      </c>
      <c r="F1370" s="6" t="s">
        <v>4315</v>
      </c>
    </row>
    <row r="1371">
      <c r="A1371" s="5" t="s">
        <v>21</v>
      </c>
      <c r="B1371" s="5" t="s">
        <v>191</v>
      </c>
      <c r="C1371" s="5" t="s">
        <v>4316</v>
      </c>
      <c r="D1371" s="5" t="s">
        <v>468</v>
      </c>
      <c r="E1371" s="5" t="s">
        <v>4317</v>
      </c>
      <c r="F1371" s="6" t="s">
        <v>4318</v>
      </c>
    </row>
    <row r="1372">
      <c r="A1372" s="5" t="s">
        <v>21</v>
      </c>
      <c r="B1372" s="5" t="s">
        <v>191</v>
      </c>
      <c r="C1372" s="5" t="s">
        <v>4319</v>
      </c>
      <c r="D1372" s="5" t="s">
        <v>468</v>
      </c>
      <c r="E1372" s="5" t="s">
        <v>4320</v>
      </c>
      <c r="F1372" s="6" t="s">
        <v>4321</v>
      </c>
    </row>
    <row r="1373">
      <c r="A1373" s="5" t="s">
        <v>21</v>
      </c>
      <c r="B1373" s="5" t="s">
        <v>191</v>
      </c>
      <c r="C1373" s="5" t="s">
        <v>4322</v>
      </c>
      <c r="D1373" s="5" t="s">
        <v>468</v>
      </c>
      <c r="E1373" s="5" t="s">
        <v>4323</v>
      </c>
      <c r="F1373" s="6" t="s">
        <v>4324</v>
      </c>
    </row>
    <row r="1374">
      <c r="A1374" s="5" t="s">
        <v>21</v>
      </c>
      <c r="B1374" s="5" t="s">
        <v>191</v>
      </c>
      <c r="C1374" s="5" t="s">
        <v>4325</v>
      </c>
      <c r="D1374" s="5" t="s">
        <v>468</v>
      </c>
      <c r="E1374" s="5" t="s">
        <v>4326</v>
      </c>
      <c r="F1374" s="6" t="s">
        <v>4327</v>
      </c>
    </row>
    <row r="1375">
      <c r="A1375" s="5" t="s">
        <v>21</v>
      </c>
      <c r="B1375" s="5" t="s">
        <v>191</v>
      </c>
      <c r="C1375" s="5" t="s">
        <v>4328</v>
      </c>
      <c r="D1375" s="5" t="s">
        <v>468</v>
      </c>
      <c r="E1375" s="5" t="s">
        <v>4329</v>
      </c>
      <c r="F1375" s="6" t="s">
        <v>4330</v>
      </c>
    </row>
    <row r="1376">
      <c r="A1376" s="5" t="s">
        <v>21</v>
      </c>
      <c r="B1376" s="5" t="s">
        <v>191</v>
      </c>
      <c r="C1376" s="5" t="s">
        <v>4331</v>
      </c>
      <c r="D1376" s="5" t="s">
        <v>468</v>
      </c>
      <c r="E1376" s="5" t="s">
        <v>4332</v>
      </c>
      <c r="F1376" s="6" t="s">
        <v>4333</v>
      </c>
    </row>
    <row r="1377">
      <c r="A1377" s="5" t="s">
        <v>21</v>
      </c>
      <c r="B1377" s="5" t="s">
        <v>191</v>
      </c>
      <c r="C1377" s="5" t="s">
        <v>4334</v>
      </c>
      <c r="D1377" s="5" t="s">
        <v>468</v>
      </c>
      <c r="E1377" s="5" t="s">
        <v>4335</v>
      </c>
      <c r="F1377" s="6" t="s">
        <v>4336</v>
      </c>
    </row>
    <row r="1378">
      <c r="A1378" s="5" t="s">
        <v>21</v>
      </c>
      <c r="B1378" s="5" t="s">
        <v>191</v>
      </c>
      <c r="C1378" s="5" t="s">
        <v>4337</v>
      </c>
      <c r="D1378" s="5" t="s">
        <v>468</v>
      </c>
      <c r="E1378" s="5" t="s">
        <v>4338</v>
      </c>
      <c r="F1378" s="6" t="s">
        <v>4339</v>
      </c>
    </row>
    <row r="1379">
      <c r="A1379" s="5" t="s">
        <v>21</v>
      </c>
      <c r="B1379" s="5" t="s">
        <v>192</v>
      </c>
      <c r="C1379" s="5" t="s">
        <v>4340</v>
      </c>
      <c r="D1379" s="5" t="s">
        <v>468</v>
      </c>
      <c r="E1379" s="5" t="s">
        <v>4341</v>
      </c>
      <c r="F1379" s="6" t="s">
        <v>4342</v>
      </c>
    </row>
    <row r="1380">
      <c r="A1380" s="5" t="s">
        <v>21</v>
      </c>
      <c r="B1380" s="5" t="s">
        <v>192</v>
      </c>
      <c r="C1380" s="5" t="s">
        <v>4343</v>
      </c>
      <c r="D1380" s="5" t="s">
        <v>468</v>
      </c>
      <c r="E1380" s="5" t="s">
        <v>4344</v>
      </c>
      <c r="F1380" s="6" t="s">
        <v>4345</v>
      </c>
    </row>
    <row r="1381">
      <c r="A1381" s="5" t="s">
        <v>21</v>
      </c>
      <c r="B1381" s="5" t="s">
        <v>192</v>
      </c>
      <c r="C1381" s="5" t="s">
        <v>4346</v>
      </c>
      <c r="D1381" s="5" t="s">
        <v>468</v>
      </c>
      <c r="E1381" s="5"/>
      <c r="F1381" s="6" t="s">
        <v>4347</v>
      </c>
    </row>
    <row r="1382">
      <c r="A1382" s="5" t="s">
        <v>21</v>
      </c>
      <c r="B1382" s="5" t="s">
        <v>192</v>
      </c>
      <c r="C1382" s="5" t="s">
        <v>4348</v>
      </c>
      <c r="D1382" s="5" t="s">
        <v>468</v>
      </c>
      <c r="E1382" s="5"/>
      <c r="F1382" s="6" t="s">
        <v>4349</v>
      </c>
    </row>
    <row r="1383">
      <c r="A1383" s="5" t="s">
        <v>21</v>
      </c>
      <c r="B1383" s="5" t="s">
        <v>192</v>
      </c>
      <c r="C1383" s="5" t="s">
        <v>4350</v>
      </c>
      <c r="D1383" s="5" t="s">
        <v>468</v>
      </c>
      <c r="E1383" s="5" t="s">
        <v>4351</v>
      </c>
      <c r="F1383" s="6" t="s">
        <v>4352</v>
      </c>
    </row>
    <row r="1384">
      <c r="A1384" s="5" t="s">
        <v>21</v>
      </c>
      <c r="B1384" s="5" t="s">
        <v>192</v>
      </c>
      <c r="C1384" s="5" t="s">
        <v>4353</v>
      </c>
      <c r="D1384" s="5" t="s">
        <v>468</v>
      </c>
      <c r="E1384" s="5" t="s">
        <v>4354</v>
      </c>
      <c r="F1384" s="6" t="s">
        <v>4355</v>
      </c>
    </row>
    <row r="1385">
      <c r="A1385" s="5" t="s">
        <v>21</v>
      </c>
      <c r="B1385" s="5" t="s">
        <v>192</v>
      </c>
      <c r="C1385" s="5" t="s">
        <v>192</v>
      </c>
      <c r="D1385" s="5" t="s">
        <v>468</v>
      </c>
      <c r="E1385" s="5" t="s">
        <v>4356</v>
      </c>
      <c r="F1385" s="6" t="s">
        <v>4357</v>
      </c>
    </row>
    <row r="1386">
      <c r="A1386" s="5" t="s">
        <v>21</v>
      </c>
      <c r="B1386" s="5" t="s">
        <v>192</v>
      </c>
      <c r="C1386" s="5" t="s">
        <v>4358</v>
      </c>
      <c r="D1386" s="5" t="s">
        <v>468</v>
      </c>
      <c r="E1386" s="5" t="s">
        <v>4359</v>
      </c>
      <c r="F1386" s="6" t="s">
        <v>4360</v>
      </c>
    </row>
    <row r="1387">
      <c r="A1387" s="5" t="s">
        <v>21</v>
      </c>
      <c r="B1387" s="5" t="s">
        <v>192</v>
      </c>
      <c r="C1387" s="5" t="s">
        <v>4361</v>
      </c>
      <c r="D1387" s="5" t="s">
        <v>468</v>
      </c>
      <c r="E1387" s="5" t="s">
        <v>4362</v>
      </c>
      <c r="F1387" s="6" t="s">
        <v>4363</v>
      </c>
    </row>
    <row r="1388">
      <c r="A1388" s="5" t="s">
        <v>21</v>
      </c>
      <c r="B1388" s="5" t="s">
        <v>192</v>
      </c>
      <c r="C1388" s="5" t="s">
        <v>4364</v>
      </c>
      <c r="D1388" s="5" t="s">
        <v>468</v>
      </c>
      <c r="E1388" s="5" t="s">
        <v>4365</v>
      </c>
      <c r="F1388" s="6" t="s">
        <v>4366</v>
      </c>
    </row>
    <row r="1389">
      <c r="A1389" s="5" t="s">
        <v>21</v>
      </c>
      <c r="B1389" s="5" t="s">
        <v>192</v>
      </c>
      <c r="C1389" s="5" t="s">
        <v>4367</v>
      </c>
      <c r="D1389" s="5" t="s">
        <v>548</v>
      </c>
      <c r="E1389" s="5"/>
      <c r="F1389" s="6" t="s">
        <v>4368</v>
      </c>
    </row>
    <row r="1390">
      <c r="A1390" s="5" t="s">
        <v>21</v>
      </c>
      <c r="B1390" s="5" t="s">
        <v>192</v>
      </c>
      <c r="C1390" s="5" t="s">
        <v>4369</v>
      </c>
      <c r="D1390" s="5" t="s">
        <v>468</v>
      </c>
      <c r="E1390" s="5"/>
      <c r="F1390" s="6" t="s">
        <v>4370</v>
      </c>
    </row>
    <row r="1391">
      <c r="A1391" s="5" t="s">
        <v>21</v>
      </c>
      <c r="B1391" s="5" t="s">
        <v>192</v>
      </c>
      <c r="C1391" s="5" t="s">
        <v>4371</v>
      </c>
      <c r="D1391" s="5" t="s">
        <v>468</v>
      </c>
      <c r="E1391" s="5" t="s">
        <v>4372</v>
      </c>
      <c r="F1391" s="6" t="s">
        <v>4373</v>
      </c>
    </row>
    <row r="1392">
      <c r="A1392" s="5" t="s">
        <v>21</v>
      </c>
      <c r="B1392" s="5" t="s">
        <v>192</v>
      </c>
      <c r="C1392" s="5" t="s">
        <v>4374</v>
      </c>
      <c r="D1392" s="5" t="s">
        <v>468</v>
      </c>
      <c r="E1392" s="5" t="s">
        <v>4375</v>
      </c>
      <c r="F1392" s="6" t="s">
        <v>4376</v>
      </c>
    </row>
    <row r="1393">
      <c r="A1393" s="5" t="s">
        <v>21</v>
      </c>
      <c r="B1393" s="5" t="s">
        <v>192</v>
      </c>
      <c r="C1393" s="5" t="s">
        <v>4377</v>
      </c>
      <c r="D1393" s="5" t="s">
        <v>468</v>
      </c>
      <c r="E1393" s="5" t="s">
        <v>4378</v>
      </c>
      <c r="F1393" s="6" t="s">
        <v>4379</v>
      </c>
    </row>
    <row r="1394">
      <c r="A1394" s="5" t="s">
        <v>21</v>
      </c>
      <c r="B1394" s="5" t="s">
        <v>192</v>
      </c>
      <c r="C1394" s="5" t="s">
        <v>4380</v>
      </c>
      <c r="D1394" s="5" t="s">
        <v>468</v>
      </c>
      <c r="E1394" s="5" t="s">
        <v>4381</v>
      </c>
      <c r="F1394" s="6" t="s">
        <v>4382</v>
      </c>
    </row>
    <row r="1395">
      <c r="A1395" s="5" t="s">
        <v>21</v>
      </c>
      <c r="B1395" s="5" t="s">
        <v>192</v>
      </c>
      <c r="C1395" s="5" t="s">
        <v>4383</v>
      </c>
      <c r="D1395" s="5" t="s">
        <v>468</v>
      </c>
      <c r="E1395" s="5" t="s">
        <v>4384</v>
      </c>
      <c r="F1395" s="6" t="s">
        <v>4385</v>
      </c>
    </row>
    <row r="1396">
      <c r="A1396" s="5" t="s">
        <v>21</v>
      </c>
      <c r="B1396" s="5" t="s">
        <v>193</v>
      </c>
      <c r="C1396" s="5" t="s">
        <v>4386</v>
      </c>
      <c r="D1396" s="5" t="s">
        <v>468</v>
      </c>
      <c r="E1396" s="5" t="s">
        <v>4387</v>
      </c>
      <c r="F1396" s="6" t="s">
        <v>4388</v>
      </c>
    </row>
    <row r="1397">
      <c r="A1397" s="5" t="s">
        <v>21</v>
      </c>
      <c r="B1397" s="5" t="s">
        <v>193</v>
      </c>
      <c r="C1397" s="5" t="s">
        <v>4389</v>
      </c>
      <c r="D1397" s="5" t="s">
        <v>468</v>
      </c>
      <c r="E1397" s="5" t="s">
        <v>4390</v>
      </c>
      <c r="F1397" s="6" t="s">
        <v>4391</v>
      </c>
    </row>
    <row r="1398">
      <c r="A1398" s="5" t="s">
        <v>21</v>
      </c>
      <c r="B1398" s="5" t="s">
        <v>193</v>
      </c>
      <c r="C1398" s="5" t="s">
        <v>4392</v>
      </c>
      <c r="D1398" s="5" t="s">
        <v>468</v>
      </c>
      <c r="E1398" s="5"/>
      <c r="F1398" s="6" t="s">
        <v>4393</v>
      </c>
    </row>
    <row r="1399">
      <c r="A1399" s="5" t="s">
        <v>21</v>
      </c>
      <c r="B1399" s="5" t="s">
        <v>193</v>
      </c>
      <c r="C1399" s="5" t="s">
        <v>4394</v>
      </c>
      <c r="D1399" s="5" t="s">
        <v>468</v>
      </c>
      <c r="E1399" s="5" t="s">
        <v>4395</v>
      </c>
      <c r="F1399" s="6" t="s">
        <v>4396</v>
      </c>
    </row>
    <row r="1400">
      <c r="A1400" s="5" t="s">
        <v>21</v>
      </c>
      <c r="B1400" s="5" t="s">
        <v>193</v>
      </c>
      <c r="C1400" s="5" t="s">
        <v>193</v>
      </c>
      <c r="D1400" s="5" t="s">
        <v>468</v>
      </c>
      <c r="E1400" s="5" t="s">
        <v>4397</v>
      </c>
      <c r="F1400" s="6" t="s">
        <v>4398</v>
      </c>
    </row>
    <row r="1401">
      <c r="A1401" s="5" t="s">
        <v>21</v>
      </c>
      <c r="B1401" s="5" t="s">
        <v>193</v>
      </c>
      <c r="C1401" s="5" t="s">
        <v>4399</v>
      </c>
      <c r="D1401" s="5" t="s">
        <v>468</v>
      </c>
      <c r="E1401" s="5" t="s">
        <v>4400</v>
      </c>
      <c r="F1401" s="6" t="s">
        <v>4401</v>
      </c>
    </row>
    <row r="1402">
      <c r="A1402" s="5" t="s">
        <v>21</v>
      </c>
      <c r="B1402" s="5" t="s">
        <v>194</v>
      </c>
      <c r="C1402" s="5" t="s">
        <v>4402</v>
      </c>
      <c r="D1402" s="5" t="s">
        <v>468</v>
      </c>
      <c r="E1402" s="5" t="s">
        <v>4403</v>
      </c>
      <c r="F1402" s="6" t="s">
        <v>4404</v>
      </c>
    </row>
    <row r="1403">
      <c r="A1403" s="5" t="s">
        <v>21</v>
      </c>
      <c r="B1403" s="5" t="s">
        <v>194</v>
      </c>
      <c r="C1403" s="5" t="s">
        <v>4405</v>
      </c>
      <c r="D1403" s="5" t="s">
        <v>548</v>
      </c>
      <c r="E1403" s="5" t="s">
        <v>4406</v>
      </c>
      <c r="F1403" s="6" t="s">
        <v>4407</v>
      </c>
    </row>
    <row r="1404">
      <c r="A1404" s="5" t="s">
        <v>21</v>
      </c>
      <c r="B1404" s="5" t="s">
        <v>194</v>
      </c>
      <c r="C1404" s="5" t="s">
        <v>4408</v>
      </c>
      <c r="D1404" s="5" t="s">
        <v>468</v>
      </c>
      <c r="E1404" s="5" t="s">
        <v>4409</v>
      </c>
      <c r="F1404" s="6" t="s">
        <v>4410</v>
      </c>
    </row>
    <row r="1405">
      <c r="A1405" s="5" t="s">
        <v>21</v>
      </c>
      <c r="B1405" s="5" t="s">
        <v>194</v>
      </c>
      <c r="C1405" s="5" t="s">
        <v>4411</v>
      </c>
      <c r="D1405" s="5" t="s">
        <v>468</v>
      </c>
      <c r="E1405" s="5" t="s">
        <v>4412</v>
      </c>
      <c r="F1405" s="6" t="s">
        <v>4413</v>
      </c>
    </row>
    <row r="1406">
      <c r="A1406" s="5" t="s">
        <v>21</v>
      </c>
      <c r="B1406" s="5" t="s">
        <v>194</v>
      </c>
      <c r="C1406" s="5" t="s">
        <v>4414</v>
      </c>
      <c r="D1406" s="5" t="s">
        <v>468</v>
      </c>
      <c r="E1406" s="5" t="s">
        <v>4415</v>
      </c>
      <c r="F1406" s="6" t="s">
        <v>4416</v>
      </c>
    </row>
    <row r="1407">
      <c r="A1407" s="5" t="s">
        <v>21</v>
      </c>
      <c r="B1407" s="5" t="s">
        <v>194</v>
      </c>
      <c r="C1407" s="5" t="s">
        <v>4417</v>
      </c>
      <c r="D1407" s="5" t="s">
        <v>468</v>
      </c>
      <c r="E1407" s="5" t="s">
        <v>4418</v>
      </c>
      <c r="F1407" s="6" t="s">
        <v>4419</v>
      </c>
    </row>
    <row r="1408">
      <c r="A1408" s="5" t="s">
        <v>21</v>
      </c>
      <c r="B1408" s="5" t="s">
        <v>194</v>
      </c>
      <c r="C1408" s="5" t="s">
        <v>4420</v>
      </c>
      <c r="D1408" s="5" t="s">
        <v>468</v>
      </c>
      <c r="E1408" s="5" t="s">
        <v>4421</v>
      </c>
      <c r="F1408" s="6" t="s">
        <v>4422</v>
      </c>
    </row>
    <row r="1409">
      <c r="A1409" s="5" t="s">
        <v>21</v>
      </c>
      <c r="B1409" s="5" t="s">
        <v>194</v>
      </c>
      <c r="C1409" s="5" t="s">
        <v>4423</v>
      </c>
      <c r="D1409" s="5" t="s">
        <v>468</v>
      </c>
      <c r="E1409" s="5"/>
      <c r="F1409" s="6" t="s">
        <v>4424</v>
      </c>
    </row>
    <row r="1410">
      <c r="A1410" s="5" t="s">
        <v>21</v>
      </c>
      <c r="B1410" s="5" t="s">
        <v>195</v>
      </c>
      <c r="C1410" s="5" t="s">
        <v>4425</v>
      </c>
      <c r="D1410" s="5" t="s">
        <v>468</v>
      </c>
      <c r="E1410" s="5" t="s">
        <v>4426</v>
      </c>
      <c r="F1410" s="6" t="s">
        <v>4427</v>
      </c>
    </row>
    <row r="1411">
      <c r="A1411" s="5" t="s">
        <v>21</v>
      </c>
      <c r="B1411" s="5" t="s">
        <v>195</v>
      </c>
      <c r="C1411" s="5" t="s">
        <v>4428</v>
      </c>
      <c r="D1411" s="5" t="s">
        <v>468</v>
      </c>
      <c r="E1411" s="5" t="s">
        <v>4429</v>
      </c>
      <c r="F1411" s="6" t="s">
        <v>4430</v>
      </c>
    </row>
    <row r="1412">
      <c r="A1412" s="5" t="s">
        <v>21</v>
      </c>
      <c r="B1412" s="5" t="s">
        <v>195</v>
      </c>
      <c r="C1412" s="5" t="s">
        <v>4431</v>
      </c>
      <c r="D1412" s="5" t="s">
        <v>468</v>
      </c>
      <c r="E1412" s="5" t="s">
        <v>4432</v>
      </c>
      <c r="F1412" s="6" t="s">
        <v>4433</v>
      </c>
    </row>
    <row r="1413">
      <c r="A1413" s="5" t="s">
        <v>21</v>
      </c>
      <c r="B1413" s="5" t="s">
        <v>195</v>
      </c>
      <c r="C1413" s="5" t="s">
        <v>4434</v>
      </c>
      <c r="D1413" s="5" t="s">
        <v>468</v>
      </c>
      <c r="E1413" s="5" t="s">
        <v>4435</v>
      </c>
      <c r="F1413" s="6" t="s">
        <v>4436</v>
      </c>
    </row>
    <row r="1414">
      <c r="A1414" s="5" t="s">
        <v>21</v>
      </c>
      <c r="B1414" s="5" t="s">
        <v>195</v>
      </c>
      <c r="C1414" s="5" t="s">
        <v>4437</v>
      </c>
      <c r="D1414" s="5" t="s">
        <v>468</v>
      </c>
      <c r="E1414" s="5" t="s">
        <v>4438</v>
      </c>
      <c r="F1414" s="6" t="s">
        <v>4439</v>
      </c>
    </row>
    <row r="1415">
      <c r="A1415" s="5" t="s">
        <v>21</v>
      </c>
      <c r="B1415" s="5" t="s">
        <v>195</v>
      </c>
      <c r="C1415" s="5" t="s">
        <v>4440</v>
      </c>
      <c r="D1415" s="5" t="s">
        <v>468</v>
      </c>
      <c r="E1415" s="5" t="s">
        <v>4441</v>
      </c>
      <c r="F1415" s="6" t="s">
        <v>4442</v>
      </c>
    </row>
    <row r="1416">
      <c r="A1416" s="5" t="s">
        <v>21</v>
      </c>
      <c r="B1416" s="5" t="s">
        <v>196</v>
      </c>
      <c r="C1416" s="5" t="s">
        <v>4443</v>
      </c>
      <c r="D1416" s="5" t="s">
        <v>468</v>
      </c>
      <c r="E1416" s="5" t="s">
        <v>4444</v>
      </c>
      <c r="F1416" s="6" t="s">
        <v>4445</v>
      </c>
    </row>
    <row r="1417">
      <c r="A1417" s="5" t="s">
        <v>21</v>
      </c>
      <c r="B1417" s="5" t="s">
        <v>196</v>
      </c>
      <c r="C1417" s="5" t="s">
        <v>4446</v>
      </c>
      <c r="D1417" s="5" t="s">
        <v>468</v>
      </c>
      <c r="E1417" s="5" t="s">
        <v>4447</v>
      </c>
      <c r="F1417" s="6" t="s">
        <v>4448</v>
      </c>
    </row>
    <row r="1418">
      <c r="A1418" s="5" t="s">
        <v>21</v>
      </c>
      <c r="B1418" s="5" t="s">
        <v>196</v>
      </c>
      <c r="C1418" s="5" t="s">
        <v>4449</v>
      </c>
      <c r="D1418" s="5" t="s">
        <v>468</v>
      </c>
      <c r="E1418" s="5" t="s">
        <v>4450</v>
      </c>
      <c r="F1418" s="6" t="s">
        <v>4451</v>
      </c>
    </row>
    <row r="1419">
      <c r="A1419" s="5" t="s">
        <v>21</v>
      </c>
      <c r="B1419" s="5" t="s">
        <v>196</v>
      </c>
      <c r="C1419" s="5" t="s">
        <v>4452</v>
      </c>
      <c r="D1419" s="5" t="s">
        <v>468</v>
      </c>
      <c r="E1419" s="5" t="s">
        <v>4453</v>
      </c>
      <c r="F1419" s="6" t="s">
        <v>4454</v>
      </c>
    </row>
    <row r="1420">
      <c r="A1420" s="5" t="s">
        <v>21</v>
      </c>
      <c r="B1420" s="5" t="s">
        <v>196</v>
      </c>
      <c r="C1420" s="5" t="s">
        <v>4455</v>
      </c>
      <c r="D1420" s="5" t="s">
        <v>468</v>
      </c>
      <c r="E1420" s="5" t="s">
        <v>4456</v>
      </c>
      <c r="F1420" s="6" t="s">
        <v>4457</v>
      </c>
    </row>
    <row r="1421">
      <c r="A1421" s="5" t="s">
        <v>21</v>
      </c>
      <c r="B1421" s="5" t="s">
        <v>196</v>
      </c>
      <c r="C1421" s="5" t="s">
        <v>4458</v>
      </c>
      <c r="D1421" s="5" t="s">
        <v>468</v>
      </c>
      <c r="E1421" s="5" t="s">
        <v>4459</v>
      </c>
      <c r="F1421" s="6" t="s">
        <v>4460</v>
      </c>
    </row>
    <row r="1422">
      <c r="A1422" s="5" t="s">
        <v>21</v>
      </c>
      <c r="B1422" s="5" t="s">
        <v>196</v>
      </c>
      <c r="C1422" s="5" t="s">
        <v>4461</v>
      </c>
      <c r="D1422" s="5" t="s">
        <v>468</v>
      </c>
      <c r="E1422" s="5" t="s">
        <v>4462</v>
      </c>
      <c r="F1422" s="6" t="s">
        <v>4463</v>
      </c>
    </row>
    <row r="1423">
      <c r="A1423" s="5" t="s">
        <v>21</v>
      </c>
      <c r="B1423" s="5" t="s">
        <v>196</v>
      </c>
      <c r="C1423" s="5" t="s">
        <v>4464</v>
      </c>
      <c r="D1423" s="5" t="s">
        <v>468</v>
      </c>
      <c r="E1423" s="5" t="s">
        <v>4465</v>
      </c>
      <c r="F1423" s="6" t="s">
        <v>4466</v>
      </c>
    </row>
    <row r="1424">
      <c r="A1424" s="5" t="s">
        <v>21</v>
      </c>
      <c r="B1424" s="5" t="s">
        <v>196</v>
      </c>
      <c r="C1424" s="5" t="s">
        <v>4467</v>
      </c>
      <c r="D1424" s="5" t="s">
        <v>468</v>
      </c>
      <c r="E1424" s="5" t="s">
        <v>4450</v>
      </c>
      <c r="F1424" s="6" t="s">
        <v>4468</v>
      </c>
    </row>
    <row r="1425">
      <c r="A1425" s="5" t="s">
        <v>21</v>
      </c>
      <c r="B1425" s="5" t="s">
        <v>196</v>
      </c>
      <c r="C1425" s="5" t="s">
        <v>4469</v>
      </c>
      <c r="D1425" s="5" t="s">
        <v>468</v>
      </c>
      <c r="E1425" s="5" t="s">
        <v>4470</v>
      </c>
      <c r="F1425" s="6" t="s">
        <v>4471</v>
      </c>
    </row>
    <row r="1426">
      <c r="A1426" s="5" t="s">
        <v>21</v>
      </c>
      <c r="B1426" s="5" t="s">
        <v>196</v>
      </c>
      <c r="C1426" s="5" t="s">
        <v>4472</v>
      </c>
      <c r="D1426" s="5" t="s">
        <v>468</v>
      </c>
      <c r="E1426" s="5" t="s">
        <v>4473</v>
      </c>
      <c r="F1426" s="6" t="s">
        <v>4474</v>
      </c>
    </row>
    <row r="1427">
      <c r="A1427" s="5" t="s">
        <v>21</v>
      </c>
      <c r="B1427" s="5" t="s">
        <v>196</v>
      </c>
      <c r="C1427" s="5" t="s">
        <v>4475</v>
      </c>
      <c r="D1427" s="5" t="s">
        <v>468</v>
      </c>
      <c r="E1427" s="5" t="s">
        <v>4476</v>
      </c>
      <c r="F1427" s="6" t="s">
        <v>4477</v>
      </c>
    </row>
    <row r="1428">
      <c r="A1428" s="5" t="s">
        <v>21</v>
      </c>
      <c r="B1428" s="5" t="s">
        <v>196</v>
      </c>
      <c r="C1428" s="5" t="s">
        <v>4478</v>
      </c>
      <c r="D1428" s="5" t="s">
        <v>468</v>
      </c>
      <c r="E1428" s="5" t="s">
        <v>4479</v>
      </c>
      <c r="F1428" s="6" t="s">
        <v>4480</v>
      </c>
    </row>
    <row r="1429">
      <c r="A1429" s="5" t="s">
        <v>21</v>
      </c>
      <c r="B1429" s="5" t="s">
        <v>196</v>
      </c>
      <c r="C1429" s="5" t="s">
        <v>4481</v>
      </c>
      <c r="D1429" s="5" t="s">
        <v>468</v>
      </c>
      <c r="E1429" s="5" t="s">
        <v>4482</v>
      </c>
      <c r="F1429" s="6" t="s">
        <v>4483</v>
      </c>
    </row>
    <row r="1430">
      <c r="A1430" s="5" t="s">
        <v>21</v>
      </c>
      <c r="B1430" s="5" t="s">
        <v>196</v>
      </c>
      <c r="C1430" s="5" t="s">
        <v>4484</v>
      </c>
      <c r="D1430" s="5" t="s">
        <v>468</v>
      </c>
      <c r="E1430" s="5" t="s">
        <v>4485</v>
      </c>
      <c r="F1430" s="6" t="s">
        <v>4486</v>
      </c>
    </row>
    <row r="1431">
      <c r="A1431" s="5" t="s">
        <v>21</v>
      </c>
      <c r="B1431" s="5" t="s">
        <v>196</v>
      </c>
      <c r="C1431" s="5" t="s">
        <v>4487</v>
      </c>
      <c r="D1431" s="5" t="s">
        <v>468</v>
      </c>
      <c r="E1431" s="5" t="s">
        <v>4488</v>
      </c>
      <c r="F1431" s="6" t="s">
        <v>4489</v>
      </c>
    </row>
    <row r="1432">
      <c r="A1432" s="5" t="s">
        <v>21</v>
      </c>
      <c r="B1432" s="5" t="s">
        <v>196</v>
      </c>
      <c r="C1432" s="5" t="s">
        <v>4490</v>
      </c>
      <c r="D1432" s="5" t="s">
        <v>468</v>
      </c>
      <c r="E1432" s="5" t="s">
        <v>4491</v>
      </c>
      <c r="F1432" s="6" t="s">
        <v>4492</v>
      </c>
    </row>
    <row r="1433">
      <c r="A1433" s="5" t="s">
        <v>21</v>
      </c>
      <c r="B1433" s="5" t="s">
        <v>197</v>
      </c>
      <c r="C1433" s="5" t="s">
        <v>4493</v>
      </c>
      <c r="D1433" s="5" t="s">
        <v>468</v>
      </c>
      <c r="E1433" s="5" t="s">
        <v>4494</v>
      </c>
      <c r="F1433" s="6" t="s">
        <v>4495</v>
      </c>
    </row>
    <row r="1434">
      <c r="A1434" s="5" t="s">
        <v>21</v>
      </c>
      <c r="B1434" s="5" t="s">
        <v>197</v>
      </c>
      <c r="C1434" s="5" t="s">
        <v>4496</v>
      </c>
      <c r="D1434" s="5" t="s">
        <v>468</v>
      </c>
      <c r="E1434" s="5" t="s">
        <v>4497</v>
      </c>
      <c r="F1434" s="6" t="s">
        <v>4498</v>
      </c>
    </row>
    <row r="1435">
      <c r="A1435" s="5" t="s">
        <v>21</v>
      </c>
      <c r="B1435" s="5" t="s">
        <v>197</v>
      </c>
      <c r="C1435" s="5" t="s">
        <v>4499</v>
      </c>
      <c r="D1435" s="5" t="s">
        <v>468</v>
      </c>
      <c r="E1435" s="5" t="s">
        <v>4500</v>
      </c>
      <c r="F1435" s="6" t="s">
        <v>4501</v>
      </c>
    </row>
    <row r="1436">
      <c r="A1436" s="5" t="s">
        <v>21</v>
      </c>
      <c r="B1436" s="5" t="s">
        <v>197</v>
      </c>
      <c r="C1436" s="5" t="s">
        <v>4502</v>
      </c>
      <c r="D1436" s="5" t="s">
        <v>468</v>
      </c>
      <c r="E1436" s="5" t="s">
        <v>4503</v>
      </c>
      <c r="F1436" s="6" t="s">
        <v>4504</v>
      </c>
    </row>
    <row r="1437">
      <c r="A1437" s="5" t="s">
        <v>21</v>
      </c>
      <c r="B1437" s="5" t="s">
        <v>197</v>
      </c>
      <c r="C1437" s="5" t="s">
        <v>4505</v>
      </c>
      <c r="D1437" s="5" t="s">
        <v>468</v>
      </c>
      <c r="E1437" s="5" t="s">
        <v>4506</v>
      </c>
      <c r="F1437" s="6" t="s">
        <v>4507</v>
      </c>
    </row>
    <row r="1438">
      <c r="A1438" s="5" t="s">
        <v>21</v>
      </c>
      <c r="B1438" s="5" t="s">
        <v>197</v>
      </c>
      <c r="C1438" s="5" t="s">
        <v>4508</v>
      </c>
      <c r="D1438" s="5" t="s">
        <v>468</v>
      </c>
      <c r="E1438" s="5" t="s">
        <v>4509</v>
      </c>
      <c r="F1438" s="6" t="s">
        <v>4510</v>
      </c>
    </row>
    <row r="1439">
      <c r="A1439" s="5" t="s">
        <v>21</v>
      </c>
      <c r="B1439" s="5" t="s">
        <v>197</v>
      </c>
      <c r="C1439" s="5" t="s">
        <v>4511</v>
      </c>
      <c r="D1439" s="5" t="s">
        <v>468</v>
      </c>
      <c r="E1439" s="5" t="s">
        <v>4512</v>
      </c>
      <c r="F1439" s="6" t="s">
        <v>4513</v>
      </c>
    </row>
    <row r="1440">
      <c r="A1440" s="5" t="s">
        <v>21</v>
      </c>
      <c r="B1440" s="5" t="s">
        <v>197</v>
      </c>
      <c r="C1440" s="5" t="s">
        <v>4514</v>
      </c>
      <c r="D1440" s="5" t="s">
        <v>468</v>
      </c>
      <c r="E1440" s="5" t="s">
        <v>4515</v>
      </c>
      <c r="F1440" s="6" t="s">
        <v>4516</v>
      </c>
    </row>
    <row r="1441">
      <c r="A1441" s="5" t="s">
        <v>21</v>
      </c>
      <c r="B1441" s="5" t="s">
        <v>197</v>
      </c>
      <c r="C1441" s="5" t="s">
        <v>4517</v>
      </c>
      <c r="D1441" s="5" t="s">
        <v>468</v>
      </c>
      <c r="E1441" s="5" t="s">
        <v>4518</v>
      </c>
      <c r="F1441" s="6" t="s">
        <v>4519</v>
      </c>
    </row>
    <row r="1442">
      <c r="A1442" s="5" t="s">
        <v>21</v>
      </c>
      <c r="B1442" s="5" t="s">
        <v>197</v>
      </c>
      <c r="C1442" s="5" t="s">
        <v>4520</v>
      </c>
      <c r="D1442" s="5" t="s">
        <v>468</v>
      </c>
      <c r="E1442" s="5" t="s">
        <v>4521</v>
      </c>
      <c r="F1442" s="6" t="s">
        <v>4522</v>
      </c>
    </row>
    <row r="1443">
      <c r="A1443" s="5" t="s">
        <v>21</v>
      </c>
      <c r="B1443" s="5" t="s">
        <v>197</v>
      </c>
      <c r="C1443" s="5" t="s">
        <v>4523</v>
      </c>
      <c r="D1443" s="5" t="s">
        <v>468</v>
      </c>
      <c r="E1443" s="5" t="s">
        <v>4524</v>
      </c>
      <c r="F1443" s="6" t="s">
        <v>4525</v>
      </c>
    </row>
    <row r="1444">
      <c r="A1444" s="5" t="s">
        <v>21</v>
      </c>
      <c r="B1444" s="5" t="s">
        <v>197</v>
      </c>
      <c r="C1444" s="5" t="s">
        <v>4526</v>
      </c>
      <c r="D1444" s="5" t="s">
        <v>468</v>
      </c>
      <c r="E1444" s="5" t="s">
        <v>4527</v>
      </c>
      <c r="F1444" s="6" t="s">
        <v>4528</v>
      </c>
    </row>
    <row r="1445">
      <c r="A1445" s="5" t="s">
        <v>21</v>
      </c>
      <c r="B1445" s="5" t="s">
        <v>197</v>
      </c>
      <c r="C1445" s="5" t="s">
        <v>4529</v>
      </c>
      <c r="D1445" s="5" t="s">
        <v>468</v>
      </c>
      <c r="E1445" s="5" t="s">
        <v>4530</v>
      </c>
      <c r="F1445" s="6" t="s">
        <v>4531</v>
      </c>
    </row>
    <row r="1446">
      <c r="A1446" s="5" t="s">
        <v>21</v>
      </c>
      <c r="B1446" s="5" t="s">
        <v>197</v>
      </c>
      <c r="C1446" s="5" t="s">
        <v>4532</v>
      </c>
      <c r="D1446" s="5" t="s">
        <v>468</v>
      </c>
      <c r="E1446" s="5"/>
      <c r="F1446" s="6" t="s">
        <v>4533</v>
      </c>
    </row>
    <row r="1447">
      <c r="A1447" s="5" t="s">
        <v>21</v>
      </c>
      <c r="B1447" s="5" t="s">
        <v>197</v>
      </c>
      <c r="C1447" s="5" t="s">
        <v>4534</v>
      </c>
      <c r="D1447" s="5" t="s">
        <v>468</v>
      </c>
      <c r="E1447" s="5" t="s">
        <v>4535</v>
      </c>
      <c r="F1447" s="6" t="s">
        <v>4536</v>
      </c>
    </row>
    <row r="1448">
      <c r="A1448" s="5" t="s">
        <v>21</v>
      </c>
      <c r="B1448" s="5" t="s">
        <v>197</v>
      </c>
      <c r="C1448" s="5" t="s">
        <v>4537</v>
      </c>
      <c r="D1448" s="5" t="s">
        <v>468</v>
      </c>
      <c r="E1448" s="5" t="s">
        <v>4538</v>
      </c>
      <c r="F1448" s="6" t="s">
        <v>4539</v>
      </c>
    </row>
    <row r="1449">
      <c r="A1449" s="5" t="s">
        <v>21</v>
      </c>
      <c r="B1449" s="5" t="s">
        <v>197</v>
      </c>
      <c r="C1449" s="5" t="s">
        <v>4540</v>
      </c>
      <c r="D1449" s="5" t="s">
        <v>468</v>
      </c>
      <c r="E1449" s="5" t="s">
        <v>4515</v>
      </c>
      <c r="F1449" s="6" t="s">
        <v>4541</v>
      </c>
    </row>
    <row r="1450">
      <c r="A1450" s="5" t="s">
        <v>21</v>
      </c>
      <c r="B1450" s="5" t="s">
        <v>197</v>
      </c>
      <c r="C1450" s="5" t="s">
        <v>4542</v>
      </c>
      <c r="D1450" s="5" t="s">
        <v>468</v>
      </c>
      <c r="E1450" s="5" t="s">
        <v>4543</v>
      </c>
      <c r="F1450" s="6" t="s">
        <v>4544</v>
      </c>
    </row>
    <row r="1451">
      <c r="A1451" s="5" t="s">
        <v>21</v>
      </c>
      <c r="B1451" s="5" t="s">
        <v>197</v>
      </c>
      <c r="C1451" s="5" t="s">
        <v>4545</v>
      </c>
      <c r="D1451" s="5" t="s">
        <v>468</v>
      </c>
      <c r="E1451" s="5" t="s">
        <v>4546</v>
      </c>
      <c r="F1451" s="6" t="s">
        <v>4547</v>
      </c>
    </row>
    <row r="1452">
      <c r="A1452" s="5" t="s">
        <v>21</v>
      </c>
      <c r="B1452" s="5" t="s">
        <v>197</v>
      </c>
      <c r="C1452" s="5" t="s">
        <v>4548</v>
      </c>
      <c r="D1452" s="5" t="s">
        <v>468</v>
      </c>
      <c r="E1452" s="5" t="s">
        <v>4549</v>
      </c>
      <c r="F1452" s="6" t="s">
        <v>4550</v>
      </c>
    </row>
    <row r="1453">
      <c r="A1453" s="5" t="s">
        <v>21</v>
      </c>
      <c r="B1453" s="5" t="s">
        <v>197</v>
      </c>
      <c r="C1453" s="5" t="s">
        <v>4551</v>
      </c>
      <c r="D1453" s="5" t="s">
        <v>468</v>
      </c>
      <c r="E1453" s="5" t="s">
        <v>4552</v>
      </c>
      <c r="F1453" s="6" t="s">
        <v>4553</v>
      </c>
    </row>
    <row r="1454">
      <c r="A1454" s="5" t="s">
        <v>21</v>
      </c>
      <c r="B1454" s="5" t="s">
        <v>197</v>
      </c>
      <c r="C1454" s="5" t="s">
        <v>4554</v>
      </c>
      <c r="D1454" s="5" t="s">
        <v>468</v>
      </c>
      <c r="E1454" s="5" t="s">
        <v>4555</v>
      </c>
      <c r="F1454" s="6" t="s">
        <v>4556</v>
      </c>
    </row>
    <row r="1455">
      <c r="A1455" s="5" t="s">
        <v>21</v>
      </c>
      <c r="B1455" s="5" t="s">
        <v>197</v>
      </c>
      <c r="C1455" s="5" t="s">
        <v>4557</v>
      </c>
      <c r="D1455" s="5" t="s">
        <v>468</v>
      </c>
      <c r="E1455" s="5" t="s">
        <v>4558</v>
      </c>
      <c r="F1455" s="6" t="s">
        <v>4559</v>
      </c>
    </row>
    <row r="1456">
      <c r="A1456" s="5" t="s">
        <v>21</v>
      </c>
      <c r="B1456" s="5" t="s">
        <v>197</v>
      </c>
      <c r="C1456" s="5" t="s">
        <v>4560</v>
      </c>
      <c r="D1456" s="5" t="s">
        <v>548</v>
      </c>
      <c r="E1456" s="5" t="s">
        <v>4561</v>
      </c>
      <c r="F1456" s="6" t="s">
        <v>4562</v>
      </c>
    </row>
    <row r="1457">
      <c r="A1457" s="5" t="s">
        <v>21</v>
      </c>
      <c r="B1457" s="5" t="s">
        <v>197</v>
      </c>
      <c r="C1457" s="5" t="s">
        <v>4563</v>
      </c>
      <c r="D1457" s="5" t="s">
        <v>468</v>
      </c>
      <c r="E1457" s="5" t="s">
        <v>4564</v>
      </c>
      <c r="F1457" s="6" t="s">
        <v>4565</v>
      </c>
    </row>
    <row r="1458">
      <c r="A1458" s="5" t="s">
        <v>21</v>
      </c>
      <c r="B1458" s="5" t="s">
        <v>197</v>
      </c>
      <c r="C1458" s="5" t="s">
        <v>4566</v>
      </c>
      <c r="D1458" s="5" t="s">
        <v>468</v>
      </c>
      <c r="E1458" s="5" t="s">
        <v>4567</v>
      </c>
      <c r="F1458" s="6" t="s">
        <v>4568</v>
      </c>
    </row>
    <row r="1459">
      <c r="A1459" s="5" t="s">
        <v>21</v>
      </c>
      <c r="B1459" s="5" t="s">
        <v>197</v>
      </c>
      <c r="C1459" s="5" t="s">
        <v>4569</v>
      </c>
      <c r="D1459" s="5" t="s">
        <v>468</v>
      </c>
      <c r="E1459" s="5" t="s">
        <v>4570</v>
      </c>
      <c r="F1459" s="6" t="s">
        <v>4571</v>
      </c>
    </row>
    <row r="1460">
      <c r="A1460" s="5" t="s">
        <v>21</v>
      </c>
      <c r="B1460" s="5" t="s">
        <v>197</v>
      </c>
      <c r="C1460" s="5" t="s">
        <v>4572</v>
      </c>
      <c r="D1460" s="5" t="s">
        <v>468</v>
      </c>
      <c r="E1460" s="5" t="s">
        <v>4573</v>
      </c>
      <c r="F1460" s="6" t="s">
        <v>4574</v>
      </c>
    </row>
    <row r="1461">
      <c r="A1461" s="5" t="s">
        <v>21</v>
      </c>
      <c r="B1461" s="5" t="s">
        <v>197</v>
      </c>
      <c r="C1461" s="5" t="s">
        <v>4575</v>
      </c>
      <c r="D1461" s="5" t="s">
        <v>468</v>
      </c>
      <c r="E1461" s="5" t="s">
        <v>4576</v>
      </c>
      <c r="F1461" s="6" t="s">
        <v>4577</v>
      </c>
    </row>
    <row r="1462">
      <c r="A1462" s="5" t="s">
        <v>21</v>
      </c>
      <c r="B1462" s="5" t="s">
        <v>198</v>
      </c>
      <c r="C1462" s="5" t="s">
        <v>4578</v>
      </c>
      <c r="D1462" s="5" t="s">
        <v>468</v>
      </c>
      <c r="E1462" s="5" t="s">
        <v>4579</v>
      </c>
      <c r="F1462" s="6" t="s">
        <v>4580</v>
      </c>
    </row>
    <row r="1463">
      <c r="A1463" s="5" t="s">
        <v>21</v>
      </c>
      <c r="B1463" s="5" t="s">
        <v>198</v>
      </c>
      <c r="C1463" s="5" t="s">
        <v>4581</v>
      </c>
      <c r="D1463" s="5" t="s">
        <v>468</v>
      </c>
      <c r="E1463" s="5"/>
      <c r="F1463" s="6" t="s">
        <v>4582</v>
      </c>
    </row>
    <row r="1464">
      <c r="A1464" s="5" t="s">
        <v>21</v>
      </c>
      <c r="B1464" s="5" t="s">
        <v>198</v>
      </c>
      <c r="C1464" s="5" t="s">
        <v>4583</v>
      </c>
      <c r="D1464" s="5" t="s">
        <v>468</v>
      </c>
      <c r="E1464" s="5" t="s">
        <v>4584</v>
      </c>
      <c r="F1464" s="6" t="s">
        <v>4585</v>
      </c>
    </row>
    <row r="1465">
      <c r="A1465" s="5" t="s">
        <v>21</v>
      </c>
      <c r="B1465" s="5" t="s">
        <v>198</v>
      </c>
      <c r="C1465" s="5" t="s">
        <v>4586</v>
      </c>
      <c r="D1465" s="5" t="s">
        <v>468</v>
      </c>
      <c r="E1465" s="5" t="s">
        <v>4587</v>
      </c>
      <c r="F1465" s="6" t="s">
        <v>4588</v>
      </c>
    </row>
    <row r="1466">
      <c r="A1466" s="5" t="s">
        <v>21</v>
      </c>
      <c r="B1466" s="5" t="s">
        <v>198</v>
      </c>
      <c r="C1466" s="5" t="s">
        <v>4589</v>
      </c>
      <c r="D1466" s="5" t="s">
        <v>468</v>
      </c>
      <c r="E1466" s="5" t="s">
        <v>4590</v>
      </c>
      <c r="F1466" s="6" t="s">
        <v>4591</v>
      </c>
    </row>
    <row r="1467">
      <c r="A1467" s="5" t="s">
        <v>21</v>
      </c>
      <c r="B1467" s="5" t="s">
        <v>198</v>
      </c>
      <c r="C1467" s="5" t="s">
        <v>4592</v>
      </c>
      <c r="D1467" s="5" t="s">
        <v>468</v>
      </c>
      <c r="E1467" s="5" t="s">
        <v>4593</v>
      </c>
      <c r="F1467" s="6" t="s">
        <v>4594</v>
      </c>
    </row>
    <row r="1468">
      <c r="A1468" s="5" t="s">
        <v>21</v>
      </c>
      <c r="B1468" s="5" t="s">
        <v>198</v>
      </c>
      <c r="C1468" s="5" t="s">
        <v>4595</v>
      </c>
      <c r="D1468" s="5" t="s">
        <v>468</v>
      </c>
      <c r="E1468" s="5" t="s">
        <v>4596</v>
      </c>
      <c r="F1468" s="6" t="s">
        <v>4597</v>
      </c>
    </row>
    <row r="1469">
      <c r="A1469" s="5" t="s">
        <v>21</v>
      </c>
      <c r="B1469" s="5" t="s">
        <v>198</v>
      </c>
      <c r="C1469" s="5" t="s">
        <v>4598</v>
      </c>
      <c r="D1469" s="5" t="s">
        <v>468</v>
      </c>
      <c r="E1469" s="5" t="s">
        <v>4599</v>
      </c>
      <c r="F1469" s="6" t="s">
        <v>4600</v>
      </c>
    </row>
    <row r="1470">
      <c r="A1470" s="5" t="s">
        <v>21</v>
      </c>
      <c r="B1470" s="5" t="s">
        <v>198</v>
      </c>
      <c r="C1470" s="5" t="s">
        <v>4601</v>
      </c>
      <c r="D1470" s="5" t="s">
        <v>468</v>
      </c>
      <c r="E1470" s="5" t="s">
        <v>4602</v>
      </c>
      <c r="F1470" s="6" t="s">
        <v>4603</v>
      </c>
    </row>
    <row r="1471">
      <c r="A1471" s="5" t="s">
        <v>21</v>
      </c>
      <c r="B1471" s="5" t="s">
        <v>198</v>
      </c>
      <c r="C1471" s="5" t="s">
        <v>4604</v>
      </c>
      <c r="D1471" s="5" t="s">
        <v>468</v>
      </c>
      <c r="E1471" s="5" t="s">
        <v>4605</v>
      </c>
      <c r="F1471" s="6" t="s">
        <v>4606</v>
      </c>
    </row>
    <row r="1472">
      <c r="A1472" s="5" t="s">
        <v>21</v>
      </c>
      <c r="B1472" s="5" t="s">
        <v>198</v>
      </c>
      <c r="C1472" s="5" t="s">
        <v>4607</v>
      </c>
      <c r="D1472" s="5" t="s">
        <v>468</v>
      </c>
      <c r="E1472" s="5" t="s">
        <v>4608</v>
      </c>
      <c r="F1472" s="6" t="s">
        <v>4609</v>
      </c>
    </row>
    <row r="1473">
      <c r="A1473" s="5" t="s">
        <v>21</v>
      </c>
      <c r="B1473" s="5" t="s">
        <v>198</v>
      </c>
      <c r="C1473" s="5" t="s">
        <v>4610</v>
      </c>
      <c r="D1473" s="5" t="s">
        <v>468</v>
      </c>
      <c r="E1473" s="5" t="s">
        <v>4611</v>
      </c>
      <c r="F1473" s="6" t="s">
        <v>4612</v>
      </c>
    </row>
    <row r="1474">
      <c r="A1474" s="5" t="s">
        <v>21</v>
      </c>
      <c r="B1474" s="5" t="s">
        <v>198</v>
      </c>
      <c r="C1474" s="5" t="s">
        <v>4613</v>
      </c>
      <c r="D1474" s="5" t="s">
        <v>468</v>
      </c>
      <c r="E1474" s="5" t="s">
        <v>4614</v>
      </c>
      <c r="F1474" s="6" t="s">
        <v>4615</v>
      </c>
    </row>
    <row r="1475">
      <c r="A1475" s="5" t="s">
        <v>21</v>
      </c>
      <c r="B1475" s="5" t="s">
        <v>198</v>
      </c>
      <c r="C1475" s="5" t="s">
        <v>4616</v>
      </c>
      <c r="D1475" s="5" t="s">
        <v>548</v>
      </c>
      <c r="E1475" s="5" t="s">
        <v>4617</v>
      </c>
      <c r="F1475" s="6" t="s">
        <v>4618</v>
      </c>
    </row>
    <row r="1476">
      <c r="A1476" s="5" t="s">
        <v>21</v>
      </c>
      <c r="B1476" s="5" t="s">
        <v>198</v>
      </c>
      <c r="C1476" s="5" t="s">
        <v>4619</v>
      </c>
      <c r="D1476" s="5" t="s">
        <v>4620</v>
      </c>
      <c r="E1476" s="5" t="s">
        <v>4621</v>
      </c>
      <c r="F1476" s="6" t="s">
        <v>4622</v>
      </c>
    </row>
    <row r="1477">
      <c r="A1477" s="5" t="s">
        <v>21</v>
      </c>
      <c r="B1477" s="5" t="s">
        <v>198</v>
      </c>
      <c r="C1477" s="5" t="s">
        <v>4623</v>
      </c>
      <c r="D1477" s="5" t="s">
        <v>468</v>
      </c>
      <c r="E1477" s="5" t="s">
        <v>4587</v>
      </c>
      <c r="F1477" s="6" t="s">
        <v>4624</v>
      </c>
    </row>
    <row r="1478">
      <c r="A1478" s="5" t="s">
        <v>21</v>
      </c>
      <c r="B1478" s="5" t="s">
        <v>198</v>
      </c>
      <c r="C1478" s="5" t="s">
        <v>4625</v>
      </c>
      <c r="D1478" s="5" t="s">
        <v>468</v>
      </c>
      <c r="E1478" s="5" t="s">
        <v>4626</v>
      </c>
      <c r="F1478" s="6" t="s">
        <v>4627</v>
      </c>
    </row>
    <row r="1479">
      <c r="A1479" s="5" t="s">
        <v>21</v>
      </c>
      <c r="B1479" s="5" t="s">
        <v>198</v>
      </c>
      <c r="C1479" s="5" t="s">
        <v>4628</v>
      </c>
      <c r="D1479" s="5" t="s">
        <v>468</v>
      </c>
      <c r="E1479" s="5" t="s">
        <v>4629</v>
      </c>
      <c r="F1479" s="6" t="s">
        <v>4630</v>
      </c>
    </row>
    <row r="1480">
      <c r="A1480" s="5" t="s">
        <v>21</v>
      </c>
      <c r="B1480" s="5" t="s">
        <v>199</v>
      </c>
      <c r="C1480" s="5" t="s">
        <v>4631</v>
      </c>
      <c r="D1480" s="5" t="s">
        <v>468</v>
      </c>
      <c r="E1480" s="5" t="s">
        <v>4632</v>
      </c>
      <c r="F1480" s="6" t="s">
        <v>4633</v>
      </c>
    </row>
    <row r="1481">
      <c r="A1481" s="5" t="s">
        <v>21</v>
      </c>
      <c r="B1481" s="5" t="s">
        <v>199</v>
      </c>
      <c r="C1481" s="5" t="s">
        <v>4634</v>
      </c>
      <c r="D1481" s="5" t="s">
        <v>468</v>
      </c>
      <c r="E1481" s="5" t="s">
        <v>4635</v>
      </c>
      <c r="F1481" s="6" t="s">
        <v>4636</v>
      </c>
    </row>
    <row r="1482">
      <c r="A1482" s="5" t="s">
        <v>21</v>
      </c>
      <c r="B1482" s="5" t="s">
        <v>199</v>
      </c>
      <c r="C1482" s="5" t="s">
        <v>4637</v>
      </c>
      <c r="D1482" s="5" t="s">
        <v>468</v>
      </c>
      <c r="E1482" s="5"/>
      <c r="F1482" s="6" t="s">
        <v>4638</v>
      </c>
    </row>
    <row r="1483">
      <c r="A1483" s="5" t="s">
        <v>21</v>
      </c>
      <c r="B1483" s="5" t="s">
        <v>199</v>
      </c>
      <c r="C1483" s="5" t="s">
        <v>4639</v>
      </c>
      <c r="D1483" s="5" t="s">
        <v>468</v>
      </c>
      <c r="E1483" s="5"/>
      <c r="F1483" s="6" t="s">
        <v>4640</v>
      </c>
    </row>
    <row r="1484">
      <c r="A1484" s="5" t="s">
        <v>21</v>
      </c>
      <c r="B1484" s="5" t="s">
        <v>199</v>
      </c>
      <c r="C1484" s="5" t="s">
        <v>4641</v>
      </c>
      <c r="D1484" s="5" t="s">
        <v>468</v>
      </c>
      <c r="E1484" s="5"/>
      <c r="F1484" s="6" t="s">
        <v>4642</v>
      </c>
    </row>
    <row r="1485">
      <c r="A1485" s="5" t="s">
        <v>21</v>
      </c>
      <c r="B1485" s="5" t="s">
        <v>199</v>
      </c>
      <c r="C1485" s="5" t="s">
        <v>4643</v>
      </c>
      <c r="D1485" s="5" t="s">
        <v>468</v>
      </c>
      <c r="E1485" s="5" t="s">
        <v>4644</v>
      </c>
      <c r="F1485" s="6" t="s">
        <v>4645</v>
      </c>
    </row>
    <row r="1486">
      <c r="A1486" s="5" t="s">
        <v>21</v>
      </c>
      <c r="B1486" s="5" t="s">
        <v>199</v>
      </c>
      <c r="C1486" s="5" t="s">
        <v>4646</v>
      </c>
      <c r="D1486" s="5" t="s">
        <v>468</v>
      </c>
      <c r="E1486" s="5"/>
      <c r="F1486" s="6" t="s">
        <v>4647</v>
      </c>
    </row>
    <row r="1487">
      <c r="A1487" s="5" t="s">
        <v>21</v>
      </c>
      <c r="B1487" s="5" t="s">
        <v>199</v>
      </c>
      <c r="C1487" s="5" t="s">
        <v>4648</v>
      </c>
      <c r="D1487" s="5" t="s">
        <v>468</v>
      </c>
      <c r="E1487" s="5" t="s">
        <v>4649</v>
      </c>
      <c r="F1487" s="6" t="s">
        <v>4650</v>
      </c>
    </row>
    <row r="1488">
      <c r="A1488" s="5" t="s">
        <v>21</v>
      </c>
      <c r="B1488" s="5" t="s">
        <v>199</v>
      </c>
      <c r="C1488" s="5" t="s">
        <v>4651</v>
      </c>
      <c r="D1488" s="5" t="s">
        <v>468</v>
      </c>
      <c r="E1488" s="5" t="s">
        <v>4652</v>
      </c>
      <c r="F1488" s="6" t="s">
        <v>4653</v>
      </c>
    </row>
    <row r="1489">
      <c r="A1489" s="5" t="s">
        <v>21</v>
      </c>
      <c r="B1489" s="5" t="s">
        <v>199</v>
      </c>
      <c r="C1489" s="5" t="s">
        <v>4654</v>
      </c>
      <c r="D1489" s="5" t="s">
        <v>468</v>
      </c>
      <c r="E1489" s="5" t="s">
        <v>4655</v>
      </c>
      <c r="F1489" s="6" t="s">
        <v>4656</v>
      </c>
    </row>
    <row r="1490">
      <c r="A1490" s="5" t="s">
        <v>21</v>
      </c>
      <c r="B1490" s="5" t="s">
        <v>200</v>
      </c>
      <c r="C1490" s="5" t="s">
        <v>4657</v>
      </c>
      <c r="D1490" s="5" t="s">
        <v>468</v>
      </c>
      <c r="E1490" s="5" t="s">
        <v>4658</v>
      </c>
      <c r="F1490" s="6" t="s">
        <v>4659</v>
      </c>
    </row>
    <row r="1491">
      <c r="A1491" s="5" t="s">
        <v>21</v>
      </c>
      <c r="B1491" s="5" t="s">
        <v>200</v>
      </c>
      <c r="C1491" s="5" t="s">
        <v>4660</v>
      </c>
      <c r="D1491" s="5" t="s">
        <v>468</v>
      </c>
      <c r="E1491" s="5" t="s">
        <v>4661</v>
      </c>
      <c r="F1491" s="6" t="s">
        <v>4662</v>
      </c>
    </row>
    <row r="1492">
      <c r="A1492" s="5" t="s">
        <v>21</v>
      </c>
      <c r="B1492" s="5" t="s">
        <v>200</v>
      </c>
      <c r="C1492" s="5" t="s">
        <v>4663</v>
      </c>
      <c r="D1492" s="5" t="s">
        <v>468</v>
      </c>
      <c r="E1492" s="5" t="s">
        <v>4664</v>
      </c>
      <c r="F1492" s="6" t="s">
        <v>4665</v>
      </c>
    </row>
    <row r="1493">
      <c r="A1493" s="5" t="s">
        <v>21</v>
      </c>
      <c r="B1493" s="5" t="s">
        <v>201</v>
      </c>
      <c r="C1493" s="5" t="s">
        <v>4666</v>
      </c>
      <c r="D1493" s="5" t="s">
        <v>468</v>
      </c>
      <c r="E1493" s="5" t="s">
        <v>4667</v>
      </c>
      <c r="F1493" s="6" t="s">
        <v>4668</v>
      </c>
    </row>
    <row r="1494">
      <c r="A1494" s="5" t="s">
        <v>21</v>
      </c>
      <c r="B1494" s="5" t="s">
        <v>201</v>
      </c>
      <c r="C1494" s="5" t="s">
        <v>4669</v>
      </c>
      <c r="D1494" s="5" t="s">
        <v>468</v>
      </c>
      <c r="E1494" s="5" t="s">
        <v>4670</v>
      </c>
      <c r="F1494" s="6" t="s">
        <v>4671</v>
      </c>
    </row>
    <row r="1495">
      <c r="A1495" s="5" t="s">
        <v>21</v>
      </c>
      <c r="B1495" s="5" t="s">
        <v>201</v>
      </c>
      <c r="C1495" s="5" t="s">
        <v>4672</v>
      </c>
      <c r="D1495" s="5" t="s">
        <v>468</v>
      </c>
      <c r="E1495" s="5" t="s">
        <v>4673</v>
      </c>
      <c r="F1495" s="6" t="s">
        <v>4674</v>
      </c>
    </row>
    <row r="1496">
      <c r="A1496" s="5" t="s">
        <v>21</v>
      </c>
      <c r="B1496" s="5" t="s">
        <v>201</v>
      </c>
      <c r="C1496" s="5" t="s">
        <v>4675</v>
      </c>
      <c r="D1496" s="5" t="s">
        <v>468</v>
      </c>
      <c r="E1496" s="5" t="s">
        <v>4676</v>
      </c>
      <c r="F1496" s="6" t="s">
        <v>4677</v>
      </c>
    </row>
    <row r="1497">
      <c r="A1497" s="5" t="s">
        <v>21</v>
      </c>
      <c r="B1497" s="5" t="s">
        <v>201</v>
      </c>
      <c r="C1497" s="5" t="s">
        <v>4678</v>
      </c>
      <c r="D1497" s="5" t="s">
        <v>468</v>
      </c>
      <c r="E1497" s="5" t="s">
        <v>4679</v>
      </c>
      <c r="F1497" s="6" t="s">
        <v>4680</v>
      </c>
    </row>
    <row r="1498">
      <c r="A1498" s="5" t="s">
        <v>21</v>
      </c>
      <c r="B1498" s="5" t="s">
        <v>201</v>
      </c>
      <c r="C1498" s="5" t="s">
        <v>4681</v>
      </c>
      <c r="D1498" s="5" t="s">
        <v>468</v>
      </c>
      <c r="E1498" s="5" t="s">
        <v>4682</v>
      </c>
      <c r="F1498" s="6" t="s">
        <v>4683</v>
      </c>
    </row>
    <row r="1499">
      <c r="A1499" s="5" t="s">
        <v>21</v>
      </c>
      <c r="B1499" s="5" t="s">
        <v>201</v>
      </c>
      <c r="C1499" s="5" t="s">
        <v>4684</v>
      </c>
      <c r="D1499" s="5" t="s">
        <v>468</v>
      </c>
      <c r="E1499" s="5"/>
      <c r="F1499" s="6" t="s">
        <v>4685</v>
      </c>
    </row>
    <row r="1500">
      <c r="A1500" s="5" t="s">
        <v>21</v>
      </c>
      <c r="B1500" s="5" t="s">
        <v>201</v>
      </c>
      <c r="C1500" s="5" t="s">
        <v>4686</v>
      </c>
      <c r="D1500" s="5" t="s">
        <v>468</v>
      </c>
      <c r="E1500" s="5" t="s">
        <v>4687</v>
      </c>
      <c r="F1500" s="6" t="s">
        <v>4688</v>
      </c>
    </row>
    <row r="1501">
      <c r="A1501" s="5" t="s">
        <v>21</v>
      </c>
      <c r="B1501" s="5" t="s">
        <v>201</v>
      </c>
      <c r="C1501" s="5" t="s">
        <v>4689</v>
      </c>
      <c r="D1501" s="5" t="s">
        <v>468</v>
      </c>
      <c r="E1501" s="5" t="s">
        <v>4690</v>
      </c>
      <c r="F1501" s="6" t="s">
        <v>4691</v>
      </c>
    </row>
    <row r="1502">
      <c r="A1502" s="5" t="s">
        <v>21</v>
      </c>
      <c r="B1502" s="5" t="s">
        <v>201</v>
      </c>
      <c r="C1502" s="5" t="s">
        <v>4692</v>
      </c>
      <c r="D1502" s="5" t="s">
        <v>468</v>
      </c>
      <c r="E1502" s="5" t="s">
        <v>4693</v>
      </c>
      <c r="F1502" s="6" t="s">
        <v>4694</v>
      </c>
    </row>
    <row r="1503">
      <c r="A1503" s="5" t="s">
        <v>21</v>
      </c>
      <c r="B1503" s="5" t="s">
        <v>201</v>
      </c>
      <c r="C1503" s="5" t="s">
        <v>4695</v>
      </c>
      <c r="D1503" s="5" t="s">
        <v>468</v>
      </c>
      <c r="E1503" s="5" t="s">
        <v>4696</v>
      </c>
      <c r="F1503" s="6" t="s">
        <v>4697</v>
      </c>
    </row>
    <row r="1504">
      <c r="A1504" s="5" t="s">
        <v>21</v>
      </c>
      <c r="B1504" s="5" t="s">
        <v>201</v>
      </c>
      <c r="C1504" s="5" t="s">
        <v>4698</v>
      </c>
      <c r="D1504" s="5" t="s">
        <v>468</v>
      </c>
      <c r="E1504" s="5" t="s">
        <v>4699</v>
      </c>
      <c r="F1504" s="6" t="s">
        <v>4700</v>
      </c>
    </row>
    <row r="1505">
      <c r="A1505" s="5" t="s">
        <v>21</v>
      </c>
      <c r="B1505" s="5" t="s">
        <v>201</v>
      </c>
      <c r="C1505" s="5" t="s">
        <v>4701</v>
      </c>
      <c r="D1505" s="5" t="s">
        <v>468</v>
      </c>
      <c r="E1505" s="5" t="s">
        <v>4702</v>
      </c>
      <c r="F1505" s="6" t="s">
        <v>4703</v>
      </c>
    </row>
    <row r="1506">
      <c r="A1506" s="5" t="s">
        <v>21</v>
      </c>
      <c r="B1506" s="5" t="s">
        <v>201</v>
      </c>
      <c r="C1506" s="5" t="s">
        <v>4704</v>
      </c>
      <c r="D1506" s="5" t="s">
        <v>468</v>
      </c>
      <c r="E1506" s="5"/>
      <c r="F1506" s="6" t="s">
        <v>4705</v>
      </c>
    </row>
    <row r="1507">
      <c r="A1507" s="5" t="s">
        <v>21</v>
      </c>
      <c r="B1507" s="5" t="s">
        <v>201</v>
      </c>
      <c r="C1507" s="5" t="s">
        <v>4706</v>
      </c>
      <c r="D1507" s="5" t="s">
        <v>468</v>
      </c>
      <c r="E1507" s="5" t="s">
        <v>4707</v>
      </c>
      <c r="F1507" s="6" t="s">
        <v>4708</v>
      </c>
    </row>
    <row r="1508">
      <c r="A1508" s="5" t="s">
        <v>21</v>
      </c>
      <c r="B1508" s="5" t="s">
        <v>201</v>
      </c>
      <c r="C1508" s="5" t="s">
        <v>4709</v>
      </c>
      <c r="D1508" s="5" t="s">
        <v>468</v>
      </c>
      <c r="E1508" s="5" t="s">
        <v>4710</v>
      </c>
      <c r="F1508" s="6" t="s">
        <v>4711</v>
      </c>
    </row>
    <row r="1509">
      <c r="A1509" s="5" t="s">
        <v>21</v>
      </c>
      <c r="B1509" s="5" t="s">
        <v>201</v>
      </c>
      <c r="C1509" s="5" t="s">
        <v>4712</v>
      </c>
      <c r="D1509" s="5" t="s">
        <v>468</v>
      </c>
      <c r="E1509" s="5" t="s">
        <v>4713</v>
      </c>
      <c r="F1509" s="6" t="s">
        <v>4714</v>
      </c>
    </row>
    <row r="1510">
      <c r="A1510" s="5" t="s">
        <v>21</v>
      </c>
      <c r="B1510" s="5" t="s">
        <v>201</v>
      </c>
      <c r="C1510" s="5" t="s">
        <v>4715</v>
      </c>
      <c r="D1510" s="5" t="s">
        <v>468</v>
      </c>
      <c r="E1510" s="5" t="s">
        <v>4716</v>
      </c>
      <c r="F1510" s="6" t="s">
        <v>4717</v>
      </c>
    </row>
    <row r="1511">
      <c r="A1511" s="5" t="s">
        <v>21</v>
      </c>
      <c r="B1511" s="5" t="s">
        <v>201</v>
      </c>
      <c r="C1511" s="5" t="s">
        <v>4718</v>
      </c>
      <c r="D1511" s="5" t="s">
        <v>468</v>
      </c>
      <c r="E1511" s="5" t="s">
        <v>4719</v>
      </c>
      <c r="F1511" s="6" t="s">
        <v>4720</v>
      </c>
    </row>
    <row r="1512">
      <c r="A1512" s="5" t="s">
        <v>21</v>
      </c>
      <c r="B1512" s="5" t="s">
        <v>201</v>
      </c>
      <c r="C1512" s="5" t="s">
        <v>4721</v>
      </c>
      <c r="D1512" s="5" t="s">
        <v>468</v>
      </c>
      <c r="E1512" s="5" t="s">
        <v>4687</v>
      </c>
      <c r="F1512" s="6" t="s">
        <v>4722</v>
      </c>
    </row>
    <row r="1513">
      <c r="A1513" s="5" t="s">
        <v>21</v>
      </c>
      <c r="B1513" s="5" t="s">
        <v>201</v>
      </c>
      <c r="C1513" s="5" t="s">
        <v>201</v>
      </c>
      <c r="D1513" s="5" t="s">
        <v>468</v>
      </c>
      <c r="E1513" s="5" t="s">
        <v>4723</v>
      </c>
      <c r="F1513" s="6" t="s">
        <v>4724</v>
      </c>
    </row>
    <row r="1514">
      <c r="A1514" s="5" t="s">
        <v>21</v>
      </c>
      <c r="B1514" s="5" t="s">
        <v>201</v>
      </c>
      <c r="C1514" s="5" t="s">
        <v>4725</v>
      </c>
      <c r="D1514" s="5" t="s">
        <v>468</v>
      </c>
      <c r="E1514" s="5" t="s">
        <v>4726</v>
      </c>
      <c r="F1514" s="6" t="s">
        <v>4727</v>
      </c>
    </row>
    <row r="1515">
      <c r="A1515" s="5" t="s">
        <v>21</v>
      </c>
      <c r="B1515" s="5" t="s">
        <v>201</v>
      </c>
      <c r="C1515" s="5" t="s">
        <v>4728</v>
      </c>
      <c r="D1515" s="5" t="s">
        <v>468</v>
      </c>
      <c r="E1515" s="5" t="s">
        <v>4729</v>
      </c>
      <c r="F1515" s="6" t="s">
        <v>4730</v>
      </c>
    </row>
    <row r="1516">
      <c r="A1516" s="5" t="s">
        <v>21</v>
      </c>
      <c r="B1516" s="5" t="s">
        <v>201</v>
      </c>
      <c r="C1516" s="5" t="s">
        <v>4731</v>
      </c>
      <c r="D1516" s="5" t="s">
        <v>468</v>
      </c>
      <c r="E1516" s="5" t="s">
        <v>4732</v>
      </c>
      <c r="F1516" s="6" t="s">
        <v>4733</v>
      </c>
    </row>
    <row r="1517">
      <c r="A1517" s="5" t="s">
        <v>21</v>
      </c>
      <c r="B1517" s="5" t="s">
        <v>201</v>
      </c>
      <c r="C1517" s="5" t="s">
        <v>4734</v>
      </c>
      <c r="D1517" s="5" t="s">
        <v>468</v>
      </c>
      <c r="E1517" s="5" t="s">
        <v>4735</v>
      </c>
      <c r="F1517" s="6" t="s">
        <v>4736</v>
      </c>
    </row>
    <row r="1518">
      <c r="A1518" s="5" t="s">
        <v>21</v>
      </c>
      <c r="B1518" s="5" t="s">
        <v>201</v>
      </c>
      <c r="C1518" s="5" t="s">
        <v>4737</v>
      </c>
      <c r="D1518" s="5" t="s">
        <v>468</v>
      </c>
      <c r="E1518" s="5" t="s">
        <v>4738</v>
      </c>
      <c r="F1518" s="6" t="s">
        <v>4739</v>
      </c>
    </row>
    <row r="1519">
      <c r="A1519" s="5" t="s">
        <v>21</v>
      </c>
      <c r="B1519" s="5" t="s">
        <v>201</v>
      </c>
      <c r="C1519" s="5" t="s">
        <v>4740</v>
      </c>
      <c r="D1519" s="5" t="s">
        <v>468</v>
      </c>
      <c r="E1519" s="5" t="s">
        <v>4741</v>
      </c>
      <c r="F1519" s="6" t="s">
        <v>4742</v>
      </c>
    </row>
    <row r="1520">
      <c r="A1520" s="5" t="s">
        <v>21</v>
      </c>
      <c r="B1520" s="5" t="s">
        <v>201</v>
      </c>
      <c r="C1520" s="5" t="s">
        <v>4743</v>
      </c>
      <c r="D1520" s="5" t="s">
        <v>468</v>
      </c>
      <c r="E1520" s="5" t="s">
        <v>4679</v>
      </c>
      <c r="F1520" s="6" t="s">
        <v>4744</v>
      </c>
    </row>
    <row r="1521">
      <c r="A1521" s="5" t="s">
        <v>21</v>
      </c>
      <c r="B1521" s="5" t="s">
        <v>202</v>
      </c>
      <c r="C1521" s="5" t="s">
        <v>4745</v>
      </c>
      <c r="D1521" s="5" t="s">
        <v>468</v>
      </c>
      <c r="E1521" s="5" t="s">
        <v>4746</v>
      </c>
      <c r="F1521" s="6" t="s">
        <v>4747</v>
      </c>
    </row>
    <row r="1522">
      <c r="A1522" s="5" t="s">
        <v>21</v>
      </c>
      <c r="B1522" s="5" t="s">
        <v>202</v>
      </c>
      <c r="C1522" s="5" t="s">
        <v>4748</v>
      </c>
      <c r="D1522" s="5" t="s">
        <v>468</v>
      </c>
      <c r="E1522" s="5" t="s">
        <v>4746</v>
      </c>
      <c r="F1522" s="6" t="s">
        <v>4749</v>
      </c>
    </row>
    <row r="1523">
      <c r="A1523" s="5" t="s">
        <v>21</v>
      </c>
      <c r="B1523" s="5" t="s">
        <v>202</v>
      </c>
      <c r="C1523" s="5" t="s">
        <v>4750</v>
      </c>
      <c r="D1523" s="5" t="s">
        <v>468</v>
      </c>
      <c r="E1523" s="5" t="s">
        <v>4751</v>
      </c>
      <c r="F1523" s="6" t="s">
        <v>4752</v>
      </c>
    </row>
    <row r="1524">
      <c r="A1524" s="5" t="s">
        <v>21</v>
      </c>
      <c r="B1524" s="5" t="s">
        <v>203</v>
      </c>
      <c r="C1524" s="5" t="s">
        <v>4753</v>
      </c>
      <c r="D1524" s="5" t="s">
        <v>468</v>
      </c>
      <c r="E1524" s="5" t="s">
        <v>4754</v>
      </c>
      <c r="F1524" s="6" t="s">
        <v>4755</v>
      </c>
    </row>
    <row r="1525">
      <c r="A1525" s="5" t="s">
        <v>21</v>
      </c>
      <c r="B1525" s="5" t="s">
        <v>203</v>
      </c>
      <c r="C1525" s="5" t="s">
        <v>4756</v>
      </c>
      <c r="D1525" s="5" t="s">
        <v>468</v>
      </c>
      <c r="E1525" s="5" t="s">
        <v>4757</v>
      </c>
      <c r="F1525" s="6" t="s">
        <v>4758</v>
      </c>
    </row>
    <row r="1526">
      <c r="A1526" s="5" t="s">
        <v>21</v>
      </c>
      <c r="B1526" s="5" t="s">
        <v>204</v>
      </c>
      <c r="C1526" s="5" t="s">
        <v>4759</v>
      </c>
      <c r="D1526" s="5" t="s">
        <v>468</v>
      </c>
      <c r="E1526" s="5" t="s">
        <v>4626</v>
      </c>
      <c r="F1526" s="6" t="s">
        <v>4760</v>
      </c>
    </row>
    <row r="1527">
      <c r="A1527" s="5" t="s">
        <v>21</v>
      </c>
      <c r="B1527" s="5" t="s">
        <v>204</v>
      </c>
      <c r="C1527" s="5" t="s">
        <v>4761</v>
      </c>
      <c r="D1527" s="5" t="s">
        <v>468</v>
      </c>
      <c r="E1527" s="5" t="s">
        <v>4762</v>
      </c>
      <c r="F1527" s="6" t="s">
        <v>4763</v>
      </c>
    </row>
    <row r="1528">
      <c r="A1528" s="5" t="s">
        <v>21</v>
      </c>
      <c r="B1528" s="5" t="s">
        <v>204</v>
      </c>
      <c r="C1528" s="5" t="s">
        <v>4764</v>
      </c>
      <c r="D1528" s="5" t="s">
        <v>468</v>
      </c>
      <c r="E1528" s="5" t="s">
        <v>4765</v>
      </c>
      <c r="F1528" s="6" t="s">
        <v>4766</v>
      </c>
    </row>
    <row r="1529">
      <c r="A1529" s="5" t="s">
        <v>21</v>
      </c>
      <c r="B1529" s="5" t="s">
        <v>205</v>
      </c>
      <c r="C1529" s="5" t="s">
        <v>4767</v>
      </c>
      <c r="D1529" s="5" t="s">
        <v>468</v>
      </c>
      <c r="E1529" s="5" t="s">
        <v>4768</v>
      </c>
      <c r="F1529" s="6" t="s">
        <v>4769</v>
      </c>
    </row>
    <row r="1530">
      <c r="A1530" s="5" t="s">
        <v>21</v>
      </c>
      <c r="B1530" s="5" t="s">
        <v>205</v>
      </c>
      <c r="C1530" s="5" t="s">
        <v>4770</v>
      </c>
      <c r="D1530" s="5" t="s">
        <v>468</v>
      </c>
      <c r="E1530" s="5" t="s">
        <v>4771</v>
      </c>
      <c r="F1530" s="6" t="s">
        <v>4772</v>
      </c>
    </row>
    <row r="1531">
      <c r="A1531" s="5" t="s">
        <v>21</v>
      </c>
      <c r="B1531" s="5" t="s">
        <v>205</v>
      </c>
      <c r="C1531" s="5" t="s">
        <v>4773</v>
      </c>
      <c r="D1531" s="5" t="s">
        <v>468</v>
      </c>
      <c r="E1531" s="5" t="s">
        <v>4774</v>
      </c>
      <c r="F1531" s="6" t="s">
        <v>4775</v>
      </c>
    </row>
    <row r="1532">
      <c r="A1532" s="5" t="s">
        <v>21</v>
      </c>
      <c r="B1532" s="5" t="s">
        <v>205</v>
      </c>
      <c r="C1532" s="5" t="s">
        <v>4776</v>
      </c>
      <c r="D1532" s="5" t="s">
        <v>468</v>
      </c>
      <c r="E1532" s="5" t="s">
        <v>4777</v>
      </c>
      <c r="F1532" s="6" t="s">
        <v>4778</v>
      </c>
    </row>
    <row r="1533">
      <c r="A1533" s="5" t="s">
        <v>21</v>
      </c>
      <c r="B1533" s="5" t="s">
        <v>206</v>
      </c>
      <c r="C1533" s="5" t="s">
        <v>4779</v>
      </c>
      <c r="D1533" s="5" t="s">
        <v>468</v>
      </c>
      <c r="E1533" s="5" t="s">
        <v>4780</v>
      </c>
      <c r="F1533" s="6" t="s">
        <v>4781</v>
      </c>
    </row>
    <row r="1534">
      <c r="A1534" s="5" t="s">
        <v>21</v>
      </c>
      <c r="B1534" s="5" t="s">
        <v>206</v>
      </c>
      <c r="C1534" s="5" t="s">
        <v>4782</v>
      </c>
      <c r="D1534" s="5" t="s">
        <v>468</v>
      </c>
      <c r="E1534" s="5" t="s">
        <v>4783</v>
      </c>
      <c r="F1534" s="6" t="s">
        <v>4784</v>
      </c>
    </row>
    <row r="1535">
      <c r="A1535" s="5" t="s">
        <v>21</v>
      </c>
      <c r="B1535" s="5" t="s">
        <v>206</v>
      </c>
      <c r="C1535" s="5" t="s">
        <v>4785</v>
      </c>
      <c r="D1535" s="5" t="s">
        <v>468</v>
      </c>
      <c r="E1535" s="5" t="s">
        <v>4786</v>
      </c>
      <c r="F1535" s="6" t="s">
        <v>4787</v>
      </c>
    </row>
    <row r="1536">
      <c r="A1536" s="5" t="s">
        <v>21</v>
      </c>
      <c r="B1536" s="5" t="s">
        <v>206</v>
      </c>
      <c r="C1536" s="5" t="s">
        <v>4788</v>
      </c>
      <c r="D1536" s="5" t="s">
        <v>468</v>
      </c>
      <c r="E1536" s="5" t="s">
        <v>4789</v>
      </c>
      <c r="F1536" s="6" t="s">
        <v>4790</v>
      </c>
    </row>
    <row r="1537">
      <c r="A1537" s="5" t="s">
        <v>21</v>
      </c>
      <c r="B1537" s="5" t="s">
        <v>206</v>
      </c>
      <c r="C1537" s="5" t="s">
        <v>4791</v>
      </c>
      <c r="D1537" s="5" t="s">
        <v>468</v>
      </c>
      <c r="E1537" s="5"/>
      <c r="F1537" s="6" t="s">
        <v>4792</v>
      </c>
    </row>
    <row r="1538">
      <c r="A1538" s="5" t="s">
        <v>21</v>
      </c>
      <c r="B1538" s="5" t="s">
        <v>206</v>
      </c>
      <c r="C1538" s="5" t="s">
        <v>4793</v>
      </c>
      <c r="D1538" s="5" t="s">
        <v>468</v>
      </c>
      <c r="E1538" s="5" t="s">
        <v>4794</v>
      </c>
      <c r="F1538" s="6" t="s">
        <v>4795</v>
      </c>
    </row>
    <row r="1539">
      <c r="A1539" s="5" t="s">
        <v>21</v>
      </c>
      <c r="B1539" s="5" t="s">
        <v>206</v>
      </c>
      <c r="C1539" s="5" t="s">
        <v>4796</v>
      </c>
      <c r="D1539" s="5" t="s">
        <v>468</v>
      </c>
      <c r="E1539" s="5" t="s">
        <v>4797</v>
      </c>
      <c r="F1539" s="6" t="s">
        <v>4798</v>
      </c>
    </row>
    <row r="1540">
      <c r="A1540" s="5" t="s">
        <v>21</v>
      </c>
      <c r="B1540" s="5" t="s">
        <v>206</v>
      </c>
      <c r="C1540" s="5" t="s">
        <v>4799</v>
      </c>
      <c r="D1540" s="5" t="s">
        <v>468</v>
      </c>
      <c r="E1540" s="5" t="s">
        <v>4800</v>
      </c>
      <c r="F1540" s="6" t="s">
        <v>4801</v>
      </c>
    </row>
    <row r="1541">
      <c r="A1541" s="5" t="s">
        <v>21</v>
      </c>
      <c r="B1541" s="5" t="s">
        <v>206</v>
      </c>
      <c r="C1541" s="5" t="s">
        <v>4802</v>
      </c>
      <c r="D1541" s="5" t="s">
        <v>468</v>
      </c>
      <c r="E1541" s="5" t="s">
        <v>4803</v>
      </c>
      <c r="F1541" s="6" t="s">
        <v>4804</v>
      </c>
    </row>
    <row r="1542">
      <c r="A1542" s="5" t="s">
        <v>21</v>
      </c>
      <c r="B1542" s="5" t="s">
        <v>206</v>
      </c>
      <c r="C1542" s="5" t="s">
        <v>4805</v>
      </c>
      <c r="D1542" s="5" t="s">
        <v>468</v>
      </c>
      <c r="E1542" s="5"/>
      <c r="F1542" s="6" t="s">
        <v>4806</v>
      </c>
    </row>
    <row r="1543">
      <c r="A1543" s="5" t="s">
        <v>21</v>
      </c>
      <c r="B1543" s="5" t="s">
        <v>206</v>
      </c>
      <c r="C1543" s="5" t="s">
        <v>4807</v>
      </c>
      <c r="D1543" s="5" t="s">
        <v>468</v>
      </c>
      <c r="E1543" s="5"/>
      <c r="F1543" s="6" t="s">
        <v>4808</v>
      </c>
    </row>
    <row r="1544">
      <c r="A1544" s="5" t="s">
        <v>22</v>
      </c>
      <c r="B1544" s="5" t="s">
        <v>207</v>
      </c>
      <c r="C1544" s="5" t="s">
        <v>4809</v>
      </c>
      <c r="D1544" s="5" t="s">
        <v>468</v>
      </c>
      <c r="E1544" s="5" t="s">
        <v>4810</v>
      </c>
      <c r="F1544" s="6" t="s">
        <v>4811</v>
      </c>
    </row>
    <row r="1545">
      <c r="A1545" s="5" t="s">
        <v>22</v>
      </c>
      <c r="B1545" s="5" t="s">
        <v>208</v>
      </c>
      <c r="C1545" s="5" t="s">
        <v>208</v>
      </c>
      <c r="D1545" s="5" t="s">
        <v>548</v>
      </c>
      <c r="E1545" s="5" t="s">
        <v>4812</v>
      </c>
      <c r="F1545" s="6" t="s">
        <v>4813</v>
      </c>
    </row>
    <row r="1546">
      <c r="A1546" s="5" t="s">
        <v>22</v>
      </c>
      <c r="B1546" s="5" t="s">
        <v>208</v>
      </c>
      <c r="C1546" s="5" t="s">
        <v>4814</v>
      </c>
      <c r="D1546" s="5" t="s">
        <v>468</v>
      </c>
      <c r="E1546" s="5"/>
      <c r="F1546" s="6" t="s">
        <v>4815</v>
      </c>
    </row>
    <row r="1547">
      <c r="A1547" s="5" t="s">
        <v>22</v>
      </c>
      <c r="B1547" s="5" t="s">
        <v>208</v>
      </c>
      <c r="C1547" s="5" t="s">
        <v>4816</v>
      </c>
      <c r="D1547" s="5" t="s">
        <v>468</v>
      </c>
      <c r="E1547" s="5" t="s">
        <v>4817</v>
      </c>
      <c r="F1547" s="6" t="s">
        <v>4818</v>
      </c>
    </row>
    <row r="1548">
      <c r="A1548" s="5" t="s">
        <v>22</v>
      </c>
      <c r="B1548" s="5" t="s">
        <v>209</v>
      </c>
      <c r="C1548" s="5" t="s">
        <v>4819</v>
      </c>
      <c r="D1548" s="5" t="s">
        <v>468</v>
      </c>
      <c r="E1548" s="5" t="s">
        <v>4820</v>
      </c>
      <c r="F1548" s="6" t="s">
        <v>4821</v>
      </c>
    </row>
    <row r="1549">
      <c r="A1549" s="5" t="s">
        <v>22</v>
      </c>
      <c r="B1549" s="5" t="s">
        <v>210</v>
      </c>
      <c r="C1549" s="5" t="s">
        <v>4822</v>
      </c>
      <c r="D1549" s="5" t="s">
        <v>468</v>
      </c>
      <c r="E1549" s="5" t="s">
        <v>4823</v>
      </c>
      <c r="F1549" s="6" t="s">
        <v>4824</v>
      </c>
    </row>
    <row r="1550">
      <c r="A1550" s="5" t="s">
        <v>22</v>
      </c>
      <c r="B1550" s="5" t="s">
        <v>210</v>
      </c>
      <c r="C1550" s="5" t="s">
        <v>4825</v>
      </c>
      <c r="D1550" s="5" t="s">
        <v>468</v>
      </c>
      <c r="E1550" s="5" t="s">
        <v>4826</v>
      </c>
      <c r="F1550" s="6" t="s">
        <v>4827</v>
      </c>
    </row>
    <row r="1551">
      <c r="A1551" s="5" t="s">
        <v>22</v>
      </c>
      <c r="B1551" s="5" t="s">
        <v>210</v>
      </c>
      <c r="C1551" s="5" t="s">
        <v>4828</v>
      </c>
      <c r="D1551" s="5" t="s">
        <v>468</v>
      </c>
      <c r="E1551" s="5" t="s">
        <v>4829</v>
      </c>
      <c r="F1551" s="6" t="s">
        <v>4830</v>
      </c>
    </row>
    <row r="1552">
      <c r="A1552" s="5" t="s">
        <v>22</v>
      </c>
      <c r="B1552" s="5" t="s">
        <v>210</v>
      </c>
      <c r="C1552" s="5" t="s">
        <v>210</v>
      </c>
      <c r="D1552" s="5" t="s">
        <v>468</v>
      </c>
      <c r="E1552" s="5" t="s">
        <v>4831</v>
      </c>
      <c r="F1552" s="6" t="s">
        <v>4832</v>
      </c>
    </row>
    <row r="1553">
      <c r="A1553" s="5" t="s">
        <v>22</v>
      </c>
      <c r="B1553" s="5" t="s">
        <v>210</v>
      </c>
      <c r="C1553" s="5" t="s">
        <v>4833</v>
      </c>
      <c r="D1553" s="5" t="s">
        <v>468</v>
      </c>
      <c r="E1553" s="5" t="s">
        <v>4834</v>
      </c>
      <c r="F1553" s="6" t="s">
        <v>4835</v>
      </c>
    </row>
    <row r="1554">
      <c r="A1554" s="5" t="s">
        <v>22</v>
      </c>
      <c r="B1554" s="5" t="s">
        <v>210</v>
      </c>
      <c r="C1554" s="5" t="s">
        <v>4836</v>
      </c>
      <c r="D1554" s="5" t="s">
        <v>468</v>
      </c>
      <c r="E1554" s="5" t="s">
        <v>4837</v>
      </c>
      <c r="F1554" s="6" t="s">
        <v>4838</v>
      </c>
    </row>
    <row r="1555">
      <c r="A1555" s="5" t="s">
        <v>22</v>
      </c>
      <c r="B1555" s="5" t="s">
        <v>210</v>
      </c>
      <c r="C1555" s="5" t="s">
        <v>4839</v>
      </c>
      <c r="D1555" s="5" t="s">
        <v>468</v>
      </c>
      <c r="E1555" s="5" t="s">
        <v>4840</v>
      </c>
      <c r="F1555" s="6" t="s">
        <v>4841</v>
      </c>
    </row>
    <row r="1556">
      <c r="A1556" s="5" t="s">
        <v>22</v>
      </c>
      <c r="B1556" s="5" t="s">
        <v>210</v>
      </c>
      <c r="C1556" s="5" t="s">
        <v>4842</v>
      </c>
      <c r="D1556" s="5" t="s">
        <v>468</v>
      </c>
      <c r="E1556" s="5" t="s">
        <v>4843</v>
      </c>
      <c r="F1556" s="6" t="s">
        <v>4844</v>
      </c>
    </row>
    <row r="1557">
      <c r="A1557" s="5" t="s">
        <v>22</v>
      </c>
      <c r="B1557" s="5" t="s">
        <v>210</v>
      </c>
      <c r="C1557" s="5" t="s">
        <v>4845</v>
      </c>
      <c r="D1557" s="5" t="s">
        <v>468</v>
      </c>
      <c r="E1557" s="5" t="s">
        <v>4846</v>
      </c>
      <c r="F1557" s="6" t="s">
        <v>4847</v>
      </c>
    </row>
    <row r="1558">
      <c r="A1558" s="5" t="s">
        <v>22</v>
      </c>
      <c r="B1558" s="5" t="s">
        <v>210</v>
      </c>
      <c r="C1558" s="5" t="s">
        <v>4848</v>
      </c>
      <c r="D1558" s="5" t="s">
        <v>468</v>
      </c>
      <c r="E1558" s="5" t="s">
        <v>4849</v>
      </c>
      <c r="F1558" s="6" t="s">
        <v>4850</v>
      </c>
    </row>
    <row r="1559">
      <c r="A1559" s="5" t="s">
        <v>22</v>
      </c>
      <c r="B1559" s="5" t="s">
        <v>210</v>
      </c>
      <c r="C1559" s="5" t="s">
        <v>4851</v>
      </c>
      <c r="D1559" s="5" t="s">
        <v>468</v>
      </c>
      <c r="E1559" s="5" t="s">
        <v>4852</v>
      </c>
      <c r="F1559" s="6" t="s">
        <v>4853</v>
      </c>
    </row>
    <row r="1560">
      <c r="A1560" s="5" t="s">
        <v>22</v>
      </c>
      <c r="B1560" s="5" t="s">
        <v>210</v>
      </c>
      <c r="C1560" s="5" t="s">
        <v>4854</v>
      </c>
      <c r="D1560" s="5" t="s">
        <v>468</v>
      </c>
      <c r="E1560" s="5" t="s">
        <v>4855</v>
      </c>
      <c r="F1560" s="6" t="s">
        <v>4856</v>
      </c>
    </row>
    <row r="1561">
      <c r="A1561" s="5" t="s">
        <v>22</v>
      </c>
      <c r="B1561" s="5" t="s">
        <v>211</v>
      </c>
      <c r="C1561" s="5" t="s">
        <v>4857</v>
      </c>
      <c r="D1561" s="5" t="s">
        <v>468</v>
      </c>
      <c r="E1561" s="5" t="s">
        <v>4858</v>
      </c>
      <c r="F1561" s="6" t="s">
        <v>4859</v>
      </c>
    </row>
    <row r="1562">
      <c r="A1562" s="5" t="s">
        <v>22</v>
      </c>
      <c r="B1562" s="5" t="s">
        <v>212</v>
      </c>
      <c r="C1562" s="5" t="s">
        <v>4860</v>
      </c>
      <c r="D1562" s="5" t="s">
        <v>468</v>
      </c>
      <c r="E1562" s="5" t="s">
        <v>4861</v>
      </c>
      <c r="F1562" s="6" t="s">
        <v>4862</v>
      </c>
    </row>
    <row r="1563">
      <c r="A1563" s="5" t="s">
        <v>22</v>
      </c>
      <c r="B1563" s="5" t="s">
        <v>213</v>
      </c>
      <c r="C1563" s="5" t="s">
        <v>4863</v>
      </c>
      <c r="D1563" s="5" t="s">
        <v>468</v>
      </c>
      <c r="E1563" s="5" t="s">
        <v>4864</v>
      </c>
      <c r="F1563" s="6" t="s">
        <v>4865</v>
      </c>
    </row>
    <row r="1564">
      <c r="A1564" s="5" t="s">
        <v>22</v>
      </c>
      <c r="B1564" s="5" t="s">
        <v>213</v>
      </c>
      <c r="C1564" s="5" t="s">
        <v>4866</v>
      </c>
      <c r="D1564" s="5" t="s">
        <v>468</v>
      </c>
      <c r="E1564" s="5" t="s">
        <v>4867</v>
      </c>
      <c r="F1564" s="6" t="s">
        <v>4868</v>
      </c>
    </row>
    <row r="1565">
      <c r="A1565" s="5" t="s">
        <v>22</v>
      </c>
      <c r="B1565" s="5" t="s">
        <v>214</v>
      </c>
      <c r="C1565" s="5" t="s">
        <v>4869</v>
      </c>
      <c r="D1565" s="5" t="s">
        <v>468</v>
      </c>
      <c r="E1565" s="5" t="s">
        <v>4870</v>
      </c>
      <c r="F1565" s="6" t="s">
        <v>4871</v>
      </c>
    </row>
    <row r="1566">
      <c r="A1566" s="5" t="s">
        <v>22</v>
      </c>
      <c r="B1566" s="5" t="s">
        <v>214</v>
      </c>
      <c r="C1566" s="5" t="s">
        <v>4872</v>
      </c>
      <c r="D1566" s="5" t="s">
        <v>468</v>
      </c>
      <c r="E1566" s="5" t="s">
        <v>4873</v>
      </c>
      <c r="F1566" s="6" t="s">
        <v>4874</v>
      </c>
    </row>
    <row r="1567">
      <c r="A1567" s="5" t="s">
        <v>22</v>
      </c>
      <c r="B1567" s="5" t="s">
        <v>214</v>
      </c>
      <c r="C1567" s="5" t="s">
        <v>4875</v>
      </c>
      <c r="D1567" s="5" t="s">
        <v>468</v>
      </c>
      <c r="E1567" s="5" t="s">
        <v>4876</v>
      </c>
      <c r="F1567" s="6" t="s">
        <v>4877</v>
      </c>
    </row>
    <row r="1568">
      <c r="A1568" s="5" t="s">
        <v>22</v>
      </c>
      <c r="B1568" s="5" t="s">
        <v>214</v>
      </c>
      <c r="C1568" s="5" t="s">
        <v>4878</v>
      </c>
      <c r="D1568" s="5" t="s">
        <v>468</v>
      </c>
      <c r="E1568" s="5" t="s">
        <v>4879</v>
      </c>
      <c r="F1568" s="6" t="s">
        <v>4880</v>
      </c>
    </row>
    <row r="1569">
      <c r="A1569" s="5" t="s">
        <v>22</v>
      </c>
      <c r="B1569" s="5" t="s">
        <v>214</v>
      </c>
      <c r="C1569" s="5" t="s">
        <v>4881</v>
      </c>
      <c r="D1569" s="5" t="s">
        <v>468</v>
      </c>
      <c r="E1569" s="5" t="s">
        <v>4882</v>
      </c>
      <c r="F1569" s="6" t="s">
        <v>4883</v>
      </c>
    </row>
    <row r="1570">
      <c r="A1570" s="5" t="s">
        <v>22</v>
      </c>
      <c r="B1570" s="5" t="s">
        <v>214</v>
      </c>
      <c r="C1570" s="5" t="s">
        <v>4884</v>
      </c>
      <c r="D1570" s="5" t="s">
        <v>468</v>
      </c>
      <c r="E1570" s="5" t="s">
        <v>4885</v>
      </c>
      <c r="F1570" s="6" t="s">
        <v>4886</v>
      </c>
    </row>
    <row r="1571">
      <c r="A1571" s="5" t="s">
        <v>22</v>
      </c>
      <c r="B1571" s="5" t="s">
        <v>214</v>
      </c>
      <c r="C1571" s="5" t="s">
        <v>4887</v>
      </c>
      <c r="D1571" s="5" t="s">
        <v>468</v>
      </c>
      <c r="E1571" s="5" t="s">
        <v>4888</v>
      </c>
      <c r="F1571" s="6" t="s">
        <v>4889</v>
      </c>
    </row>
    <row r="1572">
      <c r="A1572" s="5" t="s">
        <v>22</v>
      </c>
      <c r="B1572" s="5" t="s">
        <v>214</v>
      </c>
      <c r="C1572" s="5" t="s">
        <v>4890</v>
      </c>
      <c r="D1572" s="5" t="s">
        <v>468</v>
      </c>
      <c r="E1572" s="5" t="s">
        <v>4891</v>
      </c>
      <c r="F1572" s="6" t="s">
        <v>4892</v>
      </c>
    </row>
    <row r="1573">
      <c r="A1573" s="5" t="s">
        <v>22</v>
      </c>
      <c r="B1573" s="5" t="s">
        <v>214</v>
      </c>
      <c r="C1573" s="5" t="s">
        <v>4893</v>
      </c>
      <c r="D1573" s="5" t="s">
        <v>468</v>
      </c>
      <c r="E1573" s="5"/>
      <c r="F1573" s="6" t="s">
        <v>4894</v>
      </c>
    </row>
    <row r="1574">
      <c r="A1574" s="5" t="s">
        <v>22</v>
      </c>
      <c r="B1574" s="5" t="s">
        <v>214</v>
      </c>
      <c r="C1574" s="5" t="s">
        <v>4895</v>
      </c>
      <c r="D1574" s="5" t="s">
        <v>468</v>
      </c>
      <c r="E1574" s="5" t="s">
        <v>4896</v>
      </c>
      <c r="F1574" s="6" t="s">
        <v>4897</v>
      </c>
    </row>
    <row r="1575">
      <c r="A1575" s="5" t="s">
        <v>22</v>
      </c>
      <c r="B1575" s="5" t="s">
        <v>214</v>
      </c>
      <c r="C1575" s="5" t="s">
        <v>4898</v>
      </c>
      <c r="D1575" s="5" t="s">
        <v>468</v>
      </c>
      <c r="E1575" s="5" t="s">
        <v>4899</v>
      </c>
      <c r="F1575" s="6" t="s">
        <v>4900</v>
      </c>
    </row>
    <row r="1576">
      <c r="A1576" s="5" t="s">
        <v>22</v>
      </c>
      <c r="B1576" s="5" t="s">
        <v>214</v>
      </c>
      <c r="C1576" s="5" t="s">
        <v>4901</v>
      </c>
      <c r="D1576" s="5" t="s">
        <v>468</v>
      </c>
      <c r="E1576" s="5"/>
      <c r="F1576" s="6" t="s">
        <v>4902</v>
      </c>
    </row>
    <row r="1577">
      <c r="A1577" s="5" t="s">
        <v>22</v>
      </c>
      <c r="B1577" s="5" t="s">
        <v>215</v>
      </c>
      <c r="C1577" s="5" t="s">
        <v>4903</v>
      </c>
      <c r="D1577" s="5" t="s">
        <v>548</v>
      </c>
      <c r="E1577" s="5" t="s">
        <v>4904</v>
      </c>
      <c r="F1577" s="6" t="s">
        <v>4905</v>
      </c>
    </row>
    <row r="1578">
      <c r="A1578" s="5" t="s">
        <v>22</v>
      </c>
      <c r="B1578" s="5" t="s">
        <v>215</v>
      </c>
      <c r="C1578" s="5" t="s">
        <v>4906</v>
      </c>
      <c r="D1578" s="5" t="s">
        <v>468</v>
      </c>
      <c r="E1578" s="5" t="s">
        <v>4907</v>
      </c>
      <c r="F1578" s="6" t="s">
        <v>4908</v>
      </c>
    </row>
    <row r="1579">
      <c r="A1579" s="5" t="s">
        <v>22</v>
      </c>
      <c r="B1579" s="5" t="s">
        <v>215</v>
      </c>
      <c r="C1579" s="5" t="s">
        <v>4909</v>
      </c>
      <c r="D1579" s="5" t="s">
        <v>468</v>
      </c>
      <c r="E1579" s="5" t="s">
        <v>4910</v>
      </c>
      <c r="F1579" s="6" t="s">
        <v>4911</v>
      </c>
    </row>
    <row r="1580">
      <c r="A1580" s="5" t="s">
        <v>22</v>
      </c>
      <c r="B1580" s="5" t="s">
        <v>215</v>
      </c>
      <c r="C1580" s="5" t="s">
        <v>215</v>
      </c>
      <c r="D1580" s="5" t="s">
        <v>468</v>
      </c>
      <c r="E1580" s="5" t="s">
        <v>4912</v>
      </c>
      <c r="F1580" s="6" t="s">
        <v>4913</v>
      </c>
    </row>
    <row r="1581">
      <c r="A1581" s="5" t="s">
        <v>22</v>
      </c>
      <c r="B1581" s="5" t="s">
        <v>215</v>
      </c>
      <c r="C1581" s="5" t="s">
        <v>4914</v>
      </c>
      <c r="D1581" s="5" t="s">
        <v>468</v>
      </c>
      <c r="E1581" s="5" t="s">
        <v>4915</v>
      </c>
      <c r="F1581" s="6" t="s">
        <v>4916</v>
      </c>
    </row>
    <row r="1582">
      <c r="A1582" s="5" t="s">
        <v>22</v>
      </c>
      <c r="B1582" s="5" t="s">
        <v>216</v>
      </c>
      <c r="C1582" s="5" t="s">
        <v>4917</v>
      </c>
      <c r="D1582" s="5" t="s">
        <v>468</v>
      </c>
      <c r="E1582" s="5" t="s">
        <v>4918</v>
      </c>
      <c r="F1582" s="6" t="s">
        <v>4919</v>
      </c>
    </row>
    <row r="1583">
      <c r="A1583" s="5" t="s">
        <v>22</v>
      </c>
      <c r="B1583" s="5" t="s">
        <v>216</v>
      </c>
      <c r="C1583" s="5" t="s">
        <v>4920</v>
      </c>
      <c r="D1583" s="5" t="s">
        <v>468</v>
      </c>
      <c r="E1583" s="5" t="s">
        <v>4921</v>
      </c>
      <c r="F1583" s="6" t="s">
        <v>4922</v>
      </c>
    </row>
    <row r="1584">
      <c r="A1584" s="5" t="s">
        <v>22</v>
      </c>
      <c r="B1584" s="5" t="s">
        <v>216</v>
      </c>
      <c r="C1584" s="5" t="s">
        <v>4923</v>
      </c>
      <c r="D1584" s="5" t="s">
        <v>468</v>
      </c>
      <c r="E1584" s="5" t="s">
        <v>4924</v>
      </c>
      <c r="F1584" s="6" t="s">
        <v>4925</v>
      </c>
    </row>
    <row r="1585">
      <c r="A1585" s="5" t="s">
        <v>22</v>
      </c>
      <c r="B1585" s="5" t="s">
        <v>217</v>
      </c>
      <c r="C1585" s="5" t="s">
        <v>217</v>
      </c>
      <c r="D1585" s="5" t="s">
        <v>458</v>
      </c>
      <c r="E1585" s="5" t="s">
        <v>4926</v>
      </c>
      <c r="F1585" s="6" t="s">
        <v>4927</v>
      </c>
    </row>
    <row r="1586">
      <c r="A1586" s="5" t="s">
        <v>22</v>
      </c>
      <c r="B1586" s="5" t="s">
        <v>217</v>
      </c>
      <c r="C1586" s="5" t="s">
        <v>4928</v>
      </c>
      <c r="D1586" s="5" t="s">
        <v>468</v>
      </c>
      <c r="E1586" s="5" t="s">
        <v>4929</v>
      </c>
      <c r="F1586" s="6" t="s">
        <v>4930</v>
      </c>
    </row>
    <row r="1587">
      <c r="A1587" s="5" t="s">
        <v>22</v>
      </c>
      <c r="B1587" s="5" t="s">
        <v>217</v>
      </c>
      <c r="C1587" s="5" t="s">
        <v>4931</v>
      </c>
      <c r="D1587" s="5" t="s">
        <v>468</v>
      </c>
      <c r="E1587" s="5" t="s">
        <v>4932</v>
      </c>
      <c r="F1587" s="6" t="s">
        <v>4933</v>
      </c>
    </row>
    <row r="1588">
      <c r="A1588" s="5" t="s">
        <v>22</v>
      </c>
      <c r="B1588" s="5" t="s">
        <v>218</v>
      </c>
      <c r="C1588" s="5" t="s">
        <v>4934</v>
      </c>
      <c r="D1588" s="5" t="s">
        <v>468</v>
      </c>
      <c r="E1588" s="5" t="s">
        <v>4935</v>
      </c>
      <c r="F1588" s="6" t="s">
        <v>4936</v>
      </c>
    </row>
    <row r="1589">
      <c r="A1589" s="5" t="s">
        <v>22</v>
      </c>
      <c r="B1589" s="5" t="s">
        <v>218</v>
      </c>
      <c r="C1589" s="5" t="s">
        <v>4937</v>
      </c>
      <c r="D1589" s="5" t="s">
        <v>468</v>
      </c>
      <c r="E1589" s="5" t="s">
        <v>4938</v>
      </c>
      <c r="F1589" s="6" t="s">
        <v>4939</v>
      </c>
    </row>
    <row r="1590">
      <c r="A1590" s="5" t="s">
        <v>22</v>
      </c>
      <c r="B1590" s="5" t="s">
        <v>218</v>
      </c>
      <c r="C1590" s="5" t="s">
        <v>218</v>
      </c>
      <c r="D1590" s="5" t="s">
        <v>468</v>
      </c>
      <c r="E1590" s="5" t="s">
        <v>4940</v>
      </c>
      <c r="F1590" s="6" t="s">
        <v>4941</v>
      </c>
    </row>
    <row r="1591">
      <c r="A1591" s="5" t="s">
        <v>22</v>
      </c>
      <c r="B1591" s="5" t="s">
        <v>218</v>
      </c>
      <c r="C1591" s="5" t="s">
        <v>4942</v>
      </c>
      <c r="D1591" s="5" t="s">
        <v>548</v>
      </c>
      <c r="E1591" s="5" t="s">
        <v>4943</v>
      </c>
      <c r="F1591" s="6" t="s">
        <v>4944</v>
      </c>
    </row>
    <row r="1592">
      <c r="A1592" s="5" t="s">
        <v>22</v>
      </c>
      <c r="B1592" s="5" t="s">
        <v>218</v>
      </c>
      <c r="C1592" s="5" t="s">
        <v>4945</v>
      </c>
      <c r="D1592" s="5" t="s">
        <v>468</v>
      </c>
      <c r="E1592" s="5" t="s">
        <v>4946</v>
      </c>
      <c r="F1592" s="6" t="s">
        <v>4947</v>
      </c>
    </row>
    <row r="1593">
      <c r="A1593" s="5" t="s">
        <v>22</v>
      </c>
      <c r="B1593" s="5" t="s">
        <v>219</v>
      </c>
      <c r="C1593" s="5" t="s">
        <v>4948</v>
      </c>
      <c r="D1593" s="5" t="s">
        <v>468</v>
      </c>
      <c r="E1593" s="5" t="s">
        <v>4949</v>
      </c>
      <c r="F1593" s="6" t="s">
        <v>4950</v>
      </c>
    </row>
    <row r="1594">
      <c r="A1594" s="5" t="s">
        <v>22</v>
      </c>
      <c r="B1594" s="5" t="s">
        <v>219</v>
      </c>
      <c r="C1594" s="5" t="s">
        <v>4951</v>
      </c>
      <c r="D1594" s="5" t="s">
        <v>468</v>
      </c>
      <c r="E1594" s="5" t="s">
        <v>4952</v>
      </c>
      <c r="F1594" s="6" t="s">
        <v>4953</v>
      </c>
    </row>
    <row r="1595">
      <c r="A1595" s="5" t="s">
        <v>22</v>
      </c>
      <c r="B1595" s="5" t="s">
        <v>219</v>
      </c>
      <c r="C1595" s="5" t="s">
        <v>4954</v>
      </c>
      <c r="D1595" s="5" t="s">
        <v>468</v>
      </c>
      <c r="E1595" s="5" t="s">
        <v>4955</v>
      </c>
      <c r="F1595" s="6" t="s">
        <v>4956</v>
      </c>
    </row>
    <row r="1596">
      <c r="A1596" s="5" t="s">
        <v>22</v>
      </c>
      <c r="B1596" s="5" t="s">
        <v>219</v>
      </c>
      <c r="C1596" s="5" t="s">
        <v>4957</v>
      </c>
      <c r="D1596" s="5" t="s">
        <v>548</v>
      </c>
      <c r="E1596" s="5" t="s">
        <v>4958</v>
      </c>
      <c r="F1596" s="6" t="s">
        <v>4959</v>
      </c>
    </row>
    <row r="1597">
      <c r="A1597" s="5" t="s">
        <v>22</v>
      </c>
      <c r="B1597" s="5" t="s">
        <v>219</v>
      </c>
      <c r="C1597" s="5" t="s">
        <v>4960</v>
      </c>
      <c r="D1597" s="5" t="s">
        <v>468</v>
      </c>
      <c r="E1597" s="5" t="s">
        <v>4952</v>
      </c>
      <c r="F1597" s="6" t="s">
        <v>4961</v>
      </c>
    </row>
    <row r="1598">
      <c r="A1598" s="5" t="s">
        <v>22</v>
      </c>
      <c r="B1598" s="5" t="s">
        <v>219</v>
      </c>
      <c r="C1598" s="5" t="s">
        <v>4962</v>
      </c>
      <c r="D1598" s="5" t="s">
        <v>468</v>
      </c>
      <c r="E1598" s="5" t="s">
        <v>4949</v>
      </c>
      <c r="F1598" s="6" t="s">
        <v>4963</v>
      </c>
    </row>
    <row r="1599">
      <c r="A1599" s="5" t="s">
        <v>22</v>
      </c>
      <c r="B1599" s="5" t="s">
        <v>219</v>
      </c>
      <c r="C1599" s="5" t="s">
        <v>4964</v>
      </c>
      <c r="D1599" s="5" t="s">
        <v>468</v>
      </c>
      <c r="E1599" s="5" t="s">
        <v>4965</v>
      </c>
      <c r="F1599" s="6" t="s">
        <v>4966</v>
      </c>
    </row>
    <row r="1600">
      <c r="A1600" s="5" t="s">
        <v>22</v>
      </c>
      <c r="B1600" s="5" t="s">
        <v>219</v>
      </c>
      <c r="C1600" s="5" t="s">
        <v>4967</v>
      </c>
      <c r="D1600" s="5" t="s">
        <v>468</v>
      </c>
      <c r="E1600" s="5"/>
      <c r="F1600" s="6" t="s">
        <v>4968</v>
      </c>
    </row>
    <row r="1601">
      <c r="A1601" s="5" t="s">
        <v>22</v>
      </c>
      <c r="B1601" s="5" t="s">
        <v>219</v>
      </c>
      <c r="C1601" s="5" t="s">
        <v>4969</v>
      </c>
      <c r="D1601" s="5" t="s">
        <v>468</v>
      </c>
      <c r="E1601" s="5" t="s">
        <v>4970</v>
      </c>
      <c r="F1601" s="6" t="s">
        <v>4971</v>
      </c>
    </row>
    <row r="1602">
      <c r="A1602" s="5" t="s">
        <v>22</v>
      </c>
      <c r="B1602" s="5" t="s">
        <v>220</v>
      </c>
      <c r="C1602" s="5" t="s">
        <v>4972</v>
      </c>
      <c r="D1602" s="5" t="s">
        <v>468</v>
      </c>
      <c r="E1602" s="5" t="s">
        <v>4973</v>
      </c>
      <c r="F1602" s="6" t="s">
        <v>4974</v>
      </c>
    </row>
    <row r="1603">
      <c r="A1603" s="5" t="s">
        <v>22</v>
      </c>
      <c r="B1603" s="5" t="s">
        <v>220</v>
      </c>
      <c r="C1603" s="5" t="s">
        <v>4975</v>
      </c>
      <c r="D1603" s="5" t="s">
        <v>468</v>
      </c>
      <c r="E1603" s="5" t="s">
        <v>4976</v>
      </c>
      <c r="F1603" s="6" t="s">
        <v>4977</v>
      </c>
    </row>
    <row r="1604">
      <c r="A1604" s="5" t="s">
        <v>22</v>
      </c>
      <c r="B1604" s="5" t="s">
        <v>220</v>
      </c>
      <c r="C1604" s="5" t="s">
        <v>4978</v>
      </c>
      <c r="D1604" s="5" t="s">
        <v>468</v>
      </c>
      <c r="E1604" s="5" t="s">
        <v>4979</v>
      </c>
      <c r="F1604" s="6" t="s">
        <v>4980</v>
      </c>
    </row>
    <row r="1605">
      <c r="A1605" s="5" t="s">
        <v>22</v>
      </c>
      <c r="B1605" s="5" t="s">
        <v>220</v>
      </c>
      <c r="C1605" s="5" t="s">
        <v>4981</v>
      </c>
      <c r="D1605" s="5" t="s">
        <v>468</v>
      </c>
      <c r="E1605" s="5" t="s">
        <v>4982</v>
      </c>
      <c r="F1605" s="6" t="s">
        <v>4983</v>
      </c>
    </row>
    <row r="1606">
      <c r="A1606" s="5" t="s">
        <v>22</v>
      </c>
      <c r="B1606" s="5" t="s">
        <v>220</v>
      </c>
      <c r="C1606" s="5" t="s">
        <v>4984</v>
      </c>
      <c r="D1606" s="5" t="s">
        <v>548</v>
      </c>
      <c r="E1606" s="5" t="s">
        <v>4985</v>
      </c>
      <c r="F1606" s="6" t="s">
        <v>4986</v>
      </c>
    </row>
    <row r="1607">
      <c r="A1607" s="5" t="s">
        <v>22</v>
      </c>
      <c r="B1607" s="5" t="s">
        <v>220</v>
      </c>
      <c r="C1607" s="5" t="s">
        <v>4987</v>
      </c>
      <c r="D1607" s="5" t="s">
        <v>548</v>
      </c>
      <c r="E1607" s="5" t="s">
        <v>4985</v>
      </c>
      <c r="F1607" s="6" t="s">
        <v>4988</v>
      </c>
    </row>
    <row r="1608">
      <c r="A1608" s="5" t="s">
        <v>22</v>
      </c>
      <c r="B1608" s="5" t="s">
        <v>220</v>
      </c>
      <c r="C1608" s="5" t="s">
        <v>4989</v>
      </c>
      <c r="D1608" s="5" t="s">
        <v>468</v>
      </c>
      <c r="E1608" s="5" t="s">
        <v>4990</v>
      </c>
      <c r="F1608" s="6" t="s">
        <v>4991</v>
      </c>
    </row>
    <row r="1609">
      <c r="A1609" s="5" t="s">
        <v>22</v>
      </c>
      <c r="B1609" s="5" t="s">
        <v>220</v>
      </c>
      <c r="C1609" s="5" t="s">
        <v>4992</v>
      </c>
      <c r="D1609" s="5" t="s">
        <v>468</v>
      </c>
      <c r="E1609" s="5" t="s">
        <v>4993</v>
      </c>
      <c r="F1609" s="6" t="s">
        <v>4994</v>
      </c>
    </row>
    <row r="1610">
      <c r="A1610" s="5" t="s">
        <v>22</v>
      </c>
      <c r="B1610" s="5" t="s">
        <v>220</v>
      </c>
      <c r="C1610" s="5" t="s">
        <v>4995</v>
      </c>
      <c r="D1610" s="5" t="s">
        <v>468</v>
      </c>
      <c r="E1610" s="5" t="s">
        <v>4996</v>
      </c>
      <c r="F1610" s="6" t="s">
        <v>4997</v>
      </c>
    </row>
    <row r="1611">
      <c r="A1611" s="5" t="s">
        <v>22</v>
      </c>
      <c r="B1611" s="5" t="s">
        <v>220</v>
      </c>
      <c r="C1611" s="5" t="s">
        <v>4998</v>
      </c>
      <c r="D1611" s="5" t="s">
        <v>468</v>
      </c>
      <c r="E1611" s="5" t="s">
        <v>4999</v>
      </c>
      <c r="F1611" s="6" t="s">
        <v>5000</v>
      </c>
    </row>
    <row r="1612">
      <c r="A1612" s="5" t="s">
        <v>22</v>
      </c>
      <c r="B1612" s="5" t="s">
        <v>220</v>
      </c>
      <c r="C1612" s="5" t="s">
        <v>5001</v>
      </c>
      <c r="D1612" s="5" t="s">
        <v>468</v>
      </c>
      <c r="E1612" s="5" t="s">
        <v>5002</v>
      </c>
      <c r="F1612" s="6" t="s">
        <v>5003</v>
      </c>
    </row>
    <row r="1613">
      <c r="A1613" s="5" t="s">
        <v>22</v>
      </c>
      <c r="B1613" s="5" t="s">
        <v>220</v>
      </c>
      <c r="C1613" s="5" t="s">
        <v>5004</v>
      </c>
      <c r="D1613" s="5" t="s">
        <v>468</v>
      </c>
      <c r="E1613" s="5" t="s">
        <v>5005</v>
      </c>
      <c r="F1613" s="6" t="s">
        <v>5006</v>
      </c>
    </row>
    <row r="1614">
      <c r="A1614" s="5" t="s">
        <v>22</v>
      </c>
      <c r="B1614" s="5" t="s">
        <v>220</v>
      </c>
      <c r="C1614" s="5" t="s">
        <v>5007</v>
      </c>
      <c r="D1614" s="5" t="s">
        <v>468</v>
      </c>
      <c r="E1614" s="5" t="s">
        <v>5008</v>
      </c>
      <c r="F1614" s="6" t="s">
        <v>5009</v>
      </c>
    </row>
    <row r="1615">
      <c r="A1615" s="5" t="s">
        <v>22</v>
      </c>
      <c r="B1615" s="5" t="s">
        <v>220</v>
      </c>
      <c r="C1615" s="5" t="s">
        <v>5010</v>
      </c>
      <c r="D1615" s="5" t="s">
        <v>468</v>
      </c>
      <c r="E1615" s="5" t="s">
        <v>5011</v>
      </c>
      <c r="F1615" s="6" t="s">
        <v>5012</v>
      </c>
    </row>
    <row r="1616">
      <c r="A1616" s="5" t="s">
        <v>22</v>
      </c>
      <c r="B1616" s="5" t="s">
        <v>220</v>
      </c>
      <c r="C1616" s="5" t="s">
        <v>5013</v>
      </c>
      <c r="D1616" s="5" t="s">
        <v>468</v>
      </c>
      <c r="E1616" s="5" t="s">
        <v>5014</v>
      </c>
      <c r="F1616" s="6" t="s">
        <v>5015</v>
      </c>
    </row>
    <row r="1617">
      <c r="A1617" s="5" t="s">
        <v>22</v>
      </c>
      <c r="B1617" s="5" t="s">
        <v>220</v>
      </c>
      <c r="C1617" s="5" t="s">
        <v>5016</v>
      </c>
      <c r="D1617" s="5" t="s">
        <v>468</v>
      </c>
      <c r="E1617" s="5" t="s">
        <v>5017</v>
      </c>
      <c r="F1617" s="6" t="s">
        <v>5018</v>
      </c>
    </row>
    <row r="1618">
      <c r="A1618" s="5" t="s">
        <v>22</v>
      </c>
      <c r="B1618" s="5" t="s">
        <v>220</v>
      </c>
      <c r="C1618" s="5" t="s">
        <v>5019</v>
      </c>
      <c r="D1618" s="5" t="s">
        <v>468</v>
      </c>
      <c r="E1618" s="5"/>
      <c r="F1618" s="6" t="s">
        <v>5020</v>
      </c>
    </row>
    <row r="1619">
      <c r="A1619" s="5" t="s">
        <v>22</v>
      </c>
      <c r="B1619" s="5" t="s">
        <v>220</v>
      </c>
      <c r="C1619" s="5" t="s">
        <v>5021</v>
      </c>
      <c r="D1619" s="5" t="s">
        <v>468</v>
      </c>
      <c r="E1619" s="5" t="s">
        <v>5022</v>
      </c>
      <c r="F1619" s="6" t="s">
        <v>5023</v>
      </c>
    </row>
    <row r="1620">
      <c r="A1620" s="5" t="s">
        <v>22</v>
      </c>
      <c r="B1620" s="5" t="s">
        <v>220</v>
      </c>
      <c r="C1620" s="5" t="s">
        <v>5024</v>
      </c>
      <c r="D1620" s="5" t="s">
        <v>468</v>
      </c>
      <c r="E1620" s="5" t="s">
        <v>5025</v>
      </c>
      <c r="F1620" s="6" t="s">
        <v>5026</v>
      </c>
    </row>
    <row r="1621">
      <c r="A1621" s="5" t="s">
        <v>22</v>
      </c>
      <c r="B1621" s="5" t="s">
        <v>220</v>
      </c>
      <c r="C1621" s="5" t="s">
        <v>5027</v>
      </c>
      <c r="D1621" s="5" t="s">
        <v>468</v>
      </c>
      <c r="E1621" s="5" t="s">
        <v>5028</v>
      </c>
      <c r="F1621" s="6" t="s">
        <v>5029</v>
      </c>
    </row>
    <row r="1622">
      <c r="A1622" s="5" t="s">
        <v>22</v>
      </c>
      <c r="B1622" s="5" t="s">
        <v>220</v>
      </c>
      <c r="C1622" s="5" t="s">
        <v>5030</v>
      </c>
      <c r="D1622" s="5" t="s">
        <v>468</v>
      </c>
      <c r="E1622" s="5" t="s">
        <v>5031</v>
      </c>
      <c r="F1622" s="6" t="s">
        <v>5032</v>
      </c>
    </row>
    <row r="1623">
      <c r="A1623" s="5" t="s">
        <v>22</v>
      </c>
      <c r="B1623" s="5" t="s">
        <v>220</v>
      </c>
      <c r="C1623" s="5" t="s">
        <v>5033</v>
      </c>
      <c r="D1623" s="5" t="s">
        <v>468</v>
      </c>
      <c r="E1623" s="5" t="s">
        <v>5034</v>
      </c>
      <c r="F1623" s="6" t="s">
        <v>5035</v>
      </c>
    </row>
    <row r="1624">
      <c r="A1624" s="5" t="s">
        <v>22</v>
      </c>
      <c r="B1624" s="5" t="s">
        <v>220</v>
      </c>
      <c r="C1624" s="5" t="s">
        <v>5036</v>
      </c>
      <c r="D1624" s="5" t="s">
        <v>468</v>
      </c>
      <c r="E1624" s="5"/>
      <c r="F1624" s="6" t="s">
        <v>5037</v>
      </c>
    </row>
    <row r="1625">
      <c r="A1625" s="5" t="s">
        <v>22</v>
      </c>
      <c r="B1625" s="5" t="s">
        <v>220</v>
      </c>
      <c r="C1625" s="5" t="s">
        <v>5038</v>
      </c>
      <c r="D1625" s="5" t="s">
        <v>468</v>
      </c>
      <c r="E1625" s="5" t="s">
        <v>5039</v>
      </c>
      <c r="F1625" s="6" t="s">
        <v>5040</v>
      </c>
    </row>
    <row r="1626">
      <c r="A1626" s="5" t="s">
        <v>22</v>
      </c>
      <c r="B1626" s="5" t="s">
        <v>220</v>
      </c>
      <c r="C1626" s="5" t="s">
        <v>5041</v>
      </c>
      <c r="D1626" s="5" t="s">
        <v>468</v>
      </c>
      <c r="E1626" s="5" t="s">
        <v>5042</v>
      </c>
      <c r="F1626" s="6" t="s">
        <v>5043</v>
      </c>
    </row>
    <row r="1627">
      <c r="A1627" s="5" t="s">
        <v>22</v>
      </c>
      <c r="B1627" s="5" t="s">
        <v>220</v>
      </c>
      <c r="C1627" s="5" t="s">
        <v>5044</v>
      </c>
      <c r="D1627" s="5" t="s">
        <v>468</v>
      </c>
      <c r="E1627" s="5" t="s">
        <v>5045</v>
      </c>
      <c r="F1627" s="6" t="s">
        <v>5046</v>
      </c>
    </row>
    <row r="1628">
      <c r="A1628" s="5" t="s">
        <v>22</v>
      </c>
      <c r="B1628" s="5" t="s">
        <v>220</v>
      </c>
      <c r="C1628" s="5" t="s">
        <v>5047</v>
      </c>
      <c r="D1628" s="5" t="s">
        <v>468</v>
      </c>
      <c r="E1628" s="5" t="s">
        <v>5048</v>
      </c>
      <c r="F1628" s="6" t="s">
        <v>5049</v>
      </c>
    </row>
    <row r="1629">
      <c r="A1629" s="5" t="s">
        <v>22</v>
      </c>
      <c r="B1629" s="5" t="s">
        <v>220</v>
      </c>
      <c r="C1629" s="5" t="s">
        <v>5050</v>
      </c>
      <c r="D1629" s="5" t="s">
        <v>468</v>
      </c>
      <c r="E1629" s="5" t="s">
        <v>5051</v>
      </c>
      <c r="F1629" s="6" t="s">
        <v>5052</v>
      </c>
    </row>
    <row r="1630">
      <c r="A1630" s="5" t="s">
        <v>22</v>
      </c>
      <c r="B1630" s="5" t="s">
        <v>220</v>
      </c>
      <c r="C1630" s="5" t="s">
        <v>5053</v>
      </c>
      <c r="D1630" s="5" t="s">
        <v>468</v>
      </c>
      <c r="E1630" s="5"/>
      <c r="F1630" s="6" t="s">
        <v>5054</v>
      </c>
    </row>
    <row r="1631">
      <c r="A1631" s="5" t="s">
        <v>22</v>
      </c>
      <c r="B1631" s="5" t="s">
        <v>221</v>
      </c>
      <c r="C1631" s="5" t="s">
        <v>221</v>
      </c>
      <c r="D1631" s="5" t="s">
        <v>468</v>
      </c>
      <c r="E1631" s="5" t="s">
        <v>5055</v>
      </c>
      <c r="F1631" s="6" t="s">
        <v>5056</v>
      </c>
    </row>
    <row r="1632">
      <c r="A1632" s="5" t="s">
        <v>22</v>
      </c>
      <c r="B1632" s="5" t="s">
        <v>221</v>
      </c>
      <c r="C1632" s="5" t="s">
        <v>5057</v>
      </c>
      <c r="D1632" s="5" t="s">
        <v>468</v>
      </c>
      <c r="E1632" s="5" t="s">
        <v>5058</v>
      </c>
      <c r="F1632" s="6" t="s">
        <v>5059</v>
      </c>
    </row>
    <row r="1633">
      <c r="A1633" s="5" t="s">
        <v>22</v>
      </c>
      <c r="B1633" s="5" t="s">
        <v>222</v>
      </c>
      <c r="C1633" s="5" t="s">
        <v>5060</v>
      </c>
      <c r="D1633" s="5" t="s">
        <v>468</v>
      </c>
      <c r="E1633" s="5" t="s">
        <v>5061</v>
      </c>
      <c r="F1633" s="6" t="s">
        <v>5062</v>
      </c>
    </row>
    <row r="1634">
      <c r="A1634" s="5" t="s">
        <v>22</v>
      </c>
      <c r="B1634" s="5" t="s">
        <v>222</v>
      </c>
      <c r="C1634" s="5" t="s">
        <v>5063</v>
      </c>
      <c r="D1634" s="5" t="s">
        <v>468</v>
      </c>
      <c r="E1634" s="5" t="s">
        <v>5064</v>
      </c>
      <c r="F1634" s="6" t="s">
        <v>5065</v>
      </c>
    </row>
    <row r="1635">
      <c r="A1635" s="5" t="s">
        <v>22</v>
      </c>
      <c r="B1635" s="5" t="s">
        <v>222</v>
      </c>
      <c r="C1635" s="5" t="s">
        <v>5066</v>
      </c>
      <c r="D1635" s="5" t="s">
        <v>468</v>
      </c>
      <c r="E1635" s="5" t="s">
        <v>5067</v>
      </c>
      <c r="F1635" s="6" t="s">
        <v>5068</v>
      </c>
    </row>
    <row r="1636">
      <c r="A1636" s="5" t="s">
        <v>22</v>
      </c>
      <c r="B1636" s="5" t="s">
        <v>223</v>
      </c>
      <c r="C1636" s="5" t="s">
        <v>5069</v>
      </c>
      <c r="D1636" s="5" t="s">
        <v>468</v>
      </c>
      <c r="E1636" s="5" t="s">
        <v>5070</v>
      </c>
      <c r="F1636" s="6" t="s">
        <v>5071</v>
      </c>
    </row>
    <row r="1637">
      <c r="A1637" s="5" t="s">
        <v>22</v>
      </c>
      <c r="B1637" s="5" t="s">
        <v>223</v>
      </c>
      <c r="C1637" s="5" t="s">
        <v>5072</v>
      </c>
      <c r="D1637" s="5" t="s">
        <v>468</v>
      </c>
      <c r="E1637" s="5" t="s">
        <v>5073</v>
      </c>
      <c r="F1637" s="6" t="s">
        <v>5074</v>
      </c>
    </row>
    <row r="1638">
      <c r="A1638" s="5" t="s">
        <v>22</v>
      </c>
      <c r="B1638" s="5" t="s">
        <v>223</v>
      </c>
      <c r="C1638" s="5" t="s">
        <v>5075</v>
      </c>
      <c r="D1638" s="5" t="s">
        <v>468</v>
      </c>
      <c r="E1638" s="5" t="s">
        <v>5076</v>
      </c>
      <c r="F1638" s="6" t="s">
        <v>5077</v>
      </c>
    </row>
    <row r="1639">
      <c r="A1639" s="5" t="s">
        <v>22</v>
      </c>
      <c r="B1639" s="5" t="s">
        <v>223</v>
      </c>
      <c r="C1639" s="5" t="s">
        <v>5078</v>
      </c>
      <c r="D1639" s="5" t="s">
        <v>468</v>
      </c>
      <c r="E1639" s="5"/>
      <c r="F1639" s="6" t="s">
        <v>5079</v>
      </c>
    </row>
    <row r="1640">
      <c r="A1640" s="5" t="s">
        <v>22</v>
      </c>
      <c r="B1640" s="5" t="s">
        <v>223</v>
      </c>
      <c r="C1640" s="5" t="s">
        <v>5080</v>
      </c>
      <c r="D1640" s="5" t="s">
        <v>548</v>
      </c>
      <c r="E1640" s="5" t="s">
        <v>5076</v>
      </c>
      <c r="F1640" s="6" t="s">
        <v>5081</v>
      </c>
    </row>
    <row r="1641">
      <c r="A1641" s="5" t="s">
        <v>22</v>
      </c>
      <c r="B1641" s="5" t="s">
        <v>224</v>
      </c>
      <c r="C1641" s="5" t="s">
        <v>5082</v>
      </c>
      <c r="D1641" s="5" t="s">
        <v>468</v>
      </c>
      <c r="E1641" s="5"/>
      <c r="F1641" s="6" t="s">
        <v>5083</v>
      </c>
    </row>
    <row r="1642">
      <c r="A1642" s="5" t="s">
        <v>22</v>
      </c>
      <c r="B1642" s="5" t="s">
        <v>224</v>
      </c>
      <c r="C1642" s="5" t="s">
        <v>5084</v>
      </c>
      <c r="D1642" s="5" t="s">
        <v>468</v>
      </c>
      <c r="E1642" s="5" t="s">
        <v>5085</v>
      </c>
      <c r="F1642" s="6" t="s">
        <v>5086</v>
      </c>
    </row>
    <row r="1643">
      <c r="A1643" s="5" t="s">
        <v>22</v>
      </c>
      <c r="B1643" s="5" t="s">
        <v>224</v>
      </c>
      <c r="C1643" s="5" t="s">
        <v>5087</v>
      </c>
      <c r="D1643" s="5" t="s">
        <v>468</v>
      </c>
      <c r="E1643" s="5" t="s">
        <v>5088</v>
      </c>
      <c r="F1643" s="6" t="s">
        <v>5089</v>
      </c>
    </row>
    <row r="1644">
      <c r="A1644" s="5" t="s">
        <v>22</v>
      </c>
      <c r="B1644" s="5" t="s">
        <v>224</v>
      </c>
      <c r="C1644" s="5" t="s">
        <v>5090</v>
      </c>
      <c r="D1644" s="5" t="s">
        <v>468</v>
      </c>
      <c r="E1644" s="5" t="s">
        <v>5091</v>
      </c>
      <c r="F1644" s="6" t="s">
        <v>5092</v>
      </c>
    </row>
    <row r="1645">
      <c r="A1645" s="5" t="s">
        <v>22</v>
      </c>
      <c r="B1645" s="5" t="s">
        <v>224</v>
      </c>
      <c r="C1645" s="5" t="s">
        <v>5093</v>
      </c>
      <c r="D1645" s="5" t="s">
        <v>468</v>
      </c>
      <c r="E1645" s="5" t="s">
        <v>5094</v>
      </c>
      <c r="F1645" s="6" t="s">
        <v>5095</v>
      </c>
    </row>
    <row r="1646">
      <c r="A1646" s="5" t="s">
        <v>22</v>
      </c>
      <c r="B1646" s="5" t="s">
        <v>224</v>
      </c>
      <c r="C1646" s="5" t="s">
        <v>5096</v>
      </c>
      <c r="D1646" s="5" t="s">
        <v>468</v>
      </c>
      <c r="E1646" s="5" t="s">
        <v>5097</v>
      </c>
      <c r="F1646" s="6" t="s">
        <v>5098</v>
      </c>
    </row>
    <row r="1647">
      <c r="A1647" s="5" t="s">
        <v>22</v>
      </c>
      <c r="B1647" s="5" t="s">
        <v>224</v>
      </c>
      <c r="C1647" s="5" t="s">
        <v>5099</v>
      </c>
      <c r="D1647" s="5" t="s">
        <v>468</v>
      </c>
      <c r="E1647" s="5" t="s">
        <v>5100</v>
      </c>
      <c r="F1647" s="6" t="s">
        <v>5101</v>
      </c>
    </row>
    <row r="1648">
      <c r="A1648" s="5" t="s">
        <v>22</v>
      </c>
      <c r="B1648" s="5" t="s">
        <v>224</v>
      </c>
      <c r="C1648" s="5" t="s">
        <v>5102</v>
      </c>
      <c r="D1648" s="5" t="s">
        <v>468</v>
      </c>
      <c r="E1648" s="5"/>
      <c r="F1648" s="6" t="s">
        <v>5103</v>
      </c>
    </row>
    <row r="1649">
      <c r="A1649" s="5" t="s">
        <v>22</v>
      </c>
      <c r="B1649" s="5" t="s">
        <v>224</v>
      </c>
      <c r="C1649" s="5" t="s">
        <v>5104</v>
      </c>
      <c r="D1649" s="5" t="s">
        <v>468</v>
      </c>
      <c r="E1649" s="5" t="s">
        <v>5105</v>
      </c>
      <c r="F1649" s="6" t="s">
        <v>5106</v>
      </c>
    </row>
    <row r="1650">
      <c r="A1650" s="5" t="s">
        <v>22</v>
      </c>
      <c r="B1650" s="5" t="s">
        <v>224</v>
      </c>
      <c r="C1650" s="5" t="s">
        <v>5107</v>
      </c>
      <c r="D1650" s="5" t="s">
        <v>548</v>
      </c>
      <c r="E1650" s="5" t="s">
        <v>5108</v>
      </c>
      <c r="F1650" s="6" t="s">
        <v>5109</v>
      </c>
    </row>
    <row r="1651">
      <c r="A1651" s="5" t="s">
        <v>22</v>
      </c>
      <c r="B1651" s="5" t="s">
        <v>224</v>
      </c>
      <c r="C1651" s="5" t="s">
        <v>5110</v>
      </c>
      <c r="D1651" s="5" t="s">
        <v>458</v>
      </c>
      <c r="E1651" s="5"/>
      <c r="F1651" s="6" t="s">
        <v>5111</v>
      </c>
    </row>
    <row r="1652">
      <c r="A1652" s="5" t="s">
        <v>22</v>
      </c>
      <c r="B1652" s="5" t="s">
        <v>224</v>
      </c>
      <c r="C1652" s="5" t="s">
        <v>5112</v>
      </c>
      <c r="D1652" s="5" t="s">
        <v>468</v>
      </c>
      <c r="E1652" s="5" t="s">
        <v>5113</v>
      </c>
      <c r="F1652" s="6" t="s">
        <v>5114</v>
      </c>
    </row>
    <row r="1653">
      <c r="A1653" s="5" t="s">
        <v>22</v>
      </c>
      <c r="B1653" s="5" t="s">
        <v>224</v>
      </c>
      <c r="C1653" s="5" t="s">
        <v>5115</v>
      </c>
      <c r="D1653" s="5" t="s">
        <v>468</v>
      </c>
      <c r="E1653" s="5" t="s">
        <v>5116</v>
      </c>
      <c r="F1653" s="6" t="s">
        <v>5117</v>
      </c>
    </row>
    <row r="1654">
      <c r="A1654" s="5" t="s">
        <v>22</v>
      </c>
      <c r="B1654" s="5" t="s">
        <v>224</v>
      </c>
      <c r="C1654" s="5" t="s">
        <v>5118</v>
      </c>
      <c r="D1654" s="5" t="s">
        <v>468</v>
      </c>
      <c r="E1654" s="5" t="s">
        <v>5119</v>
      </c>
      <c r="F1654" s="6" t="s">
        <v>5120</v>
      </c>
    </row>
    <row r="1655">
      <c r="A1655" s="5" t="s">
        <v>22</v>
      </c>
      <c r="B1655" s="5" t="s">
        <v>225</v>
      </c>
      <c r="C1655" s="5" t="s">
        <v>5121</v>
      </c>
      <c r="D1655" s="5" t="s">
        <v>468</v>
      </c>
      <c r="E1655" s="5" t="s">
        <v>5122</v>
      </c>
      <c r="F1655" s="6" t="s">
        <v>5123</v>
      </c>
    </row>
    <row r="1656">
      <c r="A1656" s="5" t="s">
        <v>22</v>
      </c>
      <c r="B1656" s="5" t="s">
        <v>225</v>
      </c>
      <c r="C1656" s="5" t="s">
        <v>5124</v>
      </c>
      <c r="D1656" s="5" t="s">
        <v>468</v>
      </c>
      <c r="E1656" s="5" t="s">
        <v>5125</v>
      </c>
      <c r="F1656" s="6" t="s">
        <v>5126</v>
      </c>
    </row>
    <row r="1657">
      <c r="A1657" s="5" t="s">
        <v>22</v>
      </c>
      <c r="B1657" s="5" t="s">
        <v>225</v>
      </c>
      <c r="C1657" s="5" t="s">
        <v>5127</v>
      </c>
      <c r="D1657" s="5" t="s">
        <v>468</v>
      </c>
      <c r="E1657" s="5" t="s">
        <v>5128</v>
      </c>
      <c r="F1657" s="6" t="s">
        <v>5129</v>
      </c>
    </row>
    <row r="1658">
      <c r="A1658" s="5" t="s">
        <v>22</v>
      </c>
      <c r="B1658" s="5" t="s">
        <v>225</v>
      </c>
      <c r="C1658" s="5" t="s">
        <v>5130</v>
      </c>
      <c r="D1658" s="5" t="s">
        <v>468</v>
      </c>
      <c r="E1658" s="5" t="s">
        <v>5131</v>
      </c>
      <c r="F1658" s="6" t="s">
        <v>5132</v>
      </c>
    </row>
    <row r="1659">
      <c r="A1659" s="5" t="s">
        <v>22</v>
      </c>
      <c r="B1659" s="5" t="s">
        <v>225</v>
      </c>
      <c r="C1659" s="5" t="s">
        <v>5133</v>
      </c>
      <c r="D1659" s="5" t="s">
        <v>468</v>
      </c>
      <c r="E1659" s="5" t="s">
        <v>5134</v>
      </c>
      <c r="F1659" s="6" t="s">
        <v>5135</v>
      </c>
    </row>
    <row r="1660">
      <c r="A1660" s="5" t="s">
        <v>22</v>
      </c>
      <c r="B1660" s="5" t="s">
        <v>225</v>
      </c>
      <c r="C1660" s="5" t="s">
        <v>5136</v>
      </c>
      <c r="D1660" s="5" t="s">
        <v>468</v>
      </c>
      <c r="E1660" s="5" t="s">
        <v>5137</v>
      </c>
      <c r="F1660" s="6" t="s">
        <v>5138</v>
      </c>
    </row>
    <row r="1661">
      <c r="A1661" s="5" t="s">
        <v>22</v>
      </c>
      <c r="B1661" s="5" t="s">
        <v>226</v>
      </c>
      <c r="C1661" s="5" t="s">
        <v>5139</v>
      </c>
      <c r="D1661" s="5" t="s">
        <v>468</v>
      </c>
      <c r="E1661" s="5" t="s">
        <v>5140</v>
      </c>
      <c r="F1661" s="6" t="s">
        <v>5141</v>
      </c>
    </row>
    <row r="1662">
      <c r="A1662" s="5" t="s">
        <v>22</v>
      </c>
      <c r="B1662" s="5" t="s">
        <v>226</v>
      </c>
      <c r="C1662" s="5" t="s">
        <v>5142</v>
      </c>
      <c r="D1662" s="5" t="s">
        <v>468</v>
      </c>
      <c r="E1662" s="5" t="s">
        <v>5143</v>
      </c>
      <c r="F1662" s="6" t="s">
        <v>5144</v>
      </c>
    </row>
    <row r="1663">
      <c r="A1663" s="5" t="s">
        <v>22</v>
      </c>
      <c r="B1663" s="5" t="s">
        <v>226</v>
      </c>
      <c r="C1663" s="5" t="s">
        <v>5145</v>
      </c>
      <c r="D1663" s="5" t="s">
        <v>468</v>
      </c>
      <c r="E1663" s="5" t="s">
        <v>5146</v>
      </c>
      <c r="F1663" s="6" t="s">
        <v>5147</v>
      </c>
    </row>
    <row r="1664">
      <c r="A1664" s="5" t="s">
        <v>22</v>
      </c>
      <c r="B1664" s="5" t="s">
        <v>226</v>
      </c>
      <c r="C1664" s="5" t="s">
        <v>5148</v>
      </c>
      <c r="D1664" s="5" t="s">
        <v>468</v>
      </c>
      <c r="E1664" s="5" t="s">
        <v>5149</v>
      </c>
      <c r="F1664" s="6" t="s">
        <v>5150</v>
      </c>
    </row>
    <row r="1665">
      <c r="A1665" s="5" t="s">
        <v>22</v>
      </c>
      <c r="B1665" s="5" t="s">
        <v>226</v>
      </c>
      <c r="C1665" s="5" t="s">
        <v>5151</v>
      </c>
      <c r="D1665" s="5" t="s">
        <v>468</v>
      </c>
      <c r="E1665" s="5" t="s">
        <v>5152</v>
      </c>
      <c r="F1665" s="6" t="s">
        <v>5153</v>
      </c>
    </row>
    <row r="1666">
      <c r="A1666" s="5" t="s">
        <v>22</v>
      </c>
      <c r="B1666" s="5" t="s">
        <v>227</v>
      </c>
      <c r="C1666" s="5" t="s">
        <v>5154</v>
      </c>
      <c r="D1666" s="5" t="s">
        <v>548</v>
      </c>
      <c r="E1666" s="5" t="s">
        <v>5155</v>
      </c>
      <c r="F1666" s="6" t="s">
        <v>5156</v>
      </c>
    </row>
    <row r="1667">
      <c r="A1667" s="5" t="s">
        <v>22</v>
      </c>
      <c r="B1667" s="5" t="s">
        <v>228</v>
      </c>
      <c r="C1667" s="5" t="s">
        <v>5157</v>
      </c>
      <c r="D1667" s="5" t="s">
        <v>468</v>
      </c>
      <c r="E1667" s="5" t="s">
        <v>5158</v>
      </c>
      <c r="F1667" s="6" t="s">
        <v>5159</v>
      </c>
    </row>
    <row r="1668">
      <c r="A1668" s="5" t="s">
        <v>22</v>
      </c>
      <c r="B1668" s="5" t="s">
        <v>228</v>
      </c>
      <c r="C1668" s="5" t="s">
        <v>5160</v>
      </c>
      <c r="D1668" s="5" t="s">
        <v>468</v>
      </c>
      <c r="E1668" s="5" t="s">
        <v>5161</v>
      </c>
      <c r="F1668" s="6" t="s">
        <v>5162</v>
      </c>
    </row>
    <row r="1669">
      <c r="A1669" s="5" t="s">
        <v>22</v>
      </c>
      <c r="B1669" s="5" t="s">
        <v>228</v>
      </c>
      <c r="C1669" s="5" t="s">
        <v>5163</v>
      </c>
      <c r="D1669" s="5" t="s">
        <v>468</v>
      </c>
      <c r="E1669" s="5" t="s">
        <v>5164</v>
      </c>
      <c r="F1669" s="6" t="s">
        <v>5165</v>
      </c>
    </row>
    <row r="1670">
      <c r="A1670" s="5" t="s">
        <v>22</v>
      </c>
      <c r="B1670" s="5" t="s">
        <v>228</v>
      </c>
      <c r="C1670" s="5" t="s">
        <v>5166</v>
      </c>
      <c r="D1670" s="5" t="s">
        <v>540</v>
      </c>
      <c r="E1670" s="5" t="s">
        <v>5167</v>
      </c>
      <c r="F1670" s="6" t="s">
        <v>5168</v>
      </c>
    </row>
    <row r="1671">
      <c r="A1671" s="5" t="s">
        <v>22</v>
      </c>
      <c r="B1671" s="5" t="s">
        <v>229</v>
      </c>
      <c r="C1671" s="5" t="s">
        <v>5169</v>
      </c>
      <c r="D1671" s="5" t="s">
        <v>468</v>
      </c>
      <c r="E1671" s="5" t="s">
        <v>5170</v>
      </c>
      <c r="F1671" s="6" t="s">
        <v>5171</v>
      </c>
    </row>
    <row r="1672">
      <c r="A1672" s="5" t="s">
        <v>22</v>
      </c>
      <c r="B1672" s="5" t="s">
        <v>229</v>
      </c>
      <c r="C1672" s="5" t="s">
        <v>5172</v>
      </c>
      <c r="D1672" s="5" t="s">
        <v>468</v>
      </c>
      <c r="E1672" s="5" t="s">
        <v>5173</v>
      </c>
      <c r="F1672" s="6" t="s">
        <v>5174</v>
      </c>
    </row>
    <row r="1673">
      <c r="A1673" s="5" t="s">
        <v>22</v>
      </c>
      <c r="B1673" s="5" t="s">
        <v>229</v>
      </c>
      <c r="C1673" s="5" t="s">
        <v>229</v>
      </c>
      <c r="D1673" s="5" t="s">
        <v>468</v>
      </c>
      <c r="E1673" s="5" t="s">
        <v>5175</v>
      </c>
      <c r="F1673" s="6" t="s">
        <v>5176</v>
      </c>
    </row>
    <row r="1674">
      <c r="A1674" s="5" t="s">
        <v>22</v>
      </c>
      <c r="B1674" s="5" t="s">
        <v>229</v>
      </c>
      <c r="C1674" s="5" t="s">
        <v>5177</v>
      </c>
      <c r="D1674" s="5" t="s">
        <v>548</v>
      </c>
      <c r="E1674" s="5" t="s">
        <v>5178</v>
      </c>
      <c r="F1674" s="6" t="s">
        <v>5179</v>
      </c>
    </row>
    <row r="1675">
      <c r="A1675" s="5" t="s">
        <v>22</v>
      </c>
      <c r="B1675" s="5" t="s">
        <v>229</v>
      </c>
      <c r="C1675" s="5" t="s">
        <v>5180</v>
      </c>
      <c r="D1675" s="5" t="s">
        <v>468</v>
      </c>
      <c r="E1675" s="5" t="s">
        <v>5181</v>
      </c>
      <c r="F1675" s="6" t="s">
        <v>5182</v>
      </c>
    </row>
    <row r="1676">
      <c r="A1676" s="5" t="s">
        <v>22</v>
      </c>
      <c r="B1676" s="5" t="s">
        <v>230</v>
      </c>
      <c r="C1676" s="5" t="s">
        <v>5183</v>
      </c>
      <c r="D1676" s="5" t="s">
        <v>468</v>
      </c>
      <c r="E1676" s="5" t="s">
        <v>5184</v>
      </c>
      <c r="F1676" s="6" t="s">
        <v>5185</v>
      </c>
    </row>
    <row r="1677">
      <c r="A1677" s="5" t="s">
        <v>22</v>
      </c>
      <c r="B1677" s="5" t="s">
        <v>230</v>
      </c>
      <c r="C1677" s="5" t="s">
        <v>230</v>
      </c>
      <c r="D1677" s="5" t="s">
        <v>468</v>
      </c>
      <c r="E1677" s="5" t="s">
        <v>5186</v>
      </c>
      <c r="F1677" s="6" t="s">
        <v>5187</v>
      </c>
    </row>
    <row r="1678">
      <c r="A1678" s="5" t="s">
        <v>22</v>
      </c>
      <c r="B1678" s="5" t="s">
        <v>230</v>
      </c>
      <c r="C1678" s="5" t="s">
        <v>5188</v>
      </c>
      <c r="D1678" s="5" t="s">
        <v>468</v>
      </c>
      <c r="E1678" s="5" t="s">
        <v>5189</v>
      </c>
      <c r="F1678" s="6" t="s">
        <v>5190</v>
      </c>
    </row>
    <row r="1679">
      <c r="A1679" s="5" t="s">
        <v>22</v>
      </c>
      <c r="B1679" s="5" t="s">
        <v>230</v>
      </c>
      <c r="C1679" s="5" t="s">
        <v>5191</v>
      </c>
      <c r="D1679" s="5" t="s">
        <v>468</v>
      </c>
      <c r="E1679" s="5" t="s">
        <v>5186</v>
      </c>
      <c r="F1679" s="6" t="s">
        <v>5192</v>
      </c>
    </row>
    <row r="1680">
      <c r="A1680" s="5" t="s">
        <v>22</v>
      </c>
      <c r="B1680" s="5" t="s">
        <v>230</v>
      </c>
      <c r="C1680" s="5" t="s">
        <v>5193</v>
      </c>
      <c r="D1680" s="5" t="s">
        <v>468</v>
      </c>
      <c r="E1680" s="5" t="s">
        <v>5194</v>
      </c>
      <c r="F1680" s="6" t="s">
        <v>5195</v>
      </c>
    </row>
    <row r="1681">
      <c r="A1681" s="5" t="s">
        <v>22</v>
      </c>
      <c r="B1681" s="5" t="s">
        <v>230</v>
      </c>
      <c r="C1681" s="5" t="s">
        <v>5196</v>
      </c>
      <c r="D1681" s="5" t="s">
        <v>468</v>
      </c>
      <c r="E1681" s="5" t="s">
        <v>5197</v>
      </c>
      <c r="F1681" s="6" t="s">
        <v>5198</v>
      </c>
    </row>
    <row r="1682">
      <c r="A1682" s="5" t="s">
        <v>22</v>
      </c>
      <c r="B1682" s="5" t="s">
        <v>230</v>
      </c>
      <c r="C1682" s="5" t="s">
        <v>5199</v>
      </c>
      <c r="D1682" s="5" t="s">
        <v>468</v>
      </c>
      <c r="E1682" s="5" t="s">
        <v>5200</v>
      </c>
      <c r="F1682" s="6" t="s">
        <v>5201</v>
      </c>
    </row>
    <row r="1683">
      <c r="A1683" s="5" t="s">
        <v>22</v>
      </c>
      <c r="B1683" s="5" t="s">
        <v>230</v>
      </c>
      <c r="C1683" s="5" t="s">
        <v>5202</v>
      </c>
      <c r="D1683" s="5" t="s">
        <v>468</v>
      </c>
      <c r="E1683" s="5" t="s">
        <v>5203</v>
      </c>
      <c r="F1683" s="6" t="s">
        <v>5204</v>
      </c>
    </row>
    <row r="1684">
      <c r="A1684" s="5" t="s">
        <v>22</v>
      </c>
      <c r="B1684" s="5" t="s">
        <v>230</v>
      </c>
      <c r="C1684" s="5" t="s">
        <v>5205</v>
      </c>
      <c r="D1684" s="5" t="s">
        <v>468</v>
      </c>
      <c r="E1684" s="5" t="s">
        <v>5206</v>
      </c>
      <c r="F1684" s="6" t="s">
        <v>5207</v>
      </c>
    </row>
    <row r="1685">
      <c r="A1685" s="5" t="s">
        <v>22</v>
      </c>
      <c r="B1685" s="5" t="s">
        <v>230</v>
      </c>
      <c r="C1685" s="5" t="s">
        <v>5208</v>
      </c>
      <c r="D1685" s="5" t="s">
        <v>548</v>
      </c>
      <c r="E1685" s="5" t="s">
        <v>5209</v>
      </c>
      <c r="F1685" s="6" t="s">
        <v>5210</v>
      </c>
    </row>
    <row r="1686">
      <c r="A1686" s="5" t="s">
        <v>22</v>
      </c>
      <c r="B1686" s="5" t="s">
        <v>230</v>
      </c>
      <c r="C1686" s="5" t="s">
        <v>5211</v>
      </c>
      <c r="D1686" s="5" t="s">
        <v>468</v>
      </c>
      <c r="E1686" s="5" t="s">
        <v>5186</v>
      </c>
      <c r="F1686" s="6" t="s">
        <v>5212</v>
      </c>
    </row>
    <row r="1687">
      <c r="A1687" s="5" t="s">
        <v>22</v>
      </c>
      <c r="B1687" s="5" t="s">
        <v>231</v>
      </c>
      <c r="C1687" s="5" t="s">
        <v>5213</v>
      </c>
      <c r="D1687" s="5" t="s">
        <v>468</v>
      </c>
      <c r="E1687" s="5" t="s">
        <v>5214</v>
      </c>
      <c r="F1687" s="6" t="s">
        <v>5215</v>
      </c>
    </row>
    <row r="1688">
      <c r="A1688" s="5" t="s">
        <v>22</v>
      </c>
      <c r="B1688" s="5" t="s">
        <v>231</v>
      </c>
      <c r="C1688" s="5" t="s">
        <v>5216</v>
      </c>
      <c r="D1688" s="5" t="s">
        <v>468</v>
      </c>
      <c r="E1688" s="5"/>
      <c r="F1688" s="6" t="s">
        <v>5217</v>
      </c>
    </row>
    <row r="1689">
      <c r="A1689" s="5" t="s">
        <v>22</v>
      </c>
      <c r="B1689" s="5" t="s">
        <v>231</v>
      </c>
      <c r="C1689" s="5" t="s">
        <v>5218</v>
      </c>
      <c r="D1689" s="5" t="s">
        <v>468</v>
      </c>
      <c r="E1689" s="5" t="s">
        <v>5219</v>
      </c>
      <c r="F1689" s="6" t="s">
        <v>5220</v>
      </c>
    </row>
    <row r="1690">
      <c r="A1690" s="5" t="s">
        <v>22</v>
      </c>
      <c r="B1690" s="5" t="s">
        <v>231</v>
      </c>
      <c r="C1690" s="5" t="s">
        <v>5221</v>
      </c>
      <c r="D1690" s="5" t="s">
        <v>468</v>
      </c>
      <c r="E1690" s="5" t="s">
        <v>5222</v>
      </c>
      <c r="F1690" s="6" t="s">
        <v>5223</v>
      </c>
    </row>
    <row r="1691">
      <c r="A1691" s="5" t="s">
        <v>22</v>
      </c>
      <c r="B1691" s="5" t="s">
        <v>231</v>
      </c>
      <c r="C1691" s="5" t="s">
        <v>5224</v>
      </c>
      <c r="D1691" s="5" t="s">
        <v>468</v>
      </c>
      <c r="E1691" s="5" t="s">
        <v>5225</v>
      </c>
      <c r="F1691" s="6" t="s">
        <v>5226</v>
      </c>
    </row>
    <row r="1692">
      <c r="A1692" s="5" t="s">
        <v>22</v>
      </c>
      <c r="B1692" s="5" t="s">
        <v>231</v>
      </c>
      <c r="C1692" s="5" t="s">
        <v>5227</v>
      </c>
      <c r="D1692" s="5" t="s">
        <v>468</v>
      </c>
      <c r="E1692" s="5" t="s">
        <v>5228</v>
      </c>
      <c r="F1692" s="6" t="s">
        <v>5229</v>
      </c>
    </row>
    <row r="1693">
      <c r="A1693" s="5" t="s">
        <v>22</v>
      </c>
      <c r="B1693" s="5" t="s">
        <v>231</v>
      </c>
      <c r="C1693" s="5" t="s">
        <v>5230</v>
      </c>
      <c r="D1693" s="5" t="s">
        <v>468</v>
      </c>
      <c r="E1693" s="5" t="s">
        <v>5231</v>
      </c>
      <c r="F1693" s="6" t="s">
        <v>5232</v>
      </c>
    </row>
    <row r="1694">
      <c r="A1694" s="5" t="s">
        <v>22</v>
      </c>
      <c r="B1694" s="5" t="s">
        <v>232</v>
      </c>
      <c r="C1694" s="5" t="s">
        <v>5233</v>
      </c>
      <c r="D1694" s="5" t="s">
        <v>468</v>
      </c>
      <c r="E1694" s="5"/>
      <c r="F1694" s="6" t="s">
        <v>5234</v>
      </c>
    </row>
    <row r="1695">
      <c r="A1695" s="5" t="s">
        <v>22</v>
      </c>
      <c r="B1695" s="5" t="s">
        <v>233</v>
      </c>
      <c r="C1695" s="5" t="s">
        <v>5235</v>
      </c>
      <c r="D1695" s="5" t="s">
        <v>468</v>
      </c>
      <c r="E1695" s="5" t="s">
        <v>5236</v>
      </c>
      <c r="F1695" s="6" t="s">
        <v>5237</v>
      </c>
    </row>
    <row r="1696">
      <c r="A1696" s="5" t="s">
        <v>22</v>
      </c>
      <c r="B1696" s="5" t="s">
        <v>233</v>
      </c>
      <c r="C1696" s="5" t="s">
        <v>5238</v>
      </c>
      <c r="D1696" s="5" t="s">
        <v>468</v>
      </c>
      <c r="E1696" s="5" t="s">
        <v>5239</v>
      </c>
      <c r="F1696" s="6" t="s">
        <v>5240</v>
      </c>
    </row>
    <row r="1697">
      <c r="A1697" s="5" t="s">
        <v>22</v>
      </c>
      <c r="B1697" s="5" t="s">
        <v>233</v>
      </c>
      <c r="C1697" s="5" t="s">
        <v>5241</v>
      </c>
      <c r="D1697" s="5" t="s">
        <v>468</v>
      </c>
      <c r="E1697" s="5" t="s">
        <v>5242</v>
      </c>
      <c r="F1697" s="6" t="s">
        <v>5243</v>
      </c>
    </row>
    <row r="1698">
      <c r="A1698" s="5" t="s">
        <v>22</v>
      </c>
      <c r="B1698" s="5" t="s">
        <v>234</v>
      </c>
      <c r="C1698" s="5" t="s">
        <v>5244</v>
      </c>
      <c r="D1698" s="5" t="s">
        <v>468</v>
      </c>
      <c r="E1698" s="5" t="s">
        <v>5245</v>
      </c>
      <c r="F1698" s="6" t="s">
        <v>5246</v>
      </c>
    </row>
    <row r="1699">
      <c r="A1699" s="5" t="s">
        <v>22</v>
      </c>
      <c r="B1699" s="5" t="s">
        <v>234</v>
      </c>
      <c r="C1699" s="5" t="s">
        <v>5247</v>
      </c>
      <c r="D1699" s="5" t="s">
        <v>468</v>
      </c>
      <c r="E1699" s="5" t="s">
        <v>5248</v>
      </c>
      <c r="F1699" s="6" t="s">
        <v>5249</v>
      </c>
    </row>
    <row r="1700">
      <c r="A1700" s="5" t="s">
        <v>22</v>
      </c>
      <c r="B1700" s="5" t="s">
        <v>234</v>
      </c>
      <c r="C1700" s="5" t="s">
        <v>5250</v>
      </c>
      <c r="D1700" s="5" t="s">
        <v>468</v>
      </c>
      <c r="E1700" s="5" t="s">
        <v>5251</v>
      </c>
      <c r="F1700" s="6" t="s">
        <v>5252</v>
      </c>
    </row>
    <row r="1701">
      <c r="A1701" s="5" t="s">
        <v>22</v>
      </c>
      <c r="B1701" s="5" t="s">
        <v>234</v>
      </c>
      <c r="C1701" s="5" t="s">
        <v>5253</v>
      </c>
      <c r="D1701" s="5" t="s">
        <v>468</v>
      </c>
      <c r="E1701" s="5" t="s">
        <v>5254</v>
      </c>
      <c r="F1701" s="6" t="s">
        <v>5255</v>
      </c>
    </row>
    <row r="1702">
      <c r="A1702" s="5" t="s">
        <v>22</v>
      </c>
      <c r="B1702" s="5" t="s">
        <v>234</v>
      </c>
      <c r="C1702" s="5" t="s">
        <v>5256</v>
      </c>
      <c r="D1702" s="5" t="s">
        <v>468</v>
      </c>
      <c r="E1702" s="5" t="s">
        <v>5257</v>
      </c>
      <c r="F1702" s="6" t="s">
        <v>5258</v>
      </c>
    </row>
    <row r="1703">
      <c r="A1703" s="5" t="s">
        <v>22</v>
      </c>
      <c r="B1703" s="5" t="s">
        <v>234</v>
      </c>
      <c r="C1703" s="5" t="s">
        <v>5259</v>
      </c>
      <c r="D1703" s="5" t="s">
        <v>468</v>
      </c>
      <c r="E1703" s="5" t="s">
        <v>5260</v>
      </c>
      <c r="F1703" s="6" t="s">
        <v>5261</v>
      </c>
    </row>
    <row r="1704">
      <c r="A1704" s="5" t="s">
        <v>22</v>
      </c>
      <c r="B1704" s="5" t="s">
        <v>234</v>
      </c>
      <c r="C1704" s="5" t="s">
        <v>5262</v>
      </c>
      <c r="D1704" s="5" t="s">
        <v>468</v>
      </c>
      <c r="E1704" s="5" t="s">
        <v>5263</v>
      </c>
      <c r="F1704" s="6" t="s">
        <v>5264</v>
      </c>
    </row>
    <row r="1705">
      <c r="A1705" s="5" t="s">
        <v>22</v>
      </c>
      <c r="B1705" s="5" t="s">
        <v>234</v>
      </c>
      <c r="C1705" s="5" t="s">
        <v>5265</v>
      </c>
      <c r="D1705" s="5" t="s">
        <v>468</v>
      </c>
      <c r="E1705" s="5" t="s">
        <v>5266</v>
      </c>
      <c r="F1705" s="6" t="s">
        <v>5267</v>
      </c>
    </row>
    <row r="1706">
      <c r="A1706" s="5" t="s">
        <v>22</v>
      </c>
      <c r="B1706" s="5" t="s">
        <v>234</v>
      </c>
      <c r="C1706" s="5" t="s">
        <v>5268</v>
      </c>
      <c r="D1706" s="5" t="s">
        <v>548</v>
      </c>
      <c r="E1706" s="5" t="s">
        <v>5269</v>
      </c>
      <c r="F1706" s="6" t="s">
        <v>5270</v>
      </c>
    </row>
    <row r="1707">
      <c r="A1707" s="5" t="s">
        <v>22</v>
      </c>
      <c r="B1707" s="5" t="s">
        <v>234</v>
      </c>
      <c r="C1707" s="5" t="s">
        <v>5271</v>
      </c>
      <c r="D1707" s="5" t="s">
        <v>468</v>
      </c>
      <c r="E1707" s="5" t="s">
        <v>5272</v>
      </c>
      <c r="F1707" s="6" t="s">
        <v>5273</v>
      </c>
    </row>
    <row r="1708">
      <c r="A1708" s="5" t="s">
        <v>22</v>
      </c>
      <c r="B1708" s="5" t="s">
        <v>234</v>
      </c>
      <c r="C1708" s="5" t="s">
        <v>5274</v>
      </c>
      <c r="D1708" s="5" t="s">
        <v>468</v>
      </c>
      <c r="E1708" s="5" t="s">
        <v>5275</v>
      </c>
      <c r="F1708" s="6" t="s">
        <v>5276</v>
      </c>
    </row>
    <row r="1709">
      <c r="A1709" s="5" t="s">
        <v>22</v>
      </c>
      <c r="B1709" s="5" t="s">
        <v>234</v>
      </c>
      <c r="C1709" s="5" t="s">
        <v>5277</v>
      </c>
      <c r="D1709" s="5" t="s">
        <v>468</v>
      </c>
      <c r="E1709" s="5" t="s">
        <v>5278</v>
      </c>
      <c r="F1709" s="6" t="s">
        <v>5279</v>
      </c>
    </row>
    <row r="1710">
      <c r="A1710" s="5" t="s">
        <v>22</v>
      </c>
      <c r="B1710" s="5" t="s">
        <v>234</v>
      </c>
      <c r="C1710" s="5" t="s">
        <v>5280</v>
      </c>
      <c r="D1710" s="5" t="s">
        <v>468</v>
      </c>
      <c r="E1710" s="5" t="s">
        <v>5281</v>
      </c>
      <c r="F1710" s="6" t="s">
        <v>5282</v>
      </c>
    </row>
    <row r="1711">
      <c r="A1711" s="5" t="s">
        <v>22</v>
      </c>
      <c r="B1711" s="5" t="s">
        <v>235</v>
      </c>
      <c r="C1711" s="5" t="s">
        <v>5283</v>
      </c>
      <c r="D1711" s="5" t="s">
        <v>548</v>
      </c>
      <c r="E1711" s="5" t="s">
        <v>5284</v>
      </c>
      <c r="F1711" s="6" t="s">
        <v>5285</v>
      </c>
    </row>
    <row r="1712">
      <c r="A1712" s="5" t="s">
        <v>22</v>
      </c>
      <c r="B1712" s="5" t="s">
        <v>235</v>
      </c>
      <c r="C1712" s="5" t="s">
        <v>5286</v>
      </c>
      <c r="D1712" s="5" t="s">
        <v>548</v>
      </c>
      <c r="E1712" s="5" t="s">
        <v>5287</v>
      </c>
      <c r="F1712" s="6" t="s">
        <v>5288</v>
      </c>
    </row>
    <row r="1713">
      <c r="A1713" s="5" t="s">
        <v>22</v>
      </c>
      <c r="B1713" s="5" t="s">
        <v>236</v>
      </c>
      <c r="C1713" s="5" t="s">
        <v>5289</v>
      </c>
      <c r="D1713" s="5" t="s">
        <v>468</v>
      </c>
      <c r="E1713" s="5" t="s">
        <v>5290</v>
      </c>
      <c r="F1713" s="6" t="s">
        <v>5291</v>
      </c>
    </row>
    <row r="1714">
      <c r="A1714" s="5" t="s">
        <v>22</v>
      </c>
      <c r="B1714" s="5" t="s">
        <v>236</v>
      </c>
      <c r="C1714" s="5" t="s">
        <v>5292</v>
      </c>
      <c r="D1714" s="5" t="s">
        <v>468</v>
      </c>
      <c r="E1714" s="5" t="s">
        <v>5293</v>
      </c>
      <c r="F1714" s="6" t="s">
        <v>5294</v>
      </c>
    </row>
    <row r="1715">
      <c r="A1715" s="5" t="s">
        <v>22</v>
      </c>
      <c r="B1715" s="5" t="s">
        <v>236</v>
      </c>
      <c r="C1715" s="5" t="s">
        <v>5295</v>
      </c>
      <c r="D1715" s="5" t="s">
        <v>468</v>
      </c>
      <c r="E1715" s="5" t="s">
        <v>5296</v>
      </c>
      <c r="F1715" s="6" t="s">
        <v>5297</v>
      </c>
    </row>
    <row r="1716">
      <c r="A1716" s="5" t="s">
        <v>22</v>
      </c>
      <c r="B1716" s="5" t="s">
        <v>236</v>
      </c>
      <c r="C1716" s="5" t="s">
        <v>5298</v>
      </c>
      <c r="D1716" s="5" t="s">
        <v>468</v>
      </c>
      <c r="E1716" s="5" t="s">
        <v>5299</v>
      </c>
      <c r="F1716" s="6" t="s">
        <v>5300</v>
      </c>
    </row>
    <row r="1717">
      <c r="A1717" s="5" t="s">
        <v>22</v>
      </c>
      <c r="B1717" s="5" t="s">
        <v>236</v>
      </c>
      <c r="C1717" s="5" t="s">
        <v>5301</v>
      </c>
      <c r="D1717" s="5" t="s">
        <v>468</v>
      </c>
      <c r="E1717" s="5" t="s">
        <v>5302</v>
      </c>
      <c r="F1717" s="6" t="s">
        <v>5303</v>
      </c>
    </row>
    <row r="1718">
      <c r="A1718" s="5" t="s">
        <v>22</v>
      </c>
      <c r="B1718" s="5" t="s">
        <v>236</v>
      </c>
      <c r="C1718" s="5" t="s">
        <v>5304</v>
      </c>
      <c r="D1718" s="5" t="s">
        <v>468</v>
      </c>
      <c r="E1718" s="5" t="s">
        <v>5305</v>
      </c>
      <c r="F1718" s="6" t="s">
        <v>5306</v>
      </c>
    </row>
    <row r="1719">
      <c r="A1719" s="5" t="s">
        <v>22</v>
      </c>
      <c r="B1719" s="5" t="s">
        <v>236</v>
      </c>
      <c r="C1719" s="5" t="s">
        <v>5307</v>
      </c>
      <c r="D1719" s="5" t="s">
        <v>468</v>
      </c>
      <c r="E1719" s="5" t="s">
        <v>5308</v>
      </c>
      <c r="F1719" s="6" t="s">
        <v>5309</v>
      </c>
    </row>
    <row r="1720">
      <c r="A1720" s="5" t="s">
        <v>22</v>
      </c>
      <c r="B1720" s="5" t="s">
        <v>237</v>
      </c>
      <c r="C1720" s="5" t="s">
        <v>5310</v>
      </c>
      <c r="D1720" s="5" t="s">
        <v>468</v>
      </c>
      <c r="E1720" s="5" t="s">
        <v>5311</v>
      </c>
      <c r="F1720" s="6" t="s">
        <v>5312</v>
      </c>
    </row>
    <row r="1721">
      <c r="A1721" s="5" t="s">
        <v>22</v>
      </c>
      <c r="B1721" s="5" t="s">
        <v>237</v>
      </c>
      <c r="C1721" s="5" t="s">
        <v>5313</v>
      </c>
      <c r="D1721" s="5" t="s">
        <v>468</v>
      </c>
      <c r="E1721" s="5" t="s">
        <v>5314</v>
      </c>
      <c r="F1721" s="6" t="s">
        <v>5315</v>
      </c>
    </row>
    <row r="1722">
      <c r="A1722" s="5" t="s">
        <v>22</v>
      </c>
      <c r="B1722" s="5" t="s">
        <v>237</v>
      </c>
      <c r="C1722" s="5" t="s">
        <v>5316</v>
      </c>
      <c r="D1722" s="5" t="s">
        <v>468</v>
      </c>
      <c r="E1722" s="5" t="s">
        <v>5317</v>
      </c>
      <c r="F1722" s="6" t="s">
        <v>5318</v>
      </c>
    </row>
    <row r="1723">
      <c r="A1723" s="5" t="s">
        <v>22</v>
      </c>
      <c r="B1723" s="5" t="s">
        <v>237</v>
      </c>
      <c r="C1723" s="5" t="s">
        <v>5319</v>
      </c>
      <c r="D1723" s="5" t="s">
        <v>468</v>
      </c>
      <c r="E1723" s="5" t="s">
        <v>5320</v>
      </c>
      <c r="F1723" s="6" t="s">
        <v>5321</v>
      </c>
    </row>
    <row r="1724">
      <c r="A1724" s="5" t="s">
        <v>22</v>
      </c>
      <c r="B1724" s="5" t="s">
        <v>237</v>
      </c>
      <c r="C1724" s="5" t="s">
        <v>5322</v>
      </c>
      <c r="D1724" s="5" t="s">
        <v>468</v>
      </c>
      <c r="E1724" s="5" t="s">
        <v>5323</v>
      </c>
      <c r="F1724" s="6" t="s">
        <v>5324</v>
      </c>
    </row>
    <row r="1725">
      <c r="A1725" s="5" t="s">
        <v>22</v>
      </c>
      <c r="B1725" s="5" t="s">
        <v>237</v>
      </c>
      <c r="C1725" s="5" t="s">
        <v>5325</v>
      </c>
      <c r="D1725" s="5" t="s">
        <v>468</v>
      </c>
      <c r="E1725" s="5" t="s">
        <v>5326</v>
      </c>
      <c r="F1725" s="6" t="s">
        <v>5327</v>
      </c>
    </row>
    <row r="1726">
      <c r="A1726" s="5" t="s">
        <v>22</v>
      </c>
      <c r="B1726" s="5" t="s">
        <v>237</v>
      </c>
      <c r="C1726" s="5" t="s">
        <v>5328</v>
      </c>
      <c r="D1726" s="5" t="s">
        <v>458</v>
      </c>
      <c r="E1726" s="5" t="s">
        <v>5329</v>
      </c>
      <c r="F1726" s="6" t="s">
        <v>5330</v>
      </c>
    </row>
    <row r="1727">
      <c r="A1727" s="5" t="s">
        <v>22</v>
      </c>
      <c r="B1727" s="5" t="s">
        <v>237</v>
      </c>
      <c r="C1727" s="5" t="s">
        <v>5331</v>
      </c>
      <c r="D1727" s="5" t="s">
        <v>468</v>
      </c>
      <c r="E1727" s="5" t="s">
        <v>5332</v>
      </c>
      <c r="F1727" s="6" t="s">
        <v>5333</v>
      </c>
    </row>
    <row r="1728">
      <c r="A1728" s="5" t="s">
        <v>22</v>
      </c>
      <c r="B1728" s="5" t="s">
        <v>237</v>
      </c>
      <c r="C1728" s="5" t="s">
        <v>5334</v>
      </c>
      <c r="D1728" s="5" t="s">
        <v>468</v>
      </c>
      <c r="E1728" s="5" t="s">
        <v>5335</v>
      </c>
      <c r="F1728" s="6" t="s">
        <v>5336</v>
      </c>
    </row>
    <row r="1729">
      <c r="A1729" s="5" t="s">
        <v>22</v>
      </c>
      <c r="B1729" s="5" t="s">
        <v>237</v>
      </c>
      <c r="C1729" s="5" t="s">
        <v>5337</v>
      </c>
      <c r="D1729" s="5" t="s">
        <v>468</v>
      </c>
      <c r="E1729" s="5" t="s">
        <v>5338</v>
      </c>
      <c r="F1729" s="6" t="s">
        <v>5339</v>
      </c>
    </row>
    <row r="1730">
      <c r="A1730" s="5" t="s">
        <v>22</v>
      </c>
      <c r="B1730" s="5" t="s">
        <v>237</v>
      </c>
      <c r="C1730" s="5" t="s">
        <v>5340</v>
      </c>
      <c r="D1730" s="5" t="s">
        <v>468</v>
      </c>
      <c r="E1730" s="5" t="s">
        <v>5341</v>
      </c>
      <c r="F1730" s="6" t="s">
        <v>5342</v>
      </c>
    </row>
    <row r="1731">
      <c r="A1731" s="5" t="s">
        <v>22</v>
      </c>
      <c r="B1731" s="5" t="s">
        <v>237</v>
      </c>
      <c r="C1731" s="5" t="s">
        <v>5343</v>
      </c>
      <c r="D1731" s="5" t="s">
        <v>468</v>
      </c>
      <c r="E1731" s="5" t="s">
        <v>5344</v>
      </c>
      <c r="F1731" s="6" t="s">
        <v>5345</v>
      </c>
    </row>
    <row r="1732">
      <c r="A1732" s="5" t="s">
        <v>22</v>
      </c>
      <c r="B1732" s="5" t="s">
        <v>237</v>
      </c>
      <c r="C1732" s="5" t="s">
        <v>5346</v>
      </c>
      <c r="D1732" s="5" t="s">
        <v>468</v>
      </c>
      <c r="E1732" s="5" t="s">
        <v>5347</v>
      </c>
      <c r="F1732" s="6" t="s">
        <v>5348</v>
      </c>
    </row>
    <row r="1733">
      <c r="A1733" s="5" t="s">
        <v>22</v>
      </c>
      <c r="B1733" s="5" t="s">
        <v>237</v>
      </c>
      <c r="C1733" s="5" t="s">
        <v>5349</v>
      </c>
      <c r="D1733" s="5" t="s">
        <v>548</v>
      </c>
      <c r="E1733" s="5" t="s">
        <v>5350</v>
      </c>
      <c r="F1733" s="6" t="s">
        <v>5351</v>
      </c>
    </row>
    <row r="1734">
      <c r="A1734" s="5" t="s">
        <v>22</v>
      </c>
      <c r="B1734" s="5" t="s">
        <v>237</v>
      </c>
      <c r="C1734" s="5" t="s">
        <v>5352</v>
      </c>
      <c r="D1734" s="5" t="s">
        <v>468</v>
      </c>
      <c r="E1734" s="5" t="s">
        <v>5353</v>
      </c>
      <c r="F1734" s="6" t="s">
        <v>5354</v>
      </c>
    </row>
    <row r="1735">
      <c r="A1735" s="5" t="s">
        <v>22</v>
      </c>
      <c r="B1735" s="5" t="s">
        <v>237</v>
      </c>
      <c r="C1735" s="5" t="s">
        <v>5355</v>
      </c>
      <c r="D1735" s="5" t="s">
        <v>468</v>
      </c>
      <c r="E1735" s="5" t="s">
        <v>5356</v>
      </c>
      <c r="F1735" s="6" t="s">
        <v>5357</v>
      </c>
    </row>
    <row r="1736">
      <c r="A1736" s="5" t="s">
        <v>22</v>
      </c>
      <c r="B1736" s="5" t="s">
        <v>237</v>
      </c>
      <c r="C1736" s="5" t="s">
        <v>5358</v>
      </c>
      <c r="D1736" s="5" t="s">
        <v>468</v>
      </c>
      <c r="E1736" s="5" t="s">
        <v>5359</v>
      </c>
      <c r="F1736" s="6" t="s">
        <v>5360</v>
      </c>
    </row>
    <row r="1737">
      <c r="A1737" s="5" t="s">
        <v>22</v>
      </c>
      <c r="B1737" s="5" t="s">
        <v>238</v>
      </c>
      <c r="C1737" s="5" t="s">
        <v>5361</v>
      </c>
      <c r="D1737" s="5" t="s">
        <v>468</v>
      </c>
      <c r="E1737" s="5" t="s">
        <v>5296</v>
      </c>
      <c r="F1737" s="6" t="s">
        <v>5362</v>
      </c>
    </row>
    <row r="1738">
      <c r="A1738" s="5" t="s">
        <v>22</v>
      </c>
      <c r="B1738" s="5" t="s">
        <v>238</v>
      </c>
      <c r="C1738" s="5" t="s">
        <v>5363</v>
      </c>
      <c r="D1738" s="5" t="s">
        <v>468</v>
      </c>
      <c r="E1738" s="5" t="s">
        <v>5364</v>
      </c>
      <c r="F1738" s="6" t="s">
        <v>5365</v>
      </c>
    </row>
    <row r="1739">
      <c r="A1739" s="5" t="s">
        <v>22</v>
      </c>
      <c r="B1739" s="5" t="s">
        <v>238</v>
      </c>
      <c r="C1739" s="5" t="s">
        <v>5366</v>
      </c>
      <c r="D1739" s="5" t="s">
        <v>468</v>
      </c>
      <c r="E1739" s="5"/>
      <c r="F1739" s="6" t="s">
        <v>5367</v>
      </c>
    </row>
    <row r="1740">
      <c r="A1740" s="5" t="s">
        <v>22</v>
      </c>
      <c r="B1740" s="5" t="s">
        <v>238</v>
      </c>
      <c r="C1740" s="5" t="s">
        <v>5368</v>
      </c>
      <c r="D1740" s="5" t="s">
        <v>468</v>
      </c>
      <c r="E1740" s="5" t="s">
        <v>5369</v>
      </c>
      <c r="F1740" s="6" t="s">
        <v>5370</v>
      </c>
    </row>
    <row r="1741">
      <c r="A1741" s="5" t="s">
        <v>22</v>
      </c>
      <c r="B1741" s="5" t="s">
        <v>238</v>
      </c>
      <c r="C1741" s="5" t="s">
        <v>5371</v>
      </c>
      <c r="D1741" s="5" t="s">
        <v>468</v>
      </c>
      <c r="E1741" s="5" t="s">
        <v>5372</v>
      </c>
      <c r="F1741" s="6" t="s">
        <v>5373</v>
      </c>
    </row>
    <row r="1742">
      <c r="A1742" s="5" t="s">
        <v>22</v>
      </c>
      <c r="B1742" s="5" t="s">
        <v>238</v>
      </c>
      <c r="C1742" s="5" t="s">
        <v>5374</v>
      </c>
      <c r="D1742" s="5" t="s">
        <v>468</v>
      </c>
      <c r="E1742" s="5" t="s">
        <v>5375</v>
      </c>
      <c r="F1742" s="6" t="s">
        <v>5376</v>
      </c>
    </row>
    <row r="1743">
      <c r="A1743" s="5" t="s">
        <v>22</v>
      </c>
      <c r="B1743" s="5" t="s">
        <v>238</v>
      </c>
      <c r="C1743" s="5" t="s">
        <v>5377</v>
      </c>
      <c r="D1743" s="5" t="s">
        <v>468</v>
      </c>
      <c r="E1743" s="5" t="s">
        <v>5378</v>
      </c>
      <c r="F1743" s="6" t="s">
        <v>5379</v>
      </c>
    </row>
    <row r="1744">
      <c r="A1744" s="5" t="s">
        <v>22</v>
      </c>
      <c r="B1744" s="5" t="s">
        <v>238</v>
      </c>
      <c r="C1744" s="5" t="s">
        <v>5380</v>
      </c>
      <c r="D1744" s="5" t="s">
        <v>468</v>
      </c>
      <c r="E1744" s="5" t="s">
        <v>5381</v>
      </c>
      <c r="F1744" s="6" t="s">
        <v>5382</v>
      </c>
    </row>
    <row r="1745">
      <c r="A1745" s="5" t="s">
        <v>22</v>
      </c>
      <c r="B1745" s="5" t="s">
        <v>238</v>
      </c>
      <c r="C1745" s="5" t="s">
        <v>5383</v>
      </c>
      <c r="D1745" s="5" t="s">
        <v>468</v>
      </c>
      <c r="E1745" s="5" t="s">
        <v>2556</v>
      </c>
      <c r="F1745" s="6" t="s">
        <v>5384</v>
      </c>
    </row>
    <row r="1746">
      <c r="A1746" s="5" t="s">
        <v>22</v>
      </c>
      <c r="B1746" s="5" t="s">
        <v>238</v>
      </c>
      <c r="C1746" s="5" t="s">
        <v>5385</v>
      </c>
      <c r="D1746" s="5" t="s">
        <v>468</v>
      </c>
      <c r="E1746" s="5" t="s">
        <v>5386</v>
      </c>
      <c r="F1746" s="6" t="s">
        <v>5387</v>
      </c>
    </row>
    <row r="1747">
      <c r="A1747" s="5" t="s">
        <v>22</v>
      </c>
      <c r="B1747" s="5" t="s">
        <v>238</v>
      </c>
      <c r="C1747" s="5" t="s">
        <v>5388</v>
      </c>
      <c r="D1747" s="5" t="s">
        <v>468</v>
      </c>
      <c r="E1747" s="5" t="s">
        <v>5389</v>
      </c>
      <c r="F1747" s="6" t="s">
        <v>5390</v>
      </c>
    </row>
    <row r="1748">
      <c r="A1748" s="5" t="s">
        <v>22</v>
      </c>
      <c r="B1748" s="5" t="s">
        <v>238</v>
      </c>
      <c r="C1748" s="5" t="s">
        <v>5391</v>
      </c>
      <c r="D1748" s="5" t="s">
        <v>468</v>
      </c>
      <c r="E1748" s="5" t="s">
        <v>5392</v>
      </c>
      <c r="F1748" s="6" t="s">
        <v>5393</v>
      </c>
    </row>
    <row r="1749">
      <c r="A1749" s="5" t="s">
        <v>22</v>
      </c>
      <c r="B1749" s="5" t="s">
        <v>238</v>
      </c>
      <c r="C1749" s="5" t="s">
        <v>5394</v>
      </c>
      <c r="D1749" s="5" t="s">
        <v>548</v>
      </c>
      <c r="E1749" s="5" t="s">
        <v>5395</v>
      </c>
      <c r="F1749" s="6" t="s">
        <v>5396</v>
      </c>
    </row>
    <row r="1750">
      <c r="A1750" s="5" t="s">
        <v>22</v>
      </c>
      <c r="B1750" s="5" t="s">
        <v>238</v>
      </c>
      <c r="C1750" s="5" t="s">
        <v>5397</v>
      </c>
      <c r="D1750" s="5" t="s">
        <v>468</v>
      </c>
      <c r="E1750" s="5" t="s">
        <v>5398</v>
      </c>
      <c r="F1750" s="6" t="s">
        <v>5399</v>
      </c>
    </row>
    <row r="1751">
      <c r="A1751" s="5" t="s">
        <v>22</v>
      </c>
      <c r="B1751" s="5" t="s">
        <v>238</v>
      </c>
      <c r="C1751" s="5" t="s">
        <v>5400</v>
      </c>
      <c r="D1751" s="5" t="s">
        <v>548</v>
      </c>
      <c r="E1751" s="5" t="s">
        <v>5401</v>
      </c>
      <c r="F1751" s="6" t="s">
        <v>5402</v>
      </c>
    </row>
    <row r="1752">
      <c r="A1752" s="5" t="s">
        <v>22</v>
      </c>
      <c r="B1752" s="5" t="s">
        <v>238</v>
      </c>
      <c r="C1752" s="5" t="s">
        <v>5403</v>
      </c>
      <c r="D1752" s="5" t="s">
        <v>468</v>
      </c>
      <c r="E1752" s="5" t="s">
        <v>5404</v>
      </c>
      <c r="F1752" s="6" t="s">
        <v>5405</v>
      </c>
    </row>
    <row r="1753">
      <c r="A1753" s="5" t="s">
        <v>22</v>
      </c>
      <c r="B1753" s="5" t="s">
        <v>238</v>
      </c>
      <c r="C1753" s="5" t="s">
        <v>5406</v>
      </c>
      <c r="D1753" s="5" t="s">
        <v>468</v>
      </c>
      <c r="E1753" s="5" t="s">
        <v>5407</v>
      </c>
      <c r="F1753" s="6" t="s">
        <v>5408</v>
      </c>
    </row>
    <row r="1754">
      <c r="A1754" s="5" t="s">
        <v>22</v>
      </c>
      <c r="B1754" s="5" t="s">
        <v>238</v>
      </c>
      <c r="C1754" s="5" t="s">
        <v>5409</v>
      </c>
      <c r="D1754" s="5" t="s">
        <v>468</v>
      </c>
      <c r="E1754" s="5" t="s">
        <v>5410</v>
      </c>
      <c r="F1754" s="6" t="s">
        <v>5411</v>
      </c>
    </row>
    <row r="1755">
      <c r="A1755" s="5" t="s">
        <v>22</v>
      </c>
      <c r="B1755" s="5" t="s">
        <v>238</v>
      </c>
      <c r="C1755" s="5" t="s">
        <v>5412</v>
      </c>
      <c r="D1755" s="5" t="s">
        <v>548</v>
      </c>
      <c r="E1755" s="5" t="s">
        <v>5413</v>
      </c>
      <c r="F1755" s="6" t="s">
        <v>5414</v>
      </c>
    </row>
    <row r="1756">
      <c r="A1756" s="5" t="s">
        <v>22</v>
      </c>
      <c r="B1756" s="5" t="s">
        <v>238</v>
      </c>
      <c r="C1756" s="5" t="s">
        <v>5415</v>
      </c>
      <c r="D1756" s="5" t="s">
        <v>468</v>
      </c>
      <c r="E1756" s="5" t="s">
        <v>5416</v>
      </c>
      <c r="F1756" s="6" t="s">
        <v>5417</v>
      </c>
    </row>
    <row r="1757">
      <c r="A1757" s="5" t="s">
        <v>22</v>
      </c>
      <c r="B1757" s="5" t="s">
        <v>238</v>
      </c>
      <c r="C1757" s="5" t="s">
        <v>5418</v>
      </c>
      <c r="D1757" s="5" t="s">
        <v>548</v>
      </c>
      <c r="E1757" s="5" t="s">
        <v>5419</v>
      </c>
      <c r="F1757" s="6" t="s">
        <v>5420</v>
      </c>
    </row>
    <row r="1758">
      <c r="A1758" s="5" t="s">
        <v>22</v>
      </c>
      <c r="B1758" s="5" t="s">
        <v>239</v>
      </c>
      <c r="C1758" s="5" t="s">
        <v>5421</v>
      </c>
      <c r="D1758" s="5" t="s">
        <v>468</v>
      </c>
      <c r="E1758" s="5" t="s">
        <v>5422</v>
      </c>
      <c r="F1758" s="6" t="s">
        <v>5423</v>
      </c>
    </row>
    <row r="1759">
      <c r="A1759" s="5" t="s">
        <v>22</v>
      </c>
      <c r="B1759" s="5" t="s">
        <v>239</v>
      </c>
      <c r="C1759" s="5" t="s">
        <v>239</v>
      </c>
      <c r="D1759" s="5" t="s">
        <v>468</v>
      </c>
      <c r="E1759" s="5" t="s">
        <v>5424</v>
      </c>
      <c r="F1759" s="6" t="s">
        <v>5425</v>
      </c>
    </row>
    <row r="1760">
      <c r="A1760" s="5" t="s">
        <v>22</v>
      </c>
      <c r="B1760" s="5" t="s">
        <v>239</v>
      </c>
      <c r="C1760" s="5" t="s">
        <v>5426</v>
      </c>
      <c r="D1760" s="5" t="s">
        <v>468</v>
      </c>
      <c r="E1760" s="5" t="s">
        <v>5427</v>
      </c>
      <c r="F1760" s="6" t="s">
        <v>5428</v>
      </c>
    </row>
    <row r="1761">
      <c r="A1761" s="5" t="s">
        <v>22</v>
      </c>
      <c r="B1761" s="5" t="s">
        <v>240</v>
      </c>
      <c r="C1761" s="5" t="s">
        <v>240</v>
      </c>
      <c r="D1761" s="5" t="s">
        <v>468</v>
      </c>
      <c r="E1761" s="5" t="s">
        <v>5429</v>
      </c>
      <c r="F1761" s="6" t="s">
        <v>5430</v>
      </c>
    </row>
    <row r="1762">
      <c r="A1762" s="5" t="s">
        <v>22</v>
      </c>
      <c r="B1762" s="5" t="s">
        <v>240</v>
      </c>
      <c r="C1762" s="5" t="s">
        <v>5431</v>
      </c>
      <c r="D1762" s="5" t="s">
        <v>468</v>
      </c>
      <c r="E1762" s="5" t="s">
        <v>5432</v>
      </c>
      <c r="F1762" s="6" t="s">
        <v>5433</v>
      </c>
    </row>
    <row r="1763">
      <c r="A1763" s="5" t="s">
        <v>22</v>
      </c>
      <c r="B1763" s="5" t="s">
        <v>240</v>
      </c>
      <c r="C1763" s="5" t="s">
        <v>5434</v>
      </c>
      <c r="D1763" s="5" t="s">
        <v>468</v>
      </c>
      <c r="E1763" s="5" t="s">
        <v>5435</v>
      </c>
      <c r="F1763" s="6" t="s">
        <v>5436</v>
      </c>
    </row>
    <row r="1764">
      <c r="A1764" s="5" t="s">
        <v>22</v>
      </c>
      <c r="B1764" s="5" t="s">
        <v>240</v>
      </c>
      <c r="C1764" s="5" t="s">
        <v>5437</v>
      </c>
      <c r="D1764" s="5" t="s">
        <v>468</v>
      </c>
      <c r="E1764" s="5" t="s">
        <v>5438</v>
      </c>
      <c r="F1764" s="6" t="s">
        <v>5439</v>
      </c>
    </row>
    <row r="1765">
      <c r="A1765" s="5" t="s">
        <v>22</v>
      </c>
      <c r="B1765" s="5" t="s">
        <v>240</v>
      </c>
      <c r="C1765" s="5" t="s">
        <v>5440</v>
      </c>
      <c r="D1765" s="5" t="s">
        <v>468</v>
      </c>
      <c r="E1765" s="5" t="s">
        <v>5441</v>
      </c>
      <c r="F1765" s="6" t="s">
        <v>5442</v>
      </c>
    </row>
    <row r="1766">
      <c r="A1766" s="5" t="s">
        <v>22</v>
      </c>
      <c r="B1766" s="5" t="s">
        <v>240</v>
      </c>
      <c r="C1766" s="5" t="s">
        <v>5443</v>
      </c>
      <c r="D1766" s="5" t="s">
        <v>468</v>
      </c>
      <c r="E1766" s="5" t="s">
        <v>5444</v>
      </c>
      <c r="F1766" s="6" t="s">
        <v>5445</v>
      </c>
    </row>
    <row r="1767">
      <c r="A1767" s="5" t="s">
        <v>22</v>
      </c>
      <c r="B1767" s="5" t="s">
        <v>241</v>
      </c>
      <c r="C1767" s="5" t="s">
        <v>241</v>
      </c>
      <c r="D1767" s="5" t="s">
        <v>468</v>
      </c>
      <c r="E1767" s="5" t="s">
        <v>5446</v>
      </c>
      <c r="F1767" s="6" t="s">
        <v>5447</v>
      </c>
    </row>
    <row r="1768">
      <c r="A1768" s="5" t="s">
        <v>22</v>
      </c>
      <c r="B1768" s="5" t="s">
        <v>242</v>
      </c>
      <c r="C1768" s="5" t="s">
        <v>5448</v>
      </c>
      <c r="D1768" s="5" t="s">
        <v>468</v>
      </c>
      <c r="E1768" s="5"/>
      <c r="F1768" s="6" t="s">
        <v>5449</v>
      </c>
    </row>
    <row r="1769">
      <c r="A1769" s="5" t="s">
        <v>22</v>
      </c>
      <c r="B1769" s="5" t="s">
        <v>242</v>
      </c>
      <c r="C1769" s="5" t="s">
        <v>5450</v>
      </c>
      <c r="D1769" s="5" t="s">
        <v>468</v>
      </c>
      <c r="E1769" s="5" t="s">
        <v>5451</v>
      </c>
      <c r="F1769" s="6" t="s">
        <v>5452</v>
      </c>
    </row>
    <row r="1770">
      <c r="A1770" s="5" t="s">
        <v>22</v>
      </c>
      <c r="B1770" s="5" t="s">
        <v>242</v>
      </c>
      <c r="C1770" s="5" t="s">
        <v>5453</v>
      </c>
      <c r="D1770" s="5" t="s">
        <v>468</v>
      </c>
      <c r="E1770" s="5" t="s">
        <v>5454</v>
      </c>
      <c r="F1770" s="6" t="s">
        <v>5455</v>
      </c>
    </row>
    <row r="1771">
      <c r="A1771" s="5" t="s">
        <v>22</v>
      </c>
      <c r="B1771" s="5" t="s">
        <v>242</v>
      </c>
      <c r="C1771" s="5" t="s">
        <v>5456</v>
      </c>
      <c r="D1771" s="5" t="s">
        <v>468</v>
      </c>
      <c r="E1771" s="5" t="s">
        <v>5457</v>
      </c>
      <c r="F1771" s="6" t="s">
        <v>5458</v>
      </c>
    </row>
    <row r="1772">
      <c r="A1772" s="5" t="s">
        <v>22</v>
      </c>
      <c r="B1772" s="5" t="s">
        <v>242</v>
      </c>
      <c r="C1772" s="5" t="s">
        <v>5459</v>
      </c>
      <c r="D1772" s="5" t="s">
        <v>540</v>
      </c>
      <c r="E1772" s="5" t="s">
        <v>5460</v>
      </c>
      <c r="F1772" s="6" t="s">
        <v>5461</v>
      </c>
    </row>
    <row r="1773">
      <c r="A1773" s="5" t="s">
        <v>22</v>
      </c>
      <c r="B1773" s="5" t="s">
        <v>242</v>
      </c>
      <c r="C1773" s="5" t="s">
        <v>5462</v>
      </c>
      <c r="D1773" s="5" t="s">
        <v>468</v>
      </c>
      <c r="E1773" s="5" t="s">
        <v>5463</v>
      </c>
      <c r="F1773" s="6" t="s">
        <v>5464</v>
      </c>
    </row>
    <row r="1774">
      <c r="A1774" s="5" t="s">
        <v>22</v>
      </c>
      <c r="B1774" s="5" t="s">
        <v>242</v>
      </c>
      <c r="C1774" s="5" t="s">
        <v>5465</v>
      </c>
      <c r="D1774" s="5" t="s">
        <v>468</v>
      </c>
      <c r="E1774" s="5" t="s">
        <v>5466</v>
      </c>
      <c r="F1774" s="6" t="s">
        <v>5467</v>
      </c>
    </row>
    <row r="1775">
      <c r="A1775" s="5" t="s">
        <v>22</v>
      </c>
      <c r="B1775" s="5" t="s">
        <v>242</v>
      </c>
      <c r="C1775" s="5" t="s">
        <v>5468</v>
      </c>
      <c r="D1775" s="5" t="s">
        <v>468</v>
      </c>
      <c r="E1775" s="5" t="s">
        <v>5469</v>
      </c>
      <c r="F1775" s="6" t="s">
        <v>5470</v>
      </c>
    </row>
    <row r="1776">
      <c r="A1776" s="5" t="s">
        <v>22</v>
      </c>
      <c r="B1776" s="5" t="s">
        <v>242</v>
      </c>
      <c r="C1776" s="5" t="s">
        <v>5471</v>
      </c>
      <c r="D1776" s="5" t="s">
        <v>468</v>
      </c>
      <c r="E1776" s="5"/>
      <c r="F1776" s="6" t="s">
        <v>5472</v>
      </c>
    </row>
    <row r="1777">
      <c r="A1777" s="5" t="s">
        <v>22</v>
      </c>
      <c r="B1777" s="5" t="s">
        <v>242</v>
      </c>
      <c r="C1777" s="5" t="s">
        <v>5473</v>
      </c>
      <c r="D1777" s="5" t="s">
        <v>468</v>
      </c>
      <c r="E1777" s="5" t="s">
        <v>5474</v>
      </c>
      <c r="F1777" s="6" t="s">
        <v>5475</v>
      </c>
    </row>
    <row r="1778">
      <c r="A1778" s="5" t="s">
        <v>22</v>
      </c>
      <c r="B1778" s="5" t="s">
        <v>242</v>
      </c>
      <c r="C1778" s="5" t="s">
        <v>5476</v>
      </c>
      <c r="D1778" s="5" t="s">
        <v>468</v>
      </c>
      <c r="E1778" s="5" t="s">
        <v>5477</v>
      </c>
      <c r="F1778" s="6" t="s">
        <v>5478</v>
      </c>
    </row>
    <row r="1779">
      <c r="A1779" s="5" t="s">
        <v>22</v>
      </c>
      <c r="B1779" s="5" t="s">
        <v>242</v>
      </c>
      <c r="C1779" s="5" t="s">
        <v>5479</v>
      </c>
      <c r="D1779" s="5" t="s">
        <v>468</v>
      </c>
      <c r="E1779" s="5" t="s">
        <v>5480</v>
      </c>
      <c r="F1779" s="6" t="s">
        <v>5481</v>
      </c>
    </row>
    <row r="1780">
      <c r="A1780" s="5" t="s">
        <v>22</v>
      </c>
      <c r="B1780" s="5" t="s">
        <v>242</v>
      </c>
      <c r="C1780" s="5" t="s">
        <v>5482</v>
      </c>
      <c r="D1780" s="5" t="s">
        <v>468</v>
      </c>
      <c r="E1780" s="5" t="s">
        <v>5483</v>
      </c>
      <c r="F1780" s="6" t="s">
        <v>5484</v>
      </c>
    </row>
    <row r="1781">
      <c r="A1781" s="5" t="s">
        <v>22</v>
      </c>
      <c r="B1781" s="5" t="s">
        <v>243</v>
      </c>
      <c r="C1781" s="5" t="s">
        <v>5485</v>
      </c>
      <c r="D1781" s="5" t="s">
        <v>468</v>
      </c>
      <c r="E1781" s="5" t="s">
        <v>5486</v>
      </c>
      <c r="F1781" s="6" t="s">
        <v>5487</v>
      </c>
    </row>
    <row r="1782">
      <c r="A1782" s="5" t="s">
        <v>22</v>
      </c>
      <c r="B1782" s="5" t="s">
        <v>243</v>
      </c>
      <c r="C1782" s="5" t="s">
        <v>5488</v>
      </c>
      <c r="D1782" s="5" t="s">
        <v>468</v>
      </c>
      <c r="E1782" s="5" t="s">
        <v>5489</v>
      </c>
      <c r="F1782" s="6" t="s">
        <v>5490</v>
      </c>
    </row>
    <row r="1783">
      <c r="A1783" s="5" t="s">
        <v>22</v>
      </c>
      <c r="B1783" s="5" t="s">
        <v>243</v>
      </c>
      <c r="C1783" s="5" t="s">
        <v>5491</v>
      </c>
      <c r="D1783" s="5" t="s">
        <v>468</v>
      </c>
      <c r="E1783" s="5" t="s">
        <v>5492</v>
      </c>
      <c r="F1783" s="6" t="s">
        <v>5493</v>
      </c>
    </row>
    <row r="1784">
      <c r="A1784" s="5" t="s">
        <v>22</v>
      </c>
      <c r="B1784" s="5" t="s">
        <v>243</v>
      </c>
      <c r="C1784" s="5" t="s">
        <v>5494</v>
      </c>
      <c r="D1784" s="5" t="s">
        <v>468</v>
      </c>
      <c r="E1784" s="5" t="s">
        <v>5495</v>
      </c>
      <c r="F1784" s="6" t="s">
        <v>5496</v>
      </c>
    </row>
    <row r="1785">
      <c r="A1785" s="5" t="s">
        <v>22</v>
      </c>
      <c r="B1785" s="5" t="s">
        <v>243</v>
      </c>
      <c r="C1785" s="5" t="s">
        <v>5497</v>
      </c>
      <c r="D1785" s="5" t="s">
        <v>468</v>
      </c>
      <c r="E1785" s="5" t="s">
        <v>5498</v>
      </c>
      <c r="F1785" s="6" t="s">
        <v>5499</v>
      </c>
    </row>
    <row r="1786">
      <c r="A1786" s="5" t="s">
        <v>22</v>
      </c>
      <c r="B1786" s="5" t="s">
        <v>243</v>
      </c>
      <c r="C1786" s="5" t="s">
        <v>5500</v>
      </c>
      <c r="D1786" s="5" t="s">
        <v>468</v>
      </c>
      <c r="E1786" s="5"/>
      <c r="F1786" s="6" t="s">
        <v>5501</v>
      </c>
    </row>
    <row r="1787">
      <c r="A1787" s="5" t="s">
        <v>22</v>
      </c>
      <c r="B1787" s="5" t="s">
        <v>244</v>
      </c>
      <c r="C1787" s="5" t="s">
        <v>5502</v>
      </c>
      <c r="D1787" s="5" t="s">
        <v>468</v>
      </c>
      <c r="E1787" s="5" t="s">
        <v>5503</v>
      </c>
      <c r="F1787" s="6" t="s">
        <v>5504</v>
      </c>
    </row>
    <row r="1788">
      <c r="A1788" s="5" t="s">
        <v>22</v>
      </c>
      <c r="B1788" s="5" t="s">
        <v>244</v>
      </c>
      <c r="C1788" s="5" t="s">
        <v>5505</v>
      </c>
      <c r="D1788" s="5" t="s">
        <v>468</v>
      </c>
      <c r="E1788" s="5" t="s">
        <v>5506</v>
      </c>
      <c r="F1788" s="6" t="s">
        <v>5507</v>
      </c>
    </row>
    <row r="1789">
      <c r="A1789" s="5" t="s">
        <v>22</v>
      </c>
      <c r="B1789" s="5" t="s">
        <v>244</v>
      </c>
      <c r="C1789" s="5" t="s">
        <v>5508</v>
      </c>
      <c r="D1789" s="5" t="s">
        <v>468</v>
      </c>
      <c r="E1789" s="5" t="s">
        <v>5509</v>
      </c>
      <c r="F1789" s="6" t="s">
        <v>5510</v>
      </c>
    </row>
    <row r="1790">
      <c r="A1790" s="5" t="s">
        <v>22</v>
      </c>
      <c r="B1790" s="5" t="s">
        <v>244</v>
      </c>
      <c r="C1790" s="5" t="s">
        <v>5511</v>
      </c>
      <c r="D1790" s="5" t="s">
        <v>468</v>
      </c>
      <c r="E1790" s="5" t="s">
        <v>5512</v>
      </c>
      <c r="F1790" s="6" t="s">
        <v>5513</v>
      </c>
    </row>
    <row r="1791">
      <c r="A1791" s="5" t="s">
        <v>22</v>
      </c>
      <c r="B1791" s="5" t="s">
        <v>244</v>
      </c>
      <c r="C1791" s="5" t="s">
        <v>5514</v>
      </c>
      <c r="D1791" s="5" t="s">
        <v>468</v>
      </c>
      <c r="E1791" s="5" t="s">
        <v>5515</v>
      </c>
      <c r="F1791" s="6" t="s">
        <v>5516</v>
      </c>
    </row>
    <row r="1792">
      <c r="A1792" s="5" t="s">
        <v>22</v>
      </c>
      <c r="B1792" s="5" t="s">
        <v>244</v>
      </c>
      <c r="C1792" s="5" t="s">
        <v>5517</v>
      </c>
      <c r="D1792" s="5" t="s">
        <v>468</v>
      </c>
      <c r="E1792" s="5"/>
      <c r="F1792" s="6" t="s">
        <v>5518</v>
      </c>
    </row>
    <row r="1793">
      <c r="A1793" s="5" t="s">
        <v>22</v>
      </c>
      <c r="B1793" s="5" t="s">
        <v>244</v>
      </c>
      <c r="C1793" s="5" t="s">
        <v>5519</v>
      </c>
      <c r="D1793" s="5" t="s">
        <v>468</v>
      </c>
      <c r="E1793" s="5" t="s">
        <v>5520</v>
      </c>
      <c r="F1793" s="6" t="s">
        <v>5521</v>
      </c>
    </row>
    <row r="1794">
      <c r="A1794" s="5" t="s">
        <v>22</v>
      </c>
      <c r="B1794" s="5" t="s">
        <v>244</v>
      </c>
      <c r="C1794" s="5" t="s">
        <v>5522</v>
      </c>
      <c r="D1794" s="5" t="s">
        <v>468</v>
      </c>
      <c r="E1794" s="5" t="s">
        <v>5523</v>
      </c>
      <c r="F1794" s="6" t="s">
        <v>5524</v>
      </c>
    </row>
    <row r="1795">
      <c r="A1795" s="5" t="s">
        <v>22</v>
      </c>
      <c r="B1795" s="5" t="s">
        <v>244</v>
      </c>
      <c r="C1795" s="5" t="s">
        <v>5525</v>
      </c>
      <c r="D1795" s="5" t="s">
        <v>468</v>
      </c>
      <c r="E1795" s="5" t="s">
        <v>5526</v>
      </c>
      <c r="F1795" s="6" t="s">
        <v>5527</v>
      </c>
    </row>
    <row r="1796">
      <c r="A1796" s="5" t="s">
        <v>22</v>
      </c>
      <c r="B1796" s="5" t="s">
        <v>244</v>
      </c>
      <c r="C1796" s="5" t="s">
        <v>5528</v>
      </c>
      <c r="D1796" s="5" t="s">
        <v>468</v>
      </c>
      <c r="E1796" s="5" t="s">
        <v>5529</v>
      </c>
      <c r="F1796" s="6" t="s">
        <v>5530</v>
      </c>
    </row>
    <row r="1797">
      <c r="A1797" s="5" t="s">
        <v>22</v>
      </c>
      <c r="B1797" s="5" t="s">
        <v>245</v>
      </c>
      <c r="C1797" s="5" t="s">
        <v>5531</v>
      </c>
      <c r="D1797" s="5" t="s">
        <v>468</v>
      </c>
      <c r="E1797" s="5" t="s">
        <v>5532</v>
      </c>
      <c r="F1797" s="6" t="s">
        <v>5533</v>
      </c>
    </row>
    <row r="1798">
      <c r="A1798" s="5" t="s">
        <v>22</v>
      </c>
      <c r="B1798" s="5" t="s">
        <v>245</v>
      </c>
      <c r="C1798" s="5" t="s">
        <v>5534</v>
      </c>
      <c r="D1798" s="5" t="s">
        <v>468</v>
      </c>
      <c r="E1798" s="5" t="s">
        <v>5535</v>
      </c>
      <c r="F1798" s="6" t="s">
        <v>5536</v>
      </c>
    </row>
    <row r="1799">
      <c r="A1799" s="5" t="s">
        <v>22</v>
      </c>
      <c r="B1799" s="5" t="s">
        <v>245</v>
      </c>
      <c r="C1799" s="5" t="s">
        <v>5537</v>
      </c>
      <c r="D1799" s="5" t="s">
        <v>548</v>
      </c>
      <c r="E1799" s="5" t="s">
        <v>5538</v>
      </c>
      <c r="F1799" s="6" t="s">
        <v>5539</v>
      </c>
    </row>
    <row r="1800">
      <c r="A1800" s="5" t="s">
        <v>22</v>
      </c>
      <c r="B1800" s="5" t="s">
        <v>245</v>
      </c>
      <c r="C1800" s="5" t="s">
        <v>245</v>
      </c>
      <c r="D1800" s="5" t="s">
        <v>468</v>
      </c>
      <c r="E1800" s="5" t="s">
        <v>5540</v>
      </c>
      <c r="F1800" s="6" t="s">
        <v>5541</v>
      </c>
    </row>
    <row r="1801">
      <c r="A1801" s="5" t="s">
        <v>22</v>
      </c>
      <c r="B1801" s="5" t="s">
        <v>245</v>
      </c>
      <c r="C1801" s="5" t="s">
        <v>5542</v>
      </c>
      <c r="D1801" s="5" t="s">
        <v>468</v>
      </c>
      <c r="E1801" s="5" t="s">
        <v>5543</v>
      </c>
      <c r="F1801" s="6" t="s">
        <v>5544</v>
      </c>
    </row>
    <row r="1802">
      <c r="A1802" s="5" t="s">
        <v>22</v>
      </c>
      <c r="B1802" s="5" t="s">
        <v>245</v>
      </c>
      <c r="C1802" s="5" t="s">
        <v>5545</v>
      </c>
      <c r="D1802" s="5" t="s">
        <v>468</v>
      </c>
      <c r="E1802" s="5" t="s">
        <v>5546</v>
      </c>
      <c r="F1802" s="6" t="s">
        <v>5547</v>
      </c>
    </row>
    <row r="1803">
      <c r="A1803" s="5" t="s">
        <v>22</v>
      </c>
      <c r="B1803" s="5" t="s">
        <v>245</v>
      </c>
      <c r="C1803" s="5" t="s">
        <v>5548</v>
      </c>
      <c r="D1803" s="5" t="s">
        <v>468</v>
      </c>
      <c r="E1803" s="5" t="s">
        <v>5549</v>
      </c>
      <c r="F1803" s="6" t="s">
        <v>5550</v>
      </c>
    </row>
    <row r="1804">
      <c r="A1804" s="5" t="s">
        <v>22</v>
      </c>
      <c r="B1804" s="5" t="s">
        <v>245</v>
      </c>
      <c r="C1804" s="5" t="s">
        <v>5551</v>
      </c>
      <c r="D1804" s="5" t="s">
        <v>468</v>
      </c>
      <c r="E1804" s="5" t="s">
        <v>5552</v>
      </c>
      <c r="F1804" s="6" t="s">
        <v>5553</v>
      </c>
    </row>
    <row r="1805">
      <c r="A1805" s="5" t="s">
        <v>22</v>
      </c>
      <c r="B1805" s="5" t="s">
        <v>246</v>
      </c>
      <c r="C1805" s="5" t="s">
        <v>5554</v>
      </c>
      <c r="D1805" s="5" t="s">
        <v>468</v>
      </c>
      <c r="E1805" s="5"/>
      <c r="F1805" s="6" t="s">
        <v>5555</v>
      </c>
    </row>
    <row r="1806">
      <c r="A1806" s="5" t="s">
        <v>22</v>
      </c>
      <c r="B1806" s="5" t="s">
        <v>246</v>
      </c>
      <c r="C1806" s="5" t="s">
        <v>5556</v>
      </c>
      <c r="D1806" s="5" t="s">
        <v>468</v>
      </c>
      <c r="E1806" s="5" t="s">
        <v>5557</v>
      </c>
      <c r="F1806" s="6" t="s">
        <v>5558</v>
      </c>
    </row>
    <row r="1807">
      <c r="A1807" s="5" t="s">
        <v>22</v>
      </c>
      <c r="B1807" s="5" t="s">
        <v>246</v>
      </c>
      <c r="C1807" s="5" t="s">
        <v>5559</v>
      </c>
      <c r="D1807" s="5" t="s">
        <v>468</v>
      </c>
      <c r="E1807" s="5" t="s">
        <v>5560</v>
      </c>
      <c r="F1807" s="6" t="s">
        <v>5561</v>
      </c>
    </row>
    <row r="1808">
      <c r="A1808" s="5" t="s">
        <v>22</v>
      </c>
      <c r="B1808" s="5" t="s">
        <v>246</v>
      </c>
      <c r="C1808" s="5" t="s">
        <v>5562</v>
      </c>
      <c r="D1808" s="5" t="s">
        <v>468</v>
      </c>
      <c r="E1808" s="5" t="s">
        <v>5563</v>
      </c>
      <c r="F1808" s="6" t="s">
        <v>5564</v>
      </c>
    </row>
    <row r="1809">
      <c r="A1809" s="5" t="s">
        <v>22</v>
      </c>
      <c r="B1809" s="5" t="s">
        <v>246</v>
      </c>
      <c r="C1809" s="5" t="s">
        <v>5565</v>
      </c>
      <c r="D1809" s="5" t="s">
        <v>548</v>
      </c>
      <c r="E1809" s="5" t="s">
        <v>5566</v>
      </c>
      <c r="F1809" s="6" t="s">
        <v>5567</v>
      </c>
    </row>
    <row r="1810">
      <c r="A1810" s="5" t="s">
        <v>22</v>
      </c>
      <c r="B1810" s="5" t="s">
        <v>246</v>
      </c>
      <c r="C1810" s="5" t="s">
        <v>5568</v>
      </c>
      <c r="D1810" s="5" t="s">
        <v>468</v>
      </c>
      <c r="E1810" s="5" t="s">
        <v>5569</v>
      </c>
      <c r="F1810" s="6" t="s">
        <v>5570</v>
      </c>
    </row>
    <row r="1811">
      <c r="A1811" s="5" t="s">
        <v>22</v>
      </c>
      <c r="B1811" s="5" t="s">
        <v>247</v>
      </c>
      <c r="C1811" s="5" t="s">
        <v>5571</v>
      </c>
      <c r="D1811" s="5" t="s">
        <v>468</v>
      </c>
      <c r="E1811" s="5" t="s">
        <v>5572</v>
      </c>
      <c r="F1811" s="6" t="s">
        <v>5573</v>
      </c>
    </row>
    <row r="1812">
      <c r="A1812" s="5" t="s">
        <v>22</v>
      </c>
      <c r="B1812" s="5" t="s">
        <v>247</v>
      </c>
      <c r="C1812" s="5" t="s">
        <v>5574</v>
      </c>
      <c r="D1812" s="5" t="s">
        <v>468</v>
      </c>
      <c r="E1812" s="5" t="s">
        <v>5575</v>
      </c>
      <c r="F1812" s="6" t="s">
        <v>5576</v>
      </c>
    </row>
    <row r="1813">
      <c r="A1813" s="5" t="s">
        <v>22</v>
      </c>
      <c r="B1813" s="5" t="s">
        <v>247</v>
      </c>
      <c r="C1813" s="5" t="s">
        <v>5577</v>
      </c>
      <c r="D1813" s="5" t="s">
        <v>468</v>
      </c>
      <c r="E1813" s="5" t="s">
        <v>5578</v>
      </c>
      <c r="F1813" s="6" t="s">
        <v>5579</v>
      </c>
    </row>
    <row r="1814">
      <c r="A1814" s="5" t="s">
        <v>22</v>
      </c>
      <c r="B1814" s="5" t="s">
        <v>247</v>
      </c>
      <c r="C1814" s="5" t="s">
        <v>5580</v>
      </c>
      <c r="D1814" s="5" t="s">
        <v>468</v>
      </c>
      <c r="E1814" s="5" t="s">
        <v>5581</v>
      </c>
      <c r="F1814" s="6" t="s">
        <v>5582</v>
      </c>
    </row>
    <row r="1815">
      <c r="A1815" s="5" t="s">
        <v>22</v>
      </c>
      <c r="B1815" s="5" t="s">
        <v>247</v>
      </c>
      <c r="C1815" s="5" t="s">
        <v>5583</v>
      </c>
      <c r="D1815" s="5" t="s">
        <v>468</v>
      </c>
      <c r="E1815" s="5" t="s">
        <v>5584</v>
      </c>
      <c r="F1815" s="6" t="s">
        <v>5585</v>
      </c>
    </row>
    <row r="1816">
      <c r="A1816" s="5" t="s">
        <v>22</v>
      </c>
      <c r="B1816" s="5" t="s">
        <v>247</v>
      </c>
      <c r="C1816" s="5" t="s">
        <v>247</v>
      </c>
      <c r="D1816" s="5" t="s">
        <v>468</v>
      </c>
      <c r="E1816" s="5"/>
      <c r="F1816" s="6" t="s">
        <v>5586</v>
      </c>
    </row>
    <row r="1817">
      <c r="A1817" s="5" t="s">
        <v>22</v>
      </c>
      <c r="B1817" s="5" t="s">
        <v>247</v>
      </c>
      <c r="C1817" s="5" t="s">
        <v>5587</v>
      </c>
      <c r="D1817" s="5" t="s">
        <v>468</v>
      </c>
      <c r="E1817" s="5"/>
      <c r="F1817" s="6" t="s">
        <v>5588</v>
      </c>
    </row>
    <row r="1818">
      <c r="A1818" s="5" t="s">
        <v>22</v>
      </c>
      <c r="B1818" s="5" t="s">
        <v>247</v>
      </c>
      <c r="C1818" s="5" t="s">
        <v>5589</v>
      </c>
      <c r="D1818" s="5" t="s">
        <v>468</v>
      </c>
      <c r="E1818" s="5" t="s">
        <v>5590</v>
      </c>
      <c r="F1818" s="6" t="s">
        <v>5591</v>
      </c>
    </row>
    <row r="1819">
      <c r="A1819" s="5" t="s">
        <v>22</v>
      </c>
      <c r="B1819" s="5" t="s">
        <v>248</v>
      </c>
      <c r="C1819" s="5" t="s">
        <v>5592</v>
      </c>
      <c r="D1819" s="5" t="s">
        <v>468</v>
      </c>
      <c r="E1819" s="5" t="s">
        <v>5593</v>
      </c>
      <c r="F1819" s="6" t="s">
        <v>5594</v>
      </c>
    </row>
    <row r="1820">
      <c r="A1820" s="5" t="s">
        <v>22</v>
      </c>
      <c r="B1820" s="5" t="s">
        <v>248</v>
      </c>
      <c r="C1820" s="5" t="s">
        <v>5595</v>
      </c>
      <c r="D1820" s="5" t="s">
        <v>468</v>
      </c>
      <c r="E1820" s="5" t="s">
        <v>5596</v>
      </c>
      <c r="F1820" s="6" t="s">
        <v>5597</v>
      </c>
    </row>
    <row r="1821">
      <c r="A1821" s="5" t="s">
        <v>22</v>
      </c>
      <c r="B1821" s="5" t="s">
        <v>248</v>
      </c>
      <c r="C1821" s="5" t="s">
        <v>5598</v>
      </c>
      <c r="D1821" s="5" t="s">
        <v>468</v>
      </c>
      <c r="E1821" s="5" t="s">
        <v>5599</v>
      </c>
      <c r="F1821" s="6" t="s">
        <v>5600</v>
      </c>
    </row>
    <row r="1822">
      <c r="A1822" s="5" t="s">
        <v>22</v>
      </c>
      <c r="B1822" s="5" t="s">
        <v>248</v>
      </c>
      <c r="C1822" s="5" t="s">
        <v>248</v>
      </c>
      <c r="D1822" s="5" t="s">
        <v>468</v>
      </c>
      <c r="E1822" s="5" t="s">
        <v>5601</v>
      </c>
      <c r="F1822" s="6" t="s">
        <v>5602</v>
      </c>
    </row>
    <row r="1823">
      <c r="A1823" s="5" t="s">
        <v>22</v>
      </c>
      <c r="B1823" s="5" t="s">
        <v>249</v>
      </c>
      <c r="C1823" s="5" t="s">
        <v>5603</v>
      </c>
      <c r="D1823" s="5" t="s">
        <v>468</v>
      </c>
      <c r="E1823" s="5" t="s">
        <v>5604</v>
      </c>
      <c r="F1823" s="6" t="s">
        <v>5605</v>
      </c>
    </row>
    <row r="1824">
      <c r="A1824" s="5" t="s">
        <v>22</v>
      </c>
      <c r="B1824" s="5" t="s">
        <v>249</v>
      </c>
      <c r="C1824" s="5" t="s">
        <v>5606</v>
      </c>
      <c r="D1824" s="5" t="s">
        <v>468</v>
      </c>
      <c r="E1824" s="5" t="s">
        <v>5607</v>
      </c>
      <c r="F1824" s="6" t="s">
        <v>5608</v>
      </c>
    </row>
    <row r="1825">
      <c r="A1825" s="5" t="s">
        <v>22</v>
      </c>
      <c r="B1825" s="5" t="s">
        <v>249</v>
      </c>
      <c r="C1825" s="5" t="s">
        <v>5609</v>
      </c>
      <c r="D1825" s="5" t="s">
        <v>468</v>
      </c>
      <c r="E1825" s="5" t="s">
        <v>5610</v>
      </c>
      <c r="F1825" s="6" t="s">
        <v>5611</v>
      </c>
    </row>
    <row r="1826">
      <c r="A1826" s="5" t="s">
        <v>22</v>
      </c>
      <c r="B1826" s="5" t="s">
        <v>249</v>
      </c>
      <c r="C1826" s="5" t="s">
        <v>5612</v>
      </c>
      <c r="D1826" s="5" t="s">
        <v>468</v>
      </c>
      <c r="E1826" s="5" t="s">
        <v>5613</v>
      </c>
      <c r="F1826" s="6" t="s">
        <v>5614</v>
      </c>
    </row>
    <row r="1827">
      <c r="A1827" s="5" t="s">
        <v>22</v>
      </c>
      <c r="B1827" s="5" t="s">
        <v>249</v>
      </c>
      <c r="C1827" s="5" t="s">
        <v>5615</v>
      </c>
      <c r="D1827" s="5" t="s">
        <v>468</v>
      </c>
      <c r="E1827" s="5" t="s">
        <v>5616</v>
      </c>
      <c r="F1827" s="6" t="s">
        <v>5617</v>
      </c>
    </row>
    <row r="1828">
      <c r="A1828" s="5" t="s">
        <v>22</v>
      </c>
      <c r="B1828" s="5" t="s">
        <v>249</v>
      </c>
      <c r="C1828" s="5" t="s">
        <v>5618</v>
      </c>
      <c r="D1828" s="5" t="s">
        <v>468</v>
      </c>
      <c r="E1828" s="5" t="s">
        <v>5466</v>
      </c>
      <c r="F1828" s="6" t="s">
        <v>5619</v>
      </c>
    </row>
    <row r="1829">
      <c r="A1829" s="5" t="s">
        <v>22</v>
      </c>
      <c r="B1829" s="5" t="s">
        <v>249</v>
      </c>
      <c r="C1829" s="5" t="s">
        <v>5620</v>
      </c>
      <c r="D1829" s="5" t="s">
        <v>468</v>
      </c>
      <c r="E1829" s="5" t="s">
        <v>5621</v>
      </c>
      <c r="F1829" s="6" t="s">
        <v>5622</v>
      </c>
    </row>
    <row r="1830">
      <c r="A1830" s="5" t="s">
        <v>22</v>
      </c>
      <c r="B1830" s="5" t="s">
        <v>249</v>
      </c>
      <c r="C1830" s="5" t="s">
        <v>5623</v>
      </c>
      <c r="D1830" s="5" t="s">
        <v>468</v>
      </c>
      <c r="E1830" s="5" t="s">
        <v>5624</v>
      </c>
      <c r="F1830" s="6" t="s">
        <v>5625</v>
      </c>
    </row>
    <row r="1831">
      <c r="A1831" s="5" t="s">
        <v>22</v>
      </c>
      <c r="B1831" s="5" t="s">
        <v>250</v>
      </c>
      <c r="C1831" s="5" t="s">
        <v>5626</v>
      </c>
      <c r="D1831" s="5" t="s">
        <v>468</v>
      </c>
      <c r="E1831" s="5" t="s">
        <v>5627</v>
      </c>
      <c r="F1831" s="6" t="s">
        <v>5628</v>
      </c>
    </row>
    <row r="1832">
      <c r="A1832" s="5" t="s">
        <v>22</v>
      </c>
      <c r="B1832" s="5" t="s">
        <v>250</v>
      </c>
      <c r="C1832" s="5" t="s">
        <v>250</v>
      </c>
      <c r="D1832" s="5" t="s">
        <v>468</v>
      </c>
      <c r="E1832" s="5" t="s">
        <v>5629</v>
      </c>
      <c r="F1832" s="6" t="s">
        <v>5630</v>
      </c>
    </row>
    <row r="1833">
      <c r="A1833" s="5" t="s">
        <v>22</v>
      </c>
      <c r="B1833" s="5" t="s">
        <v>250</v>
      </c>
      <c r="C1833" s="5" t="s">
        <v>5631</v>
      </c>
      <c r="D1833" s="5" t="s">
        <v>468</v>
      </c>
      <c r="E1833" s="5" t="s">
        <v>5632</v>
      </c>
      <c r="F1833" s="6" t="s">
        <v>5633</v>
      </c>
    </row>
    <row r="1834">
      <c r="A1834" s="5" t="s">
        <v>22</v>
      </c>
      <c r="B1834" s="5" t="s">
        <v>251</v>
      </c>
      <c r="C1834" s="5" t="s">
        <v>5634</v>
      </c>
      <c r="D1834" s="5" t="s">
        <v>468</v>
      </c>
      <c r="E1834" s="5" t="s">
        <v>5635</v>
      </c>
      <c r="F1834" s="6" t="s">
        <v>5636</v>
      </c>
    </row>
    <row r="1835">
      <c r="A1835" s="5" t="s">
        <v>22</v>
      </c>
      <c r="B1835" s="5" t="s">
        <v>251</v>
      </c>
      <c r="C1835" s="5" t="s">
        <v>5637</v>
      </c>
      <c r="D1835" s="5" t="s">
        <v>468</v>
      </c>
      <c r="E1835" s="5" t="s">
        <v>5638</v>
      </c>
      <c r="F1835" s="6" t="s">
        <v>5639</v>
      </c>
    </row>
    <row r="1836">
      <c r="A1836" s="5" t="s">
        <v>22</v>
      </c>
      <c r="B1836" s="5" t="s">
        <v>251</v>
      </c>
      <c r="C1836" s="5" t="s">
        <v>5640</v>
      </c>
      <c r="D1836" s="5" t="s">
        <v>468</v>
      </c>
      <c r="E1836" s="5" t="s">
        <v>5641</v>
      </c>
      <c r="F1836" s="6" t="s">
        <v>5642</v>
      </c>
    </row>
    <row r="1837">
      <c r="A1837" s="5" t="s">
        <v>22</v>
      </c>
      <c r="B1837" s="5" t="s">
        <v>251</v>
      </c>
      <c r="C1837" s="5" t="s">
        <v>5643</v>
      </c>
      <c r="D1837" s="5" t="s">
        <v>468</v>
      </c>
      <c r="E1837" s="5" t="s">
        <v>5644</v>
      </c>
      <c r="F1837" s="6" t="s">
        <v>5645</v>
      </c>
    </row>
    <row r="1838">
      <c r="A1838" s="5" t="s">
        <v>22</v>
      </c>
      <c r="B1838" s="5" t="s">
        <v>251</v>
      </c>
      <c r="C1838" s="5" t="s">
        <v>5646</v>
      </c>
      <c r="D1838" s="5" t="s">
        <v>468</v>
      </c>
      <c r="E1838" s="5" t="s">
        <v>5647</v>
      </c>
      <c r="F1838" s="6" t="s">
        <v>5648</v>
      </c>
    </row>
    <row r="1839">
      <c r="A1839" s="5" t="s">
        <v>22</v>
      </c>
      <c r="B1839" s="5" t="s">
        <v>251</v>
      </c>
      <c r="C1839" s="5" t="s">
        <v>5649</v>
      </c>
      <c r="D1839" s="5" t="s">
        <v>468</v>
      </c>
      <c r="E1839" s="5" t="s">
        <v>5635</v>
      </c>
      <c r="F1839" s="6" t="s">
        <v>5650</v>
      </c>
    </row>
    <row r="1840">
      <c r="A1840" s="5" t="s">
        <v>22</v>
      </c>
      <c r="B1840" s="5" t="s">
        <v>252</v>
      </c>
      <c r="C1840" s="5" t="s">
        <v>5651</v>
      </c>
      <c r="D1840" s="5" t="s">
        <v>468</v>
      </c>
      <c r="E1840" s="5" t="s">
        <v>5652</v>
      </c>
      <c r="F1840" s="6" t="s">
        <v>5653</v>
      </c>
    </row>
    <row r="1841">
      <c r="A1841" s="5" t="s">
        <v>22</v>
      </c>
      <c r="B1841" s="5" t="s">
        <v>252</v>
      </c>
      <c r="C1841" s="5" t="s">
        <v>5654</v>
      </c>
      <c r="D1841" s="5" t="s">
        <v>468</v>
      </c>
      <c r="E1841" s="5" t="s">
        <v>5655</v>
      </c>
      <c r="F1841" s="6" t="s">
        <v>5656</v>
      </c>
    </row>
    <row r="1842">
      <c r="A1842" s="5" t="s">
        <v>22</v>
      </c>
      <c r="B1842" s="5" t="s">
        <v>252</v>
      </c>
      <c r="C1842" s="5" t="s">
        <v>5657</v>
      </c>
      <c r="D1842" s="5" t="s">
        <v>468</v>
      </c>
      <c r="E1842" s="5"/>
      <c r="F1842" s="6" t="s">
        <v>5658</v>
      </c>
    </row>
    <row r="1843">
      <c r="A1843" s="5" t="s">
        <v>22</v>
      </c>
      <c r="B1843" s="5" t="s">
        <v>252</v>
      </c>
      <c r="C1843" s="5" t="s">
        <v>5659</v>
      </c>
      <c r="D1843" s="5" t="s">
        <v>468</v>
      </c>
      <c r="E1843" s="5" t="s">
        <v>5660</v>
      </c>
      <c r="F1843" s="6" t="s">
        <v>5661</v>
      </c>
    </row>
    <row r="1844">
      <c r="A1844" s="5" t="s">
        <v>22</v>
      </c>
      <c r="B1844" s="5" t="s">
        <v>252</v>
      </c>
      <c r="C1844" s="5" t="s">
        <v>5662</v>
      </c>
      <c r="D1844" s="5" t="s">
        <v>468</v>
      </c>
      <c r="E1844" s="5"/>
      <c r="F1844" s="6" t="s">
        <v>5663</v>
      </c>
    </row>
    <row r="1845">
      <c r="A1845" s="5" t="s">
        <v>22</v>
      </c>
      <c r="B1845" s="5" t="s">
        <v>252</v>
      </c>
      <c r="C1845" s="5" t="s">
        <v>252</v>
      </c>
      <c r="D1845" s="5" t="s">
        <v>468</v>
      </c>
      <c r="E1845" s="5" t="s">
        <v>5664</v>
      </c>
      <c r="F1845" s="6" t="s">
        <v>5665</v>
      </c>
    </row>
    <row r="1846">
      <c r="A1846" s="5" t="s">
        <v>22</v>
      </c>
      <c r="B1846" s="5" t="s">
        <v>253</v>
      </c>
      <c r="C1846" s="5" t="s">
        <v>5666</v>
      </c>
      <c r="D1846" s="5" t="s">
        <v>468</v>
      </c>
      <c r="E1846" s="5" t="s">
        <v>5667</v>
      </c>
      <c r="F1846" s="6" t="s">
        <v>5668</v>
      </c>
    </row>
    <row r="1847">
      <c r="A1847" s="5" t="s">
        <v>22</v>
      </c>
      <c r="B1847" s="5" t="s">
        <v>253</v>
      </c>
      <c r="C1847" s="5" t="s">
        <v>5669</v>
      </c>
      <c r="D1847" s="5" t="s">
        <v>468</v>
      </c>
      <c r="E1847" s="5"/>
      <c r="F1847" s="6" t="s">
        <v>5670</v>
      </c>
    </row>
    <row r="1848">
      <c r="A1848" s="5" t="s">
        <v>22</v>
      </c>
      <c r="B1848" s="5" t="s">
        <v>253</v>
      </c>
      <c r="C1848" s="5" t="s">
        <v>5671</v>
      </c>
      <c r="D1848" s="5" t="s">
        <v>468</v>
      </c>
      <c r="E1848" s="5" t="s">
        <v>5672</v>
      </c>
      <c r="F1848" s="6" t="s">
        <v>5673</v>
      </c>
    </row>
    <row r="1849">
      <c r="A1849" s="5" t="s">
        <v>22</v>
      </c>
      <c r="B1849" s="5" t="s">
        <v>253</v>
      </c>
      <c r="C1849" s="5" t="s">
        <v>5674</v>
      </c>
      <c r="D1849" s="5" t="s">
        <v>468</v>
      </c>
      <c r="E1849" s="5" t="s">
        <v>5675</v>
      </c>
      <c r="F1849" s="6" t="s">
        <v>5676</v>
      </c>
    </row>
    <row r="1850">
      <c r="A1850" s="5" t="s">
        <v>22</v>
      </c>
      <c r="B1850" s="5" t="s">
        <v>253</v>
      </c>
      <c r="C1850" s="5" t="s">
        <v>5677</v>
      </c>
      <c r="D1850" s="5" t="s">
        <v>468</v>
      </c>
      <c r="E1850" s="5" t="s">
        <v>5678</v>
      </c>
      <c r="F1850" s="6" t="s">
        <v>5679</v>
      </c>
    </row>
    <row r="1851">
      <c r="A1851" s="5" t="s">
        <v>22</v>
      </c>
      <c r="B1851" s="5" t="s">
        <v>253</v>
      </c>
      <c r="C1851" s="5" t="s">
        <v>5680</v>
      </c>
      <c r="D1851" s="5" t="s">
        <v>468</v>
      </c>
      <c r="E1851" s="5" t="s">
        <v>5681</v>
      </c>
      <c r="F1851" s="6" t="s">
        <v>5682</v>
      </c>
    </row>
    <row r="1852">
      <c r="A1852" s="5" t="s">
        <v>22</v>
      </c>
      <c r="B1852" s="5" t="s">
        <v>253</v>
      </c>
      <c r="C1852" s="5" t="s">
        <v>5683</v>
      </c>
      <c r="D1852" s="5" t="s">
        <v>468</v>
      </c>
      <c r="E1852" s="5" t="s">
        <v>5684</v>
      </c>
      <c r="F1852" s="6" t="s">
        <v>5685</v>
      </c>
    </row>
    <row r="1853">
      <c r="A1853" s="5" t="s">
        <v>22</v>
      </c>
      <c r="B1853" s="5" t="s">
        <v>253</v>
      </c>
      <c r="C1853" s="5" t="s">
        <v>5686</v>
      </c>
      <c r="D1853" s="5" t="s">
        <v>468</v>
      </c>
      <c r="E1853" s="5" t="s">
        <v>5687</v>
      </c>
      <c r="F1853" s="6" t="s">
        <v>5688</v>
      </c>
    </row>
    <row r="1854">
      <c r="A1854" s="5" t="s">
        <v>22</v>
      </c>
      <c r="B1854" s="5" t="s">
        <v>253</v>
      </c>
      <c r="C1854" s="5" t="s">
        <v>5689</v>
      </c>
      <c r="D1854" s="5" t="s">
        <v>468</v>
      </c>
      <c r="E1854" s="5" t="s">
        <v>5690</v>
      </c>
      <c r="F1854" s="6" t="s">
        <v>5691</v>
      </c>
    </row>
    <row r="1855">
      <c r="A1855" s="5" t="s">
        <v>22</v>
      </c>
      <c r="B1855" s="5" t="s">
        <v>253</v>
      </c>
      <c r="C1855" s="5" t="s">
        <v>5692</v>
      </c>
      <c r="D1855" s="5" t="s">
        <v>468</v>
      </c>
      <c r="E1855" s="5" t="s">
        <v>5693</v>
      </c>
      <c r="F1855" s="6" t="s">
        <v>5694</v>
      </c>
    </row>
    <row r="1856">
      <c r="A1856" s="5" t="s">
        <v>22</v>
      </c>
      <c r="B1856" s="5" t="s">
        <v>253</v>
      </c>
      <c r="C1856" s="5" t="s">
        <v>5695</v>
      </c>
      <c r="D1856" s="5" t="s">
        <v>468</v>
      </c>
      <c r="E1856" s="5"/>
      <c r="F1856" s="6" t="s">
        <v>5696</v>
      </c>
    </row>
    <row r="1857">
      <c r="A1857" s="5" t="s">
        <v>22</v>
      </c>
      <c r="B1857" s="5" t="s">
        <v>253</v>
      </c>
      <c r="C1857" s="5" t="s">
        <v>5697</v>
      </c>
      <c r="D1857" s="5" t="s">
        <v>468</v>
      </c>
      <c r="E1857" s="5" t="s">
        <v>5005</v>
      </c>
      <c r="F1857" s="6" t="s">
        <v>5698</v>
      </c>
    </row>
    <row r="1858">
      <c r="A1858" s="5" t="s">
        <v>22</v>
      </c>
      <c r="B1858" s="5" t="s">
        <v>253</v>
      </c>
      <c r="C1858" s="5" t="s">
        <v>5699</v>
      </c>
      <c r="D1858" s="5" t="s">
        <v>468</v>
      </c>
      <c r="E1858" s="5" t="s">
        <v>5700</v>
      </c>
      <c r="F1858" s="6" t="s">
        <v>5701</v>
      </c>
    </row>
    <row r="1859">
      <c r="A1859" s="5" t="s">
        <v>22</v>
      </c>
      <c r="B1859" s="5" t="s">
        <v>253</v>
      </c>
      <c r="C1859" s="5" t="s">
        <v>5702</v>
      </c>
      <c r="D1859" s="5" t="s">
        <v>468</v>
      </c>
      <c r="E1859" s="5" t="s">
        <v>5703</v>
      </c>
      <c r="F1859" s="6" t="s">
        <v>5704</v>
      </c>
    </row>
    <row r="1860">
      <c r="A1860" s="5" t="s">
        <v>22</v>
      </c>
      <c r="B1860" s="5" t="s">
        <v>253</v>
      </c>
      <c r="C1860" s="5" t="s">
        <v>5705</v>
      </c>
      <c r="D1860" s="5" t="s">
        <v>468</v>
      </c>
      <c r="E1860" s="5" t="s">
        <v>5706</v>
      </c>
      <c r="F1860" s="6" t="s">
        <v>5707</v>
      </c>
    </row>
    <row r="1861">
      <c r="A1861" s="5" t="s">
        <v>22</v>
      </c>
      <c r="B1861" s="5" t="s">
        <v>254</v>
      </c>
      <c r="C1861" s="5" t="s">
        <v>5708</v>
      </c>
      <c r="D1861" s="5" t="s">
        <v>468</v>
      </c>
      <c r="E1861" s="5" t="s">
        <v>5709</v>
      </c>
      <c r="F1861" s="6" t="s">
        <v>5710</v>
      </c>
    </row>
    <row r="1862">
      <c r="A1862" s="5" t="s">
        <v>22</v>
      </c>
      <c r="B1862" s="5" t="s">
        <v>254</v>
      </c>
      <c r="C1862" s="5" t="s">
        <v>5711</v>
      </c>
      <c r="D1862" s="5" t="s">
        <v>468</v>
      </c>
      <c r="E1862" s="5" t="s">
        <v>5712</v>
      </c>
      <c r="F1862" s="6" t="s">
        <v>5713</v>
      </c>
    </row>
    <row r="1863">
      <c r="A1863" s="5" t="s">
        <v>22</v>
      </c>
      <c r="B1863" s="5" t="s">
        <v>254</v>
      </c>
      <c r="C1863" s="5" t="s">
        <v>5714</v>
      </c>
      <c r="D1863" s="5" t="s">
        <v>468</v>
      </c>
      <c r="E1863" s="5" t="s">
        <v>5715</v>
      </c>
      <c r="F1863" s="6" t="s">
        <v>5716</v>
      </c>
    </row>
    <row r="1864">
      <c r="A1864" s="5" t="s">
        <v>22</v>
      </c>
      <c r="B1864" s="5" t="s">
        <v>254</v>
      </c>
      <c r="C1864" s="5" t="s">
        <v>5717</v>
      </c>
      <c r="D1864" s="5" t="s">
        <v>468</v>
      </c>
      <c r="E1864" s="5" t="s">
        <v>5718</v>
      </c>
      <c r="F1864" s="6" t="s">
        <v>5719</v>
      </c>
    </row>
    <row r="1865">
      <c r="A1865" s="5" t="s">
        <v>22</v>
      </c>
      <c r="B1865" s="5" t="s">
        <v>254</v>
      </c>
      <c r="C1865" s="5" t="s">
        <v>5720</v>
      </c>
      <c r="D1865" s="5" t="s">
        <v>468</v>
      </c>
      <c r="E1865" s="5" t="s">
        <v>5721</v>
      </c>
      <c r="F1865" s="6" t="s">
        <v>5722</v>
      </c>
    </row>
    <row r="1866">
      <c r="A1866" s="5" t="s">
        <v>22</v>
      </c>
      <c r="B1866" s="5" t="s">
        <v>254</v>
      </c>
      <c r="C1866" s="5" t="s">
        <v>5723</v>
      </c>
      <c r="D1866" s="5" t="s">
        <v>548</v>
      </c>
      <c r="E1866" s="5" t="s">
        <v>5724</v>
      </c>
      <c r="F1866" s="6" t="s">
        <v>5725</v>
      </c>
    </row>
    <row r="1867">
      <c r="A1867" s="5" t="s">
        <v>22</v>
      </c>
      <c r="B1867" s="5" t="s">
        <v>254</v>
      </c>
      <c r="C1867" s="5" t="s">
        <v>5726</v>
      </c>
      <c r="D1867" s="5" t="s">
        <v>468</v>
      </c>
      <c r="E1867" s="5" t="s">
        <v>5721</v>
      </c>
      <c r="F1867" s="6" t="s">
        <v>5727</v>
      </c>
    </row>
    <row r="1868">
      <c r="A1868" s="5" t="s">
        <v>22</v>
      </c>
      <c r="B1868" s="5" t="s">
        <v>254</v>
      </c>
      <c r="C1868" s="5" t="s">
        <v>5728</v>
      </c>
      <c r="D1868" s="5" t="s">
        <v>548</v>
      </c>
      <c r="E1868" s="5" t="s">
        <v>5729</v>
      </c>
      <c r="F1868" s="6" t="s">
        <v>5730</v>
      </c>
    </row>
    <row r="1869">
      <c r="A1869" s="5" t="s">
        <v>22</v>
      </c>
      <c r="B1869" s="5" t="s">
        <v>254</v>
      </c>
      <c r="C1869" s="5" t="s">
        <v>5731</v>
      </c>
      <c r="D1869" s="5" t="s">
        <v>468</v>
      </c>
      <c r="E1869" s="5" t="s">
        <v>5732</v>
      </c>
      <c r="F1869" s="6" t="s">
        <v>5733</v>
      </c>
    </row>
    <row r="1870">
      <c r="A1870" s="5" t="s">
        <v>22</v>
      </c>
      <c r="B1870" s="5" t="s">
        <v>254</v>
      </c>
      <c r="C1870" s="5" t="s">
        <v>5734</v>
      </c>
      <c r="D1870" s="5" t="s">
        <v>468</v>
      </c>
      <c r="E1870" s="5" t="s">
        <v>5735</v>
      </c>
      <c r="F1870" s="6" t="s">
        <v>5736</v>
      </c>
    </row>
    <row r="1871">
      <c r="A1871" s="5" t="s">
        <v>22</v>
      </c>
      <c r="B1871" s="5" t="s">
        <v>255</v>
      </c>
      <c r="C1871" s="5" t="s">
        <v>5737</v>
      </c>
      <c r="D1871" s="5" t="s">
        <v>468</v>
      </c>
      <c r="E1871" s="5" t="s">
        <v>5738</v>
      </c>
      <c r="F1871" s="6" t="s">
        <v>5739</v>
      </c>
    </row>
    <row r="1872">
      <c r="A1872" s="5" t="s">
        <v>22</v>
      </c>
      <c r="B1872" s="5" t="s">
        <v>255</v>
      </c>
      <c r="C1872" s="5" t="s">
        <v>5740</v>
      </c>
      <c r="D1872" s="5" t="s">
        <v>468</v>
      </c>
      <c r="E1872" s="5" t="s">
        <v>5741</v>
      </c>
      <c r="F1872" s="6" t="s">
        <v>5742</v>
      </c>
    </row>
    <row r="1873">
      <c r="A1873" s="5" t="s">
        <v>22</v>
      </c>
      <c r="B1873" s="5" t="s">
        <v>255</v>
      </c>
      <c r="C1873" s="5" t="s">
        <v>255</v>
      </c>
      <c r="D1873" s="5" t="s">
        <v>468</v>
      </c>
      <c r="E1873" s="5" t="s">
        <v>5743</v>
      </c>
      <c r="F1873" s="6" t="s">
        <v>5744</v>
      </c>
    </row>
    <row r="1874">
      <c r="A1874" s="5" t="s">
        <v>22</v>
      </c>
      <c r="B1874" s="5" t="s">
        <v>255</v>
      </c>
      <c r="C1874" s="5" t="s">
        <v>5745</v>
      </c>
      <c r="D1874" s="5" t="s">
        <v>468</v>
      </c>
      <c r="E1874" s="5" t="s">
        <v>5746</v>
      </c>
      <c r="F1874" s="6" t="s">
        <v>5747</v>
      </c>
    </row>
    <row r="1875">
      <c r="A1875" s="5" t="s">
        <v>22</v>
      </c>
      <c r="B1875" s="5" t="s">
        <v>256</v>
      </c>
      <c r="C1875" s="5" t="s">
        <v>5748</v>
      </c>
      <c r="D1875" s="5" t="s">
        <v>540</v>
      </c>
      <c r="E1875" s="5" t="s">
        <v>5749</v>
      </c>
      <c r="F1875" s="6" t="s">
        <v>5750</v>
      </c>
    </row>
    <row r="1876">
      <c r="A1876" s="5" t="s">
        <v>22</v>
      </c>
      <c r="B1876" s="5" t="s">
        <v>257</v>
      </c>
      <c r="C1876" s="5" t="s">
        <v>5751</v>
      </c>
      <c r="D1876" s="5" t="s">
        <v>468</v>
      </c>
      <c r="E1876" s="5" t="s">
        <v>5752</v>
      </c>
      <c r="F1876" s="6" t="s">
        <v>5753</v>
      </c>
    </row>
    <row r="1877">
      <c r="A1877" s="5" t="s">
        <v>22</v>
      </c>
      <c r="B1877" s="5" t="s">
        <v>257</v>
      </c>
      <c r="C1877" s="5" t="s">
        <v>5754</v>
      </c>
      <c r="D1877" s="5" t="s">
        <v>468</v>
      </c>
      <c r="E1877" s="5" t="s">
        <v>5755</v>
      </c>
      <c r="F1877" s="6" t="s">
        <v>5756</v>
      </c>
    </row>
    <row r="1878">
      <c r="A1878" s="5" t="s">
        <v>22</v>
      </c>
      <c r="B1878" s="5" t="s">
        <v>257</v>
      </c>
      <c r="C1878" s="5" t="s">
        <v>257</v>
      </c>
      <c r="D1878" s="5" t="s">
        <v>468</v>
      </c>
      <c r="E1878" s="5" t="s">
        <v>5757</v>
      </c>
      <c r="F1878" s="6" t="s">
        <v>5758</v>
      </c>
    </row>
    <row r="1879">
      <c r="A1879" s="5" t="s">
        <v>22</v>
      </c>
      <c r="B1879" s="5" t="s">
        <v>257</v>
      </c>
      <c r="C1879" s="5" t="s">
        <v>5759</v>
      </c>
      <c r="D1879" s="5" t="s">
        <v>468</v>
      </c>
      <c r="E1879" s="5" t="s">
        <v>5760</v>
      </c>
      <c r="F1879" s="6" t="s">
        <v>5761</v>
      </c>
    </row>
    <row r="1880">
      <c r="A1880" s="5" t="s">
        <v>22</v>
      </c>
      <c r="B1880" s="5" t="s">
        <v>257</v>
      </c>
      <c r="C1880" s="5" t="s">
        <v>5762</v>
      </c>
      <c r="D1880" s="5" t="s">
        <v>468</v>
      </c>
      <c r="E1880" s="5" t="s">
        <v>5763</v>
      </c>
      <c r="F1880" s="6" t="s">
        <v>5764</v>
      </c>
    </row>
    <row r="1881">
      <c r="A1881" s="5" t="s">
        <v>22</v>
      </c>
      <c r="B1881" s="5" t="s">
        <v>257</v>
      </c>
      <c r="C1881" s="5" t="s">
        <v>5765</v>
      </c>
      <c r="D1881" s="5" t="s">
        <v>468</v>
      </c>
      <c r="E1881" s="5" t="s">
        <v>5766</v>
      </c>
      <c r="F1881" s="6" t="s">
        <v>5767</v>
      </c>
    </row>
    <row r="1882">
      <c r="A1882" s="5" t="s">
        <v>22</v>
      </c>
      <c r="B1882" s="5" t="s">
        <v>257</v>
      </c>
      <c r="C1882" s="5" t="s">
        <v>5768</v>
      </c>
      <c r="D1882" s="5" t="s">
        <v>468</v>
      </c>
      <c r="E1882" s="5" t="s">
        <v>5757</v>
      </c>
      <c r="F1882" s="6" t="s">
        <v>5769</v>
      </c>
    </row>
    <row r="1883">
      <c r="A1883" s="5" t="s">
        <v>22</v>
      </c>
      <c r="B1883" s="5" t="s">
        <v>258</v>
      </c>
      <c r="C1883" s="5" t="s">
        <v>5770</v>
      </c>
      <c r="D1883" s="5" t="s">
        <v>468</v>
      </c>
      <c r="E1883" s="5" t="s">
        <v>5771</v>
      </c>
      <c r="F1883" s="6" t="s">
        <v>5772</v>
      </c>
    </row>
    <row r="1884">
      <c r="A1884" s="5" t="s">
        <v>22</v>
      </c>
      <c r="B1884" s="5" t="s">
        <v>258</v>
      </c>
      <c r="C1884" s="5" t="s">
        <v>258</v>
      </c>
      <c r="D1884" s="5" t="s">
        <v>468</v>
      </c>
      <c r="E1884" s="5" t="s">
        <v>5773</v>
      </c>
      <c r="F1884" s="6" t="s">
        <v>5774</v>
      </c>
    </row>
    <row r="1885">
      <c r="A1885" s="5" t="s">
        <v>23</v>
      </c>
      <c r="B1885" s="5" t="s">
        <v>259</v>
      </c>
      <c r="C1885" s="5" t="s">
        <v>5775</v>
      </c>
      <c r="D1885" s="5" t="s">
        <v>468</v>
      </c>
      <c r="E1885" s="5" t="s">
        <v>5776</v>
      </c>
      <c r="F1885" s="6" t="s">
        <v>5777</v>
      </c>
    </row>
    <row r="1886">
      <c r="A1886" s="5" t="s">
        <v>23</v>
      </c>
      <c r="B1886" s="5" t="s">
        <v>260</v>
      </c>
      <c r="C1886" s="5" t="s">
        <v>5778</v>
      </c>
      <c r="D1886" s="5" t="s">
        <v>468</v>
      </c>
      <c r="E1886" s="5" t="s">
        <v>5779</v>
      </c>
      <c r="F1886" s="6" t="s">
        <v>5780</v>
      </c>
    </row>
    <row r="1887">
      <c r="A1887" s="5" t="s">
        <v>23</v>
      </c>
      <c r="B1887" s="5" t="s">
        <v>260</v>
      </c>
      <c r="C1887" s="5" t="s">
        <v>5781</v>
      </c>
      <c r="D1887" s="5" t="s">
        <v>468</v>
      </c>
      <c r="E1887" s="5" t="s">
        <v>5782</v>
      </c>
      <c r="F1887" s="6" t="s">
        <v>5783</v>
      </c>
    </row>
    <row r="1888">
      <c r="A1888" s="5" t="s">
        <v>23</v>
      </c>
      <c r="B1888" s="5" t="s">
        <v>260</v>
      </c>
      <c r="C1888" s="5" t="s">
        <v>5784</v>
      </c>
      <c r="D1888" s="5" t="s">
        <v>468</v>
      </c>
      <c r="E1888" s="5" t="s">
        <v>5785</v>
      </c>
      <c r="F1888" s="6" t="s">
        <v>5786</v>
      </c>
    </row>
    <row r="1889">
      <c r="A1889" s="5" t="s">
        <v>23</v>
      </c>
      <c r="B1889" s="5" t="s">
        <v>260</v>
      </c>
      <c r="C1889" s="5" t="s">
        <v>5787</v>
      </c>
      <c r="D1889" s="5" t="s">
        <v>468</v>
      </c>
      <c r="E1889" s="5"/>
      <c r="F1889" s="6" t="s">
        <v>5788</v>
      </c>
    </row>
    <row r="1890">
      <c r="A1890" s="5" t="s">
        <v>23</v>
      </c>
      <c r="B1890" s="5" t="s">
        <v>260</v>
      </c>
      <c r="C1890" s="5" t="s">
        <v>5789</v>
      </c>
      <c r="D1890" s="5" t="s">
        <v>468</v>
      </c>
      <c r="E1890" s="5"/>
      <c r="F1890" s="6" t="s">
        <v>5790</v>
      </c>
    </row>
    <row r="1891">
      <c r="A1891" s="5" t="s">
        <v>23</v>
      </c>
      <c r="B1891" s="5" t="s">
        <v>260</v>
      </c>
      <c r="C1891" s="5" t="s">
        <v>5791</v>
      </c>
      <c r="D1891" s="5" t="s">
        <v>468</v>
      </c>
      <c r="E1891" s="5" t="s">
        <v>5792</v>
      </c>
      <c r="F1891" s="6" t="s">
        <v>5793</v>
      </c>
    </row>
    <row r="1892">
      <c r="A1892" s="5" t="s">
        <v>23</v>
      </c>
      <c r="B1892" s="5" t="s">
        <v>261</v>
      </c>
      <c r="C1892" s="5" t="s">
        <v>5794</v>
      </c>
      <c r="D1892" s="5" t="s">
        <v>468</v>
      </c>
      <c r="E1892" s="5" t="s">
        <v>5795</v>
      </c>
      <c r="F1892" s="6" t="s">
        <v>5796</v>
      </c>
    </row>
    <row r="1893">
      <c r="A1893" s="5" t="s">
        <v>23</v>
      </c>
      <c r="B1893" s="5" t="s">
        <v>261</v>
      </c>
      <c r="C1893" s="5" t="s">
        <v>5797</v>
      </c>
      <c r="D1893" s="5" t="s">
        <v>468</v>
      </c>
      <c r="E1893" s="5" t="s">
        <v>5798</v>
      </c>
      <c r="F1893" s="6" t="s">
        <v>5799</v>
      </c>
    </row>
    <row r="1894">
      <c r="A1894" s="5" t="s">
        <v>23</v>
      </c>
      <c r="B1894" s="5" t="s">
        <v>262</v>
      </c>
      <c r="C1894" s="5" t="s">
        <v>5800</v>
      </c>
      <c r="D1894" s="5" t="s">
        <v>468</v>
      </c>
      <c r="E1894" s="5" t="s">
        <v>5801</v>
      </c>
      <c r="F1894" s="6" t="s">
        <v>5802</v>
      </c>
    </row>
    <row r="1895">
      <c r="A1895" s="5" t="s">
        <v>23</v>
      </c>
      <c r="B1895" s="5" t="s">
        <v>262</v>
      </c>
      <c r="C1895" s="5" t="s">
        <v>5803</v>
      </c>
      <c r="D1895" s="5" t="s">
        <v>468</v>
      </c>
      <c r="E1895" s="5" t="s">
        <v>5801</v>
      </c>
      <c r="F1895" s="6" t="s">
        <v>5804</v>
      </c>
    </row>
    <row r="1896">
      <c r="A1896" s="5" t="s">
        <v>23</v>
      </c>
      <c r="B1896" s="5" t="s">
        <v>262</v>
      </c>
      <c r="C1896" s="5" t="s">
        <v>5805</v>
      </c>
      <c r="D1896" s="5" t="s">
        <v>548</v>
      </c>
      <c r="E1896" s="5" t="s">
        <v>5806</v>
      </c>
      <c r="F1896" s="6" t="s">
        <v>5807</v>
      </c>
    </row>
    <row r="1897">
      <c r="A1897" s="5" t="s">
        <v>24</v>
      </c>
      <c r="B1897" s="5" t="s">
        <v>263</v>
      </c>
      <c r="C1897" s="5" t="s">
        <v>5808</v>
      </c>
      <c r="D1897" s="5" t="s">
        <v>458</v>
      </c>
      <c r="E1897" s="5" t="s">
        <v>5809</v>
      </c>
      <c r="F1897" s="6" t="s">
        <v>5810</v>
      </c>
    </row>
    <row r="1898">
      <c r="A1898" s="5" t="s">
        <v>24</v>
      </c>
      <c r="B1898" s="5" t="s">
        <v>264</v>
      </c>
      <c r="C1898" s="5" t="s">
        <v>5811</v>
      </c>
      <c r="D1898" s="5" t="s">
        <v>468</v>
      </c>
      <c r="E1898" s="5"/>
      <c r="F1898" s="6" t="s">
        <v>5812</v>
      </c>
    </row>
    <row r="1899">
      <c r="A1899" s="5" t="s">
        <v>24</v>
      </c>
      <c r="B1899" s="5" t="s">
        <v>264</v>
      </c>
      <c r="C1899" s="5" t="s">
        <v>5813</v>
      </c>
      <c r="D1899" s="5" t="s">
        <v>468</v>
      </c>
      <c r="E1899" s="5" t="s">
        <v>5814</v>
      </c>
      <c r="F1899" s="6" t="s">
        <v>5815</v>
      </c>
    </row>
    <row r="1900">
      <c r="A1900" s="5" t="s">
        <v>24</v>
      </c>
      <c r="B1900" s="5" t="s">
        <v>264</v>
      </c>
      <c r="C1900" s="5" t="s">
        <v>5816</v>
      </c>
      <c r="D1900" s="5" t="s">
        <v>468</v>
      </c>
      <c r="E1900" s="5" t="s">
        <v>5817</v>
      </c>
      <c r="F1900" s="6" t="s">
        <v>5818</v>
      </c>
    </row>
    <row r="1901">
      <c r="A1901" s="5" t="s">
        <v>24</v>
      </c>
      <c r="B1901" s="5" t="s">
        <v>264</v>
      </c>
      <c r="C1901" s="5" t="s">
        <v>5819</v>
      </c>
      <c r="D1901" s="5" t="s">
        <v>468</v>
      </c>
      <c r="E1901" s="5" t="s">
        <v>5820</v>
      </c>
      <c r="F1901" s="6" t="s">
        <v>5821</v>
      </c>
    </row>
    <row r="1902">
      <c r="A1902" s="5" t="s">
        <v>24</v>
      </c>
      <c r="B1902" s="5" t="s">
        <v>264</v>
      </c>
      <c r="C1902" s="5" t="s">
        <v>5822</v>
      </c>
      <c r="D1902" s="5" t="s">
        <v>468</v>
      </c>
      <c r="E1902" s="5" t="s">
        <v>5823</v>
      </c>
      <c r="F1902" s="6" t="s">
        <v>5824</v>
      </c>
    </row>
    <row r="1903">
      <c r="A1903" s="5" t="s">
        <v>24</v>
      </c>
      <c r="B1903" s="5" t="s">
        <v>265</v>
      </c>
      <c r="C1903" s="5" t="s">
        <v>5825</v>
      </c>
      <c r="D1903" s="5" t="s">
        <v>458</v>
      </c>
      <c r="E1903" s="5" t="s">
        <v>5826</v>
      </c>
      <c r="F1903" s="6" t="s">
        <v>5827</v>
      </c>
    </row>
    <row r="1904">
      <c r="A1904" s="5" t="s">
        <v>24</v>
      </c>
      <c r="B1904" s="5" t="s">
        <v>265</v>
      </c>
      <c r="C1904" s="5" t="s">
        <v>5828</v>
      </c>
      <c r="D1904" s="5" t="s">
        <v>548</v>
      </c>
      <c r="E1904" s="5" t="s">
        <v>5829</v>
      </c>
      <c r="F1904" s="6" t="s">
        <v>5830</v>
      </c>
    </row>
    <row r="1905">
      <c r="A1905" s="5" t="s">
        <v>24</v>
      </c>
      <c r="B1905" s="5" t="s">
        <v>265</v>
      </c>
      <c r="C1905" s="5" t="s">
        <v>5831</v>
      </c>
      <c r="D1905" s="5" t="s">
        <v>458</v>
      </c>
      <c r="E1905" s="5" t="s">
        <v>5832</v>
      </c>
      <c r="F1905" s="6" t="s">
        <v>5833</v>
      </c>
    </row>
    <row r="1906">
      <c r="A1906" s="5" t="s">
        <v>24</v>
      </c>
      <c r="B1906" s="5" t="s">
        <v>265</v>
      </c>
      <c r="C1906" s="5" t="s">
        <v>5834</v>
      </c>
      <c r="D1906" s="5" t="s">
        <v>468</v>
      </c>
      <c r="E1906" s="5" t="s">
        <v>5835</v>
      </c>
      <c r="F1906" s="6" t="s">
        <v>5836</v>
      </c>
    </row>
    <row r="1907">
      <c r="A1907" s="5" t="s">
        <v>24</v>
      </c>
      <c r="B1907" s="5" t="s">
        <v>265</v>
      </c>
      <c r="C1907" s="5" t="s">
        <v>5837</v>
      </c>
      <c r="D1907" s="5" t="s">
        <v>468</v>
      </c>
      <c r="E1907" s="5"/>
      <c r="F1907" s="6" t="s">
        <v>5838</v>
      </c>
    </row>
    <row r="1908">
      <c r="A1908" s="5" t="s">
        <v>24</v>
      </c>
      <c r="B1908" s="5" t="s">
        <v>265</v>
      </c>
      <c r="C1908" s="5" t="s">
        <v>5839</v>
      </c>
      <c r="D1908" s="5" t="s">
        <v>468</v>
      </c>
      <c r="E1908" s="5" t="s">
        <v>5840</v>
      </c>
      <c r="F1908" s="6" t="s">
        <v>5841</v>
      </c>
    </row>
    <row r="1909">
      <c r="A1909" s="5" t="s">
        <v>24</v>
      </c>
      <c r="B1909" s="5" t="s">
        <v>265</v>
      </c>
      <c r="C1909" s="5" t="s">
        <v>5842</v>
      </c>
      <c r="D1909" s="5" t="s">
        <v>468</v>
      </c>
      <c r="E1909" s="5"/>
      <c r="F1909" s="6" t="s">
        <v>5843</v>
      </c>
    </row>
    <row r="1910">
      <c r="A1910" s="5" t="s">
        <v>24</v>
      </c>
      <c r="B1910" s="5" t="s">
        <v>266</v>
      </c>
      <c r="C1910" s="5" t="s">
        <v>5844</v>
      </c>
      <c r="D1910" s="5" t="s">
        <v>468</v>
      </c>
      <c r="E1910" s="5"/>
      <c r="F1910" s="6" t="s">
        <v>5845</v>
      </c>
    </row>
    <row r="1911">
      <c r="A1911" s="5" t="s">
        <v>24</v>
      </c>
      <c r="B1911" s="5" t="s">
        <v>266</v>
      </c>
      <c r="C1911" s="5" t="s">
        <v>5846</v>
      </c>
      <c r="D1911" s="5" t="s">
        <v>468</v>
      </c>
      <c r="E1911" s="5" t="s">
        <v>5847</v>
      </c>
      <c r="F1911" s="6" t="s">
        <v>5848</v>
      </c>
    </row>
    <row r="1912">
      <c r="A1912" s="5" t="s">
        <v>24</v>
      </c>
      <c r="B1912" s="5" t="s">
        <v>266</v>
      </c>
      <c r="C1912" s="5" t="s">
        <v>5849</v>
      </c>
      <c r="D1912" s="5" t="s">
        <v>468</v>
      </c>
      <c r="E1912" s="5" t="s">
        <v>5850</v>
      </c>
      <c r="F1912" s="6" t="s">
        <v>5851</v>
      </c>
    </row>
    <row r="1913">
      <c r="A1913" s="5" t="s">
        <v>24</v>
      </c>
      <c r="B1913" s="5" t="s">
        <v>266</v>
      </c>
      <c r="C1913" s="5" t="s">
        <v>5852</v>
      </c>
      <c r="D1913" s="5" t="s">
        <v>468</v>
      </c>
      <c r="E1913" s="5" t="s">
        <v>5853</v>
      </c>
      <c r="F1913" s="6" t="s">
        <v>5854</v>
      </c>
    </row>
    <row r="1914">
      <c r="A1914" s="5" t="s">
        <v>24</v>
      </c>
      <c r="B1914" s="5" t="s">
        <v>266</v>
      </c>
      <c r="C1914" s="5" t="s">
        <v>5855</v>
      </c>
      <c r="D1914" s="5" t="s">
        <v>468</v>
      </c>
      <c r="E1914" s="5" t="s">
        <v>5856</v>
      </c>
      <c r="F1914" s="6" t="s">
        <v>5857</v>
      </c>
    </row>
    <row r="1915">
      <c r="A1915" s="5" t="s">
        <v>24</v>
      </c>
      <c r="B1915" s="5" t="s">
        <v>266</v>
      </c>
      <c r="C1915" s="5" t="s">
        <v>5858</v>
      </c>
      <c r="D1915" s="5" t="s">
        <v>468</v>
      </c>
      <c r="E1915" s="5"/>
      <c r="F1915" s="6" t="s">
        <v>5859</v>
      </c>
    </row>
    <row r="1916">
      <c r="A1916" s="5" t="s">
        <v>24</v>
      </c>
      <c r="B1916" s="5" t="s">
        <v>266</v>
      </c>
      <c r="C1916" s="5" t="s">
        <v>5860</v>
      </c>
      <c r="D1916" s="5" t="s">
        <v>468</v>
      </c>
      <c r="E1916" s="5"/>
      <c r="F1916" s="6" t="s">
        <v>5861</v>
      </c>
    </row>
    <row r="1917">
      <c r="A1917" s="5" t="s">
        <v>24</v>
      </c>
      <c r="B1917" s="5" t="s">
        <v>266</v>
      </c>
      <c r="C1917" s="5" t="s">
        <v>5862</v>
      </c>
      <c r="D1917" s="5" t="s">
        <v>468</v>
      </c>
      <c r="E1917" s="5" t="s">
        <v>5863</v>
      </c>
      <c r="F1917" s="6" t="s">
        <v>5864</v>
      </c>
    </row>
    <row r="1918">
      <c r="A1918" s="5" t="s">
        <v>24</v>
      </c>
      <c r="B1918" s="5" t="s">
        <v>266</v>
      </c>
      <c r="C1918" s="5" t="s">
        <v>5865</v>
      </c>
      <c r="D1918" s="5" t="s">
        <v>468</v>
      </c>
      <c r="E1918" s="5"/>
      <c r="F1918" s="6" t="s">
        <v>5866</v>
      </c>
    </row>
    <row r="1919">
      <c r="A1919" s="5" t="s">
        <v>24</v>
      </c>
      <c r="B1919" s="5" t="s">
        <v>267</v>
      </c>
      <c r="C1919" s="5" t="s">
        <v>5867</v>
      </c>
      <c r="D1919" s="5" t="s">
        <v>468</v>
      </c>
      <c r="E1919" s="5" t="s">
        <v>5868</v>
      </c>
      <c r="F1919" s="6" t="s">
        <v>5869</v>
      </c>
    </row>
    <row r="1920">
      <c r="A1920" s="5" t="s">
        <v>24</v>
      </c>
      <c r="B1920" s="5" t="s">
        <v>267</v>
      </c>
      <c r="C1920" s="5" t="s">
        <v>5870</v>
      </c>
      <c r="D1920" s="5" t="s">
        <v>468</v>
      </c>
      <c r="E1920" s="5" t="s">
        <v>5871</v>
      </c>
      <c r="F1920" s="6" t="s">
        <v>5872</v>
      </c>
    </row>
    <row r="1921">
      <c r="A1921" s="5" t="s">
        <v>24</v>
      </c>
      <c r="B1921" s="5" t="s">
        <v>267</v>
      </c>
      <c r="C1921" s="5" t="s">
        <v>5873</v>
      </c>
      <c r="D1921" s="5" t="s">
        <v>468</v>
      </c>
      <c r="E1921" s="5"/>
      <c r="F1921" s="6" t="s">
        <v>5874</v>
      </c>
    </row>
    <row r="1922">
      <c r="A1922" s="5" t="s">
        <v>24</v>
      </c>
      <c r="B1922" s="5" t="s">
        <v>268</v>
      </c>
      <c r="C1922" s="5" t="s">
        <v>5875</v>
      </c>
      <c r="D1922" s="5" t="s">
        <v>468</v>
      </c>
      <c r="E1922" s="5" t="s">
        <v>5876</v>
      </c>
      <c r="F1922" s="6" t="s">
        <v>5877</v>
      </c>
    </row>
    <row r="1923">
      <c r="A1923" s="5" t="s">
        <v>24</v>
      </c>
      <c r="B1923" s="5" t="s">
        <v>268</v>
      </c>
      <c r="C1923" s="5" t="s">
        <v>5878</v>
      </c>
      <c r="D1923" s="5" t="s">
        <v>468</v>
      </c>
      <c r="E1923" s="5" t="s">
        <v>5879</v>
      </c>
      <c r="F1923" s="6" t="s">
        <v>5880</v>
      </c>
    </row>
    <row r="1924">
      <c r="A1924" s="5" t="s">
        <v>24</v>
      </c>
      <c r="B1924" s="5" t="s">
        <v>268</v>
      </c>
      <c r="C1924" s="5" t="s">
        <v>5881</v>
      </c>
      <c r="D1924" s="5" t="s">
        <v>468</v>
      </c>
      <c r="E1924" s="5" t="s">
        <v>5882</v>
      </c>
      <c r="F1924" s="6" t="s">
        <v>5883</v>
      </c>
    </row>
    <row r="1925">
      <c r="A1925" s="5" t="s">
        <v>24</v>
      </c>
      <c r="B1925" s="5" t="s">
        <v>268</v>
      </c>
      <c r="C1925" s="5" t="s">
        <v>5884</v>
      </c>
      <c r="D1925" s="5" t="s">
        <v>468</v>
      </c>
      <c r="E1925" s="5" t="s">
        <v>5885</v>
      </c>
      <c r="F1925" s="6" t="s">
        <v>5886</v>
      </c>
    </row>
    <row r="1926">
      <c r="A1926" s="5" t="s">
        <v>24</v>
      </c>
      <c r="B1926" s="5" t="s">
        <v>268</v>
      </c>
      <c r="C1926" s="5" t="s">
        <v>5887</v>
      </c>
      <c r="D1926" s="5" t="s">
        <v>468</v>
      </c>
      <c r="E1926" s="5"/>
      <c r="F1926" s="6" t="s">
        <v>5888</v>
      </c>
    </row>
    <row r="1927">
      <c r="A1927" s="5" t="s">
        <v>24</v>
      </c>
      <c r="B1927" s="5" t="s">
        <v>268</v>
      </c>
      <c r="C1927" s="5" t="s">
        <v>91</v>
      </c>
      <c r="D1927" s="5" t="s">
        <v>458</v>
      </c>
      <c r="E1927" s="5" t="s">
        <v>5889</v>
      </c>
      <c r="F1927" s="6" t="s">
        <v>5890</v>
      </c>
    </row>
    <row r="1928">
      <c r="A1928" s="5" t="s">
        <v>24</v>
      </c>
      <c r="B1928" s="5" t="s">
        <v>268</v>
      </c>
      <c r="C1928" s="5" t="s">
        <v>5891</v>
      </c>
      <c r="D1928" s="5" t="s">
        <v>468</v>
      </c>
      <c r="E1928" s="5" t="s">
        <v>5892</v>
      </c>
      <c r="F1928" s="6" t="s">
        <v>5893</v>
      </c>
    </row>
    <row r="1929">
      <c r="A1929" s="5" t="s">
        <v>24</v>
      </c>
      <c r="B1929" s="5" t="s">
        <v>268</v>
      </c>
      <c r="C1929" s="5" t="s">
        <v>5894</v>
      </c>
      <c r="D1929" s="5" t="s">
        <v>468</v>
      </c>
      <c r="E1929" s="5"/>
      <c r="F1929" s="6" t="s">
        <v>5895</v>
      </c>
    </row>
    <row r="1930">
      <c r="A1930" s="5" t="s">
        <v>24</v>
      </c>
      <c r="B1930" s="5" t="s">
        <v>268</v>
      </c>
      <c r="C1930" s="5" t="s">
        <v>5896</v>
      </c>
      <c r="D1930" s="5" t="s">
        <v>548</v>
      </c>
      <c r="E1930" s="5" t="s">
        <v>5897</v>
      </c>
      <c r="F1930" s="6" t="s">
        <v>5898</v>
      </c>
    </row>
    <row r="1931">
      <c r="A1931" s="5" t="s">
        <v>25</v>
      </c>
      <c r="B1931" s="5" t="s">
        <v>269</v>
      </c>
      <c r="C1931" s="5" t="s">
        <v>5899</v>
      </c>
      <c r="D1931" s="5" t="s">
        <v>468</v>
      </c>
      <c r="E1931" s="5" t="s">
        <v>5900</v>
      </c>
      <c r="F1931" s="6" t="s">
        <v>5901</v>
      </c>
    </row>
    <row r="1932">
      <c r="A1932" s="5" t="s">
        <v>25</v>
      </c>
      <c r="B1932" s="5" t="s">
        <v>269</v>
      </c>
      <c r="C1932" s="5" t="s">
        <v>5902</v>
      </c>
      <c r="D1932" s="5" t="s">
        <v>468</v>
      </c>
      <c r="E1932" s="5" t="s">
        <v>5903</v>
      </c>
      <c r="F1932" s="6" t="s">
        <v>5904</v>
      </c>
    </row>
    <row r="1933">
      <c r="A1933" s="5" t="s">
        <v>25</v>
      </c>
      <c r="B1933" s="5" t="s">
        <v>269</v>
      </c>
      <c r="C1933" s="5" t="s">
        <v>269</v>
      </c>
      <c r="D1933" s="5" t="s">
        <v>468</v>
      </c>
      <c r="E1933" s="5" t="s">
        <v>5905</v>
      </c>
      <c r="F1933" s="6" t="s">
        <v>5906</v>
      </c>
    </row>
    <row r="1934">
      <c r="A1934" s="5" t="s">
        <v>25</v>
      </c>
      <c r="B1934" s="5" t="s">
        <v>269</v>
      </c>
      <c r="C1934" s="5" t="s">
        <v>5907</v>
      </c>
      <c r="D1934" s="5" t="s">
        <v>468</v>
      </c>
      <c r="E1934" s="5" t="s">
        <v>5908</v>
      </c>
      <c r="F1934" s="6" t="s">
        <v>5909</v>
      </c>
    </row>
    <row r="1935">
      <c r="A1935" s="5" t="s">
        <v>25</v>
      </c>
      <c r="B1935" s="5" t="s">
        <v>269</v>
      </c>
      <c r="C1935" s="5" t="s">
        <v>5910</v>
      </c>
      <c r="D1935" s="5" t="s">
        <v>468</v>
      </c>
      <c r="E1935" s="5" t="s">
        <v>5911</v>
      </c>
      <c r="F1935" s="6" t="s">
        <v>5912</v>
      </c>
    </row>
    <row r="1936">
      <c r="A1936" s="5" t="s">
        <v>25</v>
      </c>
      <c r="B1936" s="5" t="s">
        <v>269</v>
      </c>
      <c r="C1936" s="5" t="s">
        <v>5913</v>
      </c>
      <c r="D1936" s="5" t="s">
        <v>468</v>
      </c>
      <c r="E1936" s="5" t="s">
        <v>5905</v>
      </c>
      <c r="F1936" s="6" t="s">
        <v>5914</v>
      </c>
    </row>
    <row r="1937">
      <c r="A1937" s="5" t="s">
        <v>25</v>
      </c>
      <c r="B1937" s="5" t="s">
        <v>269</v>
      </c>
      <c r="C1937" s="5" t="s">
        <v>5915</v>
      </c>
      <c r="D1937" s="5" t="s">
        <v>468</v>
      </c>
      <c r="E1937" s="5" t="s">
        <v>5905</v>
      </c>
      <c r="F1937" s="6" t="s">
        <v>5916</v>
      </c>
    </row>
    <row r="1938">
      <c r="A1938" s="5" t="s">
        <v>25</v>
      </c>
      <c r="B1938" s="5" t="s">
        <v>269</v>
      </c>
      <c r="C1938" s="5" t="s">
        <v>5917</v>
      </c>
      <c r="D1938" s="5" t="s">
        <v>468</v>
      </c>
      <c r="E1938" s="5"/>
      <c r="F1938" s="6" t="s">
        <v>5918</v>
      </c>
    </row>
    <row r="1939">
      <c r="A1939" s="5" t="s">
        <v>25</v>
      </c>
      <c r="B1939" s="5" t="s">
        <v>269</v>
      </c>
      <c r="C1939" s="5" t="s">
        <v>5919</v>
      </c>
      <c r="D1939" s="5" t="s">
        <v>468</v>
      </c>
      <c r="E1939" s="5" t="s">
        <v>5920</v>
      </c>
      <c r="F1939" s="6" t="s">
        <v>5921</v>
      </c>
    </row>
    <row r="1940">
      <c r="A1940" s="5" t="s">
        <v>25</v>
      </c>
      <c r="B1940" s="5" t="s">
        <v>269</v>
      </c>
      <c r="C1940" s="5" t="s">
        <v>5922</v>
      </c>
      <c r="D1940" s="5" t="s">
        <v>468</v>
      </c>
      <c r="E1940" s="5"/>
      <c r="F1940" s="6" t="s">
        <v>5923</v>
      </c>
    </row>
    <row r="1941">
      <c r="A1941" s="5" t="s">
        <v>25</v>
      </c>
      <c r="B1941" s="5" t="s">
        <v>269</v>
      </c>
      <c r="C1941" s="5" t="s">
        <v>5924</v>
      </c>
      <c r="D1941" s="5" t="s">
        <v>468</v>
      </c>
      <c r="E1941" s="5" t="s">
        <v>5925</v>
      </c>
      <c r="F1941" s="6" t="s">
        <v>5926</v>
      </c>
    </row>
    <row r="1942">
      <c r="A1942" s="5" t="s">
        <v>25</v>
      </c>
      <c r="B1942" s="5" t="s">
        <v>269</v>
      </c>
      <c r="C1942" s="5" t="s">
        <v>5927</v>
      </c>
      <c r="D1942" s="5" t="s">
        <v>468</v>
      </c>
      <c r="E1942" s="5" t="s">
        <v>5928</v>
      </c>
      <c r="F1942" s="6" t="s">
        <v>5929</v>
      </c>
    </row>
    <row r="1943">
      <c r="A1943" s="5" t="s">
        <v>25</v>
      </c>
      <c r="B1943" s="5" t="s">
        <v>269</v>
      </c>
      <c r="C1943" s="5" t="s">
        <v>5930</v>
      </c>
      <c r="D1943" s="5" t="s">
        <v>468</v>
      </c>
      <c r="E1943" s="5" t="s">
        <v>5931</v>
      </c>
      <c r="F1943" s="6" t="s">
        <v>5932</v>
      </c>
    </row>
    <row r="1944">
      <c r="A1944" s="5" t="s">
        <v>25</v>
      </c>
      <c r="B1944" s="5" t="s">
        <v>269</v>
      </c>
      <c r="C1944" s="5" t="s">
        <v>5933</v>
      </c>
      <c r="D1944" s="5" t="s">
        <v>468</v>
      </c>
      <c r="E1944" s="5"/>
      <c r="F1944" s="6" t="s">
        <v>5934</v>
      </c>
    </row>
    <row r="1945">
      <c r="A1945" s="5" t="s">
        <v>25</v>
      </c>
      <c r="B1945" s="5" t="s">
        <v>269</v>
      </c>
      <c r="C1945" s="5" t="s">
        <v>5935</v>
      </c>
      <c r="D1945" s="5" t="s">
        <v>468</v>
      </c>
      <c r="E1945" s="5" t="s">
        <v>5936</v>
      </c>
      <c r="F1945" s="6" t="s">
        <v>5937</v>
      </c>
    </row>
    <row r="1946">
      <c r="A1946" s="5" t="s">
        <v>25</v>
      </c>
      <c r="B1946" s="5" t="s">
        <v>269</v>
      </c>
      <c r="C1946" s="5" t="s">
        <v>5938</v>
      </c>
      <c r="D1946" s="5" t="s">
        <v>468</v>
      </c>
      <c r="E1946" s="5" t="s">
        <v>5939</v>
      </c>
      <c r="F1946" s="6" t="s">
        <v>5940</v>
      </c>
    </row>
    <row r="1947">
      <c r="A1947" s="5" t="s">
        <v>25</v>
      </c>
      <c r="B1947" s="5" t="s">
        <v>269</v>
      </c>
      <c r="C1947" s="5" t="s">
        <v>5941</v>
      </c>
      <c r="D1947" s="5" t="s">
        <v>468</v>
      </c>
      <c r="E1947" s="5" t="s">
        <v>5942</v>
      </c>
      <c r="F1947" s="6" t="s">
        <v>5943</v>
      </c>
    </row>
    <row r="1948">
      <c r="A1948" s="5" t="s">
        <v>25</v>
      </c>
      <c r="B1948" s="5" t="s">
        <v>269</v>
      </c>
      <c r="C1948" s="5" t="s">
        <v>5944</v>
      </c>
      <c r="D1948" s="5" t="s">
        <v>468</v>
      </c>
      <c r="E1948" s="5" t="s">
        <v>5945</v>
      </c>
      <c r="F1948" s="6" t="s">
        <v>5946</v>
      </c>
    </row>
    <row r="1949">
      <c r="A1949" s="5" t="s">
        <v>25</v>
      </c>
      <c r="B1949" s="5" t="s">
        <v>270</v>
      </c>
      <c r="C1949" s="5" t="s">
        <v>5947</v>
      </c>
      <c r="D1949" s="5" t="s">
        <v>468</v>
      </c>
      <c r="E1949" s="5" t="s">
        <v>5948</v>
      </c>
      <c r="F1949" s="6" t="s">
        <v>5949</v>
      </c>
    </row>
    <row r="1950">
      <c r="A1950" s="5" t="s">
        <v>25</v>
      </c>
      <c r="B1950" s="5" t="s">
        <v>270</v>
      </c>
      <c r="C1950" s="5" t="s">
        <v>5950</v>
      </c>
      <c r="D1950" s="5" t="s">
        <v>468</v>
      </c>
      <c r="E1950" s="5" t="s">
        <v>5951</v>
      </c>
      <c r="F1950" s="6" t="s">
        <v>5952</v>
      </c>
    </row>
    <row r="1951">
      <c r="A1951" s="5" t="s">
        <v>25</v>
      </c>
      <c r="B1951" s="5" t="s">
        <v>271</v>
      </c>
      <c r="C1951" s="5" t="s">
        <v>5953</v>
      </c>
      <c r="D1951" s="5" t="s">
        <v>468</v>
      </c>
      <c r="E1951" s="5" t="s">
        <v>5954</v>
      </c>
      <c r="F1951" s="6" t="s">
        <v>5955</v>
      </c>
    </row>
    <row r="1952">
      <c r="A1952" s="5" t="s">
        <v>25</v>
      </c>
      <c r="B1952" s="5" t="s">
        <v>271</v>
      </c>
      <c r="C1952" s="5" t="s">
        <v>5956</v>
      </c>
      <c r="D1952" s="5" t="s">
        <v>468</v>
      </c>
      <c r="E1952" s="5" t="s">
        <v>5957</v>
      </c>
      <c r="F1952" s="6" t="s">
        <v>5958</v>
      </c>
    </row>
    <row r="1953">
      <c r="A1953" s="5" t="s">
        <v>25</v>
      </c>
      <c r="B1953" s="5" t="s">
        <v>271</v>
      </c>
      <c r="C1953" s="5" t="s">
        <v>5959</v>
      </c>
      <c r="D1953" s="5" t="s">
        <v>468</v>
      </c>
      <c r="E1953" s="5" t="s">
        <v>5960</v>
      </c>
      <c r="F1953" s="6" t="s">
        <v>5961</v>
      </c>
    </row>
    <row r="1954">
      <c r="A1954" s="5" t="s">
        <v>25</v>
      </c>
      <c r="B1954" s="5" t="s">
        <v>271</v>
      </c>
      <c r="C1954" s="5" t="s">
        <v>5962</v>
      </c>
      <c r="D1954" s="5" t="s">
        <v>468</v>
      </c>
      <c r="E1954" s="5" t="s">
        <v>5963</v>
      </c>
      <c r="F1954" s="6" t="s">
        <v>5964</v>
      </c>
    </row>
    <row r="1955">
      <c r="A1955" s="5" t="s">
        <v>25</v>
      </c>
      <c r="B1955" s="5" t="s">
        <v>271</v>
      </c>
      <c r="C1955" s="5" t="s">
        <v>5965</v>
      </c>
      <c r="D1955" s="5" t="s">
        <v>468</v>
      </c>
      <c r="E1955" s="5" t="s">
        <v>5966</v>
      </c>
      <c r="F1955" s="6" t="s">
        <v>5967</v>
      </c>
    </row>
    <row r="1956">
      <c r="A1956" s="5" t="s">
        <v>25</v>
      </c>
      <c r="B1956" s="5" t="s">
        <v>271</v>
      </c>
      <c r="C1956" s="5" t="s">
        <v>5968</v>
      </c>
      <c r="D1956" s="5" t="s">
        <v>468</v>
      </c>
      <c r="E1956" s="5" t="s">
        <v>5969</v>
      </c>
      <c r="F1956" s="6" t="s">
        <v>5970</v>
      </c>
    </row>
    <row r="1957">
      <c r="A1957" s="5" t="s">
        <v>25</v>
      </c>
      <c r="B1957" s="5" t="s">
        <v>271</v>
      </c>
      <c r="C1957" s="5" t="s">
        <v>5971</v>
      </c>
      <c r="D1957" s="5" t="s">
        <v>468</v>
      </c>
      <c r="E1957" s="5" t="s">
        <v>5972</v>
      </c>
      <c r="F1957" s="6" t="s">
        <v>5973</v>
      </c>
    </row>
    <row r="1958">
      <c r="A1958" s="5" t="s">
        <v>25</v>
      </c>
      <c r="B1958" s="5" t="s">
        <v>271</v>
      </c>
      <c r="C1958" s="5" t="s">
        <v>5974</v>
      </c>
      <c r="D1958" s="5" t="s">
        <v>468</v>
      </c>
      <c r="E1958" s="5" t="s">
        <v>5975</v>
      </c>
      <c r="F1958" s="6" t="s">
        <v>5976</v>
      </c>
    </row>
    <row r="1959">
      <c r="A1959" s="5" t="s">
        <v>25</v>
      </c>
      <c r="B1959" s="5" t="s">
        <v>271</v>
      </c>
      <c r="C1959" s="5" t="s">
        <v>5977</v>
      </c>
      <c r="D1959" s="5" t="s">
        <v>468</v>
      </c>
      <c r="E1959" s="5" t="s">
        <v>5978</v>
      </c>
      <c r="F1959" s="6" t="s">
        <v>5979</v>
      </c>
    </row>
    <row r="1960">
      <c r="A1960" s="5" t="s">
        <v>25</v>
      </c>
      <c r="B1960" s="5" t="s">
        <v>271</v>
      </c>
      <c r="C1960" s="5" t="s">
        <v>5980</v>
      </c>
      <c r="D1960" s="5" t="s">
        <v>468</v>
      </c>
      <c r="E1960" s="5" t="s">
        <v>5981</v>
      </c>
      <c r="F1960" s="6" t="s">
        <v>5982</v>
      </c>
    </row>
    <row r="1961">
      <c r="A1961" s="5" t="s">
        <v>25</v>
      </c>
      <c r="B1961" s="5" t="s">
        <v>271</v>
      </c>
      <c r="C1961" s="5" t="s">
        <v>5983</v>
      </c>
      <c r="D1961" s="5" t="s">
        <v>468</v>
      </c>
      <c r="E1961" s="5" t="s">
        <v>5984</v>
      </c>
      <c r="F1961" s="6" t="s">
        <v>5985</v>
      </c>
    </row>
    <row r="1962">
      <c r="A1962" s="5" t="s">
        <v>25</v>
      </c>
      <c r="B1962" s="5" t="s">
        <v>271</v>
      </c>
      <c r="C1962" s="5" t="s">
        <v>5986</v>
      </c>
      <c r="D1962" s="5" t="s">
        <v>468</v>
      </c>
      <c r="E1962" s="5" t="s">
        <v>5987</v>
      </c>
      <c r="F1962" s="6" t="s">
        <v>5988</v>
      </c>
    </row>
    <row r="1963">
      <c r="A1963" s="5" t="s">
        <v>25</v>
      </c>
      <c r="B1963" s="5" t="s">
        <v>271</v>
      </c>
      <c r="C1963" s="5" t="s">
        <v>5989</v>
      </c>
      <c r="D1963" s="5" t="s">
        <v>468</v>
      </c>
      <c r="E1963" s="5"/>
      <c r="F1963" s="6" t="s">
        <v>5990</v>
      </c>
    </row>
    <row r="1964">
      <c r="A1964" s="5" t="s">
        <v>25</v>
      </c>
      <c r="B1964" s="5" t="s">
        <v>272</v>
      </c>
      <c r="C1964" s="5" t="s">
        <v>5991</v>
      </c>
      <c r="D1964" s="5" t="s">
        <v>468</v>
      </c>
      <c r="E1964" s="5" t="s">
        <v>5992</v>
      </c>
      <c r="F1964" s="6" t="s">
        <v>5993</v>
      </c>
    </row>
    <row r="1965">
      <c r="A1965" s="5" t="s">
        <v>25</v>
      </c>
      <c r="B1965" s="5" t="s">
        <v>272</v>
      </c>
      <c r="C1965" s="5" t="s">
        <v>5994</v>
      </c>
      <c r="D1965" s="5" t="s">
        <v>468</v>
      </c>
      <c r="E1965" s="5"/>
      <c r="F1965" s="6" t="s">
        <v>5995</v>
      </c>
    </row>
    <row r="1966">
      <c r="A1966" s="5" t="s">
        <v>25</v>
      </c>
      <c r="B1966" s="5" t="s">
        <v>272</v>
      </c>
      <c r="C1966" s="5" t="s">
        <v>5996</v>
      </c>
      <c r="D1966" s="5" t="s">
        <v>468</v>
      </c>
      <c r="E1966" s="5"/>
      <c r="F1966" s="6" t="s">
        <v>5997</v>
      </c>
    </row>
    <row r="1967">
      <c r="A1967" s="5" t="s">
        <v>25</v>
      </c>
      <c r="B1967" s="5" t="s">
        <v>272</v>
      </c>
      <c r="C1967" s="5" t="s">
        <v>5998</v>
      </c>
      <c r="D1967" s="5" t="s">
        <v>468</v>
      </c>
      <c r="E1967" s="5" t="s">
        <v>5999</v>
      </c>
      <c r="F1967" s="6" t="s">
        <v>6000</v>
      </c>
    </row>
    <row r="1968">
      <c r="A1968" s="5" t="s">
        <v>25</v>
      </c>
      <c r="B1968" s="5" t="s">
        <v>272</v>
      </c>
      <c r="C1968" s="5" t="s">
        <v>6001</v>
      </c>
      <c r="D1968" s="5" t="s">
        <v>468</v>
      </c>
      <c r="E1968" s="5" t="s">
        <v>6002</v>
      </c>
      <c r="F1968" s="6" t="s">
        <v>6003</v>
      </c>
    </row>
    <row r="1969">
      <c r="A1969" s="5" t="s">
        <v>25</v>
      </c>
      <c r="B1969" s="5" t="s">
        <v>272</v>
      </c>
      <c r="C1969" s="5" t="s">
        <v>272</v>
      </c>
      <c r="D1969" s="5" t="s">
        <v>468</v>
      </c>
      <c r="E1969" s="5" t="s">
        <v>6004</v>
      </c>
      <c r="F1969" s="6" t="s">
        <v>6005</v>
      </c>
    </row>
    <row r="1970">
      <c r="A1970" s="5" t="s">
        <v>25</v>
      </c>
      <c r="B1970" s="5" t="s">
        <v>272</v>
      </c>
      <c r="C1970" s="5" t="s">
        <v>6006</v>
      </c>
      <c r="D1970" s="5" t="s">
        <v>468</v>
      </c>
      <c r="E1970" s="5" t="s">
        <v>6007</v>
      </c>
      <c r="F1970" s="6" t="s">
        <v>6008</v>
      </c>
    </row>
    <row r="1971">
      <c r="A1971" s="5" t="s">
        <v>25</v>
      </c>
      <c r="B1971" s="5" t="s">
        <v>272</v>
      </c>
      <c r="C1971" s="5" t="s">
        <v>6009</v>
      </c>
      <c r="D1971" s="5" t="s">
        <v>548</v>
      </c>
      <c r="E1971" s="5" t="s">
        <v>6010</v>
      </c>
      <c r="F1971" s="6" t="s">
        <v>6011</v>
      </c>
    </row>
    <row r="1972">
      <c r="A1972" s="5" t="s">
        <v>25</v>
      </c>
      <c r="B1972" s="5" t="s">
        <v>273</v>
      </c>
      <c r="C1972" s="5" t="s">
        <v>6012</v>
      </c>
      <c r="D1972" s="5" t="s">
        <v>468</v>
      </c>
      <c r="E1972" s="5" t="s">
        <v>6013</v>
      </c>
      <c r="F1972" s="6" t="s">
        <v>6014</v>
      </c>
    </row>
    <row r="1973">
      <c r="A1973" s="5" t="s">
        <v>25</v>
      </c>
      <c r="B1973" s="5" t="s">
        <v>273</v>
      </c>
      <c r="C1973" s="5" t="s">
        <v>6015</v>
      </c>
      <c r="D1973" s="5" t="s">
        <v>468</v>
      </c>
      <c r="E1973" s="5" t="s">
        <v>6016</v>
      </c>
      <c r="F1973" s="6" t="s">
        <v>6017</v>
      </c>
    </row>
    <row r="1974">
      <c r="A1974" s="5" t="s">
        <v>25</v>
      </c>
      <c r="B1974" s="5" t="s">
        <v>273</v>
      </c>
      <c r="C1974" s="5" t="s">
        <v>6018</v>
      </c>
      <c r="D1974" s="5" t="s">
        <v>548</v>
      </c>
      <c r="E1974" s="5" t="s">
        <v>6019</v>
      </c>
      <c r="F1974" s="6" t="s">
        <v>6020</v>
      </c>
    </row>
    <row r="1975">
      <c r="A1975" s="5" t="s">
        <v>25</v>
      </c>
      <c r="B1975" s="5" t="s">
        <v>273</v>
      </c>
      <c r="C1975" s="5" t="s">
        <v>6021</v>
      </c>
      <c r="D1975" s="5" t="s">
        <v>468</v>
      </c>
      <c r="E1975" s="5" t="s">
        <v>6022</v>
      </c>
      <c r="F1975" s="6" t="s">
        <v>6023</v>
      </c>
    </row>
    <row r="1976">
      <c r="A1976" s="5" t="s">
        <v>25</v>
      </c>
      <c r="B1976" s="5" t="s">
        <v>273</v>
      </c>
      <c r="C1976" s="5" t="s">
        <v>6024</v>
      </c>
      <c r="D1976" s="5" t="s">
        <v>468</v>
      </c>
      <c r="E1976" s="5"/>
      <c r="F1976" s="6" t="s">
        <v>6025</v>
      </c>
    </row>
    <row r="1977">
      <c r="A1977" s="5" t="s">
        <v>25</v>
      </c>
      <c r="B1977" s="5" t="s">
        <v>273</v>
      </c>
      <c r="C1977" s="5" t="s">
        <v>6026</v>
      </c>
      <c r="D1977" s="5" t="s">
        <v>468</v>
      </c>
      <c r="E1977" s="5" t="s">
        <v>6027</v>
      </c>
      <c r="F1977" s="6" t="s">
        <v>6028</v>
      </c>
    </row>
    <row r="1978">
      <c r="A1978" s="5" t="s">
        <v>25</v>
      </c>
      <c r="B1978" s="5" t="s">
        <v>273</v>
      </c>
      <c r="C1978" s="5" t="s">
        <v>6029</v>
      </c>
      <c r="D1978" s="5" t="s">
        <v>548</v>
      </c>
      <c r="E1978" s="5" t="s">
        <v>810</v>
      </c>
      <c r="F1978" s="6" t="s">
        <v>6030</v>
      </c>
    </row>
    <row r="1979">
      <c r="A1979" s="5" t="s">
        <v>25</v>
      </c>
      <c r="B1979" s="5" t="s">
        <v>273</v>
      </c>
      <c r="C1979" s="5" t="s">
        <v>6031</v>
      </c>
      <c r="D1979" s="5" t="s">
        <v>468</v>
      </c>
      <c r="E1979" s="5" t="s">
        <v>6032</v>
      </c>
      <c r="F1979" s="6" t="s">
        <v>6033</v>
      </c>
    </row>
    <row r="1980">
      <c r="A1980" s="5" t="s">
        <v>25</v>
      </c>
      <c r="B1980" s="5" t="s">
        <v>273</v>
      </c>
      <c r="C1980" s="5" t="s">
        <v>6034</v>
      </c>
      <c r="D1980" s="5" t="s">
        <v>468</v>
      </c>
      <c r="E1980" s="5" t="s">
        <v>6035</v>
      </c>
      <c r="F1980" s="6" t="s">
        <v>6036</v>
      </c>
    </row>
    <row r="1981">
      <c r="A1981" s="5" t="s">
        <v>25</v>
      </c>
      <c r="B1981" s="5" t="s">
        <v>273</v>
      </c>
      <c r="C1981" s="5" t="s">
        <v>6037</v>
      </c>
      <c r="D1981" s="5" t="s">
        <v>468</v>
      </c>
      <c r="E1981" s="5" t="s">
        <v>6038</v>
      </c>
      <c r="F1981" s="6" t="s">
        <v>6039</v>
      </c>
    </row>
    <row r="1982">
      <c r="A1982" s="5" t="s">
        <v>25</v>
      </c>
      <c r="B1982" s="5" t="s">
        <v>273</v>
      </c>
      <c r="C1982" s="5" t="s">
        <v>6040</v>
      </c>
      <c r="D1982" s="5" t="s">
        <v>468</v>
      </c>
      <c r="E1982" s="5" t="s">
        <v>6041</v>
      </c>
      <c r="F1982" s="6" t="s">
        <v>6042</v>
      </c>
    </row>
    <row r="1983">
      <c r="A1983" s="5" t="s">
        <v>25</v>
      </c>
      <c r="B1983" s="5" t="s">
        <v>273</v>
      </c>
      <c r="C1983" s="5" t="s">
        <v>6043</v>
      </c>
      <c r="D1983" s="5" t="s">
        <v>468</v>
      </c>
      <c r="E1983" s="5" t="s">
        <v>6044</v>
      </c>
      <c r="F1983" s="6" t="s">
        <v>6045</v>
      </c>
    </row>
    <row r="1984">
      <c r="A1984" s="5" t="s">
        <v>25</v>
      </c>
      <c r="B1984" s="5" t="s">
        <v>273</v>
      </c>
      <c r="C1984" s="5" t="s">
        <v>6046</v>
      </c>
      <c r="D1984" s="5" t="s">
        <v>468</v>
      </c>
      <c r="E1984" s="5" t="s">
        <v>6047</v>
      </c>
      <c r="F1984" s="6" t="s">
        <v>6048</v>
      </c>
    </row>
    <row r="1985">
      <c r="A1985" s="5" t="s">
        <v>25</v>
      </c>
      <c r="B1985" s="5" t="s">
        <v>273</v>
      </c>
      <c r="C1985" s="5" t="s">
        <v>6049</v>
      </c>
      <c r="D1985" s="5" t="s">
        <v>548</v>
      </c>
      <c r="E1985" s="5" t="s">
        <v>6050</v>
      </c>
      <c r="F1985" s="6" t="s">
        <v>6051</v>
      </c>
    </row>
    <row r="1986">
      <c r="A1986" s="5" t="s">
        <v>25</v>
      </c>
      <c r="B1986" s="5" t="s">
        <v>273</v>
      </c>
      <c r="C1986" s="5" t="s">
        <v>6052</v>
      </c>
      <c r="D1986" s="5" t="s">
        <v>468</v>
      </c>
      <c r="E1986" s="5" t="s">
        <v>6053</v>
      </c>
      <c r="F1986" s="6" t="s">
        <v>6054</v>
      </c>
    </row>
    <row r="1987">
      <c r="A1987" s="5" t="s">
        <v>25</v>
      </c>
      <c r="B1987" s="5" t="s">
        <v>273</v>
      </c>
      <c r="C1987" s="5" t="s">
        <v>6055</v>
      </c>
      <c r="D1987" s="5" t="s">
        <v>468</v>
      </c>
      <c r="E1987" s="5" t="s">
        <v>6056</v>
      </c>
      <c r="F1987" s="6" t="s">
        <v>6057</v>
      </c>
    </row>
    <row r="1988">
      <c r="A1988" s="5" t="s">
        <v>25</v>
      </c>
      <c r="B1988" s="5" t="s">
        <v>273</v>
      </c>
      <c r="C1988" s="5" t="s">
        <v>6058</v>
      </c>
      <c r="D1988" s="5" t="s">
        <v>468</v>
      </c>
      <c r="E1988" s="5" t="s">
        <v>6059</v>
      </c>
      <c r="F1988" s="6" t="s">
        <v>6060</v>
      </c>
    </row>
    <row r="1989">
      <c r="A1989" s="5" t="s">
        <v>25</v>
      </c>
      <c r="B1989" s="5" t="s">
        <v>273</v>
      </c>
      <c r="C1989" s="5" t="s">
        <v>6061</v>
      </c>
      <c r="D1989" s="5" t="s">
        <v>468</v>
      </c>
      <c r="E1989" s="5" t="s">
        <v>6062</v>
      </c>
      <c r="F1989" s="6" t="s">
        <v>6063</v>
      </c>
    </row>
    <row r="1990">
      <c r="A1990" s="5" t="s">
        <v>25</v>
      </c>
      <c r="B1990" s="5" t="s">
        <v>273</v>
      </c>
      <c r="C1990" s="5" t="s">
        <v>6064</v>
      </c>
      <c r="D1990" s="5" t="s">
        <v>468</v>
      </c>
      <c r="E1990" s="5" t="s">
        <v>6065</v>
      </c>
      <c r="F1990" s="6" t="s">
        <v>6066</v>
      </c>
    </row>
    <row r="1991">
      <c r="A1991" s="5" t="s">
        <v>25</v>
      </c>
      <c r="B1991" s="5" t="s">
        <v>273</v>
      </c>
      <c r="C1991" s="5" t="s">
        <v>6067</v>
      </c>
      <c r="D1991" s="5" t="s">
        <v>468</v>
      </c>
      <c r="E1991" s="5" t="s">
        <v>6068</v>
      </c>
      <c r="F1991" s="6" t="s">
        <v>6069</v>
      </c>
    </row>
    <row r="1992">
      <c r="A1992" s="5" t="s">
        <v>25</v>
      </c>
      <c r="B1992" s="5" t="s">
        <v>273</v>
      </c>
      <c r="C1992" s="5" t="s">
        <v>6070</v>
      </c>
      <c r="D1992" s="5" t="s">
        <v>468</v>
      </c>
      <c r="E1992" s="5" t="s">
        <v>6071</v>
      </c>
      <c r="F1992" s="6" t="s">
        <v>6072</v>
      </c>
    </row>
    <row r="1993">
      <c r="A1993" s="5" t="s">
        <v>25</v>
      </c>
      <c r="B1993" s="5" t="s">
        <v>273</v>
      </c>
      <c r="C1993" s="5" t="s">
        <v>6073</v>
      </c>
      <c r="D1993" s="5" t="s">
        <v>468</v>
      </c>
      <c r="E1993" s="5" t="s">
        <v>6074</v>
      </c>
      <c r="F1993" s="6" t="s">
        <v>6075</v>
      </c>
    </row>
    <row r="1994">
      <c r="A1994" s="5" t="s">
        <v>25</v>
      </c>
      <c r="B1994" s="5" t="s">
        <v>273</v>
      </c>
      <c r="C1994" s="5" t="s">
        <v>6076</v>
      </c>
      <c r="D1994" s="5" t="s">
        <v>468</v>
      </c>
      <c r="E1994" s="5" t="s">
        <v>6077</v>
      </c>
      <c r="F1994" s="6" t="s">
        <v>6078</v>
      </c>
    </row>
    <row r="1995">
      <c r="A1995" s="5" t="s">
        <v>25</v>
      </c>
      <c r="B1995" s="5" t="s">
        <v>273</v>
      </c>
      <c r="C1995" s="5" t="s">
        <v>6079</v>
      </c>
      <c r="D1995" s="5" t="s">
        <v>468</v>
      </c>
      <c r="E1995" s="5" t="s">
        <v>6080</v>
      </c>
      <c r="F1995" s="6" t="s">
        <v>6081</v>
      </c>
    </row>
    <row r="1996">
      <c r="A1996" s="5" t="s">
        <v>25</v>
      </c>
      <c r="B1996" s="5" t="s">
        <v>273</v>
      </c>
      <c r="C1996" s="5" t="s">
        <v>6082</v>
      </c>
      <c r="D1996" s="5" t="s">
        <v>468</v>
      </c>
      <c r="E1996" s="5" t="s">
        <v>6083</v>
      </c>
      <c r="F1996" s="6" t="s">
        <v>6084</v>
      </c>
    </row>
    <row r="1997">
      <c r="A1997" s="5" t="s">
        <v>25</v>
      </c>
      <c r="B1997" s="5" t="s">
        <v>273</v>
      </c>
      <c r="C1997" s="5" t="s">
        <v>6085</v>
      </c>
      <c r="D1997" s="5" t="s">
        <v>468</v>
      </c>
      <c r="E1997" s="5" t="s">
        <v>6086</v>
      </c>
      <c r="F1997" s="6" t="s">
        <v>6087</v>
      </c>
    </row>
    <row r="1998">
      <c r="A1998" s="5" t="s">
        <v>25</v>
      </c>
      <c r="B1998" s="5" t="s">
        <v>273</v>
      </c>
      <c r="C1998" s="5" t="s">
        <v>6088</v>
      </c>
      <c r="D1998" s="5" t="s">
        <v>468</v>
      </c>
      <c r="E1998" s="5" t="s">
        <v>6089</v>
      </c>
      <c r="F1998" s="6" t="s">
        <v>6090</v>
      </c>
    </row>
    <row r="1999">
      <c r="A1999" s="5" t="s">
        <v>25</v>
      </c>
      <c r="B1999" s="5" t="s">
        <v>273</v>
      </c>
      <c r="C1999" s="5" t="s">
        <v>6091</v>
      </c>
      <c r="D1999" s="5" t="s">
        <v>468</v>
      </c>
      <c r="E1999" s="5" t="s">
        <v>6092</v>
      </c>
      <c r="F1999" s="6" t="s">
        <v>6093</v>
      </c>
    </row>
    <row r="2000">
      <c r="A2000" s="5" t="s">
        <v>25</v>
      </c>
      <c r="B2000" s="5" t="s">
        <v>273</v>
      </c>
      <c r="C2000" s="5" t="s">
        <v>6094</v>
      </c>
      <c r="D2000" s="5" t="s">
        <v>468</v>
      </c>
      <c r="E2000" s="5" t="s">
        <v>6095</v>
      </c>
      <c r="F2000" s="6" t="s">
        <v>6096</v>
      </c>
    </row>
    <row r="2001">
      <c r="A2001" s="5" t="s">
        <v>25</v>
      </c>
      <c r="B2001" s="5" t="s">
        <v>273</v>
      </c>
      <c r="C2001" s="5" t="s">
        <v>6097</v>
      </c>
      <c r="D2001" s="5" t="s">
        <v>468</v>
      </c>
      <c r="E2001" s="5" t="s">
        <v>6098</v>
      </c>
      <c r="F2001" s="6" t="s">
        <v>6099</v>
      </c>
    </row>
    <row r="2002">
      <c r="A2002" s="5" t="s">
        <v>25</v>
      </c>
      <c r="B2002" s="5" t="s">
        <v>273</v>
      </c>
      <c r="C2002" s="5" t="s">
        <v>6100</v>
      </c>
      <c r="D2002" s="5" t="s">
        <v>468</v>
      </c>
      <c r="E2002" s="5" t="s">
        <v>6101</v>
      </c>
      <c r="F2002" s="6" t="s">
        <v>6102</v>
      </c>
    </row>
    <row r="2003">
      <c r="A2003" s="5" t="s">
        <v>25</v>
      </c>
      <c r="B2003" s="5" t="s">
        <v>273</v>
      </c>
      <c r="C2003" s="5" t="s">
        <v>6103</v>
      </c>
      <c r="D2003" s="5" t="s">
        <v>468</v>
      </c>
      <c r="E2003" s="5" t="s">
        <v>6104</v>
      </c>
      <c r="F2003" s="6" t="s">
        <v>6105</v>
      </c>
    </row>
    <row r="2004">
      <c r="A2004" s="5" t="s">
        <v>25</v>
      </c>
      <c r="B2004" s="5" t="s">
        <v>273</v>
      </c>
      <c r="C2004" s="5" t="s">
        <v>6106</v>
      </c>
      <c r="D2004" s="5" t="s">
        <v>468</v>
      </c>
      <c r="E2004" s="5" t="s">
        <v>6107</v>
      </c>
      <c r="F2004" s="6" t="s">
        <v>6108</v>
      </c>
    </row>
    <row r="2005">
      <c r="A2005" s="5" t="s">
        <v>25</v>
      </c>
      <c r="B2005" s="5" t="s">
        <v>273</v>
      </c>
      <c r="C2005" s="5" t="s">
        <v>6109</v>
      </c>
      <c r="D2005" s="5" t="s">
        <v>468</v>
      </c>
      <c r="E2005" s="5" t="s">
        <v>6110</v>
      </c>
      <c r="F2005" s="6" t="s">
        <v>6111</v>
      </c>
    </row>
    <row r="2006">
      <c r="A2006" s="5" t="s">
        <v>25</v>
      </c>
      <c r="B2006" s="5" t="s">
        <v>273</v>
      </c>
      <c r="C2006" s="5" t="s">
        <v>6112</v>
      </c>
      <c r="D2006" s="5" t="s">
        <v>468</v>
      </c>
      <c r="E2006" s="5" t="s">
        <v>6044</v>
      </c>
      <c r="F2006" s="6" t="s">
        <v>6113</v>
      </c>
    </row>
    <row r="2007">
      <c r="A2007" s="5" t="s">
        <v>25</v>
      </c>
      <c r="B2007" s="5" t="s">
        <v>273</v>
      </c>
      <c r="C2007" s="5" t="s">
        <v>6114</v>
      </c>
      <c r="D2007" s="5" t="s">
        <v>468</v>
      </c>
      <c r="E2007" s="5" t="s">
        <v>6115</v>
      </c>
      <c r="F2007" s="6" t="s">
        <v>6116</v>
      </c>
    </row>
    <row r="2008">
      <c r="A2008" s="5" t="s">
        <v>25</v>
      </c>
      <c r="B2008" s="5" t="s">
        <v>273</v>
      </c>
      <c r="C2008" s="5" t="s">
        <v>6117</v>
      </c>
      <c r="D2008" s="5" t="s">
        <v>468</v>
      </c>
      <c r="E2008" s="5" t="s">
        <v>6118</v>
      </c>
      <c r="F2008" s="6" t="s">
        <v>6119</v>
      </c>
    </row>
    <row r="2009">
      <c r="A2009" s="5" t="s">
        <v>25</v>
      </c>
      <c r="B2009" s="5" t="s">
        <v>273</v>
      </c>
      <c r="C2009" s="5" t="s">
        <v>6120</v>
      </c>
      <c r="D2009" s="5" t="s">
        <v>468</v>
      </c>
      <c r="E2009" s="5" t="s">
        <v>6121</v>
      </c>
      <c r="F2009" s="6" t="s">
        <v>6122</v>
      </c>
    </row>
    <row r="2010">
      <c r="A2010" s="5" t="s">
        <v>25</v>
      </c>
      <c r="B2010" s="5" t="s">
        <v>273</v>
      </c>
      <c r="C2010" s="5" t="s">
        <v>6123</v>
      </c>
      <c r="D2010" s="5" t="s">
        <v>468</v>
      </c>
      <c r="E2010" s="5" t="s">
        <v>6124</v>
      </c>
      <c r="F2010" s="6" t="s">
        <v>6125</v>
      </c>
    </row>
    <row r="2011">
      <c r="A2011" s="5" t="s">
        <v>25</v>
      </c>
      <c r="B2011" s="5" t="s">
        <v>273</v>
      </c>
      <c r="C2011" s="5" t="s">
        <v>6126</v>
      </c>
      <c r="D2011" s="5" t="s">
        <v>468</v>
      </c>
      <c r="E2011" s="5" t="s">
        <v>6127</v>
      </c>
      <c r="F2011" s="6" t="s">
        <v>6128</v>
      </c>
    </row>
    <row r="2012">
      <c r="A2012" s="5" t="s">
        <v>25</v>
      </c>
      <c r="B2012" s="5" t="s">
        <v>273</v>
      </c>
      <c r="C2012" s="5" t="s">
        <v>6129</v>
      </c>
      <c r="D2012" s="5" t="s">
        <v>468</v>
      </c>
      <c r="E2012" s="5" t="s">
        <v>6130</v>
      </c>
      <c r="F2012" s="6" t="s">
        <v>6131</v>
      </c>
    </row>
    <row r="2013">
      <c r="A2013" s="5" t="s">
        <v>25</v>
      </c>
      <c r="B2013" s="5" t="s">
        <v>273</v>
      </c>
      <c r="C2013" s="5" t="s">
        <v>6132</v>
      </c>
      <c r="D2013" s="5" t="s">
        <v>468</v>
      </c>
      <c r="E2013" s="5" t="s">
        <v>6133</v>
      </c>
      <c r="F2013" s="6" t="s">
        <v>6134</v>
      </c>
    </row>
    <row r="2014">
      <c r="A2014" s="5" t="s">
        <v>25</v>
      </c>
      <c r="B2014" s="5" t="s">
        <v>273</v>
      </c>
      <c r="C2014" s="5" t="s">
        <v>6135</v>
      </c>
      <c r="D2014" s="5" t="s">
        <v>468</v>
      </c>
      <c r="E2014" s="5"/>
      <c r="F2014" s="6" t="s">
        <v>6136</v>
      </c>
    </row>
    <row r="2015">
      <c r="A2015" s="5" t="s">
        <v>25</v>
      </c>
      <c r="B2015" s="5" t="s">
        <v>273</v>
      </c>
      <c r="C2015" s="5" t="s">
        <v>6137</v>
      </c>
      <c r="D2015" s="5" t="s">
        <v>468</v>
      </c>
      <c r="E2015" s="5" t="s">
        <v>6138</v>
      </c>
      <c r="F2015" s="6" t="s">
        <v>6139</v>
      </c>
    </row>
    <row r="2016">
      <c r="A2016" s="5" t="s">
        <v>25</v>
      </c>
      <c r="B2016" s="5" t="s">
        <v>273</v>
      </c>
      <c r="C2016" s="5" t="s">
        <v>6140</v>
      </c>
      <c r="D2016" s="5" t="s">
        <v>468</v>
      </c>
      <c r="E2016" s="5" t="s">
        <v>6141</v>
      </c>
      <c r="F2016" s="6" t="s">
        <v>6142</v>
      </c>
    </row>
    <row r="2017">
      <c r="A2017" s="5" t="s">
        <v>25</v>
      </c>
      <c r="B2017" s="5" t="s">
        <v>273</v>
      </c>
      <c r="C2017" s="5" t="s">
        <v>6143</v>
      </c>
      <c r="D2017" s="5" t="s">
        <v>468</v>
      </c>
      <c r="E2017" s="5" t="s">
        <v>6144</v>
      </c>
      <c r="F2017" s="6" t="s">
        <v>6145</v>
      </c>
    </row>
    <row r="2018">
      <c r="A2018" s="5" t="s">
        <v>25</v>
      </c>
      <c r="B2018" s="5" t="s">
        <v>273</v>
      </c>
      <c r="C2018" s="5" t="s">
        <v>6146</v>
      </c>
      <c r="D2018" s="5" t="s">
        <v>468</v>
      </c>
      <c r="E2018" s="5" t="s">
        <v>6147</v>
      </c>
      <c r="F2018" s="6" t="s">
        <v>6148</v>
      </c>
    </row>
    <row r="2019">
      <c r="A2019" s="5" t="s">
        <v>25</v>
      </c>
      <c r="B2019" s="5" t="s">
        <v>273</v>
      </c>
      <c r="C2019" s="5" t="s">
        <v>6149</v>
      </c>
      <c r="D2019" s="5" t="s">
        <v>468</v>
      </c>
      <c r="E2019" s="5" t="s">
        <v>6150</v>
      </c>
      <c r="F2019" s="6" t="s">
        <v>6151</v>
      </c>
    </row>
    <row r="2020">
      <c r="A2020" s="5" t="s">
        <v>25</v>
      </c>
      <c r="B2020" s="5" t="s">
        <v>273</v>
      </c>
      <c r="C2020" s="5" t="s">
        <v>6152</v>
      </c>
      <c r="D2020" s="5" t="s">
        <v>468</v>
      </c>
      <c r="E2020" s="5" t="s">
        <v>6153</v>
      </c>
      <c r="F2020" s="6" t="s">
        <v>6154</v>
      </c>
    </row>
    <row r="2021">
      <c r="A2021" s="5" t="s">
        <v>25</v>
      </c>
      <c r="B2021" s="5" t="s">
        <v>273</v>
      </c>
      <c r="C2021" s="5" t="s">
        <v>6155</v>
      </c>
      <c r="D2021" s="5" t="s">
        <v>468</v>
      </c>
      <c r="E2021" s="5" t="s">
        <v>6156</v>
      </c>
      <c r="F2021" s="6" t="s">
        <v>6157</v>
      </c>
    </row>
    <row r="2022">
      <c r="A2022" s="5" t="s">
        <v>25</v>
      </c>
      <c r="B2022" s="5" t="s">
        <v>273</v>
      </c>
      <c r="C2022" s="5" t="s">
        <v>6158</v>
      </c>
      <c r="D2022" s="5" t="s">
        <v>468</v>
      </c>
      <c r="E2022" s="5" t="s">
        <v>6159</v>
      </c>
      <c r="F2022" s="6" t="s">
        <v>6160</v>
      </c>
    </row>
    <row r="2023">
      <c r="A2023" s="5" t="s">
        <v>25</v>
      </c>
      <c r="B2023" s="5" t="s">
        <v>274</v>
      </c>
      <c r="C2023" s="5" t="s">
        <v>6161</v>
      </c>
      <c r="D2023" s="5" t="s">
        <v>468</v>
      </c>
      <c r="E2023" s="5"/>
      <c r="F2023" s="6" t="s">
        <v>6162</v>
      </c>
    </row>
    <row r="2024">
      <c r="A2024" s="5" t="s">
        <v>25</v>
      </c>
      <c r="B2024" s="5" t="s">
        <v>274</v>
      </c>
      <c r="C2024" s="5" t="s">
        <v>6163</v>
      </c>
      <c r="D2024" s="5" t="s">
        <v>468</v>
      </c>
      <c r="E2024" s="5" t="s">
        <v>6164</v>
      </c>
      <c r="F2024" s="6" t="s">
        <v>6165</v>
      </c>
    </row>
    <row r="2025">
      <c r="A2025" s="5" t="s">
        <v>25</v>
      </c>
      <c r="B2025" s="5" t="s">
        <v>274</v>
      </c>
      <c r="C2025" s="5" t="s">
        <v>6166</v>
      </c>
      <c r="D2025" s="5" t="s">
        <v>468</v>
      </c>
      <c r="E2025" s="5" t="s">
        <v>6167</v>
      </c>
      <c r="F2025" s="6" t="s">
        <v>6168</v>
      </c>
    </row>
    <row r="2026">
      <c r="A2026" s="5" t="s">
        <v>25</v>
      </c>
      <c r="B2026" s="5" t="s">
        <v>274</v>
      </c>
      <c r="C2026" s="5" t="s">
        <v>6169</v>
      </c>
      <c r="D2026" s="5" t="s">
        <v>468</v>
      </c>
      <c r="E2026" s="5"/>
      <c r="F2026" s="6" t="s">
        <v>6170</v>
      </c>
    </row>
    <row r="2027">
      <c r="A2027" s="5" t="s">
        <v>25</v>
      </c>
      <c r="B2027" s="5" t="s">
        <v>275</v>
      </c>
      <c r="C2027" s="5" t="s">
        <v>6171</v>
      </c>
      <c r="D2027" s="5" t="s">
        <v>468</v>
      </c>
      <c r="E2027" s="5" t="s">
        <v>6172</v>
      </c>
      <c r="F2027" s="6" t="s">
        <v>6173</v>
      </c>
    </row>
    <row r="2028">
      <c r="A2028" s="5" t="s">
        <v>25</v>
      </c>
      <c r="B2028" s="5" t="s">
        <v>275</v>
      </c>
      <c r="C2028" s="5" t="s">
        <v>6174</v>
      </c>
      <c r="D2028" s="5" t="s">
        <v>468</v>
      </c>
      <c r="E2028" s="5" t="s">
        <v>6175</v>
      </c>
      <c r="F2028" s="6" t="s">
        <v>6176</v>
      </c>
    </row>
    <row r="2029">
      <c r="A2029" s="5" t="s">
        <v>25</v>
      </c>
      <c r="B2029" s="5" t="s">
        <v>276</v>
      </c>
      <c r="C2029" s="5" t="s">
        <v>6177</v>
      </c>
      <c r="D2029" s="5" t="s">
        <v>458</v>
      </c>
      <c r="E2029" s="5" t="s">
        <v>6178</v>
      </c>
      <c r="F2029" s="6" t="s">
        <v>6179</v>
      </c>
    </row>
    <row r="2030">
      <c r="A2030" s="5" t="s">
        <v>25</v>
      </c>
      <c r="B2030" s="5" t="s">
        <v>276</v>
      </c>
      <c r="C2030" s="5" t="s">
        <v>6180</v>
      </c>
      <c r="D2030" s="5" t="s">
        <v>458</v>
      </c>
      <c r="E2030" s="5" t="s">
        <v>6181</v>
      </c>
      <c r="F2030" s="6" t="s">
        <v>6182</v>
      </c>
    </row>
    <row r="2031">
      <c r="A2031" s="5" t="s">
        <v>25</v>
      </c>
      <c r="B2031" s="5" t="s">
        <v>276</v>
      </c>
      <c r="C2031" s="5" t="s">
        <v>6183</v>
      </c>
      <c r="D2031" s="5" t="s">
        <v>458</v>
      </c>
      <c r="E2031" s="5" t="s">
        <v>6184</v>
      </c>
      <c r="F2031" s="6" t="s">
        <v>6185</v>
      </c>
    </row>
    <row r="2032">
      <c r="A2032" s="5" t="s">
        <v>25</v>
      </c>
      <c r="B2032" s="5" t="s">
        <v>276</v>
      </c>
      <c r="C2032" s="5" t="s">
        <v>6186</v>
      </c>
      <c r="D2032" s="5" t="s">
        <v>468</v>
      </c>
      <c r="E2032" s="5" t="s">
        <v>6187</v>
      </c>
      <c r="F2032" s="6" t="s">
        <v>6188</v>
      </c>
    </row>
    <row r="2033">
      <c r="A2033" s="5" t="s">
        <v>25</v>
      </c>
      <c r="B2033" s="5" t="s">
        <v>276</v>
      </c>
      <c r="C2033" s="5" t="s">
        <v>6189</v>
      </c>
      <c r="D2033" s="5" t="s">
        <v>468</v>
      </c>
      <c r="E2033" s="5"/>
      <c r="F2033" s="6" t="s">
        <v>6190</v>
      </c>
    </row>
    <row r="2034">
      <c r="A2034" s="5" t="s">
        <v>25</v>
      </c>
      <c r="B2034" s="5" t="s">
        <v>276</v>
      </c>
      <c r="C2034" s="5" t="s">
        <v>6191</v>
      </c>
      <c r="D2034" s="5" t="s">
        <v>468</v>
      </c>
      <c r="E2034" s="5" t="s">
        <v>6192</v>
      </c>
      <c r="F2034" s="6" t="s">
        <v>6193</v>
      </c>
    </row>
    <row r="2035">
      <c r="A2035" s="5" t="s">
        <v>25</v>
      </c>
      <c r="B2035" s="5" t="s">
        <v>276</v>
      </c>
      <c r="C2035" s="5" t="s">
        <v>6194</v>
      </c>
      <c r="D2035" s="5" t="s">
        <v>458</v>
      </c>
      <c r="E2035" s="5" t="s">
        <v>6195</v>
      </c>
      <c r="F2035" s="6" t="s">
        <v>6196</v>
      </c>
    </row>
    <row r="2036">
      <c r="A2036" s="5" t="s">
        <v>25</v>
      </c>
      <c r="B2036" s="5" t="s">
        <v>276</v>
      </c>
      <c r="C2036" s="5" t="s">
        <v>6197</v>
      </c>
      <c r="D2036" s="5" t="s">
        <v>468</v>
      </c>
      <c r="E2036" s="5" t="s">
        <v>6198</v>
      </c>
      <c r="F2036" s="6" t="s">
        <v>6199</v>
      </c>
    </row>
    <row r="2037">
      <c r="A2037" s="5" t="s">
        <v>25</v>
      </c>
      <c r="B2037" s="5" t="s">
        <v>276</v>
      </c>
      <c r="C2037" s="5" t="s">
        <v>6200</v>
      </c>
      <c r="D2037" s="5" t="s">
        <v>468</v>
      </c>
      <c r="E2037" s="5" t="s">
        <v>6201</v>
      </c>
      <c r="F2037" s="6" t="s">
        <v>6202</v>
      </c>
    </row>
    <row r="2038">
      <c r="A2038" s="5" t="s">
        <v>25</v>
      </c>
      <c r="B2038" s="5" t="s">
        <v>276</v>
      </c>
      <c r="C2038" s="5" t="s">
        <v>6203</v>
      </c>
      <c r="D2038" s="5" t="s">
        <v>458</v>
      </c>
      <c r="E2038" s="5" t="s">
        <v>6204</v>
      </c>
      <c r="F2038" s="6" t="s">
        <v>6205</v>
      </c>
    </row>
    <row r="2039">
      <c r="A2039" s="5" t="s">
        <v>25</v>
      </c>
      <c r="B2039" s="5" t="s">
        <v>276</v>
      </c>
      <c r="C2039" s="5" t="s">
        <v>6206</v>
      </c>
      <c r="D2039" s="5" t="s">
        <v>468</v>
      </c>
      <c r="E2039" s="5"/>
      <c r="F2039" s="6" t="s">
        <v>6207</v>
      </c>
    </row>
    <row r="2040">
      <c r="A2040" s="5" t="s">
        <v>25</v>
      </c>
      <c r="B2040" s="5" t="s">
        <v>276</v>
      </c>
      <c r="C2040" s="5" t="s">
        <v>6208</v>
      </c>
      <c r="D2040" s="5" t="s">
        <v>458</v>
      </c>
      <c r="E2040" s="5" t="s">
        <v>6209</v>
      </c>
      <c r="F2040" s="6" t="s">
        <v>6210</v>
      </c>
    </row>
    <row r="2041">
      <c r="A2041" s="5" t="s">
        <v>25</v>
      </c>
      <c r="B2041" s="5" t="s">
        <v>276</v>
      </c>
      <c r="C2041" s="5" t="s">
        <v>6211</v>
      </c>
      <c r="D2041" s="5" t="s">
        <v>468</v>
      </c>
      <c r="E2041" s="5" t="s">
        <v>6212</v>
      </c>
      <c r="F2041" s="6" t="s">
        <v>6213</v>
      </c>
    </row>
    <row r="2042">
      <c r="A2042" s="5" t="s">
        <v>25</v>
      </c>
      <c r="B2042" s="5" t="s">
        <v>277</v>
      </c>
      <c r="C2042" s="5" t="s">
        <v>6214</v>
      </c>
      <c r="D2042" s="5" t="s">
        <v>468</v>
      </c>
      <c r="E2042" s="5" t="s">
        <v>6215</v>
      </c>
      <c r="F2042" s="6" t="s">
        <v>6216</v>
      </c>
    </row>
    <row r="2043">
      <c r="A2043" s="5" t="s">
        <v>25</v>
      </c>
      <c r="B2043" s="5" t="s">
        <v>277</v>
      </c>
      <c r="C2043" s="5" t="s">
        <v>277</v>
      </c>
      <c r="D2043" s="5" t="s">
        <v>468</v>
      </c>
      <c r="E2043" s="5" t="s">
        <v>6217</v>
      </c>
      <c r="F2043" s="6" t="s">
        <v>6218</v>
      </c>
    </row>
    <row r="2044">
      <c r="A2044" s="5" t="s">
        <v>25</v>
      </c>
      <c r="B2044" s="5" t="s">
        <v>277</v>
      </c>
      <c r="C2044" s="5" t="s">
        <v>6219</v>
      </c>
      <c r="D2044" s="5" t="s">
        <v>468</v>
      </c>
      <c r="E2044" s="5" t="s">
        <v>6220</v>
      </c>
      <c r="F2044" s="6" t="s">
        <v>6221</v>
      </c>
    </row>
    <row r="2045">
      <c r="A2045" s="5" t="s">
        <v>25</v>
      </c>
      <c r="B2045" s="5" t="s">
        <v>277</v>
      </c>
      <c r="C2045" s="5" t="s">
        <v>6222</v>
      </c>
      <c r="D2045" s="5" t="s">
        <v>468</v>
      </c>
      <c r="E2045" s="5" t="s">
        <v>6223</v>
      </c>
      <c r="F2045" s="6" t="s">
        <v>6224</v>
      </c>
    </row>
    <row r="2046">
      <c r="A2046" s="5" t="s">
        <v>25</v>
      </c>
      <c r="B2046" s="5" t="s">
        <v>277</v>
      </c>
      <c r="C2046" s="5" t="s">
        <v>6225</v>
      </c>
      <c r="D2046" s="5" t="s">
        <v>468</v>
      </c>
      <c r="E2046" s="5" t="s">
        <v>6226</v>
      </c>
      <c r="F2046" s="6" t="s">
        <v>6227</v>
      </c>
    </row>
    <row r="2047">
      <c r="A2047" s="5" t="s">
        <v>25</v>
      </c>
      <c r="B2047" s="5" t="s">
        <v>278</v>
      </c>
      <c r="C2047" s="5" t="s">
        <v>6228</v>
      </c>
      <c r="D2047" s="5" t="s">
        <v>468</v>
      </c>
      <c r="E2047" s="5" t="s">
        <v>6229</v>
      </c>
      <c r="F2047" s="6" t="s">
        <v>6230</v>
      </c>
    </row>
    <row r="2048">
      <c r="A2048" s="5" t="s">
        <v>25</v>
      </c>
      <c r="B2048" s="5" t="s">
        <v>278</v>
      </c>
      <c r="C2048" s="5" t="s">
        <v>6231</v>
      </c>
      <c r="D2048" s="5" t="s">
        <v>468</v>
      </c>
      <c r="E2048" s="5" t="s">
        <v>6232</v>
      </c>
      <c r="F2048" s="6" t="s">
        <v>6233</v>
      </c>
    </row>
    <row r="2049">
      <c r="A2049" s="5" t="s">
        <v>25</v>
      </c>
      <c r="B2049" s="5" t="s">
        <v>278</v>
      </c>
      <c r="C2049" s="5" t="s">
        <v>6234</v>
      </c>
      <c r="D2049" s="5" t="s">
        <v>468</v>
      </c>
      <c r="E2049" s="5" t="s">
        <v>6235</v>
      </c>
      <c r="F2049" s="6" t="s">
        <v>6236</v>
      </c>
    </row>
    <row r="2050">
      <c r="A2050" s="5" t="s">
        <v>25</v>
      </c>
      <c r="B2050" s="5" t="s">
        <v>278</v>
      </c>
      <c r="C2050" s="5" t="s">
        <v>6237</v>
      </c>
      <c r="D2050" s="5" t="s">
        <v>468</v>
      </c>
      <c r="E2050" s="5" t="s">
        <v>6238</v>
      </c>
      <c r="F2050" s="6" t="s">
        <v>6239</v>
      </c>
    </row>
    <row r="2051">
      <c r="A2051" s="5" t="s">
        <v>25</v>
      </c>
      <c r="B2051" s="5" t="s">
        <v>279</v>
      </c>
      <c r="C2051" s="5" t="s">
        <v>6240</v>
      </c>
      <c r="D2051" s="5" t="s">
        <v>468</v>
      </c>
      <c r="E2051" s="5" t="s">
        <v>6241</v>
      </c>
      <c r="F2051" s="6" t="s">
        <v>6242</v>
      </c>
    </row>
    <row r="2052">
      <c r="A2052" s="5" t="s">
        <v>25</v>
      </c>
      <c r="B2052" s="5" t="s">
        <v>279</v>
      </c>
      <c r="C2052" s="5" t="s">
        <v>6243</v>
      </c>
      <c r="D2052" s="5" t="s">
        <v>468</v>
      </c>
      <c r="E2052" s="5" t="s">
        <v>6244</v>
      </c>
      <c r="F2052" s="6" t="s">
        <v>6245</v>
      </c>
    </row>
    <row r="2053">
      <c r="A2053" s="5" t="s">
        <v>25</v>
      </c>
      <c r="B2053" s="5" t="s">
        <v>279</v>
      </c>
      <c r="C2053" s="5" t="s">
        <v>6246</v>
      </c>
      <c r="D2053" s="5" t="s">
        <v>468</v>
      </c>
      <c r="E2053" s="5" t="s">
        <v>6247</v>
      </c>
      <c r="F2053" s="6" t="s">
        <v>6248</v>
      </c>
    </row>
    <row r="2054">
      <c r="A2054" s="5" t="s">
        <v>25</v>
      </c>
      <c r="B2054" s="5" t="s">
        <v>279</v>
      </c>
      <c r="C2054" s="5" t="s">
        <v>6249</v>
      </c>
      <c r="D2054" s="5" t="s">
        <v>468</v>
      </c>
      <c r="E2054" s="5"/>
      <c r="F2054" s="6" t="s">
        <v>6250</v>
      </c>
    </row>
    <row r="2055">
      <c r="A2055" s="5" t="s">
        <v>25</v>
      </c>
      <c r="B2055" s="5" t="s">
        <v>279</v>
      </c>
      <c r="C2055" s="5" t="s">
        <v>6251</v>
      </c>
      <c r="D2055" s="5" t="s">
        <v>468</v>
      </c>
      <c r="E2055" s="5" t="s">
        <v>6252</v>
      </c>
      <c r="F2055" s="6" t="s">
        <v>6253</v>
      </c>
    </row>
    <row r="2056">
      <c r="A2056" s="5" t="s">
        <v>25</v>
      </c>
      <c r="B2056" s="5" t="s">
        <v>279</v>
      </c>
      <c r="C2056" s="5" t="s">
        <v>279</v>
      </c>
      <c r="D2056" s="5" t="s">
        <v>468</v>
      </c>
      <c r="E2056" s="5" t="s">
        <v>6241</v>
      </c>
      <c r="F2056" s="6" t="s">
        <v>6254</v>
      </c>
    </row>
    <row r="2057">
      <c r="A2057" s="5" t="s">
        <v>25</v>
      </c>
      <c r="B2057" s="5" t="s">
        <v>279</v>
      </c>
      <c r="C2057" s="5" t="s">
        <v>6255</v>
      </c>
      <c r="D2057" s="5" t="s">
        <v>468</v>
      </c>
      <c r="E2057" s="5" t="s">
        <v>6241</v>
      </c>
      <c r="F2057" s="6" t="s">
        <v>6256</v>
      </c>
    </row>
    <row r="2058">
      <c r="A2058" s="5" t="s">
        <v>25</v>
      </c>
      <c r="B2058" s="5" t="s">
        <v>279</v>
      </c>
      <c r="C2058" s="5" t="s">
        <v>6257</v>
      </c>
      <c r="D2058" s="5" t="s">
        <v>468</v>
      </c>
      <c r="E2058" s="5" t="s">
        <v>6241</v>
      </c>
      <c r="F2058" s="6" t="s">
        <v>6258</v>
      </c>
    </row>
    <row r="2059">
      <c r="A2059" s="5" t="s">
        <v>25</v>
      </c>
      <c r="B2059" s="5" t="s">
        <v>279</v>
      </c>
      <c r="C2059" s="5" t="s">
        <v>6259</v>
      </c>
      <c r="D2059" s="5" t="s">
        <v>468</v>
      </c>
      <c r="E2059" s="5" t="s">
        <v>6260</v>
      </c>
      <c r="F2059" s="6" t="s">
        <v>6261</v>
      </c>
    </row>
    <row r="2060">
      <c r="A2060" s="5" t="s">
        <v>25</v>
      </c>
      <c r="B2060" s="5" t="s">
        <v>279</v>
      </c>
      <c r="C2060" s="5" t="s">
        <v>6262</v>
      </c>
      <c r="D2060" s="5" t="s">
        <v>468</v>
      </c>
      <c r="E2060" s="5" t="s">
        <v>6263</v>
      </c>
      <c r="F2060" s="6" t="s">
        <v>6264</v>
      </c>
    </row>
    <row r="2061">
      <c r="A2061" s="5" t="s">
        <v>25</v>
      </c>
      <c r="B2061" s="5" t="s">
        <v>279</v>
      </c>
      <c r="C2061" s="5" t="s">
        <v>6265</v>
      </c>
      <c r="D2061" s="5" t="s">
        <v>468</v>
      </c>
      <c r="E2061" s="5"/>
      <c r="F2061" s="6" t="s">
        <v>6266</v>
      </c>
    </row>
    <row r="2062">
      <c r="A2062" s="5" t="s">
        <v>25</v>
      </c>
      <c r="B2062" s="5" t="s">
        <v>279</v>
      </c>
      <c r="C2062" s="5" t="s">
        <v>6267</v>
      </c>
      <c r="D2062" s="5" t="s">
        <v>468</v>
      </c>
      <c r="E2062" s="5" t="s">
        <v>6268</v>
      </c>
      <c r="F2062" s="6" t="s">
        <v>6269</v>
      </c>
    </row>
    <row r="2063">
      <c r="A2063" s="5" t="s">
        <v>25</v>
      </c>
      <c r="B2063" s="5" t="s">
        <v>279</v>
      </c>
      <c r="C2063" s="5" t="s">
        <v>6270</v>
      </c>
      <c r="D2063" s="5" t="s">
        <v>468</v>
      </c>
      <c r="E2063" s="5" t="s">
        <v>6271</v>
      </c>
      <c r="F2063" s="6" t="s">
        <v>6272</v>
      </c>
    </row>
    <row r="2064">
      <c r="A2064" s="5" t="s">
        <v>25</v>
      </c>
      <c r="B2064" s="5" t="s">
        <v>280</v>
      </c>
      <c r="C2064" s="5" t="s">
        <v>6273</v>
      </c>
      <c r="D2064" s="5" t="s">
        <v>468</v>
      </c>
      <c r="E2064" s="5" t="s">
        <v>6274</v>
      </c>
      <c r="F2064" s="6" t="s">
        <v>6275</v>
      </c>
    </row>
    <row r="2065">
      <c r="A2065" s="5" t="s">
        <v>25</v>
      </c>
      <c r="B2065" s="5" t="s">
        <v>280</v>
      </c>
      <c r="C2065" s="5" t="s">
        <v>6276</v>
      </c>
      <c r="D2065" s="5" t="s">
        <v>468</v>
      </c>
      <c r="E2065" s="5" t="s">
        <v>6277</v>
      </c>
      <c r="F2065" s="6" t="s">
        <v>6278</v>
      </c>
    </row>
    <row r="2066">
      <c r="A2066" s="5" t="s">
        <v>25</v>
      </c>
      <c r="B2066" s="5" t="s">
        <v>280</v>
      </c>
      <c r="C2066" s="5" t="s">
        <v>6279</v>
      </c>
      <c r="D2066" s="5" t="s">
        <v>468</v>
      </c>
      <c r="E2066" s="5" t="s">
        <v>6280</v>
      </c>
      <c r="F2066" s="6" t="s">
        <v>6281</v>
      </c>
    </row>
    <row r="2067">
      <c r="A2067" s="5" t="s">
        <v>25</v>
      </c>
      <c r="B2067" s="5" t="s">
        <v>280</v>
      </c>
      <c r="C2067" s="5" t="s">
        <v>6282</v>
      </c>
      <c r="D2067" s="5" t="s">
        <v>468</v>
      </c>
      <c r="E2067" s="5" t="s">
        <v>6056</v>
      </c>
      <c r="F2067" s="6" t="s">
        <v>6283</v>
      </c>
    </row>
    <row r="2068">
      <c r="A2068" s="5" t="s">
        <v>25</v>
      </c>
      <c r="B2068" s="5" t="s">
        <v>280</v>
      </c>
      <c r="C2068" s="5" t="s">
        <v>6284</v>
      </c>
      <c r="D2068" s="5" t="s">
        <v>468</v>
      </c>
      <c r="E2068" s="5" t="s">
        <v>6285</v>
      </c>
      <c r="F2068" s="6" t="s">
        <v>6286</v>
      </c>
    </row>
    <row r="2069">
      <c r="A2069" s="5" t="s">
        <v>25</v>
      </c>
      <c r="B2069" s="5" t="s">
        <v>280</v>
      </c>
      <c r="C2069" s="5" t="s">
        <v>6287</v>
      </c>
      <c r="D2069" s="5" t="s">
        <v>468</v>
      </c>
      <c r="E2069" s="5" t="s">
        <v>6288</v>
      </c>
      <c r="F2069" s="6" t="s">
        <v>6289</v>
      </c>
    </row>
    <row r="2070">
      <c r="A2070" s="5" t="s">
        <v>25</v>
      </c>
      <c r="B2070" s="5" t="s">
        <v>280</v>
      </c>
      <c r="C2070" s="5" t="s">
        <v>6290</v>
      </c>
      <c r="D2070" s="5" t="s">
        <v>468</v>
      </c>
      <c r="E2070" s="5" t="s">
        <v>6291</v>
      </c>
      <c r="F2070" s="6" t="s">
        <v>6292</v>
      </c>
    </row>
    <row r="2071">
      <c r="A2071" s="5" t="s">
        <v>25</v>
      </c>
      <c r="B2071" s="5" t="s">
        <v>280</v>
      </c>
      <c r="C2071" s="5" t="s">
        <v>6293</v>
      </c>
      <c r="D2071" s="5" t="s">
        <v>468</v>
      </c>
      <c r="E2071" s="5" t="s">
        <v>6294</v>
      </c>
      <c r="F2071" s="6" t="s">
        <v>6295</v>
      </c>
    </row>
    <row r="2072">
      <c r="A2072" s="5" t="s">
        <v>25</v>
      </c>
      <c r="B2072" s="5" t="s">
        <v>280</v>
      </c>
      <c r="C2072" s="5" t="s">
        <v>6296</v>
      </c>
      <c r="D2072" s="5" t="s">
        <v>468</v>
      </c>
      <c r="E2072" s="5" t="s">
        <v>6297</v>
      </c>
      <c r="F2072" s="6" t="s">
        <v>6298</v>
      </c>
    </row>
    <row r="2073">
      <c r="A2073" s="5" t="s">
        <v>25</v>
      </c>
      <c r="B2073" s="5" t="s">
        <v>280</v>
      </c>
      <c r="C2073" s="5" t="s">
        <v>6299</v>
      </c>
      <c r="D2073" s="5" t="s">
        <v>468</v>
      </c>
      <c r="E2073" s="5"/>
      <c r="F2073" s="6" t="s">
        <v>6300</v>
      </c>
    </row>
    <row r="2074">
      <c r="A2074" s="5" t="s">
        <v>25</v>
      </c>
      <c r="B2074" s="5" t="s">
        <v>280</v>
      </c>
      <c r="C2074" s="5" t="s">
        <v>6301</v>
      </c>
      <c r="D2074" s="5" t="s">
        <v>468</v>
      </c>
      <c r="E2074" s="5"/>
      <c r="F2074" s="6" t="s">
        <v>6302</v>
      </c>
    </row>
    <row r="2075">
      <c r="A2075" s="5" t="s">
        <v>25</v>
      </c>
      <c r="B2075" s="5" t="s">
        <v>280</v>
      </c>
      <c r="C2075" s="5" t="s">
        <v>6303</v>
      </c>
      <c r="D2075" s="5" t="s">
        <v>468</v>
      </c>
      <c r="E2075" s="5" t="s">
        <v>6304</v>
      </c>
      <c r="F2075" s="6" t="s">
        <v>6305</v>
      </c>
    </row>
    <row r="2076">
      <c r="A2076" s="5" t="s">
        <v>25</v>
      </c>
      <c r="B2076" s="5" t="s">
        <v>280</v>
      </c>
      <c r="C2076" s="5" t="s">
        <v>6306</v>
      </c>
      <c r="D2076" s="5" t="s">
        <v>468</v>
      </c>
      <c r="E2076" s="5" t="s">
        <v>6307</v>
      </c>
      <c r="F2076" s="6" t="s">
        <v>6308</v>
      </c>
    </row>
    <row r="2077">
      <c r="A2077" s="5" t="s">
        <v>25</v>
      </c>
      <c r="B2077" s="5" t="s">
        <v>280</v>
      </c>
      <c r="C2077" s="5" t="s">
        <v>6309</v>
      </c>
      <c r="D2077" s="5" t="s">
        <v>468</v>
      </c>
      <c r="E2077" s="5" t="s">
        <v>6310</v>
      </c>
      <c r="F2077" s="6" t="s">
        <v>6311</v>
      </c>
    </row>
    <row r="2078">
      <c r="A2078" s="5" t="s">
        <v>25</v>
      </c>
      <c r="B2078" s="5" t="s">
        <v>280</v>
      </c>
      <c r="C2078" s="5" t="s">
        <v>6312</v>
      </c>
      <c r="D2078" s="5" t="s">
        <v>468</v>
      </c>
      <c r="E2078" s="5" t="s">
        <v>6313</v>
      </c>
      <c r="F2078" s="6" t="s">
        <v>6314</v>
      </c>
    </row>
    <row r="2079">
      <c r="A2079" s="5" t="s">
        <v>25</v>
      </c>
      <c r="B2079" s="5" t="s">
        <v>280</v>
      </c>
      <c r="C2079" s="5" t="s">
        <v>6315</v>
      </c>
      <c r="D2079" s="5" t="s">
        <v>468</v>
      </c>
      <c r="E2079" s="5"/>
      <c r="F2079" s="6" t="s">
        <v>6316</v>
      </c>
    </row>
    <row r="2080">
      <c r="A2080" s="5" t="s">
        <v>25</v>
      </c>
      <c r="B2080" s="5" t="s">
        <v>280</v>
      </c>
      <c r="C2080" s="5" t="s">
        <v>6317</v>
      </c>
      <c r="D2080" s="5" t="s">
        <v>468</v>
      </c>
      <c r="E2080" s="5" t="s">
        <v>6318</v>
      </c>
      <c r="F2080" s="6" t="s">
        <v>6319</v>
      </c>
    </row>
    <row r="2081">
      <c r="A2081" s="5" t="s">
        <v>25</v>
      </c>
      <c r="B2081" s="5" t="s">
        <v>280</v>
      </c>
      <c r="C2081" s="5" t="s">
        <v>6320</v>
      </c>
      <c r="D2081" s="5" t="s">
        <v>468</v>
      </c>
      <c r="E2081" s="5" t="s">
        <v>6321</v>
      </c>
      <c r="F2081" s="6" t="s">
        <v>6322</v>
      </c>
    </row>
    <row r="2082">
      <c r="A2082" s="5" t="s">
        <v>25</v>
      </c>
      <c r="B2082" s="5" t="s">
        <v>280</v>
      </c>
      <c r="C2082" s="5" t="s">
        <v>6323</v>
      </c>
      <c r="D2082" s="5" t="s">
        <v>468</v>
      </c>
      <c r="E2082" s="5" t="s">
        <v>6241</v>
      </c>
      <c r="F2082" s="6" t="s">
        <v>6324</v>
      </c>
    </row>
    <row r="2083">
      <c r="A2083" s="5" t="s">
        <v>25</v>
      </c>
      <c r="B2083" s="5" t="s">
        <v>280</v>
      </c>
      <c r="C2083" s="5" t="s">
        <v>6325</v>
      </c>
      <c r="D2083" s="5" t="s">
        <v>468</v>
      </c>
      <c r="E2083" s="5" t="s">
        <v>6326</v>
      </c>
      <c r="F2083" s="6" t="s">
        <v>6327</v>
      </c>
    </row>
    <row r="2084">
      <c r="A2084" s="5" t="s">
        <v>25</v>
      </c>
      <c r="B2084" s="5" t="s">
        <v>280</v>
      </c>
      <c r="C2084" s="5" t="s">
        <v>6328</v>
      </c>
      <c r="D2084" s="5" t="s">
        <v>468</v>
      </c>
      <c r="E2084" s="5" t="s">
        <v>6329</v>
      </c>
      <c r="F2084" s="6" t="s">
        <v>6330</v>
      </c>
    </row>
    <row r="2085">
      <c r="A2085" s="5" t="s">
        <v>25</v>
      </c>
      <c r="B2085" s="5" t="s">
        <v>280</v>
      </c>
      <c r="C2085" s="5" t="s">
        <v>6331</v>
      </c>
      <c r="D2085" s="5" t="s">
        <v>468</v>
      </c>
      <c r="E2085" s="5" t="s">
        <v>6332</v>
      </c>
      <c r="F2085" s="6" t="s">
        <v>6333</v>
      </c>
    </row>
    <row r="2086">
      <c r="A2086" s="5" t="s">
        <v>25</v>
      </c>
      <c r="B2086" s="5" t="s">
        <v>280</v>
      </c>
      <c r="C2086" s="5" t="s">
        <v>6334</v>
      </c>
      <c r="D2086" s="5" t="s">
        <v>468</v>
      </c>
      <c r="E2086" s="5" t="s">
        <v>6335</v>
      </c>
      <c r="F2086" s="6" t="s">
        <v>6336</v>
      </c>
    </row>
    <row r="2087">
      <c r="A2087" s="5" t="s">
        <v>25</v>
      </c>
      <c r="B2087" s="5" t="s">
        <v>280</v>
      </c>
      <c r="C2087" s="5" t="s">
        <v>6337</v>
      </c>
      <c r="D2087" s="5" t="s">
        <v>468</v>
      </c>
      <c r="E2087" s="5" t="s">
        <v>6318</v>
      </c>
      <c r="F2087" s="6" t="s">
        <v>6338</v>
      </c>
    </row>
    <row r="2088">
      <c r="A2088" s="5" t="s">
        <v>25</v>
      </c>
      <c r="B2088" s="5" t="s">
        <v>280</v>
      </c>
      <c r="C2088" s="5" t="s">
        <v>6339</v>
      </c>
      <c r="D2088" s="5" t="s">
        <v>468</v>
      </c>
      <c r="E2088" s="5"/>
      <c r="F2088" s="6" t="s">
        <v>6340</v>
      </c>
    </row>
    <row r="2089">
      <c r="A2089" s="5" t="s">
        <v>25</v>
      </c>
      <c r="B2089" s="5" t="s">
        <v>280</v>
      </c>
      <c r="C2089" s="5" t="s">
        <v>6341</v>
      </c>
      <c r="D2089" s="5" t="s">
        <v>468</v>
      </c>
      <c r="E2089" s="5" t="s">
        <v>6342</v>
      </c>
      <c r="F2089" s="6" t="s">
        <v>6343</v>
      </c>
    </row>
    <row r="2090">
      <c r="A2090" s="5" t="s">
        <v>25</v>
      </c>
      <c r="B2090" s="5" t="s">
        <v>281</v>
      </c>
      <c r="C2090" s="5" t="s">
        <v>6344</v>
      </c>
      <c r="D2090" s="5" t="s">
        <v>548</v>
      </c>
      <c r="E2090" s="5" t="s">
        <v>6345</v>
      </c>
      <c r="F2090" s="6" t="s">
        <v>6346</v>
      </c>
    </row>
    <row r="2091">
      <c r="A2091" s="5" t="s">
        <v>25</v>
      </c>
      <c r="B2091" s="5" t="s">
        <v>281</v>
      </c>
      <c r="C2091" s="5" t="s">
        <v>6347</v>
      </c>
      <c r="D2091" s="5" t="s">
        <v>468</v>
      </c>
      <c r="E2091" s="5" t="s">
        <v>6348</v>
      </c>
      <c r="F2091" s="6" t="s">
        <v>6349</v>
      </c>
    </row>
    <row r="2092">
      <c r="A2092" s="5" t="s">
        <v>25</v>
      </c>
      <c r="B2092" s="5" t="s">
        <v>281</v>
      </c>
      <c r="C2092" s="5" t="s">
        <v>6350</v>
      </c>
      <c r="D2092" s="5" t="s">
        <v>468</v>
      </c>
      <c r="E2092" s="5" t="s">
        <v>6351</v>
      </c>
      <c r="F2092" s="6" t="s">
        <v>6352</v>
      </c>
    </row>
    <row r="2093">
      <c r="A2093" s="5" t="s">
        <v>25</v>
      </c>
      <c r="B2093" s="5" t="s">
        <v>282</v>
      </c>
      <c r="C2093" s="5" t="s">
        <v>6353</v>
      </c>
      <c r="D2093" s="5" t="s">
        <v>468</v>
      </c>
      <c r="E2093" s="5" t="s">
        <v>6354</v>
      </c>
      <c r="F2093" s="6" t="s">
        <v>6355</v>
      </c>
    </row>
    <row r="2094">
      <c r="A2094" s="5" t="s">
        <v>25</v>
      </c>
      <c r="B2094" s="5" t="s">
        <v>282</v>
      </c>
      <c r="C2094" s="5" t="s">
        <v>6356</v>
      </c>
      <c r="D2094" s="5" t="s">
        <v>468</v>
      </c>
      <c r="E2094" s="5" t="s">
        <v>6357</v>
      </c>
      <c r="F2094" s="6" t="s">
        <v>6358</v>
      </c>
    </row>
    <row r="2095">
      <c r="A2095" s="5" t="s">
        <v>25</v>
      </c>
      <c r="B2095" s="5" t="s">
        <v>282</v>
      </c>
      <c r="C2095" s="5" t="s">
        <v>6359</v>
      </c>
      <c r="D2095" s="5" t="s">
        <v>468</v>
      </c>
      <c r="E2095" s="5" t="s">
        <v>6360</v>
      </c>
      <c r="F2095" s="6" t="s">
        <v>6361</v>
      </c>
    </row>
    <row r="2096">
      <c r="A2096" s="5" t="s">
        <v>25</v>
      </c>
      <c r="B2096" s="5" t="s">
        <v>283</v>
      </c>
      <c r="C2096" s="5" t="s">
        <v>6362</v>
      </c>
      <c r="D2096" s="5" t="s">
        <v>468</v>
      </c>
      <c r="E2096" s="5" t="s">
        <v>3522</v>
      </c>
      <c r="F2096" s="6" t="s">
        <v>6363</v>
      </c>
    </row>
    <row r="2097">
      <c r="A2097" s="5" t="s">
        <v>25</v>
      </c>
      <c r="B2097" s="5" t="s">
        <v>283</v>
      </c>
      <c r="C2097" s="5" t="s">
        <v>6364</v>
      </c>
      <c r="D2097" s="5" t="s">
        <v>468</v>
      </c>
      <c r="E2097" s="5" t="s">
        <v>6365</v>
      </c>
      <c r="F2097" s="6" t="s">
        <v>6366</v>
      </c>
    </row>
    <row r="2098">
      <c r="A2098" s="5" t="s">
        <v>25</v>
      </c>
      <c r="B2098" s="5" t="s">
        <v>283</v>
      </c>
      <c r="C2098" s="5" t="s">
        <v>6367</v>
      </c>
      <c r="D2098" s="5" t="s">
        <v>468</v>
      </c>
      <c r="E2098" s="5" t="s">
        <v>6368</v>
      </c>
      <c r="F2098" s="6" t="s">
        <v>6369</v>
      </c>
    </row>
    <row r="2099">
      <c r="A2099" s="5" t="s">
        <v>25</v>
      </c>
      <c r="B2099" s="5" t="s">
        <v>283</v>
      </c>
      <c r="C2099" s="5" t="s">
        <v>6370</v>
      </c>
      <c r="D2099" s="5" t="s">
        <v>468</v>
      </c>
      <c r="E2099" s="5" t="s">
        <v>6371</v>
      </c>
      <c r="F2099" s="6" t="s">
        <v>6372</v>
      </c>
    </row>
    <row r="2100">
      <c r="A2100" s="5" t="s">
        <v>25</v>
      </c>
      <c r="B2100" s="5" t="s">
        <v>283</v>
      </c>
      <c r="C2100" s="5" t="s">
        <v>6373</v>
      </c>
      <c r="D2100" s="5" t="s">
        <v>468</v>
      </c>
      <c r="E2100" s="5" t="s">
        <v>6374</v>
      </c>
      <c r="F2100" s="6" t="s">
        <v>6375</v>
      </c>
    </row>
    <row r="2101">
      <c r="A2101" s="5" t="s">
        <v>25</v>
      </c>
      <c r="B2101" s="5" t="s">
        <v>283</v>
      </c>
      <c r="C2101" s="5" t="s">
        <v>6376</v>
      </c>
      <c r="D2101" s="5" t="s">
        <v>468</v>
      </c>
      <c r="E2101" s="5" t="s">
        <v>6377</v>
      </c>
      <c r="F2101" s="6" t="s">
        <v>6378</v>
      </c>
    </row>
    <row r="2102">
      <c r="A2102" s="5" t="s">
        <v>25</v>
      </c>
      <c r="B2102" s="5" t="s">
        <v>283</v>
      </c>
      <c r="C2102" s="5" t="s">
        <v>6379</v>
      </c>
      <c r="D2102" s="5" t="s">
        <v>548</v>
      </c>
      <c r="E2102" s="5"/>
      <c r="F2102" s="6" t="s">
        <v>6380</v>
      </c>
    </row>
    <row r="2103">
      <c r="A2103" s="5" t="s">
        <v>25</v>
      </c>
      <c r="B2103" s="5" t="s">
        <v>283</v>
      </c>
      <c r="C2103" s="5" t="s">
        <v>6381</v>
      </c>
      <c r="D2103" s="5" t="s">
        <v>468</v>
      </c>
      <c r="E2103" s="5" t="s">
        <v>6382</v>
      </c>
      <c r="F2103" s="6" t="s">
        <v>6383</v>
      </c>
    </row>
    <row r="2104">
      <c r="A2104" s="5" t="s">
        <v>25</v>
      </c>
      <c r="B2104" s="5" t="s">
        <v>283</v>
      </c>
      <c r="C2104" s="5" t="s">
        <v>6384</v>
      </c>
      <c r="D2104" s="5" t="s">
        <v>468</v>
      </c>
      <c r="E2104" s="5" t="s">
        <v>6385</v>
      </c>
      <c r="F2104" s="6" t="s">
        <v>6386</v>
      </c>
    </row>
    <row r="2105">
      <c r="A2105" s="5" t="s">
        <v>25</v>
      </c>
      <c r="B2105" s="5" t="s">
        <v>283</v>
      </c>
      <c r="C2105" s="5" t="s">
        <v>6387</v>
      </c>
      <c r="D2105" s="5" t="s">
        <v>468</v>
      </c>
      <c r="E2105" s="5" t="s">
        <v>6388</v>
      </c>
      <c r="F2105" s="6" t="s">
        <v>6389</v>
      </c>
    </row>
    <row r="2106">
      <c r="A2106" s="5" t="s">
        <v>25</v>
      </c>
      <c r="B2106" s="5" t="s">
        <v>283</v>
      </c>
      <c r="C2106" s="5" t="s">
        <v>6390</v>
      </c>
      <c r="D2106" s="5" t="s">
        <v>468</v>
      </c>
      <c r="E2106" s="5" t="s">
        <v>6391</v>
      </c>
      <c r="F2106" s="6" t="s">
        <v>6392</v>
      </c>
    </row>
    <row r="2107">
      <c r="A2107" s="5" t="s">
        <v>25</v>
      </c>
      <c r="B2107" s="5" t="s">
        <v>283</v>
      </c>
      <c r="C2107" s="5" t="s">
        <v>6393</v>
      </c>
      <c r="D2107" s="5" t="s">
        <v>468</v>
      </c>
      <c r="E2107" s="5" t="s">
        <v>6394</v>
      </c>
      <c r="F2107" s="6" t="s">
        <v>6395</v>
      </c>
    </row>
    <row r="2108">
      <c r="A2108" s="5" t="s">
        <v>25</v>
      </c>
      <c r="B2108" s="5" t="s">
        <v>283</v>
      </c>
      <c r="C2108" s="5" t="s">
        <v>6396</v>
      </c>
      <c r="D2108" s="5" t="s">
        <v>540</v>
      </c>
      <c r="E2108" s="5" t="s">
        <v>6397</v>
      </c>
      <c r="F2108" s="6" t="s">
        <v>6398</v>
      </c>
    </row>
    <row r="2109">
      <c r="A2109" s="5" t="s">
        <v>25</v>
      </c>
      <c r="B2109" s="5" t="s">
        <v>283</v>
      </c>
      <c r="C2109" s="5" t="s">
        <v>6399</v>
      </c>
      <c r="D2109" s="5" t="s">
        <v>468</v>
      </c>
      <c r="E2109" s="5" t="s">
        <v>6400</v>
      </c>
      <c r="F2109" s="6" t="s">
        <v>6401</v>
      </c>
    </row>
    <row r="2110">
      <c r="A2110" s="5" t="s">
        <v>25</v>
      </c>
      <c r="B2110" s="5" t="s">
        <v>283</v>
      </c>
      <c r="C2110" s="5" t="s">
        <v>283</v>
      </c>
      <c r="D2110" s="5" t="s">
        <v>468</v>
      </c>
      <c r="E2110" s="5" t="s">
        <v>6402</v>
      </c>
      <c r="F2110" s="6" t="s">
        <v>6403</v>
      </c>
    </row>
    <row r="2111">
      <c r="A2111" s="5" t="s">
        <v>25</v>
      </c>
      <c r="B2111" s="5" t="s">
        <v>283</v>
      </c>
      <c r="C2111" s="5" t="s">
        <v>6404</v>
      </c>
      <c r="D2111" s="5" t="s">
        <v>468</v>
      </c>
      <c r="E2111" s="5" t="s">
        <v>6405</v>
      </c>
      <c r="F2111" s="6" t="s">
        <v>6406</v>
      </c>
    </row>
    <row r="2112">
      <c r="A2112" s="5" t="s">
        <v>25</v>
      </c>
      <c r="B2112" s="5" t="s">
        <v>283</v>
      </c>
      <c r="C2112" s="5" t="s">
        <v>6407</v>
      </c>
      <c r="D2112" s="5" t="s">
        <v>468</v>
      </c>
      <c r="E2112" s="5" t="s">
        <v>6408</v>
      </c>
      <c r="F2112" s="6" t="s">
        <v>6409</v>
      </c>
    </row>
    <row r="2113">
      <c r="A2113" s="5" t="s">
        <v>25</v>
      </c>
      <c r="B2113" s="5" t="s">
        <v>284</v>
      </c>
      <c r="C2113" s="5" t="s">
        <v>6410</v>
      </c>
      <c r="D2113" s="5" t="s">
        <v>468</v>
      </c>
      <c r="E2113" s="5" t="s">
        <v>6411</v>
      </c>
      <c r="F2113" s="6" t="s">
        <v>6412</v>
      </c>
    </row>
    <row r="2114">
      <c r="A2114" s="5" t="s">
        <v>25</v>
      </c>
      <c r="B2114" s="5" t="s">
        <v>284</v>
      </c>
      <c r="C2114" s="5" t="s">
        <v>6413</v>
      </c>
      <c r="D2114" s="5" t="s">
        <v>548</v>
      </c>
      <c r="E2114" s="5" t="s">
        <v>6414</v>
      </c>
      <c r="F2114" s="6" t="s">
        <v>6415</v>
      </c>
    </row>
    <row r="2115">
      <c r="A2115" s="5" t="s">
        <v>25</v>
      </c>
      <c r="B2115" s="5" t="s">
        <v>284</v>
      </c>
      <c r="C2115" s="5" t="s">
        <v>284</v>
      </c>
      <c r="D2115" s="5" t="s">
        <v>468</v>
      </c>
      <c r="E2115" s="5" t="s">
        <v>6416</v>
      </c>
      <c r="F2115" s="6" t="s">
        <v>6417</v>
      </c>
    </row>
    <row r="2116">
      <c r="A2116" s="5" t="s">
        <v>25</v>
      </c>
      <c r="B2116" s="5" t="s">
        <v>284</v>
      </c>
      <c r="C2116" s="5" t="s">
        <v>6418</v>
      </c>
      <c r="D2116" s="5" t="s">
        <v>468</v>
      </c>
      <c r="E2116" s="5" t="s">
        <v>6419</v>
      </c>
      <c r="F2116" s="6" t="s">
        <v>6420</v>
      </c>
    </row>
    <row r="2117">
      <c r="A2117" s="5" t="s">
        <v>25</v>
      </c>
      <c r="B2117" s="5" t="s">
        <v>284</v>
      </c>
      <c r="C2117" s="5" t="s">
        <v>6421</v>
      </c>
      <c r="D2117" s="5" t="s">
        <v>468</v>
      </c>
      <c r="E2117" s="5" t="s">
        <v>6422</v>
      </c>
      <c r="F2117" s="6" t="s">
        <v>6423</v>
      </c>
    </row>
    <row r="2118">
      <c r="A2118" s="5" t="s">
        <v>25</v>
      </c>
      <c r="B2118" s="5" t="s">
        <v>284</v>
      </c>
      <c r="C2118" s="5" t="s">
        <v>6424</v>
      </c>
      <c r="D2118" s="5" t="s">
        <v>468</v>
      </c>
      <c r="E2118" s="5" t="s">
        <v>6425</v>
      </c>
      <c r="F2118" s="6" t="s">
        <v>6426</v>
      </c>
    </row>
    <row r="2119">
      <c r="A2119" s="5" t="s">
        <v>25</v>
      </c>
      <c r="B2119" s="5" t="s">
        <v>284</v>
      </c>
      <c r="C2119" s="5" t="s">
        <v>6427</v>
      </c>
      <c r="D2119" s="5" t="s">
        <v>468</v>
      </c>
      <c r="E2119" s="5" t="s">
        <v>6428</v>
      </c>
      <c r="F2119" s="6" t="s">
        <v>6429</v>
      </c>
    </row>
    <row r="2120">
      <c r="A2120" s="5" t="s">
        <v>25</v>
      </c>
      <c r="B2120" s="5" t="s">
        <v>284</v>
      </c>
      <c r="C2120" s="5" t="s">
        <v>6430</v>
      </c>
      <c r="D2120" s="5" t="s">
        <v>468</v>
      </c>
      <c r="E2120" s="5" t="s">
        <v>6431</v>
      </c>
      <c r="F2120" s="6" t="s">
        <v>6432</v>
      </c>
    </row>
    <row r="2121">
      <c r="A2121" s="5" t="s">
        <v>25</v>
      </c>
      <c r="B2121" s="5" t="s">
        <v>284</v>
      </c>
      <c r="C2121" s="5" t="s">
        <v>6433</v>
      </c>
      <c r="D2121" s="5" t="s">
        <v>468</v>
      </c>
      <c r="E2121" s="5" t="s">
        <v>6434</v>
      </c>
      <c r="F2121" s="6" t="s">
        <v>6435</v>
      </c>
    </row>
    <row r="2122">
      <c r="A2122" s="5" t="s">
        <v>25</v>
      </c>
      <c r="B2122" s="5" t="s">
        <v>284</v>
      </c>
      <c r="C2122" s="5" t="s">
        <v>6436</v>
      </c>
      <c r="D2122" s="5" t="s">
        <v>468</v>
      </c>
      <c r="E2122" s="5" t="s">
        <v>6437</v>
      </c>
      <c r="F2122" s="6" t="s">
        <v>6438</v>
      </c>
    </row>
    <row r="2123">
      <c r="A2123" s="5" t="s">
        <v>25</v>
      </c>
      <c r="B2123" s="5" t="s">
        <v>284</v>
      </c>
      <c r="C2123" s="5" t="s">
        <v>6439</v>
      </c>
      <c r="D2123" s="5" t="s">
        <v>548</v>
      </c>
      <c r="E2123" s="5" t="s">
        <v>6440</v>
      </c>
      <c r="F2123" s="6" t="s">
        <v>6441</v>
      </c>
    </row>
    <row r="2124">
      <c r="A2124" s="5" t="s">
        <v>25</v>
      </c>
      <c r="B2124" s="5" t="s">
        <v>284</v>
      </c>
      <c r="C2124" s="5" t="s">
        <v>6442</v>
      </c>
      <c r="D2124" s="5" t="s">
        <v>548</v>
      </c>
      <c r="E2124" s="5" t="s">
        <v>6443</v>
      </c>
      <c r="F2124" s="6" t="s">
        <v>6444</v>
      </c>
    </row>
    <row r="2125">
      <c r="A2125" s="5" t="s">
        <v>25</v>
      </c>
      <c r="B2125" s="5" t="s">
        <v>284</v>
      </c>
      <c r="C2125" s="5" t="s">
        <v>6445</v>
      </c>
      <c r="D2125" s="5" t="s">
        <v>468</v>
      </c>
      <c r="E2125" s="5" t="s">
        <v>6446</v>
      </c>
      <c r="F2125" s="6" t="s">
        <v>6447</v>
      </c>
    </row>
    <row r="2126">
      <c r="A2126" s="5" t="s">
        <v>25</v>
      </c>
      <c r="B2126" s="5" t="s">
        <v>284</v>
      </c>
      <c r="C2126" s="5" t="s">
        <v>6448</v>
      </c>
      <c r="D2126" s="5" t="s">
        <v>468</v>
      </c>
      <c r="E2126" s="5" t="s">
        <v>6449</v>
      </c>
      <c r="F2126" s="6" t="s">
        <v>6450</v>
      </c>
    </row>
    <row r="2127">
      <c r="A2127" s="5" t="s">
        <v>25</v>
      </c>
      <c r="B2127" s="5" t="s">
        <v>284</v>
      </c>
      <c r="C2127" s="5" t="s">
        <v>6451</v>
      </c>
      <c r="D2127" s="5" t="s">
        <v>468</v>
      </c>
      <c r="E2127" s="5" t="s">
        <v>6452</v>
      </c>
      <c r="F2127" s="6" t="s">
        <v>6453</v>
      </c>
    </row>
    <row r="2128">
      <c r="A2128" s="5" t="s">
        <v>25</v>
      </c>
      <c r="B2128" s="5" t="s">
        <v>284</v>
      </c>
      <c r="C2128" s="5" t="s">
        <v>6454</v>
      </c>
      <c r="D2128" s="5" t="s">
        <v>468</v>
      </c>
      <c r="E2128" s="5" t="s">
        <v>6455</v>
      </c>
      <c r="F2128" s="6" t="s">
        <v>6456</v>
      </c>
    </row>
    <row r="2129">
      <c r="A2129" s="5" t="s">
        <v>25</v>
      </c>
      <c r="B2129" s="5" t="s">
        <v>284</v>
      </c>
      <c r="C2129" s="5" t="s">
        <v>6457</v>
      </c>
      <c r="D2129" s="5" t="s">
        <v>468</v>
      </c>
      <c r="E2129" s="5" t="s">
        <v>6458</v>
      </c>
      <c r="F2129" s="6" t="s">
        <v>6459</v>
      </c>
    </row>
    <row r="2130">
      <c r="A2130" s="5" t="s">
        <v>25</v>
      </c>
      <c r="B2130" s="5" t="s">
        <v>284</v>
      </c>
      <c r="C2130" s="5" t="s">
        <v>6460</v>
      </c>
      <c r="D2130" s="5" t="s">
        <v>468</v>
      </c>
      <c r="E2130" s="5" t="s">
        <v>6461</v>
      </c>
      <c r="F2130" s="6" t="s">
        <v>6462</v>
      </c>
    </row>
    <row r="2131">
      <c r="A2131" s="5" t="s">
        <v>25</v>
      </c>
      <c r="B2131" s="5" t="s">
        <v>284</v>
      </c>
      <c r="C2131" s="5" t="s">
        <v>6463</v>
      </c>
      <c r="D2131" s="5" t="s">
        <v>468</v>
      </c>
      <c r="E2131" s="5"/>
      <c r="F2131" s="6" t="s">
        <v>6464</v>
      </c>
    </row>
    <row r="2132">
      <c r="A2132" s="5" t="s">
        <v>25</v>
      </c>
      <c r="B2132" s="5" t="s">
        <v>284</v>
      </c>
      <c r="C2132" s="5" t="s">
        <v>6465</v>
      </c>
      <c r="D2132" s="5" t="s">
        <v>468</v>
      </c>
      <c r="E2132" s="5" t="s">
        <v>6466</v>
      </c>
      <c r="F2132" s="6" t="s">
        <v>6467</v>
      </c>
    </row>
    <row r="2133">
      <c r="A2133" s="5" t="s">
        <v>25</v>
      </c>
      <c r="B2133" s="5" t="s">
        <v>284</v>
      </c>
      <c r="C2133" s="5" t="s">
        <v>6468</v>
      </c>
      <c r="D2133" s="5" t="s">
        <v>468</v>
      </c>
      <c r="E2133" s="5" t="s">
        <v>6469</v>
      </c>
      <c r="F2133" s="6" t="s">
        <v>6470</v>
      </c>
    </row>
    <row r="2134">
      <c r="A2134" s="5" t="s">
        <v>25</v>
      </c>
      <c r="B2134" s="5" t="s">
        <v>284</v>
      </c>
      <c r="C2134" s="5" t="s">
        <v>6471</v>
      </c>
      <c r="D2134" s="5" t="s">
        <v>468</v>
      </c>
      <c r="E2134" s="5" t="s">
        <v>6472</v>
      </c>
      <c r="F2134" s="6" t="s">
        <v>6473</v>
      </c>
    </row>
    <row r="2135">
      <c r="A2135" s="5" t="s">
        <v>25</v>
      </c>
      <c r="B2135" s="5" t="s">
        <v>284</v>
      </c>
      <c r="C2135" s="5" t="s">
        <v>6474</v>
      </c>
      <c r="D2135" s="5" t="s">
        <v>468</v>
      </c>
      <c r="E2135" s="5" t="s">
        <v>6475</v>
      </c>
      <c r="F2135" s="6" t="s">
        <v>6476</v>
      </c>
    </row>
    <row r="2136">
      <c r="A2136" s="5" t="s">
        <v>25</v>
      </c>
      <c r="B2136" s="5" t="s">
        <v>284</v>
      </c>
      <c r="C2136" s="5" t="s">
        <v>6477</v>
      </c>
      <c r="D2136" s="5" t="s">
        <v>468</v>
      </c>
      <c r="E2136" s="5" t="s">
        <v>6478</v>
      </c>
      <c r="F2136" s="6" t="s">
        <v>6479</v>
      </c>
    </row>
    <row r="2137">
      <c r="A2137" s="5" t="s">
        <v>25</v>
      </c>
      <c r="B2137" s="5" t="s">
        <v>284</v>
      </c>
      <c r="C2137" s="5" t="s">
        <v>6480</v>
      </c>
      <c r="D2137" s="5" t="s">
        <v>468</v>
      </c>
      <c r="E2137" s="5" t="s">
        <v>6481</v>
      </c>
      <c r="F2137" s="6" t="s">
        <v>6482</v>
      </c>
    </row>
    <row r="2138">
      <c r="A2138" s="5" t="s">
        <v>25</v>
      </c>
      <c r="B2138" s="5" t="s">
        <v>284</v>
      </c>
      <c r="C2138" s="5" t="s">
        <v>6483</v>
      </c>
      <c r="D2138" s="5" t="s">
        <v>468</v>
      </c>
      <c r="E2138" s="5" t="s">
        <v>6484</v>
      </c>
      <c r="F2138" s="6" t="s">
        <v>6485</v>
      </c>
    </row>
    <row r="2139">
      <c r="A2139" s="5" t="s">
        <v>25</v>
      </c>
      <c r="B2139" s="5" t="s">
        <v>284</v>
      </c>
      <c r="C2139" s="5" t="s">
        <v>6486</v>
      </c>
      <c r="D2139" s="5" t="s">
        <v>468</v>
      </c>
      <c r="E2139" s="5" t="s">
        <v>6431</v>
      </c>
      <c r="F2139" s="6" t="s">
        <v>6487</v>
      </c>
    </row>
    <row r="2140">
      <c r="A2140" s="5" t="s">
        <v>25</v>
      </c>
      <c r="B2140" s="5" t="s">
        <v>284</v>
      </c>
      <c r="C2140" s="5" t="s">
        <v>6488</v>
      </c>
      <c r="D2140" s="5" t="s">
        <v>468</v>
      </c>
      <c r="E2140" s="5" t="s">
        <v>6489</v>
      </c>
      <c r="F2140" s="6" t="s">
        <v>6490</v>
      </c>
    </row>
    <row r="2141">
      <c r="A2141" s="5" t="s">
        <v>25</v>
      </c>
      <c r="B2141" s="5" t="s">
        <v>284</v>
      </c>
      <c r="C2141" s="5" t="s">
        <v>6491</v>
      </c>
      <c r="D2141" s="5" t="s">
        <v>468</v>
      </c>
      <c r="E2141" s="5" t="s">
        <v>6492</v>
      </c>
      <c r="F2141" s="6" t="s">
        <v>6493</v>
      </c>
    </row>
    <row r="2142">
      <c r="A2142" s="5" t="s">
        <v>25</v>
      </c>
      <c r="B2142" s="5" t="s">
        <v>284</v>
      </c>
      <c r="C2142" s="5" t="s">
        <v>6494</v>
      </c>
      <c r="D2142" s="5" t="s">
        <v>468</v>
      </c>
      <c r="E2142" s="5" t="s">
        <v>6495</v>
      </c>
      <c r="F2142" s="6" t="s">
        <v>6496</v>
      </c>
    </row>
    <row r="2143">
      <c r="A2143" s="5" t="s">
        <v>25</v>
      </c>
      <c r="B2143" s="5" t="s">
        <v>284</v>
      </c>
      <c r="C2143" s="5" t="s">
        <v>6497</v>
      </c>
      <c r="D2143" s="5" t="s">
        <v>468</v>
      </c>
      <c r="E2143" s="5" t="s">
        <v>6498</v>
      </c>
      <c r="F2143" s="6" t="s">
        <v>6499</v>
      </c>
    </row>
    <row r="2144">
      <c r="A2144" s="5" t="s">
        <v>25</v>
      </c>
      <c r="B2144" s="5" t="s">
        <v>284</v>
      </c>
      <c r="C2144" s="5" t="s">
        <v>6500</v>
      </c>
      <c r="D2144" s="5" t="s">
        <v>468</v>
      </c>
      <c r="E2144" s="5" t="s">
        <v>6501</v>
      </c>
      <c r="F2144" s="6" t="s">
        <v>6502</v>
      </c>
    </row>
    <row r="2145">
      <c r="A2145" s="5" t="s">
        <v>25</v>
      </c>
      <c r="B2145" s="5" t="s">
        <v>284</v>
      </c>
      <c r="C2145" s="5" t="s">
        <v>6503</v>
      </c>
      <c r="D2145" s="5" t="s">
        <v>468</v>
      </c>
      <c r="E2145" s="5" t="s">
        <v>6504</v>
      </c>
      <c r="F2145" s="6" t="s">
        <v>6505</v>
      </c>
    </row>
    <row r="2146">
      <c r="A2146" s="5" t="s">
        <v>25</v>
      </c>
      <c r="B2146" s="5" t="s">
        <v>284</v>
      </c>
      <c r="C2146" s="5" t="s">
        <v>25</v>
      </c>
      <c r="D2146" s="5" t="s">
        <v>458</v>
      </c>
      <c r="E2146" s="5" t="s">
        <v>6506</v>
      </c>
      <c r="F2146" s="6" t="s">
        <v>6507</v>
      </c>
    </row>
    <row r="2147">
      <c r="A2147" s="5" t="s">
        <v>25</v>
      </c>
      <c r="B2147" s="5" t="s">
        <v>284</v>
      </c>
      <c r="C2147" s="5" t="s">
        <v>6508</v>
      </c>
      <c r="D2147" s="5" t="s">
        <v>468</v>
      </c>
      <c r="E2147" s="5" t="s">
        <v>6509</v>
      </c>
      <c r="F2147" s="6" t="s">
        <v>6510</v>
      </c>
    </row>
    <row r="2148">
      <c r="A2148" s="5" t="s">
        <v>25</v>
      </c>
      <c r="B2148" s="5" t="s">
        <v>285</v>
      </c>
      <c r="C2148" s="5" t="s">
        <v>6511</v>
      </c>
      <c r="D2148" s="5" t="s">
        <v>468</v>
      </c>
      <c r="E2148" s="5"/>
      <c r="F2148" s="6" t="s">
        <v>6512</v>
      </c>
    </row>
    <row r="2149">
      <c r="A2149" s="5" t="s">
        <v>25</v>
      </c>
      <c r="B2149" s="5" t="s">
        <v>285</v>
      </c>
      <c r="C2149" s="5" t="s">
        <v>6513</v>
      </c>
      <c r="D2149" s="5" t="s">
        <v>468</v>
      </c>
      <c r="E2149" s="5" t="s">
        <v>6514</v>
      </c>
      <c r="F2149" s="6" t="s">
        <v>6515</v>
      </c>
    </row>
    <row r="2150">
      <c r="A2150" s="5" t="s">
        <v>25</v>
      </c>
      <c r="B2150" s="5" t="s">
        <v>285</v>
      </c>
      <c r="C2150" s="5" t="s">
        <v>6516</v>
      </c>
      <c r="D2150" s="5" t="s">
        <v>468</v>
      </c>
      <c r="E2150" s="5" t="s">
        <v>6517</v>
      </c>
      <c r="F2150" s="6" t="s">
        <v>6518</v>
      </c>
    </row>
    <row r="2151">
      <c r="A2151" s="5" t="s">
        <v>25</v>
      </c>
      <c r="B2151" s="5" t="s">
        <v>286</v>
      </c>
      <c r="C2151" s="5" t="s">
        <v>6519</v>
      </c>
      <c r="D2151" s="5" t="s">
        <v>468</v>
      </c>
      <c r="E2151" s="5" t="s">
        <v>6520</v>
      </c>
      <c r="F2151" s="6" t="s">
        <v>6521</v>
      </c>
    </row>
    <row r="2152">
      <c r="A2152" s="5" t="s">
        <v>25</v>
      </c>
      <c r="B2152" s="5" t="s">
        <v>286</v>
      </c>
      <c r="C2152" s="5" t="s">
        <v>6522</v>
      </c>
      <c r="D2152" s="5" t="s">
        <v>468</v>
      </c>
      <c r="E2152" s="5" t="s">
        <v>6523</v>
      </c>
      <c r="F2152" s="6" t="s">
        <v>6524</v>
      </c>
    </row>
    <row r="2153">
      <c r="A2153" s="5" t="s">
        <v>25</v>
      </c>
      <c r="B2153" s="5" t="s">
        <v>286</v>
      </c>
      <c r="C2153" s="5" t="s">
        <v>286</v>
      </c>
      <c r="D2153" s="5" t="s">
        <v>468</v>
      </c>
      <c r="E2153" s="5" t="s">
        <v>6525</v>
      </c>
      <c r="F2153" s="6" t="s">
        <v>6526</v>
      </c>
    </row>
    <row r="2154">
      <c r="A2154" s="5" t="s">
        <v>25</v>
      </c>
      <c r="B2154" s="5" t="s">
        <v>286</v>
      </c>
      <c r="C2154" s="5" t="s">
        <v>6527</v>
      </c>
      <c r="D2154" s="5" t="s">
        <v>468</v>
      </c>
      <c r="E2154" s="5" t="s">
        <v>6528</v>
      </c>
      <c r="F2154" s="6" t="s">
        <v>6529</v>
      </c>
    </row>
    <row r="2155">
      <c r="A2155" s="5" t="s">
        <v>25</v>
      </c>
      <c r="B2155" s="5" t="s">
        <v>287</v>
      </c>
      <c r="C2155" s="5" t="s">
        <v>6530</v>
      </c>
      <c r="D2155" s="5" t="s">
        <v>468</v>
      </c>
      <c r="E2155" s="5" t="s">
        <v>6531</v>
      </c>
      <c r="F2155" s="6" t="s">
        <v>6532</v>
      </c>
    </row>
    <row r="2156">
      <c r="A2156" s="5" t="s">
        <v>25</v>
      </c>
      <c r="B2156" s="5" t="s">
        <v>287</v>
      </c>
      <c r="C2156" s="5" t="s">
        <v>6533</v>
      </c>
      <c r="D2156" s="5" t="s">
        <v>468</v>
      </c>
      <c r="E2156" s="5" t="s">
        <v>6534</v>
      </c>
      <c r="F2156" s="6" t="s">
        <v>6535</v>
      </c>
    </row>
    <row r="2157">
      <c r="A2157" s="5" t="s">
        <v>25</v>
      </c>
      <c r="B2157" s="5" t="s">
        <v>287</v>
      </c>
      <c r="C2157" s="5" t="s">
        <v>6536</v>
      </c>
      <c r="D2157" s="5" t="s">
        <v>468</v>
      </c>
      <c r="E2157" s="5" t="s">
        <v>6537</v>
      </c>
      <c r="F2157" s="6" t="s">
        <v>6538</v>
      </c>
    </row>
    <row r="2158">
      <c r="A2158" s="5" t="s">
        <v>25</v>
      </c>
      <c r="B2158" s="5" t="s">
        <v>287</v>
      </c>
      <c r="C2158" s="5" t="s">
        <v>6539</v>
      </c>
      <c r="D2158" s="5" t="s">
        <v>468</v>
      </c>
      <c r="E2158" s="5" t="s">
        <v>6540</v>
      </c>
      <c r="F2158" s="6" t="s">
        <v>6541</v>
      </c>
    </row>
    <row r="2159">
      <c r="A2159" s="5" t="s">
        <v>25</v>
      </c>
      <c r="B2159" s="5" t="s">
        <v>287</v>
      </c>
      <c r="C2159" s="5" t="s">
        <v>6542</v>
      </c>
      <c r="D2159" s="5" t="s">
        <v>468</v>
      </c>
      <c r="E2159" s="5" t="s">
        <v>6543</v>
      </c>
      <c r="F2159" s="6" t="s">
        <v>6544</v>
      </c>
    </row>
    <row r="2160">
      <c r="A2160" s="5" t="s">
        <v>25</v>
      </c>
      <c r="B2160" s="5" t="s">
        <v>287</v>
      </c>
      <c r="C2160" s="5" t="s">
        <v>6545</v>
      </c>
      <c r="D2160" s="5" t="s">
        <v>468</v>
      </c>
      <c r="E2160" s="5" t="s">
        <v>6546</v>
      </c>
      <c r="F2160" s="6" t="s">
        <v>6547</v>
      </c>
    </row>
    <row r="2161">
      <c r="A2161" s="5" t="s">
        <v>25</v>
      </c>
      <c r="B2161" s="5" t="s">
        <v>287</v>
      </c>
      <c r="C2161" s="5" t="s">
        <v>6548</v>
      </c>
      <c r="D2161" s="5" t="s">
        <v>468</v>
      </c>
      <c r="E2161" s="5"/>
      <c r="F2161" s="6" t="s">
        <v>6549</v>
      </c>
    </row>
    <row r="2162">
      <c r="A2162" s="5" t="s">
        <v>25</v>
      </c>
      <c r="B2162" s="5" t="s">
        <v>287</v>
      </c>
      <c r="C2162" s="5" t="s">
        <v>6550</v>
      </c>
      <c r="D2162" s="5" t="s">
        <v>468</v>
      </c>
      <c r="E2162" s="5" t="s">
        <v>6551</v>
      </c>
      <c r="F2162" s="6" t="s">
        <v>6552</v>
      </c>
    </row>
    <row r="2163">
      <c r="A2163" s="5" t="s">
        <v>25</v>
      </c>
      <c r="B2163" s="5" t="s">
        <v>287</v>
      </c>
      <c r="C2163" s="5" t="s">
        <v>6553</v>
      </c>
      <c r="D2163" s="5" t="s">
        <v>548</v>
      </c>
      <c r="E2163" s="5" t="s">
        <v>6554</v>
      </c>
      <c r="F2163" s="6" t="s">
        <v>6555</v>
      </c>
    </row>
    <row r="2164">
      <c r="A2164" s="5" t="s">
        <v>25</v>
      </c>
      <c r="B2164" s="5" t="s">
        <v>287</v>
      </c>
      <c r="C2164" s="5" t="s">
        <v>6556</v>
      </c>
      <c r="D2164" s="5" t="s">
        <v>468</v>
      </c>
      <c r="E2164" s="5" t="s">
        <v>6557</v>
      </c>
      <c r="F2164" s="6" t="s">
        <v>6558</v>
      </c>
    </row>
    <row r="2165">
      <c r="A2165" s="5" t="s">
        <v>25</v>
      </c>
      <c r="B2165" s="5" t="s">
        <v>287</v>
      </c>
      <c r="C2165" s="5" t="s">
        <v>6559</v>
      </c>
      <c r="D2165" s="5" t="s">
        <v>468</v>
      </c>
      <c r="E2165" s="5" t="s">
        <v>6560</v>
      </c>
      <c r="F2165" s="6" t="s">
        <v>6561</v>
      </c>
    </row>
    <row r="2166">
      <c r="A2166" s="5" t="s">
        <v>25</v>
      </c>
      <c r="B2166" s="5" t="s">
        <v>287</v>
      </c>
      <c r="C2166" s="5" t="s">
        <v>6562</v>
      </c>
      <c r="D2166" s="5" t="s">
        <v>468</v>
      </c>
      <c r="E2166" s="5" t="s">
        <v>6563</v>
      </c>
      <c r="F2166" s="6" t="s">
        <v>6564</v>
      </c>
    </row>
    <row r="2167">
      <c r="A2167" s="5" t="s">
        <v>25</v>
      </c>
      <c r="B2167" s="5" t="s">
        <v>287</v>
      </c>
      <c r="C2167" s="5" t="s">
        <v>6565</v>
      </c>
      <c r="D2167" s="5" t="s">
        <v>468</v>
      </c>
      <c r="E2167" s="5" t="s">
        <v>6566</v>
      </c>
      <c r="F2167" s="6" t="s">
        <v>6567</v>
      </c>
    </row>
    <row r="2168">
      <c r="A2168" s="5" t="s">
        <v>25</v>
      </c>
      <c r="B2168" s="5" t="s">
        <v>287</v>
      </c>
      <c r="C2168" s="5" t="s">
        <v>6568</v>
      </c>
      <c r="D2168" s="5" t="s">
        <v>468</v>
      </c>
      <c r="E2168" s="5" t="s">
        <v>6569</v>
      </c>
      <c r="F2168" s="6" t="s">
        <v>6570</v>
      </c>
    </row>
    <row r="2169">
      <c r="A2169" s="5" t="s">
        <v>25</v>
      </c>
      <c r="B2169" s="5" t="s">
        <v>287</v>
      </c>
      <c r="C2169" s="5" t="s">
        <v>6571</v>
      </c>
      <c r="D2169" s="5" t="s">
        <v>468</v>
      </c>
      <c r="E2169" s="5" t="s">
        <v>6572</v>
      </c>
      <c r="F2169" s="6" t="s">
        <v>6573</v>
      </c>
    </row>
    <row r="2170">
      <c r="A2170" s="5" t="s">
        <v>25</v>
      </c>
      <c r="B2170" s="5" t="s">
        <v>287</v>
      </c>
      <c r="C2170" s="5" t="s">
        <v>6574</v>
      </c>
      <c r="D2170" s="5" t="s">
        <v>468</v>
      </c>
      <c r="E2170" s="5" t="s">
        <v>6575</v>
      </c>
      <c r="F2170" s="6" t="s">
        <v>6576</v>
      </c>
    </row>
    <row r="2171">
      <c r="A2171" s="5" t="s">
        <v>25</v>
      </c>
      <c r="B2171" s="5" t="s">
        <v>287</v>
      </c>
      <c r="C2171" s="5" t="s">
        <v>6577</v>
      </c>
      <c r="D2171" s="5" t="s">
        <v>468</v>
      </c>
      <c r="E2171" s="5" t="s">
        <v>6578</v>
      </c>
      <c r="F2171" s="6" t="s">
        <v>6579</v>
      </c>
    </row>
    <row r="2172">
      <c r="A2172" s="5" t="s">
        <v>25</v>
      </c>
      <c r="B2172" s="5" t="s">
        <v>287</v>
      </c>
      <c r="C2172" s="5" t="s">
        <v>6580</v>
      </c>
      <c r="D2172" s="5" t="s">
        <v>468</v>
      </c>
      <c r="E2172" s="5"/>
      <c r="F2172" s="6" t="s">
        <v>6581</v>
      </c>
    </row>
    <row r="2173">
      <c r="A2173" s="5" t="s">
        <v>25</v>
      </c>
      <c r="B2173" s="5" t="s">
        <v>287</v>
      </c>
      <c r="C2173" s="5" t="s">
        <v>6582</v>
      </c>
      <c r="D2173" s="5" t="s">
        <v>468</v>
      </c>
      <c r="E2173" s="5" t="s">
        <v>6583</v>
      </c>
      <c r="F2173" s="6" t="s">
        <v>6584</v>
      </c>
    </row>
    <row r="2174">
      <c r="A2174" s="5" t="s">
        <v>25</v>
      </c>
      <c r="B2174" s="5" t="s">
        <v>287</v>
      </c>
      <c r="C2174" s="5" t="s">
        <v>6585</v>
      </c>
      <c r="D2174" s="5" t="s">
        <v>468</v>
      </c>
      <c r="E2174" s="5" t="s">
        <v>6586</v>
      </c>
      <c r="F2174" s="6" t="s">
        <v>6587</v>
      </c>
    </row>
    <row r="2175">
      <c r="A2175" s="5" t="s">
        <v>25</v>
      </c>
      <c r="B2175" s="5" t="s">
        <v>287</v>
      </c>
      <c r="C2175" s="5" t="s">
        <v>6588</v>
      </c>
      <c r="D2175" s="5" t="s">
        <v>468</v>
      </c>
      <c r="E2175" s="5" t="s">
        <v>6589</v>
      </c>
      <c r="F2175" s="6" t="s">
        <v>6590</v>
      </c>
    </row>
    <row r="2176">
      <c r="A2176" s="5" t="s">
        <v>25</v>
      </c>
      <c r="B2176" s="5" t="s">
        <v>287</v>
      </c>
      <c r="C2176" s="5" t="s">
        <v>6591</v>
      </c>
      <c r="D2176" s="5" t="s">
        <v>468</v>
      </c>
      <c r="E2176" s="5" t="s">
        <v>6592</v>
      </c>
      <c r="F2176" s="6" t="s">
        <v>6593</v>
      </c>
    </row>
    <row r="2177">
      <c r="A2177" s="5" t="s">
        <v>25</v>
      </c>
      <c r="B2177" s="5" t="s">
        <v>287</v>
      </c>
      <c r="C2177" s="5" t="s">
        <v>6594</v>
      </c>
      <c r="D2177" s="5" t="s">
        <v>468</v>
      </c>
      <c r="E2177" s="5" t="s">
        <v>6540</v>
      </c>
      <c r="F2177" s="6" t="s">
        <v>6595</v>
      </c>
    </row>
    <row r="2178">
      <c r="A2178" s="5" t="s">
        <v>25</v>
      </c>
      <c r="B2178" s="5" t="s">
        <v>287</v>
      </c>
      <c r="C2178" s="5" t="s">
        <v>6596</v>
      </c>
      <c r="D2178" s="5" t="s">
        <v>468</v>
      </c>
      <c r="E2178" s="5" t="s">
        <v>6597</v>
      </c>
      <c r="F2178" s="6" t="s">
        <v>6598</v>
      </c>
    </row>
    <row r="2179">
      <c r="A2179" s="5" t="s">
        <v>25</v>
      </c>
      <c r="B2179" s="5" t="s">
        <v>287</v>
      </c>
      <c r="C2179" s="5" t="s">
        <v>6599</v>
      </c>
      <c r="D2179" s="5" t="s">
        <v>468</v>
      </c>
      <c r="E2179" s="5"/>
      <c r="F2179" s="6" t="s">
        <v>6600</v>
      </c>
    </row>
    <row r="2180">
      <c r="A2180" s="5" t="s">
        <v>25</v>
      </c>
      <c r="B2180" s="5" t="s">
        <v>287</v>
      </c>
      <c r="C2180" s="5" t="s">
        <v>6601</v>
      </c>
      <c r="D2180" s="5" t="s">
        <v>468</v>
      </c>
      <c r="E2180" s="5" t="s">
        <v>6602</v>
      </c>
      <c r="F2180" s="6" t="s">
        <v>6603</v>
      </c>
    </row>
    <row r="2181">
      <c r="A2181" s="5" t="s">
        <v>25</v>
      </c>
      <c r="B2181" s="5" t="s">
        <v>287</v>
      </c>
      <c r="C2181" s="5" t="s">
        <v>6604</v>
      </c>
      <c r="D2181" s="5" t="s">
        <v>468</v>
      </c>
      <c r="E2181" s="5" t="s">
        <v>6605</v>
      </c>
      <c r="F2181" s="6" t="s">
        <v>6606</v>
      </c>
    </row>
    <row r="2182">
      <c r="A2182" s="5" t="s">
        <v>25</v>
      </c>
      <c r="B2182" s="5" t="s">
        <v>287</v>
      </c>
      <c r="C2182" s="5" t="s">
        <v>6607</v>
      </c>
      <c r="D2182" s="5" t="s">
        <v>468</v>
      </c>
      <c r="E2182" s="5" t="s">
        <v>6608</v>
      </c>
      <c r="F2182" s="6" t="s">
        <v>6609</v>
      </c>
    </row>
    <row r="2183">
      <c r="A2183" s="5" t="s">
        <v>25</v>
      </c>
      <c r="B2183" s="5" t="s">
        <v>287</v>
      </c>
      <c r="C2183" s="5" t="s">
        <v>6610</v>
      </c>
      <c r="D2183" s="5" t="s">
        <v>468</v>
      </c>
      <c r="E2183" s="5" t="s">
        <v>6611</v>
      </c>
      <c r="F2183" s="6" t="s">
        <v>6612</v>
      </c>
    </row>
    <row r="2184">
      <c r="A2184" s="5" t="s">
        <v>25</v>
      </c>
      <c r="B2184" s="5" t="s">
        <v>287</v>
      </c>
      <c r="C2184" s="5" t="s">
        <v>6613</v>
      </c>
      <c r="D2184" s="5" t="s">
        <v>468</v>
      </c>
      <c r="E2184" s="5" t="s">
        <v>6614</v>
      </c>
      <c r="F2184" s="6" t="s">
        <v>6615</v>
      </c>
    </row>
    <row r="2185">
      <c r="A2185" s="5" t="s">
        <v>25</v>
      </c>
      <c r="B2185" s="5" t="s">
        <v>287</v>
      </c>
      <c r="C2185" s="5" t="s">
        <v>6616</v>
      </c>
      <c r="D2185" s="5" t="s">
        <v>468</v>
      </c>
      <c r="E2185" s="5" t="s">
        <v>6617</v>
      </c>
      <c r="F2185" s="6" t="s">
        <v>6618</v>
      </c>
    </row>
    <row r="2186">
      <c r="A2186" s="5" t="s">
        <v>25</v>
      </c>
      <c r="B2186" s="5" t="s">
        <v>287</v>
      </c>
      <c r="C2186" s="5" t="s">
        <v>6619</v>
      </c>
      <c r="D2186" s="5" t="s">
        <v>468</v>
      </c>
      <c r="E2186" s="5" t="s">
        <v>6620</v>
      </c>
      <c r="F2186" s="6" t="s">
        <v>6621</v>
      </c>
    </row>
    <row r="2187">
      <c r="A2187" s="5" t="s">
        <v>25</v>
      </c>
      <c r="B2187" s="5" t="s">
        <v>287</v>
      </c>
      <c r="C2187" s="5" t="s">
        <v>6622</v>
      </c>
      <c r="D2187" s="5" t="s">
        <v>468</v>
      </c>
      <c r="E2187" s="5" t="s">
        <v>6623</v>
      </c>
      <c r="F2187" s="6" t="s">
        <v>6624</v>
      </c>
    </row>
    <row r="2188">
      <c r="A2188" s="5" t="s">
        <v>25</v>
      </c>
      <c r="B2188" s="5" t="s">
        <v>287</v>
      </c>
      <c r="C2188" s="5" t="s">
        <v>6625</v>
      </c>
      <c r="D2188" s="5" t="s">
        <v>468</v>
      </c>
      <c r="E2188" s="5" t="s">
        <v>6626</v>
      </c>
      <c r="F2188" s="6" t="s">
        <v>6627</v>
      </c>
    </row>
    <row r="2189">
      <c r="A2189" s="5" t="s">
        <v>25</v>
      </c>
      <c r="B2189" s="5" t="s">
        <v>287</v>
      </c>
      <c r="C2189" s="5" t="s">
        <v>6628</v>
      </c>
      <c r="D2189" s="5" t="s">
        <v>468</v>
      </c>
      <c r="E2189" s="5" t="s">
        <v>6629</v>
      </c>
      <c r="F2189" s="6" t="s">
        <v>6630</v>
      </c>
    </row>
    <row r="2190">
      <c r="A2190" s="5" t="s">
        <v>25</v>
      </c>
      <c r="B2190" s="5" t="s">
        <v>287</v>
      </c>
      <c r="C2190" s="5" t="s">
        <v>313</v>
      </c>
      <c r="D2190" s="5" t="s">
        <v>468</v>
      </c>
      <c r="E2190" s="5" t="s">
        <v>6631</v>
      </c>
      <c r="F2190" s="6" t="s">
        <v>6632</v>
      </c>
    </row>
    <row r="2191">
      <c r="A2191" s="5" t="s">
        <v>25</v>
      </c>
      <c r="B2191" s="5" t="s">
        <v>287</v>
      </c>
      <c r="C2191" s="5" t="s">
        <v>6633</v>
      </c>
      <c r="D2191" s="5" t="s">
        <v>468</v>
      </c>
      <c r="E2191" s="5" t="s">
        <v>6634</v>
      </c>
      <c r="F2191" s="6" t="s">
        <v>6635</v>
      </c>
    </row>
    <row r="2192">
      <c r="A2192" s="5" t="s">
        <v>25</v>
      </c>
      <c r="B2192" s="5" t="s">
        <v>287</v>
      </c>
      <c r="C2192" s="5" t="s">
        <v>6636</v>
      </c>
      <c r="D2192" s="5" t="s">
        <v>468</v>
      </c>
      <c r="E2192" s="5" t="s">
        <v>6637</v>
      </c>
      <c r="F2192" s="6" t="s">
        <v>6638</v>
      </c>
    </row>
    <row r="2193">
      <c r="A2193" s="5" t="s">
        <v>25</v>
      </c>
      <c r="B2193" s="5" t="s">
        <v>287</v>
      </c>
      <c r="C2193" s="5" t="s">
        <v>6639</v>
      </c>
      <c r="D2193" s="5" t="s">
        <v>468</v>
      </c>
      <c r="E2193" s="5" t="s">
        <v>6640</v>
      </c>
      <c r="F2193" s="6" t="s">
        <v>6641</v>
      </c>
    </row>
    <row r="2194">
      <c r="A2194" s="5" t="s">
        <v>25</v>
      </c>
      <c r="B2194" s="5" t="s">
        <v>287</v>
      </c>
      <c r="C2194" s="5" t="s">
        <v>6642</v>
      </c>
      <c r="D2194" s="5" t="s">
        <v>468</v>
      </c>
      <c r="E2194" s="5" t="s">
        <v>6643</v>
      </c>
      <c r="F2194" s="6" t="s">
        <v>6644</v>
      </c>
    </row>
    <row r="2195">
      <c r="A2195" s="5" t="s">
        <v>25</v>
      </c>
      <c r="B2195" s="5" t="s">
        <v>287</v>
      </c>
      <c r="C2195" s="5" t="s">
        <v>6645</v>
      </c>
      <c r="D2195" s="5" t="s">
        <v>468</v>
      </c>
      <c r="E2195" s="5" t="s">
        <v>6646</v>
      </c>
      <c r="F2195" s="6" t="s">
        <v>6647</v>
      </c>
    </row>
    <row r="2196">
      <c r="A2196" s="5" t="s">
        <v>25</v>
      </c>
      <c r="B2196" s="5" t="s">
        <v>287</v>
      </c>
      <c r="C2196" s="5" t="s">
        <v>6648</v>
      </c>
      <c r="D2196" s="5" t="s">
        <v>468</v>
      </c>
      <c r="E2196" s="5" t="s">
        <v>6649</v>
      </c>
      <c r="F2196" s="6" t="s">
        <v>6650</v>
      </c>
    </row>
    <row r="2197">
      <c r="A2197" s="5" t="s">
        <v>25</v>
      </c>
      <c r="B2197" s="5" t="s">
        <v>287</v>
      </c>
      <c r="C2197" s="5" t="s">
        <v>6651</v>
      </c>
      <c r="D2197" s="5" t="s">
        <v>468</v>
      </c>
      <c r="E2197" s="5"/>
      <c r="F2197" s="6" t="s">
        <v>6652</v>
      </c>
    </row>
    <row r="2198">
      <c r="A2198" s="5" t="s">
        <v>25</v>
      </c>
      <c r="B2198" s="5" t="s">
        <v>287</v>
      </c>
      <c r="C2198" s="5" t="s">
        <v>6653</v>
      </c>
      <c r="D2198" s="5" t="s">
        <v>468</v>
      </c>
      <c r="E2198" s="5" t="s">
        <v>6654</v>
      </c>
      <c r="F2198" s="6" t="s">
        <v>6655</v>
      </c>
    </row>
    <row r="2199">
      <c r="A2199" s="5" t="s">
        <v>25</v>
      </c>
      <c r="B2199" s="5" t="s">
        <v>287</v>
      </c>
      <c r="C2199" s="5" t="s">
        <v>6656</v>
      </c>
      <c r="D2199" s="5" t="s">
        <v>468</v>
      </c>
      <c r="E2199" s="5"/>
      <c r="F2199" s="6" t="s">
        <v>6657</v>
      </c>
    </row>
    <row r="2200">
      <c r="A2200" s="5" t="s">
        <v>25</v>
      </c>
      <c r="B2200" s="5" t="s">
        <v>287</v>
      </c>
      <c r="C2200" s="5" t="s">
        <v>6658</v>
      </c>
      <c r="D2200" s="5" t="s">
        <v>468</v>
      </c>
      <c r="E2200" s="5" t="s">
        <v>6659</v>
      </c>
      <c r="F2200" s="6" t="s">
        <v>6660</v>
      </c>
    </row>
    <row r="2201">
      <c r="A2201" s="5" t="s">
        <v>25</v>
      </c>
      <c r="B2201" s="5" t="s">
        <v>287</v>
      </c>
      <c r="C2201" s="5" t="s">
        <v>6661</v>
      </c>
      <c r="D2201" s="5" t="s">
        <v>468</v>
      </c>
      <c r="E2201" s="5" t="s">
        <v>6662</v>
      </c>
      <c r="F2201" s="6" t="s">
        <v>6663</v>
      </c>
    </row>
    <row r="2202">
      <c r="A2202" s="5" t="s">
        <v>25</v>
      </c>
      <c r="B2202" s="5" t="s">
        <v>287</v>
      </c>
      <c r="C2202" s="5" t="s">
        <v>6664</v>
      </c>
      <c r="D2202" s="5" t="s">
        <v>468</v>
      </c>
      <c r="E2202" s="5" t="s">
        <v>6665</v>
      </c>
      <c r="F2202" s="6" t="s">
        <v>6666</v>
      </c>
    </row>
    <row r="2203">
      <c r="A2203" s="5" t="s">
        <v>25</v>
      </c>
      <c r="B2203" s="5" t="s">
        <v>287</v>
      </c>
      <c r="C2203" s="5" t="s">
        <v>6667</v>
      </c>
      <c r="D2203" s="5" t="s">
        <v>468</v>
      </c>
      <c r="E2203" s="5" t="s">
        <v>6668</v>
      </c>
      <c r="F2203" s="6" t="s">
        <v>6669</v>
      </c>
    </row>
    <row r="2204">
      <c r="A2204" s="5" t="s">
        <v>25</v>
      </c>
      <c r="B2204" s="5" t="s">
        <v>287</v>
      </c>
      <c r="C2204" s="5" t="s">
        <v>6670</v>
      </c>
      <c r="D2204" s="5" t="s">
        <v>468</v>
      </c>
      <c r="E2204" s="5" t="s">
        <v>6671</v>
      </c>
      <c r="F2204" s="6" t="s">
        <v>6672</v>
      </c>
    </row>
    <row r="2205">
      <c r="A2205" s="5" t="s">
        <v>25</v>
      </c>
      <c r="B2205" s="5" t="s">
        <v>287</v>
      </c>
      <c r="C2205" s="5" t="s">
        <v>6673</v>
      </c>
      <c r="D2205" s="5" t="s">
        <v>468</v>
      </c>
      <c r="E2205" s="5"/>
      <c r="F2205" s="6" t="s">
        <v>6674</v>
      </c>
    </row>
    <row r="2206">
      <c r="A2206" s="5" t="s">
        <v>25</v>
      </c>
      <c r="B2206" s="5" t="s">
        <v>287</v>
      </c>
      <c r="C2206" s="5" t="s">
        <v>6675</v>
      </c>
      <c r="D2206" s="5" t="s">
        <v>468</v>
      </c>
      <c r="E2206" s="5" t="s">
        <v>6676</v>
      </c>
      <c r="F2206" s="6" t="s">
        <v>6677</v>
      </c>
    </row>
    <row r="2207">
      <c r="A2207" s="5" t="s">
        <v>25</v>
      </c>
      <c r="B2207" s="5" t="s">
        <v>287</v>
      </c>
      <c r="C2207" s="5" t="s">
        <v>6678</v>
      </c>
      <c r="D2207" s="5" t="s">
        <v>468</v>
      </c>
      <c r="E2207" s="5" t="s">
        <v>6679</v>
      </c>
      <c r="F2207" s="6" t="s">
        <v>6680</v>
      </c>
    </row>
    <row r="2208">
      <c r="A2208" s="5" t="s">
        <v>25</v>
      </c>
      <c r="B2208" s="5" t="s">
        <v>287</v>
      </c>
      <c r="C2208" s="5" t="s">
        <v>6681</v>
      </c>
      <c r="D2208" s="5" t="s">
        <v>468</v>
      </c>
      <c r="E2208" s="5" t="s">
        <v>6540</v>
      </c>
      <c r="F2208" s="6" t="s">
        <v>6682</v>
      </c>
    </row>
    <row r="2209">
      <c r="A2209" s="5" t="s">
        <v>25</v>
      </c>
      <c r="B2209" s="5" t="s">
        <v>287</v>
      </c>
      <c r="C2209" s="5" t="s">
        <v>6683</v>
      </c>
      <c r="D2209" s="5" t="s">
        <v>468</v>
      </c>
      <c r="E2209" s="5" t="s">
        <v>6684</v>
      </c>
      <c r="F2209" s="6" t="s">
        <v>6685</v>
      </c>
    </row>
    <row r="2210">
      <c r="A2210" s="5" t="s">
        <v>25</v>
      </c>
      <c r="B2210" s="5" t="s">
        <v>287</v>
      </c>
      <c r="C2210" s="5" t="s">
        <v>6686</v>
      </c>
      <c r="D2210" s="5" t="s">
        <v>468</v>
      </c>
      <c r="E2210" s="5" t="s">
        <v>6687</v>
      </c>
      <c r="F2210" s="6" t="s">
        <v>6688</v>
      </c>
    </row>
    <row r="2211">
      <c r="A2211" s="5" t="s">
        <v>25</v>
      </c>
      <c r="B2211" s="5" t="s">
        <v>287</v>
      </c>
      <c r="C2211" s="5" t="s">
        <v>6689</v>
      </c>
      <c r="D2211" s="5" t="s">
        <v>468</v>
      </c>
      <c r="E2211" s="5" t="s">
        <v>6690</v>
      </c>
      <c r="F2211" s="6" t="s">
        <v>6691</v>
      </c>
    </row>
    <row r="2212">
      <c r="A2212" s="5" t="s">
        <v>25</v>
      </c>
      <c r="B2212" s="5" t="s">
        <v>287</v>
      </c>
      <c r="C2212" s="5" t="s">
        <v>6692</v>
      </c>
      <c r="D2212" s="5" t="s">
        <v>468</v>
      </c>
      <c r="E2212" s="5" t="s">
        <v>6693</v>
      </c>
      <c r="F2212" s="6" t="s">
        <v>6694</v>
      </c>
    </row>
    <row r="2213">
      <c r="A2213" s="5" t="s">
        <v>25</v>
      </c>
      <c r="B2213" s="5" t="s">
        <v>287</v>
      </c>
      <c r="C2213" s="5" t="s">
        <v>6695</v>
      </c>
      <c r="D2213" s="5" t="s">
        <v>468</v>
      </c>
      <c r="E2213" s="5"/>
      <c r="F2213" s="6" t="s">
        <v>6696</v>
      </c>
    </row>
    <row r="2214">
      <c r="A2214" s="5" t="s">
        <v>25</v>
      </c>
      <c r="B2214" s="5" t="s">
        <v>287</v>
      </c>
      <c r="C2214" s="5" t="s">
        <v>6697</v>
      </c>
      <c r="D2214" s="5" t="s">
        <v>468</v>
      </c>
      <c r="E2214" s="5" t="s">
        <v>6698</v>
      </c>
      <c r="F2214" s="6" t="s">
        <v>6699</v>
      </c>
    </row>
    <row r="2215">
      <c r="A2215" s="5" t="s">
        <v>25</v>
      </c>
      <c r="B2215" s="5" t="s">
        <v>287</v>
      </c>
      <c r="C2215" s="5" t="s">
        <v>6700</v>
      </c>
      <c r="D2215" s="5" t="s">
        <v>468</v>
      </c>
      <c r="E2215" s="5" t="s">
        <v>6701</v>
      </c>
      <c r="F2215" s="6" t="s">
        <v>6702</v>
      </c>
    </row>
    <row r="2216">
      <c r="A2216" s="5" t="s">
        <v>25</v>
      </c>
      <c r="B2216" s="5" t="s">
        <v>287</v>
      </c>
      <c r="C2216" s="5" t="s">
        <v>6703</v>
      </c>
      <c r="D2216" s="5" t="s">
        <v>468</v>
      </c>
      <c r="E2216" s="5" t="s">
        <v>6540</v>
      </c>
      <c r="F2216" s="6" t="s">
        <v>6704</v>
      </c>
    </row>
    <row r="2217">
      <c r="A2217" s="5" t="s">
        <v>25</v>
      </c>
      <c r="B2217" s="5" t="s">
        <v>287</v>
      </c>
      <c r="C2217" s="5" t="s">
        <v>6705</v>
      </c>
      <c r="D2217" s="5" t="s">
        <v>468</v>
      </c>
      <c r="E2217" s="5" t="s">
        <v>6706</v>
      </c>
      <c r="F2217" s="6" t="s">
        <v>6707</v>
      </c>
    </row>
    <row r="2218">
      <c r="A2218" s="5" t="s">
        <v>25</v>
      </c>
      <c r="B2218" s="5" t="s">
        <v>287</v>
      </c>
      <c r="C2218" s="5" t="s">
        <v>6708</v>
      </c>
      <c r="D2218" s="5" t="s">
        <v>468</v>
      </c>
      <c r="E2218" s="5" t="s">
        <v>6709</v>
      </c>
      <c r="F2218" s="6" t="s">
        <v>6710</v>
      </c>
    </row>
    <row r="2219">
      <c r="A2219" s="5" t="s">
        <v>25</v>
      </c>
      <c r="B2219" s="5" t="s">
        <v>287</v>
      </c>
      <c r="C2219" s="5" t="s">
        <v>6711</v>
      </c>
      <c r="D2219" s="5" t="s">
        <v>468</v>
      </c>
      <c r="E2219" s="5" t="s">
        <v>6712</v>
      </c>
      <c r="F2219" s="6" t="s">
        <v>6713</v>
      </c>
    </row>
    <row r="2220">
      <c r="A2220" s="5" t="s">
        <v>25</v>
      </c>
      <c r="B2220" s="5" t="s">
        <v>287</v>
      </c>
      <c r="C2220" s="5" t="s">
        <v>6714</v>
      </c>
      <c r="D2220" s="5" t="s">
        <v>468</v>
      </c>
      <c r="E2220" s="5" t="s">
        <v>6715</v>
      </c>
      <c r="F2220" s="6" t="s">
        <v>6716</v>
      </c>
    </row>
    <row r="2221">
      <c r="A2221" s="5" t="s">
        <v>25</v>
      </c>
      <c r="B2221" s="5" t="s">
        <v>287</v>
      </c>
      <c r="C2221" s="5" t="s">
        <v>6717</v>
      </c>
      <c r="D2221" s="5" t="s">
        <v>468</v>
      </c>
      <c r="E2221" s="5" t="s">
        <v>6718</v>
      </c>
      <c r="F2221" s="6" t="s">
        <v>6719</v>
      </c>
    </row>
    <row r="2222">
      <c r="A2222" s="5" t="s">
        <v>25</v>
      </c>
      <c r="B2222" s="5" t="s">
        <v>287</v>
      </c>
      <c r="C2222" s="5" t="s">
        <v>6720</v>
      </c>
      <c r="D2222" s="5" t="s">
        <v>468</v>
      </c>
      <c r="E2222" s="5" t="s">
        <v>6721</v>
      </c>
      <c r="F2222" s="6" t="s">
        <v>6722</v>
      </c>
    </row>
    <row r="2223">
      <c r="A2223" s="5" t="s">
        <v>25</v>
      </c>
      <c r="B2223" s="5" t="s">
        <v>287</v>
      </c>
      <c r="C2223" s="5" t="s">
        <v>6723</v>
      </c>
      <c r="D2223" s="5" t="s">
        <v>468</v>
      </c>
      <c r="E2223" s="5" t="s">
        <v>6724</v>
      </c>
      <c r="F2223" s="6" t="s">
        <v>6725</v>
      </c>
    </row>
    <row r="2224">
      <c r="A2224" s="5" t="s">
        <v>25</v>
      </c>
      <c r="B2224" s="5" t="s">
        <v>287</v>
      </c>
      <c r="C2224" s="5" t="s">
        <v>6726</v>
      </c>
      <c r="D2224" s="5" t="s">
        <v>468</v>
      </c>
      <c r="E2224" s="5" t="s">
        <v>6727</v>
      </c>
      <c r="F2224" s="6" t="s">
        <v>6728</v>
      </c>
    </row>
    <row r="2225">
      <c r="A2225" s="5" t="s">
        <v>25</v>
      </c>
      <c r="B2225" s="5" t="s">
        <v>287</v>
      </c>
      <c r="C2225" s="5" t="s">
        <v>6729</v>
      </c>
      <c r="D2225" s="5" t="s">
        <v>468</v>
      </c>
      <c r="E2225" s="5"/>
      <c r="F2225" s="6" t="s">
        <v>6730</v>
      </c>
    </row>
    <row r="2226">
      <c r="A2226" s="5" t="s">
        <v>25</v>
      </c>
      <c r="B2226" s="5" t="s">
        <v>287</v>
      </c>
      <c r="C2226" s="5" t="s">
        <v>6731</v>
      </c>
      <c r="D2226" s="5" t="s">
        <v>468</v>
      </c>
      <c r="E2226" s="5" t="s">
        <v>6732</v>
      </c>
      <c r="F2226" s="6" t="s">
        <v>6733</v>
      </c>
    </row>
    <row r="2227">
      <c r="A2227" s="5" t="s">
        <v>25</v>
      </c>
      <c r="B2227" s="5" t="s">
        <v>288</v>
      </c>
      <c r="C2227" s="5" t="s">
        <v>6734</v>
      </c>
      <c r="D2227" s="5" t="s">
        <v>468</v>
      </c>
      <c r="E2227" s="5" t="s">
        <v>6735</v>
      </c>
      <c r="F2227" s="6" t="s">
        <v>6736</v>
      </c>
    </row>
    <row r="2228">
      <c r="A2228" s="5" t="s">
        <v>25</v>
      </c>
      <c r="B2228" s="5" t="s">
        <v>288</v>
      </c>
      <c r="C2228" s="5" t="s">
        <v>6737</v>
      </c>
      <c r="D2228" s="5" t="s">
        <v>468</v>
      </c>
      <c r="E2228" s="5"/>
      <c r="F2228" s="6" t="s">
        <v>6738</v>
      </c>
    </row>
    <row r="2229">
      <c r="A2229" s="5" t="s">
        <v>25</v>
      </c>
      <c r="B2229" s="5" t="s">
        <v>288</v>
      </c>
      <c r="C2229" s="5" t="s">
        <v>288</v>
      </c>
      <c r="D2229" s="5" t="s">
        <v>468</v>
      </c>
      <c r="E2229" s="5" t="s">
        <v>6739</v>
      </c>
      <c r="F2229" s="6" t="s">
        <v>6740</v>
      </c>
    </row>
    <row r="2230">
      <c r="A2230" s="5" t="s">
        <v>25</v>
      </c>
      <c r="B2230" s="5" t="s">
        <v>288</v>
      </c>
      <c r="C2230" s="5" t="s">
        <v>6741</v>
      </c>
      <c r="D2230" s="5" t="s">
        <v>468</v>
      </c>
      <c r="E2230" s="5" t="s">
        <v>6742</v>
      </c>
      <c r="F2230" s="6" t="s">
        <v>6743</v>
      </c>
    </row>
    <row r="2231">
      <c r="A2231" s="5" t="s">
        <v>25</v>
      </c>
      <c r="B2231" s="5" t="s">
        <v>288</v>
      </c>
      <c r="C2231" s="5" t="s">
        <v>6744</v>
      </c>
      <c r="D2231" s="5" t="s">
        <v>468</v>
      </c>
      <c r="E2231" s="5" t="s">
        <v>6745</v>
      </c>
      <c r="F2231" s="6" t="s">
        <v>6746</v>
      </c>
    </row>
    <row r="2232">
      <c r="A2232" s="5" t="s">
        <v>25</v>
      </c>
      <c r="B2232" s="5" t="s">
        <v>288</v>
      </c>
      <c r="C2232" s="5" t="s">
        <v>6747</v>
      </c>
      <c r="D2232" s="5" t="s">
        <v>468</v>
      </c>
      <c r="E2232" s="5" t="s">
        <v>6748</v>
      </c>
      <c r="F2232" s="6" t="s">
        <v>6749</v>
      </c>
    </row>
    <row r="2233">
      <c r="A2233" s="5" t="s">
        <v>25</v>
      </c>
      <c r="B2233" s="5" t="s">
        <v>289</v>
      </c>
      <c r="C2233" s="5" t="s">
        <v>6750</v>
      </c>
      <c r="D2233" s="5" t="s">
        <v>468</v>
      </c>
      <c r="E2233" s="5" t="s">
        <v>6751</v>
      </c>
      <c r="F2233" s="6" t="s">
        <v>6752</v>
      </c>
    </row>
    <row r="2234">
      <c r="A2234" s="5" t="s">
        <v>25</v>
      </c>
      <c r="B2234" s="5" t="s">
        <v>289</v>
      </c>
      <c r="C2234" s="5" t="s">
        <v>6753</v>
      </c>
      <c r="D2234" s="5" t="s">
        <v>468</v>
      </c>
      <c r="E2234" s="5" t="s">
        <v>6754</v>
      </c>
      <c r="F2234" s="6" t="s">
        <v>6755</v>
      </c>
    </row>
    <row r="2235">
      <c r="A2235" s="5" t="s">
        <v>25</v>
      </c>
      <c r="B2235" s="5" t="s">
        <v>289</v>
      </c>
      <c r="C2235" s="5" t="s">
        <v>6756</v>
      </c>
      <c r="D2235" s="5" t="s">
        <v>468</v>
      </c>
      <c r="E2235" s="5" t="s">
        <v>6757</v>
      </c>
      <c r="F2235" s="6" t="s">
        <v>6758</v>
      </c>
    </row>
    <row r="2236">
      <c r="A2236" s="5" t="s">
        <v>25</v>
      </c>
      <c r="B2236" s="5" t="s">
        <v>289</v>
      </c>
      <c r="C2236" s="5" t="s">
        <v>6759</v>
      </c>
      <c r="D2236" s="5" t="s">
        <v>468</v>
      </c>
      <c r="E2236" s="5" t="s">
        <v>6760</v>
      </c>
      <c r="F2236" s="6" t="s">
        <v>6761</v>
      </c>
    </row>
    <row r="2237">
      <c r="A2237" s="5" t="s">
        <v>25</v>
      </c>
      <c r="B2237" s="5" t="s">
        <v>289</v>
      </c>
      <c r="C2237" s="5" t="s">
        <v>6762</v>
      </c>
      <c r="D2237" s="5" t="s">
        <v>468</v>
      </c>
      <c r="E2237" s="5" t="s">
        <v>6763</v>
      </c>
      <c r="F2237" s="6" t="s">
        <v>6764</v>
      </c>
    </row>
    <row r="2238">
      <c r="A2238" s="5" t="s">
        <v>25</v>
      </c>
      <c r="B2238" s="5" t="s">
        <v>289</v>
      </c>
      <c r="C2238" s="5" t="s">
        <v>6765</v>
      </c>
      <c r="D2238" s="5" t="s">
        <v>548</v>
      </c>
      <c r="E2238" s="5"/>
      <c r="F2238" s="6" t="s">
        <v>6766</v>
      </c>
    </row>
    <row r="2239">
      <c r="A2239" s="5" t="s">
        <v>25</v>
      </c>
      <c r="B2239" s="5" t="s">
        <v>289</v>
      </c>
      <c r="C2239" s="5" t="s">
        <v>6767</v>
      </c>
      <c r="D2239" s="5" t="s">
        <v>468</v>
      </c>
      <c r="E2239" s="5" t="s">
        <v>6768</v>
      </c>
      <c r="F2239" s="6" t="s">
        <v>6769</v>
      </c>
    </row>
    <row r="2240">
      <c r="A2240" s="5" t="s">
        <v>25</v>
      </c>
      <c r="B2240" s="5" t="s">
        <v>289</v>
      </c>
      <c r="C2240" s="5" t="s">
        <v>6770</v>
      </c>
      <c r="D2240" s="5" t="s">
        <v>468</v>
      </c>
      <c r="E2240" s="5" t="s">
        <v>6771</v>
      </c>
      <c r="F2240" s="6" t="s">
        <v>6772</v>
      </c>
    </row>
    <row r="2241">
      <c r="A2241" s="5" t="s">
        <v>25</v>
      </c>
      <c r="B2241" s="5" t="s">
        <v>289</v>
      </c>
      <c r="C2241" s="5" t="s">
        <v>6773</v>
      </c>
      <c r="D2241" s="5" t="s">
        <v>468</v>
      </c>
      <c r="E2241" s="5" t="s">
        <v>6774</v>
      </c>
      <c r="F2241" s="6" t="s">
        <v>6775</v>
      </c>
    </row>
    <row r="2242">
      <c r="A2242" s="5" t="s">
        <v>25</v>
      </c>
      <c r="B2242" s="5" t="s">
        <v>289</v>
      </c>
      <c r="C2242" s="5" t="s">
        <v>6776</v>
      </c>
      <c r="D2242" s="5" t="s">
        <v>468</v>
      </c>
      <c r="E2242" s="5" t="s">
        <v>6777</v>
      </c>
      <c r="F2242" s="6" t="s">
        <v>6778</v>
      </c>
    </row>
    <row r="2243">
      <c r="A2243" s="5" t="s">
        <v>25</v>
      </c>
      <c r="B2243" s="5" t="s">
        <v>289</v>
      </c>
      <c r="C2243" s="5" t="s">
        <v>6779</v>
      </c>
      <c r="D2243" s="5" t="s">
        <v>468</v>
      </c>
      <c r="E2243" s="5" t="s">
        <v>6780</v>
      </c>
      <c r="F2243" s="6" t="s">
        <v>6781</v>
      </c>
    </row>
    <row r="2244">
      <c r="A2244" s="5" t="s">
        <v>25</v>
      </c>
      <c r="B2244" s="5" t="s">
        <v>289</v>
      </c>
      <c r="C2244" s="5" t="s">
        <v>6782</v>
      </c>
      <c r="D2244" s="5" t="s">
        <v>468</v>
      </c>
      <c r="E2244" s="5" t="s">
        <v>6783</v>
      </c>
      <c r="F2244" s="6" t="s">
        <v>6784</v>
      </c>
    </row>
    <row r="2245">
      <c r="A2245" s="5" t="s">
        <v>25</v>
      </c>
      <c r="B2245" s="5" t="s">
        <v>289</v>
      </c>
      <c r="C2245" s="5" t="s">
        <v>6785</v>
      </c>
      <c r="D2245" s="5" t="s">
        <v>468</v>
      </c>
      <c r="E2245" s="5" t="s">
        <v>6786</v>
      </c>
      <c r="F2245" s="6" t="s">
        <v>6787</v>
      </c>
    </row>
    <row r="2246">
      <c r="A2246" s="5" t="s">
        <v>25</v>
      </c>
      <c r="B2246" s="5" t="s">
        <v>289</v>
      </c>
      <c r="C2246" s="5" t="s">
        <v>6788</v>
      </c>
      <c r="D2246" s="5" t="s">
        <v>468</v>
      </c>
      <c r="E2246" s="5"/>
      <c r="F2246" s="6" t="s">
        <v>6789</v>
      </c>
    </row>
    <row r="2247">
      <c r="A2247" s="5" t="s">
        <v>25</v>
      </c>
      <c r="B2247" s="5" t="s">
        <v>289</v>
      </c>
      <c r="C2247" s="5" t="s">
        <v>6790</v>
      </c>
      <c r="D2247" s="5" t="s">
        <v>468</v>
      </c>
      <c r="E2247" s="5"/>
      <c r="F2247" s="6" t="s">
        <v>6791</v>
      </c>
    </row>
    <row r="2248">
      <c r="A2248" s="5" t="s">
        <v>25</v>
      </c>
      <c r="B2248" s="5" t="s">
        <v>289</v>
      </c>
      <c r="C2248" s="5" t="s">
        <v>6792</v>
      </c>
      <c r="D2248" s="5" t="s">
        <v>468</v>
      </c>
      <c r="E2248" s="5" t="s">
        <v>6793</v>
      </c>
      <c r="F2248" s="6" t="s">
        <v>6794</v>
      </c>
    </row>
    <row r="2249">
      <c r="A2249" s="5" t="s">
        <v>25</v>
      </c>
      <c r="B2249" s="5" t="s">
        <v>289</v>
      </c>
      <c r="C2249" s="5" t="s">
        <v>6795</v>
      </c>
      <c r="D2249" s="5" t="s">
        <v>548</v>
      </c>
      <c r="E2249" s="5" t="s">
        <v>6796</v>
      </c>
      <c r="F2249" s="6" t="s">
        <v>6797</v>
      </c>
    </row>
    <row r="2250">
      <c r="A2250" s="5" t="s">
        <v>25</v>
      </c>
      <c r="B2250" s="5" t="s">
        <v>289</v>
      </c>
      <c r="C2250" s="5" t="s">
        <v>6798</v>
      </c>
      <c r="D2250" s="5" t="s">
        <v>468</v>
      </c>
      <c r="E2250" s="5" t="s">
        <v>6799</v>
      </c>
      <c r="F2250" s="6" t="s">
        <v>6800</v>
      </c>
    </row>
    <row r="2251">
      <c r="A2251" s="5" t="s">
        <v>25</v>
      </c>
      <c r="B2251" s="5" t="s">
        <v>289</v>
      </c>
      <c r="C2251" s="5" t="s">
        <v>6801</v>
      </c>
      <c r="D2251" s="5" t="s">
        <v>468</v>
      </c>
      <c r="E2251" s="5" t="s">
        <v>6802</v>
      </c>
      <c r="F2251" s="6" t="s">
        <v>6803</v>
      </c>
    </row>
    <row r="2252">
      <c r="A2252" s="5" t="s">
        <v>25</v>
      </c>
      <c r="B2252" s="5" t="s">
        <v>289</v>
      </c>
      <c r="C2252" s="5" t="s">
        <v>6804</v>
      </c>
      <c r="D2252" s="5" t="s">
        <v>468</v>
      </c>
      <c r="E2252" s="5" t="s">
        <v>6805</v>
      </c>
      <c r="F2252" s="6" t="s">
        <v>6806</v>
      </c>
    </row>
    <row r="2253">
      <c r="A2253" s="5" t="s">
        <v>25</v>
      </c>
      <c r="B2253" s="5" t="s">
        <v>289</v>
      </c>
      <c r="C2253" s="5" t="s">
        <v>6807</v>
      </c>
      <c r="D2253" s="5" t="s">
        <v>468</v>
      </c>
      <c r="E2253" s="5" t="s">
        <v>6808</v>
      </c>
      <c r="F2253" s="6" t="s">
        <v>6809</v>
      </c>
    </row>
    <row r="2254">
      <c r="A2254" s="5" t="s">
        <v>25</v>
      </c>
      <c r="B2254" s="5" t="s">
        <v>289</v>
      </c>
      <c r="C2254" s="5" t="s">
        <v>6810</v>
      </c>
      <c r="D2254" s="5" t="s">
        <v>468</v>
      </c>
      <c r="E2254" s="5" t="s">
        <v>6811</v>
      </c>
      <c r="F2254" s="6" t="s">
        <v>6812</v>
      </c>
    </row>
    <row r="2255">
      <c r="A2255" s="5" t="s">
        <v>25</v>
      </c>
      <c r="B2255" s="5" t="s">
        <v>289</v>
      </c>
      <c r="C2255" s="5" t="s">
        <v>6813</v>
      </c>
      <c r="D2255" s="5" t="s">
        <v>468</v>
      </c>
      <c r="E2255" s="5"/>
      <c r="F2255" s="6" t="s">
        <v>6814</v>
      </c>
    </row>
    <row r="2256">
      <c r="A2256" s="5" t="s">
        <v>25</v>
      </c>
      <c r="B2256" s="5" t="s">
        <v>289</v>
      </c>
      <c r="C2256" s="5" t="s">
        <v>6815</v>
      </c>
      <c r="D2256" s="5" t="s">
        <v>468</v>
      </c>
      <c r="E2256" s="5" t="s">
        <v>6816</v>
      </c>
      <c r="F2256" s="6" t="s">
        <v>6817</v>
      </c>
    </row>
    <row r="2257">
      <c r="A2257" s="5" t="s">
        <v>25</v>
      </c>
      <c r="B2257" s="5" t="s">
        <v>289</v>
      </c>
      <c r="C2257" s="5" t="s">
        <v>6818</v>
      </c>
      <c r="D2257" s="5" t="s">
        <v>468</v>
      </c>
      <c r="E2257" s="5" t="s">
        <v>807</v>
      </c>
      <c r="F2257" s="6" t="s">
        <v>6819</v>
      </c>
    </row>
    <row r="2258">
      <c r="A2258" s="5" t="s">
        <v>25</v>
      </c>
      <c r="B2258" s="5" t="s">
        <v>289</v>
      </c>
      <c r="C2258" s="5" t="s">
        <v>6820</v>
      </c>
      <c r="D2258" s="5" t="s">
        <v>548</v>
      </c>
      <c r="E2258" s="5" t="s">
        <v>6821</v>
      </c>
      <c r="F2258" s="6" t="s">
        <v>6822</v>
      </c>
    </row>
    <row r="2259">
      <c r="A2259" s="5" t="s">
        <v>25</v>
      </c>
      <c r="B2259" s="5" t="s">
        <v>289</v>
      </c>
      <c r="C2259" s="5" t="s">
        <v>6823</v>
      </c>
      <c r="D2259" s="5" t="s">
        <v>468</v>
      </c>
      <c r="E2259" s="5" t="s">
        <v>6824</v>
      </c>
      <c r="F2259" s="6" t="s">
        <v>6825</v>
      </c>
    </row>
    <row r="2260">
      <c r="A2260" s="5" t="s">
        <v>25</v>
      </c>
      <c r="B2260" s="5" t="s">
        <v>289</v>
      </c>
      <c r="C2260" s="5" t="s">
        <v>6826</v>
      </c>
      <c r="D2260" s="5" t="s">
        <v>468</v>
      </c>
      <c r="E2260" s="5" t="s">
        <v>6827</v>
      </c>
      <c r="F2260" s="6" t="s">
        <v>6828</v>
      </c>
    </row>
    <row r="2261">
      <c r="A2261" s="5" t="s">
        <v>25</v>
      </c>
      <c r="B2261" s="5" t="s">
        <v>289</v>
      </c>
      <c r="C2261" s="5" t="s">
        <v>6829</v>
      </c>
      <c r="D2261" s="5" t="s">
        <v>468</v>
      </c>
      <c r="E2261" s="5" t="s">
        <v>6830</v>
      </c>
      <c r="F2261" s="6" t="s">
        <v>6831</v>
      </c>
    </row>
    <row r="2262">
      <c r="A2262" s="5" t="s">
        <v>25</v>
      </c>
      <c r="B2262" s="5" t="s">
        <v>289</v>
      </c>
      <c r="C2262" s="5" t="s">
        <v>6832</v>
      </c>
      <c r="D2262" s="5" t="s">
        <v>468</v>
      </c>
      <c r="E2262" s="5" t="s">
        <v>6833</v>
      </c>
      <c r="F2262" s="6" t="s">
        <v>6834</v>
      </c>
    </row>
    <row r="2263">
      <c r="A2263" s="5" t="s">
        <v>25</v>
      </c>
      <c r="B2263" s="5" t="s">
        <v>289</v>
      </c>
      <c r="C2263" s="5" t="s">
        <v>6835</v>
      </c>
      <c r="D2263" s="5" t="s">
        <v>468</v>
      </c>
      <c r="E2263" s="5" t="s">
        <v>6836</v>
      </c>
      <c r="F2263" s="6" t="s">
        <v>6837</v>
      </c>
    </row>
    <row r="2264">
      <c r="A2264" s="5" t="s">
        <v>25</v>
      </c>
      <c r="B2264" s="5" t="s">
        <v>289</v>
      </c>
      <c r="C2264" s="5" t="s">
        <v>6838</v>
      </c>
      <c r="D2264" s="5" t="s">
        <v>548</v>
      </c>
      <c r="E2264" s="5"/>
      <c r="F2264" s="6" t="s">
        <v>6839</v>
      </c>
    </row>
    <row r="2265">
      <c r="A2265" s="5" t="s">
        <v>25</v>
      </c>
      <c r="B2265" s="5" t="s">
        <v>289</v>
      </c>
      <c r="C2265" s="5" t="s">
        <v>6840</v>
      </c>
      <c r="D2265" s="5" t="s">
        <v>468</v>
      </c>
      <c r="E2265" s="5" t="s">
        <v>6841</v>
      </c>
      <c r="F2265" s="6" t="s">
        <v>6842</v>
      </c>
    </row>
    <row r="2266">
      <c r="A2266" s="5" t="s">
        <v>25</v>
      </c>
      <c r="B2266" s="5" t="s">
        <v>289</v>
      </c>
      <c r="C2266" s="5" t="s">
        <v>6843</v>
      </c>
      <c r="D2266" s="5" t="s">
        <v>468</v>
      </c>
      <c r="E2266" s="5" t="s">
        <v>6844</v>
      </c>
      <c r="F2266" s="6" t="s">
        <v>6845</v>
      </c>
    </row>
    <row r="2267">
      <c r="A2267" s="5" t="s">
        <v>25</v>
      </c>
      <c r="B2267" s="5" t="s">
        <v>289</v>
      </c>
      <c r="C2267" s="5" t="s">
        <v>6846</v>
      </c>
      <c r="D2267" s="5" t="s">
        <v>540</v>
      </c>
      <c r="E2267" s="5"/>
      <c r="F2267" s="6" t="s">
        <v>6847</v>
      </c>
    </row>
    <row r="2268">
      <c r="A2268" s="5" t="s">
        <v>25</v>
      </c>
      <c r="B2268" s="5" t="s">
        <v>289</v>
      </c>
      <c r="C2268" s="5" t="s">
        <v>6848</v>
      </c>
      <c r="D2268" s="5" t="s">
        <v>468</v>
      </c>
      <c r="E2268" s="5" t="s">
        <v>6849</v>
      </c>
      <c r="F2268" s="6" t="s">
        <v>6850</v>
      </c>
    </row>
    <row r="2269">
      <c r="A2269" s="5" t="s">
        <v>25</v>
      </c>
      <c r="B2269" s="5" t="s">
        <v>289</v>
      </c>
      <c r="C2269" s="5" t="s">
        <v>289</v>
      </c>
      <c r="D2269" s="5" t="s">
        <v>468</v>
      </c>
      <c r="E2269" s="5" t="s">
        <v>6851</v>
      </c>
      <c r="F2269" s="6" t="s">
        <v>6852</v>
      </c>
    </row>
    <row r="2270">
      <c r="A2270" s="5" t="s">
        <v>25</v>
      </c>
      <c r="B2270" s="5" t="s">
        <v>289</v>
      </c>
      <c r="C2270" s="5" t="s">
        <v>6853</v>
      </c>
      <c r="D2270" s="5" t="s">
        <v>468</v>
      </c>
      <c r="E2270" s="5" t="s">
        <v>6854</v>
      </c>
      <c r="F2270" s="6" t="s">
        <v>6855</v>
      </c>
    </row>
    <row r="2271">
      <c r="A2271" s="5" t="s">
        <v>25</v>
      </c>
      <c r="B2271" s="5" t="s">
        <v>289</v>
      </c>
      <c r="C2271" s="5" t="s">
        <v>6856</v>
      </c>
      <c r="D2271" s="5" t="s">
        <v>468</v>
      </c>
      <c r="E2271" s="5" t="s">
        <v>6857</v>
      </c>
      <c r="F2271" s="6" t="s">
        <v>6858</v>
      </c>
    </row>
    <row r="2272">
      <c r="A2272" s="5" t="s">
        <v>25</v>
      </c>
      <c r="B2272" s="5" t="s">
        <v>290</v>
      </c>
      <c r="C2272" s="5" t="s">
        <v>6859</v>
      </c>
      <c r="D2272" s="5" t="s">
        <v>468</v>
      </c>
      <c r="E2272" s="5" t="s">
        <v>6860</v>
      </c>
      <c r="F2272" s="6" t="s">
        <v>6861</v>
      </c>
    </row>
    <row r="2273">
      <c r="A2273" s="5" t="s">
        <v>25</v>
      </c>
      <c r="B2273" s="5" t="s">
        <v>290</v>
      </c>
      <c r="C2273" s="5" t="s">
        <v>6862</v>
      </c>
      <c r="D2273" s="5" t="s">
        <v>468</v>
      </c>
      <c r="E2273" s="5"/>
      <c r="F2273" s="6" t="s">
        <v>6863</v>
      </c>
    </row>
    <row r="2274">
      <c r="A2274" s="5" t="s">
        <v>25</v>
      </c>
      <c r="B2274" s="5" t="s">
        <v>290</v>
      </c>
      <c r="C2274" s="5" t="s">
        <v>6864</v>
      </c>
      <c r="D2274" s="5" t="s">
        <v>468</v>
      </c>
      <c r="E2274" s="5" t="s">
        <v>6865</v>
      </c>
      <c r="F2274" s="6" t="s">
        <v>6866</v>
      </c>
    </row>
    <row r="2275">
      <c r="A2275" s="5" t="s">
        <v>25</v>
      </c>
      <c r="B2275" s="5" t="s">
        <v>290</v>
      </c>
      <c r="C2275" s="5" t="s">
        <v>6867</v>
      </c>
      <c r="D2275" s="5" t="s">
        <v>468</v>
      </c>
      <c r="E2275" s="5"/>
      <c r="F2275" s="6" t="s">
        <v>6868</v>
      </c>
    </row>
    <row r="2276">
      <c r="A2276" s="5" t="s">
        <v>25</v>
      </c>
      <c r="B2276" s="5" t="s">
        <v>290</v>
      </c>
      <c r="C2276" s="5" t="s">
        <v>6869</v>
      </c>
      <c r="D2276" s="5" t="s">
        <v>468</v>
      </c>
      <c r="E2276" s="5"/>
      <c r="F2276" s="6" t="s">
        <v>6870</v>
      </c>
    </row>
    <row r="2277">
      <c r="A2277" s="5" t="s">
        <v>25</v>
      </c>
      <c r="B2277" s="5" t="s">
        <v>290</v>
      </c>
      <c r="C2277" s="5" t="s">
        <v>6871</v>
      </c>
      <c r="D2277" s="5" t="s">
        <v>468</v>
      </c>
      <c r="E2277" s="5" t="s">
        <v>6872</v>
      </c>
      <c r="F2277" s="6" t="s">
        <v>6873</v>
      </c>
    </row>
    <row r="2278">
      <c r="A2278" s="5" t="s">
        <v>25</v>
      </c>
      <c r="B2278" s="5" t="s">
        <v>290</v>
      </c>
      <c r="C2278" s="5" t="s">
        <v>6874</v>
      </c>
      <c r="D2278" s="5" t="s">
        <v>468</v>
      </c>
      <c r="E2278" s="5" t="s">
        <v>6875</v>
      </c>
      <c r="F2278" s="6" t="s">
        <v>6876</v>
      </c>
    </row>
    <row r="2279">
      <c r="A2279" s="5" t="s">
        <v>25</v>
      </c>
      <c r="B2279" s="5" t="s">
        <v>290</v>
      </c>
      <c r="C2279" s="5" t="s">
        <v>6877</v>
      </c>
      <c r="D2279" s="5" t="s">
        <v>468</v>
      </c>
      <c r="E2279" s="5" t="s">
        <v>6878</v>
      </c>
      <c r="F2279" s="6" t="s">
        <v>6879</v>
      </c>
    </row>
    <row r="2280">
      <c r="A2280" s="5" t="s">
        <v>25</v>
      </c>
      <c r="B2280" s="5" t="s">
        <v>290</v>
      </c>
      <c r="C2280" s="5" t="s">
        <v>6880</v>
      </c>
      <c r="D2280" s="5" t="s">
        <v>468</v>
      </c>
      <c r="E2280" s="5" t="s">
        <v>6881</v>
      </c>
      <c r="F2280" s="6" t="s">
        <v>6882</v>
      </c>
    </row>
    <row r="2281">
      <c r="A2281" s="5" t="s">
        <v>25</v>
      </c>
      <c r="B2281" s="5" t="s">
        <v>290</v>
      </c>
      <c r="C2281" s="5" t="s">
        <v>6883</v>
      </c>
      <c r="D2281" s="5" t="s">
        <v>548</v>
      </c>
      <c r="E2281" s="5" t="s">
        <v>6884</v>
      </c>
      <c r="F2281" s="6" t="s">
        <v>6885</v>
      </c>
    </row>
    <row r="2282">
      <c r="A2282" s="5" t="s">
        <v>25</v>
      </c>
      <c r="B2282" s="5" t="s">
        <v>290</v>
      </c>
      <c r="C2282" s="5" t="s">
        <v>6886</v>
      </c>
      <c r="D2282" s="5" t="s">
        <v>468</v>
      </c>
      <c r="E2282" s="5" t="s">
        <v>6887</v>
      </c>
      <c r="F2282" s="6" t="s">
        <v>6888</v>
      </c>
    </row>
    <row r="2283">
      <c r="A2283" s="5" t="s">
        <v>25</v>
      </c>
      <c r="B2283" s="5" t="s">
        <v>290</v>
      </c>
      <c r="C2283" s="5" t="s">
        <v>6889</v>
      </c>
      <c r="D2283" s="5" t="s">
        <v>468</v>
      </c>
      <c r="E2283" s="5" t="s">
        <v>6890</v>
      </c>
      <c r="F2283" s="6" t="s">
        <v>6891</v>
      </c>
    </row>
    <row r="2284">
      <c r="A2284" s="5" t="s">
        <v>25</v>
      </c>
      <c r="B2284" s="5" t="s">
        <v>290</v>
      </c>
      <c r="C2284" s="5" t="s">
        <v>6892</v>
      </c>
      <c r="D2284" s="5" t="s">
        <v>468</v>
      </c>
      <c r="E2284" s="5" t="s">
        <v>6893</v>
      </c>
      <c r="F2284" s="6" t="s">
        <v>6894</v>
      </c>
    </row>
    <row r="2285">
      <c r="A2285" s="5" t="s">
        <v>25</v>
      </c>
      <c r="B2285" s="5" t="s">
        <v>290</v>
      </c>
      <c r="C2285" s="5" t="s">
        <v>6895</v>
      </c>
      <c r="D2285" s="5" t="s">
        <v>468</v>
      </c>
      <c r="E2285" s="5" t="s">
        <v>6896</v>
      </c>
      <c r="F2285" s="6" t="s">
        <v>6897</v>
      </c>
    </row>
    <row r="2286">
      <c r="A2286" s="5" t="s">
        <v>25</v>
      </c>
      <c r="B2286" s="5" t="s">
        <v>290</v>
      </c>
      <c r="C2286" s="5" t="s">
        <v>6898</v>
      </c>
      <c r="D2286" s="5" t="s">
        <v>468</v>
      </c>
      <c r="E2286" s="5" t="s">
        <v>6899</v>
      </c>
      <c r="F2286" s="6" t="s">
        <v>6900</v>
      </c>
    </row>
    <row r="2287">
      <c r="A2287" s="5" t="s">
        <v>25</v>
      </c>
      <c r="B2287" s="5" t="s">
        <v>290</v>
      </c>
      <c r="C2287" s="5" t="s">
        <v>6901</v>
      </c>
      <c r="D2287" s="5" t="s">
        <v>468</v>
      </c>
      <c r="E2287" s="5" t="s">
        <v>6902</v>
      </c>
      <c r="F2287" s="6" t="s">
        <v>6903</v>
      </c>
    </row>
    <row r="2288">
      <c r="A2288" s="5" t="s">
        <v>25</v>
      </c>
      <c r="B2288" s="5" t="s">
        <v>290</v>
      </c>
      <c r="C2288" s="5" t="s">
        <v>6904</v>
      </c>
      <c r="D2288" s="5" t="s">
        <v>468</v>
      </c>
      <c r="E2288" s="5" t="s">
        <v>6905</v>
      </c>
      <c r="F2288" s="6" t="s">
        <v>6906</v>
      </c>
    </row>
    <row r="2289">
      <c r="A2289" s="5" t="s">
        <v>25</v>
      </c>
      <c r="B2289" s="5" t="s">
        <v>290</v>
      </c>
      <c r="C2289" s="5" t="s">
        <v>6907</v>
      </c>
      <c r="D2289" s="5" t="s">
        <v>468</v>
      </c>
      <c r="E2289" s="5" t="s">
        <v>6860</v>
      </c>
      <c r="F2289" s="6" t="s">
        <v>6908</v>
      </c>
    </row>
    <row r="2290">
      <c r="A2290" s="5" t="s">
        <v>25</v>
      </c>
      <c r="B2290" s="5" t="s">
        <v>291</v>
      </c>
      <c r="C2290" s="5" t="s">
        <v>6909</v>
      </c>
      <c r="D2290" s="5" t="s">
        <v>468</v>
      </c>
      <c r="E2290" s="5"/>
      <c r="F2290" s="6" t="s">
        <v>6910</v>
      </c>
    </row>
    <row r="2291">
      <c r="A2291" s="5" t="s">
        <v>25</v>
      </c>
      <c r="B2291" s="5" t="s">
        <v>291</v>
      </c>
      <c r="C2291" s="5" t="s">
        <v>291</v>
      </c>
      <c r="D2291" s="5" t="s">
        <v>468</v>
      </c>
      <c r="E2291" s="5" t="s">
        <v>6911</v>
      </c>
      <c r="F2291" s="6" t="s">
        <v>6912</v>
      </c>
    </row>
    <row r="2292">
      <c r="A2292" s="5" t="s">
        <v>25</v>
      </c>
      <c r="B2292" s="5" t="s">
        <v>291</v>
      </c>
      <c r="C2292" s="5" t="s">
        <v>6913</v>
      </c>
      <c r="D2292" s="5" t="s">
        <v>468</v>
      </c>
      <c r="E2292" s="5" t="s">
        <v>6914</v>
      </c>
      <c r="F2292" s="6" t="s">
        <v>6915</v>
      </c>
    </row>
    <row r="2293">
      <c r="A2293" s="5" t="s">
        <v>25</v>
      </c>
      <c r="B2293" s="5" t="s">
        <v>291</v>
      </c>
      <c r="C2293" s="5" t="s">
        <v>6916</v>
      </c>
      <c r="D2293" s="5" t="s">
        <v>468</v>
      </c>
      <c r="E2293" s="5" t="s">
        <v>6917</v>
      </c>
      <c r="F2293" s="6" t="s">
        <v>6918</v>
      </c>
    </row>
    <row r="2294">
      <c r="A2294" s="5" t="s">
        <v>25</v>
      </c>
      <c r="B2294" s="5" t="s">
        <v>291</v>
      </c>
      <c r="C2294" s="5" t="s">
        <v>6919</v>
      </c>
      <c r="D2294" s="5" t="s">
        <v>468</v>
      </c>
      <c r="E2294" s="5" t="s">
        <v>6920</v>
      </c>
      <c r="F2294" s="6" t="s">
        <v>6921</v>
      </c>
    </row>
    <row r="2295">
      <c r="A2295" s="5" t="s">
        <v>25</v>
      </c>
      <c r="B2295" s="5" t="s">
        <v>291</v>
      </c>
      <c r="C2295" s="5" t="s">
        <v>6922</v>
      </c>
      <c r="D2295" s="5" t="s">
        <v>468</v>
      </c>
      <c r="E2295" s="5" t="s">
        <v>6923</v>
      </c>
      <c r="F2295" s="6" t="s">
        <v>6924</v>
      </c>
    </row>
    <row r="2296">
      <c r="A2296" s="5" t="s">
        <v>25</v>
      </c>
      <c r="B2296" s="5" t="s">
        <v>291</v>
      </c>
      <c r="C2296" s="5" t="s">
        <v>6925</v>
      </c>
      <c r="D2296" s="5" t="s">
        <v>468</v>
      </c>
      <c r="E2296" s="5" t="s">
        <v>6926</v>
      </c>
      <c r="F2296" s="6" t="s">
        <v>6927</v>
      </c>
    </row>
    <row r="2297">
      <c r="A2297" s="5" t="s">
        <v>25</v>
      </c>
      <c r="B2297" s="5" t="s">
        <v>291</v>
      </c>
      <c r="C2297" s="5" t="s">
        <v>6928</v>
      </c>
      <c r="D2297" s="5" t="s">
        <v>468</v>
      </c>
      <c r="E2297" s="5" t="s">
        <v>6920</v>
      </c>
      <c r="F2297" s="6" t="s">
        <v>6929</v>
      </c>
    </row>
    <row r="2298">
      <c r="A2298" s="5" t="s">
        <v>25</v>
      </c>
      <c r="B2298" s="5" t="s">
        <v>291</v>
      </c>
      <c r="C2298" s="5" t="s">
        <v>6930</v>
      </c>
      <c r="D2298" s="5" t="s">
        <v>468</v>
      </c>
      <c r="E2298" s="5"/>
      <c r="F2298" s="6" t="s">
        <v>6931</v>
      </c>
    </row>
    <row r="2299">
      <c r="A2299" s="5" t="s">
        <v>25</v>
      </c>
      <c r="B2299" s="5" t="s">
        <v>291</v>
      </c>
      <c r="C2299" s="5" t="s">
        <v>6932</v>
      </c>
      <c r="D2299" s="5" t="s">
        <v>468</v>
      </c>
      <c r="E2299" s="5" t="s">
        <v>6933</v>
      </c>
      <c r="F2299" s="6" t="s">
        <v>6934</v>
      </c>
    </row>
    <row r="2300">
      <c r="A2300" s="5" t="s">
        <v>25</v>
      </c>
      <c r="B2300" s="5" t="s">
        <v>291</v>
      </c>
      <c r="C2300" s="5" t="s">
        <v>6935</v>
      </c>
      <c r="D2300" s="5" t="s">
        <v>468</v>
      </c>
      <c r="E2300" s="5" t="s">
        <v>6936</v>
      </c>
      <c r="F2300" s="6" t="s">
        <v>6937</v>
      </c>
    </row>
    <row r="2301">
      <c r="A2301" s="5" t="s">
        <v>25</v>
      </c>
      <c r="B2301" s="5" t="s">
        <v>292</v>
      </c>
      <c r="C2301" s="5" t="s">
        <v>6938</v>
      </c>
      <c r="D2301" s="5" t="s">
        <v>468</v>
      </c>
      <c r="E2301" s="5" t="s">
        <v>6939</v>
      </c>
      <c r="F2301" s="6" t="s">
        <v>6940</v>
      </c>
    </row>
    <row r="2302">
      <c r="A2302" s="5" t="s">
        <v>25</v>
      </c>
      <c r="B2302" s="5" t="s">
        <v>292</v>
      </c>
      <c r="C2302" s="5" t="s">
        <v>6941</v>
      </c>
      <c r="D2302" s="5" t="s">
        <v>468</v>
      </c>
      <c r="E2302" s="5" t="s">
        <v>6942</v>
      </c>
      <c r="F2302" s="6" t="s">
        <v>6943</v>
      </c>
    </row>
    <row r="2303">
      <c r="A2303" s="5" t="s">
        <v>25</v>
      </c>
      <c r="B2303" s="5" t="s">
        <v>292</v>
      </c>
      <c r="C2303" s="5" t="s">
        <v>6944</v>
      </c>
      <c r="D2303" s="5" t="s">
        <v>468</v>
      </c>
      <c r="E2303" s="5" t="s">
        <v>6945</v>
      </c>
      <c r="F2303" s="6" t="s">
        <v>6946</v>
      </c>
    </row>
    <row r="2304">
      <c r="A2304" s="5" t="s">
        <v>25</v>
      </c>
      <c r="B2304" s="5" t="s">
        <v>292</v>
      </c>
      <c r="C2304" s="5" t="s">
        <v>6947</v>
      </c>
      <c r="D2304" s="5" t="s">
        <v>548</v>
      </c>
      <c r="E2304" s="5" t="s">
        <v>6948</v>
      </c>
      <c r="F2304" s="6" t="s">
        <v>6949</v>
      </c>
    </row>
    <row r="2305">
      <c r="A2305" s="5" t="s">
        <v>25</v>
      </c>
      <c r="B2305" s="5" t="s">
        <v>292</v>
      </c>
      <c r="C2305" s="5" t="s">
        <v>6950</v>
      </c>
      <c r="D2305" s="5" t="s">
        <v>468</v>
      </c>
      <c r="E2305" s="5" t="s">
        <v>6951</v>
      </c>
      <c r="F2305" s="6" t="s">
        <v>6952</v>
      </c>
    </row>
    <row r="2306">
      <c r="A2306" s="5" t="s">
        <v>25</v>
      </c>
      <c r="B2306" s="5" t="s">
        <v>292</v>
      </c>
      <c r="C2306" s="5" t="s">
        <v>6953</v>
      </c>
      <c r="D2306" s="5" t="s">
        <v>468</v>
      </c>
      <c r="E2306" s="5" t="s">
        <v>6954</v>
      </c>
      <c r="F2306" s="6" t="s">
        <v>6955</v>
      </c>
    </row>
    <row r="2307">
      <c r="A2307" s="5" t="s">
        <v>25</v>
      </c>
      <c r="B2307" s="5" t="s">
        <v>292</v>
      </c>
      <c r="C2307" s="5" t="s">
        <v>6956</v>
      </c>
      <c r="D2307" s="5" t="s">
        <v>468</v>
      </c>
      <c r="E2307" s="5" t="s">
        <v>6957</v>
      </c>
      <c r="F2307" s="6" t="s">
        <v>6958</v>
      </c>
    </row>
    <row r="2308">
      <c r="A2308" s="5" t="s">
        <v>25</v>
      </c>
      <c r="B2308" s="5" t="s">
        <v>292</v>
      </c>
      <c r="C2308" s="5" t="s">
        <v>6959</v>
      </c>
      <c r="D2308" s="5" t="s">
        <v>468</v>
      </c>
      <c r="E2308" s="5" t="s">
        <v>6960</v>
      </c>
      <c r="F2308" s="6" t="s">
        <v>6961</v>
      </c>
    </row>
    <row r="2309">
      <c r="A2309" s="5" t="s">
        <v>25</v>
      </c>
      <c r="B2309" s="5" t="s">
        <v>292</v>
      </c>
      <c r="C2309" s="5" t="s">
        <v>6962</v>
      </c>
      <c r="D2309" s="5" t="s">
        <v>468</v>
      </c>
      <c r="E2309" s="5" t="s">
        <v>6963</v>
      </c>
      <c r="F2309" s="6" t="s">
        <v>6964</v>
      </c>
    </row>
    <row r="2310">
      <c r="A2310" s="5" t="s">
        <v>25</v>
      </c>
      <c r="B2310" s="5" t="s">
        <v>292</v>
      </c>
      <c r="C2310" s="5" t="s">
        <v>6965</v>
      </c>
      <c r="D2310" s="5" t="s">
        <v>468</v>
      </c>
      <c r="E2310" s="5" t="s">
        <v>6966</v>
      </c>
      <c r="F2310" s="6" t="s">
        <v>6967</v>
      </c>
    </row>
    <row r="2311">
      <c r="A2311" s="5" t="s">
        <v>25</v>
      </c>
      <c r="B2311" s="5" t="s">
        <v>292</v>
      </c>
      <c r="C2311" s="5" t="s">
        <v>6968</v>
      </c>
      <c r="D2311" s="5" t="s">
        <v>468</v>
      </c>
      <c r="E2311" s="5" t="s">
        <v>6969</v>
      </c>
      <c r="F2311" s="6" t="s">
        <v>6970</v>
      </c>
    </row>
    <row r="2312">
      <c r="A2312" s="5" t="s">
        <v>25</v>
      </c>
      <c r="B2312" s="5" t="s">
        <v>292</v>
      </c>
      <c r="C2312" s="5" t="s">
        <v>6971</v>
      </c>
      <c r="D2312" s="5" t="s">
        <v>468</v>
      </c>
      <c r="E2312" s="5" t="s">
        <v>6972</v>
      </c>
      <c r="F2312" s="6" t="s">
        <v>6973</v>
      </c>
    </row>
    <row r="2313">
      <c r="A2313" s="5" t="s">
        <v>25</v>
      </c>
      <c r="B2313" s="5" t="s">
        <v>292</v>
      </c>
      <c r="C2313" s="5" t="s">
        <v>6974</v>
      </c>
      <c r="D2313" s="5" t="s">
        <v>468</v>
      </c>
      <c r="E2313" s="5" t="s">
        <v>6975</v>
      </c>
      <c r="F2313" s="6" t="s">
        <v>6976</v>
      </c>
    </row>
    <row r="2314">
      <c r="A2314" s="5" t="s">
        <v>25</v>
      </c>
      <c r="B2314" s="5" t="s">
        <v>292</v>
      </c>
      <c r="C2314" s="5" t="s">
        <v>6977</v>
      </c>
      <c r="D2314" s="5" t="s">
        <v>548</v>
      </c>
      <c r="E2314" s="5" t="s">
        <v>6978</v>
      </c>
      <c r="F2314" s="6" t="s">
        <v>6979</v>
      </c>
    </row>
    <row r="2315">
      <c r="A2315" s="5" t="s">
        <v>25</v>
      </c>
      <c r="B2315" s="5" t="s">
        <v>292</v>
      </c>
      <c r="C2315" s="5" t="s">
        <v>6980</v>
      </c>
      <c r="D2315" s="5" t="s">
        <v>468</v>
      </c>
      <c r="E2315" s="5" t="s">
        <v>6981</v>
      </c>
      <c r="F2315" s="6" t="s">
        <v>6982</v>
      </c>
    </row>
    <row r="2316">
      <c r="A2316" s="5" t="s">
        <v>25</v>
      </c>
      <c r="B2316" s="5" t="s">
        <v>292</v>
      </c>
      <c r="C2316" s="5" t="s">
        <v>6983</v>
      </c>
      <c r="D2316" s="5" t="s">
        <v>468</v>
      </c>
      <c r="E2316" s="5" t="s">
        <v>6984</v>
      </c>
      <c r="F2316" s="6" t="s">
        <v>6985</v>
      </c>
    </row>
    <row r="2317">
      <c r="A2317" s="5" t="s">
        <v>25</v>
      </c>
      <c r="B2317" s="5" t="s">
        <v>292</v>
      </c>
      <c r="C2317" s="5" t="s">
        <v>6986</v>
      </c>
      <c r="D2317" s="5" t="s">
        <v>468</v>
      </c>
      <c r="E2317" s="5" t="s">
        <v>6920</v>
      </c>
      <c r="F2317" s="6" t="s">
        <v>6987</v>
      </c>
    </row>
    <row r="2318">
      <c r="A2318" s="5" t="s">
        <v>25</v>
      </c>
      <c r="B2318" s="5" t="s">
        <v>292</v>
      </c>
      <c r="C2318" s="5" t="s">
        <v>6988</v>
      </c>
      <c r="D2318" s="5" t="s">
        <v>468</v>
      </c>
      <c r="E2318" s="5" t="s">
        <v>6989</v>
      </c>
      <c r="F2318" s="6" t="s">
        <v>6990</v>
      </c>
    </row>
    <row r="2319">
      <c r="A2319" s="5" t="s">
        <v>25</v>
      </c>
      <c r="B2319" s="5" t="s">
        <v>292</v>
      </c>
      <c r="C2319" s="5" t="s">
        <v>6991</v>
      </c>
      <c r="D2319" s="5" t="s">
        <v>468</v>
      </c>
      <c r="E2319" s="5" t="s">
        <v>6992</v>
      </c>
      <c r="F2319" s="6" t="s">
        <v>6993</v>
      </c>
    </row>
    <row r="2320">
      <c r="A2320" s="5" t="s">
        <v>25</v>
      </c>
      <c r="B2320" s="5" t="s">
        <v>292</v>
      </c>
      <c r="C2320" s="5" t="s">
        <v>6994</v>
      </c>
      <c r="D2320" s="5" t="s">
        <v>468</v>
      </c>
      <c r="E2320" s="5" t="s">
        <v>6995</v>
      </c>
      <c r="F2320" s="6" t="s">
        <v>6996</v>
      </c>
    </row>
    <row r="2321">
      <c r="A2321" s="5" t="s">
        <v>25</v>
      </c>
      <c r="B2321" s="5" t="s">
        <v>292</v>
      </c>
      <c r="C2321" s="5" t="s">
        <v>6997</v>
      </c>
      <c r="D2321" s="5" t="s">
        <v>468</v>
      </c>
      <c r="E2321" s="5" t="s">
        <v>6998</v>
      </c>
      <c r="F2321" s="6" t="s">
        <v>6999</v>
      </c>
    </row>
    <row r="2322">
      <c r="A2322" s="5" t="s">
        <v>25</v>
      </c>
      <c r="B2322" s="5" t="s">
        <v>292</v>
      </c>
      <c r="C2322" s="5" t="s">
        <v>7000</v>
      </c>
      <c r="D2322" s="5" t="s">
        <v>468</v>
      </c>
      <c r="E2322" s="5" t="s">
        <v>7001</v>
      </c>
      <c r="F2322" s="6" t="s">
        <v>7002</v>
      </c>
    </row>
    <row r="2323">
      <c r="A2323" s="5" t="s">
        <v>25</v>
      </c>
      <c r="B2323" s="5" t="s">
        <v>292</v>
      </c>
      <c r="C2323" s="5" t="s">
        <v>7003</v>
      </c>
      <c r="D2323" s="5" t="s">
        <v>468</v>
      </c>
      <c r="E2323" s="5" t="s">
        <v>6920</v>
      </c>
      <c r="F2323" s="6" t="s">
        <v>7004</v>
      </c>
    </row>
    <row r="2324">
      <c r="A2324" s="5" t="s">
        <v>25</v>
      </c>
      <c r="B2324" s="5" t="s">
        <v>292</v>
      </c>
      <c r="C2324" s="5" t="s">
        <v>7005</v>
      </c>
      <c r="D2324" s="5" t="s">
        <v>468</v>
      </c>
      <c r="E2324" s="5" t="s">
        <v>7006</v>
      </c>
      <c r="F2324" s="6" t="s">
        <v>7007</v>
      </c>
    </row>
    <row r="2325">
      <c r="A2325" s="5" t="s">
        <v>25</v>
      </c>
      <c r="B2325" s="5" t="s">
        <v>292</v>
      </c>
      <c r="C2325" s="5" t="s">
        <v>7008</v>
      </c>
      <c r="D2325" s="5" t="s">
        <v>468</v>
      </c>
      <c r="E2325" s="5" t="s">
        <v>6981</v>
      </c>
      <c r="F2325" s="6" t="s">
        <v>7009</v>
      </c>
    </row>
    <row r="2326">
      <c r="A2326" s="5" t="s">
        <v>25</v>
      </c>
      <c r="B2326" s="5" t="s">
        <v>292</v>
      </c>
      <c r="C2326" s="5" t="s">
        <v>7010</v>
      </c>
      <c r="D2326" s="5" t="s">
        <v>468</v>
      </c>
      <c r="E2326" s="5" t="s">
        <v>7011</v>
      </c>
      <c r="F2326" s="6" t="s">
        <v>7012</v>
      </c>
    </row>
    <row r="2327">
      <c r="A2327" s="5" t="s">
        <v>25</v>
      </c>
      <c r="B2327" s="5" t="s">
        <v>292</v>
      </c>
      <c r="C2327" s="5" t="s">
        <v>7013</v>
      </c>
      <c r="D2327" s="5" t="s">
        <v>468</v>
      </c>
      <c r="E2327" s="5" t="s">
        <v>7014</v>
      </c>
      <c r="F2327" s="6" t="s">
        <v>7015</v>
      </c>
    </row>
    <row r="2328">
      <c r="A2328" s="5" t="s">
        <v>25</v>
      </c>
      <c r="B2328" s="5" t="s">
        <v>292</v>
      </c>
      <c r="C2328" s="5" t="s">
        <v>7016</v>
      </c>
      <c r="D2328" s="5" t="s">
        <v>548</v>
      </c>
      <c r="E2328" s="5" t="s">
        <v>7017</v>
      </c>
      <c r="F2328" s="6" t="s">
        <v>7018</v>
      </c>
    </row>
    <row r="2329">
      <c r="A2329" s="5" t="s">
        <v>25</v>
      </c>
      <c r="B2329" s="5" t="s">
        <v>292</v>
      </c>
      <c r="C2329" s="5" t="s">
        <v>7019</v>
      </c>
      <c r="D2329" s="5" t="s">
        <v>468</v>
      </c>
      <c r="E2329" s="5" t="s">
        <v>7020</v>
      </c>
      <c r="F2329" s="6" t="s">
        <v>7021</v>
      </c>
    </row>
    <row r="2330">
      <c r="A2330" s="5" t="s">
        <v>25</v>
      </c>
      <c r="B2330" s="5" t="s">
        <v>292</v>
      </c>
      <c r="C2330" s="5" t="s">
        <v>7022</v>
      </c>
      <c r="D2330" s="5" t="s">
        <v>468</v>
      </c>
      <c r="E2330" s="5" t="s">
        <v>7023</v>
      </c>
      <c r="F2330" s="6" t="s">
        <v>7024</v>
      </c>
    </row>
    <row r="2331">
      <c r="A2331" s="5" t="s">
        <v>25</v>
      </c>
      <c r="B2331" s="5" t="s">
        <v>292</v>
      </c>
      <c r="C2331" s="5" t="s">
        <v>7025</v>
      </c>
      <c r="D2331" s="5" t="s">
        <v>468</v>
      </c>
      <c r="E2331" s="5"/>
      <c r="F2331" s="6" t="s">
        <v>7026</v>
      </c>
    </row>
    <row r="2332">
      <c r="A2332" s="5" t="s">
        <v>25</v>
      </c>
      <c r="B2332" s="5" t="s">
        <v>292</v>
      </c>
      <c r="C2332" s="5" t="s">
        <v>7027</v>
      </c>
      <c r="D2332" s="5" t="s">
        <v>468</v>
      </c>
      <c r="E2332" s="5" t="s">
        <v>7028</v>
      </c>
      <c r="F2332" s="6" t="s">
        <v>7029</v>
      </c>
    </row>
    <row r="2333">
      <c r="A2333" s="5" t="s">
        <v>25</v>
      </c>
      <c r="B2333" s="5" t="s">
        <v>292</v>
      </c>
      <c r="C2333" s="5" t="s">
        <v>7030</v>
      </c>
      <c r="D2333" s="5" t="s">
        <v>468</v>
      </c>
      <c r="E2333" s="5" t="s">
        <v>7031</v>
      </c>
      <c r="F2333" s="6" t="s">
        <v>7032</v>
      </c>
    </row>
    <row r="2334">
      <c r="A2334" s="5" t="s">
        <v>25</v>
      </c>
      <c r="B2334" s="5" t="s">
        <v>292</v>
      </c>
      <c r="C2334" s="5" t="s">
        <v>7033</v>
      </c>
      <c r="D2334" s="5" t="s">
        <v>468</v>
      </c>
      <c r="E2334" s="5" t="s">
        <v>7034</v>
      </c>
      <c r="F2334" s="6" t="s">
        <v>7035</v>
      </c>
    </row>
    <row r="2335">
      <c r="A2335" s="5" t="s">
        <v>25</v>
      </c>
      <c r="B2335" s="5" t="s">
        <v>292</v>
      </c>
      <c r="C2335" s="5" t="s">
        <v>7036</v>
      </c>
      <c r="D2335" s="5" t="s">
        <v>468</v>
      </c>
      <c r="E2335" s="5" t="s">
        <v>7037</v>
      </c>
      <c r="F2335" s="6" t="s">
        <v>7038</v>
      </c>
    </row>
    <row r="2336">
      <c r="A2336" s="5" t="s">
        <v>25</v>
      </c>
      <c r="B2336" s="5" t="s">
        <v>292</v>
      </c>
      <c r="C2336" s="5" t="s">
        <v>7039</v>
      </c>
      <c r="D2336" s="5" t="s">
        <v>468</v>
      </c>
      <c r="E2336" s="5" t="s">
        <v>7040</v>
      </c>
      <c r="F2336" s="6" t="s">
        <v>7041</v>
      </c>
    </row>
    <row r="2337">
      <c r="A2337" s="5" t="s">
        <v>25</v>
      </c>
      <c r="B2337" s="5" t="s">
        <v>293</v>
      </c>
      <c r="C2337" s="5" t="s">
        <v>7042</v>
      </c>
      <c r="D2337" s="5" t="s">
        <v>468</v>
      </c>
      <c r="E2337" s="5" t="s">
        <v>5969</v>
      </c>
      <c r="F2337" s="6" t="s">
        <v>7043</v>
      </c>
    </row>
    <row r="2338">
      <c r="A2338" s="5" t="s">
        <v>25</v>
      </c>
      <c r="B2338" s="5" t="s">
        <v>293</v>
      </c>
      <c r="C2338" s="5" t="s">
        <v>7044</v>
      </c>
      <c r="D2338" s="5" t="s">
        <v>468</v>
      </c>
      <c r="E2338" s="5"/>
      <c r="F2338" s="6" t="s">
        <v>7045</v>
      </c>
    </row>
    <row r="2339">
      <c r="A2339" s="5" t="s">
        <v>25</v>
      </c>
      <c r="B2339" s="5" t="s">
        <v>293</v>
      </c>
      <c r="C2339" s="5" t="s">
        <v>7046</v>
      </c>
      <c r="D2339" s="5" t="s">
        <v>468</v>
      </c>
      <c r="E2339" s="5"/>
      <c r="F2339" s="6" t="s">
        <v>7047</v>
      </c>
    </row>
    <row r="2340">
      <c r="A2340" s="5" t="s">
        <v>25</v>
      </c>
      <c r="B2340" s="5" t="s">
        <v>293</v>
      </c>
      <c r="C2340" s="5" t="s">
        <v>293</v>
      </c>
      <c r="D2340" s="5" t="s">
        <v>468</v>
      </c>
      <c r="E2340" s="5" t="s">
        <v>7048</v>
      </c>
      <c r="F2340" s="6" t="s">
        <v>7049</v>
      </c>
    </row>
    <row r="2341">
      <c r="A2341" s="5" t="s">
        <v>25</v>
      </c>
      <c r="B2341" s="5" t="s">
        <v>293</v>
      </c>
      <c r="C2341" s="5" t="s">
        <v>7050</v>
      </c>
      <c r="D2341" s="5" t="s">
        <v>468</v>
      </c>
      <c r="E2341" s="5" t="s">
        <v>7051</v>
      </c>
      <c r="F2341" s="6" t="s">
        <v>7052</v>
      </c>
    </row>
    <row r="2342">
      <c r="A2342" s="5" t="s">
        <v>25</v>
      </c>
      <c r="B2342" s="5" t="s">
        <v>293</v>
      </c>
      <c r="C2342" s="5" t="s">
        <v>7053</v>
      </c>
      <c r="D2342" s="5" t="s">
        <v>468</v>
      </c>
      <c r="E2342" s="5" t="s">
        <v>7054</v>
      </c>
      <c r="F2342" s="6" t="s">
        <v>7055</v>
      </c>
    </row>
    <row r="2343">
      <c r="A2343" s="5" t="s">
        <v>25</v>
      </c>
      <c r="B2343" s="5" t="s">
        <v>293</v>
      </c>
      <c r="C2343" s="5" t="s">
        <v>7056</v>
      </c>
      <c r="D2343" s="5" t="s">
        <v>468</v>
      </c>
      <c r="E2343" s="5" t="s">
        <v>7057</v>
      </c>
      <c r="F2343" s="6" t="s">
        <v>7058</v>
      </c>
    </row>
    <row r="2344">
      <c r="A2344" s="5" t="s">
        <v>25</v>
      </c>
      <c r="B2344" s="5" t="s">
        <v>293</v>
      </c>
      <c r="C2344" s="5" t="s">
        <v>7059</v>
      </c>
      <c r="D2344" s="5" t="s">
        <v>468</v>
      </c>
      <c r="E2344" s="5" t="s">
        <v>7060</v>
      </c>
      <c r="F2344" s="6" t="s">
        <v>7061</v>
      </c>
    </row>
    <row r="2345">
      <c r="A2345" s="5" t="s">
        <v>25</v>
      </c>
      <c r="B2345" s="5" t="s">
        <v>293</v>
      </c>
      <c r="C2345" s="5" t="s">
        <v>7062</v>
      </c>
      <c r="D2345" s="5" t="s">
        <v>468</v>
      </c>
      <c r="E2345" s="5" t="s">
        <v>7063</v>
      </c>
      <c r="F2345" s="6" t="s">
        <v>7064</v>
      </c>
    </row>
    <row r="2346">
      <c r="A2346" s="5" t="s">
        <v>25</v>
      </c>
      <c r="B2346" s="5" t="s">
        <v>293</v>
      </c>
      <c r="C2346" s="5" t="s">
        <v>7065</v>
      </c>
      <c r="D2346" s="5" t="s">
        <v>468</v>
      </c>
      <c r="E2346" s="5" t="s">
        <v>7066</v>
      </c>
      <c r="F2346" s="6" t="s">
        <v>7067</v>
      </c>
    </row>
    <row r="2347">
      <c r="A2347" s="5" t="s">
        <v>25</v>
      </c>
      <c r="B2347" s="5" t="s">
        <v>293</v>
      </c>
      <c r="C2347" s="5" t="s">
        <v>7068</v>
      </c>
      <c r="D2347" s="5" t="s">
        <v>468</v>
      </c>
      <c r="E2347" s="5" t="s">
        <v>7069</v>
      </c>
      <c r="F2347" s="6" t="s">
        <v>7070</v>
      </c>
    </row>
    <row r="2348">
      <c r="A2348" s="5" t="s">
        <v>25</v>
      </c>
      <c r="B2348" s="5" t="s">
        <v>293</v>
      </c>
      <c r="C2348" s="5" t="s">
        <v>7071</v>
      </c>
      <c r="D2348" s="5" t="s">
        <v>468</v>
      </c>
      <c r="E2348" s="5" t="s">
        <v>7072</v>
      </c>
      <c r="F2348" s="6" t="s">
        <v>7073</v>
      </c>
    </row>
    <row r="2349">
      <c r="A2349" s="5" t="s">
        <v>25</v>
      </c>
      <c r="B2349" s="5" t="s">
        <v>294</v>
      </c>
      <c r="C2349" s="5" t="s">
        <v>7074</v>
      </c>
      <c r="D2349" s="5" t="s">
        <v>468</v>
      </c>
      <c r="E2349" s="5" t="s">
        <v>7075</v>
      </c>
      <c r="F2349" s="6" t="s">
        <v>7076</v>
      </c>
    </row>
    <row r="2350">
      <c r="A2350" s="5" t="s">
        <v>25</v>
      </c>
      <c r="B2350" s="5" t="s">
        <v>295</v>
      </c>
      <c r="C2350" s="5" t="s">
        <v>7077</v>
      </c>
      <c r="D2350" s="5" t="s">
        <v>468</v>
      </c>
      <c r="E2350" s="5"/>
      <c r="F2350" s="6" t="s">
        <v>7078</v>
      </c>
    </row>
    <row r="2351">
      <c r="A2351" s="5" t="s">
        <v>25</v>
      </c>
      <c r="B2351" s="5" t="s">
        <v>295</v>
      </c>
      <c r="C2351" s="5" t="s">
        <v>7079</v>
      </c>
      <c r="D2351" s="5" t="s">
        <v>4620</v>
      </c>
      <c r="E2351" s="5"/>
      <c r="F2351" s="6" t="s">
        <v>7080</v>
      </c>
    </row>
    <row r="2352">
      <c r="A2352" s="5" t="s">
        <v>25</v>
      </c>
      <c r="B2352" s="5" t="s">
        <v>296</v>
      </c>
      <c r="C2352" s="5" t="s">
        <v>7081</v>
      </c>
      <c r="D2352" s="5" t="s">
        <v>468</v>
      </c>
      <c r="E2352" s="5" t="s">
        <v>7082</v>
      </c>
      <c r="F2352" s="6" t="s">
        <v>7083</v>
      </c>
    </row>
    <row r="2353">
      <c r="A2353" s="5" t="s">
        <v>25</v>
      </c>
      <c r="B2353" s="5" t="s">
        <v>296</v>
      </c>
      <c r="C2353" s="5" t="s">
        <v>7084</v>
      </c>
      <c r="D2353" s="5" t="s">
        <v>468</v>
      </c>
      <c r="E2353" s="5" t="s">
        <v>7085</v>
      </c>
      <c r="F2353" s="6" t="s">
        <v>7086</v>
      </c>
    </row>
    <row r="2354">
      <c r="A2354" s="5" t="s">
        <v>25</v>
      </c>
      <c r="B2354" s="5" t="s">
        <v>296</v>
      </c>
      <c r="C2354" s="5" t="s">
        <v>7087</v>
      </c>
      <c r="D2354" s="5" t="s">
        <v>468</v>
      </c>
      <c r="E2354" s="5" t="s">
        <v>7088</v>
      </c>
      <c r="F2354" s="6" t="s">
        <v>7089</v>
      </c>
    </row>
    <row r="2355">
      <c r="A2355" s="5" t="s">
        <v>25</v>
      </c>
      <c r="B2355" s="5" t="s">
        <v>297</v>
      </c>
      <c r="C2355" s="5" t="s">
        <v>7090</v>
      </c>
      <c r="D2355" s="5" t="s">
        <v>468</v>
      </c>
      <c r="E2355" s="5" t="s">
        <v>7091</v>
      </c>
      <c r="F2355" s="6" t="s">
        <v>7092</v>
      </c>
    </row>
    <row r="2356">
      <c r="A2356" s="5" t="s">
        <v>25</v>
      </c>
      <c r="B2356" s="5" t="s">
        <v>298</v>
      </c>
      <c r="C2356" s="5" t="s">
        <v>7093</v>
      </c>
      <c r="D2356" s="5" t="s">
        <v>468</v>
      </c>
      <c r="E2356" s="5" t="s">
        <v>7094</v>
      </c>
      <c r="F2356" s="6" t="s">
        <v>7095</v>
      </c>
    </row>
    <row r="2357">
      <c r="A2357" s="5" t="s">
        <v>25</v>
      </c>
      <c r="B2357" s="5" t="s">
        <v>298</v>
      </c>
      <c r="C2357" s="5" t="s">
        <v>7096</v>
      </c>
      <c r="D2357" s="5" t="s">
        <v>468</v>
      </c>
      <c r="E2357" s="5" t="s">
        <v>7097</v>
      </c>
      <c r="F2357" s="6" t="s">
        <v>7098</v>
      </c>
    </row>
    <row r="2358">
      <c r="A2358" s="5" t="s">
        <v>25</v>
      </c>
      <c r="B2358" s="5" t="s">
        <v>298</v>
      </c>
      <c r="C2358" s="5" t="s">
        <v>7099</v>
      </c>
      <c r="D2358" s="5" t="s">
        <v>468</v>
      </c>
      <c r="E2358" s="5" t="s">
        <v>7100</v>
      </c>
      <c r="F2358" s="6" t="s">
        <v>7101</v>
      </c>
    </row>
    <row r="2359">
      <c r="A2359" s="5" t="s">
        <v>25</v>
      </c>
      <c r="B2359" s="5" t="s">
        <v>298</v>
      </c>
      <c r="C2359" s="5" t="s">
        <v>7102</v>
      </c>
      <c r="D2359" s="5" t="s">
        <v>468</v>
      </c>
      <c r="E2359" s="5" t="s">
        <v>7103</v>
      </c>
      <c r="F2359" s="6" t="s">
        <v>7104</v>
      </c>
    </row>
    <row r="2360">
      <c r="A2360" s="5" t="s">
        <v>25</v>
      </c>
      <c r="B2360" s="5" t="s">
        <v>298</v>
      </c>
      <c r="C2360" s="5" t="s">
        <v>7105</v>
      </c>
      <c r="D2360" s="5" t="s">
        <v>548</v>
      </c>
      <c r="E2360" s="5"/>
      <c r="F2360" s="6" t="s">
        <v>7106</v>
      </c>
    </row>
    <row r="2361">
      <c r="A2361" s="5" t="s">
        <v>25</v>
      </c>
      <c r="B2361" s="5" t="s">
        <v>298</v>
      </c>
      <c r="C2361" s="5" t="s">
        <v>7107</v>
      </c>
      <c r="D2361" s="5" t="s">
        <v>468</v>
      </c>
      <c r="E2361" s="5" t="s">
        <v>7108</v>
      </c>
      <c r="F2361" s="6" t="s">
        <v>7109</v>
      </c>
    </row>
    <row r="2362">
      <c r="A2362" s="5" t="s">
        <v>25</v>
      </c>
      <c r="B2362" s="5" t="s">
        <v>298</v>
      </c>
      <c r="C2362" s="5" t="s">
        <v>7110</v>
      </c>
      <c r="D2362" s="5" t="s">
        <v>468</v>
      </c>
      <c r="E2362" s="5" t="s">
        <v>7111</v>
      </c>
      <c r="F2362" s="6" t="s">
        <v>7112</v>
      </c>
    </row>
    <row r="2363">
      <c r="A2363" s="5" t="s">
        <v>25</v>
      </c>
      <c r="B2363" s="5" t="s">
        <v>298</v>
      </c>
      <c r="C2363" s="5" t="s">
        <v>7113</v>
      </c>
      <c r="D2363" s="5" t="s">
        <v>468</v>
      </c>
      <c r="E2363" s="5" t="s">
        <v>7114</v>
      </c>
      <c r="F2363" s="6" t="s">
        <v>7115</v>
      </c>
    </row>
    <row r="2364">
      <c r="A2364" s="5" t="s">
        <v>25</v>
      </c>
      <c r="B2364" s="5" t="s">
        <v>298</v>
      </c>
      <c r="C2364" s="5" t="s">
        <v>7116</v>
      </c>
      <c r="D2364" s="5" t="s">
        <v>468</v>
      </c>
      <c r="E2364" s="5"/>
      <c r="F2364" s="6" t="s">
        <v>7117</v>
      </c>
    </row>
    <row r="2365">
      <c r="A2365" s="5" t="s">
        <v>25</v>
      </c>
      <c r="B2365" s="5" t="s">
        <v>298</v>
      </c>
      <c r="C2365" s="5" t="s">
        <v>7118</v>
      </c>
      <c r="D2365" s="5" t="s">
        <v>468</v>
      </c>
      <c r="E2365" s="5" t="s">
        <v>7119</v>
      </c>
      <c r="F2365" s="6" t="s">
        <v>7120</v>
      </c>
    </row>
    <row r="2366">
      <c r="A2366" s="5" t="s">
        <v>25</v>
      </c>
      <c r="B2366" s="5" t="s">
        <v>298</v>
      </c>
      <c r="C2366" s="5" t="s">
        <v>7121</v>
      </c>
      <c r="D2366" s="5" t="s">
        <v>468</v>
      </c>
      <c r="E2366" s="5" t="s">
        <v>7122</v>
      </c>
      <c r="F2366" s="6" t="s">
        <v>7123</v>
      </c>
    </row>
    <row r="2367">
      <c r="A2367" s="5" t="s">
        <v>25</v>
      </c>
      <c r="B2367" s="5" t="s">
        <v>298</v>
      </c>
      <c r="C2367" s="5" t="s">
        <v>7124</v>
      </c>
      <c r="D2367" s="5" t="s">
        <v>468</v>
      </c>
      <c r="E2367" s="5" t="s">
        <v>7125</v>
      </c>
      <c r="F2367" s="6" t="s">
        <v>7126</v>
      </c>
    </row>
    <row r="2368">
      <c r="A2368" s="5" t="s">
        <v>25</v>
      </c>
      <c r="B2368" s="5" t="s">
        <v>298</v>
      </c>
      <c r="C2368" s="5" t="s">
        <v>7127</v>
      </c>
      <c r="D2368" s="5" t="s">
        <v>468</v>
      </c>
      <c r="E2368" s="5" t="s">
        <v>7128</v>
      </c>
      <c r="F2368" s="6" t="s">
        <v>7129</v>
      </c>
    </row>
    <row r="2369">
      <c r="A2369" s="5" t="s">
        <v>25</v>
      </c>
      <c r="B2369" s="5" t="s">
        <v>298</v>
      </c>
      <c r="C2369" s="5" t="s">
        <v>7130</v>
      </c>
      <c r="D2369" s="5" t="s">
        <v>468</v>
      </c>
      <c r="E2369" s="5" t="s">
        <v>7131</v>
      </c>
      <c r="F2369" s="6" t="s">
        <v>7132</v>
      </c>
    </row>
    <row r="2370">
      <c r="A2370" s="5" t="s">
        <v>25</v>
      </c>
      <c r="B2370" s="5" t="s">
        <v>298</v>
      </c>
      <c r="C2370" s="5" t="s">
        <v>7133</v>
      </c>
      <c r="D2370" s="5" t="s">
        <v>468</v>
      </c>
      <c r="E2370" s="5" t="s">
        <v>7134</v>
      </c>
      <c r="F2370" s="6" t="s">
        <v>7135</v>
      </c>
    </row>
    <row r="2371">
      <c r="A2371" s="5" t="s">
        <v>25</v>
      </c>
      <c r="B2371" s="5" t="s">
        <v>298</v>
      </c>
      <c r="C2371" s="5" t="s">
        <v>7136</v>
      </c>
      <c r="D2371" s="5" t="s">
        <v>468</v>
      </c>
      <c r="E2371" s="5" t="s">
        <v>7137</v>
      </c>
      <c r="F2371" s="6" t="s">
        <v>7138</v>
      </c>
    </row>
    <row r="2372">
      <c r="A2372" s="5" t="s">
        <v>25</v>
      </c>
      <c r="B2372" s="5" t="s">
        <v>298</v>
      </c>
      <c r="C2372" s="5" t="s">
        <v>7139</v>
      </c>
      <c r="D2372" s="5" t="s">
        <v>468</v>
      </c>
      <c r="E2372" s="5" t="s">
        <v>7140</v>
      </c>
      <c r="F2372" s="6" t="s">
        <v>7141</v>
      </c>
    </row>
    <row r="2373">
      <c r="A2373" s="5" t="s">
        <v>25</v>
      </c>
      <c r="B2373" s="5" t="s">
        <v>298</v>
      </c>
      <c r="C2373" s="5" t="s">
        <v>7142</v>
      </c>
      <c r="D2373" s="5" t="s">
        <v>468</v>
      </c>
      <c r="E2373" s="5" t="s">
        <v>7143</v>
      </c>
      <c r="F2373" s="6" t="s">
        <v>7144</v>
      </c>
    </row>
    <row r="2374">
      <c r="A2374" s="5" t="s">
        <v>25</v>
      </c>
      <c r="B2374" s="5" t="s">
        <v>298</v>
      </c>
      <c r="C2374" s="5" t="s">
        <v>7145</v>
      </c>
      <c r="D2374" s="5" t="s">
        <v>468</v>
      </c>
      <c r="E2374" s="5" t="s">
        <v>7146</v>
      </c>
      <c r="F2374" s="6" t="s">
        <v>7147</v>
      </c>
    </row>
    <row r="2375">
      <c r="A2375" s="5" t="s">
        <v>25</v>
      </c>
      <c r="B2375" s="5" t="s">
        <v>298</v>
      </c>
      <c r="C2375" s="5" t="s">
        <v>7148</v>
      </c>
      <c r="D2375" s="5" t="s">
        <v>468</v>
      </c>
      <c r="E2375" s="5" t="s">
        <v>7149</v>
      </c>
      <c r="F2375" s="6" t="s">
        <v>7150</v>
      </c>
    </row>
    <row r="2376">
      <c r="A2376" s="5" t="s">
        <v>25</v>
      </c>
      <c r="B2376" s="5" t="s">
        <v>298</v>
      </c>
      <c r="C2376" s="5" t="s">
        <v>7151</v>
      </c>
      <c r="D2376" s="5" t="s">
        <v>468</v>
      </c>
      <c r="E2376" s="5" t="s">
        <v>7152</v>
      </c>
      <c r="F2376" s="6" t="s">
        <v>7153</v>
      </c>
    </row>
    <row r="2377">
      <c r="A2377" s="5" t="s">
        <v>25</v>
      </c>
      <c r="B2377" s="5" t="s">
        <v>298</v>
      </c>
      <c r="C2377" s="5" t="s">
        <v>7154</v>
      </c>
      <c r="D2377" s="5" t="s">
        <v>468</v>
      </c>
      <c r="E2377" s="5" t="s">
        <v>7155</v>
      </c>
      <c r="F2377" s="6" t="s">
        <v>7156</v>
      </c>
    </row>
    <row r="2378">
      <c r="A2378" s="5" t="s">
        <v>25</v>
      </c>
      <c r="B2378" s="5" t="s">
        <v>298</v>
      </c>
      <c r="C2378" s="5" t="s">
        <v>7157</v>
      </c>
      <c r="D2378" s="5" t="s">
        <v>468</v>
      </c>
      <c r="E2378" s="5" t="s">
        <v>7158</v>
      </c>
      <c r="F2378" s="6" t="s">
        <v>7159</v>
      </c>
    </row>
    <row r="2379">
      <c r="A2379" s="5" t="s">
        <v>25</v>
      </c>
      <c r="B2379" s="5" t="s">
        <v>298</v>
      </c>
      <c r="C2379" s="5" t="s">
        <v>7160</v>
      </c>
      <c r="D2379" s="5" t="s">
        <v>468</v>
      </c>
      <c r="E2379" s="5" t="s">
        <v>7161</v>
      </c>
      <c r="F2379" s="6" t="s">
        <v>7162</v>
      </c>
    </row>
    <row r="2380">
      <c r="A2380" s="5" t="s">
        <v>25</v>
      </c>
      <c r="B2380" s="5" t="s">
        <v>298</v>
      </c>
      <c r="C2380" s="5" t="s">
        <v>7163</v>
      </c>
      <c r="D2380" s="5" t="s">
        <v>548</v>
      </c>
      <c r="E2380" s="5" t="s">
        <v>7164</v>
      </c>
      <c r="F2380" s="6" t="s">
        <v>7165</v>
      </c>
    </row>
    <row r="2381">
      <c r="A2381" s="5" t="s">
        <v>25</v>
      </c>
      <c r="B2381" s="5" t="s">
        <v>298</v>
      </c>
      <c r="C2381" s="5" t="s">
        <v>7166</v>
      </c>
      <c r="D2381" s="5" t="s">
        <v>468</v>
      </c>
      <c r="E2381" s="5" t="s">
        <v>7167</v>
      </c>
      <c r="F2381" s="6" t="s">
        <v>7168</v>
      </c>
    </row>
    <row r="2382">
      <c r="A2382" s="5" t="s">
        <v>25</v>
      </c>
      <c r="B2382" s="5" t="s">
        <v>298</v>
      </c>
      <c r="C2382" s="5" t="s">
        <v>7169</v>
      </c>
      <c r="D2382" s="5" t="s">
        <v>468</v>
      </c>
      <c r="E2382" s="5"/>
      <c r="F2382" s="6" t="s">
        <v>7170</v>
      </c>
    </row>
    <row r="2383">
      <c r="A2383" s="5" t="s">
        <v>25</v>
      </c>
      <c r="B2383" s="5" t="s">
        <v>298</v>
      </c>
      <c r="C2383" s="5" t="s">
        <v>7171</v>
      </c>
      <c r="D2383" s="5" t="s">
        <v>468</v>
      </c>
      <c r="E2383" s="5" t="s">
        <v>7172</v>
      </c>
      <c r="F2383" s="6" t="s">
        <v>7173</v>
      </c>
    </row>
    <row r="2384">
      <c r="A2384" s="5" t="s">
        <v>25</v>
      </c>
      <c r="B2384" s="5" t="s">
        <v>298</v>
      </c>
      <c r="C2384" s="5" t="s">
        <v>7174</v>
      </c>
      <c r="D2384" s="5" t="s">
        <v>468</v>
      </c>
      <c r="E2384" s="5" t="s">
        <v>7175</v>
      </c>
      <c r="F2384" s="6" t="s">
        <v>7176</v>
      </c>
    </row>
    <row r="2385">
      <c r="A2385" s="5" t="s">
        <v>25</v>
      </c>
      <c r="B2385" s="5" t="s">
        <v>298</v>
      </c>
      <c r="C2385" s="5" t="s">
        <v>7177</v>
      </c>
      <c r="D2385" s="5" t="s">
        <v>468</v>
      </c>
      <c r="E2385" s="5" t="s">
        <v>7178</v>
      </c>
      <c r="F2385" s="6" t="s">
        <v>7179</v>
      </c>
    </row>
    <row r="2386">
      <c r="A2386" s="5" t="s">
        <v>25</v>
      </c>
      <c r="B2386" s="5" t="s">
        <v>298</v>
      </c>
      <c r="C2386" s="5" t="s">
        <v>7180</v>
      </c>
      <c r="D2386" s="5" t="s">
        <v>468</v>
      </c>
      <c r="E2386" s="5" t="s">
        <v>7181</v>
      </c>
      <c r="F2386" s="6" t="s">
        <v>7182</v>
      </c>
    </row>
    <row r="2387">
      <c r="A2387" s="5" t="s">
        <v>25</v>
      </c>
      <c r="B2387" s="5" t="s">
        <v>298</v>
      </c>
      <c r="C2387" s="5" t="s">
        <v>7183</v>
      </c>
      <c r="D2387" s="5" t="s">
        <v>468</v>
      </c>
      <c r="E2387" s="5" t="s">
        <v>7184</v>
      </c>
      <c r="F2387" s="6" t="s">
        <v>7185</v>
      </c>
    </row>
    <row r="2388">
      <c r="A2388" s="5" t="s">
        <v>25</v>
      </c>
      <c r="B2388" s="5" t="s">
        <v>299</v>
      </c>
      <c r="C2388" s="5" t="s">
        <v>7186</v>
      </c>
      <c r="D2388" s="5" t="s">
        <v>468</v>
      </c>
      <c r="E2388" s="5" t="s">
        <v>7187</v>
      </c>
      <c r="F2388" s="6" t="s">
        <v>7188</v>
      </c>
    </row>
    <row r="2389">
      <c r="A2389" s="5" t="s">
        <v>25</v>
      </c>
      <c r="B2389" s="5" t="s">
        <v>299</v>
      </c>
      <c r="C2389" s="5" t="s">
        <v>7189</v>
      </c>
      <c r="D2389" s="5" t="s">
        <v>468</v>
      </c>
      <c r="E2389" s="5" t="s">
        <v>7190</v>
      </c>
      <c r="F2389" s="6" t="s">
        <v>7191</v>
      </c>
    </row>
    <row r="2390">
      <c r="A2390" s="5" t="s">
        <v>25</v>
      </c>
      <c r="B2390" s="5" t="s">
        <v>299</v>
      </c>
      <c r="C2390" s="5" t="s">
        <v>7192</v>
      </c>
      <c r="D2390" s="5" t="s">
        <v>468</v>
      </c>
      <c r="E2390" s="5" t="s">
        <v>7193</v>
      </c>
      <c r="F2390" s="6" t="s">
        <v>7194</v>
      </c>
    </row>
    <row r="2391">
      <c r="A2391" s="5" t="s">
        <v>25</v>
      </c>
      <c r="B2391" s="5" t="s">
        <v>299</v>
      </c>
      <c r="C2391" s="5" t="s">
        <v>7195</v>
      </c>
      <c r="D2391" s="5" t="s">
        <v>468</v>
      </c>
      <c r="E2391" s="5" t="s">
        <v>7193</v>
      </c>
      <c r="F2391" s="6" t="s">
        <v>7196</v>
      </c>
    </row>
    <row r="2392">
      <c r="A2392" s="5" t="s">
        <v>25</v>
      </c>
      <c r="B2392" s="5" t="s">
        <v>299</v>
      </c>
      <c r="C2392" s="5" t="s">
        <v>7197</v>
      </c>
      <c r="D2392" s="5" t="s">
        <v>468</v>
      </c>
      <c r="E2392" s="5"/>
      <c r="F2392" s="6" t="s">
        <v>7198</v>
      </c>
    </row>
    <row r="2393">
      <c r="A2393" s="5" t="s">
        <v>25</v>
      </c>
      <c r="B2393" s="5" t="s">
        <v>299</v>
      </c>
      <c r="C2393" s="5" t="s">
        <v>7199</v>
      </c>
      <c r="D2393" s="5" t="s">
        <v>468</v>
      </c>
      <c r="E2393" s="5" t="s">
        <v>7200</v>
      </c>
      <c r="F2393" s="6" t="s">
        <v>7201</v>
      </c>
    </row>
    <row r="2394">
      <c r="A2394" s="5" t="s">
        <v>25</v>
      </c>
      <c r="B2394" s="5" t="s">
        <v>299</v>
      </c>
      <c r="C2394" s="5" t="s">
        <v>7202</v>
      </c>
      <c r="D2394" s="5" t="s">
        <v>468</v>
      </c>
      <c r="E2394" s="5" t="s">
        <v>7203</v>
      </c>
      <c r="F2394" s="6" t="s">
        <v>7204</v>
      </c>
    </row>
    <row r="2395">
      <c r="A2395" s="5" t="s">
        <v>25</v>
      </c>
      <c r="B2395" s="5" t="s">
        <v>299</v>
      </c>
      <c r="C2395" s="5" t="s">
        <v>7205</v>
      </c>
      <c r="D2395" s="5" t="s">
        <v>468</v>
      </c>
      <c r="E2395" s="5" t="s">
        <v>7206</v>
      </c>
      <c r="F2395" s="6" t="s">
        <v>7207</v>
      </c>
    </row>
    <row r="2396">
      <c r="A2396" s="5" t="s">
        <v>25</v>
      </c>
      <c r="B2396" s="5" t="s">
        <v>299</v>
      </c>
      <c r="C2396" s="5" t="s">
        <v>7208</v>
      </c>
      <c r="D2396" s="5" t="s">
        <v>468</v>
      </c>
      <c r="E2396" s="5" t="s">
        <v>7206</v>
      </c>
      <c r="F2396" s="6" t="s">
        <v>7209</v>
      </c>
    </row>
    <row r="2397">
      <c r="A2397" s="5" t="s">
        <v>25</v>
      </c>
      <c r="B2397" s="5" t="s">
        <v>299</v>
      </c>
      <c r="C2397" s="5" t="s">
        <v>7210</v>
      </c>
      <c r="D2397" s="5" t="s">
        <v>468</v>
      </c>
      <c r="E2397" s="5" t="s">
        <v>7211</v>
      </c>
      <c r="F2397" s="6" t="s">
        <v>7212</v>
      </c>
    </row>
    <row r="2398">
      <c r="A2398" s="5" t="s">
        <v>25</v>
      </c>
      <c r="B2398" s="5" t="s">
        <v>299</v>
      </c>
      <c r="C2398" s="5" t="s">
        <v>7213</v>
      </c>
      <c r="D2398" s="5" t="s">
        <v>548</v>
      </c>
      <c r="E2398" s="5" t="s">
        <v>7214</v>
      </c>
      <c r="F2398" s="6" t="s">
        <v>7215</v>
      </c>
    </row>
    <row r="2399">
      <c r="A2399" s="5" t="s">
        <v>25</v>
      </c>
      <c r="B2399" s="5" t="s">
        <v>299</v>
      </c>
      <c r="C2399" s="5" t="s">
        <v>7216</v>
      </c>
      <c r="D2399" s="5" t="s">
        <v>468</v>
      </c>
      <c r="E2399" s="5" t="s">
        <v>7217</v>
      </c>
      <c r="F2399" s="6" t="s">
        <v>7218</v>
      </c>
    </row>
    <row r="2400">
      <c r="A2400" s="5" t="s">
        <v>25</v>
      </c>
      <c r="B2400" s="5" t="s">
        <v>299</v>
      </c>
      <c r="C2400" s="5" t="s">
        <v>7219</v>
      </c>
      <c r="D2400" s="5" t="s">
        <v>468</v>
      </c>
      <c r="E2400" s="5" t="s">
        <v>7220</v>
      </c>
      <c r="F2400" s="6" t="s">
        <v>7221</v>
      </c>
    </row>
    <row r="2401">
      <c r="A2401" s="5" t="s">
        <v>25</v>
      </c>
      <c r="B2401" s="5" t="s">
        <v>299</v>
      </c>
      <c r="C2401" s="5" t="s">
        <v>7222</v>
      </c>
      <c r="D2401" s="5" t="s">
        <v>468</v>
      </c>
      <c r="E2401" s="5" t="s">
        <v>7223</v>
      </c>
      <c r="F2401" s="6" t="s">
        <v>7224</v>
      </c>
    </row>
    <row r="2402">
      <c r="A2402" s="5" t="s">
        <v>25</v>
      </c>
      <c r="B2402" s="5" t="s">
        <v>299</v>
      </c>
      <c r="C2402" s="5" t="s">
        <v>7225</v>
      </c>
      <c r="D2402" s="5" t="s">
        <v>468</v>
      </c>
      <c r="E2402" s="5" t="s">
        <v>7226</v>
      </c>
      <c r="F2402" s="6" t="s">
        <v>7227</v>
      </c>
    </row>
    <row r="2403">
      <c r="A2403" s="5" t="s">
        <v>25</v>
      </c>
      <c r="B2403" s="5" t="s">
        <v>299</v>
      </c>
      <c r="C2403" s="5" t="s">
        <v>7228</v>
      </c>
      <c r="D2403" s="5" t="s">
        <v>548</v>
      </c>
      <c r="E2403" s="5" t="s">
        <v>7193</v>
      </c>
      <c r="F2403" s="6" t="s">
        <v>7229</v>
      </c>
    </row>
    <row r="2404">
      <c r="A2404" s="5" t="s">
        <v>25</v>
      </c>
      <c r="B2404" s="5" t="s">
        <v>299</v>
      </c>
      <c r="C2404" s="5" t="s">
        <v>7230</v>
      </c>
      <c r="D2404" s="5" t="s">
        <v>468</v>
      </c>
      <c r="E2404" s="5" t="s">
        <v>7231</v>
      </c>
      <c r="F2404" s="6" t="s">
        <v>7232</v>
      </c>
    </row>
    <row r="2405">
      <c r="A2405" s="5" t="s">
        <v>25</v>
      </c>
      <c r="B2405" s="5" t="s">
        <v>299</v>
      </c>
      <c r="C2405" s="5" t="s">
        <v>7233</v>
      </c>
      <c r="D2405" s="5" t="s">
        <v>468</v>
      </c>
      <c r="E2405" s="5" t="s">
        <v>7234</v>
      </c>
      <c r="F2405" s="6" t="s">
        <v>7235</v>
      </c>
    </row>
    <row r="2406">
      <c r="A2406" s="5" t="s">
        <v>25</v>
      </c>
      <c r="B2406" s="5" t="s">
        <v>299</v>
      </c>
      <c r="C2406" s="5" t="s">
        <v>7236</v>
      </c>
      <c r="D2406" s="5" t="s">
        <v>468</v>
      </c>
      <c r="E2406" s="5" t="s">
        <v>7237</v>
      </c>
      <c r="F2406" s="6" t="s">
        <v>7238</v>
      </c>
    </row>
    <row r="2407">
      <c r="A2407" s="5" t="s">
        <v>25</v>
      </c>
      <c r="B2407" s="5" t="s">
        <v>299</v>
      </c>
      <c r="C2407" s="5" t="s">
        <v>7239</v>
      </c>
      <c r="D2407" s="5" t="s">
        <v>468</v>
      </c>
      <c r="E2407" s="5" t="s">
        <v>7240</v>
      </c>
      <c r="F2407" s="6" t="s">
        <v>7241</v>
      </c>
    </row>
    <row r="2408">
      <c r="A2408" s="5" t="s">
        <v>25</v>
      </c>
      <c r="B2408" s="5" t="s">
        <v>300</v>
      </c>
      <c r="C2408" s="5" t="s">
        <v>7242</v>
      </c>
      <c r="D2408" s="5" t="s">
        <v>468</v>
      </c>
      <c r="E2408" s="5"/>
      <c r="F2408" s="6" t="s">
        <v>7243</v>
      </c>
    </row>
    <row r="2409">
      <c r="A2409" s="5" t="s">
        <v>25</v>
      </c>
      <c r="B2409" s="5" t="s">
        <v>300</v>
      </c>
      <c r="C2409" s="5" t="s">
        <v>7244</v>
      </c>
      <c r="D2409" s="5" t="s">
        <v>468</v>
      </c>
      <c r="E2409" s="5"/>
      <c r="F2409" s="6" t="s">
        <v>7245</v>
      </c>
    </row>
    <row r="2410">
      <c r="A2410" s="5" t="s">
        <v>25</v>
      </c>
      <c r="B2410" s="5" t="s">
        <v>300</v>
      </c>
      <c r="C2410" s="5" t="s">
        <v>7246</v>
      </c>
      <c r="D2410" s="5" t="s">
        <v>468</v>
      </c>
      <c r="E2410" s="5" t="s">
        <v>7247</v>
      </c>
      <c r="F2410" s="6" t="s">
        <v>7248</v>
      </c>
    </row>
    <row r="2411">
      <c r="A2411" s="5" t="s">
        <v>25</v>
      </c>
      <c r="B2411" s="5" t="s">
        <v>300</v>
      </c>
      <c r="C2411" s="5" t="s">
        <v>7249</v>
      </c>
      <c r="D2411" s="5" t="s">
        <v>468</v>
      </c>
      <c r="E2411" s="5"/>
      <c r="F2411" s="6" t="s">
        <v>7250</v>
      </c>
    </row>
    <row r="2412">
      <c r="A2412" s="5" t="s">
        <v>25</v>
      </c>
      <c r="B2412" s="5" t="s">
        <v>300</v>
      </c>
      <c r="C2412" s="5" t="s">
        <v>7251</v>
      </c>
      <c r="D2412" s="5" t="s">
        <v>468</v>
      </c>
      <c r="E2412" s="5" t="s">
        <v>7252</v>
      </c>
      <c r="F2412" s="6" t="s">
        <v>7253</v>
      </c>
    </row>
    <row r="2413">
      <c r="A2413" s="5" t="s">
        <v>25</v>
      </c>
      <c r="B2413" s="5" t="s">
        <v>300</v>
      </c>
      <c r="C2413" s="5" t="s">
        <v>7254</v>
      </c>
      <c r="D2413" s="5" t="s">
        <v>468</v>
      </c>
      <c r="E2413" s="5" t="s">
        <v>7255</v>
      </c>
      <c r="F2413" s="6" t="s">
        <v>7256</v>
      </c>
    </row>
    <row r="2414">
      <c r="A2414" s="5" t="s">
        <v>25</v>
      </c>
      <c r="B2414" s="5" t="s">
        <v>300</v>
      </c>
      <c r="C2414" s="5" t="s">
        <v>7257</v>
      </c>
      <c r="D2414" s="5" t="s">
        <v>468</v>
      </c>
      <c r="E2414" s="5" t="s">
        <v>7258</v>
      </c>
      <c r="F2414" s="6" t="s">
        <v>7259</v>
      </c>
    </row>
    <row r="2415">
      <c r="A2415" s="5" t="s">
        <v>25</v>
      </c>
      <c r="B2415" s="5" t="s">
        <v>300</v>
      </c>
      <c r="C2415" s="5" t="s">
        <v>7260</v>
      </c>
      <c r="D2415" s="5" t="s">
        <v>468</v>
      </c>
      <c r="E2415" s="5" t="s">
        <v>3251</v>
      </c>
      <c r="F2415" s="6" t="s">
        <v>7261</v>
      </c>
    </row>
    <row r="2416">
      <c r="A2416" s="5" t="s">
        <v>25</v>
      </c>
      <c r="B2416" s="5" t="s">
        <v>301</v>
      </c>
      <c r="C2416" s="5" t="s">
        <v>7262</v>
      </c>
      <c r="D2416" s="5" t="s">
        <v>468</v>
      </c>
      <c r="E2416" s="5" t="s">
        <v>7263</v>
      </c>
      <c r="F2416" s="6" t="s">
        <v>7264</v>
      </c>
    </row>
    <row r="2417">
      <c r="A2417" s="5" t="s">
        <v>25</v>
      </c>
      <c r="B2417" s="5" t="s">
        <v>301</v>
      </c>
      <c r="C2417" s="5" t="s">
        <v>7265</v>
      </c>
      <c r="D2417" s="5" t="s">
        <v>468</v>
      </c>
      <c r="E2417" s="5" t="s">
        <v>7266</v>
      </c>
      <c r="F2417" s="6" t="s">
        <v>7267</v>
      </c>
    </row>
    <row r="2418">
      <c r="A2418" s="5" t="s">
        <v>25</v>
      </c>
      <c r="B2418" s="5" t="s">
        <v>301</v>
      </c>
      <c r="C2418" s="5" t="s">
        <v>7268</v>
      </c>
      <c r="D2418" s="5" t="s">
        <v>468</v>
      </c>
      <c r="E2418" s="5" t="s">
        <v>7269</v>
      </c>
      <c r="F2418" s="6" t="s">
        <v>7270</v>
      </c>
    </row>
    <row r="2419">
      <c r="A2419" s="5" t="s">
        <v>25</v>
      </c>
      <c r="B2419" s="5" t="s">
        <v>301</v>
      </c>
      <c r="C2419" s="5" t="s">
        <v>7271</v>
      </c>
      <c r="D2419" s="5" t="s">
        <v>548</v>
      </c>
      <c r="E2419" s="5" t="s">
        <v>7272</v>
      </c>
      <c r="F2419" s="6" t="s">
        <v>7273</v>
      </c>
    </row>
    <row r="2420">
      <c r="A2420" s="5" t="s">
        <v>25</v>
      </c>
      <c r="B2420" s="5" t="s">
        <v>301</v>
      </c>
      <c r="C2420" s="5" t="s">
        <v>7274</v>
      </c>
      <c r="D2420" s="5" t="s">
        <v>468</v>
      </c>
      <c r="E2420" s="5" t="s">
        <v>7275</v>
      </c>
      <c r="F2420" s="6" t="s">
        <v>7276</v>
      </c>
    </row>
    <row r="2421">
      <c r="A2421" s="5" t="s">
        <v>25</v>
      </c>
      <c r="B2421" s="5" t="s">
        <v>301</v>
      </c>
      <c r="C2421" s="5" t="s">
        <v>7277</v>
      </c>
      <c r="D2421" s="5" t="s">
        <v>468</v>
      </c>
      <c r="E2421" s="5" t="s">
        <v>7278</v>
      </c>
      <c r="F2421" s="6" t="s">
        <v>7279</v>
      </c>
    </row>
    <row r="2422">
      <c r="A2422" s="5" t="s">
        <v>25</v>
      </c>
      <c r="B2422" s="5" t="s">
        <v>301</v>
      </c>
      <c r="C2422" s="5" t="s">
        <v>7280</v>
      </c>
      <c r="D2422" s="5" t="s">
        <v>468</v>
      </c>
      <c r="E2422" s="5" t="s">
        <v>7281</v>
      </c>
      <c r="F2422" s="6" t="s">
        <v>7282</v>
      </c>
    </row>
    <row r="2423">
      <c r="A2423" s="5" t="s">
        <v>25</v>
      </c>
      <c r="B2423" s="5" t="s">
        <v>301</v>
      </c>
      <c r="C2423" s="5" t="s">
        <v>7283</v>
      </c>
      <c r="D2423" s="5" t="s">
        <v>548</v>
      </c>
      <c r="E2423" s="5"/>
      <c r="F2423" s="6" t="s">
        <v>7284</v>
      </c>
    </row>
    <row r="2424">
      <c r="A2424" s="5" t="s">
        <v>25</v>
      </c>
      <c r="B2424" s="5" t="s">
        <v>301</v>
      </c>
      <c r="C2424" s="5" t="s">
        <v>7285</v>
      </c>
      <c r="D2424" s="5" t="s">
        <v>468</v>
      </c>
      <c r="E2424" s="5" t="s">
        <v>7286</v>
      </c>
      <c r="F2424" s="6" t="s">
        <v>7287</v>
      </c>
    </row>
    <row r="2425">
      <c r="A2425" s="5" t="s">
        <v>25</v>
      </c>
      <c r="B2425" s="5" t="s">
        <v>301</v>
      </c>
      <c r="C2425" s="5" t="s">
        <v>7288</v>
      </c>
      <c r="D2425" s="5" t="s">
        <v>468</v>
      </c>
      <c r="E2425" s="5" t="s">
        <v>7289</v>
      </c>
      <c r="F2425" s="6" t="s">
        <v>7290</v>
      </c>
    </row>
    <row r="2426">
      <c r="A2426" s="5" t="s">
        <v>25</v>
      </c>
      <c r="B2426" s="5" t="s">
        <v>301</v>
      </c>
      <c r="C2426" s="5" t="s">
        <v>7291</v>
      </c>
      <c r="D2426" s="5" t="s">
        <v>468</v>
      </c>
      <c r="E2426" s="5" t="s">
        <v>7292</v>
      </c>
      <c r="F2426" s="6" t="s">
        <v>7293</v>
      </c>
    </row>
    <row r="2427">
      <c r="A2427" s="5" t="s">
        <v>25</v>
      </c>
      <c r="B2427" s="5" t="s">
        <v>301</v>
      </c>
      <c r="C2427" s="5" t="s">
        <v>7294</v>
      </c>
      <c r="D2427" s="5" t="s">
        <v>468</v>
      </c>
      <c r="E2427" s="5" t="s">
        <v>7295</v>
      </c>
      <c r="F2427" s="6" t="s">
        <v>7296</v>
      </c>
    </row>
    <row r="2428">
      <c r="A2428" s="5" t="s">
        <v>25</v>
      </c>
      <c r="B2428" s="5" t="s">
        <v>301</v>
      </c>
      <c r="C2428" s="5" t="s">
        <v>7297</v>
      </c>
      <c r="D2428" s="5" t="s">
        <v>468</v>
      </c>
      <c r="E2428" s="5" t="s">
        <v>7298</v>
      </c>
      <c r="F2428" s="6" t="s">
        <v>7299</v>
      </c>
    </row>
    <row r="2429">
      <c r="A2429" s="5" t="s">
        <v>25</v>
      </c>
      <c r="B2429" s="5" t="s">
        <v>301</v>
      </c>
      <c r="C2429" s="5" t="s">
        <v>7300</v>
      </c>
      <c r="D2429" s="5" t="s">
        <v>548</v>
      </c>
      <c r="E2429" s="5" t="s">
        <v>7301</v>
      </c>
      <c r="F2429" s="6" t="s">
        <v>7302</v>
      </c>
    </row>
    <row r="2430">
      <c r="A2430" s="5" t="s">
        <v>25</v>
      </c>
      <c r="B2430" s="5" t="s">
        <v>301</v>
      </c>
      <c r="C2430" s="5" t="s">
        <v>7303</v>
      </c>
      <c r="D2430" s="5" t="s">
        <v>468</v>
      </c>
      <c r="E2430" s="5" t="s">
        <v>7304</v>
      </c>
      <c r="F2430" s="6" t="s">
        <v>7305</v>
      </c>
    </row>
    <row r="2431">
      <c r="A2431" s="5" t="s">
        <v>25</v>
      </c>
      <c r="B2431" s="5" t="s">
        <v>302</v>
      </c>
      <c r="C2431" s="5" t="s">
        <v>7306</v>
      </c>
      <c r="D2431" s="5" t="s">
        <v>468</v>
      </c>
      <c r="E2431" s="5" t="s">
        <v>7307</v>
      </c>
      <c r="F2431" s="6" t="s">
        <v>7308</v>
      </c>
    </row>
    <row r="2432">
      <c r="A2432" s="5" t="s">
        <v>25</v>
      </c>
      <c r="B2432" s="5" t="s">
        <v>302</v>
      </c>
      <c r="C2432" s="5" t="s">
        <v>7309</v>
      </c>
      <c r="D2432" s="5" t="s">
        <v>468</v>
      </c>
      <c r="E2432" s="5" t="s">
        <v>7310</v>
      </c>
      <c r="F2432" s="6" t="s">
        <v>7311</v>
      </c>
    </row>
    <row r="2433">
      <c r="A2433" s="5" t="s">
        <v>25</v>
      </c>
      <c r="B2433" s="5" t="s">
        <v>302</v>
      </c>
      <c r="C2433" s="5" t="s">
        <v>7312</v>
      </c>
      <c r="D2433" s="5" t="s">
        <v>468</v>
      </c>
      <c r="E2433" s="5" t="s">
        <v>7313</v>
      </c>
      <c r="F2433" s="6" t="s">
        <v>7314</v>
      </c>
    </row>
    <row r="2434">
      <c r="A2434" s="5" t="s">
        <v>25</v>
      </c>
      <c r="B2434" s="5" t="s">
        <v>302</v>
      </c>
      <c r="C2434" s="5" t="s">
        <v>7315</v>
      </c>
      <c r="D2434" s="5" t="s">
        <v>468</v>
      </c>
      <c r="E2434" s="5"/>
      <c r="F2434" s="6" t="s">
        <v>7316</v>
      </c>
    </row>
    <row r="2435">
      <c r="A2435" s="5" t="s">
        <v>25</v>
      </c>
      <c r="B2435" s="5" t="s">
        <v>302</v>
      </c>
      <c r="C2435" s="5" t="s">
        <v>7317</v>
      </c>
      <c r="D2435" s="5" t="s">
        <v>468</v>
      </c>
      <c r="E2435" s="5" t="s">
        <v>7318</v>
      </c>
      <c r="F2435" s="6" t="s">
        <v>7319</v>
      </c>
    </row>
    <row r="2436">
      <c r="A2436" s="5" t="s">
        <v>25</v>
      </c>
      <c r="B2436" s="5" t="s">
        <v>302</v>
      </c>
      <c r="C2436" s="5" t="s">
        <v>7320</v>
      </c>
      <c r="D2436" s="5" t="s">
        <v>468</v>
      </c>
      <c r="E2436" s="5" t="s">
        <v>7321</v>
      </c>
      <c r="F2436" s="6" t="s">
        <v>7322</v>
      </c>
    </row>
    <row r="2437">
      <c r="A2437" s="5" t="s">
        <v>25</v>
      </c>
      <c r="B2437" s="5" t="s">
        <v>302</v>
      </c>
      <c r="C2437" s="5" t="s">
        <v>7323</v>
      </c>
      <c r="D2437" s="5" t="s">
        <v>468</v>
      </c>
      <c r="E2437" s="5"/>
      <c r="F2437" s="6" t="s">
        <v>7324</v>
      </c>
    </row>
    <row r="2438">
      <c r="A2438" s="5" t="s">
        <v>25</v>
      </c>
      <c r="B2438" s="5" t="s">
        <v>303</v>
      </c>
      <c r="C2438" s="5" t="s">
        <v>7325</v>
      </c>
      <c r="D2438" s="5" t="s">
        <v>468</v>
      </c>
      <c r="E2438" s="5" t="s">
        <v>7326</v>
      </c>
      <c r="F2438" s="6" t="s">
        <v>7327</v>
      </c>
    </row>
    <row r="2439">
      <c r="A2439" s="5" t="s">
        <v>25</v>
      </c>
      <c r="B2439" s="5" t="s">
        <v>303</v>
      </c>
      <c r="C2439" s="5" t="s">
        <v>7328</v>
      </c>
      <c r="D2439" s="5" t="s">
        <v>468</v>
      </c>
      <c r="E2439" s="5" t="s">
        <v>7329</v>
      </c>
      <c r="F2439" s="6" t="s">
        <v>7330</v>
      </c>
    </row>
    <row r="2440">
      <c r="A2440" s="5" t="s">
        <v>25</v>
      </c>
      <c r="B2440" s="5" t="s">
        <v>303</v>
      </c>
      <c r="C2440" s="5" t="s">
        <v>7331</v>
      </c>
      <c r="D2440" s="5" t="s">
        <v>468</v>
      </c>
      <c r="E2440" s="5" t="s">
        <v>7332</v>
      </c>
      <c r="F2440" s="6" t="s">
        <v>7333</v>
      </c>
    </row>
    <row r="2441">
      <c r="A2441" s="5" t="s">
        <v>25</v>
      </c>
      <c r="B2441" s="5" t="s">
        <v>304</v>
      </c>
      <c r="C2441" s="5" t="s">
        <v>7334</v>
      </c>
      <c r="D2441" s="5" t="s">
        <v>468</v>
      </c>
      <c r="E2441" s="5" t="s">
        <v>7335</v>
      </c>
      <c r="F2441" s="6" t="s">
        <v>7336</v>
      </c>
    </row>
    <row r="2442">
      <c r="A2442" s="5" t="s">
        <v>25</v>
      </c>
      <c r="B2442" s="5" t="s">
        <v>304</v>
      </c>
      <c r="C2442" s="5" t="s">
        <v>7337</v>
      </c>
      <c r="D2442" s="5" t="s">
        <v>468</v>
      </c>
      <c r="E2442" s="5" t="s">
        <v>7338</v>
      </c>
      <c r="F2442" s="6" t="s">
        <v>7339</v>
      </c>
    </row>
    <row r="2443">
      <c r="A2443" s="5" t="s">
        <v>25</v>
      </c>
      <c r="B2443" s="5" t="s">
        <v>304</v>
      </c>
      <c r="C2443" s="5" t="s">
        <v>7340</v>
      </c>
      <c r="D2443" s="5" t="s">
        <v>468</v>
      </c>
      <c r="E2443" s="5" t="s">
        <v>7341</v>
      </c>
      <c r="F2443" s="6" t="s">
        <v>7342</v>
      </c>
    </row>
    <row r="2444">
      <c r="A2444" s="5" t="s">
        <v>25</v>
      </c>
      <c r="B2444" s="5" t="s">
        <v>304</v>
      </c>
      <c r="C2444" s="5" t="s">
        <v>7343</v>
      </c>
      <c r="D2444" s="5" t="s">
        <v>468</v>
      </c>
      <c r="E2444" s="5" t="s">
        <v>7344</v>
      </c>
      <c r="F2444" s="6" t="s">
        <v>7345</v>
      </c>
    </row>
    <row r="2445">
      <c r="A2445" s="5" t="s">
        <v>25</v>
      </c>
      <c r="B2445" s="5" t="s">
        <v>304</v>
      </c>
      <c r="C2445" s="5" t="s">
        <v>7346</v>
      </c>
      <c r="D2445" s="5" t="s">
        <v>468</v>
      </c>
      <c r="E2445" s="5" t="s">
        <v>7347</v>
      </c>
      <c r="F2445" s="6" t="s">
        <v>7348</v>
      </c>
    </row>
    <row r="2446">
      <c r="A2446" s="5" t="s">
        <v>25</v>
      </c>
      <c r="B2446" s="5" t="s">
        <v>304</v>
      </c>
      <c r="C2446" s="5" t="s">
        <v>7349</v>
      </c>
      <c r="D2446" s="5" t="s">
        <v>468</v>
      </c>
      <c r="E2446" s="5" t="s">
        <v>7350</v>
      </c>
      <c r="F2446" s="6" t="s">
        <v>7351</v>
      </c>
    </row>
    <row r="2447">
      <c r="A2447" s="5" t="s">
        <v>25</v>
      </c>
      <c r="B2447" s="5" t="s">
        <v>304</v>
      </c>
      <c r="C2447" s="5" t="s">
        <v>7352</v>
      </c>
      <c r="D2447" s="5" t="s">
        <v>468</v>
      </c>
      <c r="E2447" s="5"/>
      <c r="F2447" s="6" t="s">
        <v>7353</v>
      </c>
    </row>
    <row r="2448">
      <c r="A2448" s="5" t="s">
        <v>25</v>
      </c>
      <c r="B2448" s="5" t="s">
        <v>305</v>
      </c>
      <c r="C2448" s="5" t="s">
        <v>7354</v>
      </c>
      <c r="D2448" s="5" t="s">
        <v>468</v>
      </c>
      <c r="E2448" s="5" t="s">
        <v>7355</v>
      </c>
      <c r="F2448" s="6" t="s">
        <v>7356</v>
      </c>
    </row>
    <row r="2449">
      <c r="A2449" s="5" t="s">
        <v>25</v>
      </c>
      <c r="B2449" s="5" t="s">
        <v>305</v>
      </c>
      <c r="C2449" s="5" t="s">
        <v>7357</v>
      </c>
      <c r="D2449" s="5" t="s">
        <v>468</v>
      </c>
      <c r="E2449" s="5" t="s">
        <v>7358</v>
      </c>
      <c r="F2449" s="6" t="s">
        <v>7359</v>
      </c>
    </row>
    <row r="2450">
      <c r="A2450" s="5" t="s">
        <v>25</v>
      </c>
      <c r="B2450" s="5" t="s">
        <v>305</v>
      </c>
      <c r="C2450" s="5" t="s">
        <v>7360</v>
      </c>
      <c r="D2450" s="5" t="s">
        <v>468</v>
      </c>
      <c r="E2450" s="5" t="s">
        <v>7361</v>
      </c>
      <c r="F2450" s="6" t="s">
        <v>7362</v>
      </c>
    </row>
    <row r="2451">
      <c r="A2451" s="5" t="s">
        <v>25</v>
      </c>
      <c r="B2451" s="5" t="s">
        <v>305</v>
      </c>
      <c r="C2451" s="5" t="s">
        <v>7363</v>
      </c>
      <c r="D2451" s="5" t="s">
        <v>468</v>
      </c>
      <c r="E2451" s="5" t="s">
        <v>7364</v>
      </c>
      <c r="F2451" s="6" t="s">
        <v>7365</v>
      </c>
    </row>
    <row r="2452">
      <c r="A2452" s="5" t="s">
        <v>25</v>
      </c>
      <c r="B2452" s="5" t="s">
        <v>305</v>
      </c>
      <c r="C2452" s="5" t="s">
        <v>7366</v>
      </c>
      <c r="D2452" s="5" t="s">
        <v>468</v>
      </c>
      <c r="E2452" s="5" t="s">
        <v>7367</v>
      </c>
      <c r="F2452" s="6" t="s">
        <v>7368</v>
      </c>
    </row>
    <row r="2453">
      <c r="A2453" s="5" t="s">
        <v>25</v>
      </c>
      <c r="B2453" s="5" t="s">
        <v>305</v>
      </c>
      <c r="C2453" s="5" t="s">
        <v>7369</v>
      </c>
      <c r="D2453" s="5" t="s">
        <v>468</v>
      </c>
      <c r="E2453" s="5" t="s">
        <v>7370</v>
      </c>
      <c r="F2453" s="6" t="s">
        <v>7371</v>
      </c>
    </row>
    <row r="2454">
      <c r="A2454" s="5" t="s">
        <v>25</v>
      </c>
      <c r="B2454" s="5" t="s">
        <v>305</v>
      </c>
      <c r="C2454" s="5" t="s">
        <v>7372</v>
      </c>
      <c r="D2454" s="5" t="s">
        <v>468</v>
      </c>
      <c r="E2454" s="5" t="s">
        <v>7373</v>
      </c>
      <c r="F2454" s="6" t="s">
        <v>7374</v>
      </c>
    </row>
    <row r="2455">
      <c r="A2455" s="5" t="s">
        <v>25</v>
      </c>
      <c r="B2455" s="5" t="s">
        <v>305</v>
      </c>
      <c r="C2455" s="5" t="s">
        <v>7375</v>
      </c>
      <c r="D2455" s="5" t="s">
        <v>468</v>
      </c>
      <c r="E2455" s="5"/>
      <c r="F2455" s="6" t="s">
        <v>7376</v>
      </c>
    </row>
    <row r="2456">
      <c r="A2456" s="5" t="s">
        <v>25</v>
      </c>
      <c r="B2456" s="5" t="s">
        <v>305</v>
      </c>
      <c r="C2456" s="5" t="s">
        <v>7377</v>
      </c>
      <c r="D2456" s="5" t="s">
        <v>468</v>
      </c>
      <c r="E2456" s="5" t="s">
        <v>7378</v>
      </c>
      <c r="F2456" s="6" t="s">
        <v>7379</v>
      </c>
    </row>
    <row r="2457">
      <c r="A2457" s="5" t="s">
        <v>25</v>
      </c>
      <c r="B2457" s="5" t="s">
        <v>306</v>
      </c>
      <c r="C2457" s="5" t="s">
        <v>7380</v>
      </c>
      <c r="D2457" s="5" t="s">
        <v>468</v>
      </c>
      <c r="E2457" s="5" t="s">
        <v>7381</v>
      </c>
      <c r="F2457" s="6" t="s">
        <v>7382</v>
      </c>
    </row>
    <row r="2458">
      <c r="A2458" s="5" t="s">
        <v>25</v>
      </c>
      <c r="B2458" s="5" t="s">
        <v>306</v>
      </c>
      <c r="C2458" s="5" t="s">
        <v>7383</v>
      </c>
      <c r="D2458" s="5" t="s">
        <v>468</v>
      </c>
      <c r="E2458" s="5" t="s">
        <v>7384</v>
      </c>
      <c r="F2458" s="6" t="s">
        <v>7385</v>
      </c>
    </row>
    <row r="2459">
      <c r="A2459" s="5" t="s">
        <v>25</v>
      </c>
      <c r="B2459" s="5" t="s">
        <v>306</v>
      </c>
      <c r="C2459" s="5" t="s">
        <v>7386</v>
      </c>
      <c r="D2459" s="5" t="s">
        <v>468</v>
      </c>
      <c r="E2459" s="5" t="s">
        <v>7387</v>
      </c>
      <c r="F2459" s="6" t="s">
        <v>7388</v>
      </c>
    </row>
    <row r="2460">
      <c r="A2460" s="5" t="s">
        <v>25</v>
      </c>
      <c r="B2460" s="5" t="s">
        <v>306</v>
      </c>
      <c r="C2460" s="5" t="s">
        <v>7389</v>
      </c>
      <c r="D2460" s="5" t="s">
        <v>468</v>
      </c>
      <c r="E2460" s="5" t="s">
        <v>7390</v>
      </c>
      <c r="F2460" s="6" t="s">
        <v>7391</v>
      </c>
    </row>
    <row r="2461">
      <c r="A2461" s="5" t="s">
        <v>25</v>
      </c>
      <c r="B2461" s="5" t="s">
        <v>306</v>
      </c>
      <c r="C2461" s="5" t="s">
        <v>7392</v>
      </c>
      <c r="D2461" s="5" t="s">
        <v>468</v>
      </c>
      <c r="E2461" s="5" t="s">
        <v>7393</v>
      </c>
      <c r="F2461" s="6" t="s">
        <v>7394</v>
      </c>
    </row>
    <row r="2462">
      <c r="A2462" s="5" t="s">
        <v>25</v>
      </c>
      <c r="B2462" s="5" t="s">
        <v>306</v>
      </c>
      <c r="C2462" s="5" t="s">
        <v>7395</v>
      </c>
      <c r="D2462" s="5" t="s">
        <v>468</v>
      </c>
      <c r="E2462" s="5" t="s">
        <v>7396</v>
      </c>
      <c r="F2462" s="6" t="s">
        <v>7397</v>
      </c>
    </row>
    <row r="2463">
      <c r="A2463" s="5" t="s">
        <v>25</v>
      </c>
      <c r="B2463" s="5" t="s">
        <v>306</v>
      </c>
      <c r="C2463" s="5" t="s">
        <v>7398</v>
      </c>
      <c r="D2463" s="5" t="s">
        <v>468</v>
      </c>
      <c r="E2463" s="5" t="s">
        <v>7399</v>
      </c>
      <c r="F2463" s="6" t="s">
        <v>7400</v>
      </c>
    </row>
    <row r="2464">
      <c r="A2464" s="5" t="s">
        <v>25</v>
      </c>
      <c r="B2464" s="5" t="s">
        <v>306</v>
      </c>
      <c r="C2464" s="5" t="s">
        <v>7401</v>
      </c>
      <c r="D2464" s="5" t="s">
        <v>468</v>
      </c>
      <c r="E2464" s="5" t="s">
        <v>7402</v>
      </c>
      <c r="F2464" s="6" t="s">
        <v>7403</v>
      </c>
    </row>
    <row r="2465">
      <c r="A2465" s="5" t="s">
        <v>25</v>
      </c>
      <c r="B2465" s="5" t="s">
        <v>306</v>
      </c>
      <c r="C2465" s="5" t="s">
        <v>7404</v>
      </c>
      <c r="D2465" s="5" t="s">
        <v>468</v>
      </c>
      <c r="E2465" s="5"/>
      <c r="F2465" s="6" t="s">
        <v>7405</v>
      </c>
    </row>
    <row r="2466">
      <c r="A2466" s="5" t="s">
        <v>25</v>
      </c>
      <c r="B2466" s="5" t="s">
        <v>306</v>
      </c>
      <c r="C2466" s="5" t="s">
        <v>7406</v>
      </c>
      <c r="D2466" s="5" t="s">
        <v>468</v>
      </c>
      <c r="E2466" s="5" t="s">
        <v>7407</v>
      </c>
      <c r="F2466" s="6" t="s">
        <v>7408</v>
      </c>
    </row>
    <row r="2467">
      <c r="A2467" s="5" t="s">
        <v>25</v>
      </c>
      <c r="B2467" s="5" t="s">
        <v>306</v>
      </c>
      <c r="C2467" s="5" t="s">
        <v>7409</v>
      </c>
      <c r="D2467" s="5" t="s">
        <v>468</v>
      </c>
      <c r="E2467" s="5" t="s">
        <v>7410</v>
      </c>
      <c r="F2467" s="6" t="s">
        <v>7411</v>
      </c>
    </row>
    <row r="2468">
      <c r="A2468" s="5" t="s">
        <v>25</v>
      </c>
      <c r="B2468" s="5" t="s">
        <v>306</v>
      </c>
      <c r="C2468" s="5" t="s">
        <v>7412</v>
      </c>
      <c r="D2468" s="5" t="s">
        <v>468</v>
      </c>
      <c r="E2468" s="5" t="s">
        <v>7413</v>
      </c>
      <c r="F2468" s="6" t="s">
        <v>7414</v>
      </c>
    </row>
    <row r="2469">
      <c r="A2469" s="5" t="s">
        <v>25</v>
      </c>
      <c r="B2469" s="5" t="s">
        <v>306</v>
      </c>
      <c r="C2469" s="5" t="s">
        <v>7415</v>
      </c>
      <c r="D2469" s="5" t="s">
        <v>468</v>
      </c>
      <c r="E2469" s="5" t="s">
        <v>7416</v>
      </c>
      <c r="F2469" s="6" t="s">
        <v>7417</v>
      </c>
    </row>
    <row r="2470">
      <c r="A2470" s="5" t="s">
        <v>25</v>
      </c>
      <c r="B2470" s="5" t="s">
        <v>306</v>
      </c>
      <c r="C2470" s="5" t="s">
        <v>7418</v>
      </c>
      <c r="D2470" s="5" t="s">
        <v>468</v>
      </c>
      <c r="E2470" s="5" t="s">
        <v>7419</v>
      </c>
      <c r="F2470" s="6" t="s">
        <v>7420</v>
      </c>
    </row>
    <row r="2471">
      <c r="A2471" s="5" t="s">
        <v>25</v>
      </c>
      <c r="B2471" s="5" t="s">
        <v>306</v>
      </c>
      <c r="C2471" s="5" t="s">
        <v>7421</v>
      </c>
      <c r="D2471" s="5" t="s">
        <v>468</v>
      </c>
      <c r="E2471" s="5" t="s">
        <v>7422</v>
      </c>
      <c r="F2471" s="6" t="s">
        <v>7423</v>
      </c>
    </row>
    <row r="2472">
      <c r="A2472" s="5" t="s">
        <v>25</v>
      </c>
      <c r="B2472" s="5" t="s">
        <v>307</v>
      </c>
      <c r="C2472" s="5" t="s">
        <v>7424</v>
      </c>
      <c r="D2472" s="5" t="s">
        <v>468</v>
      </c>
      <c r="E2472" s="5" t="s">
        <v>7425</v>
      </c>
      <c r="F2472" s="6" t="s">
        <v>7426</v>
      </c>
    </row>
    <row r="2473">
      <c r="A2473" s="5" t="s">
        <v>25</v>
      </c>
      <c r="B2473" s="5" t="s">
        <v>307</v>
      </c>
      <c r="C2473" s="5" t="s">
        <v>7427</v>
      </c>
      <c r="D2473" s="5" t="s">
        <v>468</v>
      </c>
      <c r="E2473" s="5" t="s">
        <v>7428</v>
      </c>
      <c r="F2473" s="6" t="s">
        <v>7429</v>
      </c>
    </row>
    <row r="2474">
      <c r="A2474" s="5" t="s">
        <v>25</v>
      </c>
      <c r="B2474" s="5" t="s">
        <v>307</v>
      </c>
      <c r="C2474" s="5" t="s">
        <v>7430</v>
      </c>
      <c r="D2474" s="5" t="s">
        <v>468</v>
      </c>
      <c r="E2474" s="5" t="s">
        <v>7431</v>
      </c>
      <c r="F2474" s="6" t="s">
        <v>7432</v>
      </c>
    </row>
    <row r="2475">
      <c r="A2475" s="5" t="s">
        <v>25</v>
      </c>
      <c r="B2475" s="5" t="s">
        <v>307</v>
      </c>
      <c r="C2475" s="5" t="s">
        <v>7433</v>
      </c>
      <c r="D2475" s="5" t="s">
        <v>468</v>
      </c>
      <c r="E2475" s="5" t="s">
        <v>7434</v>
      </c>
      <c r="F2475" s="6" t="s">
        <v>7435</v>
      </c>
    </row>
    <row r="2476">
      <c r="A2476" s="5" t="s">
        <v>25</v>
      </c>
      <c r="B2476" s="5" t="s">
        <v>307</v>
      </c>
      <c r="C2476" s="5" t="s">
        <v>7436</v>
      </c>
      <c r="D2476" s="5" t="s">
        <v>468</v>
      </c>
      <c r="E2476" s="5" t="s">
        <v>7437</v>
      </c>
      <c r="F2476" s="6" t="s">
        <v>7438</v>
      </c>
    </row>
    <row r="2477">
      <c r="A2477" s="5" t="s">
        <v>25</v>
      </c>
      <c r="B2477" s="5" t="s">
        <v>307</v>
      </c>
      <c r="C2477" s="5" t="s">
        <v>7439</v>
      </c>
      <c r="D2477" s="5" t="s">
        <v>468</v>
      </c>
      <c r="E2477" s="5" t="s">
        <v>7440</v>
      </c>
      <c r="F2477" s="6" t="s">
        <v>7441</v>
      </c>
    </row>
    <row r="2478">
      <c r="A2478" s="5" t="s">
        <v>25</v>
      </c>
      <c r="B2478" s="5" t="s">
        <v>308</v>
      </c>
      <c r="C2478" s="5" t="s">
        <v>7442</v>
      </c>
      <c r="D2478" s="5" t="s">
        <v>468</v>
      </c>
      <c r="E2478" s="5" t="s">
        <v>7443</v>
      </c>
      <c r="F2478" s="6" t="s">
        <v>7444</v>
      </c>
    </row>
    <row r="2479">
      <c r="A2479" s="5" t="s">
        <v>25</v>
      </c>
      <c r="B2479" s="5" t="s">
        <v>308</v>
      </c>
      <c r="C2479" s="5" t="s">
        <v>7445</v>
      </c>
      <c r="D2479" s="5" t="s">
        <v>468</v>
      </c>
      <c r="E2479" s="5"/>
      <c r="F2479" s="6" t="s">
        <v>7446</v>
      </c>
    </row>
    <row r="2480">
      <c r="A2480" s="5" t="s">
        <v>25</v>
      </c>
      <c r="B2480" s="5" t="s">
        <v>308</v>
      </c>
      <c r="C2480" s="5" t="s">
        <v>7447</v>
      </c>
      <c r="D2480" s="5" t="s">
        <v>468</v>
      </c>
      <c r="E2480" s="5" t="s">
        <v>7448</v>
      </c>
      <c r="F2480" s="6" t="s">
        <v>7449</v>
      </c>
    </row>
    <row r="2481">
      <c r="A2481" s="5" t="s">
        <v>25</v>
      </c>
      <c r="B2481" s="5" t="s">
        <v>308</v>
      </c>
      <c r="C2481" s="5" t="s">
        <v>7450</v>
      </c>
      <c r="D2481" s="5" t="s">
        <v>468</v>
      </c>
      <c r="E2481" s="5" t="s">
        <v>7451</v>
      </c>
      <c r="F2481" s="6" t="s">
        <v>7452</v>
      </c>
    </row>
    <row r="2482">
      <c r="A2482" s="5" t="s">
        <v>25</v>
      </c>
      <c r="B2482" s="5" t="s">
        <v>308</v>
      </c>
      <c r="C2482" s="5" t="s">
        <v>7453</v>
      </c>
      <c r="D2482" s="5" t="s">
        <v>468</v>
      </c>
      <c r="E2482" s="5" t="s">
        <v>7454</v>
      </c>
      <c r="F2482" s="6" t="s">
        <v>7455</v>
      </c>
    </row>
    <row r="2483">
      <c r="A2483" s="5" t="s">
        <v>25</v>
      </c>
      <c r="B2483" s="5" t="s">
        <v>308</v>
      </c>
      <c r="C2483" s="5" t="s">
        <v>7456</v>
      </c>
      <c r="D2483" s="5" t="s">
        <v>468</v>
      </c>
      <c r="E2483" s="5" t="s">
        <v>7457</v>
      </c>
      <c r="F2483" s="6" t="s">
        <v>7458</v>
      </c>
    </row>
    <row r="2484">
      <c r="A2484" s="5" t="s">
        <v>25</v>
      </c>
      <c r="B2484" s="5" t="s">
        <v>308</v>
      </c>
      <c r="C2484" s="5" t="s">
        <v>7459</v>
      </c>
      <c r="D2484" s="5" t="s">
        <v>468</v>
      </c>
      <c r="E2484" s="5"/>
      <c r="F2484" s="6" t="s">
        <v>7460</v>
      </c>
    </row>
    <row r="2485">
      <c r="A2485" s="5" t="s">
        <v>25</v>
      </c>
      <c r="B2485" s="5" t="s">
        <v>308</v>
      </c>
      <c r="C2485" s="5" t="s">
        <v>7461</v>
      </c>
      <c r="D2485" s="5" t="s">
        <v>468</v>
      </c>
      <c r="E2485" s="5"/>
      <c r="F2485" s="6" t="s">
        <v>7462</v>
      </c>
    </row>
    <row r="2486">
      <c r="A2486" s="5" t="s">
        <v>25</v>
      </c>
      <c r="B2486" s="5" t="s">
        <v>308</v>
      </c>
      <c r="C2486" s="5" t="s">
        <v>7463</v>
      </c>
      <c r="D2486" s="5" t="s">
        <v>468</v>
      </c>
      <c r="E2486" s="5"/>
      <c r="F2486" s="6" t="s">
        <v>7464</v>
      </c>
    </row>
    <row r="2487">
      <c r="A2487" s="5" t="s">
        <v>25</v>
      </c>
      <c r="B2487" s="5" t="s">
        <v>308</v>
      </c>
      <c r="C2487" s="5" t="s">
        <v>7465</v>
      </c>
      <c r="D2487" s="5" t="s">
        <v>468</v>
      </c>
      <c r="E2487" s="5" t="s">
        <v>7466</v>
      </c>
      <c r="F2487" s="6" t="s">
        <v>7467</v>
      </c>
    </row>
    <row r="2488">
      <c r="A2488" s="5" t="s">
        <v>25</v>
      </c>
      <c r="B2488" s="5" t="s">
        <v>308</v>
      </c>
      <c r="C2488" s="5" t="s">
        <v>7468</v>
      </c>
      <c r="D2488" s="5" t="s">
        <v>548</v>
      </c>
      <c r="E2488" s="5" t="s">
        <v>7469</v>
      </c>
      <c r="F2488" s="6" t="s">
        <v>7470</v>
      </c>
    </row>
    <row r="2489">
      <c r="A2489" s="5" t="s">
        <v>25</v>
      </c>
      <c r="B2489" s="5" t="s">
        <v>308</v>
      </c>
      <c r="C2489" s="5" t="s">
        <v>7471</v>
      </c>
      <c r="D2489" s="5" t="s">
        <v>468</v>
      </c>
      <c r="E2489" s="5" t="s">
        <v>7472</v>
      </c>
      <c r="F2489" s="6" t="s">
        <v>7473</v>
      </c>
    </row>
    <row r="2490">
      <c r="A2490" s="5" t="s">
        <v>25</v>
      </c>
      <c r="B2490" s="5" t="s">
        <v>309</v>
      </c>
      <c r="C2490" s="5" t="s">
        <v>7474</v>
      </c>
      <c r="D2490" s="5" t="s">
        <v>468</v>
      </c>
      <c r="E2490" s="5" t="s">
        <v>7475</v>
      </c>
      <c r="F2490" s="6" t="s">
        <v>7476</v>
      </c>
    </row>
    <row r="2491">
      <c r="A2491" s="5" t="s">
        <v>25</v>
      </c>
      <c r="B2491" s="5" t="s">
        <v>309</v>
      </c>
      <c r="C2491" s="5" t="s">
        <v>7477</v>
      </c>
      <c r="D2491" s="5" t="s">
        <v>468</v>
      </c>
      <c r="E2491" s="5" t="s">
        <v>7478</v>
      </c>
      <c r="F2491" s="6" t="s">
        <v>7479</v>
      </c>
    </row>
    <row r="2492">
      <c r="A2492" s="5" t="s">
        <v>25</v>
      </c>
      <c r="B2492" s="5" t="s">
        <v>309</v>
      </c>
      <c r="C2492" s="5" t="s">
        <v>7480</v>
      </c>
      <c r="D2492" s="5" t="s">
        <v>468</v>
      </c>
      <c r="E2492" s="5" t="s">
        <v>7481</v>
      </c>
      <c r="F2492" s="6" t="s">
        <v>7482</v>
      </c>
    </row>
    <row r="2493">
      <c r="A2493" s="5" t="s">
        <v>25</v>
      </c>
      <c r="B2493" s="5" t="s">
        <v>309</v>
      </c>
      <c r="C2493" s="5" t="s">
        <v>7483</v>
      </c>
      <c r="D2493" s="5" t="s">
        <v>468</v>
      </c>
      <c r="E2493" s="5"/>
      <c r="F2493" s="6" t="s">
        <v>7484</v>
      </c>
    </row>
    <row r="2494">
      <c r="A2494" s="5" t="s">
        <v>25</v>
      </c>
      <c r="B2494" s="5" t="s">
        <v>309</v>
      </c>
      <c r="C2494" s="5" t="s">
        <v>7485</v>
      </c>
      <c r="D2494" s="5" t="s">
        <v>468</v>
      </c>
      <c r="E2494" s="5" t="s">
        <v>7486</v>
      </c>
      <c r="F2494" s="6" t="s">
        <v>7487</v>
      </c>
    </row>
    <row r="2495">
      <c r="A2495" s="5" t="s">
        <v>25</v>
      </c>
      <c r="B2495" s="5" t="s">
        <v>309</v>
      </c>
      <c r="C2495" s="5" t="s">
        <v>309</v>
      </c>
      <c r="D2495" s="5" t="s">
        <v>540</v>
      </c>
      <c r="E2495" s="5" t="s">
        <v>7488</v>
      </c>
      <c r="F2495" s="6" t="s">
        <v>7489</v>
      </c>
    </row>
    <row r="2496">
      <c r="A2496" s="5" t="s">
        <v>25</v>
      </c>
      <c r="B2496" s="5" t="s">
        <v>310</v>
      </c>
      <c r="C2496" s="5" t="s">
        <v>7490</v>
      </c>
      <c r="D2496" s="5" t="s">
        <v>468</v>
      </c>
      <c r="E2496" s="5" t="s">
        <v>7491</v>
      </c>
      <c r="F2496" s="6" t="s">
        <v>7492</v>
      </c>
    </row>
    <row r="2497">
      <c r="A2497" s="5" t="s">
        <v>25</v>
      </c>
      <c r="B2497" s="5" t="s">
        <v>310</v>
      </c>
      <c r="C2497" s="5" t="s">
        <v>7493</v>
      </c>
      <c r="D2497" s="5" t="s">
        <v>468</v>
      </c>
      <c r="E2497" s="5" t="s">
        <v>7494</v>
      </c>
      <c r="F2497" s="6" t="s">
        <v>7495</v>
      </c>
    </row>
    <row r="2498">
      <c r="A2498" s="5" t="s">
        <v>25</v>
      </c>
      <c r="B2498" s="5" t="s">
        <v>310</v>
      </c>
      <c r="C2498" s="5" t="s">
        <v>7496</v>
      </c>
      <c r="D2498" s="5" t="s">
        <v>548</v>
      </c>
      <c r="E2498" s="5" t="s">
        <v>7497</v>
      </c>
      <c r="F2498" s="6" t="s">
        <v>7498</v>
      </c>
    </row>
    <row r="2499">
      <c r="A2499" s="5" t="s">
        <v>25</v>
      </c>
      <c r="B2499" s="5" t="s">
        <v>311</v>
      </c>
      <c r="C2499" s="5" t="s">
        <v>7499</v>
      </c>
      <c r="D2499" s="5" t="s">
        <v>468</v>
      </c>
      <c r="E2499" s="5" t="s">
        <v>7500</v>
      </c>
      <c r="F2499" s="6" t="s">
        <v>7501</v>
      </c>
    </row>
    <row r="2500">
      <c r="A2500" s="5" t="s">
        <v>25</v>
      </c>
      <c r="B2500" s="5" t="s">
        <v>311</v>
      </c>
      <c r="C2500" s="5" t="s">
        <v>7502</v>
      </c>
      <c r="D2500" s="5" t="s">
        <v>458</v>
      </c>
      <c r="E2500" s="5" t="s">
        <v>7503</v>
      </c>
      <c r="F2500" s="6" t="s">
        <v>7504</v>
      </c>
    </row>
    <row r="2501">
      <c r="A2501" s="5" t="s">
        <v>25</v>
      </c>
      <c r="B2501" s="5" t="s">
        <v>311</v>
      </c>
      <c r="C2501" s="5" t="s">
        <v>7505</v>
      </c>
      <c r="D2501" s="5" t="s">
        <v>468</v>
      </c>
      <c r="E2501" s="5" t="s">
        <v>7506</v>
      </c>
      <c r="F2501" s="6" t="s">
        <v>7507</v>
      </c>
    </row>
    <row r="2502">
      <c r="A2502" s="5" t="s">
        <v>25</v>
      </c>
      <c r="B2502" s="5" t="s">
        <v>311</v>
      </c>
      <c r="C2502" s="5" t="s">
        <v>7508</v>
      </c>
      <c r="D2502" s="5" t="s">
        <v>468</v>
      </c>
      <c r="E2502" s="5" t="s">
        <v>7509</v>
      </c>
      <c r="F2502" s="6" t="s">
        <v>7510</v>
      </c>
    </row>
    <row r="2503">
      <c r="A2503" s="5" t="s">
        <v>25</v>
      </c>
      <c r="B2503" s="5" t="s">
        <v>311</v>
      </c>
      <c r="C2503" s="5" t="s">
        <v>7511</v>
      </c>
      <c r="D2503" s="5" t="s">
        <v>468</v>
      </c>
      <c r="E2503" s="5" t="s">
        <v>7512</v>
      </c>
      <c r="F2503" s="6" t="s">
        <v>7513</v>
      </c>
    </row>
    <row r="2504">
      <c r="A2504" s="5" t="s">
        <v>25</v>
      </c>
      <c r="B2504" s="5" t="s">
        <v>311</v>
      </c>
      <c r="C2504" s="5" t="s">
        <v>7514</v>
      </c>
      <c r="D2504" s="5" t="s">
        <v>468</v>
      </c>
      <c r="E2504" s="5" t="s">
        <v>7515</v>
      </c>
      <c r="F2504" s="6" t="s">
        <v>7516</v>
      </c>
    </row>
    <row r="2505">
      <c r="A2505" s="5" t="s">
        <v>25</v>
      </c>
      <c r="B2505" s="5" t="s">
        <v>311</v>
      </c>
      <c r="C2505" s="5" t="s">
        <v>7517</v>
      </c>
      <c r="D2505" s="5" t="s">
        <v>468</v>
      </c>
      <c r="E2505" s="5" t="s">
        <v>7518</v>
      </c>
      <c r="F2505" s="6" t="s">
        <v>7519</v>
      </c>
    </row>
    <row r="2506">
      <c r="A2506" s="5" t="s">
        <v>25</v>
      </c>
      <c r="B2506" s="5" t="s">
        <v>311</v>
      </c>
      <c r="C2506" s="5" t="s">
        <v>7520</v>
      </c>
      <c r="D2506" s="5" t="s">
        <v>468</v>
      </c>
      <c r="E2506" s="5" t="s">
        <v>7521</v>
      </c>
      <c r="F2506" s="6" t="s">
        <v>7522</v>
      </c>
    </row>
    <row r="2507">
      <c r="A2507" s="5" t="s">
        <v>25</v>
      </c>
      <c r="B2507" s="5" t="s">
        <v>311</v>
      </c>
      <c r="C2507" s="5" t="s">
        <v>7523</v>
      </c>
      <c r="D2507" s="5" t="s">
        <v>548</v>
      </c>
      <c r="E2507" s="5" t="s">
        <v>7524</v>
      </c>
      <c r="F2507" s="6" t="s">
        <v>7525</v>
      </c>
    </row>
    <row r="2508">
      <c r="A2508" s="5" t="s">
        <v>25</v>
      </c>
      <c r="B2508" s="5" t="s">
        <v>312</v>
      </c>
      <c r="C2508" s="5" t="s">
        <v>7526</v>
      </c>
      <c r="D2508" s="5" t="s">
        <v>468</v>
      </c>
      <c r="E2508" s="5" t="s">
        <v>7527</v>
      </c>
      <c r="F2508" s="6" t="s">
        <v>7528</v>
      </c>
    </row>
    <row r="2509">
      <c r="A2509" s="5" t="s">
        <v>25</v>
      </c>
      <c r="B2509" s="5" t="s">
        <v>312</v>
      </c>
      <c r="C2509" s="5" t="s">
        <v>7529</v>
      </c>
      <c r="D2509" s="5" t="s">
        <v>468</v>
      </c>
      <c r="E2509" s="5" t="s">
        <v>7530</v>
      </c>
      <c r="F2509" s="6" t="s">
        <v>7531</v>
      </c>
    </row>
    <row r="2510">
      <c r="A2510" s="5" t="s">
        <v>25</v>
      </c>
      <c r="B2510" s="5" t="s">
        <v>312</v>
      </c>
      <c r="C2510" s="5" t="s">
        <v>7532</v>
      </c>
      <c r="D2510" s="5" t="s">
        <v>468</v>
      </c>
      <c r="E2510" s="5" t="s">
        <v>7533</v>
      </c>
      <c r="F2510" s="6" t="s">
        <v>7534</v>
      </c>
    </row>
    <row r="2511">
      <c r="A2511" s="5" t="s">
        <v>25</v>
      </c>
      <c r="B2511" s="5" t="s">
        <v>312</v>
      </c>
      <c r="C2511" s="5" t="s">
        <v>7535</v>
      </c>
      <c r="D2511" s="5" t="s">
        <v>468</v>
      </c>
      <c r="E2511" s="5" t="s">
        <v>7536</v>
      </c>
      <c r="F2511" s="6" t="s">
        <v>7537</v>
      </c>
    </row>
    <row r="2512">
      <c r="A2512" s="5" t="s">
        <v>25</v>
      </c>
      <c r="B2512" s="5" t="s">
        <v>312</v>
      </c>
      <c r="C2512" s="5" t="s">
        <v>7538</v>
      </c>
      <c r="D2512" s="5" t="s">
        <v>468</v>
      </c>
      <c r="E2512" s="5" t="s">
        <v>7539</v>
      </c>
      <c r="F2512" s="6" t="s">
        <v>7540</v>
      </c>
    </row>
    <row r="2513">
      <c r="A2513" s="5" t="s">
        <v>25</v>
      </c>
      <c r="B2513" s="5" t="s">
        <v>312</v>
      </c>
      <c r="C2513" s="5" t="s">
        <v>7541</v>
      </c>
      <c r="D2513" s="5" t="s">
        <v>468</v>
      </c>
      <c r="E2513" s="5" t="s">
        <v>7542</v>
      </c>
      <c r="F2513" s="6" t="s">
        <v>7543</v>
      </c>
    </row>
    <row r="2514">
      <c r="A2514" s="5" t="s">
        <v>25</v>
      </c>
      <c r="B2514" s="5" t="s">
        <v>312</v>
      </c>
      <c r="C2514" s="5" t="s">
        <v>7544</v>
      </c>
      <c r="D2514" s="5" t="s">
        <v>468</v>
      </c>
      <c r="E2514" s="5" t="s">
        <v>7545</v>
      </c>
      <c r="F2514" s="6" t="s">
        <v>7546</v>
      </c>
    </row>
    <row r="2515">
      <c r="A2515" s="5" t="s">
        <v>25</v>
      </c>
      <c r="B2515" s="5" t="s">
        <v>312</v>
      </c>
      <c r="C2515" s="5" t="s">
        <v>7547</v>
      </c>
      <c r="D2515" s="5" t="s">
        <v>468</v>
      </c>
      <c r="E2515" s="5" t="s">
        <v>7548</v>
      </c>
      <c r="F2515" s="6" t="s">
        <v>7549</v>
      </c>
    </row>
    <row r="2516">
      <c r="A2516" s="5" t="s">
        <v>25</v>
      </c>
      <c r="B2516" s="5" t="s">
        <v>312</v>
      </c>
      <c r="C2516" s="5" t="s">
        <v>7550</v>
      </c>
      <c r="D2516" s="5" t="s">
        <v>468</v>
      </c>
      <c r="E2516" s="5" t="s">
        <v>7551</v>
      </c>
      <c r="F2516" s="6" t="s">
        <v>7552</v>
      </c>
    </row>
    <row r="2517">
      <c r="A2517" s="5" t="s">
        <v>25</v>
      </c>
      <c r="B2517" s="5" t="s">
        <v>312</v>
      </c>
      <c r="C2517" s="5" t="s">
        <v>7553</v>
      </c>
      <c r="D2517" s="5" t="s">
        <v>468</v>
      </c>
      <c r="E2517" s="5" t="s">
        <v>7554</v>
      </c>
      <c r="F2517" s="6" t="s">
        <v>7555</v>
      </c>
    </row>
    <row r="2518">
      <c r="A2518" s="5" t="s">
        <v>25</v>
      </c>
      <c r="B2518" s="5" t="s">
        <v>312</v>
      </c>
      <c r="C2518" s="5" t="s">
        <v>7556</v>
      </c>
      <c r="D2518" s="5" t="s">
        <v>468</v>
      </c>
      <c r="E2518" s="5"/>
      <c r="F2518" s="6" t="s">
        <v>7557</v>
      </c>
    </row>
    <row r="2519">
      <c r="A2519" s="5" t="s">
        <v>25</v>
      </c>
      <c r="B2519" s="5" t="s">
        <v>312</v>
      </c>
      <c r="C2519" s="5" t="s">
        <v>7558</v>
      </c>
      <c r="D2519" s="5" t="s">
        <v>468</v>
      </c>
      <c r="E2519" s="5" t="s">
        <v>7559</v>
      </c>
      <c r="F2519" s="6" t="s">
        <v>7560</v>
      </c>
    </row>
    <row r="2520">
      <c r="A2520" s="5" t="s">
        <v>25</v>
      </c>
      <c r="B2520" s="5" t="s">
        <v>312</v>
      </c>
      <c r="C2520" s="5" t="s">
        <v>7561</v>
      </c>
      <c r="D2520" s="5" t="s">
        <v>468</v>
      </c>
      <c r="E2520" s="5" t="s">
        <v>7562</v>
      </c>
      <c r="F2520" s="6" t="s">
        <v>7563</v>
      </c>
    </row>
    <row r="2521">
      <c r="A2521" s="5" t="s">
        <v>25</v>
      </c>
      <c r="B2521" s="5" t="s">
        <v>312</v>
      </c>
      <c r="C2521" s="5" t="s">
        <v>312</v>
      </c>
      <c r="D2521" s="5" t="s">
        <v>468</v>
      </c>
      <c r="E2521" s="5" t="s">
        <v>7564</v>
      </c>
      <c r="F2521" s="6" t="s">
        <v>7565</v>
      </c>
    </row>
    <row r="2522">
      <c r="A2522" s="5" t="s">
        <v>25</v>
      </c>
      <c r="B2522" s="5" t="s">
        <v>312</v>
      </c>
      <c r="C2522" s="5" t="s">
        <v>7566</v>
      </c>
      <c r="D2522" s="5" t="s">
        <v>468</v>
      </c>
      <c r="E2522" s="5" t="s">
        <v>7567</v>
      </c>
      <c r="F2522" s="6" t="s">
        <v>7568</v>
      </c>
    </row>
    <row r="2523">
      <c r="A2523" s="5" t="s">
        <v>25</v>
      </c>
      <c r="B2523" s="5" t="s">
        <v>312</v>
      </c>
      <c r="C2523" s="5" t="s">
        <v>7569</v>
      </c>
      <c r="D2523" s="5" t="s">
        <v>468</v>
      </c>
      <c r="E2523" s="5" t="s">
        <v>7570</v>
      </c>
      <c r="F2523" s="6" t="s">
        <v>7571</v>
      </c>
    </row>
    <row r="2524">
      <c r="A2524" s="5" t="s">
        <v>25</v>
      </c>
      <c r="B2524" s="5" t="s">
        <v>312</v>
      </c>
      <c r="C2524" s="5" t="s">
        <v>7572</v>
      </c>
      <c r="D2524" s="5" t="s">
        <v>468</v>
      </c>
      <c r="E2524" s="5" t="s">
        <v>7573</v>
      </c>
      <c r="F2524" s="6" t="s">
        <v>7574</v>
      </c>
    </row>
    <row r="2525">
      <c r="A2525" s="5" t="s">
        <v>25</v>
      </c>
      <c r="B2525" s="5" t="s">
        <v>312</v>
      </c>
      <c r="C2525" s="5" t="s">
        <v>7575</v>
      </c>
      <c r="D2525" s="5" t="s">
        <v>468</v>
      </c>
      <c r="E2525" s="5" t="s">
        <v>7576</v>
      </c>
      <c r="F2525" s="6" t="s">
        <v>7577</v>
      </c>
    </row>
    <row r="2526">
      <c r="A2526" s="5" t="s">
        <v>25</v>
      </c>
      <c r="B2526" s="5" t="s">
        <v>312</v>
      </c>
      <c r="C2526" s="5" t="s">
        <v>7578</v>
      </c>
      <c r="D2526" s="5" t="s">
        <v>468</v>
      </c>
      <c r="E2526" s="5" t="s">
        <v>7579</v>
      </c>
      <c r="F2526" s="6" t="s">
        <v>7580</v>
      </c>
    </row>
    <row r="2527">
      <c r="A2527" s="5" t="s">
        <v>25</v>
      </c>
      <c r="B2527" s="5" t="s">
        <v>312</v>
      </c>
      <c r="C2527" s="5" t="s">
        <v>7581</v>
      </c>
      <c r="D2527" s="5" t="s">
        <v>468</v>
      </c>
      <c r="E2527" s="5" t="s">
        <v>7582</v>
      </c>
      <c r="F2527" s="6" t="s">
        <v>7583</v>
      </c>
    </row>
    <row r="2528">
      <c r="A2528" s="5" t="s">
        <v>25</v>
      </c>
      <c r="B2528" s="5" t="s">
        <v>312</v>
      </c>
      <c r="C2528" s="5" t="s">
        <v>7584</v>
      </c>
      <c r="D2528" s="5" t="s">
        <v>468</v>
      </c>
      <c r="E2528" s="5" t="s">
        <v>7585</v>
      </c>
      <c r="F2528" s="6" t="s">
        <v>7586</v>
      </c>
    </row>
    <row r="2529">
      <c r="A2529" s="5" t="s">
        <v>25</v>
      </c>
      <c r="B2529" s="5" t="s">
        <v>312</v>
      </c>
      <c r="C2529" s="5" t="s">
        <v>7587</v>
      </c>
      <c r="D2529" s="5" t="s">
        <v>468</v>
      </c>
      <c r="E2529" s="5" t="s">
        <v>7588</v>
      </c>
      <c r="F2529" s="6" t="s">
        <v>7589</v>
      </c>
    </row>
    <row r="2530">
      <c r="A2530" s="5" t="s">
        <v>25</v>
      </c>
      <c r="B2530" s="5" t="s">
        <v>312</v>
      </c>
      <c r="C2530" s="5" t="s">
        <v>7590</v>
      </c>
      <c r="D2530" s="5" t="s">
        <v>468</v>
      </c>
      <c r="E2530" s="5" t="s">
        <v>7591</v>
      </c>
      <c r="F2530" s="6" t="s">
        <v>7592</v>
      </c>
    </row>
    <row r="2531">
      <c r="A2531" s="5" t="s">
        <v>25</v>
      </c>
      <c r="B2531" s="5" t="s">
        <v>312</v>
      </c>
      <c r="C2531" s="5" t="s">
        <v>7593</v>
      </c>
      <c r="D2531" s="5" t="s">
        <v>468</v>
      </c>
      <c r="E2531" s="5" t="s">
        <v>7594</v>
      </c>
      <c r="F2531" s="6" t="s">
        <v>7595</v>
      </c>
    </row>
    <row r="2532">
      <c r="A2532" s="5" t="s">
        <v>25</v>
      </c>
      <c r="B2532" s="5" t="s">
        <v>313</v>
      </c>
      <c r="C2532" s="5" t="s">
        <v>7596</v>
      </c>
      <c r="D2532" s="5" t="s">
        <v>468</v>
      </c>
      <c r="E2532" s="5" t="s">
        <v>7597</v>
      </c>
      <c r="F2532" s="6" t="s">
        <v>7598</v>
      </c>
    </row>
    <row r="2533">
      <c r="A2533" s="5" t="s">
        <v>25</v>
      </c>
      <c r="B2533" s="5" t="s">
        <v>313</v>
      </c>
      <c r="C2533" s="5" t="s">
        <v>7599</v>
      </c>
      <c r="D2533" s="5" t="s">
        <v>468</v>
      </c>
      <c r="E2533" s="5" t="s">
        <v>7600</v>
      </c>
      <c r="F2533" s="6" t="s">
        <v>7601</v>
      </c>
    </row>
    <row r="2534">
      <c r="A2534" s="5" t="s">
        <v>25</v>
      </c>
      <c r="B2534" s="5" t="s">
        <v>313</v>
      </c>
      <c r="C2534" s="5" t="s">
        <v>7602</v>
      </c>
      <c r="D2534" s="5" t="s">
        <v>468</v>
      </c>
      <c r="E2534" s="5" t="s">
        <v>7603</v>
      </c>
      <c r="F2534" s="6" t="s">
        <v>7604</v>
      </c>
    </row>
    <row r="2535">
      <c r="A2535" s="5" t="s">
        <v>25</v>
      </c>
      <c r="B2535" s="5" t="s">
        <v>313</v>
      </c>
      <c r="C2535" s="5" t="s">
        <v>7605</v>
      </c>
      <c r="D2535" s="5" t="s">
        <v>468</v>
      </c>
      <c r="E2535" s="5" t="s">
        <v>7606</v>
      </c>
      <c r="F2535" s="6" t="s">
        <v>7607</v>
      </c>
    </row>
    <row r="2536">
      <c r="A2536" s="5" t="s">
        <v>25</v>
      </c>
      <c r="B2536" s="5" t="s">
        <v>313</v>
      </c>
      <c r="C2536" s="5" t="s">
        <v>7608</v>
      </c>
      <c r="D2536" s="5" t="s">
        <v>468</v>
      </c>
      <c r="E2536" s="5" t="s">
        <v>7609</v>
      </c>
      <c r="F2536" s="6" t="s">
        <v>7610</v>
      </c>
    </row>
    <row r="2537">
      <c r="A2537" s="5" t="s">
        <v>25</v>
      </c>
      <c r="B2537" s="5" t="s">
        <v>313</v>
      </c>
      <c r="C2537" s="5" t="s">
        <v>7611</v>
      </c>
      <c r="D2537" s="5" t="s">
        <v>468</v>
      </c>
      <c r="E2537" s="5" t="s">
        <v>7612</v>
      </c>
      <c r="F2537" s="6" t="s">
        <v>7613</v>
      </c>
    </row>
    <row r="2538">
      <c r="A2538" s="5" t="s">
        <v>25</v>
      </c>
      <c r="B2538" s="5" t="s">
        <v>314</v>
      </c>
      <c r="C2538" s="5" t="s">
        <v>7614</v>
      </c>
      <c r="D2538" s="5" t="s">
        <v>468</v>
      </c>
      <c r="E2538" s="5" t="s">
        <v>7615</v>
      </c>
      <c r="F2538" s="6" t="s">
        <v>7616</v>
      </c>
    </row>
    <row r="2539">
      <c r="A2539" s="5" t="s">
        <v>25</v>
      </c>
      <c r="B2539" s="5" t="s">
        <v>314</v>
      </c>
      <c r="C2539" s="5" t="s">
        <v>314</v>
      </c>
      <c r="D2539" s="5" t="s">
        <v>468</v>
      </c>
      <c r="E2539" s="5" t="s">
        <v>7617</v>
      </c>
      <c r="F2539" s="6" t="s">
        <v>7618</v>
      </c>
    </row>
    <row r="2540">
      <c r="A2540" s="5" t="s">
        <v>25</v>
      </c>
      <c r="B2540" s="5" t="s">
        <v>314</v>
      </c>
      <c r="C2540" s="5" t="s">
        <v>7619</v>
      </c>
      <c r="D2540" s="5" t="s">
        <v>468</v>
      </c>
      <c r="E2540" s="5" t="s">
        <v>7620</v>
      </c>
      <c r="F2540" s="6" t="s">
        <v>7621</v>
      </c>
    </row>
    <row r="2541">
      <c r="A2541" s="5" t="s">
        <v>25</v>
      </c>
      <c r="B2541" s="5" t="s">
        <v>314</v>
      </c>
      <c r="C2541" s="5" t="s">
        <v>7622</v>
      </c>
      <c r="D2541" s="5" t="s">
        <v>468</v>
      </c>
      <c r="E2541" s="5" t="s">
        <v>7623</v>
      </c>
      <c r="F2541" s="6" t="s">
        <v>7624</v>
      </c>
    </row>
    <row r="2542">
      <c r="A2542" s="5" t="s">
        <v>25</v>
      </c>
      <c r="B2542" s="5" t="s">
        <v>315</v>
      </c>
      <c r="C2542" s="5" t="s">
        <v>7625</v>
      </c>
      <c r="D2542" s="5" t="s">
        <v>468</v>
      </c>
      <c r="E2542" s="5" t="s">
        <v>7626</v>
      </c>
      <c r="F2542" s="6" t="s">
        <v>7627</v>
      </c>
    </row>
    <row r="2543">
      <c r="A2543" s="5" t="s">
        <v>25</v>
      </c>
      <c r="B2543" s="5" t="s">
        <v>315</v>
      </c>
      <c r="C2543" s="5" t="s">
        <v>7628</v>
      </c>
      <c r="D2543" s="5" t="s">
        <v>548</v>
      </c>
      <c r="E2543" s="5"/>
      <c r="F2543" s="6" t="s">
        <v>7629</v>
      </c>
    </row>
    <row r="2544">
      <c r="A2544" s="5" t="s">
        <v>25</v>
      </c>
      <c r="B2544" s="5" t="s">
        <v>315</v>
      </c>
      <c r="C2544" s="5" t="s">
        <v>7630</v>
      </c>
      <c r="D2544" s="5" t="s">
        <v>468</v>
      </c>
      <c r="E2544" s="5" t="s">
        <v>7631</v>
      </c>
      <c r="F2544" s="6" t="s">
        <v>7632</v>
      </c>
    </row>
    <row r="2545">
      <c r="A2545" s="5" t="s">
        <v>25</v>
      </c>
      <c r="B2545" s="5" t="s">
        <v>315</v>
      </c>
      <c r="C2545" s="5" t="s">
        <v>7633</v>
      </c>
      <c r="D2545" s="5" t="s">
        <v>468</v>
      </c>
      <c r="E2545" s="5" t="s">
        <v>7634</v>
      </c>
      <c r="F2545" s="6" t="s">
        <v>7635</v>
      </c>
    </row>
    <row r="2546">
      <c r="A2546" s="5" t="s">
        <v>25</v>
      </c>
      <c r="B2546" s="5" t="s">
        <v>315</v>
      </c>
      <c r="C2546" s="5" t="s">
        <v>7636</v>
      </c>
      <c r="D2546" s="5" t="s">
        <v>468</v>
      </c>
      <c r="E2546" s="5" t="s">
        <v>7637</v>
      </c>
      <c r="F2546" s="6" t="s">
        <v>7638</v>
      </c>
    </row>
    <row r="2547">
      <c r="A2547" s="5" t="s">
        <v>25</v>
      </c>
      <c r="B2547" s="5" t="s">
        <v>316</v>
      </c>
      <c r="C2547" s="5" t="s">
        <v>7639</v>
      </c>
      <c r="D2547" s="5" t="s">
        <v>468</v>
      </c>
      <c r="E2547" s="5" t="s">
        <v>7640</v>
      </c>
      <c r="F2547" s="6" t="s">
        <v>7641</v>
      </c>
    </row>
    <row r="2548">
      <c r="A2548" s="5" t="s">
        <v>25</v>
      </c>
      <c r="B2548" s="5" t="s">
        <v>316</v>
      </c>
      <c r="C2548" s="5" t="s">
        <v>316</v>
      </c>
      <c r="D2548" s="5" t="s">
        <v>468</v>
      </c>
      <c r="E2548" s="5" t="s">
        <v>7642</v>
      </c>
      <c r="F2548" s="6" t="s">
        <v>7643</v>
      </c>
    </row>
    <row r="2549">
      <c r="A2549" s="5" t="s">
        <v>25</v>
      </c>
      <c r="B2549" s="5" t="s">
        <v>316</v>
      </c>
      <c r="C2549" s="5" t="s">
        <v>7644</v>
      </c>
      <c r="D2549" s="5" t="s">
        <v>468</v>
      </c>
      <c r="E2549" s="5" t="s">
        <v>7645</v>
      </c>
      <c r="F2549" s="6" t="s">
        <v>7646</v>
      </c>
    </row>
    <row r="2550">
      <c r="A2550" s="5" t="s">
        <v>25</v>
      </c>
      <c r="B2550" s="5" t="s">
        <v>316</v>
      </c>
      <c r="C2550" s="5" t="s">
        <v>7647</v>
      </c>
      <c r="D2550" s="5" t="s">
        <v>468</v>
      </c>
      <c r="E2550" s="5" t="s">
        <v>7648</v>
      </c>
      <c r="F2550" s="6" t="s">
        <v>7649</v>
      </c>
    </row>
    <row r="2551">
      <c r="A2551" s="5" t="s">
        <v>25</v>
      </c>
      <c r="B2551" s="5" t="s">
        <v>316</v>
      </c>
      <c r="C2551" s="5" t="s">
        <v>7650</v>
      </c>
      <c r="D2551" s="5" t="s">
        <v>468</v>
      </c>
      <c r="E2551" s="5" t="s">
        <v>7651</v>
      </c>
      <c r="F2551" s="6" t="s">
        <v>7652</v>
      </c>
    </row>
    <row r="2552">
      <c r="A2552" s="5" t="s">
        <v>25</v>
      </c>
      <c r="B2552" s="5" t="s">
        <v>316</v>
      </c>
      <c r="C2552" s="5" t="s">
        <v>7653</v>
      </c>
      <c r="D2552" s="5" t="s">
        <v>468</v>
      </c>
      <c r="E2552" s="5" t="s">
        <v>7654</v>
      </c>
      <c r="F2552" s="6" t="s">
        <v>7655</v>
      </c>
    </row>
    <row r="2553">
      <c r="A2553" s="5" t="s">
        <v>25</v>
      </c>
      <c r="B2553" s="5" t="s">
        <v>316</v>
      </c>
      <c r="C2553" s="5" t="s">
        <v>7656</v>
      </c>
      <c r="D2553" s="5" t="s">
        <v>468</v>
      </c>
      <c r="E2553" s="5" t="s">
        <v>7657</v>
      </c>
      <c r="F2553" s="6" t="s">
        <v>7658</v>
      </c>
    </row>
    <row r="2554">
      <c r="A2554" s="5" t="s">
        <v>25</v>
      </c>
      <c r="B2554" s="5" t="s">
        <v>316</v>
      </c>
      <c r="C2554" s="5" t="s">
        <v>7659</v>
      </c>
      <c r="D2554" s="5" t="s">
        <v>468</v>
      </c>
      <c r="E2554" s="5" t="s">
        <v>7660</v>
      </c>
      <c r="F2554" s="6" t="s">
        <v>7661</v>
      </c>
    </row>
    <row r="2555">
      <c r="A2555" s="5" t="s">
        <v>25</v>
      </c>
      <c r="B2555" s="5" t="s">
        <v>316</v>
      </c>
      <c r="C2555" s="5" t="s">
        <v>7662</v>
      </c>
      <c r="D2555" s="5" t="s">
        <v>468</v>
      </c>
      <c r="E2555" s="5" t="s">
        <v>7663</v>
      </c>
      <c r="F2555" s="6" t="s">
        <v>7664</v>
      </c>
    </row>
    <row r="2556">
      <c r="A2556" s="5" t="s">
        <v>25</v>
      </c>
      <c r="B2556" s="5" t="s">
        <v>316</v>
      </c>
      <c r="C2556" s="5" t="s">
        <v>7665</v>
      </c>
      <c r="D2556" s="5" t="s">
        <v>468</v>
      </c>
      <c r="E2556" s="5" t="s">
        <v>7666</v>
      </c>
      <c r="F2556" s="6" t="s">
        <v>7667</v>
      </c>
    </row>
    <row r="2557">
      <c r="A2557" s="5" t="s">
        <v>25</v>
      </c>
      <c r="B2557" s="5" t="s">
        <v>316</v>
      </c>
      <c r="C2557" s="5" t="s">
        <v>7668</v>
      </c>
      <c r="D2557" s="5" t="s">
        <v>468</v>
      </c>
      <c r="E2557" s="5" t="s">
        <v>7669</v>
      </c>
      <c r="F2557" s="6" t="s">
        <v>7670</v>
      </c>
    </row>
    <row r="2558">
      <c r="A2558" s="5" t="s">
        <v>25</v>
      </c>
      <c r="B2558" s="5" t="s">
        <v>316</v>
      </c>
      <c r="C2558" s="5" t="s">
        <v>7671</v>
      </c>
      <c r="D2558" s="5" t="s">
        <v>468</v>
      </c>
      <c r="E2558" s="5" t="s">
        <v>7672</v>
      </c>
      <c r="F2558" s="6" t="s">
        <v>7673</v>
      </c>
    </row>
    <row r="2559">
      <c r="A2559" s="5" t="s">
        <v>25</v>
      </c>
      <c r="B2559" s="5" t="s">
        <v>316</v>
      </c>
      <c r="C2559" s="5" t="s">
        <v>7674</v>
      </c>
      <c r="D2559" s="5" t="s">
        <v>468</v>
      </c>
      <c r="E2559" s="5" t="s">
        <v>7675</v>
      </c>
      <c r="F2559" s="6" t="s">
        <v>7676</v>
      </c>
    </row>
    <row r="2560">
      <c r="A2560" s="5" t="s">
        <v>25</v>
      </c>
      <c r="B2560" s="5" t="s">
        <v>316</v>
      </c>
      <c r="C2560" s="5" t="s">
        <v>7677</v>
      </c>
      <c r="D2560" s="5" t="s">
        <v>468</v>
      </c>
      <c r="E2560" s="5" t="s">
        <v>7678</v>
      </c>
      <c r="F2560" s="6" t="s">
        <v>7679</v>
      </c>
    </row>
    <row r="2561">
      <c r="A2561" s="5" t="s">
        <v>25</v>
      </c>
      <c r="B2561" s="5" t="s">
        <v>316</v>
      </c>
      <c r="C2561" s="5" t="s">
        <v>7680</v>
      </c>
      <c r="D2561" s="5" t="s">
        <v>468</v>
      </c>
      <c r="E2561" s="5" t="s">
        <v>7681</v>
      </c>
      <c r="F2561" s="6" t="s">
        <v>7682</v>
      </c>
    </row>
    <row r="2562">
      <c r="A2562" s="5" t="s">
        <v>25</v>
      </c>
      <c r="B2562" s="5" t="s">
        <v>316</v>
      </c>
      <c r="C2562" s="5" t="s">
        <v>7683</v>
      </c>
      <c r="D2562" s="5" t="s">
        <v>548</v>
      </c>
      <c r="E2562" s="5" t="s">
        <v>7684</v>
      </c>
      <c r="F2562" s="6" t="s">
        <v>7685</v>
      </c>
    </row>
    <row r="2563">
      <c r="A2563" s="5" t="s">
        <v>25</v>
      </c>
      <c r="B2563" s="5" t="s">
        <v>316</v>
      </c>
      <c r="C2563" s="5" t="s">
        <v>7686</v>
      </c>
      <c r="D2563" s="5" t="s">
        <v>468</v>
      </c>
      <c r="E2563" s="5" t="s">
        <v>7687</v>
      </c>
      <c r="F2563" s="6" t="s">
        <v>7688</v>
      </c>
    </row>
    <row r="2564">
      <c r="A2564" s="5" t="s">
        <v>25</v>
      </c>
      <c r="B2564" s="5" t="s">
        <v>317</v>
      </c>
      <c r="C2564" s="5" t="s">
        <v>7689</v>
      </c>
      <c r="D2564" s="5" t="s">
        <v>468</v>
      </c>
      <c r="E2564" s="5"/>
      <c r="F2564" s="6" t="s">
        <v>7690</v>
      </c>
    </row>
    <row r="2565">
      <c r="A2565" s="5" t="s">
        <v>25</v>
      </c>
      <c r="B2565" s="5" t="s">
        <v>317</v>
      </c>
      <c r="C2565" s="5" t="s">
        <v>7691</v>
      </c>
      <c r="D2565" s="5" t="s">
        <v>468</v>
      </c>
      <c r="E2565" s="5" t="s">
        <v>7692</v>
      </c>
      <c r="F2565" s="6" t="s">
        <v>7693</v>
      </c>
    </row>
    <row r="2566">
      <c r="A2566" s="5" t="s">
        <v>25</v>
      </c>
      <c r="B2566" s="5" t="s">
        <v>317</v>
      </c>
      <c r="C2566" s="5" t="s">
        <v>7694</v>
      </c>
      <c r="D2566" s="5" t="s">
        <v>468</v>
      </c>
      <c r="E2566" s="5" t="s">
        <v>7695</v>
      </c>
      <c r="F2566" s="6" t="s">
        <v>7696</v>
      </c>
    </row>
    <row r="2567">
      <c r="A2567" s="5" t="s">
        <v>25</v>
      </c>
      <c r="B2567" s="5" t="s">
        <v>317</v>
      </c>
      <c r="C2567" s="5" t="s">
        <v>7697</v>
      </c>
      <c r="D2567" s="5" t="s">
        <v>468</v>
      </c>
      <c r="E2567" s="5" t="s">
        <v>7698</v>
      </c>
      <c r="F2567" s="6" t="s">
        <v>7699</v>
      </c>
    </row>
    <row r="2568">
      <c r="A2568" s="5" t="s">
        <v>25</v>
      </c>
      <c r="B2568" s="5" t="s">
        <v>317</v>
      </c>
      <c r="C2568" s="5" t="s">
        <v>7700</v>
      </c>
      <c r="D2568" s="5" t="s">
        <v>468</v>
      </c>
      <c r="E2568" s="5" t="s">
        <v>7701</v>
      </c>
      <c r="F2568" s="6" t="s">
        <v>7702</v>
      </c>
    </row>
    <row r="2569">
      <c r="A2569" s="5" t="s">
        <v>25</v>
      </c>
      <c r="B2569" s="5" t="s">
        <v>317</v>
      </c>
      <c r="C2569" s="5" t="s">
        <v>7703</v>
      </c>
      <c r="D2569" s="5" t="s">
        <v>468</v>
      </c>
      <c r="E2569" s="5"/>
      <c r="F2569" s="6" t="s">
        <v>7704</v>
      </c>
    </row>
    <row r="2570">
      <c r="A2570" s="5" t="s">
        <v>25</v>
      </c>
      <c r="B2570" s="5" t="s">
        <v>317</v>
      </c>
      <c r="C2570" s="5" t="s">
        <v>7705</v>
      </c>
      <c r="D2570" s="5" t="s">
        <v>468</v>
      </c>
      <c r="E2570" s="5" t="s">
        <v>7706</v>
      </c>
      <c r="F2570" s="6" t="s">
        <v>7707</v>
      </c>
    </row>
    <row r="2571">
      <c r="A2571" s="5" t="s">
        <v>25</v>
      </c>
      <c r="B2571" s="5" t="s">
        <v>317</v>
      </c>
      <c r="C2571" s="5" t="s">
        <v>7708</v>
      </c>
      <c r="D2571" s="5" t="s">
        <v>468</v>
      </c>
      <c r="E2571" s="5" t="s">
        <v>7709</v>
      </c>
      <c r="F2571" s="6" t="s">
        <v>7710</v>
      </c>
    </row>
    <row r="2572">
      <c r="A2572" s="5" t="s">
        <v>25</v>
      </c>
      <c r="B2572" s="5" t="s">
        <v>317</v>
      </c>
      <c r="C2572" s="5" t="s">
        <v>7711</v>
      </c>
      <c r="D2572" s="5" t="s">
        <v>468</v>
      </c>
      <c r="E2572" s="5" t="s">
        <v>7712</v>
      </c>
      <c r="F2572" s="6" t="s">
        <v>7713</v>
      </c>
    </row>
    <row r="2573">
      <c r="A2573" s="5" t="s">
        <v>25</v>
      </c>
      <c r="B2573" s="5" t="s">
        <v>317</v>
      </c>
      <c r="C2573" s="5" t="s">
        <v>7714</v>
      </c>
      <c r="D2573" s="5" t="s">
        <v>468</v>
      </c>
      <c r="E2573" s="5"/>
      <c r="F2573" s="6" t="s">
        <v>7715</v>
      </c>
    </row>
    <row r="2574">
      <c r="A2574" s="5" t="s">
        <v>25</v>
      </c>
      <c r="B2574" s="5" t="s">
        <v>317</v>
      </c>
      <c r="C2574" s="5" t="s">
        <v>7716</v>
      </c>
      <c r="D2574" s="5" t="s">
        <v>468</v>
      </c>
      <c r="E2574" s="5"/>
      <c r="F2574" s="6" t="s">
        <v>7717</v>
      </c>
    </row>
    <row r="2575">
      <c r="A2575" s="5" t="s">
        <v>25</v>
      </c>
      <c r="B2575" s="5" t="s">
        <v>317</v>
      </c>
      <c r="C2575" s="5" t="s">
        <v>7718</v>
      </c>
      <c r="D2575" s="5" t="s">
        <v>548</v>
      </c>
      <c r="E2575" s="5" t="s">
        <v>7719</v>
      </c>
      <c r="F2575" s="6" t="s">
        <v>7720</v>
      </c>
    </row>
    <row r="2576">
      <c r="A2576" s="5" t="s">
        <v>25</v>
      </c>
      <c r="B2576" s="5" t="s">
        <v>317</v>
      </c>
      <c r="C2576" s="5" t="s">
        <v>7721</v>
      </c>
      <c r="D2576" s="5" t="s">
        <v>468</v>
      </c>
      <c r="E2576" s="5"/>
      <c r="F2576" s="6" t="s">
        <v>7722</v>
      </c>
    </row>
    <row r="2577">
      <c r="A2577" s="5" t="s">
        <v>25</v>
      </c>
      <c r="B2577" s="5" t="s">
        <v>317</v>
      </c>
      <c r="C2577" s="5" t="s">
        <v>7723</v>
      </c>
      <c r="D2577" s="5" t="s">
        <v>468</v>
      </c>
      <c r="E2577" s="5" t="s">
        <v>7724</v>
      </c>
      <c r="F2577" s="6" t="s">
        <v>7725</v>
      </c>
    </row>
    <row r="2578">
      <c r="A2578" s="5" t="s">
        <v>25</v>
      </c>
      <c r="B2578" s="5" t="s">
        <v>317</v>
      </c>
      <c r="C2578" s="5" t="s">
        <v>7726</v>
      </c>
      <c r="D2578" s="5" t="s">
        <v>468</v>
      </c>
      <c r="E2578" s="5" t="s">
        <v>7727</v>
      </c>
      <c r="F2578" s="6" t="s">
        <v>7728</v>
      </c>
    </row>
    <row r="2579">
      <c r="A2579" s="5" t="s">
        <v>25</v>
      </c>
      <c r="B2579" s="5" t="s">
        <v>317</v>
      </c>
      <c r="C2579" s="5" t="s">
        <v>7729</v>
      </c>
      <c r="D2579" s="5" t="s">
        <v>468</v>
      </c>
      <c r="E2579" s="5" t="s">
        <v>7730</v>
      </c>
      <c r="F2579" s="6" t="s">
        <v>7731</v>
      </c>
    </row>
    <row r="2580">
      <c r="A2580" s="5" t="s">
        <v>25</v>
      </c>
      <c r="B2580" s="5" t="s">
        <v>317</v>
      </c>
      <c r="C2580" s="5" t="s">
        <v>7732</v>
      </c>
      <c r="D2580" s="5" t="s">
        <v>468</v>
      </c>
      <c r="E2580" s="5" t="s">
        <v>7733</v>
      </c>
      <c r="F2580" s="6" t="s">
        <v>7734</v>
      </c>
    </row>
    <row r="2581">
      <c r="A2581" s="5" t="s">
        <v>25</v>
      </c>
      <c r="B2581" s="5" t="s">
        <v>317</v>
      </c>
      <c r="C2581" s="5" t="s">
        <v>7735</v>
      </c>
      <c r="D2581" s="5" t="s">
        <v>468</v>
      </c>
      <c r="E2581" s="5" t="s">
        <v>7736</v>
      </c>
      <c r="F2581" s="6" t="s">
        <v>7737</v>
      </c>
    </row>
    <row r="2582">
      <c r="A2582" s="5" t="s">
        <v>25</v>
      </c>
      <c r="B2582" s="5" t="s">
        <v>317</v>
      </c>
      <c r="C2582" s="5" t="s">
        <v>7738</v>
      </c>
      <c r="D2582" s="5" t="s">
        <v>468</v>
      </c>
      <c r="E2582" s="5" t="s">
        <v>7739</v>
      </c>
      <c r="F2582" s="6" t="s">
        <v>7740</v>
      </c>
    </row>
    <row r="2583">
      <c r="A2583" s="5" t="s">
        <v>25</v>
      </c>
      <c r="B2583" s="5" t="s">
        <v>318</v>
      </c>
      <c r="C2583" s="5" t="s">
        <v>7741</v>
      </c>
      <c r="D2583" s="5" t="s">
        <v>468</v>
      </c>
      <c r="E2583" s="5" t="s">
        <v>7742</v>
      </c>
      <c r="F2583" s="6" t="s">
        <v>7743</v>
      </c>
    </row>
    <row r="2584">
      <c r="A2584" s="5" t="s">
        <v>25</v>
      </c>
      <c r="B2584" s="5" t="s">
        <v>319</v>
      </c>
      <c r="C2584" s="5" t="s">
        <v>319</v>
      </c>
      <c r="D2584" s="5" t="s">
        <v>468</v>
      </c>
      <c r="E2584" s="5" t="s">
        <v>7744</v>
      </c>
      <c r="F2584" s="6" t="s">
        <v>7745</v>
      </c>
    </row>
    <row r="2585">
      <c r="A2585" s="5" t="s">
        <v>25</v>
      </c>
      <c r="B2585" s="5" t="s">
        <v>319</v>
      </c>
      <c r="C2585" s="5" t="s">
        <v>7746</v>
      </c>
      <c r="D2585" s="5" t="s">
        <v>468</v>
      </c>
      <c r="E2585" s="5" t="s">
        <v>7747</v>
      </c>
      <c r="F2585" s="6" t="s">
        <v>7748</v>
      </c>
    </row>
    <row r="2586">
      <c r="A2586" s="5" t="s">
        <v>25</v>
      </c>
      <c r="B2586" s="5" t="s">
        <v>319</v>
      </c>
      <c r="C2586" s="5" t="s">
        <v>7749</v>
      </c>
      <c r="D2586" s="5" t="s">
        <v>468</v>
      </c>
      <c r="E2586" s="5"/>
      <c r="F2586" s="6" t="s">
        <v>7750</v>
      </c>
    </row>
    <row r="2587">
      <c r="A2587" s="5" t="s">
        <v>25</v>
      </c>
      <c r="B2587" s="5" t="s">
        <v>319</v>
      </c>
      <c r="C2587" s="5" t="s">
        <v>7751</v>
      </c>
      <c r="D2587" s="5" t="s">
        <v>468</v>
      </c>
      <c r="E2587" s="5" t="s">
        <v>7752</v>
      </c>
      <c r="F2587" s="6" t="s">
        <v>7753</v>
      </c>
    </row>
    <row r="2588">
      <c r="A2588" s="5" t="s">
        <v>25</v>
      </c>
      <c r="B2588" s="5" t="s">
        <v>319</v>
      </c>
      <c r="C2588" s="5" t="s">
        <v>7754</v>
      </c>
      <c r="D2588" s="5" t="s">
        <v>468</v>
      </c>
      <c r="E2588" s="5" t="s">
        <v>7755</v>
      </c>
      <c r="F2588" s="6" t="s">
        <v>7756</v>
      </c>
    </row>
    <row r="2589">
      <c r="A2589" s="5" t="s">
        <v>25</v>
      </c>
      <c r="B2589" s="5" t="s">
        <v>320</v>
      </c>
      <c r="C2589" s="5" t="s">
        <v>7757</v>
      </c>
      <c r="D2589" s="5" t="s">
        <v>468</v>
      </c>
      <c r="E2589" s="5" t="s">
        <v>7758</v>
      </c>
      <c r="F2589" s="6" t="s">
        <v>7759</v>
      </c>
    </row>
    <row r="2590">
      <c r="A2590" s="5" t="s">
        <v>25</v>
      </c>
      <c r="B2590" s="5" t="s">
        <v>320</v>
      </c>
      <c r="C2590" s="5" t="s">
        <v>7760</v>
      </c>
      <c r="D2590" s="5" t="s">
        <v>468</v>
      </c>
      <c r="E2590" s="5" t="s">
        <v>7761</v>
      </c>
      <c r="F2590" s="6" t="s">
        <v>7762</v>
      </c>
    </row>
    <row r="2591">
      <c r="A2591" s="5" t="s">
        <v>25</v>
      </c>
      <c r="B2591" s="5" t="s">
        <v>320</v>
      </c>
      <c r="C2591" s="5" t="s">
        <v>7763</v>
      </c>
      <c r="D2591" s="5" t="s">
        <v>468</v>
      </c>
      <c r="E2591" s="5" t="s">
        <v>7761</v>
      </c>
      <c r="F2591" s="6" t="s">
        <v>7764</v>
      </c>
    </row>
    <row r="2592">
      <c r="A2592" s="5" t="s">
        <v>25</v>
      </c>
      <c r="B2592" s="5" t="s">
        <v>320</v>
      </c>
      <c r="C2592" s="5" t="s">
        <v>320</v>
      </c>
      <c r="D2592" s="5" t="s">
        <v>468</v>
      </c>
      <c r="E2592" s="5" t="s">
        <v>7765</v>
      </c>
      <c r="F2592" s="6" t="s">
        <v>7766</v>
      </c>
    </row>
    <row r="2593">
      <c r="A2593" s="5" t="s">
        <v>25</v>
      </c>
      <c r="B2593" s="5" t="s">
        <v>320</v>
      </c>
      <c r="C2593" s="5" t="s">
        <v>7767</v>
      </c>
      <c r="D2593" s="5" t="s">
        <v>468</v>
      </c>
      <c r="E2593" s="5" t="s">
        <v>7768</v>
      </c>
      <c r="F2593" s="6" t="s">
        <v>7769</v>
      </c>
    </row>
    <row r="2594">
      <c r="A2594" s="5" t="s">
        <v>25</v>
      </c>
      <c r="B2594" s="5" t="s">
        <v>320</v>
      </c>
      <c r="C2594" s="5" t="s">
        <v>7770</v>
      </c>
      <c r="D2594" s="5" t="s">
        <v>468</v>
      </c>
      <c r="E2594" s="5" t="s">
        <v>7666</v>
      </c>
      <c r="F2594" s="6" t="s">
        <v>7771</v>
      </c>
    </row>
    <row r="2595">
      <c r="A2595" s="5" t="s">
        <v>25</v>
      </c>
      <c r="B2595" s="5" t="s">
        <v>320</v>
      </c>
      <c r="C2595" s="5" t="s">
        <v>7772</v>
      </c>
      <c r="D2595" s="5" t="s">
        <v>468</v>
      </c>
      <c r="E2595" s="5" t="s">
        <v>7773</v>
      </c>
      <c r="F2595" s="6" t="s">
        <v>7774</v>
      </c>
    </row>
    <row r="2596">
      <c r="A2596" s="5" t="s">
        <v>25</v>
      </c>
      <c r="B2596" s="5" t="s">
        <v>320</v>
      </c>
      <c r="C2596" s="5" t="s">
        <v>7775</v>
      </c>
      <c r="D2596" s="5" t="s">
        <v>468</v>
      </c>
      <c r="E2596" s="5" t="s">
        <v>7776</v>
      </c>
      <c r="F2596" s="6" t="s">
        <v>7777</v>
      </c>
    </row>
    <row r="2597">
      <c r="A2597" s="5" t="s">
        <v>25</v>
      </c>
      <c r="B2597" s="5" t="s">
        <v>320</v>
      </c>
      <c r="C2597" s="5" t="s">
        <v>7778</v>
      </c>
      <c r="D2597" s="5" t="s">
        <v>468</v>
      </c>
      <c r="E2597" s="5" t="s">
        <v>7779</v>
      </c>
      <c r="F2597" s="6" t="s">
        <v>7780</v>
      </c>
    </row>
    <row r="2598">
      <c r="A2598" s="5" t="s">
        <v>25</v>
      </c>
      <c r="B2598" s="5" t="s">
        <v>321</v>
      </c>
      <c r="C2598" s="5" t="s">
        <v>7781</v>
      </c>
      <c r="D2598" s="5" t="s">
        <v>468</v>
      </c>
      <c r="E2598" s="5" t="s">
        <v>7782</v>
      </c>
      <c r="F2598" s="6" t="s">
        <v>7783</v>
      </c>
    </row>
    <row r="2599">
      <c r="A2599" s="5" t="s">
        <v>25</v>
      </c>
      <c r="B2599" s="5" t="s">
        <v>321</v>
      </c>
      <c r="C2599" s="5" t="s">
        <v>7784</v>
      </c>
      <c r="D2599" s="5" t="s">
        <v>468</v>
      </c>
      <c r="E2599" s="5" t="s">
        <v>7785</v>
      </c>
      <c r="F2599" s="6" t="s">
        <v>7786</v>
      </c>
    </row>
    <row r="2600">
      <c r="A2600" s="5" t="s">
        <v>25</v>
      </c>
      <c r="B2600" s="5" t="s">
        <v>321</v>
      </c>
      <c r="C2600" s="5" t="s">
        <v>7787</v>
      </c>
      <c r="D2600" s="5" t="s">
        <v>468</v>
      </c>
      <c r="E2600" s="5" t="s">
        <v>7788</v>
      </c>
      <c r="F2600" s="6" t="s">
        <v>7789</v>
      </c>
    </row>
    <row r="2601">
      <c r="A2601" s="5" t="s">
        <v>25</v>
      </c>
      <c r="B2601" s="5" t="s">
        <v>321</v>
      </c>
      <c r="C2601" s="5" t="s">
        <v>7790</v>
      </c>
      <c r="D2601" s="5" t="s">
        <v>468</v>
      </c>
      <c r="E2601" s="5" t="s">
        <v>7791</v>
      </c>
      <c r="F2601" s="6" t="s">
        <v>7792</v>
      </c>
    </row>
    <row r="2602">
      <c r="A2602" s="5" t="s">
        <v>25</v>
      </c>
      <c r="B2602" s="5" t="s">
        <v>321</v>
      </c>
      <c r="C2602" s="5" t="s">
        <v>7793</v>
      </c>
      <c r="D2602" s="5" t="s">
        <v>548</v>
      </c>
      <c r="E2602" s="5" t="s">
        <v>7794</v>
      </c>
      <c r="F2602" s="6" t="s">
        <v>7795</v>
      </c>
    </row>
    <row r="2603">
      <c r="A2603" s="5" t="s">
        <v>25</v>
      </c>
      <c r="B2603" s="5" t="s">
        <v>321</v>
      </c>
      <c r="C2603" s="5" t="s">
        <v>7796</v>
      </c>
      <c r="D2603" s="5" t="s">
        <v>468</v>
      </c>
      <c r="E2603" s="5" t="s">
        <v>7797</v>
      </c>
      <c r="F2603" s="6" t="s">
        <v>7798</v>
      </c>
    </row>
    <row r="2604">
      <c r="A2604" s="5" t="s">
        <v>25</v>
      </c>
      <c r="B2604" s="5" t="s">
        <v>321</v>
      </c>
      <c r="C2604" s="5" t="s">
        <v>7799</v>
      </c>
      <c r="D2604" s="5" t="s">
        <v>468</v>
      </c>
      <c r="E2604" s="5" t="s">
        <v>7800</v>
      </c>
      <c r="F2604" s="6" t="s">
        <v>7801</v>
      </c>
    </row>
    <row r="2605">
      <c r="A2605" s="5" t="s">
        <v>25</v>
      </c>
      <c r="B2605" s="5" t="s">
        <v>321</v>
      </c>
      <c r="C2605" s="5" t="s">
        <v>7802</v>
      </c>
      <c r="D2605" s="5" t="s">
        <v>468</v>
      </c>
      <c r="E2605" s="5" t="s">
        <v>7803</v>
      </c>
      <c r="F2605" s="6" t="s">
        <v>7804</v>
      </c>
    </row>
    <row r="2606">
      <c r="A2606" s="5" t="s">
        <v>25</v>
      </c>
      <c r="B2606" s="5" t="s">
        <v>321</v>
      </c>
      <c r="C2606" s="5" t="s">
        <v>7805</v>
      </c>
      <c r="D2606" s="5" t="s">
        <v>468</v>
      </c>
      <c r="E2606" s="5" t="s">
        <v>7806</v>
      </c>
      <c r="F2606" s="6" t="s">
        <v>7807</v>
      </c>
    </row>
    <row r="2607">
      <c r="A2607" s="5" t="s">
        <v>25</v>
      </c>
      <c r="B2607" s="5" t="s">
        <v>321</v>
      </c>
      <c r="C2607" s="5" t="s">
        <v>7808</v>
      </c>
      <c r="D2607" s="5" t="s">
        <v>468</v>
      </c>
      <c r="E2607" s="5" t="s">
        <v>7809</v>
      </c>
      <c r="F2607" s="6" t="s">
        <v>7810</v>
      </c>
    </row>
    <row r="2608">
      <c r="A2608" s="5" t="s">
        <v>25</v>
      </c>
      <c r="B2608" s="5" t="s">
        <v>321</v>
      </c>
      <c r="C2608" s="5" t="s">
        <v>7811</v>
      </c>
      <c r="D2608" s="5" t="s">
        <v>468</v>
      </c>
      <c r="E2608" s="5" t="s">
        <v>7812</v>
      </c>
      <c r="F2608" s="6" t="s">
        <v>7813</v>
      </c>
    </row>
    <row r="2609">
      <c r="A2609" s="5" t="s">
        <v>25</v>
      </c>
      <c r="B2609" s="5" t="s">
        <v>321</v>
      </c>
      <c r="C2609" s="5" t="s">
        <v>7814</v>
      </c>
      <c r="D2609" s="5" t="s">
        <v>468</v>
      </c>
      <c r="E2609" s="5" t="s">
        <v>7815</v>
      </c>
      <c r="F2609" s="6" t="s">
        <v>7816</v>
      </c>
    </row>
    <row r="2610">
      <c r="A2610" s="5" t="s">
        <v>25</v>
      </c>
      <c r="B2610" s="5" t="s">
        <v>322</v>
      </c>
      <c r="C2610" s="5" t="s">
        <v>7817</v>
      </c>
      <c r="D2610" s="5" t="s">
        <v>468</v>
      </c>
      <c r="E2610" s="5" t="s">
        <v>7818</v>
      </c>
      <c r="F2610" s="6" t="s">
        <v>7819</v>
      </c>
    </row>
    <row r="2611">
      <c r="A2611" s="5" t="s">
        <v>25</v>
      </c>
      <c r="B2611" s="5" t="s">
        <v>323</v>
      </c>
      <c r="C2611" s="5" t="s">
        <v>7820</v>
      </c>
      <c r="D2611" s="5" t="s">
        <v>468</v>
      </c>
      <c r="E2611" s="5" t="s">
        <v>7669</v>
      </c>
      <c r="F2611" s="6" t="s">
        <v>7821</v>
      </c>
    </row>
    <row r="2612">
      <c r="A2612" s="5" t="s">
        <v>25</v>
      </c>
      <c r="B2612" s="5" t="s">
        <v>323</v>
      </c>
      <c r="C2612" s="5" t="s">
        <v>7822</v>
      </c>
      <c r="D2612" s="5" t="s">
        <v>468</v>
      </c>
      <c r="E2612" s="5" t="s">
        <v>7823</v>
      </c>
      <c r="F2612" s="6" t="s">
        <v>7824</v>
      </c>
    </row>
    <row r="2613">
      <c r="A2613" s="5" t="s">
        <v>25</v>
      </c>
      <c r="B2613" s="5" t="s">
        <v>323</v>
      </c>
      <c r="C2613" s="5" t="s">
        <v>7825</v>
      </c>
      <c r="D2613" s="5" t="s">
        <v>468</v>
      </c>
      <c r="E2613" s="5" t="s">
        <v>7826</v>
      </c>
      <c r="F2613" s="6" t="s">
        <v>7827</v>
      </c>
    </row>
    <row r="2614">
      <c r="A2614" s="5" t="s">
        <v>25</v>
      </c>
      <c r="B2614" s="5" t="s">
        <v>323</v>
      </c>
      <c r="C2614" s="5" t="s">
        <v>7828</v>
      </c>
      <c r="D2614" s="5" t="s">
        <v>468</v>
      </c>
      <c r="E2614" s="5" t="s">
        <v>7829</v>
      </c>
      <c r="F2614" s="6" t="s">
        <v>7830</v>
      </c>
    </row>
    <row r="2615">
      <c r="A2615" s="5" t="s">
        <v>25</v>
      </c>
      <c r="B2615" s="5" t="s">
        <v>323</v>
      </c>
      <c r="C2615" s="5" t="s">
        <v>7831</v>
      </c>
      <c r="D2615" s="5" t="s">
        <v>468</v>
      </c>
      <c r="E2615" s="5" t="s">
        <v>7832</v>
      </c>
      <c r="F2615" s="6" t="s">
        <v>7833</v>
      </c>
    </row>
    <row r="2616">
      <c r="A2616" s="5" t="s">
        <v>25</v>
      </c>
      <c r="B2616" s="5" t="s">
        <v>323</v>
      </c>
      <c r="C2616" s="5" t="s">
        <v>7834</v>
      </c>
      <c r="D2616" s="5" t="s">
        <v>468</v>
      </c>
      <c r="E2616" s="5" t="s">
        <v>7835</v>
      </c>
      <c r="F2616" s="6" t="s">
        <v>7836</v>
      </c>
    </row>
    <row r="2617">
      <c r="A2617" s="5" t="s">
        <v>25</v>
      </c>
      <c r="B2617" s="5" t="s">
        <v>323</v>
      </c>
      <c r="C2617" s="5" t="s">
        <v>7837</v>
      </c>
      <c r="D2617" s="5" t="s">
        <v>468</v>
      </c>
      <c r="E2617" s="5" t="s">
        <v>7838</v>
      </c>
      <c r="F2617" s="6" t="s">
        <v>7839</v>
      </c>
    </row>
    <row r="2618">
      <c r="A2618" s="5" t="s">
        <v>25</v>
      </c>
      <c r="B2618" s="5" t="s">
        <v>323</v>
      </c>
      <c r="C2618" s="5" t="s">
        <v>7840</v>
      </c>
      <c r="D2618" s="5" t="s">
        <v>468</v>
      </c>
      <c r="E2618" s="5" t="s">
        <v>7841</v>
      </c>
      <c r="F2618" s="6" t="s">
        <v>7842</v>
      </c>
    </row>
    <row r="2619">
      <c r="A2619" s="5" t="s">
        <v>25</v>
      </c>
      <c r="B2619" s="5" t="s">
        <v>323</v>
      </c>
      <c r="C2619" s="5" t="s">
        <v>7843</v>
      </c>
      <c r="D2619" s="5" t="s">
        <v>468</v>
      </c>
      <c r="E2619" s="5" t="s">
        <v>7844</v>
      </c>
      <c r="F2619" s="6" t="s">
        <v>7845</v>
      </c>
    </row>
    <row r="2620">
      <c r="A2620" s="5" t="s">
        <v>25</v>
      </c>
      <c r="B2620" s="5" t="s">
        <v>323</v>
      </c>
      <c r="C2620" s="5" t="s">
        <v>7846</v>
      </c>
      <c r="D2620" s="5" t="s">
        <v>468</v>
      </c>
      <c r="E2620" s="5" t="s">
        <v>7847</v>
      </c>
      <c r="F2620" s="6" t="s">
        <v>7848</v>
      </c>
    </row>
    <row r="2621">
      <c r="A2621" s="5" t="s">
        <v>25</v>
      </c>
      <c r="B2621" s="5" t="s">
        <v>323</v>
      </c>
      <c r="C2621" s="5" t="s">
        <v>7849</v>
      </c>
      <c r="D2621" s="5" t="s">
        <v>468</v>
      </c>
      <c r="E2621" s="5" t="s">
        <v>7850</v>
      </c>
      <c r="F2621" s="6" t="s">
        <v>7851</v>
      </c>
    </row>
    <row r="2622">
      <c r="A2622" s="5" t="s">
        <v>25</v>
      </c>
      <c r="B2622" s="5" t="s">
        <v>324</v>
      </c>
      <c r="C2622" s="5" t="s">
        <v>7852</v>
      </c>
      <c r="D2622" s="5" t="s">
        <v>468</v>
      </c>
      <c r="E2622" s="5" t="s">
        <v>7853</v>
      </c>
      <c r="F2622" s="6" t="s">
        <v>7854</v>
      </c>
    </row>
    <row r="2623">
      <c r="A2623" s="5" t="s">
        <v>25</v>
      </c>
      <c r="B2623" s="5" t="s">
        <v>324</v>
      </c>
      <c r="C2623" s="5" t="s">
        <v>7855</v>
      </c>
      <c r="D2623" s="5" t="s">
        <v>468</v>
      </c>
      <c r="E2623" s="5" t="s">
        <v>7856</v>
      </c>
      <c r="F2623" s="6" t="s">
        <v>7857</v>
      </c>
    </row>
    <row r="2624">
      <c r="A2624" s="5" t="s">
        <v>25</v>
      </c>
      <c r="B2624" s="5" t="s">
        <v>324</v>
      </c>
      <c r="C2624" s="5" t="s">
        <v>7858</v>
      </c>
      <c r="D2624" s="5" t="s">
        <v>468</v>
      </c>
      <c r="E2624" s="5" t="s">
        <v>7859</v>
      </c>
      <c r="F2624" s="6" t="s">
        <v>7860</v>
      </c>
    </row>
    <row r="2625">
      <c r="A2625" s="5" t="s">
        <v>25</v>
      </c>
      <c r="B2625" s="5" t="s">
        <v>324</v>
      </c>
      <c r="C2625" s="5" t="s">
        <v>7861</v>
      </c>
      <c r="D2625" s="5" t="s">
        <v>468</v>
      </c>
      <c r="E2625" s="5" t="s">
        <v>7862</v>
      </c>
      <c r="F2625" s="6" t="s">
        <v>7863</v>
      </c>
    </row>
    <row r="2626">
      <c r="A2626" s="5" t="s">
        <v>25</v>
      </c>
      <c r="B2626" s="5" t="s">
        <v>324</v>
      </c>
      <c r="C2626" s="5" t="s">
        <v>7864</v>
      </c>
      <c r="D2626" s="5" t="s">
        <v>468</v>
      </c>
      <c r="E2626" s="5" t="s">
        <v>7329</v>
      </c>
      <c r="F2626" s="6" t="s">
        <v>7865</v>
      </c>
    </row>
    <row r="2627">
      <c r="A2627" s="5" t="s">
        <v>25</v>
      </c>
      <c r="B2627" s="5" t="s">
        <v>324</v>
      </c>
      <c r="C2627" s="5" t="s">
        <v>7866</v>
      </c>
      <c r="D2627" s="5" t="s">
        <v>468</v>
      </c>
      <c r="E2627" s="5"/>
      <c r="F2627" s="6" t="s">
        <v>7867</v>
      </c>
    </row>
    <row r="2628">
      <c r="A2628" s="5" t="s">
        <v>25</v>
      </c>
      <c r="B2628" s="5" t="s">
        <v>324</v>
      </c>
      <c r="C2628" s="5" t="s">
        <v>7868</v>
      </c>
      <c r="D2628" s="5" t="s">
        <v>468</v>
      </c>
      <c r="E2628" s="5" t="s">
        <v>7869</v>
      </c>
      <c r="F2628" s="6" t="s">
        <v>7870</v>
      </c>
    </row>
    <row r="2629">
      <c r="A2629" s="5" t="s">
        <v>25</v>
      </c>
      <c r="B2629" s="5" t="s">
        <v>324</v>
      </c>
      <c r="C2629" s="5" t="s">
        <v>7871</v>
      </c>
      <c r="D2629" s="5" t="s">
        <v>468</v>
      </c>
      <c r="E2629" s="5" t="s">
        <v>7872</v>
      </c>
      <c r="F2629" s="6" t="s">
        <v>7873</v>
      </c>
    </row>
    <row r="2630">
      <c r="A2630" s="5" t="s">
        <v>25</v>
      </c>
      <c r="B2630" s="5" t="s">
        <v>324</v>
      </c>
      <c r="C2630" s="5" t="s">
        <v>7874</v>
      </c>
      <c r="D2630" s="5" t="s">
        <v>468</v>
      </c>
      <c r="E2630" s="5" t="s">
        <v>7875</v>
      </c>
      <c r="F2630" s="6" t="s">
        <v>7876</v>
      </c>
    </row>
    <row r="2631">
      <c r="A2631" s="5" t="s">
        <v>25</v>
      </c>
      <c r="B2631" s="5" t="s">
        <v>324</v>
      </c>
      <c r="C2631" s="5" t="s">
        <v>7877</v>
      </c>
      <c r="D2631" s="5" t="s">
        <v>468</v>
      </c>
      <c r="E2631" s="5"/>
      <c r="F2631" s="6" t="s">
        <v>7878</v>
      </c>
    </row>
    <row r="2632">
      <c r="A2632" s="5" t="s">
        <v>25</v>
      </c>
      <c r="B2632" s="5" t="s">
        <v>324</v>
      </c>
      <c r="C2632" s="5" t="s">
        <v>7879</v>
      </c>
      <c r="D2632" s="5" t="s">
        <v>468</v>
      </c>
      <c r="E2632" s="5" t="s">
        <v>7880</v>
      </c>
      <c r="F2632" s="6" t="s">
        <v>7881</v>
      </c>
    </row>
    <row r="2633">
      <c r="A2633" s="5" t="s">
        <v>25</v>
      </c>
      <c r="B2633" s="5" t="s">
        <v>324</v>
      </c>
      <c r="C2633" s="5" t="s">
        <v>7882</v>
      </c>
      <c r="D2633" s="5" t="s">
        <v>468</v>
      </c>
      <c r="E2633" s="5" t="s">
        <v>7883</v>
      </c>
      <c r="F2633" s="6" t="s">
        <v>7884</v>
      </c>
    </row>
    <row r="2634">
      <c r="A2634" s="5" t="s">
        <v>25</v>
      </c>
      <c r="B2634" s="5" t="s">
        <v>324</v>
      </c>
      <c r="C2634" s="5" t="s">
        <v>7885</v>
      </c>
      <c r="D2634" s="5" t="s">
        <v>468</v>
      </c>
      <c r="E2634" s="5" t="s">
        <v>7886</v>
      </c>
      <c r="F2634" s="6" t="s">
        <v>7887</v>
      </c>
    </row>
    <row r="2635">
      <c r="A2635" s="5" t="s">
        <v>25</v>
      </c>
      <c r="B2635" s="5" t="s">
        <v>324</v>
      </c>
      <c r="C2635" s="5" t="s">
        <v>7888</v>
      </c>
      <c r="D2635" s="5" t="s">
        <v>468</v>
      </c>
      <c r="E2635" s="5" t="s">
        <v>7889</v>
      </c>
      <c r="F2635" s="6" t="s">
        <v>7890</v>
      </c>
    </row>
    <row r="2636">
      <c r="A2636" s="5" t="s">
        <v>25</v>
      </c>
      <c r="B2636" s="5" t="s">
        <v>324</v>
      </c>
      <c r="C2636" s="5" t="s">
        <v>7891</v>
      </c>
      <c r="D2636" s="5" t="s">
        <v>468</v>
      </c>
      <c r="E2636" s="5" t="s">
        <v>7892</v>
      </c>
      <c r="F2636" s="6" t="s">
        <v>7893</v>
      </c>
    </row>
    <row r="2637">
      <c r="A2637" s="5" t="s">
        <v>25</v>
      </c>
      <c r="B2637" s="5" t="s">
        <v>324</v>
      </c>
      <c r="C2637" s="5" t="s">
        <v>7894</v>
      </c>
      <c r="D2637" s="5" t="s">
        <v>468</v>
      </c>
      <c r="E2637" s="5" t="s">
        <v>7895</v>
      </c>
      <c r="F2637" s="6" t="s">
        <v>7896</v>
      </c>
    </row>
    <row r="2638">
      <c r="A2638" s="5" t="s">
        <v>25</v>
      </c>
      <c r="B2638" s="5" t="s">
        <v>324</v>
      </c>
      <c r="C2638" s="5" t="s">
        <v>7897</v>
      </c>
      <c r="D2638" s="5" t="s">
        <v>468</v>
      </c>
      <c r="E2638" s="5" t="s">
        <v>7898</v>
      </c>
      <c r="F2638" s="6" t="s">
        <v>7899</v>
      </c>
    </row>
    <row r="2639">
      <c r="A2639" s="5" t="s">
        <v>25</v>
      </c>
      <c r="B2639" s="5" t="s">
        <v>324</v>
      </c>
      <c r="C2639" s="5" t="s">
        <v>7900</v>
      </c>
      <c r="D2639" s="5" t="s">
        <v>468</v>
      </c>
      <c r="E2639" s="5" t="s">
        <v>7901</v>
      </c>
      <c r="F2639" s="6" t="s">
        <v>7902</v>
      </c>
    </row>
    <row r="2640">
      <c r="A2640" s="5" t="s">
        <v>25</v>
      </c>
      <c r="B2640" s="5" t="s">
        <v>324</v>
      </c>
      <c r="C2640" s="5" t="s">
        <v>7903</v>
      </c>
      <c r="D2640" s="5" t="s">
        <v>468</v>
      </c>
      <c r="E2640" s="5" t="s">
        <v>7904</v>
      </c>
      <c r="F2640" s="6" t="s">
        <v>7905</v>
      </c>
    </row>
    <row r="2641">
      <c r="A2641" s="5" t="s">
        <v>25</v>
      </c>
      <c r="B2641" s="5" t="s">
        <v>324</v>
      </c>
      <c r="C2641" s="5" t="s">
        <v>7906</v>
      </c>
      <c r="D2641" s="5" t="s">
        <v>468</v>
      </c>
      <c r="E2641" s="5" t="s">
        <v>7907</v>
      </c>
      <c r="F2641" s="6" t="s">
        <v>7908</v>
      </c>
    </row>
    <row r="2642">
      <c r="A2642" s="5" t="s">
        <v>25</v>
      </c>
      <c r="B2642" s="5" t="s">
        <v>324</v>
      </c>
      <c r="C2642" s="5" t="s">
        <v>7909</v>
      </c>
      <c r="D2642" s="5" t="s">
        <v>468</v>
      </c>
      <c r="E2642" s="5" t="s">
        <v>7910</v>
      </c>
      <c r="F2642" s="6" t="s">
        <v>7911</v>
      </c>
    </row>
    <row r="2643">
      <c r="A2643" s="5" t="s">
        <v>25</v>
      </c>
      <c r="B2643" s="5" t="s">
        <v>324</v>
      </c>
      <c r="C2643" s="5" t="s">
        <v>7912</v>
      </c>
      <c r="D2643" s="5" t="s">
        <v>468</v>
      </c>
      <c r="E2643" s="5" t="s">
        <v>7913</v>
      </c>
      <c r="F2643" s="6" t="s">
        <v>7914</v>
      </c>
    </row>
    <row r="2644">
      <c r="A2644" s="5" t="s">
        <v>25</v>
      </c>
      <c r="B2644" s="5" t="s">
        <v>324</v>
      </c>
      <c r="C2644" s="5" t="s">
        <v>7915</v>
      </c>
      <c r="D2644" s="5" t="s">
        <v>468</v>
      </c>
      <c r="E2644" s="5" t="s">
        <v>7916</v>
      </c>
      <c r="F2644" s="6" t="s">
        <v>7917</v>
      </c>
    </row>
    <row r="2645">
      <c r="A2645" s="5" t="s">
        <v>25</v>
      </c>
      <c r="B2645" s="5" t="s">
        <v>324</v>
      </c>
      <c r="C2645" s="5" t="s">
        <v>7918</v>
      </c>
      <c r="D2645" s="5" t="s">
        <v>468</v>
      </c>
      <c r="E2645" s="5" t="s">
        <v>7919</v>
      </c>
      <c r="F2645" s="6" t="s">
        <v>7920</v>
      </c>
    </row>
    <row r="2646">
      <c r="A2646" s="5" t="s">
        <v>25</v>
      </c>
      <c r="B2646" s="5" t="s">
        <v>324</v>
      </c>
      <c r="C2646" s="5" t="s">
        <v>7921</v>
      </c>
      <c r="D2646" s="5" t="s">
        <v>548</v>
      </c>
      <c r="E2646" s="5" t="s">
        <v>7922</v>
      </c>
      <c r="F2646" s="6" t="s">
        <v>7923</v>
      </c>
    </row>
    <row r="2647">
      <c r="A2647" s="5" t="s">
        <v>25</v>
      </c>
      <c r="B2647" s="5" t="s">
        <v>324</v>
      </c>
      <c r="C2647" s="5" t="s">
        <v>7924</v>
      </c>
      <c r="D2647" s="5" t="s">
        <v>468</v>
      </c>
      <c r="E2647" s="5" t="s">
        <v>7925</v>
      </c>
      <c r="F2647" s="6" t="s">
        <v>7926</v>
      </c>
    </row>
    <row r="2648">
      <c r="A2648" s="5" t="s">
        <v>25</v>
      </c>
      <c r="B2648" s="5" t="s">
        <v>324</v>
      </c>
      <c r="C2648" s="5" t="s">
        <v>7927</v>
      </c>
      <c r="D2648" s="5" t="s">
        <v>468</v>
      </c>
      <c r="E2648" s="5" t="s">
        <v>7928</v>
      </c>
      <c r="F2648" s="6" t="s">
        <v>7929</v>
      </c>
    </row>
    <row r="2649">
      <c r="A2649" s="5" t="s">
        <v>25</v>
      </c>
      <c r="B2649" s="5" t="s">
        <v>324</v>
      </c>
      <c r="C2649" s="5" t="s">
        <v>7930</v>
      </c>
      <c r="D2649" s="5" t="s">
        <v>468</v>
      </c>
      <c r="E2649" s="5"/>
      <c r="F2649" s="6" t="s">
        <v>7931</v>
      </c>
    </row>
    <row r="2650">
      <c r="A2650" s="5" t="s">
        <v>25</v>
      </c>
      <c r="B2650" s="5" t="s">
        <v>324</v>
      </c>
      <c r="C2650" s="5" t="s">
        <v>7932</v>
      </c>
      <c r="D2650" s="5" t="s">
        <v>468</v>
      </c>
      <c r="E2650" s="5" t="s">
        <v>7933</v>
      </c>
      <c r="F2650" s="6" t="s">
        <v>7934</v>
      </c>
    </row>
    <row r="2651">
      <c r="A2651" s="5" t="s">
        <v>25</v>
      </c>
      <c r="B2651" s="5" t="s">
        <v>324</v>
      </c>
      <c r="C2651" s="5" t="s">
        <v>7935</v>
      </c>
      <c r="D2651" s="5" t="s">
        <v>468</v>
      </c>
      <c r="E2651" s="5" t="s">
        <v>7936</v>
      </c>
      <c r="F2651" s="6" t="s">
        <v>7937</v>
      </c>
    </row>
    <row r="2652">
      <c r="A2652" s="5" t="s">
        <v>25</v>
      </c>
      <c r="B2652" s="5" t="s">
        <v>324</v>
      </c>
      <c r="C2652" s="5" t="s">
        <v>7938</v>
      </c>
      <c r="D2652" s="5" t="s">
        <v>468</v>
      </c>
      <c r="E2652" s="5" t="s">
        <v>7939</v>
      </c>
      <c r="F2652" s="6" t="s">
        <v>7940</v>
      </c>
    </row>
    <row r="2653">
      <c r="A2653" s="5" t="s">
        <v>25</v>
      </c>
      <c r="B2653" s="5" t="s">
        <v>324</v>
      </c>
      <c r="C2653" s="5" t="s">
        <v>7941</v>
      </c>
      <c r="D2653" s="5" t="s">
        <v>468</v>
      </c>
      <c r="E2653" s="5" t="s">
        <v>7942</v>
      </c>
      <c r="F2653" s="6" t="s">
        <v>7943</v>
      </c>
    </row>
    <row r="2654">
      <c r="A2654" s="5" t="s">
        <v>25</v>
      </c>
      <c r="B2654" s="5" t="s">
        <v>324</v>
      </c>
      <c r="C2654" s="5" t="s">
        <v>7944</v>
      </c>
      <c r="D2654" s="5" t="s">
        <v>468</v>
      </c>
      <c r="E2654" s="5" t="s">
        <v>7945</v>
      </c>
      <c r="F2654" s="6" t="s">
        <v>7946</v>
      </c>
    </row>
    <row r="2655">
      <c r="A2655" s="5" t="s">
        <v>25</v>
      </c>
      <c r="B2655" s="5" t="s">
        <v>324</v>
      </c>
      <c r="C2655" s="5" t="s">
        <v>7947</v>
      </c>
      <c r="D2655" s="5" t="s">
        <v>468</v>
      </c>
      <c r="E2655" s="5" t="s">
        <v>7948</v>
      </c>
      <c r="F2655" s="6" t="s">
        <v>7949</v>
      </c>
    </row>
    <row r="2656">
      <c r="A2656" s="5" t="s">
        <v>25</v>
      </c>
      <c r="B2656" s="5" t="s">
        <v>324</v>
      </c>
      <c r="C2656" s="5" t="s">
        <v>7950</v>
      </c>
      <c r="D2656" s="5" t="s">
        <v>468</v>
      </c>
      <c r="E2656" s="5" t="s">
        <v>7951</v>
      </c>
      <c r="F2656" s="6" t="s">
        <v>7952</v>
      </c>
    </row>
    <row r="2657">
      <c r="A2657" s="5" t="s">
        <v>25</v>
      </c>
      <c r="B2657" s="5" t="s">
        <v>324</v>
      </c>
      <c r="C2657" s="5" t="s">
        <v>7953</v>
      </c>
      <c r="D2657" s="5" t="s">
        <v>468</v>
      </c>
      <c r="E2657" s="5" t="s">
        <v>7954</v>
      </c>
      <c r="F2657" s="6" t="s">
        <v>7955</v>
      </c>
    </row>
    <row r="2658">
      <c r="A2658" s="5" t="s">
        <v>25</v>
      </c>
      <c r="B2658" s="5" t="s">
        <v>324</v>
      </c>
      <c r="C2658" s="5" t="s">
        <v>7956</v>
      </c>
      <c r="D2658" s="5" t="s">
        <v>468</v>
      </c>
      <c r="E2658" s="5" t="s">
        <v>7957</v>
      </c>
      <c r="F2658" s="6" t="s">
        <v>7958</v>
      </c>
    </row>
    <row r="2659">
      <c r="A2659" s="5" t="s">
        <v>25</v>
      </c>
      <c r="B2659" s="5" t="s">
        <v>324</v>
      </c>
      <c r="C2659" s="5" t="s">
        <v>7959</v>
      </c>
      <c r="D2659" s="5" t="s">
        <v>468</v>
      </c>
      <c r="E2659" s="5" t="s">
        <v>7960</v>
      </c>
      <c r="F2659" s="6" t="s">
        <v>7961</v>
      </c>
    </row>
    <row r="2660">
      <c r="A2660" s="5" t="s">
        <v>25</v>
      </c>
      <c r="B2660" s="5" t="s">
        <v>324</v>
      </c>
      <c r="C2660" s="5" t="s">
        <v>7962</v>
      </c>
      <c r="D2660" s="5" t="s">
        <v>468</v>
      </c>
      <c r="E2660" s="5"/>
      <c r="F2660" s="6" t="s">
        <v>7963</v>
      </c>
    </row>
    <row r="2661">
      <c r="A2661" s="5" t="s">
        <v>25</v>
      </c>
      <c r="B2661" s="5" t="s">
        <v>324</v>
      </c>
      <c r="C2661" s="5" t="s">
        <v>7964</v>
      </c>
      <c r="D2661" s="5" t="s">
        <v>468</v>
      </c>
      <c r="E2661" s="5" t="s">
        <v>7965</v>
      </c>
      <c r="F2661" s="6" t="s">
        <v>7966</v>
      </c>
    </row>
    <row r="2662">
      <c r="A2662" s="5" t="s">
        <v>25</v>
      </c>
      <c r="B2662" s="5" t="s">
        <v>324</v>
      </c>
      <c r="C2662" s="5" t="s">
        <v>7967</v>
      </c>
      <c r="D2662" s="5" t="s">
        <v>468</v>
      </c>
      <c r="E2662" s="5" t="s">
        <v>7968</v>
      </c>
      <c r="F2662" s="6" t="s">
        <v>7969</v>
      </c>
    </row>
    <row r="2663">
      <c r="A2663" s="5" t="s">
        <v>25</v>
      </c>
      <c r="B2663" s="5" t="s">
        <v>324</v>
      </c>
      <c r="C2663" s="5" t="s">
        <v>7970</v>
      </c>
      <c r="D2663" s="5" t="s">
        <v>468</v>
      </c>
      <c r="E2663" s="5" t="s">
        <v>7971</v>
      </c>
      <c r="F2663" s="6" t="s">
        <v>7972</v>
      </c>
    </row>
    <row r="2664">
      <c r="A2664" s="5" t="s">
        <v>25</v>
      </c>
      <c r="B2664" s="5" t="s">
        <v>324</v>
      </c>
      <c r="C2664" s="5" t="s">
        <v>7973</v>
      </c>
      <c r="D2664" s="5" t="s">
        <v>468</v>
      </c>
      <c r="E2664" s="5"/>
      <c r="F2664" s="6" t="s">
        <v>7974</v>
      </c>
    </row>
    <row r="2665">
      <c r="A2665" s="5" t="s">
        <v>25</v>
      </c>
      <c r="B2665" s="5" t="s">
        <v>324</v>
      </c>
      <c r="C2665" s="5" t="s">
        <v>7975</v>
      </c>
      <c r="D2665" s="5" t="s">
        <v>468</v>
      </c>
      <c r="E2665" s="5" t="s">
        <v>7976</v>
      </c>
      <c r="F2665" s="6" t="s">
        <v>7977</v>
      </c>
    </row>
    <row r="2666">
      <c r="A2666" s="5" t="s">
        <v>25</v>
      </c>
      <c r="B2666" s="5" t="s">
        <v>324</v>
      </c>
      <c r="C2666" s="5" t="s">
        <v>7978</v>
      </c>
      <c r="D2666" s="5" t="s">
        <v>468</v>
      </c>
      <c r="E2666" s="5" t="s">
        <v>7979</v>
      </c>
      <c r="F2666" s="6" t="s">
        <v>7980</v>
      </c>
    </row>
    <row r="2667">
      <c r="A2667" s="5" t="s">
        <v>25</v>
      </c>
      <c r="B2667" s="5" t="s">
        <v>324</v>
      </c>
      <c r="C2667" s="5" t="s">
        <v>7981</v>
      </c>
      <c r="D2667" s="5" t="s">
        <v>468</v>
      </c>
      <c r="E2667" s="5" t="s">
        <v>7982</v>
      </c>
      <c r="F2667" s="6" t="s">
        <v>7983</v>
      </c>
    </row>
    <row r="2668">
      <c r="A2668" s="5" t="s">
        <v>25</v>
      </c>
      <c r="B2668" s="5" t="s">
        <v>324</v>
      </c>
      <c r="C2668" s="5" t="s">
        <v>7984</v>
      </c>
      <c r="D2668" s="5" t="s">
        <v>468</v>
      </c>
      <c r="E2668" s="5" t="s">
        <v>7985</v>
      </c>
      <c r="F2668" s="6" t="s">
        <v>7986</v>
      </c>
    </row>
    <row r="2669">
      <c r="A2669" s="5" t="s">
        <v>25</v>
      </c>
      <c r="B2669" s="5" t="s">
        <v>324</v>
      </c>
      <c r="C2669" s="5" t="s">
        <v>7987</v>
      </c>
      <c r="D2669" s="5" t="s">
        <v>468</v>
      </c>
      <c r="E2669" s="5" t="s">
        <v>7988</v>
      </c>
      <c r="F2669" s="6" t="s">
        <v>7989</v>
      </c>
    </row>
    <row r="2670">
      <c r="A2670" s="5" t="s">
        <v>25</v>
      </c>
      <c r="B2670" s="5" t="s">
        <v>324</v>
      </c>
      <c r="C2670" s="5" t="s">
        <v>7990</v>
      </c>
      <c r="D2670" s="5" t="s">
        <v>468</v>
      </c>
      <c r="E2670" s="5" t="s">
        <v>7991</v>
      </c>
      <c r="F2670" s="6" t="s">
        <v>7992</v>
      </c>
    </row>
    <row r="2671">
      <c r="A2671" s="5" t="s">
        <v>25</v>
      </c>
      <c r="B2671" s="5" t="s">
        <v>324</v>
      </c>
      <c r="C2671" s="5" t="s">
        <v>7993</v>
      </c>
      <c r="D2671" s="5" t="s">
        <v>468</v>
      </c>
      <c r="E2671" s="5" t="s">
        <v>7994</v>
      </c>
      <c r="F2671" s="6" t="s">
        <v>7995</v>
      </c>
    </row>
    <row r="2672">
      <c r="A2672" s="5" t="s">
        <v>25</v>
      </c>
      <c r="B2672" s="5" t="s">
        <v>324</v>
      </c>
      <c r="C2672" s="5" t="s">
        <v>7996</v>
      </c>
      <c r="D2672" s="5" t="s">
        <v>468</v>
      </c>
      <c r="E2672" s="5" t="s">
        <v>7997</v>
      </c>
      <c r="F2672" s="6" t="s">
        <v>7998</v>
      </c>
    </row>
    <row r="2673">
      <c r="A2673" s="5" t="s">
        <v>25</v>
      </c>
      <c r="B2673" s="5" t="s">
        <v>324</v>
      </c>
      <c r="C2673" s="5" t="s">
        <v>7999</v>
      </c>
      <c r="D2673" s="5" t="s">
        <v>468</v>
      </c>
      <c r="E2673" s="5" t="s">
        <v>8000</v>
      </c>
      <c r="F2673" s="6" t="s">
        <v>8001</v>
      </c>
    </row>
    <row r="2674">
      <c r="A2674" s="5" t="s">
        <v>25</v>
      </c>
      <c r="B2674" s="5" t="s">
        <v>324</v>
      </c>
      <c r="C2674" s="5" t="s">
        <v>8002</v>
      </c>
      <c r="D2674" s="5" t="s">
        <v>468</v>
      </c>
      <c r="E2674" s="5" t="s">
        <v>8003</v>
      </c>
      <c r="F2674" s="6" t="s">
        <v>8004</v>
      </c>
    </row>
    <row r="2675">
      <c r="A2675" s="5" t="s">
        <v>25</v>
      </c>
      <c r="B2675" s="5" t="s">
        <v>324</v>
      </c>
      <c r="C2675" s="5" t="s">
        <v>8005</v>
      </c>
      <c r="D2675" s="5" t="s">
        <v>468</v>
      </c>
      <c r="E2675" s="5"/>
      <c r="F2675" s="6" t="s">
        <v>8006</v>
      </c>
    </row>
    <row r="2676">
      <c r="A2676" s="5" t="s">
        <v>25</v>
      </c>
      <c r="B2676" s="5" t="s">
        <v>324</v>
      </c>
      <c r="C2676" s="5" t="s">
        <v>8007</v>
      </c>
      <c r="D2676" s="5" t="s">
        <v>468</v>
      </c>
      <c r="E2676" s="5" t="s">
        <v>8008</v>
      </c>
      <c r="F2676" s="6" t="s">
        <v>8009</v>
      </c>
    </row>
    <row r="2677">
      <c r="A2677" s="5" t="s">
        <v>25</v>
      </c>
      <c r="B2677" s="5" t="s">
        <v>324</v>
      </c>
      <c r="C2677" s="5" t="s">
        <v>8010</v>
      </c>
      <c r="D2677" s="5" t="s">
        <v>468</v>
      </c>
      <c r="E2677" s="5" t="s">
        <v>8011</v>
      </c>
      <c r="F2677" s="6" t="s">
        <v>8012</v>
      </c>
    </row>
    <row r="2678">
      <c r="A2678" s="5" t="s">
        <v>25</v>
      </c>
      <c r="B2678" s="5" t="s">
        <v>324</v>
      </c>
      <c r="C2678" s="5" t="s">
        <v>8013</v>
      </c>
      <c r="D2678" s="5" t="s">
        <v>468</v>
      </c>
      <c r="E2678" s="5" t="s">
        <v>8014</v>
      </c>
      <c r="F2678" s="6" t="s">
        <v>8015</v>
      </c>
    </row>
    <row r="2679">
      <c r="A2679" s="5" t="s">
        <v>25</v>
      </c>
      <c r="B2679" s="5" t="s">
        <v>324</v>
      </c>
      <c r="C2679" s="5" t="s">
        <v>8016</v>
      </c>
      <c r="D2679" s="5" t="s">
        <v>468</v>
      </c>
      <c r="E2679" s="5" t="s">
        <v>8017</v>
      </c>
      <c r="F2679" s="6" t="s">
        <v>8018</v>
      </c>
    </row>
    <row r="2680">
      <c r="A2680" s="5" t="s">
        <v>25</v>
      </c>
      <c r="B2680" s="5" t="s">
        <v>324</v>
      </c>
      <c r="C2680" s="5" t="s">
        <v>8019</v>
      </c>
      <c r="D2680" s="5" t="s">
        <v>468</v>
      </c>
      <c r="E2680" s="5" t="s">
        <v>8020</v>
      </c>
      <c r="F2680" s="6" t="s">
        <v>8021</v>
      </c>
    </row>
    <row r="2681">
      <c r="A2681" s="5" t="s">
        <v>25</v>
      </c>
      <c r="B2681" s="5" t="s">
        <v>324</v>
      </c>
      <c r="C2681" s="5" t="s">
        <v>8022</v>
      </c>
      <c r="D2681" s="5" t="s">
        <v>468</v>
      </c>
      <c r="E2681" s="5" t="s">
        <v>8023</v>
      </c>
      <c r="F2681" s="6" t="s">
        <v>8024</v>
      </c>
    </row>
    <row r="2682">
      <c r="A2682" s="5" t="s">
        <v>25</v>
      </c>
      <c r="B2682" s="5" t="s">
        <v>324</v>
      </c>
      <c r="C2682" s="5" t="s">
        <v>8025</v>
      </c>
      <c r="D2682" s="5" t="s">
        <v>468</v>
      </c>
      <c r="E2682" s="5" t="s">
        <v>8026</v>
      </c>
      <c r="F2682" s="6" t="s">
        <v>8027</v>
      </c>
    </row>
    <row r="2683">
      <c r="A2683" s="5" t="s">
        <v>25</v>
      </c>
      <c r="B2683" s="5" t="s">
        <v>324</v>
      </c>
      <c r="C2683" s="5" t="s">
        <v>8028</v>
      </c>
      <c r="D2683" s="5" t="s">
        <v>548</v>
      </c>
      <c r="E2683" s="5" t="s">
        <v>8029</v>
      </c>
      <c r="F2683" s="6" t="s">
        <v>8030</v>
      </c>
    </row>
    <row r="2684">
      <c r="A2684" s="5" t="s">
        <v>25</v>
      </c>
      <c r="B2684" s="5" t="s">
        <v>324</v>
      </c>
      <c r="C2684" s="5" t="s">
        <v>8031</v>
      </c>
      <c r="D2684" s="5" t="s">
        <v>468</v>
      </c>
      <c r="E2684" s="5" t="s">
        <v>8032</v>
      </c>
      <c r="F2684" s="6" t="s">
        <v>8033</v>
      </c>
    </row>
    <row r="2685">
      <c r="A2685" s="5" t="s">
        <v>25</v>
      </c>
      <c r="B2685" s="5" t="s">
        <v>324</v>
      </c>
      <c r="C2685" s="5" t="s">
        <v>8034</v>
      </c>
      <c r="D2685" s="5" t="s">
        <v>548</v>
      </c>
      <c r="E2685" s="5" t="s">
        <v>8035</v>
      </c>
      <c r="F2685" s="6" t="s">
        <v>8036</v>
      </c>
    </row>
    <row r="2686">
      <c r="A2686" s="5" t="s">
        <v>25</v>
      </c>
      <c r="B2686" s="5" t="s">
        <v>324</v>
      </c>
      <c r="C2686" s="5" t="s">
        <v>324</v>
      </c>
      <c r="D2686" s="5" t="s">
        <v>468</v>
      </c>
      <c r="E2686" s="5" t="s">
        <v>8037</v>
      </c>
      <c r="F2686" s="6" t="s">
        <v>8038</v>
      </c>
    </row>
    <row r="2687">
      <c r="A2687" s="5" t="s">
        <v>25</v>
      </c>
      <c r="B2687" s="5" t="s">
        <v>324</v>
      </c>
      <c r="C2687" s="5" t="s">
        <v>8039</v>
      </c>
      <c r="D2687" s="5" t="s">
        <v>468</v>
      </c>
      <c r="E2687" s="5" t="s">
        <v>8040</v>
      </c>
      <c r="F2687" s="6" t="s">
        <v>8041</v>
      </c>
    </row>
    <row r="2688">
      <c r="A2688" s="5" t="s">
        <v>25</v>
      </c>
      <c r="B2688" s="5" t="s">
        <v>324</v>
      </c>
      <c r="C2688" s="5" t="s">
        <v>8042</v>
      </c>
      <c r="D2688" s="5" t="s">
        <v>468</v>
      </c>
      <c r="E2688" s="5" t="s">
        <v>8043</v>
      </c>
      <c r="F2688" s="6" t="s">
        <v>8044</v>
      </c>
    </row>
    <row r="2689">
      <c r="A2689" s="5" t="s">
        <v>25</v>
      </c>
      <c r="B2689" s="5" t="s">
        <v>324</v>
      </c>
      <c r="C2689" s="5" t="s">
        <v>8045</v>
      </c>
      <c r="D2689" s="5" t="s">
        <v>468</v>
      </c>
      <c r="E2689" s="5" t="s">
        <v>8046</v>
      </c>
      <c r="F2689" s="6" t="s">
        <v>8047</v>
      </c>
    </row>
    <row r="2690">
      <c r="A2690" s="5" t="s">
        <v>25</v>
      </c>
      <c r="B2690" s="5" t="s">
        <v>324</v>
      </c>
      <c r="C2690" s="5" t="s">
        <v>8048</v>
      </c>
      <c r="D2690" s="5" t="s">
        <v>468</v>
      </c>
      <c r="E2690" s="5" t="s">
        <v>7936</v>
      </c>
      <c r="F2690" s="6" t="s">
        <v>8049</v>
      </c>
    </row>
    <row r="2691">
      <c r="A2691" s="5" t="s">
        <v>25</v>
      </c>
      <c r="B2691" s="5" t="s">
        <v>324</v>
      </c>
      <c r="C2691" s="5" t="s">
        <v>8050</v>
      </c>
      <c r="D2691" s="5" t="s">
        <v>468</v>
      </c>
      <c r="E2691" s="5" t="s">
        <v>7968</v>
      </c>
      <c r="F2691" s="6" t="s">
        <v>8051</v>
      </c>
    </row>
    <row r="2692">
      <c r="A2692" s="5" t="s">
        <v>25</v>
      </c>
      <c r="B2692" s="5" t="s">
        <v>324</v>
      </c>
      <c r="C2692" s="5" t="s">
        <v>8052</v>
      </c>
      <c r="D2692" s="5" t="s">
        <v>468</v>
      </c>
      <c r="E2692" s="5" t="s">
        <v>8053</v>
      </c>
      <c r="F2692" s="6" t="s">
        <v>8054</v>
      </c>
    </row>
    <row r="2693">
      <c r="A2693" s="5" t="s">
        <v>25</v>
      </c>
      <c r="B2693" s="5" t="s">
        <v>324</v>
      </c>
      <c r="C2693" s="5" t="s">
        <v>8055</v>
      </c>
      <c r="D2693" s="5" t="s">
        <v>468</v>
      </c>
      <c r="E2693" s="5"/>
      <c r="F2693" s="6" t="s">
        <v>8056</v>
      </c>
    </row>
    <row r="2694">
      <c r="A2694" s="5" t="s">
        <v>25</v>
      </c>
      <c r="B2694" s="5" t="s">
        <v>324</v>
      </c>
      <c r="C2694" s="5" t="s">
        <v>8057</v>
      </c>
      <c r="D2694" s="5" t="s">
        <v>468</v>
      </c>
      <c r="E2694" s="5" t="s">
        <v>8058</v>
      </c>
      <c r="F2694" s="6" t="s">
        <v>8059</v>
      </c>
    </row>
    <row r="2695">
      <c r="A2695" s="5" t="s">
        <v>25</v>
      </c>
      <c r="B2695" s="5" t="s">
        <v>324</v>
      </c>
      <c r="C2695" s="5" t="s">
        <v>8060</v>
      </c>
      <c r="D2695" s="5" t="s">
        <v>468</v>
      </c>
      <c r="E2695" s="5" t="s">
        <v>8061</v>
      </c>
      <c r="F2695" s="6" t="s">
        <v>8062</v>
      </c>
    </row>
    <row r="2696">
      <c r="A2696" s="5" t="s">
        <v>25</v>
      </c>
      <c r="B2696" s="5" t="s">
        <v>324</v>
      </c>
      <c r="C2696" s="5" t="s">
        <v>8063</v>
      </c>
      <c r="D2696" s="5" t="s">
        <v>468</v>
      </c>
      <c r="E2696" s="5" t="s">
        <v>8064</v>
      </c>
      <c r="F2696" s="6" t="s">
        <v>8065</v>
      </c>
    </row>
    <row r="2697">
      <c r="A2697" s="5" t="s">
        <v>25</v>
      </c>
      <c r="B2697" s="5" t="s">
        <v>324</v>
      </c>
      <c r="C2697" s="5" t="s">
        <v>8066</v>
      </c>
      <c r="D2697" s="5" t="s">
        <v>468</v>
      </c>
      <c r="E2697" s="5" t="s">
        <v>8067</v>
      </c>
      <c r="F2697" s="6" t="s">
        <v>8068</v>
      </c>
    </row>
    <row r="2698">
      <c r="A2698" s="5" t="s">
        <v>25</v>
      </c>
      <c r="B2698" s="5" t="s">
        <v>324</v>
      </c>
      <c r="C2698" s="5" t="s">
        <v>8069</v>
      </c>
      <c r="D2698" s="5" t="s">
        <v>468</v>
      </c>
      <c r="E2698" s="5" t="s">
        <v>8070</v>
      </c>
      <c r="F2698" s="6" t="s">
        <v>8071</v>
      </c>
    </row>
    <row r="2699">
      <c r="A2699" s="5" t="s">
        <v>25</v>
      </c>
      <c r="B2699" s="5" t="s">
        <v>324</v>
      </c>
      <c r="C2699" s="5" t="s">
        <v>8072</v>
      </c>
      <c r="D2699" s="5" t="s">
        <v>468</v>
      </c>
      <c r="E2699" s="5" t="s">
        <v>8073</v>
      </c>
      <c r="F2699" s="6" t="s">
        <v>8074</v>
      </c>
    </row>
    <row r="2700">
      <c r="A2700" s="5" t="s">
        <v>25</v>
      </c>
      <c r="B2700" s="5" t="s">
        <v>324</v>
      </c>
      <c r="C2700" s="5" t="s">
        <v>8075</v>
      </c>
      <c r="D2700" s="5" t="s">
        <v>548</v>
      </c>
      <c r="E2700" s="5" t="s">
        <v>8076</v>
      </c>
      <c r="F2700" s="6" t="s">
        <v>8077</v>
      </c>
    </row>
    <row r="2701">
      <c r="A2701" s="5" t="s">
        <v>25</v>
      </c>
      <c r="B2701" s="5" t="s">
        <v>324</v>
      </c>
      <c r="C2701" s="5" t="s">
        <v>8078</v>
      </c>
      <c r="D2701" s="5" t="s">
        <v>468</v>
      </c>
      <c r="E2701" s="5" t="s">
        <v>8079</v>
      </c>
      <c r="F2701" s="6" t="s">
        <v>8080</v>
      </c>
    </row>
    <row r="2702">
      <c r="A2702" s="5" t="s">
        <v>25</v>
      </c>
      <c r="B2702" s="5" t="s">
        <v>324</v>
      </c>
      <c r="C2702" s="5" t="s">
        <v>8081</v>
      </c>
      <c r="D2702" s="5" t="s">
        <v>468</v>
      </c>
      <c r="E2702" s="5" t="s">
        <v>8082</v>
      </c>
      <c r="F2702" s="6" t="s">
        <v>8083</v>
      </c>
    </row>
    <row r="2703">
      <c r="A2703" s="5" t="s">
        <v>25</v>
      </c>
      <c r="B2703" s="5" t="s">
        <v>324</v>
      </c>
      <c r="C2703" s="5" t="s">
        <v>8084</v>
      </c>
      <c r="D2703" s="5" t="s">
        <v>468</v>
      </c>
      <c r="E2703" s="5" t="s">
        <v>8085</v>
      </c>
      <c r="F2703" s="6" t="s">
        <v>8086</v>
      </c>
    </row>
    <row r="2704">
      <c r="A2704" s="5" t="s">
        <v>25</v>
      </c>
      <c r="B2704" s="5" t="s">
        <v>324</v>
      </c>
      <c r="C2704" s="5" t="s">
        <v>8087</v>
      </c>
      <c r="D2704" s="5" t="s">
        <v>468</v>
      </c>
      <c r="E2704" s="5" t="s">
        <v>8088</v>
      </c>
      <c r="F2704" s="6" t="s">
        <v>8089</v>
      </c>
    </row>
    <row r="2705">
      <c r="A2705" s="5" t="s">
        <v>25</v>
      </c>
      <c r="B2705" s="5" t="s">
        <v>324</v>
      </c>
      <c r="C2705" s="5" t="s">
        <v>8090</v>
      </c>
      <c r="D2705" s="5" t="s">
        <v>468</v>
      </c>
      <c r="E2705" s="5"/>
      <c r="F2705" s="6" t="s">
        <v>8091</v>
      </c>
    </row>
    <row r="2706">
      <c r="A2706" s="5" t="s">
        <v>25</v>
      </c>
      <c r="B2706" s="5" t="s">
        <v>324</v>
      </c>
      <c r="C2706" s="5" t="s">
        <v>8092</v>
      </c>
      <c r="D2706" s="5" t="s">
        <v>468</v>
      </c>
      <c r="E2706" s="5" t="s">
        <v>8093</v>
      </c>
      <c r="F2706" s="6" t="s">
        <v>8094</v>
      </c>
    </row>
    <row r="2707">
      <c r="A2707" s="5" t="s">
        <v>25</v>
      </c>
      <c r="B2707" s="5" t="s">
        <v>325</v>
      </c>
      <c r="C2707" s="5" t="s">
        <v>8095</v>
      </c>
      <c r="D2707" s="5" t="s">
        <v>468</v>
      </c>
      <c r="E2707" s="5"/>
      <c r="F2707" s="6" t="s">
        <v>8096</v>
      </c>
    </row>
    <row r="2708">
      <c r="A2708" s="5" t="s">
        <v>25</v>
      </c>
      <c r="B2708" s="5" t="s">
        <v>325</v>
      </c>
      <c r="C2708" s="5" t="s">
        <v>8097</v>
      </c>
      <c r="D2708" s="5" t="s">
        <v>468</v>
      </c>
      <c r="E2708" s="5" t="s">
        <v>8098</v>
      </c>
      <c r="F2708" s="6" t="s">
        <v>8099</v>
      </c>
    </row>
    <row r="2709">
      <c r="A2709" s="5" t="s">
        <v>25</v>
      </c>
      <c r="B2709" s="5" t="s">
        <v>325</v>
      </c>
      <c r="C2709" s="5" t="s">
        <v>8100</v>
      </c>
      <c r="D2709" s="5" t="s">
        <v>468</v>
      </c>
      <c r="E2709" s="5" t="s">
        <v>8101</v>
      </c>
      <c r="F2709" s="6" t="s">
        <v>8102</v>
      </c>
    </row>
    <row r="2710">
      <c r="A2710" s="5" t="s">
        <v>25</v>
      </c>
      <c r="B2710" s="5" t="s">
        <v>325</v>
      </c>
      <c r="C2710" s="5" t="s">
        <v>8103</v>
      </c>
      <c r="D2710" s="5" t="s">
        <v>468</v>
      </c>
      <c r="E2710" s="5"/>
      <c r="F2710" s="6" t="s">
        <v>8104</v>
      </c>
    </row>
    <row r="2711">
      <c r="A2711" s="5" t="s">
        <v>25</v>
      </c>
      <c r="B2711" s="5" t="s">
        <v>325</v>
      </c>
      <c r="C2711" s="5" t="s">
        <v>8105</v>
      </c>
      <c r="D2711" s="5" t="s">
        <v>468</v>
      </c>
      <c r="E2711" s="5"/>
      <c r="F2711" s="6" t="s">
        <v>8106</v>
      </c>
    </row>
    <row r="2712">
      <c r="A2712" s="5" t="s">
        <v>25</v>
      </c>
      <c r="B2712" s="5" t="s">
        <v>325</v>
      </c>
      <c r="C2712" s="5" t="s">
        <v>8107</v>
      </c>
      <c r="D2712" s="5" t="s">
        <v>468</v>
      </c>
      <c r="E2712" s="5" t="s">
        <v>8108</v>
      </c>
      <c r="F2712" s="6" t="s">
        <v>8109</v>
      </c>
    </row>
    <row r="2713">
      <c r="A2713" s="5" t="s">
        <v>25</v>
      </c>
      <c r="B2713" s="5" t="s">
        <v>325</v>
      </c>
      <c r="C2713" s="5" t="s">
        <v>8110</v>
      </c>
      <c r="D2713" s="5" t="s">
        <v>468</v>
      </c>
      <c r="E2713" s="5" t="s">
        <v>8111</v>
      </c>
      <c r="F2713" s="6" t="s">
        <v>8112</v>
      </c>
    </row>
    <row r="2714">
      <c r="A2714" s="5" t="s">
        <v>25</v>
      </c>
      <c r="B2714" s="5" t="s">
        <v>325</v>
      </c>
      <c r="C2714" s="5" t="s">
        <v>8113</v>
      </c>
      <c r="D2714" s="5" t="s">
        <v>468</v>
      </c>
      <c r="E2714" s="5" t="s">
        <v>8114</v>
      </c>
      <c r="F2714" s="6" t="s">
        <v>8115</v>
      </c>
    </row>
    <row r="2715">
      <c r="A2715" s="5" t="s">
        <v>25</v>
      </c>
      <c r="B2715" s="5" t="s">
        <v>325</v>
      </c>
      <c r="C2715" s="5" t="s">
        <v>8116</v>
      </c>
      <c r="D2715" s="5" t="s">
        <v>468</v>
      </c>
      <c r="E2715" s="5" t="s">
        <v>8117</v>
      </c>
      <c r="F2715" s="6" t="s">
        <v>8118</v>
      </c>
    </row>
    <row r="2716">
      <c r="A2716" s="5" t="s">
        <v>25</v>
      </c>
      <c r="B2716" s="5" t="s">
        <v>325</v>
      </c>
      <c r="C2716" s="5" t="s">
        <v>8119</v>
      </c>
      <c r="D2716" s="5" t="s">
        <v>468</v>
      </c>
      <c r="E2716" s="5" t="s">
        <v>8120</v>
      </c>
      <c r="F2716" s="6" t="s">
        <v>8121</v>
      </c>
    </row>
    <row r="2717">
      <c r="A2717" s="5" t="s">
        <v>25</v>
      </c>
      <c r="B2717" s="5" t="s">
        <v>325</v>
      </c>
      <c r="C2717" s="5" t="s">
        <v>8122</v>
      </c>
      <c r="D2717" s="5" t="s">
        <v>468</v>
      </c>
      <c r="E2717" s="5" t="s">
        <v>8123</v>
      </c>
      <c r="F2717" s="6" t="s">
        <v>8124</v>
      </c>
    </row>
    <row r="2718">
      <c r="A2718" s="5" t="s">
        <v>25</v>
      </c>
      <c r="B2718" s="5" t="s">
        <v>325</v>
      </c>
      <c r="C2718" s="5" t="s">
        <v>8125</v>
      </c>
      <c r="D2718" s="5" t="s">
        <v>468</v>
      </c>
      <c r="E2718" s="5" t="s">
        <v>8126</v>
      </c>
      <c r="F2718" s="6" t="s">
        <v>8127</v>
      </c>
    </row>
    <row r="2719">
      <c r="A2719" s="5" t="s">
        <v>25</v>
      </c>
      <c r="B2719" s="5" t="s">
        <v>325</v>
      </c>
      <c r="C2719" s="5" t="s">
        <v>8128</v>
      </c>
      <c r="D2719" s="5" t="s">
        <v>468</v>
      </c>
      <c r="E2719" s="5" t="s">
        <v>8129</v>
      </c>
      <c r="F2719" s="6" t="s">
        <v>8130</v>
      </c>
    </row>
    <row r="2720">
      <c r="A2720" s="5" t="s">
        <v>25</v>
      </c>
      <c r="B2720" s="5" t="s">
        <v>325</v>
      </c>
      <c r="C2720" s="5" t="s">
        <v>8131</v>
      </c>
      <c r="D2720" s="5" t="s">
        <v>468</v>
      </c>
      <c r="E2720" s="5" t="s">
        <v>8132</v>
      </c>
      <c r="F2720" s="6" t="s">
        <v>8133</v>
      </c>
    </row>
    <row r="2721">
      <c r="A2721" s="5" t="s">
        <v>25</v>
      </c>
      <c r="B2721" s="5" t="s">
        <v>325</v>
      </c>
      <c r="C2721" s="5" t="s">
        <v>8134</v>
      </c>
      <c r="D2721" s="5" t="s">
        <v>468</v>
      </c>
      <c r="E2721" s="5" t="s">
        <v>8135</v>
      </c>
      <c r="F2721" s="6" t="s">
        <v>8136</v>
      </c>
    </row>
    <row r="2722">
      <c r="A2722" s="5" t="s">
        <v>25</v>
      </c>
      <c r="B2722" s="5" t="s">
        <v>325</v>
      </c>
      <c r="C2722" s="5" t="s">
        <v>8137</v>
      </c>
      <c r="D2722" s="5" t="s">
        <v>468</v>
      </c>
      <c r="E2722" s="5" t="s">
        <v>8138</v>
      </c>
      <c r="F2722" s="6" t="s">
        <v>8139</v>
      </c>
    </row>
    <row r="2723">
      <c r="A2723" s="5" t="s">
        <v>25</v>
      </c>
      <c r="B2723" s="5" t="s">
        <v>325</v>
      </c>
      <c r="C2723" s="5" t="s">
        <v>8140</v>
      </c>
      <c r="D2723" s="5" t="s">
        <v>468</v>
      </c>
      <c r="E2723" s="5" t="s">
        <v>8141</v>
      </c>
      <c r="F2723" s="6" t="s">
        <v>8142</v>
      </c>
    </row>
    <row r="2724">
      <c r="A2724" s="5" t="s">
        <v>25</v>
      </c>
      <c r="B2724" s="5" t="s">
        <v>325</v>
      </c>
      <c r="C2724" s="5" t="s">
        <v>8143</v>
      </c>
      <c r="D2724" s="5" t="s">
        <v>468</v>
      </c>
      <c r="E2724" s="5" t="s">
        <v>8144</v>
      </c>
      <c r="F2724" s="6" t="s">
        <v>8145</v>
      </c>
    </row>
    <row r="2725">
      <c r="A2725" s="5" t="s">
        <v>25</v>
      </c>
      <c r="B2725" s="5" t="s">
        <v>325</v>
      </c>
      <c r="C2725" s="5" t="s">
        <v>8146</v>
      </c>
      <c r="D2725" s="5" t="s">
        <v>468</v>
      </c>
      <c r="E2725" s="5" t="s">
        <v>8147</v>
      </c>
      <c r="F2725" s="6" t="s">
        <v>8148</v>
      </c>
    </row>
    <row r="2726">
      <c r="A2726" s="5" t="s">
        <v>25</v>
      </c>
      <c r="B2726" s="5" t="s">
        <v>325</v>
      </c>
      <c r="C2726" s="5" t="s">
        <v>8149</v>
      </c>
      <c r="D2726" s="5" t="s">
        <v>468</v>
      </c>
      <c r="E2726" s="5" t="s">
        <v>8150</v>
      </c>
      <c r="F2726" s="6" t="s">
        <v>8151</v>
      </c>
    </row>
    <row r="2727">
      <c r="A2727" s="5" t="s">
        <v>25</v>
      </c>
      <c r="B2727" s="5" t="s">
        <v>325</v>
      </c>
      <c r="C2727" s="5" t="s">
        <v>8152</v>
      </c>
      <c r="D2727" s="5" t="s">
        <v>468</v>
      </c>
      <c r="E2727" s="5" t="s">
        <v>8153</v>
      </c>
      <c r="F2727" s="6" t="s">
        <v>8154</v>
      </c>
    </row>
    <row r="2728">
      <c r="A2728" s="5" t="s">
        <v>25</v>
      </c>
      <c r="B2728" s="5" t="s">
        <v>325</v>
      </c>
      <c r="C2728" s="5" t="s">
        <v>8155</v>
      </c>
      <c r="D2728" s="5" t="s">
        <v>468</v>
      </c>
      <c r="E2728" s="5" t="s">
        <v>8156</v>
      </c>
      <c r="F2728" s="6" t="s">
        <v>8157</v>
      </c>
    </row>
    <row r="2729">
      <c r="A2729" s="5" t="s">
        <v>25</v>
      </c>
      <c r="B2729" s="5" t="s">
        <v>325</v>
      </c>
      <c r="C2729" s="5" t="s">
        <v>8158</v>
      </c>
      <c r="D2729" s="5" t="s">
        <v>468</v>
      </c>
      <c r="E2729" s="5" t="s">
        <v>8159</v>
      </c>
      <c r="F2729" s="6" t="s">
        <v>8160</v>
      </c>
    </row>
    <row r="2730">
      <c r="A2730" s="5" t="s">
        <v>25</v>
      </c>
      <c r="B2730" s="5" t="s">
        <v>325</v>
      </c>
      <c r="C2730" s="5" t="s">
        <v>8161</v>
      </c>
      <c r="D2730" s="5" t="s">
        <v>468</v>
      </c>
      <c r="E2730" s="5" t="s">
        <v>8162</v>
      </c>
      <c r="F2730" s="6" t="s">
        <v>8163</v>
      </c>
    </row>
    <row r="2731">
      <c r="A2731" s="5" t="s">
        <v>25</v>
      </c>
      <c r="B2731" s="5" t="s">
        <v>325</v>
      </c>
      <c r="C2731" s="5" t="s">
        <v>8164</v>
      </c>
      <c r="D2731" s="5" t="s">
        <v>468</v>
      </c>
      <c r="E2731" s="5" t="s">
        <v>8165</v>
      </c>
      <c r="F2731" s="6" t="s">
        <v>8166</v>
      </c>
    </row>
    <row r="2732">
      <c r="A2732" s="5" t="s">
        <v>25</v>
      </c>
      <c r="B2732" s="5" t="s">
        <v>325</v>
      </c>
      <c r="C2732" s="5" t="s">
        <v>8167</v>
      </c>
      <c r="D2732" s="5" t="s">
        <v>468</v>
      </c>
      <c r="E2732" s="5" t="s">
        <v>8168</v>
      </c>
      <c r="F2732" s="6" t="s">
        <v>8169</v>
      </c>
    </row>
    <row r="2733">
      <c r="A2733" s="5" t="s">
        <v>25</v>
      </c>
      <c r="B2733" s="5" t="s">
        <v>325</v>
      </c>
      <c r="C2733" s="5" t="s">
        <v>8170</v>
      </c>
      <c r="D2733" s="5" t="s">
        <v>468</v>
      </c>
      <c r="E2733" s="5" t="s">
        <v>8171</v>
      </c>
      <c r="F2733" s="6" t="s">
        <v>8172</v>
      </c>
    </row>
    <row r="2734">
      <c r="A2734" s="5" t="s">
        <v>25</v>
      </c>
      <c r="B2734" s="5" t="s">
        <v>325</v>
      </c>
      <c r="C2734" s="5" t="s">
        <v>8173</v>
      </c>
      <c r="D2734" s="5" t="s">
        <v>468</v>
      </c>
      <c r="E2734" s="5" t="s">
        <v>8174</v>
      </c>
      <c r="F2734" s="6" t="s">
        <v>8175</v>
      </c>
    </row>
    <row r="2735">
      <c r="A2735" s="5" t="s">
        <v>25</v>
      </c>
      <c r="B2735" s="5" t="s">
        <v>325</v>
      </c>
      <c r="C2735" s="5" t="s">
        <v>8176</v>
      </c>
      <c r="D2735" s="5" t="s">
        <v>468</v>
      </c>
      <c r="E2735" s="5" t="s">
        <v>8177</v>
      </c>
      <c r="F2735" s="6" t="s">
        <v>8178</v>
      </c>
    </row>
    <row r="2736">
      <c r="A2736" s="5" t="s">
        <v>25</v>
      </c>
      <c r="B2736" s="5" t="s">
        <v>325</v>
      </c>
      <c r="C2736" s="5" t="s">
        <v>8179</v>
      </c>
      <c r="D2736" s="5" t="s">
        <v>548</v>
      </c>
      <c r="E2736" s="5" t="s">
        <v>8180</v>
      </c>
      <c r="F2736" s="6" t="s">
        <v>8181</v>
      </c>
    </row>
    <row r="2737">
      <c r="A2737" s="5" t="s">
        <v>25</v>
      </c>
      <c r="B2737" s="5" t="s">
        <v>325</v>
      </c>
      <c r="C2737" s="5" t="s">
        <v>8182</v>
      </c>
      <c r="D2737" s="5" t="s">
        <v>468</v>
      </c>
      <c r="E2737" s="5" t="s">
        <v>8183</v>
      </c>
      <c r="F2737" s="6" t="s">
        <v>8184</v>
      </c>
    </row>
    <row r="2738">
      <c r="A2738" s="5" t="s">
        <v>25</v>
      </c>
      <c r="B2738" s="5" t="s">
        <v>325</v>
      </c>
      <c r="C2738" s="5" t="s">
        <v>8185</v>
      </c>
      <c r="D2738" s="5" t="s">
        <v>468</v>
      </c>
      <c r="E2738" s="5" t="s">
        <v>8186</v>
      </c>
      <c r="F2738" s="6" t="s">
        <v>8187</v>
      </c>
    </row>
    <row r="2739">
      <c r="A2739" s="5" t="s">
        <v>25</v>
      </c>
      <c r="B2739" s="5" t="s">
        <v>326</v>
      </c>
      <c r="C2739" s="5" t="s">
        <v>8188</v>
      </c>
      <c r="D2739" s="5" t="s">
        <v>548</v>
      </c>
      <c r="E2739" s="5" t="s">
        <v>8189</v>
      </c>
      <c r="F2739" s="6" t="s">
        <v>8190</v>
      </c>
    </row>
    <row r="2740">
      <c r="A2740" s="5" t="s">
        <v>25</v>
      </c>
      <c r="B2740" s="5" t="s">
        <v>326</v>
      </c>
      <c r="C2740" s="5" t="s">
        <v>8191</v>
      </c>
      <c r="D2740" s="5" t="s">
        <v>468</v>
      </c>
      <c r="E2740" s="5" t="s">
        <v>8192</v>
      </c>
      <c r="F2740" s="6" t="s">
        <v>8193</v>
      </c>
    </row>
    <row r="2741">
      <c r="A2741" s="5" t="s">
        <v>25</v>
      </c>
      <c r="B2741" s="5" t="s">
        <v>326</v>
      </c>
      <c r="C2741" s="5" t="s">
        <v>8194</v>
      </c>
      <c r="D2741" s="5" t="s">
        <v>468</v>
      </c>
      <c r="E2741" s="5" t="s">
        <v>8195</v>
      </c>
      <c r="F2741" s="6" t="s">
        <v>8196</v>
      </c>
    </row>
    <row r="2742">
      <c r="A2742" s="5" t="s">
        <v>25</v>
      </c>
      <c r="B2742" s="5" t="s">
        <v>326</v>
      </c>
      <c r="C2742" s="5" t="s">
        <v>8197</v>
      </c>
      <c r="D2742" s="5" t="s">
        <v>468</v>
      </c>
      <c r="E2742" s="5" t="s">
        <v>8198</v>
      </c>
      <c r="F2742" s="6" t="s">
        <v>8199</v>
      </c>
    </row>
    <row r="2743">
      <c r="A2743" s="5" t="s">
        <v>25</v>
      </c>
      <c r="B2743" s="5" t="s">
        <v>326</v>
      </c>
      <c r="C2743" s="5" t="s">
        <v>8200</v>
      </c>
      <c r="D2743" s="5" t="s">
        <v>468</v>
      </c>
      <c r="E2743" s="5" t="s">
        <v>8201</v>
      </c>
      <c r="F2743" s="6" t="s">
        <v>8202</v>
      </c>
    </row>
    <row r="2744">
      <c r="A2744" s="5" t="s">
        <v>25</v>
      </c>
      <c r="B2744" s="5" t="s">
        <v>326</v>
      </c>
      <c r="C2744" s="5" t="s">
        <v>8203</v>
      </c>
      <c r="D2744" s="5" t="s">
        <v>468</v>
      </c>
      <c r="E2744" s="5" t="s">
        <v>8204</v>
      </c>
      <c r="F2744" s="6" t="s">
        <v>8205</v>
      </c>
    </row>
    <row r="2745">
      <c r="A2745" s="5" t="s">
        <v>25</v>
      </c>
      <c r="B2745" s="5" t="s">
        <v>326</v>
      </c>
      <c r="C2745" s="5" t="s">
        <v>8206</v>
      </c>
      <c r="D2745" s="5" t="s">
        <v>468</v>
      </c>
      <c r="E2745" s="5" t="s">
        <v>8207</v>
      </c>
      <c r="F2745" s="6" t="s">
        <v>8208</v>
      </c>
    </row>
    <row r="2746">
      <c r="A2746" s="5" t="s">
        <v>25</v>
      </c>
      <c r="B2746" s="5" t="s">
        <v>326</v>
      </c>
      <c r="C2746" s="5" t="s">
        <v>8209</v>
      </c>
      <c r="D2746" s="5" t="s">
        <v>468</v>
      </c>
      <c r="E2746" s="5" t="s">
        <v>8210</v>
      </c>
      <c r="F2746" s="6" t="s">
        <v>8211</v>
      </c>
    </row>
    <row r="2747">
      <c r="A2747" s="5" t="s">
        <v>25</v>
      </c>
      <c r="B2747" s="5" t="s">
        <v>326</v>
      </c>
      <c r="C2747" s="5" t="s">
        <v>8212</v>
      </c>
      <c r="D2747" s="5" t="s">
        <v>468</v>
      </c>
      <c r="E2747" s="5" t="s">
        <v>8213</v>
      </c>
      <c r="F2747" s="6" t="s">
        <v>8214</v>
      </c>
    </row>
    <row r="2748">
      <c r="A2748" s="5" t="s">
        <v>25</v>
      </c>
      <c r="B2748" s="5" t="s">
        <v>326</v>
      </c>
      <c r="C2748" s="5" t="s">
        <v>8215</v>
      </c>
      <c r="D2748" s="5" t="s">
        <v>468</v>
      </c>
      <c r="E2748" s="5" t="s">
        <v>8216</v>
      </c>
      <c r="F2748" s="6" t="s">
        <v>8217</v>
      </c>
    </row>
    <row r="2749">
      <c r="A2749" s="5" t="s">
        <v>25</v>
      </c>
      <c r="B2749" s="5" t="s">
        <v>326</v>
      </c>
      <c r="C2749" s="5" t="s">
        <v>8218</v>
      </c>
      <c r="D2749" s="5" t="s">
        <v>468</v>
      </c>
      <c r="E2749" s="5" t="s">
        <v>8219</v>
      </c>
      <c r="F2749" s="6" t="s">
        <v>8220</v>
      </c>
    </row>
    <row r="2750">
      <c r="A2750" s="5" t="s">
        <v>25</v>
      </c>
      <c r="B2750" s="5" t="s">
        <v>326</v>
      </c>
      <c r="C2750" s="5" t="s">
        <v>8221</v>
      </c>
      <c r="D2750" s="5" t="s">
        <v>468</v>
      </c>
      <c r="E2750" s="5" t="s">
        <v>8222</v>
      </c>
      <c r="F2750" s="6" t="s">
        <v>8223</v>
      </c>
    </row>
    <row r="2751">
      <c r="A2751" s="5" t="s">
        <v>25</v>
      </c>
      <c r="B2751" s="5" t="s">
        <v>326</v>
      </c>
      <c r="C2751" s="5" t="s">
        <v>8224</v>
      </c>
      <c r="D2751" s="5" t="s">
        <v>468</v>
      </c>
      <c r="E2751" s="5" t="s">
        <v>8225</v>
      </c>
      <c r="F2751" s="6" t="s">
        <v>8226</v>
      </c>
    </row>
    <row r="2752">
      <c r="A2752" s="5" t="s">
        <v>25</v>
      </c>
      <c r="B2752" s="5" t="s">
        <v>326</v>
      </c>
      <c r="C2752" s="5" t="s">
        <v>8227</v>
      </c>
      <c r="D2752" s="5" t="s">
        <v>548</v>
      </c>
      <c r="E2752" s="5" t="s">
        <v>8228</v>
      </c>
      <c r="F2752" s="6" t="s">
        <v>8229</v>
      </c>
    </row>
    <row r="2753">
      <c r="A2753" s="5" t="s">
        <v>25</v>
      </c>
      <c r="B2753" s="5" t="s">
        <v>326</v>
      </c>
      <c r="C2753" s="5" t="s">
        <v>8230</v>
      </c>
      <c r="D2753" s="5" t="s">
        <v>468</v>
      </c>
      <c r="E2753" s="5"/>
      <c r="F2753" s="6" t="s">
        <v>8231</v>
      </c>
    </row>
    <row r="2754">
      <c r="A2754" s="5" t="s">
        <v>25</v>
      </c>
      <c r="B2754" s="5" t="s">
        <v>326</v>
      </c>
      <c r="C2754" s="5" t="s">
        <v>8232</v>
      </c>
      <c r="D2754" s="5" t="s">
        <v>468</v>
      </c>
      <c r="E2754" s="5" t="s">
        <v>8233</v>
      </c>
      <c r="F2754" s="6" t="s">
        <v>8234</v>
      </c>
    </row>
    <row r="2755">
      <c r="A2755" s="5" t="s">
        <v>25</v>
      </c>
      <c r="B2755" s="5" t="s">
        <v>326</v>
      </c>
      <c r="C2755" s="5" t="s">
        <v>8235</v>
      </c>
      <c r="D2755" s="5" t="s">
        <v>468</v>
      </c>
      <c r="E2755" s="5" t="s">
        <v>8236</v>
      </c>
      <c r="F2755" s="6" t="s">
        <v>8237</v>
      </c>
    </row>
    <row r="2756">
      <c r="A2756" s="5" t="s">
        <v>25</v>
      </c>
      <c r="B2756" s="5" t="s">
        <v>326</v>
      </c>
      <c r="C2756" s="5" t="s">
        <v>8238</v>
      </c>
      <c r="D2756" s="5" t="s">
        <v>468</v>
      </c>
      <c r="E2756" s="5" t="s">
        <v>8239</v>
      </c>
      <c r="F2756" s="6" t="s">
        <v>8240</v>
      </c>
    </row>
    <row r="2757">
      <c r="A2757" s="5" t="s">
        <v>25</v>
      </c>
      <c r="B2757" s="5" t="s">
        <v>327</v>
      </c>
      <c r="C2757" s="5" t="s">
        <v>8241</v>
      </c>
      <c r="D2757" s="5" t="s">
        <v>468</v>
      </c>
      <c r="E2757" s="5" t="s">
        <v>8242</v>
      </c>
      <c r="F2757" s="6" t="s">
        <v>8243</v>
      </c>
    </row>
    <row r="2758">
      <c r="A2758" s="5" t="s">
        <v>25</v>
      </c>
      <c r="B2758" s="5" t="s">
        <v>327</v>
      </c>
      <c r="C2758" s="5" t="s">
        <v>8244</v>
      </c>
      <c r="D2758" s="5" t="s">
        <v>468</v>
      </c>
      <c r="E2758" s="5"/>
      <c r="F2758" s="6" t="s">
        <v>8245</v>
      </c>
    </row>
    <row r="2759">
      <c r="A2759" s="5" t="s">
        <v>25</v>
      </c>
      <c r="B2759" s="5" t="s">
        <v>327</v>
      </c>
      <c r="C2759" s="5" t="s">
        <v>8246</v>
      </c>
      <c r="D2759" s="5" t="s">
        <v>468</v>
      </c>
      <c r="E2759" s="5" t="s">
        <v>8247</v>
      </c>
      <c r="F2759" s="6" t="s">
        <v>8248</v>
      </c>
    </row>
    <row r="2760">
      <c r="A2760" s="5" t="s">
        <v>25</v>
      </c>
      <c r="B2760" s="5" t="s">
        <v>327</v>
      </c>
      <c r="C2760" s="5" t="s">
        <v>8249</v>
      </c>
      <c r="D2760" s="5" t="s">
        <v>468</v>
      </c>
      <c r="E2760" s="5" t="s">
        <v>8250</v>
      </c>
      <c r="F2760" s="6" t="s">
        <v>8251</v>
      </c>
    </row>
    <row r="2761">
      <c r="A2761" s="5" t="s">
        <v>25</v>
      </c>
      <c r="B2761" s="5" t="s">
        <v>327</v>
      </c>
      <c r="C2761" s="5" t="s">
        <v>8252</v>
      </c>
      <c r="D2761" s="5" t="s">
        <v>468</v>
      </c>
      <c r="E2761" s="5" t="s">
        <v>8253</v>
      </c>
      <c r="F2761" s="6" t="s">
        <v>8254</v>
      </c>
    </row>
    <row r="2762">
      <c r="A2762" s="5" t="s">
        <v>25</v>
      </c>
      <c r="B2762" s="5" t="s">
        <v>327</v>
      </c>
      <c r="C2762" s="5" t="s">
        <v>8255</v>
      </c>
      <c r="D2762" s="5" t="s">
        <v>468</v>
      </c>
      <c r="E2762" s="5" t="s">
        <v>8256</v>
      </c>
      <c r="F2762" s="6" t="s">
        <v>8257</v>
      </c>
    </row>
    <row r="2763">
      <c r="A2763" s="5" t="s">
        <v>25</v>
      </c>
      <c r="B2763" s="5" t="s">
        <v>327</v>
      </c>
      <c r="C2763" s="5" t="s">
        <v>8258</v>
      </c>
      <c r="D2763" s="5" t="s">
        <v>468</v>
      </c>
      <c r="E2763" s="5" t="s">
        <v>8259</v>
      </c>
      <c r="F2763" s="6" t="s">
        <v>8260</v>
      </c>
    </row>
    <row r="2764">
      <c r="A2764" s="5" t="s">
        <v>25</v>
      </c>
      <c r="B2764" s="5" t="s">
        <v>327</v>
      </c>
      <c r="C2764" s="5" t="s">
        <v>8261</v>
      </c>
      <c r="D2764" s="5" t="s">
        <v>468</v>
      </c>
      <c r="E2764" s="5" t="s">
        <v>8262</v>
      </c>
      <c r="F2764" s="6" t="s">
        <v>8263</v>
      </c>
    </row>
    <row r="2765">
      <c r="A2765" s="5" t="s">
        <v>25</v>
      </c>
      <c r="B2765" s="5" t="s">
        <v>327</v>
      </c>
      <c r="C2765" s="5" t="s">
        <v>8264</v>
      </c>
      <c r="D2765" s="5" t="s">
        <v>468</v>
      </c>
      <c r="E2765" s="5" t="s">
        <v>8265</v>
      </c>
      <c r="F2765" s="6" t="s">
        <v>8266</v>
      </c>
    </row>
    <row r="2766">
      <c r="A2766" s="5" t="s">
        <v>25</v>
      </c>
      <c r="B2766" s="5" t="s">
        <v>327</v>
      </c>
      <c r="C2766" s="5" t="s">
        <v>8267</v>
      </c>
      <c r="D2766" s="5" t="s">
        <v>468</v>
      </c>
      <c r="E2766" s="5" t="s">
        <v>8268</v>
      </c>
      <c r="F2766" s="6" t="s">
        <v>8269</v>
      </c>
    </row>
    <row r="2767">
      <c r="A2767" s="5" t="s">
        <v>25</v>
      </c>
      <c r="B2767" s="5" t="s">
        <v>327</v>
      </c>
      <c r="C2767" s="5" t="s">
        <v>8270</v>
      </c>
      <c r="D2767" s="5" t="s">
        <v>468</v>
      </c>
      <c r="E2767" s="5" t="s">
        <v>8271</v>
      </c>
      <c r="F2767" s="6" t="s">
        <v>8272</v>
      </c>
    </row>
    <row r="2768">
      <c r="A2768" s="5" t="s">
        <v>25</v>
      </c>
      <c r="B2768" s="5" t="s">
        <v>327</v>
      </c>
      <c r="C2768" s="5" t="s">
        <v>8273</v>
      </c>
      <c r="D2768" s="5" t="s">
        <v>468</v>
      </c>
      <c r="E2768" s="5" t="s">
        <v>8274</v>
      </c>
      <c r="F2768" s="6" t="s">
        <v>8275</v>
      </c>
    </row>
    <row r="2769">
      <c r="A2769" s="5" t="s">
        <v>25</v>
      </c>
      <c r="B2769" s="5" t="s">
        <v>327</v>
      </c>
      <c r="C2769" s="5" t="s">
        <v>8276</v>
      </c>
      <c r="D2769" s="5" t="s">
        <v>548</v>
      </c>
      <c r="E2769" s="5" t="s">
        <v>8277</v>
      </c>
      <c r="F2769" s="6" t="s">
        <v>8278</v>
      </c>
    </row>
    <row r="2770">
      <c r="A2770" s="5" t="s">
        <v>25</v>
      </c>
      <c r="B2770" s="5" t="s">
        <v>327</v>
      </c>
      <c r="C2770" s="5" t="s">
        <v>8279</v>
      </c>
      <c r="D2770" s="5" t="s">
        <v>468</v>
      </c>
      <c r="E2770" s="5" t="s">
        <v>8280</v>
      </c>
      <c r="F2770" s="6" t="s">
        <v>8281</v>
      </c>
    </row>
    <row r="2771">
      <c r="A2771" s="5" t="s">
        <v>25</v>
      </c>
      <c r="B2771" s="5" t="s">
        <v>327</v>
      </c>
      <c r="C2771" s="5" t="s">
        <v>8282</v>
      </c>
      <c r="D2771" s="5" t="s">
        <v>468</v>
      </c>
      <c r="E2771" s="5" t="s">
        <v>8283</v>
      </c>
      <c r="F2771" s="6" t="s">
        <v>8284</v>
      </c>
    </row>
    <row r="2772">
      <c r="A2772" s="5" t="s">
        <v>25</v>
      </c>
      <c r="B2772" s="5" t="s">
        <v>327</v>
      </c>
      <c r="C2772" s="5" t="s">
        <v>8285</v>
      </c>
      <c r="D2772" s="5" t="s">
        <v>468</v>
      </c>
      <c r="E2772" s="5" t="s">
        <v>8286</v>
      </c>
      <c r="F2772" s="6" t="s">
        <v>8287</v>
      </c>
    </row>
    <row r="2773">
      <c r="A2773" s="5" t="s">
        <v>25</v>
      </c>
      <c r="B2773" s="5" t="s">
        <v>327</v>
      </c>
      <c r="C2773" s="5" t="s">
        <v>8288</v>
      </c>
      <c r="D2773" s="5" t="s">
        <v>468</v>
      </c>
      <c r="E2773" s="5" t="s">
        <v>8289</v>
      </c>
      <c r="F2773" s="6" t="s">
        <v>8290</v>
      </c>
    </row>
    <row r="2774">
      <c r="A2774" s="5" t="s">
        <v>25</v>
      </c>
      <c r="B2774" s="5" t="s">
        <v>327</v>
      </c>
      <c r="C2774" s="5" t="s">
        <v>8291</v>
      </c>
      <c r="D2774" s="5" t="s">
        <v>468</v>
      </c>
      <c r="E2774" s="5"/>
      <c r="F2774" s="6" t="s">
        <v>8292</v>
      </c>
    </row>
    <row r="2775">
      <c r="A2775" s="5" t="s">
        <v>25</v>
      </c>
      <c r="B2775" s="5" t="s">
        <v>327</v>
      </c>
      <c r="C2775" s="5" t="s">
        <v>8293</v>
      </c>
      <c r="D2775" s="5" t="s">
        <v>468</v>
      </c>
      <c r="E2775" s="5" t="s">
        <v>8294</v>
      </c>
      <c r="F2775" s="6" t="s">
        <v>8295</v>
      </c>
    </row>
    <row r="2776">
      <c r="A2776" s="5" t="s">
        <v>25</v>
      </c>
      <c r="B2776" s="5" t="s">
        <v>327</v>
      </c>
      <c r="C2776" s="5" t="s">
        <v>8296</v>
      </c>
      <c r="D2776" s="5" t="s">
        <v>468</v>
      </c>
      <c r="E2776" s="5" t="s">
        <v>8297</v>
      </c>
      <c r="F2776" s="6" t="s">
        <v>8298</v>
      </c>
    </row>
    <row r="2777">
      <c r="A2777" s="5" t="s">
        <v>25</v>
      </c>
      <c r="B2777" s="5" t="s">
        <v>327</v>
      </c>
      <c r="C2777" s="5" t="s">
        <v>8299</v>
      </c>
      <c r="D2777" s="5" t="s">
        <v>468</v>
      </c>
      <c r="E2777" s="5" t="s">
        <v>8300</v>
      </c>
      <c r="F2777" s="6" t="s">
        <v>8301</v>
      </c>
    </row>
    <row r="2778">
      <c r="A2778" s="5" t="s">
        <v>25</v>
      </c>
      <c r="B2778" s="5" t="s">
        <v>327</v>
      </c>
      <c r="C2778" s="5" t="s">
        <v>8302</v>
      </c>
      <c r="D2778" s="5" t="s">
        <v>468</v>
      </c>
      <c r="E2778" s="5" t="s">
        <v>8303</v>
      </c>
      <c r="F2778" s="6" t="s">
        <v>8304</v>
      </c>
    </row>
    <row r="2779">
      <c r="A2779" s="5" t="s">
        <v>25</v>
      </c>
      <c r="B2779" s="5" t="s">
        <v>327</v>
      </c>
      <c r="C2779" s="5" t="s">
        <v>8305</v>
      </c>
      <c r="D2779" s="5" t="s">
        <v>468</v>
      </c>
      <c r="E2779" s="5" t="s">
        <v>8306</v>
      </c>
      <c r="F2779" s="6" t="s">
        <v>8307</v>
      </c>
    </row>
    <row r="2780">
      <c r="A2780" s="5" t="s">
        <v>25</v>
      </c>
      <c r="B2780" s="5" t="s">
        <v>327</v>
      </c>
      <c r="C2780" s="5" t="s">
        <v>8308</v>
      </c>
      <c r="D2780" s="5" t="s">
        <v>468</v>
      </c>
      <c r="E2780" s="5"/>
      <c r="F2780" s="6" t="s">
        <v>8309</v>
      </c>
    </row>
    <row r="2781">
      <c r="A2781" s="5" t="s">
        <v>25</v>
      </c>
      <c r="B2781" s="5" t="s">
        <v>327</v>
      </c>
      <c r="C2781" s="5" t="s">
        <v>8310</v>
      </c>
      <c r="D2781" s="5" t="s">
        <v>468</v>
      </c>
      <c r="E2781" s="5" t="s">
        <v>8311</v>
      </c>
      <c r="F2781" s="6" t="s">
        <v>8312</v>
      </c>
    </row>
    <row r="2782">
      <c r="A2782" s="5" t="s">
        <v>25</v>
      </c>
      <c r="B2782" s="5" t="s">
        <v>327</v>
      </c>
      <c r="C2782" s="5" t="s">
        <v>8313</v>
      </c>
      <c r="D2782" s="5" t="s">
        <v>468</v>
      </c>
      <c r="E2782" s="5"/>
      <c r="F2782" s="6" t="s">
        <v>8314</v>
      </c>
    </row>
    <row r="2783">
      <c r="A2783" s="5" t="s">
        <v>25</v>
      </c>
      <c r="B2783" s="5" t="s">
        <v>327</v>
      </c>
      <c r="C2783" s="5" t="s">
        <v>8315</v>
      </c>
      <c r="D2783" s="5" t="s">
        <v>468</v>
      </c>
      <c r="E2783" s="5" t="s">
        <v>8316</v>
      </c>
      <c r="F2783" s="6" t="s">
        <v>8317</v>
      </c>
    </row>
    <row r="2784">
      <c r="A2784" s="5" t="s">
        <v>25</v>
      </c>
      <c r="B2784" s="5" t="s">
        <v>327</v>
      </c>
      <c r="C2784" s="5" t="s">
        <v>8318</v>
      </c>
      <c r="D2784" s="5" t="s">
        <v>468</v>
      </c>
      <c r="E2784" s="5"/>
      <c r="F2784" s="6" t="s">
        <v>8319</v>
      </c>
    </row>
    <row r="2785">
      <c r="A2785" s="5" t="s">
        <v>25</v>
      </c>
      <c r="B2785" s="5" t="s">
        <v>328</v>
      </c>
      <c r="C2785" s="5" t="s">
        <v>8320</v>
      </c>
      <c r="D2785" s="5" t="s">
        <v>468</v>
      </c>
      <c r="E2785" s="5" t="s">
        <v>8321</v>
      </c>
      <c r="F2785" s="6" t="s">
        <v>8322</v>
      </c>
    </row>
    <row r="2786">
      <c r="A2786" s="5" t="s">
        <v>25</v>
      </c>
      <c r="B2786" s="5" t="s">
        <v>328</v>
      </c>
      <c r="C2786" s="5" t="s">
        <v>8323</v>
      </c>
      <c r="D2786" s="5" t="s">
        <v>468</v>
      </c>
      <c r="E2786" s="5" t="s">
        <v>8324</v>
      </c>
      <c r="F2786" s="6" t="s">
        <v>8325</v>
      </c>
    </row>
    <row r="2787">
      <c r="A2787" s="5" t="s">
        <v>25</v>
      </c>
      <c r="B2787" s="5" t="s">
        <v>328</v>
      </c>
      <c r="C2787" s="5" t="s">
        <v>8326</v>
      </c>
      <c r="D2787" s="5" t="s">
        <v>468</v>
      </c>
      <c r="E2787" s="5" t="s">
        <v>8327</v>
      </c>
      <c r="F2787" s="6" t="s">
        <v>8328</v>
      </c>
    </row>
    <row r="2788">
      <c r="A2788" s="5" t="s">
        <v>25</v>
      </c>
      <c r="B2788" s="5" t="s">
        <v>328</v>
      </c>
      <c r="C2788" s="5" t="s">
        <v>8329</v>
      </c>
      <c r="D2788" s="5" t="s">
        <v>468</v>
      </c>
      <c r="E2788" s="5" t="s">
        <v>8330</v>
      </c>
      <c r="F2788" s="6" t="s">
        <v>8331</v>
      </c>
    </row>
    <row r="2789">
      <c r="A2789" s="5" t="s">
        <v>25</v>
      </c>
      <c r="B2789" s="5" t="s">
        <v>328</v>
      </c>
      <c r="C2789" s="5" t="s">
        <v>8332</v>
      </c>
      <c r="D2789" s="5" t="s">
        <v>468</v>
      </c>
      <c r="E2789" s="5" t="s">
        <v>8333</v>
      </c>
      <c r="F2789" s="6" t="s">
        <v>8334</v>
      </c>
    </row>
    <row r="2790">
      <c r="A2790" s="5" t="s">
        <v>25</v>
      </c>
      <c r="B2790" s="5" t="s">
        <v>328</v>
      </c>
      <c r="C2790" s="5" t="s">
        <v>8335</v>
      </c>
      <c r="D2790" s="5" t="s">
        <v>468</v>
      </c>
      <c r="E2790" s="5" t="s">
        <v>8336</v>
      </c>
      <c r="F2790" s="6" t="s">
        <v>8337</v>
      </c>
    </row>
    <row r="2791">
      <c r="A2791" s="5" t="s">
        <v>25</v>
      </c>
      <c r="B2791" s="5" t="s">
        <v>328</v>
      </c>
      <c r="C2791" s="5" t="s">
        <v>8338</v>
      </c>
      <c r="D2791" s="5" t="s">
        <v>468</v>
      </c>
      <c r="E2791" s="5" t="s">
        <v>8339</v>
      </c>
      <c r="F2791" s="6" t="s">
        <v>8340</v>
      </c>
    </row>
    <row r="2792">
      <c r="A2792" s="5" t="s">
        <v>25</v>
      </c>
      <c r="B2792" s="5" t="s">
        <v>328</v>
      </c>
      <c r="C2792" s="5" t="s">
        <v>8341</v>
      </c>
      <c r="D2792" s="5" t="s">
        <v>468</v>
      </c>
      <c r="E2792" s="5" t="s">
        <v>8342</v>
      </c>
      <c r="F2792" s="6" t="s">
        <v>8343</v>
      </c>
    </row>
    <row r="2793">
      <c r="A2793" s="5" t="s">
        <v>25</v>
      </c>
      <c r="B2793" s="5" t="s">
        <v>328</v>
      </c>
      <c r="C2793" s="5" t="s">
        <v>8344</v>
      </c>
      <c r="D2793" s="5" t="s">
        <v>468</v>
      </c>
      <c r="E2793" s="5" t="s">
        <v>8345</v>
      </c>
      <c r="F2793" s="6" t="s">
        <v>8346</v>
      </c>
    </row>
    <row r="2794">
      <c r="A2794" s="5" t="s">
        <v>25</v>
      </c>
      <c r="B2794" s="5" t="s">
        <v>328</v>
      </c>
      <c r="C2794" s="5" t="s">
        <v>8347</v>
      </c>
      <c r="D2794" s="5" t="s">
        <v>468</v>
      </c>
      <c r="E2794" s="5" t="s">
        <v>8348</v>
      </c>
      <c r="F2794" s="6" t="s">
        <v>8349</v>
      </c>
    </row>
    <row r="2795">
      <c r="A2795" s="5" t="s">
        <v>25</v>
      </c>
      <c r="B2795" s="5" t="s">
        <v>328</v>
      </c>
      <c r="C2795" s="5" t="s">
        <v>8350</v>
      </c>
      <c r="D2795" s="5" t="s">
        <v>468</v>
      </c>
      <c r="E2795" s="5" t="s">
        <v>8351</v>
      </c>
      <c r="F2795" s="6" t="s">
        <v>8352</v>
      </c>
    </row>
    <row r="2796">
      <c r="A2796" s="5" t="s">
        <v>25</v>
      </c>
      <c r="B2796" s="5" t="s">
        <v>328</v>
      </c>
      <c r="C2796" s="5" t="s">
        <v>8353</v>
      </c>
      <c r="D2796" s="5" t="s">
        <v>468</v>
      </c>
      <c r="E2796" s="5" t="s">
        <v>8354</v>
      </c>
      <c r="F2796" s="6" t="s">
        <v>8355</v>
      </c>
    </row>
    <row r="2797">
      <c r="A2797" s="5" t="s">
        <v>25</v>
      </c>
      <c r="B2797" s="5" t="s">
        <v>328</v>
      </c>
      <c r="C2797" s="5" t="s">
        <v>8356</v>
      </c>
      <c r="D2797" s="5" t="s">
        <v>468</v>
      </c>
      <c r="E2797" s="5" t="s">
        <v>8357</v>
      </c>
      <c r="F2797" s="6" t="s">
        <v>8358</v>
      </c>
    </row>
    <row r="2798">
      <c r="A2798" s="5" t="s">
        <v>25</v>
      </c>
      <c r="B2798" s="5" t="s">
        <v>328</v>
      </c>
      <c r="C2798" s="5" t="s">
        <v>8359</v>
      </c>
      <c r="D2798" s="5" t="s">
        <v>468</v>
      </c>
      <c r="E2798" s="5"/>
      <c r="F2798" s="6" t="s">
        <v>8360</v>
      </c>
    </row>
    <row r="2799">
      <c r="A2799" s="5" t="s">
        <v>25</v>
      </c>
      <c r="B2799" s="5" t="s">
        <v>328</v>
      </c>
      <c r="C2799" s="5" t="s">
        <v>8361</v>
      </c>
      <c r="D2799" s="5" t="s">
        <v>468</v>
      </c>
      <c r="E2799" s="5" t="s">
        <v>8362</v>
      </c>
      <c r="F2799" s="6" t="s">
        <v>8363</v>
      </c>
    </row>
    <row r="2800">
      <c r="A2800" s="5" t="s">
        <v>25</v>
      </c>
      <c r="B2800" s="5" t="s">
        <v>328</v>
      </c>
      <c r="C2800" s="5" t="s">
        <v>8364</v>
      </c>
      <c r="D2800" s="5" t="s">
        <v>468</v>
      </c>
      <c r="E2800" s="5"/>
      <c r="F2800" s="6" t="s">
        <v>8365</v>
      </c>
    </row>
    <row r="2801">
      <c r="A2801" s="5" t="s">
        <v>25</v>
      </c>
      <c r="B2801" s="5" t="s">
        <v>328</v>
      </c>
      <c r="C2801" s="5" t="s">
        <v>8366</v>
      </c>
      <c r="D2801" s="5" t="s">
        <v>468</v>
      </c>
      <c r="E2801" s="5" t="s">
        <v>8367</v>
      </c>
      <c r="F2801" s="6" t="s">
        <v>8368</v>
      </c>
    </row>
    <row r="2802">
      <c r="A2802" s="5" t="s">
        <v>25</v>
      </c>
      <c r="B2802" s="5" t="s">
        <v>329</v>
      </c>
      <c r="C2802" s="5" t="s">
        <v>8369</v>
      </c>
      <c r="D2802" s="5" t="s">
        <v>468</v>
      </c>
      <c r="E2802" s="5" t="s">
        <v>8370</v>
      </c>
      <c r="F2802" s="6" t="s">
        <v>8371</v>
      </c>
    </row>
    <row r="2803">
      <c r="A2803" s="5" t="s">
        <v>25</v>
      </c>
      <c r="B2803" s="5" t="s">
        <v>329</v>
      </c>
      <c r="C2803" s="5" t="s">
        <v>8372</v>
      </c>
      <c r="D2803" s="5" t="s">
        <v>468</v>
      </c>
      <c r="E2803" s="5" t="s">
        <v>8373</v>
      </c>
      <c r="F2803" s="6" t="s">
        <v>8374</v>
      </c>
    </row>
    <row r="2804">
      <c r="A2804" s="5" t="s">
        <v>25</v>
      </c>
      <c r="B2804" s="5" t="s">
        <v>329</v>
      </c>
      <c r="C2804" s="5" t="s">
        <v>8375</v>
      </c>
      <c r="D2804" s="5" t="s">
        <v>468</v>
      </c>
      <c r="E2804" s="5" t="s">
        <v>8376</v>
      </c>
      <c r="F2804" s="6" t="s">
        <v>8377</v>
      </c>
    </row>
    <row r="2805">
      <c r="A2805" s="5" t="s">
        <v>25</v>
      </c>
      <c r="B2805" s="5" t="s">
        <v>329</v>
      </c>
      <c r="C2805" s="5" t="s">
        <v>8378</v>
      </c>
      <c r="D2805" s="5" t="s">
        <v>468</v>
      </c>
      <c r="E2805" s="5" t="s">
        <v>8379</v>
      </c>
      <c r="F2805" s="6" t="s">
        <v>8380</v>
      </c>
    </row>
    <row r="2806">
      <c r="A2806" s="5" t="s">
        <v>25</v>
      </c>
      <c r="B2806" s="5" t="s">
        <v>329</v>
      </c>
      <c r="C2806" s="5" t="s">
        <v>8381</v>
      </c>
      <c r="D2806" s="5" t="s">
        <v>468</v>
      </c>
      <c r="E2806" s="5" t="s">
        <v>8382</v>
      </c>
      <c r="F2806" s="6" t="s">
        <v>8383</v>
      </c>
    </row>
    <row r="2807">
      <c r="A2807" s="5" t="s">
        <v>25</v>
      </c>
      <c r="B2807" s="5" t="s">
        <v>329</v>
      </c>
      <c r="C2807" s="5" t="s">
        <v>8384</v>
      </c>
      <c r="D2807" s="5" t="s">
        <v>468</v>
      </c>
      <c r="E2807" s="5" t="s">
        <v>8385</v>
      </c>
      <c r="F2807" s="6" t="s">
        <v>8386</v>
      </c>
    </row>
    <row r="2808">
      <c r="A2808" s="5" t="s">
        <v>25</v>
      </c>
      <c r="B2808" s="5" t="s">
        <v>329</v>
      </c>
      <c r="C2808" s="5" t="s">
        <v>8387</v>
      </c>
      <c r="D2808" s="5" t="s">
        <v>468</v>
      </c>
      <c r="E2808" s="5" t="s">
        <v>8388</v>
      </c>
      <c r="F2808" s="6" t="s">
        <v>8389</v>
      </c>
    </row>
    <row r="2809">
      <c r="A2809" s="5" t="s">
        <v>25</v>
      </c>
      <c r="B2809" s="5" t="s">
        <v>329</v>
      </c>
      <c r="C2809" s="5" t="s">
        <v>8390</v>
      </c>
      <c r="D2809" s="5" t="s">
        <v>468</v>
      </c>
      <c r="E2809" s="5"/>
      <c r="F2809" s="6" t="s">
        <v>8391</v>
      </c>
    </row>
    <row r="2810">
      <c r="A2810" s="5" t="s">
        <v>25</v>
      </c>
      <c r="B2810" s="5" t="s">
        <v>329</v>
      </c>
      <c r="C2810" s="5" t="s">
        <v>8392</v>
      </c>
      <c r="D2810" s="5" t="s">
        <v>468</v>
      </c>
      <c r="E2810" s="5" t="s">
        <v>8393</v>
      </c>
      <c r="F2810" s="6" t="s">
        <v>8394</v>
      </c>
    </row>
    <row r="2811">
      <c r="A2811" s="5" t="s">
        <v>25</v>
      </c>
      <c r="B2811" s="5" t="s">
        <v>329</v>
      </c>
      <c r="C2811" s="5" t="s">
        <v>8395</v>
      </c>
      <c r="D2811" s="5" t="s">
        <v>468</v>
      </c>
      <c r="E2811" s="5" t="s">
        <v>8396</v>
      </c>
      <c r="F2811" s="6" t="s">
        <v>8397</v>
      </c>
    </row>
    <row r="2812">
      <c r="A2812" s="5" t="s">
        <v>25</v>
      </c>
      <c r="B2812" s="5" t="s">
        <v>329</v>
      </c>
      <c r="C2812" s="5" t="s">
        <v>8398</v>
      </c>
      <c r="D2812" s="5" t="s">
        <v>468</v>
      </c>
      <c r="E2812" s="5" t="s">
        <v>8399</v>
      </c>
      <c r="F2812" s="6" t="s">
        <v>8400</v>
      </c>
    </row>
    <row r="2813">
      <c r="A2813" s="5" t="s">
        <v>25</v>
      </c>
      <c r="B2813" s="5" t="s">
        <v>329</v>
      </c>
      <c r="C2813" s="5" t="s">
        <v>8401</v>
      </c>
      <c r="D2813" s="5" t="s">
        <v>468</v>
      </c>
      <c r="E2813" s="5" t="s">
        <v>8402</v>
      </c>
      <c r="F2813" s="6" t="s">
        <v>8403</v>
      </c>
    </row>
    <row r="2814">
      <c r="A2814" s="5" t="s">
        <v>25</v>
      </c>
      <c r="B2814" s="5" t="s">
        <v>329</v>
      </c>
      <c r="C2814" s="5" t="s">
        <v>8404</v>
      </c>
      <c r="D2814" s="5" t="s">
        <v>468</v>
      </c>
      <c r="E2814" s="5" t="s">
        <v>8405</v>
      </c>
      <c r="F2814" s="6" t="s">
        <v>8406</v>
      </c>
    </row>
    <row r="2815">
      <c r="A2815" s="5" t="s">
        <v>25</v>
      </c>
      <c r="B2815" s="5" t="s">
        <v>329</v>
      </c>
      <c r="C2815" s="5" t="s">
        <v>8407</v>
      </c>
      <c r="D2815" s="5" t="s">
        <v>458</v>
      </c>
      <c r="E2815" s="5"/>
      <c r="F2815" s="6" t="s">
        <v>8408</v>
      </c>
    </row>
    <row r="2816">
      <c r="A2816" s="5" t="s">
        <v>25</v>
      </c>
      <c r="B2816" s="5" t="s">
        <v>329</v>
      </c>
      <c r="C2816" s="5" t="s">
        <v>8409</v>
      </c>
      <c r="D2816" s="5" t="s">
        <v>468</v>
      </c>
      <c r="E2816" s="5" t="s">
        <v>8410</v>
      </c>
      <c r="F2816" s="6" t="s">
        <v>8411</v>
      </c>
    </row>
    <row r="2817">
      <c r="A2817" s="5" t="s">
        <v>25</v>
      </c>
      <c r="B2817" s="5" t="s">
        <v>329</v>
      </c>
      <c r="C2817" s="5" t="s">
        <v>8412</v>
      </c>
      <c r="D2817" s="5" t="s">
        <v>468</v>
      </c>
      <c r="E2817" s="5" t="s">
        <v>8413</v>
      </c>
      <c r="F2817" s="6" t="s">
        <v>8414</v>
      </c>
    </row>
    <row r="2818">
      <c r="A2818" s="5" t="s">
        <v>25</v>
      </c>
      <c r="B2818" s="5" t="s">
        <v>329</v>
      </c>
      <c r="C2818" s="5" t="s">
        <v>8415</v>
      </c>
      <c r="D2818" s="5" t="s">
        <v>468</v>
      </c>
      <c r="E2818" s="5" t="s">
        <v>8416</v>
      </c>
      <c r="F2818" s="6" t="s">
        <v>8417</v>
      </c>
    </row>
    <row r="2819">
      <c r="A2819" s="5" t="s">
        <v>25</v>
      </c>
      <c r="B2819" s="5" t="s">
        <v>329</v>
      </c>
      <c r="C2819" s="5" t="s">
        <v>8418</v>
      </c>
      <c r="D2819" s="5" t="s">
        <v>468</v>
      </c>
      <c r="E2819" s="5" t="s">
        <v>8419</v>
      </c>
      <c r="F2819" s="6" t="s">
        <v>8420</v>
      </c>
    </row>
    <row r="2820">
      <c r="A2820" s="5" t="s">
        <v>25</v>
      </c>
      <c r="B2820" s="5" t="s">
        <v>329</v>
      </c>
      <c r="C2820" s="5" t="s">
        <v>8421</v>
      </c>
      <c r="D2820" s="5" t="s">
        <v>468</v>
      </c>
      <c r="E2820" s="5" t="s">
        <v>8422</v>
      </c>
      <c r="F2820" s="6" t="s">
        <v>8423</v>
      </c>
    </row>
    <row r="2821">
      <c r="A2821" s="5" t="s">
        <v>25</v>
      </c>
      <c r="B2821" s="5" t="s">
        <v>329</v>
      </c>
      <c r="C2821" s="5" t="s">
        <v>8424</v>
      </c>
      <c r="D2821" s="5" t="s">
        <v>468</v>
      </c>
      <c r="E2821" s="5" t="s">
        <v>8425</v>
      </c>
      <c r="F2821" s="6" t="s">
        <v>8426</v>
      </c>
    </row>
    <row r="2822">
      <c r="A2822" s="5" t="s">
        <v>25</v>
      </c>
      <c r="B2822" s="5" t="s">
        <v>329</v>
      </c>
      <c r="C2822" s="5" t="s">
        <v>8427</v>
      </c>
      <c r="D2822" s="5" t="s">
        <v>468</v>
      </c>
      <c r="E2822" s="5" t="s">
        <v>8428</v>
      </c>
      <c r="F2822" s="6" t="s">
        <v>8429</v>
      </c>
    </row>
    <row r="2823">
      <c r="A2823" s="5" t="s">
        <v>25</v>
      </c>
      <c r="B2823" s="5" t="s">
        <v>329</v>
      </c>
      <c r="C2823" s="5" t="s">
        <v>329</v>
      </c>
      <c r="D2823" s="5" t="s">
        <v>468</v>
      </c>
      <c r="E2823" s="5" t="s">
        <v>8430</v>
      </c>
      <c r="F2823" s="6" t="s">
        <v>8431</v>
      </c>
    </row>
    <row r="2824">
      <c r="A2824" s="5" t="s">
        <v>25</v>
      </c>
      <c r="B2824" s="5" t="s">
        <v>329</v>
      </c>
      <c r="C2824" s="5" t="s">
        <v>8432</v>
      </c>
      <c r="D2824" s="5" t="s">
        <v>468</v>
      </c>
      <c r="E2824" s="5" t="s">
        <v>7564</v>
      </c>
      <c r="F2824" s="6" t="s">
        <v>8433</v>
      </c>
    </row>
    <row r="2825">
      <c r="A2825" s="5" t="s">
        <v>25</v>
      </c>
      <c r="B2825" s="5" t="s">
        <v>329</v>
      </c>
      <c r="C2825" s="5" t="s">
        <v>8434</v>
      </c>
      <c r="D2825" s="5" t="s">
        <v>468</v>
      </c>
      <c r="E2825" s="5" t="s">
        <v>8435</v>
      </c>
      <c r="F2825" s="6" t="s">
        <v>8436</v>
      </c>
    </row>
    <row r="2826">
      <c r="A2826" s="5" t="s">
        <v>25</v>
      </c>
      <c r="B2826" s="5" t="s">
        <v>330</v>
      </c>
      <c r="C2826" s="5" t="s">
        <v>8437</v>
      </c>
      <c r="D2826" s="5" t="s">
        <v>548</v>
      </c>
      <c r="E2826" s="5" t="s">
        <v>8438</v>
      </c>
      <c r="F2826" s="6" t="s">
        <v>8439</v>
      </c>
    </row>
    <row r="2827">
      <c r="A2827" s="5" t="s">
        <v>25</v>
      </c>
      <c r="B2827" s="5" t="s">
        <v>330</v>
      </c>
      <c r="C2827" s="5" t="s">
        <v>8440</v>
      </c>
      <c r="D2827" s="5" t="s">
        <v>468</v>
      </c>
      <c r="E2827" s="5" t="s">
        <v>8441</v>
      </c>
      <c r="F2827" s="6" t="s">
        <v>8442</v>
      </c>
    </row>
    <row r="2828">
      <c r="A2828" s="5" t="s">
        <v>25</v>
      </c>
      <c r="B2828" s="5" t="s">
        <v>330</v>
      </c>
      <c r="C2828" s="5" t="s">
        <v>8443</v>
      </c>
      <c r="D2828" s="5" t="s">
        <v>548</v>
      </c>
      <c r="E2828" s="5" t="s">
        <v>8444</v>
      </c>
      <c r="F2828" s="6" t="s">
        <v>8445</v>
      </c>
    </row>
    <row r="2829">
      <c r="A2829" s="5" t="s">
        <v>25</v>
      </c>
      <c r="B2829" s="5" t="s">
        <v>330</v>
      </c>
      <c r="C2829" s="5" t="s">
        <v>330</v>
      </c>
      <c r="D2829" s="5" t="s">
        <v>468</v>
      </c>
      <c r="E2829" s="5" t="s">
        <v>8446</v>
      </c>
      <c r="F2829" s="6" t="s">
        <v>8447</v>
      </c>
    </row>
    <row r="2830">
      <c r="A2830" s="5" t="s">
        <v>25</v>
      </c>
      <c r="B2830" s="5" t="s">
        <v>330</v>
      </c>
      <c r="C2830" s="5" t="s">
        <v>8448</v>
      </c>
      <c r="D2830" s="5" t="s">
        <v>468</v>
      </c>
      <c r="E2830" s="5" t="s">
        <v>8449</v>
      </c>
      <c r="F2830" s="6" t="s">
        <v>8450</v>
      </c>
    </row>
    <row r="2831">
      <c r="A2831" s="5" t="s">
        <v>25</v>
      </c>
      <c r="B2831" s="5" t="s">
        <v>330</v>
      </c>
      <c r="C2831" s="5" t="s">
        <v>8451</v>
      </c>
      <c r="D2831" s="5" t="s">
        <v>468</v>
      </c>
      <c r="E2831" s="5" t="s">
        <v>8236</v>
      </c>
      <c r="F2831" s="6" t="s">
        <v>8452</v>
      </c>
    </row>
    <row r="2832">
      <c r="A2832" s="5" t="s">
        <v>25</v>
      </c>
      <c r="B2832" s="5" t="s">
        <v>330</v>
      </c>
      <c r="C2832" s="5" t="s">
        <v>8453</v>
      </c>
      <c r="D2832" s="5" t="s">
        <v>468</v>
      </c>
      <c r="E2832" s="5" t="s">
        <v>8454</v>
      </c>
      <c r="F2832" s="6" t="s">
        <v>8455</v>
      </c>
    </row>
    <row r="2833">
      <c r="A2833" s="5" t="s">
        <v>25</v>
      </c>
      <c r="B2833" s="5" t="s">
        <v>330</v>
      </c>
      <c r="C2833" s="5" t="s">
        <v>8456</v>
      </c>
      <c r="D2833" s="5" t="s">
        <v>468</v>
      </c>
      <c r="E2833" s="5" t="s">
        <v>8457</v>
      </c>
      <c r="F2833" s="6" t="s">
        <v>8458</v>
      </c>
    </row>
    <row r="2834">
      <c r="A2834" s="5" t="s">
        <v>25</v>
      </c>
      <c r="B2834" s="5" t="s">
        <v>331</v>
      </c>
      <c r="C2834" s="5" t="s">
        <v>331</v>
      </c>
      <c r="D2834" s="5" t="s">
        <v>468</v>
      </c>
      <c r="E2834" s="5"/>
      <c r="F2834" s="6" t="s">
        <v>8459</v>
      </c>
    </row>
    <row r="2835">
      <c r="A2835" s="5" t="s">
        <v>25</v>
      </c>
      <c r="B2835" s="5" t="s">
        <v>331</v>
      </c>
      <c r="C2835" s="5" t="s">
        <v>8460</v>
      </c>
      <c r="D2835" s="5" t="s">
        <v>468</v>
      </c>
      <c r="E2835" s="5" t="s">
        <v>8461</v>
      </c>
      <c r="F2835" s="6" t="s">
        <v>8462</v>
      </c>
    </row>
    <row r="2836">
      <c r="A2836" s="5" t="s">
        <v>25</v>
      </c>
      <c r="B2836" s="5" t="s">
        <v>331</v>
      </c>
      <c r="C2836" s="5" t="s">
        <v>8463</v>
      </c>
      <c r="D2836" s="5" t="s">
        <v>468</v>
      </c>
      <c r="E2836" s="5" t="s">
        <v>8464</v>
      </c>
      <c r="F2836" s="6" t="s">
        <v>8465</v>
      </c>
    </row>
    <row r="2837">
      <c r="A2837" s="5" t="s">
        <v>25</v>
      </c>
      <c r="B2837" s="5" t="s">
        <v>331</v>
      </c>
      <c r="C2837" s="5" t="s">
        <v>8466</v>
      </c>
      <c r="D2837" s="5" t="s">
        <v>468</v>
      </c>
      <c r="E2837" s="5" t="s">
        <v>8467</v>
      </c>
      <c r="F2837" s="6" t="s">
        <v>8468</v>
      </c>
    </row>
    <row r="2838">
      <c r="A2838" s="5" t="s">
        <v>25</v>
      </c>
      <c r="B2838" s="5" t="s">
        <v>331</v>
      </c>
      <c r="C2838" s="5" t="s">
        <v>8469</v>
      </c>
      <c r="D2838" s="5" t="s">
        <v>468</v>
      </c>
      <c r="E2838" s="5" t="s">
        <v>8470</v>
      </c>
      <c r="F2838" s="6" t="s">
        <v>8471</v>
      </c>
    </row>
    <row r="2839">
      <c r="A2839" s="5" t="s">
        <v>25</v>
      </c>
      <c r="B2839" s="5" t="s">
        <v>331</v>
      </c>
      <c r="C2839" s="5" t="s">
        <v>8472</v>
      </c>
      <c r="D2839" s="5" t="s">
        <v>468</v>
      </c>
      <c r="E2839" s="5" t="s">
        <v>7329</v>
      </c>
      <c r="F2839" s="6" t="s">
        <v>8473</v>
      </c>
    </row>
    <row r="2840">
      <c r="A2840" s="5" t="s">
        <v>25</v>
      </c>
      <c r="B2840" s="5" t="s">
        <v>332</v>
      </c>
      <c r="C2840" s="5" t="s">
        <v>8474</v>
      </c>
      <c r="D2840" s="5" t="s">
        <v>468</v>
      </c>
      <c r="E2840" s="5" t="s">
        <v>8475</v>
      </c>
      <c r="F2840" s="6" t="s">
        <v>8476</v>
      </c>
    </row>
    <row r="2841">
      <c r="A2841" s="5" t="s">
        <v>25</v>
      </c>
      <c r="B2841" s="5" t="s">
        <v>332</v>
      </c>
      <c r="C2841" s="5" t="s">
        <v>8477</v>
      </c>
      <c r="D2841" s="5" t="s">
        <v>468</v>
      </c>
      <c r="E2841" s="5" t="s">
        <v>8478</v>
      </c>
      <c r="F2841" s="6" t="s">
        <v>8479</v>
      </c>
    </row>
    <row r="2842">
      <c r="A2842" s="5" t="s">
        <v>25</v>
      </c>
      <c r="B2842" s="5" t="s">
        <v>332</v>
      </c>
      <c r="C2842" s="5" t="s">
        <v>8480</v>
      </c>
      <c r="D2842" s="5" t="s">
        <v>458</v>
      </c>
      <c r="E2842" s="5" t="s">
        <v>8481</v>
      </c>
      <c r="F2842" s="6" t="s">
        <v>8482</v>
      </c>
    </row>
    <row r="2843">
      <c r="A2843" s="5" t="s">
        <v>25</v>
      </c>
      <c r="B2843" s="5" t="s">
        <v>332</v>
      </c>
      <c r="C2843" s="5" t="s">
        <v>8483</v>
      </c>
      <c r="D2843" s="5" t="s">
        <v>458</v>
      </c>
      <c r="E2843" s="5" t="s">
        <v>8484</v>
      </c>
      <c r="F2843" s="6" t="s">
        <v>8485</v>
      </c>
    </row>
    <row r="2844">
      <c r="A2844" s="5" t="s">
        <v>25</v>
      </c>
      <c r="B2844" s="5" t="s">
        <v>332</v>
      </c>
      <c r="C2844" s="5" t="s">
        <v>8486</v>
      </c>
      <c r="D2844" s="5" t="s">
        <v>468</v>
      </c>
      <c r="E2844" s="5" t="s">
        <v>8487</v>
      </c>
      <c r="F2844" s="6" t="s">
        <v>8488</v>
      </c>
    </row>
    <row r="2845">
      <c r="A2845" s="5" t="s">
        <v>25</v>
      </c>
      <c r="B2845" s="5" t="s">
        <v>333</v>
      </c>
      <c r="C2845" s="5" t="s">
        <v>8489</v>
      </c>
      <c r="D2845" s="5" t="s">
        <v>468</v>
      </c>
      <c r="E2845" s="5" t="s">
        <v>8490</v>
      </c>
      <c r="F2845" s="6" t="s">
        <v>8491</v>
      </c>
    </row>
    <row r="2846">
      <c r="A2846" s="5" t="s">
        <v>25</v>
      </c>
      <c r="B2846" s="5" t="s">
        <v>333</v>
      </c>
      <c r="C2846" s="5" t="s">
        <v>8492</v>
      </c>
      <c r="D2846" s="5" t="s">
        <v>468</v>
      </c>
      <c r="E2846" s="5" t="s">
        <v>8493</v>
      </c>
      <c r="F2846" s="6" t="s">
        <v>8494</v>
      </c>
    </row>
    <row r="2847">
      <c r="A2847" s="5" t="s">
        <v>25</v>
      </c>
      <c r="B2847" s="5" t="s">
        <v>333</v>
      </c>
      <c r="C2847" s="5" t="s">
        <v>8495</v>
      </c>
      <c r="D2847" s="5" t="s">
        <v>468</v>
      </c>
      <c r="E2847" s="5" t="s">
        <v>8496</v>
      </c>
      <c r="F2847" s="6" t="s">
        <v>8497</v>
      </c>
    </row>
    <row r="2848">
      <c r="A2848" s="5" t="s">
        <v>25</v>
      </c>
      <c r="B2848" s="5" t="s">
        <v>333</v>
      </c>
      <c r="C2848" s="5" t="s">
        <v>8498</v>
      </c>
      <c r="D2848" s="5" t="s">
        <v>468</v>
      </c>
      <c r="E2848" s="5" t="s">
        <v>8499</v>
      </c>
      <c r="F2848" s="6" t="s">
        <v>8500</v>
      </c>
    </row>
    <row r="2849">
      <c r="A2849" s="5" t="s">
        <v>25</v>
      </c>
      <c r="B2849" s="5" t="s">
        <v>333</v>
      </c>
      <c r="C2849" s="5" t="s">
        <v>8501</v>
      </c>
      <c r="D2849" s="5" t="s">
        <v>468</v>
      </c>
      <c r="E2849" s="5" t="s">
        <v>8502</v>
      </c>
      <c r="F2849" s="6" t="s">
        <v>8503</v>
      </c>
    </row>
    <row r="2850">
      <c r="A2850" s="5" t="s">
        <v>25</v>
      </c>
      <c r="B2850" s="5" t="s">
        <v>333</v>
      </c>
      <c r="C2850" s="5" t="s">
        <v>8504</v>
      </c>
      <c r="D2850" s="5" t="s">
        <v>468</v>
      </c>
      <c r="E2850" s="5" t="s">
        <v>8505</v>
      </c>
      <c r="F2850" s="6" t="s">
        <v>8506</v>
      </c>
    </row>
    <row r="2851">
      <c r="A2851" s="5" t="s">
        <v>25</v>
      </c>
      <c r="B2851" s="5" t="s">
        <v>333</v>
      </c>
      <c r="C2851" s="5" t="s">
        <v>8507</v>
      </c>
      <c r="D2851" s="5" t="s">
        <v>468</v>
      </c>
      <c r="E2851" s="5" t="s">
        <v>8508</v>
      </c>
      <c r="F2851" s="6" t="s">
        <v>8509</v>
      </c>
    </row>
    <row r="2852">
      <c r="A2852" s="5" t="s">
        <v>25</v>
      </c>
      <c r="B2852" s="5" t="s">
        <v>333</v>
      </c>
      <c r="C2852" s="5" t="s">
        <v>8510</v>
      </c>
      <c r="D2852" s="5" t="s">
        <v>468</v>
      </c>
      <c r="E2852" s="5" t="s">
        <v>8511</v>
      </c>
      <c r="F2852" s="6" t="s">
        <v>8512</v>
      </c>
    </row>
    <row r="2853">
      <c r="A2853" s="5" t="s">
        <v>25</v>
      </c>
      <c r="B2853" s="5" t="s">
        <v>333</v>
      </c>
      <c r="C2853" s="5" t="s">
        <v>8513</v>
      </c>
      <c r="D2853" s="5" t="s">
        <v>468</v>
      </c>
      <c r="E2853" s="5" t="s">
        <v>8514</v>
      </c>
      <c r="F2853" s="6" t="s">
        <v>8515</v>
      </c>
    </row>
    <row r="2854">
      <c r="A2854" s="5" t="s">
        <v>25</v>
      </c>
      <c r="B2854" s="5" t="s">
        <v>333</v>
      </c>
      <c r="C2854" s="5" t="s">
        <v>8516</v>
      </c>
      <c r="D2854" s="5" t="s">
        <v>468</v>
      </c>
      <c r="E2854" s="5" t="s">
        <v>8517</v>
      </c>
      <c r="F2854" s="6" t="s">
        <v>8518</v>
      </c>
    </row>
    <row r="2855">
      <c r="A2855" s="5" t="s">
        <v>25</v>
      </c>
      <c r="B2855" s="5" t="s">
        <v>333</v>
      </c>
      <c r="C2855" s="5" t="s">
        <v>8519</v>
      </c>
      <c r="D2855" s="5" t="s">
        <v>468</v>
      </c>
      <c r="E2855" s="5" t="s">
        <v>8520</v>
      </c>
      <c r="F2855" s="6" t="s">
        <v>8521</v>
      </c>
    </row>
    <row r="2856">
      <c r="A2856" s="5" t="s">
        <v>25</v>
      </c>
      <c r="B2856" s="5" t="s">
        <v>333</v>
      </c>
      <c r="C2856" s="5" t="s">
        <v>8522</v>
      </c>
      <c r="D2856" s="5" t="s">
        <v>468</v>
      </c>
      <c r="E2856" s="5" t="s">
        <v>8523</v>
      </c>
      <c r="F2856" s="6" t="s">
        <v>8524</v>
      </c>
    </row>
    <row r="2857">
      <c r="A2857" s="5" t="s">
        <v>25</v>
      </c>
      <c r="B2857" s="5" t="s">
        <v>333</v>
      </c>
      <c r="C2857" s="5" t="s">
        <v>8525</v>
      </c>
      <c r="D2857" s="5" t="s">
        <v>468</v>
      </c>
      <c r="E2857" s="5" t="s">
        <v>8526</v>
      </c>
      <c r="F2857" s="6" t="s">
        <v>8527</v>
      </c>
    </row>
    <row r="2858">
      <c r="A2858" s="5" t="s">
        <v>25</v>
      </c>
      <c r="B2858" s="5" t="s">
        <v>334</v>
      </c>
      <c r="C2858" s="5" t="s">
        <v>8528</v>
      </c>
      <c r="D2858" s="5" t="s">
        <v>468</v>
      </c>
      <c r="E2858" s="5" t="s">
        <v>8529</v>
      </c>
      <c r="F2858" s="6" t="s">
        <v>8530</v>
      </c>
    </row>
    <row r="2859">
      <c r="A2859" s="5" t="s">
        <v>25</v>
      </c>
      <c r="B2859" s="5" t="s">
        <v>334</v>
      </c>
      <c r="C2859" s="5" t="s">
        <v>8531</v>
      </c>
      <c r="D2859" s="5" t="s">
        <v>468</v>
      </c>
      <c r="E2859" s="5" t="s">
        <v>8532</v>
      </c>
      <c r="F2859" s="6" t="s">
        <v>8533</v>
      </c>
    </row>
    <row r="2860">
      <c r="A2860" s="5" t="s">
        <v>25</v>
      </c>
      <c r="B2860" s="5" t="s">
        <v>334</v>
      </c>
      <c r="C2860" s="5" t="s">
        <v>8534</v>
      </c>
      <c r="D2860" s="5" t="s">
        <v>468</v>
      </c>
      <c r="E2860" s="5" t="s">
        <v>8535</v>
      </c>
      <c r="F2860" s="6" t="s">
        <v>8536</v>
      </c>
    </row>
    <row r="2861">
      <c r="A2861" s="5" t="s">
        <v>25</v>
      </c>
      <c r="B2861" s="5" t="s">
        <v>334</v>
      </c>
      <c r="C2861" s="5" t="s">
        <v>8537</v>
      </c>
      <c r="D2861" s="5" t="s">
        <v>468</v>
      </c>
      <c r="E2861" s="5" t="s">
        <v>8538</v>
      </c>
      <c r="F2861" s="6" t="s">
        <v>8539</v>
      </c>
    </row>
    <row r="2862">
      <c r="A2862" s="5" t="s">
        <v>25</v>
      </c>
      <c r="B2862" s="5" t="s">
        <v>335</v>
      </c>
      <c r="C2862" s="5" t="s">
        <v>8540</v>
      </c>
      <c r="D2862" s="5" t="s">
        <v>468</v>
      </c>
      <c r="E2862" s="5" t="s">
        <v>8541</v>
      </c>
      <c r="F2862" s="6" t="s">
        <v>8542</v>
      </c>
    </row>
    <row r="2863">
      <c r="A2863" s="5" t="s">
        <v>25</v>
      </c>
      <c r="B2863" s="5" t="s">
        <v>335</v>
      </c>
      <c r="C2863" s="5" t="s">
        <v>8543</v>
      </c>
      <c r="D2863" s="5" t="s">
        <v>548</v>
      </c>
      <c r="E2863" s="5" t="s">
        <v>8544</v>
      </c>
      <c r="F2863" s="6" t="s">
        <v>8545</v>
      </c>
    </row>
    <row r="2864">
      <c r="A2864" s="5" t="s">
        <v>25</v>
      </c>
      <c r="B2864" s="5" t="s">
        <v>335</v>
      </c>
      <c r="C2864" s="5" t="s">
        <v>8546</v>
      </c>
      <c r="D2864" s="5" t="s">
        <v>468</v>
      </c>
      <c r="E2864" s="5" t="s">
        <v>8547</v>
      </c>
      <c r="F2864" s="6" t="s">
        <v>8548</v>
      </c>
    </row>
    <row r="2865">
      <c r="A2865" s="5" t="s">
        <v>25</v>
      </c>
      <c r="B2865" s="5" t="s">
        <v>335</v>
      </c>
      <c r="C2865" s="5" t="s">
        <v>8549</v>
      </c>
      <c r="D2865" s="5" t="s">
        <v>468</v>
      </c>
      <c r="E2865" s="5" t="s">
        <v>8550</v>
      </c>
      <c r="F2865" s="6" t="s">
        <v>8551</v>
      </c>
    </row>
    <row r="2866">
      <c r="A2866" s="5" t="s">
        <v>25</v>
      </c>
      <c r="B2866" s="5" t="s">
        <v>335</v>
      </c>
      <c r="C2866" s="5" t="s">
        <v>8552</v>
      </c>
      <c r="D2866" s="5" t="s">
        <v>468</v>
      </c>
      <c r="E2866" s="5" t="s">
        <v>8553</v>
      </c>
      <c r="F2866" s="6" t="s">
        <v>8554</v>
      </c>
    </row>
    <row r="2867">
      <c r="A2867" s="5" t="s">
        <v>25</v>
      </c>
      <c r="B2867" s="5" t="s">
        <v>335</v>
      </c>
      <c r="C2867" s="5" t="s">
        <v>8555</v>
      </c>
      <c r="D2867" s="5" t="s">
        <v>468</v>
      </c>
      <c r="E2867" s="5" t="s">
        <v>8556</v>
      </c>
      <c r="F2867" s="6" t="s">
        <v>8557</v>
      </c>
    </row>
    <row r="2868">
      <c r="A2868" s="5" t="s">
        <v>25</v>
      </c>
      <c r="B2868" s="5" t="s">
        <v>335</v>
      </c>
      <c r="C2868" s="7" t="s">
        <v>8558</v>
      </c>
      <c r="D2868" s="5" t="s">
        <v>468</v>
      </c>
      <c r="E2868" s="5" t="s">
        <v>8559</v>
      </c>
      <c r="F2868" s="6" t="s">
        <v>8560</v>
      </c>
    </row>
    <row r="2869">
      <c r="A2869" s="5" t="s">
        <v>25</v>
      </c>
      <c r="B2869" s="5" t="s">
        <v>335</v>
      </c>
      <c r="C2869" s="5" t="s">
        <v>8561</v>
      </c>
      <c r="D2869" s="5" t="s">
        <v>468</v>
      </c>
      <c r="E2869" s="5" t="s">
        <v>8562</v>
      </c>
      <c r="F2869" s="6" t="s">
        <v>8563</v>
      </c>
    </row>
    <row r="2870">
      <c r="A2870" s="5" t="s">
        <v>25</v>
      </c>
      <c r="B2870" s="5" t="s">
        <v>335</v>
      </c>
      <c r="C2870" s="5" t="s">
        <v>8564</v>
      </c>
      <c r="D2870" s="5" t="s">
        <v>468</v>
      </c>
      <c r="E2870" s="5" t="s">
        <v>8565</v>
      </c>
      <c r="F2870" s="6" t="s">
        <v>8566</v>
      </c>
    </row>
    <row r="2871">
      <c r="A2871" s="5" t="s">
        <v>25</v>
      </c>
      <c r="B2871" s="5" t="s">
        <v>335</v>
      </c>
      <c r="C2871" s="5" t="s">
        <v>8567</v>
      </c>
      <c r="D2871" s="5" t="s">
        <v>468</v>
      </c>
      <c r="E2871" s="5" t="s">
        <v>8568</v>
      </c>
      <c r="F2871" s="6" t="s">
        <v>8569</v>
      </c>
    </row>
    <row r="2872">
      <c r="A2872" s="5" t="s">
        <v>25</v>
      </c>
      <c r="B2872" s="5" t="s">
        <v>335</v>
      </c>
      <c r="C2872" s="5" t="s">
        <v>8570</v>
      </c>
      <c r="D2872" s="5" t="s">
        <v>468</v>
      </c>
      <c r="E2872" s="5" t="s">
        <v>8571</v>
      </c>
      <c r="F2872" s="6" t="s">
        <v>8572</v>
      </c>
    </row>
    <row r="2873">
      <c r="A2873" s="5" t="s">
        <v>25</v>
      </c>
      <c r="B2873" s="5" t="s">
        <v>335</v>
      </c>
      <c r="C2873" s="5" t="s">
        <v>8573</v>
      </c>
      <c r="D2873" s="5" t="s">
        <v>468</v>
      </c>
      <c r="E2873" s="5" t="s">
        <v>8574</v>
      </c>
      <c r="F2873" s="6" t="s">
        <v>8575</v>
      </c>
    </row>
    <row r="2874">
      <c r="A2874" s="5" t="s">
        <v>25</v>
      </c>
      <c r="B2874" s="5" t="s">
        <v>335</v>
      </c>
      <c r="C2874" s="5" t="s">
        <v>8576</v>
      </c>
      <c r="D2874" s="5" t="s">
        <v>468</v>
      </c>
      <c r="E2874" s="5" t="s">
        <v>8577</v>
      </c>
      <c r="F2874" s="6" t="s">
        <v>8578</v>
      </c>
    </row>
    <row r="2875">
      <c r="A2875" s="5" t="s">
        <v>25</v>
      </c>
      <c r="B2875" s="5" t="s">
        <v>335</v>
      </c>
      <c r="C2875" s="5" t="s">
        <v>8579</v>
      </c>
      <c r="D2875" s="5" t="s">
        <v>468</v>
      </c>
      <c r="E2875" s="5" t="s">
        <v>8580</v>
      </c>
      <c r="F2875" s="6" t="s">
        <v>8581</v>
      </c>
    </row>
    <row r="2876">
      <c r="A2876" s="5" t="s">
        <v>25</v>
      </c>
      <c r="B2876" s="5" t="s">
        <v>335</v>
      </c>
      <c r="C2876" s="5" t="s">
        <v>8582</v>
      </c>
      <c r="D2876" s="5" t="s">
        <v>468</v>
      </c>
      <c r="E2876" s="5" t="s">
        <v>8538</v>
      </c>
      <c r="F2876" s="6" t="s">
        <v>8583</v>
      </c>
    </row>
    <row r="2877">
      <c r="A2877" s="5" t="s">
        <v>25</v>
      </c>
      <c r="B2877" s="5" t="s">
        <v>335</v>
      </c>
      <c r="C2877" s="5" t="s">
        <v>8584</v>
      </c>
      <c r="D2877" s="5" t="s">
        <v>468</v>
      </c>
      <c r="E2877" s="5" t="s">
        <v>8585</v>
      </c>
      <c r="F2877" s="6" t="s">
        <v>8586</v>
      </c>
    </row>
    <row r="2878">
      <c r="A2878" s="5" t="s">
        <v>25</v>
      </c>
      <c r="B2878" s="5" t="s">
        <v>335</v>
      </c>
      <c r="C2878" s="5" t="s">
        <v>8587</v>
      </c>
      <c r="D2878" s="5" t="s">
        <v>468</v>
      </c>
      <c r="E2878" s="5" t="s">
        <v>8588</v>
      </c>
      <c r="F2878" s="6" t="s">
        <v>8589</v>
      </c>
    </row>
    <row r="2879">
      <c r="A2879" s="5" t="s">
        <v>25</v>
      </c>
      <c r="B2879" s="5" t="s">
        <v>335</v>
      </c>
      <c r="C2879" s="5" t="s">
        <v>8590</v>
      </c>
      <c r="D2879" s="5" t="s">
        <v>468</v>
      </c>
      <c r="E2879" s="5" t="s">
        <v>8591</v>
      </c>
      <c r="F2879" s="6" t="s">
        <v>8592</v>
      </c>
    </row>
    <row r="2880">
      <c r="A2880" s="5" t="s">
        <v>25</v>
      </c>
      <c r="B2880" s="5" t="s">
        <v>335</v>
      </c>
      <c r="C2880" s="5" t="s">
        <v>8593</v>
      </c>
      <c r="D2880" s="5" t="s">
        <v>468</v>
      </c>
      <c r="E2880" s="5" t="s">
        <v>8594</v>
      </c>
      <c r="F2880" s="6" t="s">
        <v>8595</v>
      </c>
    </row>
    <row r="2881">
      <c r="A2881" s="5" t="s">
        <v>25</v>
      </c>
      <c r="B2881" s="5" t="s">
        <v>335</v>
      </c>
      <c r="C2881" s="5" t="s">
        <v>8596</v>
      </c>
      <c r="D2881" s="5" t="s">
        <v>468</v>
      </c>
      <c r="E2881" s="5" t="s">
        <v>8597</v>
      </c>
      <c r="F2881" s="6" t="s">
        <v>8598</v>
      </c>
    </row>
    <row r="2882">
      <c r="A2882" s="5" t="s">
        <v>25</v>
      </c>
      <c r="B2882" s="5" t="s">
        <v>335</v>
      </c>
      <c r="C2882" s="5" t="s">
        <v>8599</v>
      </c>
      <c r="D2882" s="5" t="s">
        <v>468</v>
      </c>
      <c r="E2882" s="5" t="s">
        <v>8553</v>
      </c>
      <c r="F2882" s="6" t="s">
        <v>8600</v>
      </c>
    </row>
    <row r="2883">
      <c r="A2883" s="5" t="s">
        <v>25</v>
      </c>
      <c r="B2883" s="5" t="s">
        <v>335</v>
      </c>
      <c r="C2883" s="5" t="s">
        <v>8601</v>
      </c>
      <c r="D2883" s="5" t="s">
        <v>468</v>
      </c>
      <c r="E2883" s="5" t="s">
        <v>8602</v>
      </c>
      <c r="F2883" s="6" t="s">
        <v>8603</v>
      </c>
    </row>
    <row r="2884">
      <c r="A2884" s="5" t="s">
        <v>25</v>
      </c>
      <c r="B2884" s="5" t="s">
        <v>335</v>
      </c>
      <c r="C2884" s="5" t="s">
        <v>8604</v>
      </c>
      <c r="D2884" s="5" t="s">
        <v>468</v>
      </c>
      <c r="E2884" s="5" t="s">
        <v>8605</v>
      </c>
      <c r="F2884" s="6" t="s">
        <v>8606</v>
      </c>
    </row>
    <row r="2885">
      <c r="A2885" s="5" t="s">
        <v>25</v>
      </c>
      <c r="B2885" s="5" t="s">
        <v>335</v>
      </c>
      <c r="C2885" s="5" t="s">
        <v>8607</v>
      </c>
      <c r="D2885" s="5" t="s">
        <v>468</v>
      </c>
      <c r="E2885" s="5" t="s">
        <v>8608</v>
      </c>
      <c r="F2885" s="6" t="s">
        <v>8609</v>
      </c>
    </row>
    <row r="2886">
      <c r="A2886" s="5" t="s">
        <v>25</v>
      </c>
      <c r="B2886" s="5" t="s">
        <v>335</v>
      </c>
      <c r="C2886" s="5" t="s">
        <v>8610</v>
      </c>
      <c r="D2886" s="5" t="s">
        <v>468</v>
      </c>
      <c r="E2886" s="5" t="s">
        <v>8591</v>
      </c>
      <c r="F2886" s="6" t="s">
        <v>8611</v>
      </c>
    </row>
    <row r="2887">
      <c r="A2887" s="5" t="s">
        <v>25</v>
      </c>
      <c r="B2887" s="5" t="s">
        <v>335</v>
      </c>
      <c r="C2887" s="5" t="s">
        <v>8612</v>
      </c>
      <c r="D2887" s="5" t="s">
        <v>468</v>
      </c>
      <c r="E2887" s="5" t="s">
        <v>8613</v>
      </c>
      <c r="F2887" s="6" t="s">
        <v>8614</v>
      </c>
    </row>
    <row r="2888">
      <c r="A2888" s="5" t="s">
        <v>25</v>
      </c>
      <c r="B2888" s="5" t="s">
        <v>335</v>
      </c>
      <c r="C2888" s="5" t="s">
        <v>8615</v>
      </c>
      <c r="D2888" s="5" t="s">
        <v>468</v>
      </c>
      <c r="E2888" s="5" t="s">
        <v>8616</v>
      </c>
      <c r="F2888" s="6" t="s">
        <v>8617</v>
      </c>
    </row>
    <row r="2889">
      <c r="A2889" s="5" t="s">
        <v>25</v>
      </c>
      <c r="B2889" s="5" t="s">
        <v>335</v>
      </c>
      <c r="C2889" s="5" t="s">
        <v>8618</v>
      </c>
      <c r="D2889" s="5" t="s">
        <v>468</v>
      </c>
      <c r="E2889" s="5" t="s">
        <v>8619</v>
      </c>
      <c r="F2889" s="6" t="s">
        <v>8620</v>
      </c>
    </row>
    <row r="2890">
      <c r="A2890" s="5" t="s">
        <v>25</v>
      </c>
      <c r="B2890" s="5" t="s">
        <v>335</v>
      </c>
      <c r="C2890" s="5" t="s">
        <v>8621</v>
      </c>
      <c r="D2890" s="5" t="s">
        <v>468</v>
      </c>
      <c r="E2890" s="5" t="s">
        <v>8571</v>
      </c>
      <c r="F2890" s="6" t="s">
        <v>8622</v>
      </c>
    </row>
    <row r="2891">
      <c r="A2891" s="5" t="s">
        <v>25</v>
      </c>
      <c r="B2891" s="5" t="s">
        <v>335</v>
      </c>
      <c r="C2891" s="5" t="s">
        <v>8623</v>
      </c>
      <c r="D2891" s="5" t="s">
        <v>468</v>
      </c>
      <c r="E2891" s="5" t="s">
        <v>8624</v>
      </c>
      <c r="F2891" s="6" t="s">
        <v>8625</v>
      </c>
    </row>
    <row r="2892">
      <c r="A2892" s="5" t="s">
        <v>25</v>
      </c>
      <c r="B2892" s="5" t="s">
        <v>335</v>
      </c>
      <c r="C2892" s="5" t="s">
        <v>8626</v>
      </c>
      <c r="D2892" s="5" t="s">
        <v>468</v>
      </c>
      <c r="E2892" s="5" t="s">
        <v>8627</v>
      </c>
      <c r="F2892" s="6" t="s">
        <v>8628</v>
      </c>
    </row>
    <row r="2893">
      <c r="A2893" s="5" t="s">
        <v>25</v>
      </c>
      <c r="B2893" s="5" t="s">
        <v>335</v>
      </c>
      <c r="C2893" s="5" t="s">
        <v>8629</v>
      </c>
      <c r="D2893" s="5" t="s">
        <v>468</v>
      </c>
      <c r="E2893" s="5" t="s">
        <v>8630</v>
      </c>
      <c r="F2893" s="6" t="s">
        <v>8631</v>
      </c>
    </row>
    <row r="2894">
      <c r="A2894" s="5" t="s">
        <v>25</v>
      </c>
      <c r="B2894" s="5" t="s">
        <v>336</v>
      </c>
      <c r="C2894" s="5" t="s">
        <v>8632</v>
      </c>
      <c r="D2894" s="5" t="s">
        <v>468</v>
      </c>
      <c r="E2894" s="5" t="s">
        <v>8633</v>
      </c>
      <c r="F2894" s="6" t="s">
        <v>8634</v>
      </c>
    </row>
    <row r="2895">
      <c r="A2895" s="5" t="s">
        <v>25</v>
      </c>
      <c r="B2895" s="5" t="s">
        <v>336</v>
      </c>
      <c r="C2895" s="5" t="s">
        <v>8635</v>
      </c>
      <c r="D2895" s="5" t="s">
        <v>468</v>
      </c>
      <c r="E2895" s="5" t="s">
        <v>8636</v>
      </c>
      <c r="F2895" s="6" t="s">
        <v>8637</v>
      </c>
    </row>
    <row r="2896">
      <c r="A2896" s="5" t="s">
        <v>25</v>
      </c>
      <c r="B2896" s="5" t="s">
        <v>336</v>
      </c>
      <c r="C2896" s="5" t="s">
        <v>8638</v>
      </c>
      <c r="D2896" s="5" t="s">
        <v>468</v>
      </c>
      <c r="E2896" s="5" t="s">
        <v>8639</v>
      </c>
      <c r="F2896" s="6" t="s">
        <v>8640</v>
      </c>
    </row>
    <row r="2897">
      <c r="A2897" s="5" t="s">
        <v>25</v>
      </c>
      <c r="B2897" s="5" t="s">
        <v>336</v>
      </c>
      <c r="C2897" s="5" t="s">
        <v>8641</v>
      </c>
      <c r="D2897" s="5" t="s">
        <v>548</v>
      </c>
      <c r="E2897" s="5"/>
      <c r="F2897" s="6" t="s">
        <v>8642</v>
      </c>
    </row>
    <row r="2898">
      <c r="A2898" s="5" t="s">
        <v>25</v>
      </c>
      <c r="B2898" s="5" t="s">
        <v>336</v>
      </c>
      <c r="C2898" s="5" t="s">
        <v>8643</v>
      </c>
      <c r="D2898" s="5" t="s">
        <v>468</v>
      </c>
      <c r="E2898" s="5" t="s">
        <v>8644</v>
      </c>
      <c r="F2898" s="6" t="s">
        <v>8645</v>
      </c>
    </row>
    <row r="2899">
      <c r="A2899" s="5" t="s">
        <v>25</v>
      </c>
      <c r="B2899" s="5" t="s">
        <v>336</v>
      </c>
      <c r="C2899" s="5" t="s">
        <v>8646</v>
      </c>
      <c r="D2899" s="5" t="s">
        <v>468</v>
      </c>
      <c r="E2899" s="5" t="s">
        <v>8647</v>
      </c>
      <c r="F2899" s="6" t="s">
        <v>8648</v>
      </c>
    </row>
    <row r="2900">
      <c r="A2900" s="5" t="s">
        <v>25</v>
      </c>
      <c r="B2900" s="5" t="s">
        <v>336</v>
      </c>
      <c r="C2900" s="5" t="s">
        <v>336</v>
      </c>
      <c r="D2900" s="5" t="s">
        <v>468</v>
      </c>
      <c r="E2900" s="5" t="s">
        <v>8649</v>
      </c>
      <c r="F2900" s="6" t="s">
        <v>8650</v>
      </c>
    </row>
    <row r="2901">
      <c r="A2901" s="5" t="s">
        <v>25</v>
      </c>
      <c r="B2901" s="5" t="s">
        <v>336</v>
      </c>
      <c r="C2901" s="5" t="s">
        <v>8651</v>
      </c>
      <c r="D2901" s="5" t="s">
        <v>468</v>
      </c>
      <c r="E2901" s="5" t="s">
        <v>8652</v>
      </c>
      <c r="F2901" s="6" t="s">
        <v>8653</v>
      </c>
    </row>
    <row r="2902">
      <c r="A2902" s="5" t="s">
        <v>25</v>
      </c>
      <c r="B2902" s="5" t="s">
        <v>336</v>
      </c>
      <c r="C2902" s="5" t="s">
        <v>8654</v>
      </c>
      <c r="D2902" s="5" t="s">
        <v>468</v>
      </c>
      <c r="E2902" s="5"/>
      <c r="F2902" s="6" t="s">
        <v>8655</v>
      </c>
    </row>
    <row r="2903">
      <c r="A2903" s="5" t="s">
        <v>25</v>
      </c>
      <c r="B2903" s="5" t="s">
        <v>337</v>
      </c>
      <c r="C2903" s="5" t="s">
        <v>8656</v>
      </c>
      <c r="D2903" s="5" t="s">
        <v>468</v>
      </c>
      <c r="E2903" s="5" t="s">
        <v>8657</v>
      </c>
      <c r="F2903" s="6" t="s">
        <v>8658</v>
      </c>
    </row>
    <row r="2904">
      <c r="A2904" s="5" t="s">
        <v>25</v>
      </c>
      <c r="B2904" s="5" t="s">
        <v>337</v>
      </c>
      <c r="C2904" s="5" t="s">
        <v>8659</v>
      </c>
      <c r="D2904" s="5" t="s">
        <v>468</v>
      </c>
      <c r="E2904" s="5" t="s">
        <v>8660</v>
      </c>
      <c r="F2904" s="6" t="s">
        <v>8661</v>
      </c>
    </row>
    <row r="2905">
      <c r="A2905" s="5" t="s">
        <v>25</v>
      </c>
      <c r="B2905" s="5" t="s">
        <v>337</v>
      </c>
      <c r="C2905" s="5" t="s">
        <v>8662</v>
      </c>
      <c r="D2905" s="5" t="s">
        <v>468</v>
      </c>
      <c r="E2905" s="5" t="s">
        <v>8663</v>
      </c>
      <c r="F2905" s="6" t="s">
        <v>8664</v>
      </c>
    </row>
    <row r="2906">
      <c r="A2906" s="5" t="s">
        <v>25</v>
      </c>
      <c r="B2906" s="5" t="s">
        <v>337</v>
      </c>
      <c r="C2906" s="5" t="s">
        <v>8665</v>
      </c>
      <c r="D2906" s="5" t="s">
        <v>468</v>
      </c>
      <c r="E2906" s="5" t="s">
        <v>8666</v>
      </c>
      <c r="F2906" s="6" t="s">
        <v>8667</v>
      </c>
    </row>
    <row r="2907">
      <c r="A2907" s="5" t="s">
        <v>26</v>
      </c>
      <c r="B2907" s="5" t="s">
        <v>338</v>
      </c>
      <c r="C2907" s="5" t="s">
        <v>8668</v>
      </c>
      <c r="D2907" s="5" t="s">
        <v>458</v>
      </c>
      <c r="E2907" s="5" t="s">
        <v>8669</v>
      </c>
      <c r="F2907" s="6" t="s">
        <v>8670</v>
      </c>
    </row>
    <row r="2908">
      <c r="A2908" s="5" t="s">
        <v>26</v>
      </c>
      <c r="B2908" s="5" t="s">
        <v>338</v>
      </c>
      <c r="C2908" s="5" t="s">
        <v>8671</v>
      </c>
      <c r="D2908" s="5" t="s">
        <v>468</v>
      </c>
      <c r="E2908" s="5" t="s">
        <v>8672</v>
      </c>
      <c r="F2908" s="6" t="s">
        <v>8673</v>
      </c>
    </row>
    <row r="2909">
      <c r="A2909" s="5" t="s">
        <v>26</v>
      </c>
      <c r="B2909" s="5" t="s">
        <v>338</v>
      </c>
      <c r="C2909" s="5" t="s">
        <v>8674</v>
      </c>
      <c r="D2909" s="5" t="s">
        <v>468</v>
      </c>
      <c r="E2909" s="5" t="s">
        <v>8675</v>
      </c>
      <c r="F2909" s="6" t="s">
        <v>8676</v>
      </c>
    </row>
    <row r="2910">
      <c r="A2910" s="5" t="s">
        <v>26</v>
      </c>
      <c r="B2910" s="5" t="s">
        <v>338</v>
      </c>
      <c r="C2910" s="5" t="s">
        <v>8677</v>
      </c>
      <c r="D2910" s="5" t="s">
        <v>458</v>
      </c>
      <c r="E2910" s="5" t="s">
        <v>8678</v>
      </c>
      <c r="F2910" s="6" t="s">
        <v>8679</v>
      </c>
    </row>
    <row r="2911">
      <c r="A2911" s="5" t="s">
        <v>26</v>
      </c>
      <c r="B2911" s="5" t="s">
        <v>338</v>
      </c>
      <c r="C2911" s="5" t="s">
        <v>8680</v>
      </c>
      <c r="D2911" s="5" t="s">
        <v>458</v>
      </c>
      <c r="E2911" s="5" t="s">
        <v>8681</v>
      </c>
      <c r="F2911" s="6" t="s">
        <v>8682</v>
      </c>
    </row>
    <row r="2912">
      <c r="A2912" s="5" t="s">
        <v>26</v>
      </c>
      <c r="B2912" s="5" t="s">
        <v>338</v>
      </c>
      <c r="C2912" s="5" t="s">
        <v>8683</v>
      </c>
      <c r="D2912" s="5" t="s">
        <v>458</v>
      </c>
      <c r="E2912" s="5" t="s">
        <v>8684</v>
      </c>
      <c r="F2912" s="6" t="s">
        <v>8685</v>
      </c>
    </row>
    <row r="2913">
      <c r="A2913" s="5" t="s">
        <v>26</v>
      </c>
      <c r="B2913" s="5" t="s">
        <v>338</v>
      </c>
      <c r="C2913" s="5" t="s">
        <v>8686</v>
      </c>
      <c r="D2913" s="5" t="s">
        <v>458</v>
      </c>
      <c r="E2913" s="5" t="s">
        <v>8687</v>
      </c>
      <c r="F2913" s="6" t="s">
        <v>8688</v>
      </c>
    </row>
    <row r="2914">
      <c r="A2914" s="5" t="s">
        <v>26</v>
      </c>
      <c r="B2914" s="5" t="s">
        <v>338</v>
      </c>
      <c r="C2914" s="5" t="s">
        <v>8689</v>
      </c>
      <c r="D2914" s="5" t="s">
        <v>458</v>
      </c>
      <c r="E2914" s="5" t="s">
        <v>8690</v>
      </c>
      <c r="F2914" s="6" t="s">
        <v>8691</v>
      </c>
    </row>
    <row r="2915">
      <c r="A2915" s="5" t="s">
        <v>26</v>
      </c>
      <c r="B2915" s="5" t="s">
        <v>338</v>
      </c>
      <c r="C2915" s="5" t="s">
        <v>8692</v>
      </c>
      <c r="D2915" s="5" t="s">
        <v>458</v>
      </c>
      <c r="E2915" s="5" t="s">
        <v>8693</v>
      </c>
      <c r="F2915" s="6" t="s">
        <v>8694</v>
      </c>
    </row>
    <row r="2916">
      <c r="A2916" s="5" t="s">
        <v>26</v>
      </c>
      <c r="B2916" s="5" t="s">
        <v>338</v>
      </c>
      <c r="C2916" s="5" t="s">
        <v>8695</v>
      </c>
      <c r="D2916" s="5" t="s">
        <v>458</v>
      </c>
      <c r="E2916" s="5" t="s">
        <v>8696</v>
      </c>
      <c r="F2916" s="6" t="s">
        <v>8697</v>
      </c>
    </row>
    <row r="2917">
      <c r="A2917" s="5" t="s">
        <v>26</v>
      </c>
      <c r="B2917" s="5" t="s">
        <v>338</v>
      </c>
      <c r="C2917" s="5" t="s">
        <v>8698</v>
      </c>
      <c r="D2917" s="5" t="s">
        <v>458</v>
      </c>
      <c r="E2917" s="5" t="s">
        <v>8699</v>
      </c>
      <c r="F2917" s="6" t="s">
        <v>8700</v>
      </c>
    </row>
    <row r="2918">
      <c r="A2918" s="5" t="s">
        <v>26</v>
      </c>
      <c r="B2918" s="5" t="s">
        <v>338</v>
      </c>
      <c r="C2918" s="5" t="s">
        <v>8701</v>
      </c>
      <c r="D2918" s="5" t="s">
        <v>458</v>
      </c>
      <c r="E2918" s="5" t="s">
        <v>8702</v>
      </c>
      <c r="F2918" s="6" t="s">
        <v>8703</v>
      </c>
    </row>
    <row r="2919">
      <c r="A2919" s="5" t="s">
        <v>26</v>
      </c>
      <c r="B2919" s="5" t="s">
        <v>338</v>
      </c>
      <c r="C2919" s="5" t="s">
        <v>8704</v>
      </c>
      <c r="D2919" s="5" t="s">
        <v>468</v>
      </c>
      <c r="E2919" s="5" t="s">
        <v>8705</v>
      </c>
      <c r="F2919" s="6" t="s">
        <v>8706</v>
      </c>
    </row>
    <row r="2920">
      <c r="A2920" s="5" t="s">
        <v>26</v>
      </c>
      <c r="B2920" s="5" t="s">
        <v>338</v>
      </c>
      <c r="C2920" s="5" t="s">
        <v>8707</v>
      </c>
      <c r="D2920" s="5" t="s">
        <v>468</v>
      </c>
      <c r="E2920" s="5" t="s">
        <v>8708</v>
      </c>
      <c r="F2920" s="6" t="s">
        <v>8709</v>
      </c>
    </row>
    <row r="2921">
      <c r="A2921" s="5" t="s">
        <v>26</v>
      </c>
      <c r="B2921" s="5" t="s">
        <v>338</v>
      </c>
      <c r="C2921" s="5" t="s">
        <v>8710</v>
      </c>
      <c r="D2921" s="5" t="s">
        <v>458</v>
      </c>
      <c r="E2921" s="5" t="s">
        <v>8711</v>
      </c>
      <c r="F2921" s="6" t="s">
        <v>8712</v>
      </c>
    </row>
    <row r="2922">
      <c r="A2922" s="5" t="s">
        <v>26</v>
      </c>
      <c r="B2922" s="5" t="s">
        <v>338</v>
      </c>
      <c r="C2922" s="5" t="s">
        <v>8713</v>
      </c>
      <c r="D2922" s="5" t="s">
        <v>458</v>
      </c>
      <c r="E2922" s="5" t="s">
        <v>8714</v>
      </c>
      <c r="F2922" s="6" t="s">
        <v>8715</v>
      </c>
    </row>
    <row r="2923">
      <c r="A2923" s="5" t="s">
        <v>26</v>
      </c>
      <c r="B2923" s="5" t="s">
        <v>338</v>
      </c>
      <c r="C2923" s="5" t="s">
        <v>8716</v>
      </c>
      <c r="D2923" s="5" t="s">
        <v>458</v>
      </c>
      <c r="E2923" s="5" t="s">
        <v>8717</v>
      </c>
      <c r="F2923" s="6" t="s">
        <v>8718</v>
      </c>
    </row>
    <row r="2924">
      <c r="A2924" s="5" t="s">
        <v>26</v>
      </c>
      <c r="B2924" s="5" t="s">
        <v>338</v>
      </c>
      <c r="C2924" s="5" t="s">
        <v>8719</v>
      </c>
      <c r="D2924" s="5" t="s">
        <v>468</v>
      </c>
      <c r="E2924" s="5" t="s">
        <v>8720</v>
      </c>
      <c r="F2924" s="6" t="s">
        <v>8721</v>
      </c>
    </row>
    <row r="2925">
      <c r="A2925" s="5" t="s">
        <v>26</v>
      </c>
      <c r="B2925" s="5" t="s">
        <v>338</v>
      </c>
      <c r="C2925" s="5" t="s">
        <v>8722</v>
      </c>
      <c r="D2925" s="5" t="s">
        <v>468</v>
      </c>
      <c r="E2925" s="5" t="s">
        <v>8723</v>
      </c>
      <c r="F2925" s="6" t="s">
        <v>8724</v>
      </c>
    </row>
    <row r="2926">
      <c r="A2926" s="5" t="s">
        <v>26</v>
      </c>
      <c r="B2926" s="5" t="s">
        <v>338</v>
      </c>
      <c r="C2926" s="5" t="s">
        <v>8725</v>
      </c>
      <c r="D2926" s="5" t="s">
        <v>468</v>
      </c>
      <c r="E2926" s="5" t="s">
        <v>8726</v>
      </c>
      <c r="F2926" s="6" t="s">
        <v>8727</v>
      </c>
    </row>
    <row r="2927">
      <c r="A2927" s="5" t="s">
        <v>26</v>
      </c>
      <c r="B2927" s="5" t="s">
        <v>338</v>
      </c>
      <c r="C2927" s="5" t="s">
        <v>8728</v>
      </c>
      <c r="D2927" s="5" t="s">
        <v>458</v>
      </c>
      <c r="E2927" s="5" t="s">
        <v>8729</v>
      </c>
      <c r="F2927" s="6" t="s">
        <v>8730</v>
      </c>
    </row>
    <row r="2928">
      <c r="A2928" s="5" t="s">
        <v>26</v>
      </c>
      <c r="B2928" s="5" t="s">
        <v>338</v>
      </c>
      <c r="C2928" s="5" t="s">
        <v>8731</v>
      </c>
      <c r="D2928" s="5" t="s">
        <v>468</v>
      </c>
      <c r="E2928" s="5"/>
      <c r="F2928" s="6" t="s">
        <v>8732</v>
      </c>
    </row>
    <row r="2929">
      <c r="A2929" s="5" t="s">
        <v>26</v>
      </c>
      <c r="B2929" s="5" t="s">
        <v>338</v>
      </c>
      <c r="C2929" s="5" t="s">
        <v>8733</v>
      </c>
      <c r="D2929" s="5" t="s">
        <v>458</v>
      </c>
      <c r="E2929" s="5" t="s">
        <v>8734</v>
      </c>
      <c r="F2929" s="6" t="s">
        <v>8735</v>
      </c>
    </row>
    <row r="2930">
      <c r="A2930" s="5" t="s">
        <v>26</v>
      </c>
      <c r="B2930" s="5" t="s">
        <v>338</v>
      </c>
      <c r="C2930" s="5" t="s">
        <v>8736</v>
      </c>
      <c r="D2930" s="5" t="s">
        <v>458</v>
      </c>
      <c r="E2930" s="5" t="s">
        <v>8737</v>
      </c>
      <c r="F2930" s="6" t="s">
        <v>8738</v>
      </c>
    </row>
    <row r="2931">
      <c r="A2931" s="5" t="s">
        <v>26</v>
      </c>
      <c r="B2931" s="5" t="s">
        <v>338</v>
      </c>
      <c r="C2931" s="5" t="s">
        <v>8739</v>
      </c>
      <c r="D2931" s="5" t="s">
        <v>548</v>
      </c>
      <c r="E2931" s="5" t="s">
        <v>8740</v>
      </c>
      <c r="F2931" s="6" t="s">
        <v>8741</v>
      </c>
    </row>
    <row r="2932">
      <c r="A2932" s="5" t="s">
        <v>26</v>
      </c>
      <c r="B2932" s="5" t="s">
        <v>338</v>
      </c>
      <c r="C2932" s="5" t="s">
        <v>8742</v>
      </c>
      <c r="D2932" s="5" t="s">
        <v>458</v>
      </c>
      <c r="E2932" s="5" t="s">
        <v>8743</v>
      </c>
      <c r="F2932" s="6" t="s">
        <v>8744</v>
      </c>
    </row>
    <row r="2933">
      <c r="A2933" s="5" t="s">
        <v>26</v>
      </c>
      <c r="B2933" s="5" t="s">
        <v>338</v>
      </c>
      <c r="C2933" s="5" t="s">
        <v>8745</v>
      </c>
      <c r="D2933" s="5" t="s">
        <v>458</v>
      </c>
      <c r="E2933" s="5" t="s">
        <v>8746</v>
      </c>
      <c r="F2933" s="6" t="s">
        <v>8747</v>
      </c>
    </row>
    <row r="2934">
      <c r="A2934" s="5" t="s">
        <v>26</v>
      </c>
      <c r="B2934" s="5" t="s">
        <v>338</v>
      </c>
      <c r="C2934" s="5" t="s">
        <v>8748</v>
      </c>
      <c r="D2934" s="5" t="s">
        <v>458</v>
      </c>
      <c r="E2934" s="5" t="s">
        <v>8749</v>
      </c>
      <c r="F2934" s="6" t="s">
        <v>8750</v>
      </c>
    </row>
    <row r="2935">
      <c r="A2935" s="5" t="s">
        <v>26</v>
      </c>
      <c r="B2935" s="5" t="s">
        <v>338</v>
      </c>
      <c r="C2935" s="5" t="s">
        <v>8751</v>
      </c>
      <c r="D2935" s="5" t="s">
        <v>468</v>
      </c>
      <c r="E2935" s="5" t="s">
        <v>8752</v>
      </c>
      <c r="F2935" s="6" t="s">
        <v>8753</v>
      </c>
    </row>
    <row r="2936">
      <c r="A2936" s="5" t="s">
        <v>26</v>
      </c>
      <c r="B2936" s="5" t="s">
        <v>338</v>
      </c>
      <c r="C2936" s="5" t="s">
        <v>8754</v>
      </c>
      <c r="D2936" s="5" t="s">
        <v>458</v>
      </c>
      <c r="E2936" s="5" t="s">
        <v>8755</v>
      </c>
      <c r="F2936" s="6" t="s">
        <v>8756</v>
      </c>
    </row>
    <row r="2937">
      <c r="A2937" s="5" t="s">
        <v>26</v>
      </c>
      <c r="B2937" s="5" t="s">
        <v>338</v>
      </c>
      <c r="C2937" s="5" t="s">
        <v>8757</v>
      </c>
      <c r="D2937" s="5" t="s">
        <v>458</v>
      </c>
      <c r="E2937" s="5" t="s">
        <v>8758</v>
      </c>
      <c r="F2937" s="6" t="s">
        <v>8759</v>
      </c>
    </row>
    <row r="2938">
      <c r="A2938" s="5" t="s">
        <v>26</v>
      </c>
      <c r="B2938" s="5" t="s">
        <v>339</v>
      </c>
      <c r="C2938" s="5" t="s">
        <v>8760</v>
      </c>
      <c r="D2938" s="5" t="s">
        <v>468</v>
      </c>
      <c r="E2938" s="5" t="s">
        <v>8761</v>
      </c>
      <c r="F2938" s="6" t="s">
        <v>8762</v>
      </c>
    </row>
    <row r="2939">
      <c r="A2939" s="5" t="s">
        <v>26</v>
      </c>
      <c r="B2939" s="5" t="s">
        <v>339</v>
      </c>
      <c r="C2939" s="5" t="s">
        <v>8763</v>
      </c>
      <c r="D2939" s="5" t="s">
        <v>468</v>
      </c>
      <c r="E2939" s="5" t="s">
        <v>8764</v>
      </c>
      <c r="F2939" s="6" t="s">
        <v>8765</v>
      </c>
    </row>
    <row r="2940">
      <c r="A2940" s="5" t="s">
        <v>26</v>
      </c>
      <c r="B2940" s="5" t="s">
        <v>339</v>
      </c>
      <c r="C2940" s="5" t="s">
        <v>8766</v>
      </c>
      <c r="D2940" s="5" t="s">
        <v>468</v>
      </c>
      <c r="E2940" s="5" t="s">
        <v>8767</v>
      </c>
      <c r="F2940" s="6" t="s">
        <v>8768</v>
      </c>
    </row>
    <row r="2941">
      <c r="A2941" s="5" t="s">
        <v>26</v>
      </c>
      <c r="B2941" s="5" t="s">
        <v>340</v>
      </c>
      <c r="C2941" s="5" t="s">
        <v>8769</v>
      </c>
      <c r="D2941" s="5" t="s">
        <v>468</v>
      </c>
      <c r="E2941" s="5" t="s">
        <v>8770</v>
      </c>
      <c r="F2941" s="6" t="s">
        <v>8771</v>
      </c>
    </row>
    <row r="2942">
      <c r="A2942" s="5" t="s">
        <v>26</v>
      </c>
      <c r="B2942" s="5" t="s">
        <v>340</v>
      </c>
      <c r="C2942" s="5" t="s">
        <v>8772</v>
      </c>
      <c r="D2942" s="5" t="s">
        <v>468</v>
      </c>
      <c r="E2942" s="5" t="s">
        <v>8773</v>
      </c>
      <c r="F2942" s="6" t="s">
        <v>8774</v>
      </c>
    </row>
    <row r="2943">
      <c r="A2943" s="5" t="s">
        <v>26</v>
      </c>
      <c r="B2943" s="5" t="s">
        <v>340</v>
      </c>
      <c r="C2943" s="5" t="s">
        <v>8775</v>
      </c>
      <c r="D2943" s="5" t="s">
        <v>468</v>
      </c>
      <c r="E2943" s="5" t="s">
        <v>8776</v>
      </c>
      <c r="F2943" s="6" t="s">
        <v>8777</v>
      </c>
    </row>
    <row r="2944">
      <c r="A2944" s="5" t="s">
        <v>26</v>
      </c>
      <c r="B2944" s="5" t="s">
        <v>340</v>
      </c>
      <c r="C2944" s="5" t="s">
        <v>8778</v>
      </c>
      <c r="D2944" s="5" t="s">
        <v>468</v>
      </c>
      <c r="E2944" s="5" t="s">
        <v>8779</v>
      </c>
      <c r="F2944" s="6" t="s">
        <v>8780</v>
      </c>
    </row>
    <row r="2945">
      <c r="A2945" s="5" t="s">
        <v>26</v>
      </c>
      <c r="B2945" s="5" t="s">
        <v>340</v>
      </c>
      <c r="C2945" s="5" t="s">
        <v>8781</v>
      </c>
      <c r="D2945" s="5" t="s">
        <v>468</v>
      </c>
      <c r="E2945" s="5" t="s">
        <v>8782</v>
      </c>
      <c r="F2945" s="6" t="s">
        <v>8783</v>
      </c>
    </row>
    <row r="2946">
      <c r="A2946" s="5" t="s">
        <v>26</v>
      </c>
      <c r="B2946" s="5" t="s">
        <v>340</v>
      </c>
      <c r="C2946" s="5" t="s">
        <v>8784</v>
      </c>
      <c r="D2946" s="5" t="s">
        <v>468</v>
      </c>
      <c r="E2946" s="5" t="s">
        <v>8785</v>
      </c>
      <c r="F2946" s="6" t="s">
        <v>8786</v>
      </c>
    </row>
    <row r="2947">
      <c r="A2947" s="5" t="s">
        <v>26</v>
      </c>
      <c r="B2947" s="5" t="s">
        <v>340</v>
      </c>
      <c r="C2947" s="5" t="s">
        <v>8787</v>
      </c>
      <c r="D2947" s="5" t="s">
        <v>468</v>
      </c>
      <c r="E2947" s="5" t="s">
        <v>8788</v>
      </c>
      <c r="F2947" s="6" t="s">
        <v>8789</v>
      </c>
    </row>
    <row r="2948">
      <c r="A2948" s="5" t="s">
        <v>26</v>
      </c>
      <c r="B2948" s="5" t="s">
        <v>340</v>
      </c>
      <c r="C2948" s="5" t="s">
        <v>8790</v>
      </c>
      <c r="D2948" s="5" t="s">
        <v>468</v>
      </c>
      <c r="E2948" s="5" t="s">
        <v>8791</v>
      </c>
      <c r="F2948" s="6" t="s">
        <v>8792</v>
      </c>
    </row>
    <row r="2949">
      <c r="A2949" s="5" t="s">
        <v>26</v>
      </c>
      <c r="B2949" s="5" t="s">
        <v>340</v>
      </c>
      <c r="C2949" s="5" t="s">
        <v>8793</v>
      </c>
      <c r="D2949" s="5" t="s">
        <v>468</v>
      </c>
      <c r="E2949" s="5" t="s">
        <v>8794</v>
      </c>
      <c r="F2949" s="6" t="s">
        <v>8795</v>
      </c>
    </row>
    <row r="2950">
      <c r="A2950" s="5" t="s">
        <v>26</v>
      </c>
      <c r="B2950" s="5" t="s">
        <v>341</v>
      </c>
      <c r="C2950" s="5" t="s">
        <v>8796</v>
      </c>
      <c r="D2950" s="5" t="s">
        <v>468</v>
      </c>
      <c r="E2950" s="5" t="s">
        <v>8797</v>
      </c>
      <c r="F2950" s="6" t="s">
        <v>8798</v>
      </c>
    </row>
    <row r="2951">
      <c r="A2951" s="5" t="s">
        <v>26</v>
      </c>
      <c r="B2951" s="5" t="s">
        <v>341</v>
      </c>
      <c r="C2951" s="5" t="s">
        <v>8799</v>
      </c>
      <c r="D2951" s="5" t="s">
        <v>468</v>
      </c>
      <c r="E2951" s="5" t="s">
        <v>8800</v>
      </c>
      <c r="F2951" s="6" t="s">
        <v>8801</v>
      </c>
    </row>
    <row r="2952">
      <c r="A2952" s="5" t="s">
        <v>26</v>
      </c>
      <c r="B2952" s="5" t="s">
        <v>341</v>
      </c>
      <c r="C2952" s="5" t="s">
        <v>8802</v>
      </c>
      <c r="D2952" s="5" t="s">
        <v>468</v>
      </c>
      <c r="E2952" s="5" t="s">
        <v>8803</v>
      </c>
      <c r="F2952" s="6" t="s">
        <v>8804</v>
      </c>
    </row>
    <row r="2953">
      <c r="A2953" s="5" t="s">
        <v>27</v>
      </c>
      <c r="B2953" s="5" t="s">
        <v>342</v>
      </c>
      <c r="C2953" s="5" t="s">
        <v>8805</v>
      </c>
      <c r="D2953" s="5" t="s">
        <v>468</v>
      </c>
      <c r="E2953" s="5"/>
      <c r="F2953" s="6" t="s">
        <v>8806</v>
      </c>
    </row>
    <row r="2954">
      <c r="A2954" s="5" t="s">
        <v>27</v>
      </c>
      <c r="B2954" s="5" t="s">
        <v>342</v>
      </c>
      <c r="C2954" s="5" t="s">
        <v>8807</v>
      </c>
      <c r="D2954" s="5" t="s">
        <v>468</v>
      </c>
      <c r="E2954" s="5" t="s">
        <v>8808</v>
      </c>
      <c r="F2954" s="6" t="s">
        <v>8809</v>
      </c>
    </row>
    <row r="2955">
      <c r="A2955" s="5" t="s">
        <v>27</v>
      </c>
      <c r="B2955" s="5" t="s">
        <v>343</v>
      </c>
      <c r="C2955" s="5" t="s">
        <v>8810</v>
      </c>
      <c r="D2955" s="5" t="s">
        <v>468</v>
      </c>
      <c r="E2955" s="5" t="s">
        <v>8811</v>
      </c>
      <c r="F2955" s="6" t="s">
        <v>8812</v>
      </c>
    </row>
    <row r="2956">
      <c r="A2956" s="5" t="s">
        <v>27</v>
      </c>
      <c r="B2956" s="5" t="s">
        <v>344</v>
      </c>
      <c r="C2956" s="5" t="s">
        <v>8813</v>
      </c>
      <c r="D2956" s="5" t="s">
        <v>468</v>
      </c>
      <c r="E2956" s="5" t="s">
        <v>8814</v>
      </c>
      <c r="F2956" s="6" t="s">
        <v>8815</v>
      </c>
    </row>
    <row r="2957">
      <c r="A2957" s="5" t="s">
        <v>27</v>
      </c>
      <c r="B2957" s="5" t="s">
        <v>344</v>
      </c>
      <c r="C2957" s="5" t="s">
        <v>8816</v>
      </c>
      <c r="D2957" s="5" t="s">
        <v>468</v>
      </c>
      <c r="E2957" s="5" t="s">
        <v>8817</v>
      </c>
      <c r="F2957" s="6" t="s">
        <v>8818</v>
      </c>
    </row>
    <row r="2958">
      <c r="A2958" s="5" t="s">
        <v>27</v>
      </c>
      <c r="B2958" s="5" t="s">
        <v>344</v>
      </c>
      <c r="C2958" s="5" t="s">
        <v>8819</v>
      </c>
      <c r="D2958" s="5" t="s">
        <v>468</v>
      </c>
      <c r="E2958" s="5" t="s">
        <v>8820</v>
      </c>
      <c r="F2958" s="6" t="s">
        <v>8821</v>
      </c>
    </row>
    <row r="2959">
      <c r="A2959" s="5" t="s">
        <v>27</v>
      </c>
      <c r="B2959" s="5" t="s">
        <v>344</v>
      </c>
      <c r="C2959" s="5" t="s">
        <v>8822</v>
      </c>
      <c r="D2959" s="5" t="s">
        <v>468</v>
      </c>
      <c r="E2959" s="5" t="s">
        <v>8823</v>
      </c>
      <c r="F2959" s="6" t="s">
        <v>8824</v>
      </c>
    </row>
    <row r="2960">
      <c r="A2960" s="5" t="s">
        <v>27</v>
      </c>
      <c r="B2960" s="5" t="s">
        <v>345</v>
      </c>
      <c r="C2960" s="5" t="s">
        <v>8825</v>
      </c>
      <c r="D2960" s="5" t="s">
        <v>468</v>
      </c>
      <c r="E2960" s="5" t="s">
        <v>8826</v>
      </c>
      <c r="F2960" s="6" t="s">
        <v>8827</v>
      </c>
    </row>
    <row r="2961">
      <c r="A2961" s="5" t="s">
        <v>27</v>
      </c>
      <c r="B2961" s="5" t="s">
        <v>345</v>
      </c>
      <c r="C2961" s="5" t="s">
        <v>8828</v>
      </c>
      <c r="D2961" s="5" t="s">
        <v>468</v>
      </c>
      <c r="E2961" s="5" t="s">
        <v>8829</v>
      </c>
      <c r="F2961" s="6" t="s">
        <v>8830</v>
      </c>
    </row>
    <row r="2962">
      <c r="A2962" s="5" t="s">
        <v>27</v>
      </c>
      <c r="B2962" s="5" t="s">
        <v>345</v>
      </c>
      <c r="C2962" s="5" t="s">
        <v>8831</v>
      </c>
      <c r="D2962" s="5" t="s">
        <v>468</v>
      </c>
      <c r="E2962" s="5" t="s">
        <v>8832</v>
      </c>
      <c r="F2962" s="6" t="s">
        <v>8833</v>
      </c>
    </row>
    <row r="2963">
      <c r="A2963" s="5" t="s">
        <v>27</v>
      </c>
      <c r="B2963" s="5" t="s">
        <v>345</v>
      </c>
      <c r="C2963" s="5" t="s">
        <v>8834</v>
      </c>
      <c r="D2963" s="5" t="s">
        <v>548</v>
      </c>
      <c r="E2963" s="5" t="s">
        <v>8835</v>
      </c>
      <c r="F2963" s="6" t="s">
        <v>8836</v>
      </c>
    </row>
    <row r="2964">
      <c r="A2964" s="5" t="s">
        <v>27</v>
      </c>
      <c r="B2964" s="5" t="s">
        <v>345</v>
      </c>
      <c r="C2964" s="5" t="s">
        <v>8837</v>
      </c>
      <c r="D2964" s="5" t="s">
        <v>468</v>
      </c>
      <c r="E2964" s="5" t="s">
        <v>8838</v>
      </c>
      <c r="F2964" s="6" t="s">
        <v>8839</v>
      </c>
    </row>
    <row r="2965">
      <c r="A2965" s="5" t="s">
        <v>27</v>
      </c>
      <c r="B2965" s="5" t="s">
        <v>346</v>
      </c>
      <c r="C2965" s="5" t="s">
        <v>8840</v>
      </c>
      <c r="D2965" s="5" t="s">
        <v>468</v>
      </c>
      <c r="E2965" s="5" t="s">
        <v>8841</v>
      </c>
      <c r="F2965" s="6" t="s">
        <v>8842</v>
      </c>
    </row>
    <row r="2966">
      <c r="A2966" s="5" t="s">
        <v>27</v>
      </c>
      <c r="B2966" s="5" t="s">
        <v>347</v>
      </c>
      <c r="C2966" s="5" t="s">
        <v>8843</v>
      </c>
      <c r="D2966" s="5" t="s">
        <v>468</v>
      </c>
      <c r="E2966" s="5" t="s">
        <v>8844</v>
      </c>
      <c r="F2966" s="6" t="s">
        <v>8845</v>
      </c>
    </row>
    <row r="2967">
      <c r="A2967" s="5" t="s">
        <v>27</v>
      </c>
      <c r="B2967" s="5" t="s">
        <v>347</v>
      </c>
      <c r="C2967" s="5" t="s">
        <v>8846</v>
      </c>
      <c r="D2967" s="5" t="s">
        <v>468</v>
      </c>
      <c r="E2967" s="5" t="s">
        <v>8847</v>
      </c>
      <c r="F2967" s="6" t="s">
        <v>8848</v>
      </c>
    </row>
    <row r="2968">
      <c r="A2968" s="5" t="s">
        <v>27</v>
      </c>
      <c r="B2968" s="5" t="s">
        <v>347</v>
      </c>
      <c r="C2968" s="5" t="s">
        <v>8849</v>
      </c>
      <c r="D2968" s="5" t="s">
        <v>468</v>
      </c>
      <c r="E2968" s="5" t="s">
        <v>8850</v>
      </c>
      <c r="F2968" s="6" t="s">
        <v>8851</v>
      </c>
    </row>
    <row r="2969">
      <c r="A2969" s="5" t="s">
        <v>27</v>
      </c>
      <c r="B2969" s="5" t="s">
        <v>347</v>
      </c>
      <c r="C2969" s="5" t="s">
        <v>8852</v>
      </c>
      <c r="D2969" s="5" t="s">
        <v>468</v>
      </c>
      <c r="E2969" s="5" t="s">
        <v>8853</v>
      </c>
      <c r="F2969" s="6" t="s">
        <v>8854</v>
      </c>
    </row>
    <row r="2970">
      <c r="A2970" s="5" t="s">
        <v>27</v>
      </c>
      <c r="B2970" s="5" t="s">
        <v>347</v>
      </c>
      <c r="C2970" s="5" t="s">
        <v>8855</v>
      </c>
      <c r="D2970" s="5" t="s">
        <v>468</v>
      </c>
      <c r="E2970" s="5" t="s">
        <v>8856</v>
      </c>
      <c r="F2970" s="6" t="s">
        <v>8857</v>
      </c>
    </row>
    <row r="2971">
      <c r="A2971" s="5" t="s">
        <v>27</v>
      </c>
      <c r="B2971" s="5" t="s">
        <v>347</v>
      </c>
      <c r="C2971" s="5" t="s">
        <v>8858</v>
      </c>
      <c r="D2971" s="5" t="s">
        <v>468</v>
      </c>
      <c r="E2971" s="5" t="s">
        <v>8859</v>
      </c>
      <c r="F2971" s="6" t="s">
        <v>8860</v>
      </c>
    </row>
    <row r="2972">
      <c r="A2972" s="5" t="s">
        <v>27</v>
      </c>
      <c r="B2972" s="5" t="s">
        <v>347</v>
      </c>
      <c r="C2972" s="5" t="s">
        <v>8861</v>
      </c>
      <c r="D2972" s="5" t="s">
        <v>468</v>
      </c>
      <c r="E2972" s="5" t="s">
        <v>8862</v>
      </c>
      <c r="F2972" s="6" t="s">
        <v>8863</v>
      </c>
    </row>
    <row r="2973">
      <c r="A2973" s="5" t="s">
        <v>27</v>
      </c>
      <c r="B2973" s="5" t="s">
        <v>347</v>
      </c>
      <c r="C2973" s="5" t="s">
        <v>8864</v>
      </c>
      <c r="D2973" s="5" t="s">
        <v>468</v>
      </c>
      <c r="E2973" s="5"/>
      <c r="F2973" s="6" t="s">
        <v>8865</v>
      </c>
    </row>
    <row r="2974">
      <c r="A2974" s="5" t="s">
        <v>27</v>
      </c>
      <c r="B2974" s="5" t="s">
        <v>347</v>
      </c>
      <c r="C2974" s="5" t="s">
        <v>8866</v>
      </c>
      <c r="D2974" s="5" t="s">
        <v>468</v>
      </c>
      <c r="E2974" s="5" t="s">
        <v>8867</v>
      </c>
      <c r="F2974" s="6" t="s">
        <v>8868</v>
      </c>
    </row>
    <row r="2975">
      <c r="A2975" s="5" t="s">
        <v>27</v>
      </c>
      <c r="B2975" s="5" t="s">
        <v>348</v>
      </c>
      <c r="C2975" s="5" t="s">
        <v>8869</v>
      </c>
      <c r="D2975" s="5" t="s">
        <v>468</v>
      </c>
      <c r="E2975" s="5" t="s">
        <v>8870</v>
      </c>
      <c r="F2975" s="6" t="s">
        <v>8871</v>
      </c>
    </row>
    <row r="2976">
      <c r="A2976" s="5" t="s">
        <v>27</v>
      </c>
      <c r="B2976" s="5" t="s">
        <v>348</v>
      </c>
      <c r="C2976" s="5" t="s">
        <v>8872</v>
      </c>
      <c r="D2976" s="5" t="s">
        <v>458</v>
      </c>
      <c r="E2976" s="5" t="s">
        <v>8873</v>
      </c>
      <c r="F2976" s="6" t="s">
        <v>8874</v>
      </c>
    </row>
    <row r="2977">
      <c r="A2977" s="5" t="s">
        <v>27</v>
      </c>
      <c r="B2977" s="5" t="s">
        <v>348</v>
      </c>
      <c r="C2977" s="5" t="s">
        <v>8875</v>
      </c>
      <c r="D2977" s="5" t="s">
        <v>548</v>
      </c>
      <c r="E2977" s="5" t="s">
        <v>8876</v>
      </c>
      <c r="F2977" s="6" t="s">
        <v>8877</v>
      </c>
    </row>
    <row r="2978">
      <c r="A2978" s="5" t="s">
        <v>27</v>
      </c>
      <c r="B2978" s="5" t="s">
        <v>348</v>
      </c>
      <c r="C2978" s="5" t="s">
        <v>8878</v>
      </c>
      <c r="D2978" s="5" t="s">
        <v>468</v>
      </c>
      <c r="E2978" s="5"/>
      <c r="F2978" s="6" t="s">
        <v>8879</v>
      </c>
    </row>
    <row r="2979">
      <c r="A2979" s="5" t="s">
        <v>27</v>
      </c>
      <c r="B2979" s="5" t="s">
        <v>348</v>
      </c>
      <c r="C2979" s="5" t="s">
        <v>8880</v>
      </c>
      <c r="D2979" s="5" t="s">
        <v>468</v>
      </c>
      <c r="E2979" s="5" t="s">
        <v>8881</v>
      </c>
      <c r="F2979" s="6" t="s">
        <v>8882</v>
      </c>
    </row>
    <row r="2980">
      <c r="A2980" s="5" t="s">
        <v>27</v>
      </c>
      <c r="B2980" s="5" t="s">
        <v>348</v>
      </c>
      <c r="C2980" s="5" t="s">
        <v>8883</v>
      </c>
      <c r="D2980" s="5" t="s">
        <v>468</v>
      </c>
      <c r="E2980" s="5" t="s">
        <v>8884</v>
      </c>
      <c r="F2980" s="6" t="s">
        <v>8885</v>
      </c>
    </row>
    <row r="2981">
      <c r="A2981" s="5" t="s">
        <v>27</v>
      </c>
      <c r="B2981" s="5" t="s">
        <v>348</v>
      </c>
      <c r="C2981" s="5" t="s">
        <v>8886</v>
      </c>
      <c r="D2981" s="5" t="s">
        <v>468</v>
      </c>
      <c r="E2981" s="5" t="s">
        <v>8887</v>
      </c>
      <c r="F2981" s="6" t="s">
        <v>8888</v>
      </c>
    </row>
    <row r="2982">
      <c r="A2982" s="5" t="s">
        <v>27</v>
      </c>
      <c r="B2982" s="5" t="s">
        <v>348</v>
      </c>
      <c r="C2982" s="5" t="s">
        <v>8889</v>
      </c>
      <c r="D2982" s="5" t="s">
        <v>468</v>
      </c>
      <c r="E2982" s="5" t="s">
        <v>8890</v>
      </c>
      <c r="F2982" s="6" t="s">
        <v>8891</v>
      </c>
    </row>
    <row r="2983">
      <c r="A2983" s="5" t="s">
        <v>27</v>
      </c>
      <c r="B2983" s="5" t="s">
        <v>348</v>
      </c>
      <c r="C2983" s="5" t="s">
        <v>8892</v>
      </c>
      <c r="D2983" s="5" t="s">
        <v>458</v>
      </c>
      <c r="E2983" s="5" t="s">
        <v>8893</v>
      </c>
      <c r="F2983" s="6" t="s">
        <v>8894</v>
      </c>
    </row>
    <row r="2984">
      <c r="A2984" s="5" t="s">
        <v>27</v>
      </c>
      <c r="B2984" s="5" t="s">
        <v>348</v>
      </c>
      <c r="C2984" s="5" t="s">
        <v>8895</v>
      </c>
      <c r="D2984" s="5" t="s">
        <v>468</v>
      </c>
      <c r="E2984" s="5" t="s">
        <v>8896</v>
      </c>
      <c r="F2984" s="6" t="s">
        <v>8897</v>
      </c>
    </row>
    <row r="2985">
      <c r="A2985" s="5" t="s">
        <v>27</v>
      </c>
      <c r="B2985" s="5" t="s">
        <v>348</v>
      </c>
      <c r="C2985" s="5" t="s">
        <v>8898</v>
      </c>
      <c r="D2985" s="5" t="s">
        <v>468</v>
      </c>
      <c r="E2985" s="5"/>
      <c r="F2985" s="6" t="s">
        <v>8899</v>
      </c>
    </row>
    <row r="2986">
      <c r="A2986" s="5" t="s">
        <v>27</v>
      </c>
      <c r="B2986" s="5" t="s">
        <v>348</v>
      </c>
      <c r="C2986" s="5" t="s">
        <v>8900</v>
      </c>
      <c r="D2986" s="5" t="s">
        <v>548</v>
      </c>
      <c r="E2986" s="5" t="s">
        <v>8901</v>
      </c>
      <c r="F2986" s="6" t="s">
        <v>8902</v>
      </c>
    </row>
    <row r="2987">
      <c r="A2987" s="5" t="s">
        <v>27</v>
      </c>
      <c r="B2987" s="5" t="s">
        <v>349</v>
      </c>
      <c r="C2987" s="5" t="s">
        <v>8903</v>
      </c>
      <c r="D2987" s="5" t="s">
        <v>468</v>
      </c>
      <c r="E2987" s="5" t="s">
        <v>8904</v>
      </c>
      <c r="F2987" s="6" t="s">
        <v>8905</v>
      </c>
    </row>
    <row r="2988">
      <c r="A2988" s="5" t="s">
        <v>27</v>
      </c>
      <c r="B2988" s="5" t="s">
        <v>349</v>
      </c>
      <c r="C2988" s="5" t="s">
        <v>8906</v>
      </c>
      <c r="D2988" s="5" t="s">
        <v>468</v>
      </c>
      <c r="E2988" s="5" t="s">
        <v>8907</v>
      </c>
      <c r="F2988" s="6" t="s">
        <v>8908</v>
      </c>
    </row>
    <row r="2989">
      <c r="A2989" s="5" t="s">
        <v>27</v>
      </c>
      <c r="B2989" s="5" t="s">
        <v>349</v>
      </c>
      <c r="C2989" s="5" t="s">
        <v>8909</v>
      </c>
      <c r="D2989" s="5" t="s">
        <v>468</v>
      </c>
      <c r="E2989" s="5" t="s">
        <v>8910</v>
      </c>
      <c r="F2989" s="6" t="s">
        <v>8911</v>
      </c>
    </row>
    <row r="2990">
      <c r="A2990" s="5" t="s">
        <v>27</v>
      </c>
      <c r="B2990" s="5" t="s">
        <v>349</v>
      </c>
      <c r="C2990" s="5" t="s">
        <v>8912</v>
      </c>
      <c r="D2990" s="5" t="s">
        <v>468</v>
      </c>
      <c r="E2990" s="5" t="s">
        <v>8913</v>
      </c>
      <c r="F2990" s="6" t="s">
        <v>8914</v>
      </c>
    </row>
    <row r="2991">
      <c r="A2991" s="5" t="s">
        <v>27</v>
      </c>
      <c r="B2991" s="5" t="s">
        <v>349</v>
      </c>
      <c r="C2991" s="5" t="s">
        <v>8915</v>
      </c>
      <c r="D2991" s="5" t="s">
        <v>548</v>
      </c>
      <c r="E2991" s="5" t="s">
        <v>8916</v>
      </c>
      <c r="F2991" s="6" t="s">
        <v>8917</v>
      </c>
    </row>
    <row r="2992">
      <c r="A2992" s="5" t="s">
        <v>27</v>
      </c>
      <c r="B2992" s="5" t="s">
        <v>349</v>
      </c>
      <c r="C2992" s="5" t="s">
        <v>8918</v>
      </c>
      <c r="D2992" s="5" t="s">
        <v>468</v>
      </c>
      <c r="E2992" s="5" t="s">
        <v>8919</v>
      </c>
      <c r="F2992" s="6" t="s">
        <v>8920</v>
      </c>
    </row>
    <row r="2993">
      <c r="A2993" s="5" t="s">
        <v>27</v>
      </c>
      <c r="B2993" s="5" t="s">
        <v>349</v>
      </c>
      <c r="C2993" s="5" t="s">
        <v>8921</v>
      </c>
      <c r="D2993" s="5" t="s">
        <v>468</v>
      </c>
      <c r="E2993" s="5" t="s">
        <v>8922</v>
      </c>
      <c r="F2993" s="6" t="s">
        <v>8923</v>
      </c>
    </row>
    <row r="2994">
      <c r="A2994" s="5" t="s">
        <v>27</v>
      </c>
      <c r="B2994" s="5" t="s">
        <v>349</v>
      </c>
      <c r="C2994" s="5" t="s">
        <v>8924</v>
      </c>
      <c r="D2994" s="5" t="s">
        <v>468</v>
      </c>
      <c r="E2994" s="5" t="s">
        <v>8925</v>
      </c>
      <c r="F2994" s="6" t="s">
        <v>8926</v>
      </c>
    </row>
    <row r="2995">
      <c r="A2995" s="5" t="s">
        <v>27</v>
      </c>
      <c r="B2995" s="5" t="s">
        <v>349</v>
      </c>
      <c r="C2995" s="5" t="s">
        <v>8927</v>
      </c>
      <c r="D2995" s="5" t="s">
        <v>468</v>
      </c>
      <c r="E2995" s="5"/>
      <c r="F2995" s="6" t="s">
        <v>8928</v>
      </c>
    </row>
    <row r="2996">
      <c r="A2996" s="5" t="s">
        <v>27</v>
      </c>
      <c r="B2996" s="5" t="s">
        <v>349</v>
      </c>
      <c r="C2996" s="5" t="s">
        <v>8929</v>
      </c>
      <c r="D2996" s="5" t="s">
        <v>468</v>
      </c>
      <c r="E2996" s="5" t="s">
        <v>8930</v>
      </c>
      <c r="F2996" s="6" t="s">
        <v>8931</v>
      </c>
    </row>
    <row r="2997">
      <c r="A2997" s="5" t="s">
        <v>27</v>
      </c>
      <c r="B2997" s="5" t="s">
        <v>349</v>
      </c>
      <c r="C2997" s="5" t="s">
        <v>8932</v>
      </c>
      <c r="D2997" s="5" t="s">
        <v>468</v>
      </c>
      <c r="E2997" s="5" t="s">
        <v>8933</v>
      </c>
      <c r="F2997" s="6" t="s">
        <v>8934</v>
      </c>
    </row>
    <row r="2998">
      <c r="A2998" s="5" t="s">
        <v>27</v>
      </c>
      <c r="B2998" s="5" t="s">
        <v>349</v>
      </c>
      <c r="C2998" s="5" t="s">
        <v>8935</v>
      </c>
      <c r="D2998" s="5" t="s">
        <v>468</v>
      </c>
      <c r="E2998" s="5" t="s">
        <v>8930</v>
      </c>
      <c r="F2998" s="6" t="s">
        <v>8936</v>
      </c>
    </row>
    <row r="2999">
      <c r="A2999" s="5" t="s">
        <v>27</v>
      </c>
      <c r="B2999" s="5" t="s">
        <v>349</v>
      </c>
      <c r="C2999" s="5" t="s">
        <v>8937</v>
      </c>
      <c r="D2999" s="5" t="s">
        <v>468</v>
      </c>
      <c r="E2999" s="5" t="s">
        <v>8922</v>
      </c>
      <c r="F2999" s="6" t="s">
        <v>8938</v>
      </c>
    </row>
    <row r="3000">
      <c r="A3000" s="5" t="s">
        <v>27</v>
      </c>
      <c r="B3000" s="5" t="s">
        <v>350</v>
      </c>
      <c r="C3000" s="5" t="s">
        <v>8939</v>
      </c>
      <c r="D3000" s="5" t="s">
        <v>468</v>
      </c>
      <c r="E3000" s="5" t="s">
        <v>8940</v>
      </c>
      <c r="F3000" s="6" t="s">
        <v>8941</v>
      </c>
    </row>
    <row r="3001">
      <c r="A3001" s="5" t="s">
        <v>27</v>
      </c>
      <c r="B3001" s="5" t="s">
        <v>350</v>
      </c>
      <c r="C3001" s="5" t="s">
        <v>8942</v>
      </c>
      <c r="D3001" s="5" t="s">
        <v>468</v>
      </c>
      <c r="E3001" s="5" t="s">
        <v>8943</v>
      </c>
      <c r="F3001" s="6" t="s">
        <v>8944</v>
      </c>
    </row>
    <row r="3002">
      <c r="A3002" s="5" t="s">
        <v>27</v>
      </c>
      <c r="B3002" s="5" t="s">
        <v>350</v>
      </c>
      <c r="C3002" s="5" t="s">
        <v>8945</v>
      </c>
      <c r="D3002" s="5" t="s">
        <v>458</v>
      </c>
      <c r="E3002" s="5" t="s">
        <v>8946</v>
      </c>
      <c r="F3002" s="6" t="s">
        <v>8947</v>
      </c>
    </row>
    <row r="3003">
      <c r="A3003" s="5" t="s">
        <v>27</v>
      </c>
      <c r="B3003" s="5" t="s">
        <v>350</v>
      </c>
      <c r="C3003" s="5" t="s">
        <v>8948</v>
      </c>
      <c r="D3003" s="5" t="s">
        <v>468</v>
      </c>
      <c r="E3003" s="5" t="s">
        <v>8949</v>
      </c>
      <c r="F3003" s="6" t="s">
        <v>8950</v>
      </c>
    </row>
    <row r="3004">
      <c r="A3004" s="5" t="s">
        <v>27</v>
      </c>
      <c r="B3004" s="5" t="s">
        <v>350</v>
      </c>
      <c r="C3004" s="5" t="s">
        <v>8951</v>
      </c>
      <c r="D3004" s="5" t="s">
        <v>468</v>
      </c>
      <c r="E3004" s="5" t="s">
        <v>8952</v>
      </c>
      <c r="F3004" s="6" t="s">
        <v>8953</v>
      </c>
    </row>
    <row r="3005">
      <c r="A3005" s="5" t="s">
        <v>27</v>
      </c>
      <c r="B3005" s="5" t="s">
        <v>350</v>
      </c>
      <c r="C3005" s="5" t="s">
        <v>8954</v>
      </c>
      <c r="D3005" s="5" t="s">
        <v>458</v>
      </c>
      <c r="E3005" s="5" t="s">
        <v>8955</v>
      </c>
      <c r="F3005" s="6" t="s">
        <v>8956</v>
      </c>
    </row>
    <row r="3006">
      <c r="A3006" s="5" t="s">
        <v>27</v>
      </c>
      <c r="B3006" s="5" t="s">
        <v>350</v>
      </c>
      <c r="C3006" s="5" t="s">
        <v>8957</v>
      </c>
      <c r="D3006" s="5" t="s">
        <v>468</v>
      </c>
      <c r="E3006" s="5" t="s">
        <v>8958</v>
      </c>
      <c r="F3006" s="6" t="s">
        <v>8959</v>
      </c>
    </row>
    <row r="3007">
      <c r="A3007" s="5" t="s">
        <v>27</v>
      </c>
      <c r="B3007" s="5" t="s">
        <v>350</v>
      </c>
      <c r="C3007" s="5" t="s">
        <v>8960</v>
      </c>
      <c r="D3007" s="5" t="s">
        <v>458</v>
      </c>
      <c r="E3007" s="5" t="s">
        <v>8961</v>
      </c>
      <c r="F3007" s="6" t="s">
        <v>8962</v>
      </c>
    </row>
    <row r="3008">
      <c r="A3008" s="5" t="s">
        <v>27</v>
      </c>
      <c r="B3008" s="5" t="s">
        <v>350</v>
      </c>
      <c r="C3008" s="5" t="s">
        <v>8963</v>
      </c>
      <c r="D3008" s="5" t="s">
        <v>468</v>
      </c>
      <c r="E3008" s="5"/>
      <c r="F3008" s="6" t="s">
        <v>8964</v>
      </c>
    </row>
    <row r="3009">
      <c r="A3009" s="5" t="s">
        <v>27</v>
      </c>
      <c r="B3009" s="5" t="s">
        <v>350</v>
      </c>
      <c r="C3009" s="5" t="s">
        <v>8965</v>
      </c>
      <c r="D3009" s="5" t="s">
        <v>468</v>
      </c>
      <c r="E3009" s="5" t="s">
        <v>8966</v>
      </c>
      <c r="F3009" s="6" t="s">
        <v>8967</v>
      </c>
    </row>
    <row r="3010">
      <c r="A3010" s="5" t="s">
        <v>27</v>
      </c>
      <c r="B3010" s="5" t="s">
        <v>350</v>
      </c>
      <c r="C3010" s="5" t="s">
        <v>8968</v>
      </c>
      <c r="D3010" s="5" t="s">
        <v>468</v>
      </c>
      <c r="E3010" s="5" t="s">
        <v>8969</v>
      </c>
      <c r="F3010" s="6" t="s">
        <v>8970</v>
      </c>
    </row>
    <row r="3011">
      <c r="A3011" s="5" t="s">
        <v>27</v>
      </c>
      <c r="B3011" s="5" t="s">
        <v>351</v>
      </c>
      <c r="C3011" s="5" t="s">
        <v>8971</v>
      </c>
      <c r="D3011" s="5" t="s">
        <v>468</v>
      </c>
      <c r="E3011" s="5" t="s">
        <v>8972</v>
      </c>
      <c r="F3011" s="6" t="s">
        <v>8973</v>
      </c>
    </row>
    <row r="3012">
      <c r="A3012" s="5" t="s">
        <v>27</v>
      </c>
      <c r="B3012" s="5" t="s">
        <v>351</v>
      </c>
      <c r="C3012" s="5" t="s">
        <v>8974</v>
      </c>
      <c r="D3012" s="5" t="s">
        <v>468</v>
      </c>
      <c r="E3012" s="5"/>
      <c r="F3012" s="6" t="s">
        <v>8975</v>
      </c>
    </row>
    <row r="3013">
      <c r="A3013" s="5" t="s">
        <v>27</v>
      </c>
      <c r="B3013" s="5" t="s">
        <v>351</v>
      </c>
      <c r="C3013" s="5" t="s">
        <v>8976</v>
      </c>
      <c r="D3013" s="5" t="s">
        <v>468</v>
      </c>
      <c r="E3013" s="5" t="s">
        <v>8977</v>
      </c>
      <c r="F3013" s="6" t="s">
        <v>8978</v>
      </c>
    </row>
    <row r="3014">
      <c r="A3014" s="5" t="s">
        <v>27</v>
      </c>
      <c r="B3014" s="5" t="s">
        <v>351</v>
      </c>
      <c r="C3014" s="5" t="s">
        <v>8979</v>
      </c>
      <c r="D3014" s="5" t="s">
        <v>468</v>
      </c>
      <c r="E3014" s="5" t="s">
        <v>8980</v>
      </c>
      <c r="F3014" s="6" t="s">
        <v>8981</v>
      </c>
    </row>
    <row r="3015">
      <c r="A3015" s="5" t="s">
        <v>27</v>
      </c>
      <c r="B3015" s="5" t="s">
        <v>351</v>
      </c>
      <c r="C3015" s="5" t="s">
        <v>8982</v>
      </c>
      <c r="D3015" s="5" t="s">
        <v>468</v>
      </c>
      <c r="E3015" s="5" t="s">
        <v>8983</v>
      </c>
      <c r="F3015" s="6" t="s">
        <v>8984</v>
      </c>
    </row>
    <row r="3016">
      <c r="A3016" s="5" t="s">
        <v>27</v>
      </c>
      <c r="B3016" s="5" t="s">
        <v>351</v>
      </c>
      <c r="C3016" s="5" t="s">
        <v>8985</v>
      </c>
      <c r="D3016" s="5" t="s">
        <v>468</v>
      </c>
      <c r="E3016" s="5" t="s">
        <v>8986</v>
      </c>
      <c r="F3016" s="6" t="s">
        <v>8987</v>
      </c>
    </row>
    <row r="3017">
      <c r="A3017" s="5" t="s">
        <v>27</v>
      </c>
      <c r="B3017" s="5" t="s">
        <v>351</v>
      </c>
      <c r="C3017" s="5" t="s">
        <v>8988</v>
      </c>
      <c r="D3017" s="5" t="s">
        <v>468</v>
      </c>
      <c r="E3017" s="5" t="s">
        <v>8989</v>
      </c>
      <c r="F3017" s="6" t="s">
        <v>8990</v>
      </c>
    </row>
    <row r="3018">
      <c r="A3018" s="5" t="s">
        <v>27</v>
      </c>
      <c r="B3018" s="5" t="s">
        <v>351</v>
      </c>
      <c r="C3018" s="5" t="s">
        <v>8991</v>
      </c>
      <c r="D3018" s="5" t="s">
        <v>548</v>
      </c>
      <c r="E3018" s="5" t="s">
        <v>8992</v>
      </c>
      <c r="F3018" s="6" t="s">
        <v>8993</v>
      </c>
    </row>
    <row r="3019">
      <c r="A3019" s="5" t="s">
        <v>27</v>
      </c>
      <c r="B3019" s="5" t="s">
        <v>351</v>
      </c>
      <c r="C3019" s="5" t="s">
        <v>8994</v>
      </c>
      <c r="D3019" s="5" t="s">
        <v>468</v>
      </c>
      <c r="E3019" s="5" t="s">
        <v>8995</v>
      </c>
      <c r="F3019" s="6" t="s">
        <v>8996</v>
      </c>
    </row>
    <row r="3020">
      <c r="A3020" s="5" t="s">
        <v>27</v>
      </c>
      <c r="B3020" s="5" t="s">
        <v>351</v>
      </c>
      <c r="C3020" s="5" t="s">
        <v>8997</v>
      </c>
      <c r="D3020" s="5" t="s">
        <v>468</v>
      </c>
      <c r="E3020" s="5" t="s">
        <v>8998</v>
      </c>
      <c r="F3020" s="6" t="s">
        <v>8999</v>
      </c>
    </row>
    <row r="3021">
      <c r="A3021" s="5" t="s">
        <v>27</v>
      </c>
      <c r="B3021" s="5" t="s">
        <v>351</v>
      </c>
      <c r="C3021" s="5" t="s">
        <v>9000</v>
      </c>
      <c r="D3021" s="5" t="s">
        <v>468</v>
      </c>
      <c r="E3021" s="5" t="s">
        <v>9001</v>
      </c>
      <c r="F3021" s="6" t="s">
        <v>9002</v>
      </c>
    </row>
    <row r="3022">
      <c r="A3022" s="5" t="s">
        <v>27</v>
      </c>
      <c r="B3022" s="5" t="s">
        <v>351</v>
      </c>
      <c r="C3022" s="5" t="s">
        <v>9003</v>
      </c>
      <c r="D3022" s="5" t="s">
        <v>468</v>
      </c>
      <c r="E3022" s="5" t="s">
        <v>9004</v>
      </c>
      <c r="F3022" s="6" t="s">
        <v>9005</v>
      </c>
    </row>
    <row r="3023">
      <c r="A3023" s="5" t="s">
        <v>27</v>
      </c>
      <c r="B3023" s="5" t="s">
        <v>351</v>
      </c>
      <c r="C3023" s="5" t="s">
        <v>9006</v>
      </c>
      <c r="D3023" s="5" t="s">
        <v>468</v>
      </c>
      <c r="E3023" s="5" t="s">
        <v>9007</v>
      </c>
      <c r="F3023" s="6" t="s">
        <v>9008</v>
      </c>
    </row>
    <row r="3024">
      <c r="A3024" s="5" t="s">
        <v>27</v>
      </c>
      <c r="B3024" s="5" t="s">
        <v>351</v>
      </c>
      <c r="C3024" s="5" t="s">
        <v>9009</v>
      </c>
      <c r="D3024" s="5" t="s">
        <v>468</v>
      </c>
      <c r="E3024" s="5" t="s">
        <v>9010</v>
      </c>
      <c r="F3024" s="6" t="s">
        <v>9011</v>
      </c>
    </row>
    <row r="3025">
      <c r="A3025" s="5" t="s">
        <v>27</v>
      </c>
      <c r="B3025" s="5" t="s">
        <v>351</v>
      </c>
      <c r="C3025" s="5" t="s">
        <v>9012</v>
      </c>
      <c r="D3025" s="5" t="s">
        <v>468</v>
      </c>
      <c r="E3025" s="5"/>
      <c r="F3025" s="6" t="s">
        <v>9013</v>
      </c>
    </row>
    <row r="3026">
      <c r="A3026" s="5" t="s">
        <v>27</v>
      </c>
      <c r="B3026" s="5" t="s">
        <v>351</v>
      </c>
      <c r="C3026" s="5" t="s">
        <v>9014</v>
      </c>
      <c r="D3026" s="5" t="s">
        <v>548</v>
      </c>
      <c r="E3026" s="5"/>
      <c r="F3026" s="6" t="s">
        <v>9015</v>
      </c>
    </row>
    <row r="3027">
      <c r="A3027" s="5" t="s">
        <v>27</v>
      </c>
      <c r="B3027" s="5" t="s">
        <v>351</v>
      </c>
      <c r="C3027" s="5" t="s">
        <v>9016</v>
      </c>
      <c r="D3027" s="5" t="s">
        <v>468</v>
      </c>
      <c r="E3027" s="5"/>
      <c r="F3027" s="6" t="s">
        <v>9017</v>
      </c>
    </row>
    <row r="3028">
      <c r="A3028" s="5" t="s">
        <v>27</v>
      </c>
      <c r="B3028" s="5" t="s">
        <v>351</v>
      </c>
      <c r="C3028" s="5" t="s">
        <v>9018</v>
      </c>
      <c r="D3028" s="5" t="s">
        <v>468</v>
      </c>
      <c r="E3028" s="5" t="s">
        <v>9019</v>
      </c>
      <c r="F3028" s="6" t="s">
        <v>9020</v>
      </c>
    </row>
    <row r="3029">
      <c r="A3029" s="5" t="s">
        <v>27</v>
      </c>
      <c r="B3029" s="5" t="s">
        <v>351</v>
      </c>
      <c r="C3029" s="5" t="s">
        <v>9021</v>
      </c>
      <c r="D3029" s="5" t="s">
        <v>468</v>
      </c>
      <c r="E3029" s="5" t="s">
        <v>9022</v>
      </c>
      <c r="F3029" s="6" t="s">
        <v>9023</v>
      </c>
    </row>
    <row r="3030">
      <c r="A3030" s="5" t="s">
        <v>27</v>
      </c>
      <c r="B3030" s="5" t="s">
        <v>351</v>
      </c>
      <c r="C3030" s="5" t="s">
        <v>9024</v>
      </c>
      <c r="D3030" s="5" t="s">
        <v>468</v>
      </c>
      <c r="E3030" s="5" t="s">
        <v>9025</v>
      </c>
      <c r="F3030" s="6" t="s">
        <v>9026</v>
      </c>
    </row>
    <row r="3031">
      <c r="A3031" s="5" t="s">
        <v>27</v>
      </c>
      <c r="B3031" s="5" t="s">
        <v>351</v>
      </c>
      <c r="C3031" s="5" t="s">
        <v>9027</v>
      </c>
      <c r="D3031" s="5" t="s">
        <v>468</v>
      </c>
      <c r="E3031" s="5" t="s">
        <v>9028</v>
      </c>
      <c r="F3031" s="6" t="s">
        <v>9029</v>
      </c>
    </row>
    <row r="3032">
      <c r="A3032" s="5" t="s">
        <v>27</v>
      </c>
      <c r="B3032" s="5" t="s">
        <v>351</v>
      </c>
      <c r="C3032" s="5" t="s">
        <v>9030</v>
      </c>
      <c r="D3032" s="5" t="s">
        <v>468</v>
      </c>
      <c r="E3032" s="5" t="s">
        <v>9031</v>
      </c>
      <c r="F3032" s="6" t="s">
        <v>9032</v>
      </c>
    </row>
    <row r="3033">
      <c r="A3033" s="5" t="s">
        <v>27</v>
      </c>
      <c r="B3033" s="5" t="s">
        <v>351</v>
      </c>
      <c r="C3033" s="5" t="s">
        <v>9033</v>
      </c>
      <c r="D3033" s="5" t="s">
        <v>468</v>
      </c>
      <c r="E3033" s="5" t="s">
        <v>9034</v>
      </c>
      <c r="F3033" s="6" t="s">
        <v>9035</v>
      </c>
    </row>
    <row r="3034">
      <c r="A3034" s="5" t="s">
        <v>27</v>
      </c>
      <c r="B3034" s="5" t="s">
        <v>351</v>
      </c>
      <c r="C3034" s="5" t="s">
        <v>9036</v>
      </c>
      <c r="D3034" s="5" t="s">
        <v>548</v>
      </c>
      <c r="E3034" s="5" t="s">
        <v>9037</v>
      </c>
      <c r="F3034" s="6" t="s">
        <v>9038</v>
      </c>
    </row>
    <row r="3035">
      <c r="A3035" s="5" t="s">
        <v>27</v>
      </c>
      <c r="B3035" s="5" t="s">
        <v>351</v>
      </c>
      <c r="C3035" s="5" t="s">
        <v>9039</v>
      </c>
      <c r="D3035" s="5" t="s">
        <v>468</v>
      </c>
      <c r="E3035" s="5" t="s">
        <v>9040</v>
      </c>
      <c r="F3035" s="6" t="s">
        <v>9041</v>
      </c>
    </row>
    <row r="3036">
      <c r="A3036" s="5" t="s">
        <v>27</v>
      </c>
      <c r="B3036" s="5" t="s">
        <v>351</v>
      </c>
      <c r="C3036" s="5" t="s">
        <v>9042</v>
      </c>
      <c r="D3036" s="5" t="s">
        <v>468</v>
      </c>
      <c r="E3036" s="5" t="s">
        <v>9043</v>
      </c>
      <c r="F3036" s="6" t="s">
        <v>9044</v>
      </c>
    </row>
    <row r="3037">
      <c r="A3037" s="5" t="s">
        <v>27</v>
      </c>
      <c r="B3037" s="5" t="s">
        <v>351</v>
      </c>
      <c r="C3037" s="5" t="s">
        <v>9045</v>
      </c>
      <c r="D3037" s="5" t="s">
        <v>468</v>
      </c>
      <c r="E3037" s="5" t="s">
        <v>9046</v>
      </c>
      <c r="F3037" s="6" t="s">
        <v>9047</v>
      </c>
    </row>
    <row r="3038">
      <c r="A3038" s="5" t="s">
        <v>27</v>
      </c>
      <c r="B3038" s="5" t="s">
        <v>351</v>
      </c>
      <c r="C3038" s="5" t="s">
        <v>9048</v>
      </c>
      <c r="D3038" s="5" t="s">
        <v>468</v>
      </c>
      <c r="E3038" s="5" t="s">
        <v>9049</v>
      </c>
      <c r="F3038" s="6" t="s">
        <v>9050</v>
      </c>
    </row>
    <row r="3039">
      <c r="A3039" s="5" t="s">
        <v>27</v>
      </c>
      <c r="B3039" s="5" t="s">
        <v>351</v>
      </c>
      <c r="C3039" s="5" t="s">
        <v>9051</v>
      </c>
      <c r="D3039" s="5" t="s">
        <v>468</v>
      </c>
      <c r="E3039" s="5" t="s">
        <v>9052</v>
      </c>
      <c r="F3039" s="6" t="s">
        <v>9053</v>
      </c>
    </row>
    <row r="3040">
      <c r="A3040" s="5" t="s">
        <v>27</v>
      </c>
      <c r="B3040" s="5" t="s">
        <v>351</v>
      </c>
      <c r="C3040" s="5" t="s">
        <v>9054</v>
      </c>
      <c r="D3040" s="5" t="s">
        <v>468</v>
      </c>
      <c r="E3040" s="5" t="s">
        <v>9046</v>
      </c>
      <c r="F3040" s="6" t="s">
        <v>9055</v>
      </c>
    </row>
    <row r="3041">
      <c r="A3041" s="5" t="s">
        <v>27</v>
      </c>
      <c r="B3041" s="5" t="s">
        <v>351</v>
      </c>
      <c r="C3041" s="5" t="s">
        <v>9056</v>
      </c>
      <c r="D3041" s="5" t="s">
        <v>468</v>
      </c>
      <c r="E3041" s="5" t="s">
        <v>9057</v>
      </c>
      <c r="F3041" s="6" t="s">
        <v>9058</v>
      </c>
    </row>
    <row r="3042">
      <c r="A3042" s="5" t="s">
        <v>27</v>
      </c>
      <c r="B3042" s="5" t="s">
        <v>351</v>
      </c>
      <c r="C3042" s="5" t="s">
        <v>9059</v>
      </c>
      <c r="D3042" s="5" t="s">
        <v>468</v>
      </c>
      <c r="E3042" s="5" t="s">
        <v>9060</v>
      </c>
      <c r="F3042" s="6" t="s">
        <v>9061</v>
      </c>
    </row>
    <row r="3043">
      <c r="A3043" s="5" t="s">
        <v>28</v>
      </c>
      <c r="B3043" s="5" t="s">
        <v>352</v>
      </c>
      <c r="C3043" s="5" t="s">
        <v>9062</v>
      </c>
      <c r="D3043" s="5" t="s">
        <v>468</v>
      </c>
      <c r="E3043" s="5" t="s">
        <v>9063</v>
      </c>
      <c r="F3043" s="6" t="s">
        <v>9064</v>
      </c>
    </row>
    <row r="3044">
      <c r="A3044" s="5" t="s">
        <v>28</v>
      </c>
      <c r="B3044" s="5" t="s">
        <v>352</v>
      </c>
      <c r="C3044" s="5" t="s">
        <v>9065</v>
      </c>
      <c r="D3044" s="5" t="s">
        <v>468</v>
      </c>
      <c r="E3044" s="5" t="s">
        <v>9066</v>
      </c>
      <c r="F3044" s="6" t="s">
        <v>9067</v>
      </c>
    </row>
    <row r="3045">
      <c r="A3045" s="5" t="s">
        <v>28</v>
      </c>
      <c r="B3045" s="5" t="s">
        <v>352</v>
      </c>
      <c r="C3045" s="5" t="s">
        <v>9068</v>
      </c>
      <c r="D3045" s="5" t="s">
        <v>548</v>
      </c>
      <c r="E3045" s="5" t="s">
        <v>9069</v>
      </c>
      <c r="F3045" s="6" t="s">
        <v>9070</v>
      </c>
    </row>
    <row r="3046">
      <c r="A3046" s="5" t="s">
        <v>28</v>
      </c>
      <c r="B3046" s="5" t="s">
        <v>352</v>
      </c>
      <c r="C3046" s="5" t="s">
        <v>9071</v>
      </c>
      <c r="D3046" s="5" t="s">
        <v>468</v>
      </c>
      <c r="E3046" s="5" t="s">
        <v>9072</v>
      </c>
      <c r="F3046" s="6" t="s">
        <v>9073</v>
      </c>
    </row>
    <row r="3047">
      <c r="A3047" s="5" t="s">
        <v>28</v>
      </c>
      <c r="B3047" s="5" t="s">
        <v>352</v>
      </c>
      <c r="C3047" s="5" t="s">
        <v>9074</v>
      </c>
      <c r="D3047" s="5" t="s">
        <v>468</v>
      </c>
      <c r="E3047" s="5" t="s">
        <v>9075</v>
      </c>
      <c r="F3047" s="6" t="s">
        <v>9076</v>
      </c>
    </row>
    <row r="3048">
      <c r="A3048" s="5" t="s">
        <v>28</v>
      </c>
      <c r="B3048" s="5" t="s">
        <v>352</v>
      </c>
      <c r="C3048" s="5" t="s">
        <v>9077</v>
      </c>
      <c r="D3048" s="5" t="s">
        <v>468</v>
      </c>
      <c r="E3048" s="5" t="s">
        <v>9078</v>
      </c>
      <c r="F3048" s="6" t="s">
        <v>9079</v>
      </c>
    </row>
    <row r="3049">
      <c r="A3049" s="5" t="s">
        <v>28</v>
      </c>
      <c r="B3049" s="5" t="s">
        <v>352</v>
      </c>
      <c r="C3049" s="5" t="s">
        <v>9080</v>
      </c>
      <c r="D3049" s="5" t="s">
        <v>468</v>
      </c>
      <c r="E3049" s="5" t="s">
        <v>9081</v>
      </c>
      <c r="F3049" s="6" t="s">
        <v>9082</v>
      </c>
    </row>
    <row r="3050">
      <c r="A3050" s="5" t="s">
        <v>28</v>
      </c>
      <c r="B3050" s="5" t="s">
        <v>353</v>
      </c>
      <c r="C3050" s="5" t="s">
        <v>9083</v>
      </c>
      <c r="D3050" s="5" t="s">
        <v>468</v>
      </c>
      <c r="E3050" s="5" t="s">
        <v>9084</v>
      </c>
      <c r="F3050" s="6" t="s">
        <v>9085</v>
      </c>
    </row>
    <row r="3051">
      <c r="A3051" s="5" t="s">
        <v>28</v>
      </c>
      <c r="B3051" s="5" t="s">
        <v>354</v>
      </c>
      <c r="C3051" s="5" t="s">
        <v>9086</v>
      </c>
      <c r="D3051" s="5" t="s">
        <v>548</v>
      </c>
      <c r="E3051" s="5"/>
      <c r="F3051" s="6" t="s">
        <v>9087</v>
      </c>
    </row>
    <row r="3052">
      <c r="A3052" s="5" t="s">
        <v>28</v>
      </c>
      <c r="B3052" s="5" t="s">
        <v>354</v>
      </c>
      <c r="C3052" s="5" t="s">
        <v>9088</v>
      </c>
      <c r="D3052" s="5" t="s">
        <v>468</v>
      </c>
      <c r="E3052" s="5" t="s">
        <v>9089</v>
      </c>
      <c r="F3052" s="6" t="s">
        <v>9090</v>
      </c>
    </row>
    <row r="3053">
      <c r="A3053" s="5" t="s">
        <v>28</v>
      </c>
      <c r="B3053" s="5" t="s">
        <v>355</v>
      </c>
      <c r="C3053" s="5" t="s">
        <v>9091</v>
      </c>
      <c r="D3053" s="5" t="s">
        <v>548</v>
      </c>
      <c r="E3053" s="5" t="s">
        <v>9092</v>
      </c>
      <c r="F3053" s="6" t="s">
        <v>9093</v>
      </c>
    </row>
    <row r="3054">
      <c r="A3054" s="5" t="s">
        <v>28</v>
      </c>
      <c r="B3054" s="5" t="s">
        <v>355</v>
      </c>
      <c r="C3054" s="5" t="s">
        <v>9094</v>
      </c>
      <c r="D3054" s="5" t="s">
        <v>468</v>
      </c>
      <c r="E3054" s="5" t="s">
        <v>9095</v>
      </c>
      <c r="F3054" s="6" t="s">
        <v>9096</v>
      </c>
    </row>
    <row r="3055">
      <c r="A3055" s="5" t="s">
        <v>28</v>
      </c>
      <c r="B3055" s="5" t="s">
        <v>355</v>
      </c>
      <c r="C3055" s="5" t="s">
        <v>9097</v>
      </c>
      <c r="D3055" s="5" t="s">
        <v>468</v>
      </c>
      <c r="E3055" s="5" t="s">
        <v>9098</v>
      </c>
      <c r="F3055" s="6" t="s">
        <v>9099</v>
      </c>
    </row>
    <row r="3056">
      <c r="A3056" s="5" t="s">
        <v>28</v>
      </c>
      <c r="B3056" s="5" t="s">
        <v>356</v>
      </c>
      <c r="C3056" s="5" t="s">
        <v>9100</v>
      </c>
      <c r="D3056" s="5" t="s">
        <v>468</v>
      </c>
      <c r="E3056" s="5" t="s">
        <v>9101</v>
      </c>
      <c r="F3056" s="6" t="s">
        <v>9102</v>
      </c>
    </row>
    <row r="3057">
      <c r="A3057" s="5" t="s">
        <v>28</v>
      </c>
      <c r="B3057" s="5" t="s">
        <v>356</v>
      </c>
      <c r="C3057" s="5" t="s">
        <v>9103</v>
      </c>
      <c r="D3057" s="5" t="s">
        <v>468</v>
      </c>
      <c r="E3057" s="5" t="s">
        <v>9104</v>
      </c>
      <c r="F3057" s="6" t="s">
        <v>9105</v>
      </c>
    </row>
    <row r="3058">
      <c r="A3058" s="5" t="s">
        <v>28</v>
      </c>
      <c r="B3058" s="5" t="s">
        <v>356</v>
      </c>
      <c r="C3058" s="5" t="s">
        <v>9106</v>
      </c>
      <c r="D3058" s="5" t="s">
        <v>468</v>
      </c>
      <c r="E3058" s="5" t="s">
        <v>9107</v>
      </c>
      <c r="F3058" s="6" t="s">
        <v>9108</v>
      </c>
    </row>
    <row r="3059">
      <c r="A3059" s="5" t="s">
        <v>28</v>
      </c>
      <c r="B3059" s="5" t="s">
        <v>356</v>
      </c>
      <c r="C3059" s="5" t="s">
        <v>9109</v>
      </c>
      <c r="D3059" s="5" t="s">
        <v>468</v>
      </c>
      <c r="E3059" s="5" t="s">
        <v>9110</v>
      </c>
      <c r="F3059" s="6" t="s">
        <v>9111</v>
      </c>
    </row>
    <row r="3060">
      <c r="A3060" s="5" t="s">
        <v>28</v>
      </c>
      <c r="B3060" s="5" t="s">
        <v>356</v>
      </c>
      <c r="C3060" s="5" t="s">
        <v>9112</v>
      </c>
      <c r="D3060" s="5" t="s">
        <v>468</v>
      </c>
      <c r="E3060" s="5" t="s">
        <v>9113</v>
      </c>
      <c r="F3060" s="6" t="s">
        <v>9114</v>
      </c>
    </row>
    <row r="3061">
      <c r="A3061" s="5" t="s">
        <v>28</v>
      </c>
      <c r="B3061" s="5" t="s">
        <v>356</v>
      </c>
      <c r="C3061" s="5" t="s">
        <v>9115</v>
      </c>
      <c r="D3061" s="5" t="s">
        <v>468</v>
      </c>
      <c r="E3061" s="5" t="s">
        <v>9116</v>
      </c>
      <c r="F3061" s="6" t="s">
        <v>9117</v>
      </c>
    </row>
    <row r="3062">
      <c r="A3062" s="5" t="s">
        <v>28</v>
      </c>
      <c r="B3062" s="5" t="s">
        <v>356</v>
      </c>
      <c r="C3062" s="5" t="s">
        <v>9118</v>
      </c>
      <c r="D3062" s="5" t="s">
        <v>468</v>
      </c>
      <c r="E3062" s="5" t="s">
        <v>9119</v>
      </c>
      <c r="F3062" s="6" t="s">
        <v>9120</v>
      </c>
    </row>
    <row r="3063">
      <c r="A3063" s="5" t="s">
        <v>28</v>
      </c>
      <c r="B3063" s="5" t="s">
        <v>356</v>
      </c>
      <c r="C3063" s="5" t="s">
        <v>9121</v>
      </c>
      <c r="D3063" s="5" t="s">
        <v>468</v>
      </c>
      <c r="E3063" s="5" t="s">
        <v>9122</v>
      </c>
      <c r="F3063" s="6" t="s">
        <v>9123</v>
      </c>
    </row>
    <row r="3064">
      <c r="A3064" s="5" t="s">
        <v>28</v>
      </c>
      <c r="B3064" s="5" t="s">
        <v>356</v>
      </c>
      <c r="C3064" s="5" t="s">
        <v>9124</v>
      </c>
      <c r="D3064" s="5" t="s">
        <v>468</v>
      </c>
      <c r="E3064" s="5" t="s">
        <v>9125</v>
      </c>
      <c r="F3064" s="6" t="s">
        <v>9126</v>
      </c>
    </row>
    <row r="3065">
      <c r="A3065" s="5" t="s">
        <v>28</v>
      </c>
      <c r="B3065" s="5" t="s">
        <v>356</v>
      </c>
      <c r="C3065" s="5" t="s">
        <v>9127</v>
      </c>
      <c r="D3065" s="5" t="s">
        <v>468</v>
      </c>
      <c r="E3065" s="5" t="s">
        <v>9128</v>
      </c>
      <c r="F3065" s="6" t="s">
        <v>9129</v>
      </c>
    </row>
    <row r="3066">
      <c r="A3066" s="5" t="s">
        <v>28</v>
      </c>
      <c r="B3066" s="5" t="s">
        <v>356</v>
      </c>
      <c r="C3066" s="5" t="s">
        <v>9130</v>
      </c>
      <c r="D3066" s="5" t="s">
        <v>468</v>
      </c>
      <c r="E3066" s="5" t="s">
        <v>9131</v>
      </c>
      <c r="F3066" s="6" t="s">
        <v>9132</v>
      </c>
    </row>
    <row r="3067">
      <c r="A3067" s="5" t="s">
        <v>28</v>
      </c>
      <c r="B3067" s="5" t="s">
        <v>356</v>
      </c>
      <c r="C3067" s="5" t="s">
        <v>356</v>
      </c>
      <c r="D3067" s="5" t="s">
        <v>468</v>
      </c>
      <c r="E3067" s="5" t="s">
        <v>9101</v>
      </c>
      <c r="F3067" s="6" t="s">
        <v>9133</v>
      </c>
    </row>
    <row r="3068">
      <c r="A3068" s="5" t="s">
        <v>28</v>
      </c>
      <c r="B3068" s="5" t="s">
        <v>357</v>
      </c>
      <c r="C3068" s="5" t="s">
        <v>9134</v>
      </c>
      <c r="D3068" s="5" t="s">
        <v>548</v>
      </c>
      <c r="E3068" s="5"/>
      <c r="F3068" s="6" t="s">
        <v>9135</v>
      </c>
    </row>
    <row r="3069">
      <c r="A3069" s="5" t="s">
        <v>28</v>
      </c>
      <c r="B3069" s="5" t="s">
        <v>358</v>
      </c>
      <c r="C3069" s="5" t="s">
        <v>9136</v>
      </c>
      <c r="D3069" s="5" t="s">
        <v>548</v>
      </c>
      <c r="E3069" s="5" t="s">
        <v>9137</v>
      </c>
      <c r="F3069" s="6" t="s">
        <v>9138</v>
      </c>
    </row>
    <row r="3070">
      <c r="A3070" s="5" t="s">
        <v>28</v>
      </c>
      <c r="B3070" s="5" t="s">
        <v>358</v>
      </c>
      <c r="C3070" s="5" t="s">
        <v>9139</v>
      </c>
      <c r="D3070" s="5" t="s">
        <v>468</v>
      </c>
      <c r="E3070" s="5" t="s">
        <v>9140</v>
      </c>
      <c r="F3070" s="6" t="s">
        <v>9141</v>
      </c>
    </row>
    <row r="3071">
      <c r="A3071" s="5" t="s">
        <v>28</v>
      </c>
      <c r="B3071" s="5" t="s">
        <v>358</v>
      </c>
      <c r="C3071" s="5" t="s">
        <v>9142</v>
      </c>
      <c r="D3071" s="5" t="s">
        <v>468</v>
      </c>
      <c r="E3071" s="5" t="s">
        <v>9143</v>
      </c>
      <c r="F3071" s="6" t="s">
        <v>9144</v>
      </c>
    </row>
    <row r="3072">
      <c r="A3072" s="5" t="s">
        <v>28</v>
      </c>
      <c r="B3072" s="5" t="s">
        <v>359</v>
      </c>
      <c r="C3072" s="5" t="s">
        <v>9145</v>
      </c>
      <c r="D3072" s="5" t="s">
        <v>468</v>
      </c>
      <c r="E3072" s="5" t="s">
        <v>9146</v>
      </c>
      <c r="F3072" s="6" t="s">
        <v>9147</v>
      </c>
    </row>
    <row r="3073">
      <c r="A3073" s="5" t="s">
        <v>28</v>
      </c>
      <c r="B3073" s="5" t="s">
        <v>359</v>
      </c>
      <c r="C3073" s="5" t="s">
        <v>9148</v>
      </c>
      <c r="D3073" s="5" t="s">
        <v>468</v>
      </c>
      <c r="E3073" s="5" t="s">
        <v>9149</v>
      </c>
      <c r="F3073" s="6" t="s">
        <v>9150</v>
      </c>
    </row>
    <row r="3074">
      <c r="A3074" s="5" t="s">
        <v>28</v>
      </c>
      <c r="B3074" s="5" t="s">
        <v>360</v>
      </c>
      <c r="C3074" s="5" t="s">
        <v>9151</v>
      </c>
      <c r="D3074" s="5" t="s">
        <v>468</v>
      </c>
      <c r="E3074" s="5" t="s">
        <v>9152</v>
      </c>
      <c r="F3074" s="6" t="s">
        <v>9153</v>
      </c>
    </row>
    <row r="3075">
      <c r="A3075" s="5" t="s">
        <v>28</v>
      </c>
      <c r="B3075" s="5" t="s">
        <v>360</v>
      </c>
      <c r="C3075" s="5" t="s">
        <v>9154</v>
      </c>
      <c r="D3075" s="5" t="s">
        <v>468</v>
      </c>
      <c r="E3075" s="5" t="s">
        <v>9155</v>
      </c>
      <c r="F3075" s="6" t="s">
        <v>9156</v>
      </c>
    </row>
    <row r="3076">
      <c r="A3076" s="5" t="s">
        <v>28</v>
      </c>
      <c r="B3076" s="5" t="s">
        <v>360</v>
      </c>
      <c r="C3076" s="5" t="s">
        <v>9157</v>
      </c>
      <c r="D3076" s="5" t="s">
        <v>468</v>
      </c>
      <c r="E3076" s="5" t="s">
        <v>9158</v>
      </c>
      <c r="F3076" s="6" t="s">
        <v>9159</v>
      </c>
    </row>
    <row r="3077">
      <c r="A3077" s="5" t="s">
        <v>28</v>
      </c>
      <c r="B3077" s="5" t="s">
        <v>360</v>
      </c>
      <c r="C3077" s="5" t="s">
        <v>9160</v>
      </c>
      <c r="D3077" s="5" t="s">
        <v>548</v>
      </c>
      <c r="E3077" s="5" t="s">
        <v>9161</v>
      </c>
      <c r="F3077" s="6" t="s">
        <v>9162</v>
      </c>
    </row>
    <row r="3078">
      <c r="A3078" s="5" t="s">
        <v>28</v>
      </c>
      <c r="B3078" s="5" t="s">
        <v>360</v>
      </c>
      <c r="C3078" s="5" t="s">
        <v>9163</v>
      </c>
      <c r="D3078" s="5" t="s">
        <v>468</v>
      </c>
      <c r="E3078" s="5" t="s">
        <v>9164</v>
      </c>
      <c r="F3078" s="6" t="s">
        <v>9165</v>
      </c>
    </row>
    <row r="3079">
      <c r="A3079" s="5" t="s">
        <v>28</v>
      </c>
      <c r="B3079" s="5" t="s">
        <v>360</v>
      </c>
      <c r="C3079" s="5" t="s">
        <v>9166</v>
      </c>
      <c r="D3079" s="5" t="s">
        <v>468</v>
      </c>
      <c r="E3079" s="5" t="s">
        <v>9167</v>
      </c>
      <c r="F3079" s="6" t="s">
        <v>9168</v>
      </c>
    </row>
    <row r="3080">
      <c r="A3080" s="5" t="s">
        <v>28</v>
      </c>
      <c r="B3080" s="5" t="s">
        <v>360</v>
      </c>
      <c r="C3080" s="5" t="s">
        <v>9169</v>
      </c>
      <c r="D3080" s="5" t="s">
        <v>468</v>
      </c>
      <c r="E3080" s="5" t="s">
        <v>9170</v>
      </c>
      <c r="F3080" s="6" t="s">
        <v>9171</v>
      </c>
    </row>
    <row r="3081">
      <c r="A3081" s="5" t="s">
        <v>28</v>
      </c>
      <c r="B3081" s="5" t="s">
        <v>360</v>
      </c>
      <c r="C3081" s="5" t="s">
        <v>9172</v>
      </c>
      <c r="D3081" s="5" t="s">
        <v>468</v>
      </c>
      <c r="E3081" s="5" t="s">
        <v>9173</v>
      </c>
      <c r="F3081" s="6" t="s">
        <v>9174</v>
      </c>
    </row>
    <row r="3082">
      <c r="A3082" s="5" t="s">
        <v>29</v>
      </c>
      <c r="B3082" s="5" t="s">
        <v>361</v>
      </c>
      <c r="C3082" s="5" t="s">
        <v>9175</v>
      </c>
      <c r="D3082" s="5" t="s">
        <v>468</v>
      </c>
      <c r="E3082" s="5" t="s">
        <v>9176</v>
      </c>
      <c r="F3082" s="6" t="s">
        <v>9177</v>
      </c>
    </row>
    <row r="3083">
      <c r="A3083" s="5" t="s">
        <v>29</v>
      </c>
      <c r="B3083" s="5" t="s">
        <v>361</v>
      </c>
      <c r="C3083" s="5" t="s">
        <v>361</v>
      </c>
      <c r="D3083" s="5" t="s">
        <v>468</v>
      </c>
      <c r="E3083" s="5" t="s">
        <v>9178</v>
      </c>
      <c r="F3083" s="6" t="s">
        <v>9179</v>
      </c>
    </row>
    <row r="3084">
      <c r="A3084" s="5" t="s">
        <v>29</v>
      </c>
      <c r="B3084" s="5" t="s">
        <v>361</v>
      </c>
      <c r="C3084" s="5" t="s">
        <v>9180</v>
      </c>
      <c r="D3084" s="5" t="s">
        <v>468</v>
      </c>
      <c r="E3084" s="5" t="s">
        <v>9181</v>
      </c>
      <c r="F3084" s="6" t="s">
        <v>9182</v>
      </c>
    </row>
    <row r="3085">
      <c r="A3085" s="5" t="s">
        <v>29</v>
      </c>
      <c r="B3085" s="5" t="s">
        <v>361</v>
      </c>
      <c r="C3085" s="5" t="s">
        <v>9183</v>
      </c>
      <c r="D3085" s="5" t="s">
        <v>468</v>
      </c>
      <c r="E3085" s="5"/>
      <c r="F3085" s="6" t="s">
        <v>9184</v>
      </c>
    </row>
    <row r="3086">
      <c r="A3086" s="5" t="s">
        <v>29</v>
      </c>
      <c r="B3086" s="5" t="s">
        <v>361</v>
      </c>
      <c r="C3086" s="5" t="s">
        <v>9185</v>
      </c>
      <c r="D3086" s="5" t="s">
        <v>468</v>
      </c>
      <c r="E3086" s="5" t="s">
        <v>9186</v>
      </c>
      <c r="F3086" s="6" t="s">
        <v>9187</v>
      </c>
    </row>
    <row r="3087">
      <c r="A3087" s="5" t="s">
        <v>29</v>
      </c>
      <c r="B3087" s="5" t="s">
        <v>361</v>
      </c>
      <c r="C3087" s="5" t="s">
        <v>9188</v>
      </c>
      <c r="D3087" s="5" t="s">
        <v>468</v>
      </c>
      <c r="E3087" s="5" t="s">
        <v>9186</v>
      </c>
      <c r="F3087" s="6" t="s">
        <v>9189</v>
      </c>
    </row>
    <row r="3088">
      <c r="A3088" s="5" t="s">
        <v>29</v>
      </c>
      <c r="B3088" s="5" t="s">
        <v>362</v>
      </c>
      <c r="C3088" s="5" t="s">
        <v>9190</v>
      </c>
      <c r="D3088" s="5" t="s">
        <v>468</v>
      </c>
      <c r="E3088" s="5" t="s">
        <v>9191</v>
      </c>
      <c r="F3088" s="6" t="s">
        <v>9192</v>
      </c>
    </row>
    <row r="3089">
      <c r="A3089" s="5" t="s">
        <v>29</v>
      </c>
      <c r="B3089" s="5" t="s">
        <v>362</v>
      </c>
      <c r="C3089" s="5" t="s">
        <v>9193</v>
      </c>
      <c r="D3089" s="5" t="s">
        <v>468</v>
      </c>
      <c r="E3089" s="5" t="s">
        <v>9194</v>
      </c>
      <c r="F3089" s="6" t="s">
        <v>9195</v>
      </c>
    </row>
    <row r="3090">
      <c r="A3090" s="5" t="s">
        <v>29</v>
      </c>
      <c r="B3090" s="5" t="s">
        <v>362</v>
      </c>
      <c r="C3090" s="5" t="s">
        <v>9196</v>
      </c>
      <c r="D3090" s="5" t="s">
        <v>548</v>
      </c>
      <c r="E3090" s="5"/>
      <c r="F3090" s="6" t="s">
        <v>9197</v>
      </c>
    </row>
    <row r="3091">
      <c r="A3091" s="5" t="s">
        <v>29</v>
      </c>
      <c r="B3091" s="5" t="s">
        <v>362</v>
      </c>
      <c r="C3091" s="5" t="s">
        <v>9198</v>
      </c>
      <c r="D3091" s="5" t="s">
        <v>468</v>
      </c>
      <c r="E3091" s="5" t="s">
        <v>9199</v>
      </c>
      <c r="F3091" s="6" t="s">
        <v>9200</v>
      </c>
    </row>
    <row r="3092">
      <c r="A3092" s="5" t="s">
        <v>29</v>
      </c>
      <c r="B3092" s="5" t="s">
        <v>363</v>
      </c>
      <c r="C3092" s="5" t="s">
        <v>9201</v>
      </c>
      <c r="D3092" s="5" t="s">
        <v>468</v>
      </c>
      <c r="E3092" s="5" t="s">
        <v>9202</v>
      </c>
      <c r="F3092" s="6" t="s">
        <v>9203</v>
      </c>
    </row>
    <row r="3093">
      <c r="A3093" s="5" t="s">
        <v>29</v>
      </c>
      <c r="B3093" s="5" t="s">
        <v>363</v>
      </c>
      <c r="C3093" s="5" t="s">
        <v>363</v>
      </c>
      <c r="D3093" s="5" t="s">
        <v>468</v>
      </c>
      <c r="E3093" s="5" t="s">
        <v>9204</v>
      </c>
      <c r="F3093" s="6" t="s">
        <v>9205</v>
      </c>
    </row>
    <row r="3094">
      <c r="A3094" s="5" t="s">
        <v>29</v>
      </c>
      <c r="B3094" s="5" t="s">
        <v>363</v>
      </c>
      <c r="C3094" s="5" t="s">
        <v>9206</v>
      </c>
      <c r="D3094" s="5" t="s">
        <v>468</v>
      </c>
      <c r="E3094" s="5"/>
      <c r="F3094" s="6" t="s">
        <v>9207</v>
      </c>
    </row>
    <row r="3095">
      <c r="A3095" s="5" t="s">
        <v>29</v>
      </c>
      <c r="B3095" s="5" t="s">
        <v>363</v>
      </c>
      <c r="C3095" s="5" t="s">
        <v>9208</v>
      </c>
      <c r="D3095" s="5" t="s">
        <v>468</v>
      </c>
      <c r="E3095" s="5" t="s">
        <v>9209</v>
      </c>
      <c r="F3095" s="6" t="s">
        <v>9210</v>
      </c>
    </row>
    <row r="3096">
      <c r="A3096" s="5" t="s">
        <v>29</v>
      </c>
      <c r="B3096" s="5" t="s">
        <v>363</v>
      </c>
      <c r="C3096" s="5" t="s">
        <v>9211</v>
      </c>
      <c r="D3096" s="5" t="s">
        <v>468</v>
      </c>
      <c r="E3096" s="5" t="s">
        <v>9212</v>
      </c>
      <c r="F3096" s="6" t="s">
        <v>9213</v>
      </c>
    </row>
    <row r="3097">
      <c r="A3097" s="5" t="s">
        <v>29</v>
      </c>
      <c r="B3097" s="5" t="s">
        <v>363</v>
      </c>
      <c r="C3097" s="5" t="s">
        <v>9214</v>
      </c>
      <c r="D3097" s="5" t="s">
        <v>4620</v>
      </c>
      <c r="E3097" s="5"/>
      <c r="F3097" s="6" t="s">
        <v>9215</v>
      </c>
    </row>
    <row r="3098">
      <c r="A3098" s="5" t="s">
        <v>29</v>
      </c>
      <c r="B3098" s="5" t="s">
        <v>363</v>
      </c>
      <c r="C3098" s="5" t="s">
        <v>9216</v>
      </c>
      <c r="D3098" s="5" t="s">
        <v>468</v>
      </c>
      <c r="E3098" s="5" t="s">
        <v>9217</v>
      </c>
      <c r="F3098" s="6" t="s">
        <v>9218</v>
      </c>
    </row>
    <row r="3099">
      <c r="A3099" s="5" t="s">
        <v>29</v>
      </c>
      <c r="B3099" s="5" t="s">
        <v>363</v>
      </c>
      <c r="C3099" s="5" t="s">
        <v>9219</v>
      </c>
      <c r="D3099" s="5" t="s">
        <v>468</v>
      </c>
      <c r="E3099" s="5" t="s">
        <v>9220</v>
      </c>
      <c r="F3099" s="6" t="s">
        <v>9221</v>
      </c>
    </row>
    <row r="3100">
      <c r="A3100" s="5" t="s">
        <v>29</v>
      </c>
      <c r="B3100" s="5" t="s">
        <v>363</v>
      </c>
      <c r="C3100" s="5" t="s">
        <v>9222</v>
      </c>
      <c r="D3100" s="5" t="s">
        <v>468</v>
      </c>
      <c r="E3100" s="5" t="s">
        <v>9223</v>
      </c>
      <c r="F3100" s="6" t="s">
        <v>9224</v>
      </c>
    </row>
    <row r="3101">
      <c r="A3101" s="5" t="s">
        <v>29</v>
      </c>
      <c r="B3101" s="5" t="s">
        <v>364</v>
      </c>
      <c r="C3101" s="5" t="s">
        <v>9225</v>
      </c>
      <c r="D3101" s="5" t="s">
        <v>468</v>
      </c>
      <c r="E3101" s="5" t="s">
        <v>9226</v>
      </c>
      <c r="F3101" s="6" t="s">
        <v>9227</v>
      </c>
    </row>
    <row r="3102">
      <c r="A3102" s="5" t="s">
        <v>29</v>
      </c>
      <c r="B3102" s="5" t="s">
        <v>364</v>
      </c>
      <c r="C3102" s="5" t="s">
        <v>9228</v>
      </c>
      <c r="D3102" s="5" t="s">
        <v>468</v>
      </c>
      <c r="E3102" s="5" t="s">
        <v>9229</v>
      </c>
      <c r="F3102" s="6" t="s">
        <v>9230</v>
      </c>
    </row>
    <row r="3103">
      <c r="A3103" s="5" t="s">
        <v>29</v>
      </c>
      <c r="B3103" s="5" t="s">
        <v>364</v>
      </c>
      <c r="C3103" s="5" t="s">
        <v>9231</v>
      </c>
      <c r="D3103" s="5" t="s">
        <v>468</v>
      </c>
      <c r="E3103" s="5" t="s">
        <v>9232</v>
      </c>
      <c r="F3103" s="6" t="s">
        <v>9233</v>
      </c>
    </row>
    <row r="3104">
      <c r="A3104" s="5" t="s">
        <v>29</v>
      </c>
      <c r="B3104" s="5" t="s">
        <v>364</v>
      </c>
      <c r="C3104" s="5" t="s">
        <v>9234</v>
      </c>
      <c r="D3104" s="5" t="s">
        <v>468</v>
      </c>
      <c r="E3104" s="5" t="s">
        <v>9235</v>
      </c>
      <c r="F3104" s="6" t="s">
        <v>9236</v>
      </c>
    </row>
    <row r="3105">
      <c r="A3105" s="5" t="s">
        <v>29</v>
      </c>
      <c r="B3105" s="5" t="s">
        <v>365</v>
      </c>
      <c r="C3105" s="5" t="s">
        <v>9237</v>
      </c>
      <c r="D3105" s="5" t="s">
        <v>468</v>
      </c>
      <c r="E3105" s="5"/>
      <c r="F3105" s="6" t="s">
        <v>9238</v>
      </c>
    </row>
    <row r="3106">
      <c r="A3106" s="5" t="s">
        <v>29</v>
      </c>
      <c r="B3106" s="5" t="s">
        <v>365</v>
      </c>
      <c r="C3106" s="5" t="s">
        <v>9239</v>
      </c>
      <c r="D3106" s="5" t="s">
        <v>548</v>
      </c>
      <c r="E3106" s="5" t="s">
        <v>9240</v>
      </c>
      <c r="F3106" s="6" t="s">
        <v>9241</v>
      </c>
    </row>
    <row r="3107">
      <c r="A3107" s="5" t="s">
        <v>29</v>
      </c>
      <c r="B3107" s="5" t="s">
        <v>365</v>
      </c>
      <c r="C3107" s="5" t="s">
        <v>9242</v>
      </c>
      <c r="D3107" s="5" t="s">
        <v>468</v>
      </c>
      <c r="E3107" s="5" t="s">
        <v>9243</v>
      </c>
      <c r="F3107" s="6" t="s">
        <v>9244</v>
      </c>
    </row>
    <row r="3108">
      <c r="A3108" s="5" t="s">
        <v>29</v>
      </c>
      <c r="B3108" s="5" t="s">
        <v>365</v>
      </c>
      <c r="C3108" s="5" t="s">
        <v>9245</v>
      </c>
      <c r="D3108" s="5" t="s">
        <v>468</v>
      </c>
      <c r="E3108" s="5"/>
      <c r="F3108" s="6" t="s">
        <v>9246</v>
      </c>
    </row>
    <row r="3109">
      <c r="A3109" s="5" t="s">
        <v>29</v>
      </c>
      <c r="B3109" s="5" t="s">
        <v>365</v>
      </c>
      <c r="C3109" s="5" t="s">
        <v>9247</v>
      </c>
      <c r="D3109" s="5" t="s">
        <v>468</v>
      </c>
      <c r="E3109" s="5" t="s">
        <v>9248</v>
      </c>
      <c r="F3109" s="6" t="s">
        <v>9249</v>
      </c>
    </row>
    <row r="3110">
      <c r="A3110" s="5" t="s">
        <v>29</v>
      </c>
      <c r="B3110" s="5" t="s">
        <v>365</v>
      </c>
      <c r="C3110" s="5" t="s">
        <v>9250</v>
      </c>
      <c r="D3110" s="5" t="s">
        <v>468</v>
      </c>
      <c r="E3110" s="5" t="s">
        <v>9251</v>
      </c>
      <c r="F3110" s="6" t="s">
        <v>9252</v>
      </c>
    </row>
    <row r="3111">
      <c r="A3111" s="5" t="s">
        <v>29</v>
      </c>
      <c r="B3111" s="5" t="s">
        <v>366</v>
      </c>
      <c r="C3111" s="5" t="s">
        <v>9253</v>
      </c>
      <c r="D3111" s="5" t="s">
        <v>468</v>
      </c>
      <c r="E3111" s="5" t="s">
        <v>9254</v>
      </c>
      <c r="F3111" s="6" t="s">
        <v>9255</v>
      </c>
    </row>
    <row r="3112">
      <c r="A3112" s="5" t="s">
        <v>29</v>
      </c>
      <c r="B3112" s="5" t="s">
        <v>366</v>
      </c>
      <c r="C3112" s="5" t="s">
        <v>9256</v>
      </c>
      <c r="D3112" s="5" t="s">
        <v>468</v>
      </c>
      <c r="E3112" s="5" t="s">
        <v>9257</v>
      </c>
      <c r="F3112" s="6" t="s">
        <v>9258</v>
      </c>
    </row>
    <row r="3113">
      <c r="A3113" s="5" t="s">
        <v>29</v>
      </c>
      <c r="B3113" s="5" t="s">
        <v>366</v>
      </c>
      <c r="C3113" s="5" t="s">
        <v>9259</v>
      </c>
      <c r="D3113" s="5" t="s">
        <v>468</v>
      </c>
      <c r="E3113" s="5" t="s">
        <v>9260</v>
      </c>
      <c r="F3113" s="6" t="s">
        <v>9261</v>
      </c>
    </row>
    <row r="3114">
      <c r="A3114" s="5" t="s">
        <v>29</v>
      </c>
      <c r="B3114" s="5" t="s">
        <v>366</v>
      </c>
      <c r="C3114" s="5" t="s">
        <v>9262</v>
      </c>
      <c r="D3114" s="5" t="s">
        <v>468</v>
      </c>
      <c r="E3114" s="5" t="s">
        <v>9263</v>
      </c>
      <c r="F3114" s="6" t="s">
        <v>9264</v>
      </c>
    </row>
    <row r="3115">
      <c r="A3115" s="5" t="s">
        <v>29</v>
      </c>
      <c r="B3115" s="5" t="s">
        <v>367</v>
      </c>
      <c r="C3115" s="5" t="s">
        <v>9265</v>
      </c>
      <c r="D3115" s="5" t="s">
        <v>548</v>
      </c>
      <c r="E3115" s="5" t="s">
        <v>9266</v>
      </c>
      <c r="F3115" s="6" t="s">
        <v>9267</v>
      </c>
    </row>
    <row r="3116">
      <c r="A3116" s="5" t="s">
        <v>29</v>
      </c>
      <c r="B3116" s="5" t="s">
        <v>367</v>
      </c>
      <c r="C3116" s="5" t="s">
        <v>9268</v>
      </c>
      <c r="D3116" s="5" t="s">
        <v>468</v>
      </c>
      <c r="E3116" s="5" t="s">
        <v>9269</v>
      </c>
      <c r="F3116" s="6" t="s">
        <v>9270</v>
      </c>
    </row>
    <row r="3117">
      <c r="A3117" s="5" t="s">
        <v>29</v>
      </c>
      <c r="B3117" s="5" t="s">
        <v>367</v>
      </c>
      <c r="C3117" s="5" t="s">
        <v>9271</v>
      </c>
      <c r="D3117" s="5" t="s">
        <v>468</v>
      </c>
      <c r="E3117" s="5" t="s">
        <v>9272</v>
      </c>
      <c r="F3117" s="6" t="s">
        <v>9273</v>
      </c>
    </row>
    <row r="3118">
      <c r="A3118" s="5" t="s">
        <v>29</v>
      </c>
      <c r="B3118" s="5" t="s">
        <v>367</v>
      </c>
      <c r="C3118" s="5" t="s">
        <v>9274</v>
      </c>
      <c r="D3118" s="5" t="s">
        <v>468</v>
      </c>
      <c r="E3118" s="5" t="s">
        <v>9275</v>
      </c>
      <c r="F3118" s="6" t="s">
        <v>9276</v>
      </c>
    </row>
    <row r="3119">
      <c r="A3119" s="5" t="s">
        <v>29</v>
      </c>
      <c r="B3119" s="5" t="s">
        <v>367</v>
      </c>
      <c r="C3119" s="5" t="s">
        <v>369</v>
      </c>
      <c r="D3119" s="5" t="s">
        <v>468</v>
      </c>
      <c r="E3119" s="5" t="s">
        <v>9277</v>
      </c>
      <c r="F3119" s="6" t="s">
        <v>9278</v>
      </c>
    </row>
    <row r="3120">
      <c r="A3120" s="5" t="s">
        <v>29</v>
      </c>
      <c r="B3120" s="5" t="s">
        <v>367</v>
      </c>
      <c r="C3120" s="5" t="s">
        <v>9279</v>
      </c>
      <c r="D3120" s="5" t="s">
        <v>468</v>
      </c>
      <c r="E3120" s="5" t="s">
        <v>9280</v>
      </c>
      <c r="F3120" s="6" t="s">
        <v>9281</v>
      </c>
    </row>
    <row r="3121">
      <c r="A3121" s="5" t="s">
        <v>29</v>
      </c>
      <c r="B3121" s="5" t="s">
        <v>367</v>
      </c>
      <c r="C3121" s="5" t="s">
        <v>9282</v>
      </c>
      <c r="D3121" s="5" t="s">
        <v>468</v>
      </c>
      <c r="E3121" s="5" t="s">
        <v>9283</v>
      </c>
      <c r="F3121" s="6" t="s">
        <v>9284</v>
      </c>
    </row>
    <row r="3122">
      <c r="A3122" s="5" t="s">
        <v>29</v>
      </c>
      <c r="B3122" s="5" t="s">
        <v>367</v>
      </c>
      <c r="C3122" s="5" t="s">
        <v>9285</v>
      </c>
      <c r="D3122" s="5" t="s">
        <v>468</v>
      </c>
      <c r="E3122" s="5" t="s">
        <v>9286</v>
      </c>
      <c r="F3122" s="6" t="s">
        <v>9287</v>
      </c>
    </row>
    <row r="3123">
      <c r="A3123" s="5" t="s">
        <v>29</v>
      </c>
      <c r="B3123" s="5" t="s">
        <v>367</v>
      </c>
      <c r="C3123" s="5" t="s">
        <v>9288</v>
      </c>
      <c r="D3123" s="5" t="s">
        <v>468</v>
      </c>
      <c r="E3123" s="5" t="s">
        <v>9289</v>
      </c>
      <c r="F3123" s="6" t="s">
        <v>9290</v>
      </c>
    </row>
    <row r="3124">
      <c r="A3124" s="5" t="s">
        <v>29</v>
      </c>
      <c r="B3124" s="5" t="s">
        <v>367</v>
      </c>
      <c r="C3124" s="5" t="s">
        <v>9291</v>
      </c>
      <c r="D3124" s="5" t="s">
        <v>468</v>
      </c>
      <c r="E3124" s="5" t="s">
        <v>9292</v>
      </c>
      <c r="F3124" s="6" t="s">
        <v>9293</v>
      </c>
    </row>
    <row r="3125">
      <c r="A3125" s="5" t="s">
        <v>29</v>
      </c>
      <c r="B3125" s="5" t="s">
        <v>367</v>
      </c>
      <c r="C3125" s="5" t="s">
        <v>367</v>
      </c>
      <c r="D3125" s="5" t="s">
        <v>468</v>
      </c>
      <c r="E3125" s="5" t="s">
        <v>9294</v>
      </c>
      <c r="F3125" s="6" t="s">
        <v>9295</v>
      </c>
    </row>
    <row r="3126">
      <c r="A3126" s="5" t="s">
        <v>29</v>
      </c>
      <c r="B3126" s="5" t="s">
        <v>368</v>
      </c>
      <c r="C3126" s="5" t="s">
        <v>9296</v>
      </c>
      <c r="D3126" s="5" t="s">
        <v>468</v>
      </c>
      <c r="E3126" s="5"/>
      <c r="F3126" s="6" t="s">
        <v>9297</v>
      </c>
    </row>
    <row r="3127">
      <c r="A3127" s="5" t="s">
        <v>29</v>
      </c>
      <c r="B3127" s="5" t="s">
        <v>369</v>
      </c>
      <c r="C3127" s="5" t="s">
        <v>9298</v>
      </c>
      <c r="D3127" s="5" t="s">
        <v>468</v>
      </c>
      <c r="E3127" s="5" t="s">
        <v>9299</v>
      </c>
      <c r="F3127" s="6" t="s">
        <v>9300</v>
      </c>
    </row>
    <row r="3128">
      <c r="A3128" s="5" t="s">
        <v>29</v>
      </c>
      <c r="B3128" s="5" t="s">
        <v>369</v>
      </c>
      <c r="C3128" s="5" t="s">
        <v>9301</v>
      </c>
      <c r="D3128" s="5" t="s">
        <v>468</v>
      </c>
      <c r="E3128" s="5" t="s">
        <v>9302</v>
      </c>
      <c r="F3128" s="6" t="s">
        <v>9303</v>
      </c>
    </row>
    <row r="3129">
      <c r="A3129" s="5" t="s">
        <v>29</v>
      </c>
      <c r="B3129" s="5" t="s">
        <v>369</v>
      </c>
      <c r="C3129" s="5" t="s">
        <v>9304</v>
      </c>
      <c r="D3129" s="5" t="s">
        <v>468</v>
      </c>
      <c r="E3129" s="5"/>
      <c r="F3129" s="6" t="s">
        <v>9305</v>
      </c>
    </row>
    <row r="3130">
      <c r="A3130" s="5" t="s">
        <v>29</v>
      </c>
      <c r="B3130" s="5" t="s">
        <v>369</v>
      </c>
      <c r="C3130" s="5" t="s">
        <v>9306</v>
      </c>
      <c r="D3130" s="5" t="s">
        <v>468</v>
      </c>
      <c r="E3130" s="5" t="s">
        <v>9307</v>
      </c>
      <c r="F3130" s="6" t="s">
        <v>9308</v>
      </c>
    </row>
    <row r="3131">
      <c r="A3131" s="5" t="s">
        <v>29</v>
      </c>
      <c r="B3131" s="5" t="s">
        <v>370</v>
      </c>
      <c r="C3131" s="5" t="s">
        <v>9309</v>
      </c>
      <c r="D3131" s="5" t="s">
        <v>468</v>
      </c>
      <c r="E3131" s="5"/>
      <c r="F3131" s="6" t="s">
        <v>9310</v>
      </c>
    </row>
    <row r="3132">
      <c r="A3132" s="5" t="s">
        <v>29</v>
      </c>
      <c r="B3132" s="5" t="s">
        <v>370</v>
      </c>
      <c r="C3132" s="5" t="s">
        <v>9311</v>
      </c>
      <c r="D3132" s="5" t="s">
        <v>468</v>
      </c>
      <c r="E3132" s="5" t="s">
        <v>9312</v>
      </c>
      <c r="F3132" s="6" t="s">
        <v>9313</v>
      </c>
    </row>
    <row r="3133">
      <c r="A3133" s="5" t="s">
        <v>29</v>
      </c>
      <c r="B3133" s="5" t="s">
        <v>370</v>
      </c>
      <c r="C3133" s="5" t="s">
        <v>9314</v>
      </c>
      <c r="D3133" s="5" t="s">
        <v>468</v>
      </c>
      <c r="E3133" s="5" t="s">
        <v>9315</v>
      </c>
      <c r="F3133" s="6" t="s">
        <v>9316</v>
      </c>
    </row>
    <row r="3134">
      <c r="A3134" s="5" t="s">
        <v>29</v>
      </c>
      <c r="B3134" s="5" t="s">
        <v>371</v>
      </c>
      <c r="C3134" s="5" t="s">
        <v>9317</v>
      </c>
      <c r="D3134" s="5" t="s">
        <v>468</v>
      </c>
      <c r="E3134" s="5" t="s">
        <v>9318</v>
      </c>
      <c r="F3134" s="6" t="s">
        <v>9319</v>
      </c>
    </row>
    <row r="3135">
      <c r="A3135" s="5" t="s">
        <v>29</v>
      </c>
      <c r="B3135" s="5" t="s">
        <v>371</v>
      </c>
      <c r="C3135" s="5" t="s">
        <v>9320</v>
      </c>
      <c r="D3135" s="5" t="s">
        <v>468</v>
      </c>
      <c r="E3135" s="5"/>
      <c r="F3135" s="6" t="s">
        <v>9321</v>
      </c>
    </row>
    <row r="3136">
      <c r="A3136" s="5" t="s">
        <v>29</v>
      </c>
      <c r="B3136" s="5" t="s">
        <v>371</v>
      </c>
      <c r="C3136" s="5" t="s">
        <v>9322</v>
      </c>
      <c r="D3136" s="5" t="s">
        <v>548</v>
      </c>
      <c r="E3136" s="5" t="s">
        <v>9323</v>
      </c>
      <c r="F3136" s="6" t="s">
        <v>9324</v>
      </c>
    </row>
    <row r="3137">
      <c r="A3137" s="5" t="s">
        <v>29</v>
      </c>
      <c r="B3137" s="5" t="s">
        <v>371</v>
      </c>
      <c r="C3137" s="5" t="s">
        <v>9325</v>
      </c>
      <c r="D3137" s="5" t="s">
        <v>468</v>
      </c>
      <c r="E3137" s="5" t="s">
        <v>9326</v>
      </c>
      <c r="F3137" s="6" t="s">
        <v>9327</v>
      </c>
    </row>
    <row r="3138">
      <c r="A3138" s="5" t="s">
        <v>29</v>
      </c>
      <c r="B3138" s="5" t="s">
        <v>372</v>
      </c>
      <c r="C3138" s="5" t="s">
        <v>9328</v>
      </c>
      <c r="D3138" s="5" t="s">
        <v>468</v>
      </c>
      <c r="E3138" s="5" t="s">
        <v>9329</v>
      </c>
      <c r="F3138" s="6" t="s">
        <v>9330</v>
      </c>
    </row>
    <row r="3139">
      <c r="A3139" s="5" t="s">
        <v>29</v>
      </c>
      <c r="B3139" s="5" t="s">
        <v>372</v>
      </c>
      <c r="C3139" s="5" t="s">
        <v>9331</v>
      </c>
      <c r="D3139" s="5" t="s">
        <v>468</v>
      </c>
      <c r="E3139" s="5" t="s">
        <v>9332</v>
      </c>
      <c r="F3139" s="6" t="s">
        <v>9333</v>
      </c>
    </row>
    <row r="3140">
      <c r="A3140" s="5" t="s">
        <v>29</v>
      </c>
      <c r="B3140" s="5" t="s">
        <v>372</v>
      </c>
      <c r="C3140" s="5" t="s">
        <v>9334</v>
      </c>
      <c r="D3140" s="5" t="s">
        <v>468</v>
      </c>
      <c r="E3140" s="5" t="s">
        <v>9335</v>
      </c>
      <c r="F3140" s="6" t="s">
        <v>9336</v>
      </c>
    </row>
    <row r="3141">
      <c r="A3141" s="5" t="s">
        <v>29</v>
      </c>
      <c r="B3141" s="5" t="s">
        <v>372</v>
      </c>
      <c r="C3141" s="5" t="s">
        <v>9337</v>
      </c>
      <c r="D3141" s="5" t="s">
        <v>468</v>
      </c>
      <c r="E3141" s="5" t="s">
        <v>9338</v>
      </c>
      <c r="F3141" s="6" t="s">
        <v>9339</v>
      </c>
    </row>
    <row r="3142">
      <c r="A3142" s="5" t="s">
        <v>29</v>
      </c>
      <c r="B3142" s="5" t="s">
        <v>372</v>
      </c>
      <c r="C3142" s="5" t="s">
        <v>9340</v>
      </c>
      <c r="D3142" s="5" t="s">
        <v>468</v>
      </c>
      <c r="E3142" s="5" t="s">
        <v>9341</v>
      </c>
      <c r="F3142" s="6" t="s">
        <v>9342</v>
      </c>
    </row>
    <row r="3143">
      <c r="A3143" s="5" t="s">
        <v>29</v>
      </c>
      <c r="B3143" s="5" t="s">
        <v>372</v>
      </c>
      <c r="C3143" s="5" t="s">
        <v>9343</v>
      </c>
      <c r="D3143" s="5" t="s">
        <v>468</v>
      </c>
      <c r="E3143" s="5" t="s">
        <v>9344</v>
      </c>
      <c r="F3143" s="6" t="s">
        <v>9345</v>
      </c>
    </row>
    <row r="3144">
      <c r="A3144" s="5" t="s">
        <v>29</v>
      </c>
      <c r="B3144" s="5" t="s">
        <v>372</v>
      </c>
      <c r="C3144" s="5" t="s">
        <v>9346</v>
      </c>
      <c r="D3144" s="5" t="s">
        <v>468</v>
      </c>
      <c r="E3144" s="5" t="s">
        <v>9347</v>
      </c>
      <c r="F3144" s="6" t="s">
        <v>9348</v>
      </c>
    </row>
    <row r="3145">
      <c r="A3145" s="5" t="s">
        <v>29</v>
      </c>
      <c r="B3145" s="5" t="s">
        <v>372</v>
      </c>
      <c r="C3145" s="5" t="s">
        <v>9349</v>
      </c>
      <c r="D3145" s="5" t="s">
        <v>468</v>
      </c>
      <c r="E3145" s="5" t="s">
        <v>9350</v>
      </c>
      <c r="F3145" s="6" t="s">
        <v>9351</v>
      </c>
    </row>
    <row r="3146">
      <c r="A3146" s="5" t="s">
        <v>29</v>
      </c>
      <c r="B3146" s="5" t="s">
        <v>372</v>
      </c>
      <c r="C3146" s="5" t="s">
        <v>9352</v>
      </c>
      <c r="D3146" s="5" t="s">
        <v>468</v>
      </c>
      <c r="E3146" s="5"/>
      <c r="F3146" s="6" t="s">
        <v>9353</v>
      </c>
    </row>
    <row r="3147">
      <c r="A3147" s="5" t="s">
        <v>29</v>
      </c>
      <c r="B3147" s="5" t="s">
        <v>373</v>
      </c>
      <c r="C3147" s="5" t="s">
        <v>9354</v>
      </c>
      <c r="D3147" s="5" t="s">
        <v>548</v>
      </c>
      <c r="E3147" s="5" t="s">
        <v>9355</v>
      </c>
      <c r="F3147" s="6" t="s">
        <v>9356</v>
      </c>
    </row>
    <row r="3148">
      <c r="A3148" s="5" t="s">
        <v>29</v>
      </c>
      <c r="B3148" s="5" t="s">
        <v>374</v>
      </c>
      <c r="C3148" s="5" t="s">
        <v>9357</v>
      </c>
      <c r="D3148" s="5" t="s">
        <v>468</v>
      </c>
      <c r="E3148" s="5" t="s">
        <v>9358</v>
      </c>
      <c r="F3148" s="6" t="s">
        <v>9359</v>
      </c>
    </row>
    <row r="3149">
      <c r="A3149" s="5" t="s">
        <v>29</v>
      </c>
      <c r="B3149" s="5" t="s">
        <v>374</v>
      </c>
      <c r="C3149" s="5" t="s">
        <v>9360</v>
      </c>
      <c r="D3149" s="5" t="s">
        <v>468</v>
      </c>
      <c r="E3149" s="5" t="s">
        <v>9361</v>
      </c>
      <c r="F3149" s="6" t="s">
        <v>9362</v>
      </c>
    </row>
    <row r="3150">
      <c r="A3150" s="5" t="s">
        <v>29</v>
      </c>
      <c r="B3150" s="5" t="s">
        <v>374</v>
      </c>
      <c r="C3150" s="5" t="s">
        <v>9363</v>
      </c>
      <c r="D3150" s="5" t="s">
        <v>468</v>
      </c>
      <c r="E3150" s="5" t="s">
        <v>9364</v>
      </c>
      <c r="F3150" s="6" t="s">
        <v>9365</v>
      </c>
    </row>
    <row r="3151">
      <c r="A3151" s="5" t="s">
        <v>29</v>
      </c>
      <c r="B3151" s="5" t="s">
        <v>375</v>
      </c>
      <c r="C3151" s="5" t="s">
        <v>375</v>
      </c>
      <c r="D3151" s="5" t="s">
        <v>468</v>
      </c>
      <c r="E3151" s="5" t="s">
        <v>9366</v>
      </c>
      <c r="F3151" s="6" t="s">
        <v>9367</v>
      </c>
    </row>
    <row r="3152">
      <c r="A3152" s="5" t="s">
        <v>29</v>
      </c>
      <c r="B3152" s="5" t="s">
        <v>375</v>
      </c>
      <c r="C3152" s="5" t="s">
        <v>9368</v>
      </c>
      <c r="D3152" s="5" t="s">
        <v>468</v>
      </c>
      <c r="E3152" s="5" t="s">
        <v>9369</v>
      </c>
      <c r="F3152" s="6" t="s">
        <v>9370</v>
      </c>
    </row>
    <row r="3153">
      <c r="A3153" s="5" t="s">
        <v>29</v>
      </c>
      <c r="B3153" s="5" t="s">
        <v>375</v>
      </c>
      <c r="C3153" s="5" t="s">
        <v>9371</v>
      </c>
      <c r="D3153" s="5" t="s">
        <v>468</v>
      </c>
      <c r="E3153" s="5" t="s">
        <v>9372</v>
      </c>
      <c r="F3153" s="6" t="s">
        <v>9373</v>
      </c>
    </row>
    <row r="3154">
      <c r="A3154" s="5" t="s">
        <v>29</v>
      </c>
      <c r="B3154" s="5" t="s">
        <v>375</v>
      </c>
      <c r="C3154" s="5" t="s">
        <v>9374</v>
      </c>
      <c r="D3154" s="5" t="s">
        <v>548</v>
      </c>
      <c r="E3154" s="5"/>
      <c r="F3154" s="6" t="s">
        <v>9375</v>
      </c>
    </row>
    <row r="3155">
      <c r="A3155" s="5" t="s">
        <v>29</v>
      </c>
      <c r="B3155" s="5" t="s">
        <v>376</v>
      </c>
      <c r="C3155" s="5" t="s">
        <v>9376</v>
      </c>
      <c r="D3155" s="5" t="s">
        <v>548</v>
      </c>
      <c r="E3155" s="5" t="s">
        <v>9158</v>
      </c>
      <c r="F3155" s="6" t="s">
        <v>9377</v>
      </c>
    </row>
    <row r="3156">
      <c r="A3156" s="5" t="s">
        <v>29</v>
      </c>
      <c r="B3156" s="5" t="s">
        <v>377</v>
      </c>
      <c r="C3156" s="5" t="s">
        <v>9378</v>
      </c>
      <c r="D3156" s="5" t="s">
        <v>468</v>
      </c>
      <c r="E3156" s="5" t="s">
        <v>9379</v>
      </c>
      <c r="F3156" s="6" t="s">
        <v>9380</v>
      </c>
    </row>
    <row r="3157">
      <c r="A3157" s="5" t="s">
        <v>29</v>
      </c>
      <c r="B3157" s="5" t="s">
        <v>377</v>
      </c>
      <c r="C3157" s="5" t="s">
        <v>9381</v>
      </c>
      <c r="D3157" s="5" t="s">
        <v>468</v>
      </c>
      <c r="E3157" s="5" t="s">
        <v>9382</v>
      </c>
      <c r="F3157" s="6" t="s">
        <v>9383</v>
      </c>
    </row>
    <row r="3158">
      <c r="A3158" s="5" t="s">
        <v>30</v>
      </c>
      <c r="B3158" s="5" t="s">
        <v>378</v>
      </c>
      <c r="C3158" s="5" t="s">
        <v>9384</v>
      </c>
      <c r="D3158" s="5" t="s">
        <v>548</v>
      </c>
      <c r="E3158" s="5" t="s">
        <v>9385</v>
      </c>
      <c r="F3158" s="6" t="s">
        <v>9386</v>
      </c>
    </row>
    <row r="3159">
      <c r="A3159" s="5" t="s">
        <v>30</v>
      </c>
      <c r="B3159" s="5" t="s">
        <v>379</v>
      </c>
      <c r="C3159" s="5" t="s">
        <v>9387</v>
      </c>
      <c r="D3159" s="5" t="s">
        <v>468</v>
      </c>
      <c r="E3159" s="5" t="s">
        <v>9388</v>
      </c>
      <c r="F3159" s="6" t="s">
        <v>9389</v>
      </c>
    </row>
    <row r="3160">
      <c r="A3160" s="5" t="s">
        <v>30</v>
      </c>
      <c r="B3160" s="5" t="s">
        <v>379</v>
      </c>
      <c r="C3160" s="5" t="s">
        <v>9390</v>
      </c>
      <c r="D3160" s="5" t="s">
        <v>468</v>
      </c>
      <c r="E3160" s="5" t="s">
        <v>9391</v>
      </c>
      <c r="F3160" s="6" t="s">
        <v>9392</v>
      </c>
    </row>
    <row r="3161">
      <c r="A3161" s="5" t="s">
        <v>30</v>
      </c>
      <c r="B3161" s="5" t="s">
        <v>379</v>
      </c>
      <c r="C3161" s="5" t="s">
        <v>9393</v>
      </c>
      <c r="D3161" s="5" t="s">
        <v>468</v>
      </c>
      <c r="E3161" s="5" t="s">
        <v>9394</v>
      </c>
      <c r="F3161" s="6" t="s">
        <v>9395</v>
      </c>
    </row>
    <row r="3162">
      <c r="A3162" s="5" t="s">
        <v>30</v>
      </c>
      <c r="B3162" s="5" t="s">
        <v>379</v>
      </c>
      <c r="C3162" s="5" t="s">
        <v>9396</v>
      </c>
      <c r="D3162" s="5" t="s">
        <v>468</v>
      </c>
      <c r="E3162" s="5"/>
      <c r="F3162" s="6" t="s">
        <v>9397</v>
      </c>
    </row>
    <row r="3163">
      <c r="A3163" s="5" t="s">
        <v>30</v>
      </c>
      <c r="B3163" s="5" t="s">
        <v>379</v>
      </c>
      <c r="C3163" s="5" t="s">
        <v>9398</v>
      </c>
      <c r="D3163" s="5" t="s">
        <v>468</v>
      </c>
      <c r="E3163" s="5"/>
      <c r="F3163" s="6" t="s">
        <v>9399</v>
      </c>
    </row>
    <row r="3164">
      <c r="A3164" s="5" t="s">
        <v>30</v>
      </c>
      <c r="B3164" s="5" t="s">
        <v>379</v>
      </c>
      <c r="C3164" s="5" t="s">
        <v>9400</v>
      </c>
      <c r="D3164" s="5" t="s">
        <v>468</v>
      </c>
      <c r="E3164" s="5" t="s">
        <v>9401</v>
      </c>
      <c r="F3164" s="6" t="s">
        <v>9402</v>
      </c>
    </row>
    <row r="3165">
      <c r="A3165" s="5" t="s">
        <v>30</v>
      </c>
      <c r="B3165" s="5" t="s">
        <v>379</v>
      </c>
      <c r="C3165" s="5" t="s">
        <v>9403</v>
      </c>
      <c r="D3165" s="5" t="s">
        <v>468</v>
      </c>
      <c r="E3165" s="5" t="s">
        <v>9404</v>
      </c>
      <c r="F3165" s="6" t="s">
        <v>9405</v>
      </c>
    </row>
    <row r="3166">
      <c r="A3166" s="5" t="s">
        <v>30</v>
      </c>
      <c r="B3166" s="5" t="s">
        <v>379</v>
      </c>
      <c r="C3166" s="5" t="s">
        <v>379</v>
      </c>
      <c r="D3166" s="5" t="s">
        <v>468</v>
      </c>
      <c r="E3166" s="5" t="s">
        <v>9394</v>
      </c>
      <c r="F3166" s="6" t="s">
        <v>9406</v>
      </c>
    </row>
    <row r="3167">
      <c r="A3167" s="5" t="s">
        <v>30</v>
      </c>
      <c r="B3167" s="5" t="s">
        <v>379</v>
      </c>
      <c r="C3167" s="5" t="s">
        <v>9407</v>
      </c>
      <c r="D3167" s="5" t="s">
        <v>468</v>
      </c>
      <c r="E3167" s="5" t="s">
        <v>9408</v>
      </c>
      <c r="F3167" s="6" t="s">
        <v>9409</v>
      </c>
    </row>
    <row r="3168">
      <c r="A3168" s="5" t="s">
        <v>30</v>
      </c>
      <c r="B3168" s="5" t="s">
        <v>379</v>
      </c>
      <c r="C3168" s="5" t="s">
        <v>9410</v>
      </c>
      <c r="D3168" s="5" t="s">
        <v>468</v>
      </c>
      <c r="E3168" s="5"/>
      <c r="F3168" s="6" t="s">
        <v>9411</v>
      </c>
    </row>
    <row r="3169">
      <c r="A3169" s="5" t="s">
        <v>30</v>
      </c>
      <c r="B3169" s="5" t="s">
        <v>379</v>
      </c>
      <c r="C3169" s="5" t="s">
        <v>9412</v>
      </c>
      <c r="D3169" s="5" t="s">
        <v>468</v>
      </c>
      <c r="E3169" s="5"/>
      <c r="F3169" s="6" t="s">
        <v>9413</v>
      </c>
    </row>
    <row r="3170">
      <c r="A3170" s="5" t="s">
        <v>30</v>
      </c>
      <c r="B3170" s="5" t="s">
        <v>380</v>
      </c>
      <c r="C3170" s="5" t="s">
        <v>9414</v>
      </c>
      <c r="D3170" s="5" t="s">
        <v>468</v>
      </c>
      <c r="E3170" s="5"/>
      <c r="F3170" s="6" t="s">
        <v>9415</v>
      </c>
    </row>
    <row r="3171">
      <c r="A3171" s="5" t="s">
        <v>30</v>
      </c>
      <c r="B3171" s="5" t="s">
        <v>380</v>
      </c>
      <c r="C3171" s="5" t="s">
        <v>9416</v>
      </c>
      <c r="D3171" s="5" t="s">
        <v>468</v>
      </c>
      <c r="E3171" s="5" t="s">
        <v>9417</v>
      </c>
      <c r="F3171" s="6" t="s">
        <v>9418</v>
      </c>
    </row>
    <row r="3172">
      <c r="A3172" s="5" t="s">
        <v>30</v>
      </c>
      <c r="B3172" s="5" t="s">
        <v>380</v>
      </c>
      <c r="C3172" s="5" t="s">
        <v>9419</v>
      </c>
      <c r="D3172" s="5" t="s">
        <v>468</v>
      </c>
      <c r="E3172" s="5" t="s">
        <v>9420</v>
      </c>
      <c r="F3172" s="6" t="s">
        <v>9421</v>
      </c>
    </row>
    <row r="3173">
      <c r="A3173" s="5" t="s">
        <v>30</v>
      </c>
      <c r="B3173" s="5" t="s">
        <v>381</v>
      </c>
      <c r="C3173" s="5" t="s">
        <v>9422</v>
      </c>
      <c r="D3173" s="5" t="s">
        <v>548</v>
      </c>
      <c r="E3173" s="5"/>
      <c r="F3173" s="6" t="s">
        <v>9423</v>
      </c>
    </row>
    <row r="3174">
      <c r="A3174" s="5" t="s">
        <v>30</v>
      </c>
      <c r="B3174" s="5" t="s">
        <v>381</v>
      </c>
      <c r="C3174" s="5" t="s">
        <v>9424</v>
      </c>
      <c r="D3174" s="5" t="s">
        <v>468</v>
      </c>
      <c r="E3174" s="5" t="s">
        <v>9425</v>
      </c>
      <c r="F3174" s="6" t="s">
        <v>9426</v>
      </c>
    </row>
    <row r="3175">
      <c r="A3175" s="5" t="s">
        <v>30</v>
      </c>
      <c r="B3175" s="5" t="s">
        <v>381</v>
      </c>
      <c r="C3175" s="5" t="s">
        <v>9427</v>
      </c>
      <c r="D3175" s="5" t="s">
        <v>548</v>
      </c>
      <c r="E3175" s="5" t="s">
        <v>9428</v>
      </c>
      <c r="F3175" s="6" t="s">
        <v>9429</v>
      </c>
    </row>
    <row r="3176">
      <c r="A3176" s="5" t="s">
        <v>30</v>
      </c>
      <c r="B3176" s="5" t="s">
        <v>381</v>
      </c>
      <c r="C3176" s="5" t="s">
        <v>9430</v>
      </c>
      <c r="D3176" s="5" t="s">
        <v>468</v>
      </c>
      <c r="E3176" s="5" t="s">
        <v>9431</v>
      </c>
      <c r="F3176" s="6" t="s">
        <v>9432</v>
      </c>
    </row>
    <row r="3177">
      <c r="A3177" s="5" t="s">
        <v>30</v>
      </c>
      <c r="B3177" s="5" t="s">
        <v>381</v>
      </c>
      <c r="C3177" s="5" t="s">
        <v>9433</v>
      </c>
      <c r="D3177" s="5" t="s">
        <v>468</v>
      </c>
      <c r="E3177" s="5" t="s">
        <v>9434</v>
      </c>
      <c r="F3177" s="6" t="s">
        <v>9435</v>
      </c>
    </row>
    <row r="3178">
      <c r="A3178" s="5" t="s">
        <v>30</v>
      </c>
      <c r="B3178" s="5" t="s">
        <v>381</v>
      </c>
      <c r="C3178" s="5" t="s">
        <v>9436</v>
      </c>
      <c r="D3178" s="5" t="s">
        <v>468</v>
      </c>
      <c r="E3178" s="5" t="s">
        <v>9437</v>
      </c>
      <c r="F3178" s="6" t="s">
        <v>9438</v>
      </c>
    </row>
    <row r="3179">
      <c r="A3179" s="5" t="s">
        <v>30</v>
      </c>
      <c r="B3179" s="5" t="s">
        <v>381</v>
      </c>
      <c r="C3179" s="5" t="s">
        <v>9439</v>
      </c>
      <c r="D3179" s="5" t="s">
        <v>468</v>
      </c>
      <c r="E3179" s="5" t="s">
        <v>9440</v>
      </c>
      <c r="F3179" s="6" t="s">
        <v>9441</v>
      </c>
    </row>
    <row r="3180">
      <c r="A3180" s="5" t="s">
        <v>30</v>
      </c>
      <c r="B3180" s="5" t="s">
        <v>381</v>
      </c>
      <c r="C3180" s="5" t="s">
        <v>381</v>
      </c>
      <c r="D3180" s="5" t="s">
        <v>468</v>
      </c>
      <c r="E3180" s="5" t="s">
        <v>9442</v>
      </c>
      <c r="F3180" s="6" t="s">
        <v>9443</v>
      </c>
    </row>
    <row r="3181">
      <c r="A3181" s="5" t="s">
        <v>30</v>
      </c>
      <c r="B3181" s="5" t="s">
        <v>382</v>
      </c>
      <c r="C3181" s="5" t="s">
        <v>9444</v>
      </c>
      <c r="D3181" s="5" t="s">
        <v>468</v>
      </c>
      <c r="E3181" s="5" t="s">
        <v>9445</v>
      </c>
      <c r="F3181" s="6" t="s">
        <v>9446</v>
      </c>
    </row>
    <row r="3182">
      <c r="A3182" s="5" t="s">
        <v>30</v>
      </c>
      <c r="B3182" s="5" t="s">
        <v>382</v>
      </c>
      <c r="C3182" s="5" t="s">
        <v>9447</v>
      </c>
      <c r="D3182" s="5" t="s">
        <v>468</v>
      </c>
      <c r="E3182" s="5" t="s">
        <v>9448</v>
      </c>
      <c r="F3182" s="6" t="s">
        <v>9449</v>
      </c>
    </row>
    <row r="3183">
      <c r="A3183" s="5" t="s">
        <v>30</v>
      </c>
      <c r="B3183" s="5" t="s">
        <v>383</v>
      </c>
      <c r="C3183" s="5" t="s">
        <v>9450</v>
      </c>
      <c r="D3183" s="5" t="s">
        <v>468</v>
      </c>
      <c r="E3183" s="5" t="s">
        <v>9451</v>
      </c>
      <c r="F3183" s="6" t="s">
        <v>9452</v>
      </c>
    </row>
    <row r="3184">
      <c r="A3184" s="5" t="s">
        <v>30</v>
      </c>
      <c r="B3184" s="5" t="s">
        <v>383</v>
      </c>
      <c r="C3184" s="5" t="s">
        <v>9453</v>
      </c>
      <c r="D3184" s="5" t="s">
        <v>468</v>
      </c>
      <c r="E3184" s="5" t="s">
        <v>9454</v>
      </c>
      <c r="F3184" s="6" t="s">
        <v>9455</v>
      </c>
    </row>
    <row r="3185">
      <c r="A3185" s="5" t="s">
        <v>30</v>
      </c>
      <c r="B3185" s="5" t="s">
        <v>384</v>
      </c>
      <c r="C3185" s="5" t="s">
        <v>9456</v>
      </c>
      <c r="D3185" s="5" t="s">
        <v>468</v>
      </c>
      <c r="E3185" s="5" t="s">
        <v>9457</v>
      </c>
      <c r="F3185" s="6" t="s">
        <v>9458</v>
      </c>
    </row>
    <row r="3186">
      <c r="A3186" s="5" t="s">
        <v>30</v>
      </c>
      <c r="B3186" s="5" t="s">
        <v>384</v>
      </c>
      <c r="C3186" s="5" t="s">
        <v>9459</v>
      </c>
      <c r="D3186" s="5" t="s">
        <v>468</v>
      </c>
      <c r="E3186" s="5" t="s">
        <v>9460</v>
      </c>
      <c r="F3186" s="6" t="s">
        <v>9461</v>
      </c>
    </row>
    <row r="3187">
      <c r="A3187" s="5" t="s">
        <v>30</v>
      </c>
      <c r="B3187" s="5" t="s">
        <v>384</v>
      </c>
      <c r="C3187" s="5" t="s">
        <v>9462</v>
      </c>
      <c r="D3187" s="5" t="s">
        <v>468</v>
      </c>
      <c r="E3187" s="5" t="s">
        <v>9463</v>
      </c>
      <c r="F3187" s="6" t="s">
        <v>9464</v>
      </c>
    </row>
    <row r="3188">
      <c r="A3188" s="5" t="s">
        <v>30</v>
      </c>
      <c r="B3188" s="5" t="s">
        <v>384</v>
      </c>
      <c r="C3188" s="5" t="s">
        <v>9465</v>
      </c>
      <c r="D3188" s="5" t="s">
        <v>468</v>
      </c>
      <c r="E3188" s="5" t="s">
        <v>9466</v>
      </c>
      <c r="F3188" s="6" t="s">
        <v>9467</v>
      </c>
    </row>
    <row r="3189">
      <c r="A3189" s="5" t="s">
        <v>30</v>
      </c>
      <c r="B3189" s="5" t="s">
        <v>384</v>
      </c>
      <c r="C3189" s="5" t="s">
        <v>9468</v>
      </c>
      <c r="D3189" s="5" t="s">
        <v>468</v>
      </c>
      <c r="E3189" s="5"/>
      <c r="F3189" s="6" t="s">
        <v>9469</v>
      </c>
    </row>
    <row r="3190">
      <c r="A3190" s="5" t="s">
        <v>30</v>
      </c>
      <c r="B3190" s="5" t="s">
        <v>384</v>
      </c>
      <c r="C3190" s="5" t="s">
        <v>9470</v>
      </c>
      <c r="D3190" s="5" t="s">
        <v>468</v>
      </c>
      <c r="E3190" s="5" t="s">
        <v>9471</v>
      </c>
      <c r="F3190" s="6" t="s">
        <v>9472</v>
      </c>
    </row>
    <row r="3191">
      <c r="A3191" s="5" t="s">
        <v>30</v>
      </c>
      <c r="B3191" s="5" t="s">
        <v>384</v>
      </c>
      <c r="C3191" s="5" t="s">
        <v>9473</v>
      </c>
      <c r="D3191" s="5" t="s">
        <v>468</v>
      </c>
      <c r="E3191" s="5" t="s">
        <v>9474</v>
      </c>
      <c r="F3191" s="6" t="s">
        <v>9475</v>
      </c>
    </row>
    <row r="3192">
      <c r="A3192" s="5" t="s">
        <v>30</v>
      </c>
      <c r="B3192" s="5" t="s">
        <v>384</v>
      </c>
      <c r="C3192" s="5" t="s">
        <v>9476</v>
      </c>
      <c r="D3192" s="5" t="s">
        <v>548</v>
      </c>
      <c r="E3192" s="5" t="s">
        <v>9477</v>
      </c>
      <c r="F3192" s="6" t="s">
        <v>9478</v>
      </c>
    </row>
    <row r="3193">
      <c r="A3193" s="5" t="s">
        <v>30</v>
      </c>
      <c r="B3193" s="5" t="s">
        <v>384</v>
      </c>
      <c r="C3193" s="5" t="s">
        <v>9479</v>
      </c>
      <c r="D3193" s="5" t="s">
        <v>468</v>
      </c>
      <c r="E3193" s="5" t="s">
        <v>9480</v>
      </c>
      <c r="F3193" s="6" t="s">
        <v>9481</v>
      </c>
    </row>
    <row r="3194">
      <c r="A3194" s="5" t="s">
        <v>30</v>
      </c>
      <c r="B3194" s="5" t="s">
        <v>384</v>
      </c>
      <c r="C3194" s="5" t="s">
        <v>9482</v>
      </c>
      <c r="D3194" s="5" t="s">
        <v>468</v>
      </c>
      <c r="E3194" s="5"/>
      <c r="F3194" s="6" t="s">
        <v>9483</v>
      </c>
    </row>
    <row r="3195">
      <c r="A3195" s="5" t="s">
        <v>30</v>
      </c>
      <c r="B3195" s="5" t="s">
        <v>384</v>
      </c>
      <c r="C3195" s="5" t="s">
        <v>9484</v>
      </c>
      <c r="D3195" s="5" t="s">
        <v>468</v>
      </c>
      <c r="E3195" s="5" t="s">
        <v>9485</v>
      </c>
      <c r="F3195" s="6" t="s">
        <v>9486</v>
      </c>
    </row>
    <row r="3196">
      <c r="A3196" s="5" t="s">
        <v>30</v>
      </c>
      <c r="B3196" s="5" t="s">
        <v>384</v>
      </c>
      <c r="C3196" s="5" t="s">
        <v>9487</v>
      </c>
      <c r="D3196" s="5" t="s">
        <v>468</v>
      </c>
      <c r="E3196" s="5" t="s">
        <v>9488</v>
      </c>
      <c r="F3196" s="6" t="s">
        <v>9489</v>
      </c>
    </row>
    <row r="3197">
      <c r="A3197" s="5" t="s">
        <v>30</v>
      </c>
      <c r="B3197" s="5" t="s">
        <v>384</v>
      </c>
      <c r="C3197" s="5" t="s">
        <v>9490</v>
      </c>
      <c r="D3197" s="5" t="s">
        <v>468</v>
      </c>
      <c r="E3197" s="5" t="s">
        <v>9491</v>
      </c>
      <c r="F3197" s="6" t="s">
        <v>9492</v>
      </c>
    </row>
    <row r="3198">
      <c r="A3198" s="5" t="s">
        <v>30</v>
      </c>
      <c r="B3198" s="5" t="s">
        <v>384</v>
      </c>
      <c r="C3198" s="5" t="s">
        <v>384</v>
      </c>
      <c r="D3198" s="5" t="s">
        <v>468</v>
      </c>
      <c r="E3198" s="5" t="s">
        <v>9493</v>
      </c>
      <c r="F3198" s="6" t="s">
        <v>9494</v>
      </c>
    </row>
    <row r="3199">
      <c r="A3199" s="5" t="s">
        <v>30</v>
      </c>
      <c r="B3199" s="5" t="s">
        <v>384</v>
      </c>
      <c r="C3199" s="5" t="s">
        <v>9495</v>
      </c>
      <c r="D3199" s="5" t="s">
        <v>468</v>
      </c>
      <c r="E3199" s="5" t="s">
        <v>9496</v>
      </c>
      <c r="F3199" s="6" t="s">
        <v>9497</v>
      </c>
    </row>
    <row r="3200">
      <c r="A3200" s="5" t="s">
        <v>30</v>
      </c>
      <c r="B3200" s="5" t="s">
        <v>385</v>
      </c>
      <c r="C3200" s="5" t="s">
        <v>9498</v>
      </c>
      <c r="D3200" s="5" t="s">
        <v>468</v>
      </c>
      <c r="E3200" s="5" t="s">
        <v>9499</v>
      </c>
      <c r="F3200" s="6" t="s">
        <v>9500</v>
      </c>
    </row>
    <row r="3201">
      <c r="A3201" s="5" t="s">
        <v>30</v>
      </c>
      <c r="B3201" s="5" t="s">
        <v>385</v>
      </c>
      <c r="C3201" s="5" t="s">
        <v>9501</v>
      </c>
      <c r="D3201" s="5" t="s">
        <v>468</v>
      </c>
      <c r="E3201" s="5" t="s">
        <v>9502</v>
      </c>
      <c r="F3201" s="6" t="s">
        <v>9503</v>
      </c>
    </row>
    <row r="3202">
      <c r="A3202" s="5" t="s">
        <v>30</v>
      </c>
      <c r="B3202" s="5" t="s">
        <v>385</v>
      </c>
      <c r="C3202" s="5" t="s">
        <v>385</v>
      </c>
      <c r="D3202" s="5" t="s">
        <v>468</v>
      </c>
      <c r="E3202" s="5" t="s">
        <v>9504</v>
      </c>
      <c r="F3202" s="6" t="s">
        <v>9505</v>
      </c>
    </row>
    <row r="3203">
      <c r="A3203" s="5" t="s">
        <v>30</v>
      </c>
      <c r="B3203" s="5" t="s">
        <v>385</v>
      </c>
      <c r="C3203" s="5" t="s">
        <v>9506</v>
      </c>
      <c r="D3203" s="5" t="s">
        <v>468</v>
      </c>
      <c r="E3203" s="5" t="s">
        <v>9507</v>
      </c>
      <c r="F3203" s="6" t="s">
        <v>9508</v>
      </c>
    </row>
    <row r="3204">
      <c r="A3204" s="5" t="s">
        <v>30</v>
      </c>
      <c r="B3204" s="5" t="s">
        <v>385</v>
      </c>
      <c r="C3204" s="5" t="s">
        <v>9509</v>
      </c>
      <c r="D3204" s="5" t="s">
        <v>468</v>
      </c>
      <c r="E3204" s="5" t="s">
        <v>9510</v>
      </c>
      <c r="F3204" s="6" t="s">
        <v>9511</v>
      </c>
    </row>
    <row r="3205">
      <c r="A3205" s="5" t="s">
        <v>30</v>
      </c>
      <c r="B3205" s="5" t="s">
        <v>385</v>
      </c>
      <c r="C3205" s="5" t="s">
        <v>9512</v>
      </c>
      <c r="D3205" s="5" t="s">
        <v>468</v>
      </c>
      <c r="E3205" s="5"/>
      <c r="F3205" s="6" t="s">
        <v>9513</v>
      </c>
    </row>
    <row r="3206">
      <c r="A3206" s="5" t="s">
        <v>30</v>
      </c>
      <c r="B3206" s="5" t="s">
        <v>385</v>
      </c>
      <c r="C3206" s="5" t="s">
        <v>9514</v>
      </c>
      <c r="D3206" s="5" t="s">
        <v>468</v>
      </c>
      <c r="E3206" s="5" t="s">
        <v>9515</v>
      </c>
      <c r="F3206" s="6" t="s">
        <v>9516</v>
      </c>
    </row>
    <row r="3207">
      <c r="A3207" s="5" t="s">
        <v>30</v>
      </c>
      <c r="B3207" s="5" t="s">
        <v>385</v>
      </c>
      <c r="C3207" s="5" t="s">
        <v>9517</v>
      </c>
      <c r="D3207" s="5" t="s">
        <v>468</v>
      </c>
      <c r="E3207" s="5" t="s">
        <v>9518</v>
      </c>
      <c r="F3207" s="6" t="s">
        <v>9519</v>
      </c>
    </row>
    <row r="3208">
      <c r="A3208" s="5" t="s">
        <v>30</v>
      </c>
      <c r="B3208" s="5" t="s">
        <v>386</v>
      </c>
      <c r="C3208" s="5" t="s">
        <v>9520</v>
      </c>
      <c r="D3208" s="5" t="s">
        <v>458</v>
      </c>
      <c r="E3208" s="5" t="s">
        <v>9521</v>
      </c>
      <c r="F3208" s="6" t="s">
        <v>9522</v>
      </c>
    </row>
    <row r="3209">
      <c r="A3209" s="5" t="s">
        <v>30</v>
      </c>
      <c r="B3209" s="5" t="s">
        <v>386</v>
      </c>
      <c r="C3209" s="5" t="s">
        <v>9523</v>
      </c>
      <c r="D3209" s="5" t="s">
        <v>468</v>
      </c>
      <c r="E3209" s="5" t="s">
        <v>9524</v>
      </c>
      <c r="F3209" s="6" t="s">
        <v>9525</v>
      </c>
    </row>
    <row r="3210">
      <c r="A3210" s="5" t="s">
        <v>30</v>
      </c>
      <c r="B3210" s="5" t="s">
        <v>386</v>
      </c>
      <c r="C3210" s="5" t="s">
        <v>9526</v>
      </c>
      <c r="D3210" s="5" t="s">
        <v>468</v>
      </c>
      <c r="E3210" s="5" t="s">
        <v>9527</v>
      </c>
      <c r="F3210" s="6" t="s">
        <v>9528</v>
      </c>
    </row>
    <row r="3211">
      <c r="A3211" s="5" t="s">
        <v>30</v>
      </c>
      <c r="B3211" s="5" t="s">
        <v>386</v>
      </c>
      <c r="C3211" s="5" t="s">
        <v>9529</v>
      </c>
      <c r="D3211" s="5" t="s">
        <v>468</v>
      </c>
      <c r="E3211" s="5" t="s">
        <v>9530</v>
      </c>
      <c r="F3211" s="6" t="s">
        <v>9531</v>
      </c>
    </row>
    <row r="3212">
      <c r="A3212" s="5" t="s">
        <v>30</v>
      </c>
      <c r="B3212" s="5" t="s">
        <v>386</v>
      </c>
      <c r="C3212" s="5" t="s">
        <v>9532</v>
      </c>
      <c r="D3212" s="5" t="s">
        <v>468</v>
      </c>
      <c r="E3212" s="5" t="s">
        <v>9515</v>
      </c>
      <c r="F3212" s="6" t="s">
        <v>9533</v>
      </c>
    </row>
    <row r="3213">
      <c r="A3213" s="5" t="s">
        <v>30</v>
      </c>
      <c r="B3213" s="5" t="s">
        <v>386</v>
      </c>
      <c r="C3213" s="5" t="s">
        <v>9534</v>
      </c>
      <c r="D3213" s="5" t="s">
        <v>468</v>
      </c>
      <c r="E3213" s="5" t="s">
        <v>9535</v>
      </c>
      <c r="F3213" s="6" t="s">
        <v>9536</v>
      </c>
    </row>
    <row r="3214">
      <c r="A3214" s="5" t="s">
        <v>30</v>
      </c>
      <c r="B3214" s="5" t="s">
        <v>386</v>
      </c>
      <c r="C3214" s="5" t="s">
        <v>9537</v>
      </c>
      <c r="D3214" s="5" t="s">
        <v>468</v>
      </c>
      <c r="E3214" s="5" t="s">
        <v>1930</v>
      </c>
      <c r="F3214" s="6" t="s">
        <v>9538</v>
      </c>
    </row>
    <row r="3215">
      <c r="A3215" s="5" t="s">
        <v>30</v>
      </c>
      <c r="B3215" s="5" t="s">
        <v>386</v>
      </c>
      <c r="C3215" s="5" t="s">
        <v>9539</v>
      </c>
      <c r="D3215" s="5" t="s">
        <v>468</v>
      </c>
      <c r="E3215" s="5"/>
      <c r="F3215" s="6" t="s">
        <v>9540</v>
      </c>
    </row>
    <row r="3216">
      <c r="A3216" s="5" t="s">
        <v>30</v>
      </c>
      <c r="B3216" s="5" t="s">
        <v>386</v>
      </c>
      <c r="C3216" s="5" t="s">
        <v>9541</v>
      </c>
      <c r="D3216" s="5" t="s">
        <v>468</v>
      </c>
      <c r="E3216" s="5" t="s">
        <v>9542</v>
      </c>
      <c r="F3216" s="6" t="s">
        <v>9543</v>
      </c>
    </row>
    <row r="3217">
      <c r="A3217" s="5" t="s">
        <v>30</v>
      </c>
      <c r="B3217" s="5" t="s">
        <v>386</v>
      </c>
      <c r="C3217" s="5" t="s">
        <v>9544</v>
      </c>
      <c r="D3217" s="5" t="s">
        <v>468</v>
      </c>
      <c r="E3217" s="5" t="s">
        <v>9545</v>
      </c>
      <c r="F3217" s="6" t="s">
        <v>9546</v>
      </c>
    </row>
    <row r="3218">
      <c r="A3218" s="5" t="s">
        <v>30</v>
      </c>
      <c r="B3218" s="5" t="s">
        <v>386</v>
      </c>
      <c r="C3218" s="5" t="s">
        <v>9547</v>
      </c>
      <c r="D3218" s="5" t="s">
        <v>468</v>
      </c>
      <c r="E3218" s="5"/>
      <c r="F3218" s="6" t="s">
        <v>9548</v>
      </c>
    </row>
    <row r="3219">
      <c r="A3219" s="5" t="s">
        <v>30</v>
      </c>
      <c r="B3219" s="5" t="s">
        <v>386</v>
      </c>
      <c r="C3219" s="5" t="s">
        <v>9549</v>
      </c>
      <c r="D3219" s="5" t="s">
        <v>468</v>
      </c>
      <c r="E3219" s="5"/>
      <c r="F3219" s="6" t="s">
        <v>9550</v>
      </c>
    </row>
    <row r="3220">
      <c r="A3220" s="5" t="s">
        <v>30</v>
      </c>
      <c r="B3220" s="5" t="s">
        <v>386</v>
      </c>
      <c r="C3220" s="5" t="s">
        <v>9551</v>
      </c>
      <c r="D3220" s="5" t="s">
        <v>468</v>
      </c>
      <c r="E3220" s="5" t="s">
        <v>9552</v>
      </c>
      <c r="F3220" s="6" t="s">
        <v>9553</v>
      </c>
    </row>
    <row r="3221">
      <c r="A3221" s="5" t="s">
        <v>30</v>
      </c>
      <c r="B3221" s="5" t="s">
        <v>386</v>
      </c>
      <c r="C3221" s="5" t="s">
        <v>9554</v>
      </c>
      <c r="D3221" s="5" t="s">
        <v>468</v>
      </c>
      <c r="E3221" s="5" t="s">
        <v>9524</v>
      </c>
      <c r="F3221" s="6" t="s">
        <v>9555</v>
      </c>
    </row>
    <row r="3222">
      <c r="A3222" s="5" t="s">
        <v>30</v>
      </c>
      <c r="B3222" s="5" t="s">
        <v>386</v>
      </c>
      <c r="C3222" s="5" t="s">
        <v>9556</v>
      </c>
      <c r="D3222" s="5" t="s">
        <v>468</v>
      </c>
      <c r="E3222" s="5" t="s">
        <v>9557</v>
      </c>
      <c r="F3222" s="6" t="s">
        <v>9558</v>
      </c>
    </row>
    <row r="3223">
      <c r="A3223" s="5" t="s">
        <v>30</v>
      </c>
      <c r="B3223" s="5" t="s">
        <v>387</v>
      </c>
      <c r="C3223" s="5" t="s">
        <v>9559</v>
      </c>
      <c r="D3223" s="5" t="s">
        <v>468</v>
      </c>
      <c r="E3223" s="5" t="s">
        <v>9560</v>
      </c>
      <c r="F3223" s="6" t="s">
        <v>9561</v>
      </c>
    </row>
    <row r="3224">
      <c r="A3224" s="5" t="s">
        <v>30</v>
      </c>
      <c r="B3224" s="5" t="s">
        <v>387</v>
      </c>
      <c r="C3224" s="5" t="s">
        <v>9562</v>
      </c>
      <c r="D3224" s="5" t="s">
        <v>468</v>
      </c>
      <c r="E3224" s="5" t="s">
        <v>9563</v>
      </c>
      <c r="F3224" s="6" t="s">
        <v>9564</v>
      </c>
    </row>
    <row r="3225">
      <c r="A3225" s="5" t="s">
        <v>30</v>
      </c>
      <c r="B3225" s="5" t="s">
        <v>387</v>
      </c>
      <c r="C3225" s="5" t="s">
        <v>387</v>
      </c>
      <c r="D3225" s="5" t="s">
        <v>468</v>
      </c>
      <c r="E3225" s="5" t="s">
        <v>9431</v>
      </c>
      <c r="F3225" s="6" t="s">
        <v>9565</v>
      </c>
    </row>
    <row r="3226">
      <c r="A3226" s="5" t="s">
        <v>30</v>
      </c>
      <c r="B3226" s="5" t="s">
        <v>388</v>
      </c>
      <c r="C3226" s="5" t="s">
        <v>9566</v>
      </c>
      <c r="D3226" s="5" t="s">
        <v>548</v>
      </c>
      <c r="E3226" s="5" t="s">
        <v>9567</v>
      </c>
      <c r="F3226" s="6" t="s">
        <v>9568</v>
      </c>
    </row>
    <row r="3227">
      <c r="A3227" s="5" t="s">
        <v>30</v>
      </c>
      <c r="B3227" s="5" t="s">
        <v>388</v>
      </c>
      <c r="C3227" s="5" t="s">
        <v>9569</v>
      </c>
      <c r="D3227" s="5" t="s">
        <v>468</v>
      </c>
      <c r="E3227" s="5" t="s">
        <v>9570</v>
      </c>
      <c r="F3227" s="6" t="s">
        <v>9571</v>
      </c>
    </row>
    <row r="3228">
      <c r="A3228" s="5" t="s">
        <v>30</v>
      </c>
      <c r="B3228" s="5" t="s">
        <v>388</v>
      </c>
      <c r="C3228" s="5" t="s">
        <v>9572</v>
      </c>
      <c r="D3228" s="5" t="s">
        <v>548</v>
      </c>
      <c r="E3228" s="5" t="s">
        <v>9573</v>
      </c>
      <c r="F3228" s="6" t="s">
        <v>9574</v>
      </c>
    </row>
    <row r="3229">
      <c r="A3229" s="5" t="s">
        <v>30</v>
      </c>
      <c r="B3229" s="5" t="s">
        <v>388</v>
      </c>
      <c r="C3229" s="5" t="s">
        <v>9575</v>
      </c>
      <c r="D3229" s="5" t="s">
        <v>468</v>
      </c>
      <c r="E3229" s="5" t="s">
        <v>9576</v>
      </c>
      <c r="F3229" s="6" t="s">
        <v>9577</v>
      </c>
    </row>
    <row r="3230">
      <c r="A3230" s="5" t="s">
        <v>30</v>
      </c>
      <c r="B3230" s="5" t="s">
        <v>388</v>
      </c>
      <c r="C3230" s="5" t="s">
        <v>9578</v>
      </c>
      <c r="D3230" s="5" t="s">
        <v>468</v>
      </c>
      <c r="E3230" s="5"/>
      <c r="F3230" s="6" t="s">
        <v>9579</v>
      </c>
    </row>
    <row r="3231">
      <c r="A3231" s="5" t="s">
        <v>30</v>
      </c>
      <c r="B3231" s="5" t="s">
        <v>388</v>
      </c>
      <c r="C3231" s="5" t="s">
        <v>9580</v>
      </c>
      <c r="D3231" s="5" t="s">
        <v>468</v>
      </c>
      <c r="E3231" s="5" t="s">
        <v>9581</v>
      </c>
      <c r="F3231" s="6" t="s">
        <v>9582</v>
      </c>
    </row>
    <row r="3232">
      <c r="A3232" s="5" t="s">
        <v>30</v>
      </c>
      <c r="B3232" s="5" t="s">
        <v>388</v>
      </c>
      <c r="C3232" s="5" t="s">
        <v>9583</v>
      </c>
      <c r="D3232" s="5" t="s">
        <v>548</v>
      </c>
      <c r="E3232" s="5" t="s">
        <v>9584</v>
      </c>
      <c r="F3232" s="6" t="s">
        <v>9585</v>
      </c>
    </row>
    <row r="3233">
      <c r="A3233" s="5" t="s">
        <v>30</v>
      </c>
      <c r="B3233" s="5" t="s">
        <v>389</v>
      </c>
      <c r="C3233" s="5" t="s">
        <v>9586</v>
      </c>
      <c r="D3233" s="5" t="s">
        <v>468</v>
      </c>
      <c r="E3233" s="5" t="s">
        <v>9587</v>
      </c>
      <c r="F3233" s="6" t="s">
        <v>9588</v>
      </c>
    </row>
    <row r="3234">
      <c r="A3234" s="5" t="s">
        <v>30</v>
      </c>
      <c r="B3234" s="5" t="s">
        <v>389</v>
      </c>
      <c r="C3234" s="5" t="s">
        <v>9589</v>
      </c>
      <c r="D3234" s="5" t="s">
        <v>468</v>
      </c>
      <c r="E3234" s="5" t="s">
        <v>9590</v>
      </c>
      <c r="F3234" s="6" t="s">
        <v>9591</v>
      </c>
    </row>
    <row r="3235">
      <c r="A3235" s="5" t="s">
        <v>30</v>
      </c>
      <c r="B3235" s="5" t="s">
        <v>389</v>
      </c>
      <c r="C3235" s="5" t="s">
        <v>9592</v>
      </c>
      <c r="D3235" s="5" t="s">
        <v>468</v>
      </c>
      <c r="E3235" s="5" t="s">
        <v>9593</v>
      </c>
      <c r="F3235" s="6" t="s">
        <v>9594</v>
      </c>
    </row>
    <row r="3236">
      <c r="A3236" s="5" t="s">
        <v>30</v>
      </c>
      <c r="B3236" s="5" t="s">
        <v>389</v>
      </c>
      <c r="C3236" s="5" t="s">
        <v>9595</v>
      </c>
      <c r="D3236" s="5" t="s">
        <v>468</v>
      </c>
      <c r="E3236" s="5" t="s">
        <v>9596</v>
      </c>
      <c r="F3236" s="6" t="s">
        <v>9597</v>
      </c>
    </row>
    <row r="3237">
      <c r="A3237" s="5" t="s">
        <v>30</v>
      </c>
      <c r="B3237" s="5" t="s">
        <v>389</v>
      </c>
      <c r="C3237" s="5" t="s">
        <v>9598</v>
      </c>
      <c r="D3237" s="5" t="s">
        <v>468</v>
      </c>
      <c r="E3237" s="5" t="s">
        <v>9599</v>
      </c>
      <c r="F3237" s="6" t="s">
        <v>9600</v>
      </c>
    </row>
    <row r="3238">
      <c r="A3238" s="5" t="s">
        <v>30</v>
      </c>
      <c r="B3238" s="5" t="s">
        <v>389</v>
      </c>
      <c r="C3238" s="5" t="s">
        <v>389</v>
      </c>
      <c r="D3238" s="5" t="s">
        <v>468</v>
      </c>
      <c r="E3238" s="5" t="s">
        <v>9601</v>
      </c>
      <c r="F3238" s="6" t="s">
        <v>9602</v>
      </c>
    </row>
    <row r="3239">
      <c r="A3239" s="5" t="s">
        <v>30</v>
      </c>
      <c r="B3239" s="5" t="s">
        <v>389</v>
      </c>
      <c r="C3239" s="5" t="s">
        <v>9603</v>
      </c>
      <c r="D3239" s="5" t="s">
        <v>468</v>
      </c>
      <c r="E3239" s="5" t="s">
        <v>9604</v>
      </c>
      <c r="F3239" s="6" t="s">
        <v>9605</v>
      </c>
    </row>
    <row r="3240">
      <c r="A3240" s="5" t="s">
        <v>30</v>
      </c>
      <c r="B3240" s="5" t="s">
        <v>390</v>
      </c>
      <c r="C3240" s="5" t="s">
        <v>9606</v>
      </c>
      <c r="D3240" s="5" t="s">
        <v>468</v>
      </c>
      <c r="E3240" s="5" t="s">
        <v>9607</v>
      </c>
      <c r="F3240" s="6" t="s">
        <v>9608</v>
      </c>
    </row>
    <row r="3241">
      <c r="A3241" s="5" t="s">
        <v>30</v>
      </c>
      <c r="B3241" s="5" t="s">
        <v>390</v>
      </c>
      <c r="C3241" s="5" t="s">
        <v>390</v>
      </c>
      <c r="D3241" s="5" t="s">
        <v>458</v>
      </c>
      <c r="E3241" s="5" t="s">
        <v>9609</v>
      </c>
      <c r="F3241" s="6" t="s">
        <v>9610</v>
      </c>
    </row>
    <row r="3242">
      <c r="A3242" s="5" t="s">
        <v>30</v>
      </c>
      <c r="B3242" s="5" t="s">
        <v>390</v>
      </c>
      <c r="C3242" s="5" t="s">
        <v>9611</v>
      </c>
      <c r="D3242" s="5" t="s">
        <v>468</v>
      </c>
      <c r="E3242" s="5" t="s">
        <v>9612</v>
      </c>
      <c r="F3242" s="6" t="s">
        <v>9613</v>
      </c>
    </row>
    <row r="3243">
      <c r="A3243" s="5" t="s">
        <v>30</v>
      </c>
      <c r="B3243" s="5" t="s">
        <v>390</v>
      </c>
      <c r="C3243" s="5" t="s">
        <v>9614</v>
      </c>
      <c r="D3243" s="5" t="s">
        <v>468</v>
      </c>
      <c r="E3243" s="5" t="s">
        <v>9615</v>
      </c>
      <c r="F3243" s="6" t="s">
        <v>9616</v>
      </c>
    </row>
    <row r="3244">
      <c r="A3244" s="5" t="s">
        <v>30</v>
      </c>
      <c r="B3244" s="5" t="s">
        <v>390</v>
      </c>
      <c r="C3244" s="5" t="s">
        <v>9617</v>
      </c>
      <c r="D3244" s="5" t="s">
        <v>468</v>
      </c>
      <c r="E3244" s="5" t="s">
        <v>9618</v>
      </c>
      <c r="F3244" s="6" t="s">
        <v>9619</v>
      </c>
    </row>
    <row r="3245">
      <c r="A3245" s="5" t="s">
        <v>30</v>
      </c>
      <c r="B3245" s="5" t="s">
        <v>390</v>
      </c>
      <c r="C3245" s="5" t="s">
        <v>9620</v>
      </c>
      <c r="D3245" s="5" t="s">
        <v>468</v>
      </c>
      <c r="E3245" s="5" t="s">
        <v>9621</v>
      </c>
      <c r="F3245" s="6" t="s">
        <v>9622</v>
      </c>
    </row>
    <row r="3246">
      <c r="A3246" s="5" t="s">
        <v>30</v>
      </c>
      <c r="B3246" s="5" t="s">
        <v>390</v>
      </c>
      <c r="C3246" s="5" t="s">
        <v>9623</v>
      </c>
      <c r="D3246" s="5" t="s">
        <v>468</v>
      </c>
      <c r="E3246" s="5" t="s">
        <v>9624</v>
      </c>
      <c r="F3246" s="6" t="s">
        <v>9625</v>
      </c>
    </row>
    <row r="3247">
      <c r="A3247" s="5" t="s">
        <v>30</v>
      </c>
      <c r="B3247" s="5" t="s">
        <v>390</v>
      </c>
      <c r="C3247" s="5" t="s">
        <v>9626</v>
      </c>
      <c r="D3247" s="5" t="s">
        <v>468</v>
      </c>
      <c r="E3247" s="5" t="s">
        <v>9627</v>
      </c>
      <c r="F3247" s="6" t="s">
        <v>9628</v>
      </c>
    </row>
    <row r="3248">
      <c r="A3248" s="5" t="s">
        <v>30</v>
      </c>
      <c r="B3248" s="5" t="s">
        <v>390</v>
      </c>
      <c r="C3248" s="5" t="s">
        <v>9629</v>
      </c>
      <c r="D3248" s="5" t="s">
        <v>468</v>
      </c>
      <c r="E3248" s="5" t="s">
        <v>9630</v>
      </c>
      <c r="F3248" s="6" t="s">
        <v>9631</v>
      </c>
    </row>
    <row r="3249">
      <c r="A3249" s="5" t="s">
        <v>30</v>
      </c>
      <c r="B3249" s="5" t="s">
        <v>391</v>
      </c>
      <c r="C3249" s="5" t="s">
        <v>9632</v>
      </c>
      <c r="D3249" s="5" t="s">
        <v>468</v>
      </c>
      <c r="E3249" s="5" t="s">
        <v>9633</v>
      </c>
      <c r="F3249" s="6" t="s">
        <v>9634</v>
      </c>
    </row>
    <row r="3250">
      <c r="A3250" s="5" t="s">
        <v>30</v>
      </c>
      <c r="B3250" s="5" t="s">
        <v>391</v>
      </c>
      <c r="C3250" s="5" t="s">
        <v>9635</v>
      </c>
      <c r="D3250" s="5" t="s">
        <v>468</v>
      </c>
      <c r="E3250" s="5" t="s">
        <v>9636</v>
      </c>
      <c r="F3250" s="6" t="s">
        <v>9637</v>
      </c>
    </row>
    <row r="3251">
      <c r="A3251" s="5" t="s">
        <v>30</v>
      </c>
      <c r="B3251" s="5" t="s">
        <v>391</v>
      </c>
      <c r="C3251" s="5" t="s">
        <v>9638</v>
      </c>
      <c r="D3251" s="5" t="s">
        <v>468</v>
      </c>
      <c r="E3251" s="5" t="s">
        <v>9639</v>
      </c>
      <c r="F3251" s="6" t="s">
        <v>9640</v>
      </c>
    </row>
    <row r="3252">
      <c r="A3252" s="5" t="s">
        <v>30</v>
      </c>
      <c r="B3252" s="5" t="s">
        <v>391</v>
      </c>
      <c r="C3252" s="5" t="s">
        <v>9641</v>
      </c>
      <c r="D3252" s="5" t="s">
        <v>468</v>
      </c>
      <c r="E3252" s="5"/>
      <c r="F3252" s="6" t="s">
        <v>9642</v>
      </c>
    </row>
    <row r="3253">
      <c r="A3253" s="5" t="s">
        <v>30</v>
      </c>
      <c r="B3253" s="5" t="s">
        <v>391</v>
      </c>
      <c r="C3253" s="5" t="s">
        <v>9643</v>
      </c>
      <c r="D3253" s="5" t="s">
        <v>468</v>
      </c>
      <c r="E3253" s="5" t="s">
        <v>9644</v>
      </c>
      <c r="F3253" s="6" t="s">
        <v>9645</v>
      </c>
    </row>
    <row r="3254">
      <c r="A3254" s="5" t="s">
        <v>31</v>
      </c>
      <c r="B3254" s="5" t="s">
        <v>392</v>
      </c>
      <c r="C3254" s="5" t="s">
        <v>9646</v>
      </c>
      <c r="D3254" s="5" t="s">
        <v>548</v>
      </c>
      <c r="E3254" s="5" t="s">
        <v>9647</v>
      </c>
      <c r="F3254" s="6" t="s">
        <v>9648</v>
      </c>
    </row>
    <row r="3255">
      <c r="A3255" s="5" t="s">
        <v>31</v>
      </c>
      <c r="B3255" s="5" t="s">
        <v>392</v>
      </c>
      <c r="C3255" s="5" t="s">
        <v>9649</v>
      </c>
      <c r="D3255" s="5" t="s">
        <v>468</v>
      </c>
      <c r="E3255" s="5" t="s">
        <v>9650</v>
      </c>
      <c r="F3255" s="6" t="s">
        <v>9651</v>
      </c>
    </row>
    <row r="3256">
      <c r="A3256" s="5" t="s">
        <v>31</v>
      </c>
      <c r="B3256" s="5" t="s">
        <v>392</v>
      </c>
      <c r="C3256" s="5" t="s">
        <v>9652</v>
      </c>
      <c r="D3256" s="5" t="s">
        <v>468</v>
      </c>
      <c r="E3256" s="5" t="s">
        <v>9653</v>
      </c>
      <c r="F3256" s="6" t="s">
        <v>9654</v>
      </c>
    </row>
    <row r="3257">
      <c r="A3257" s="5" t="s">
        <v>31</v>
      </c>
      <c r="B3257" s="5" t="s">
        <v>392</v>
      </c>
      <c r="C3257" s="5" t="s">
        <v>9655</v>
      </c>
      <c r="D3257" s="5" t="s">
        <v>468</v>
      </c>
      <c r="E3257" s="5" t="s">
        <v>9656</v>
      </c>
      <c r="F3257" s="6" t="s">
        <v>9657</v>
      </c>
    </row>
    <row r="3258">
      <c r="A3258" s="5" t="s">
        <v>31</v>
      </c>
      <c r="B3258" s="5" t="s">
        <v>392</v>
      </c>
      <c r="C3258" s="5" t="s">
        <v>9658</v>
      </c>
      <c r="D3258" s="5" t="s">
        <v>468</v>
      </c>
      <c r="E3258" s="5"/>
      <c r="F3258" s="6" t="s">
        <v>9659</v>
      </c>
    </row>
    <row r="3259">
      <c r="A3259" s="5" t="s">
        <v>31</v>
      </c>
      <c r="B3259" s="5" t="s">
        <v>392</v>
      </c>
      <c r="C3259" s="5" t="s">
        <v>9660</v>
      </c>
      <c r="D3259" s="5" t="s">
        <v>468</v>
      </c>
      <c r="E3259" s="5" t="s">
        <v>9661</v>
      </c>
      <c r="F3259" s="6" t="s">
        <v>9662</v>
      </c>
    </row>
    <row r="3260">
      <c r="A3260" s="5" t="s">
        <v>31</v>
      </c>
      <c r="B3260" s="5" t="s">
        <v>392</v>
      </c>
      <c r="C3260" s="5" t="s">
        <v>9663</v>
      </c>
      <c r="D3260" s="5" t="s">
        <v>468</v>
      </c>
      <c r="E3260" s="5" t="s">
        <v>9664</v>
      </c>
      <c r="F3260" s="6" t="s">
        <v>9665</v>
      </c>
    </row>
    <row r="3261">
      <c r="A3261" s="5" t="s">
        <v>31</v>
      </c>
      <c r="B3261" s="5" t="s">
        <v>392</v>
      </c>
      <c r="C3261" s="5" t="s">
        <v>9666</v>
      </c>
      <c r="D3261" s="5" t="s">
        <v>548</v>
      </c>
      <c r="E3261" s="5"/>
      <c r="F3261" s="6" t="s">
        <v>9667</v>
      </c>
    </row>
    <row r="3262">
      <c r="A3262" s="5" t="s">
        <v>31</v>
      </c>
      <c r="B3262" s="5" t="s">
        <v>392</v>
      </c>
      <c r="C3262" s="5" t="s">
        <v>9668</v>
      </c>
      <c r="D3262" s="5" t="s">
        <v>468</v>
      </c>
      <c r="E3262" s="5" t="s">
        <v>9669</v>
      </c>
      <c r="F3262" s="6" t="s">
        <v>9670</v>
      </c>
    </row>
    <row r="3263">
      <c r="A3263" s="5" t="s">
        <v>31</v>
      </c>
      <c r="B3263" s="5" t="s">
        <v>392</v>
      </c>
      <c r="C3263" s="5" t="s">
        <v>9671</v>
      </c>
      <c r="D3263" s="5" t="s">
        <v>548</v>
      </c>
      <c r="E3263" s="5" t="s">
        <v>9672</v>
      </c>
      <c r="F3263" s="6" t="s">
        <v>9673</v>
      </c>
    </row>
    <row r="3264">
      <c r="A3264" s="5" t="s">
        <v>31</v>
      </c>
      <c r="B3264" s="5" t="s">
        <v>392</v>
      </c>
      <c r="C3264" s="5" t="s">
        <v>9674</v>
      </c>
      <c r="D3264" s="5" t="s">
        <v>548</v>
      </c>
      <c r="E3264" s="5" t="s">
        <v>9675</v>
      </c>
      <c r="F3264" s="6" t="s">
        <v>9676</v>
      </c>
    </row>
    <row r="3265">
      <c r="A3265" s="5" t="s">
        <v>31</v>
      </c>
      <c r="B3265" s="5" t="s">
        <v>392</v>
      </c>
      <c r="C3265" s="5" t="s">
        <v>9677</v>
      </c>
      <c r="D3265" s="5" t="s">
        <v>468</v>
      </c>
      <c r="E3265" s="5" t="s">
        <v>9678</v>
      </c>
      <c r="F3265" s="6" t="s">
        <v>9679</v>
      </c>
    </row>
    <row r="3266">
      <c r="A3266" s="5" t="s">
        <v>31</v>
      </c>
      <c r="B3266" s="5" t="s">
        <v>392</v>
      </c>
      <c r="C3266" s="5" t="s">
        <v>9680</v>
      </c>
      <c r="D3266" s="5" t="s">
        <v>548</v>
      </c>
      <c r="E3266" s="5" t="s">
        <v>9681</v>
      </c>
      <c r="F3266" s="6" t="s">
        <v>9682</v>
      </c>
    </row>
    <row r="3267">
      <c r="A3267" s="5" t="s">
        <v>31</v>
      </c>
      <c r="B3267" s="5" t="s">
        <v>392</v>
      </c>
      <c r="C3267" s="5" t="s">
        <v>9683</v>
      </c>
      <c r="D3267" s="5" t="s">
        <v>548</v>
      </c>
      <c r="E3267" s="5" t="s">
        <v>9684</v>
      </c>
      <c r="F3267" s="6" t="s">
        <v>9685</v>
      </c>
    </row>
    <row r="3268">
      <c r="A3268" s="5" t="s">
        <v>31</v>
      </c>
      <c r="B3268" s="5" t="s">
        <v>392</v>
      </c>
      <c r="C3268" s="5" t="s">
        <v>9686</v>
      </c>
      <c r="D3268" s="5" t="s">
        <v>548</v>
      </c>
      <c r="E3268" s="5" t="s">
        <v>6893</v>
      </c>
      <c r="F3268" s="6" t="s">
        <v>9687</v>
      </c>
    </row>
    <row r="3269">
      <c r="A3269" s="5" t="s">
        <v>31</v>
      </c>
      <c r="B3269" s="5" t="s">
        <v>393</v>
      </c>
      <c r="C3269" s="5" t="s">
        <v>9688</v>
      </c>
      <c r="D3269" s="5" t="s">
        <v>468</v>
      </c>
      <c r="E3269" s="5" t="s">
        <v>9689</v>
      </c>
      <c r="F3269" s="6" t="s">
        <v>9690</v>
      </c>
    </row>
    <row r="3270">
      <c r="A3270" s="5" t="s">
        <v>31</v>
      </c>
      <c r="B3270" s="5" t="s">
        <v>393</v>
      </c>
      <c r="C3270" s="5" t="s">
        <v>9691</v>
      </c>
      <c r="D3270" s="5" t="s">
        <v>468</v>
      </c>
      <c r="E3270" s="5" t="s">
        <v>9692</v>
      </c>
      <c r="F3270" s="6" t="s">
        <v>9693</v>
      </c>
    </row>
    <row r="3271">
      <c r="A3271" s="5" t="s">
        <v>31</v>
      </c>
      <c r="B3271" s="5" t="s">
        <v>393</v>
      </c>
      <c r="C3271" s="5" t="s">
        <v>9694</v>
      </c>
      <c r="D3271" s="5" t="s">
        <v>468</v>
      </c>
      <c r="E3271" s="5" t="s">
        <v>9695</v>
      </c>
      <c r="F3271" s="6" t="s">
        <v>9696</v>
      </c>
    </row>
    <row r="3272">
      <c r="A3272" s="5" t="s">
        <v>31</v>
      </c>
      <c r="B3272" s="5" t="s">
        <v>393</v>
      </c>
      <c r="C3272" s="5" t="s">
        <v>9697</v>
      </c>
      <c r="D3272" s="5" t="s">
        <v>468</v>
      </c>
      <c r="E3272" s="5" t="s">
        <v>9698</v>
      </c>
      <c r="F3272" s="6" t="s">
        <v>9699</v>
      </c>
    </row>
    <row r="3273">
      <c r="A3273" s="5" t="s">
        <v>31</v>
      </c>
      <c r="B3273" s="5" t="s">
        <v>393</v>
      </c>
      <c r="C3273" s="5" t="s">
        <v>9700</v>
      </c>
      <c r="D3273" s="5" t="s">
        <v>468</v>
      </c>
      <c r="E3273" s="5" t="s">
        <v>9701</v>
      </c>
      <c r="F3273" s="6" t="s">
        <v>9702</v>
      </c>
    </row>
    <row r="3274">
      <c r="A3274" s="5" t="s">
        <v>31</v>
      </c>
      <c r="B3274" s="5" t="s">
        <v>393</v>
      </c>
      <c r="C3274" s="5" t="s">
        <v>9703</v>
      </c>
      <c r="D3274" s="5" t="s">
        <v>468</v>
      </c>
      <c r="E3274" s="5" t="s">
        <v>9704</v>
      </c>
      <c r="F3274" s="6" t="s">
        <v>9705</v>
      </c>
    </row>
    <row r="3275">
      <c r="A3275" s="5" t="s">
        <v>31</v>
      </c>
      <c r="B3275" s="5" t="s">
        <v>394</v>
      </c>
      <c r="C3275" s="5" t="s">
        <v>394</v>
      </c>
      <c r="D3275" s="5" t="s">
        <v>468</v>
      </c>
      <c r="E3275" s="5" t="s">
        <v>9706</v>
      </c>
      <c r="F3275" s="6" t="s">
        <v>9707</v>
      </c>
    </row>
    <row r="3276">
      <c r="A3276" s="5" t="s">
        <v>31</v>
      </c>
      <c r="B3276" s="5" t="s">
        <v>394</v>
      </c>
      <c r="C3276" s="5" t="s">
        <v>9708</v>
      </c>
      <c r="D3276" s="5" t="s">
        <v>468</v>
      </c>
      <c r="E3276" s="5" t="s">
        <v>9709</v>
      </c>
      <c r="F3276" s="6" t="s">
        <v>9710</v>
      </c>
    </row>
    <row r="3277">
      <c r="A3277" s="5" t="s">
        <v>31</v>
      </c>
      <c r="B3277" s="5" t="s">
        <v>394</v>
      </c>
      <c r="C3277" s="5" t="s">
        <v>9711</v>
      </c>
      <c r="D3277" s="5" t="s">
        <v>468</v>
      </c>
      <c r="E3277" s="5" t="s">
        <v>9712</v>
      </c>
      <c r="F3277" s="6" t="s">
        <v>9713</v>
      </c>
    </row>
    <row r="3278">
      <c r="A3278" s="5" t="s">
        <v>31</v>
      </c>
      <c r="B3278" s="5" t="s">
        <v>395</v>
      </c>
      <c r="C3278" s="5" t="s">
        <v>9714</v>
      </c>
      <c r="D3278" s="5" t="s">
        <v>468</v>
      </c>
      <c r="E3278" s="5" t="s">
        <v>9715</v>
      </c>
      <c r="F3278" s="6" t="s">
        <v>9716</v>
      </c>
    </row>
    <row r="3279">
      <c r="A3279" s="5" t="s">
        <v>31</v>
      </c>
      <c r="B3279" s="5" t="s">
        <v>395</v>
      </c>
      <c r="C3279" s="5" t="s">
        <v>9717</v>
      </c>
      <c r="D3279" s="5" t="s">
        <v>468</v>
      </c>
      <c r="E3279" s="5" t="s">
        <v>9718</v>
      </c>
      <c r="F3279" s="6" t="s">
        <v>9719</v>
      </c>
    </row>
    <row r="3280">
      <c r="A3280" s="5" t="s">
        <v>31</v>
      </c>
      <c r="B3280" s="5" t="s">
        <v>395</v>
      </c>
      <c r="C3280" s="5" t="s">
        <v>9720</v>
      </c>
      <c r="D3280" s="5" t="s">
        <v>468</v>
      </c>
      <c r="E3280" s="5" t="s">
        <v>9721</v>
      </c>
      <c r="F3280" s="6" t="s">
        <v>9722</v>
      </c>
    </row>
    <row r="3281">
      <c r="A3281" s="5" t="s">
        <v>31</v>
      </c>
      <c r="B3281" s="5" t="s">
        <v>395</v>
      </c>
      <c r="C3281" s="5" t="s">
        <v>9723</v>
      </c>
      <c r="D3281" s="5" t="s">
        <v>548</v>
      </c>
      <c r="E3281" s="5" t="s">
        <v>9724</v>
      </c>
      <c r="F3281" s="6" t="s">
        <v>9725</v>
      </c>
    </row>
    <row r="3282">
      <c r="A3282" s="5" t="s">
        <v>31</v>
      </c>
      <c r="B3282" s="5" t="s">
        <v>396</v>
      </c>
      <c r="C3282" s="5" t="s">
        <v>9726</v>
      </c>
      <c r="D3282" s="5" t="s">
        <v>468</v>
      </c>
      <c r="E3282" s="5" t="s">
        <v>9727</v>
      </c>
      <c r="F3282" s="6" t="s">
        <v>9728</v>
      </c>
    </row>
    <row r="3283">
      <c r="A3283" s="5" t="s">
        <v>31</v>
      </c>
      <c r="B3283" s="5" t="s">
        <v>396</v>
      </c>
      <c r="C3283" s="5" t="s">
        <v>9729</v>
      </c>
      <c r="D3283" s="5" t="s">
        <v>468</v>
      </c>
      <c r="E3283" s="5" t="s">
        <v>9730</v>
      </c>
      <c r="F3283" s="6" t="s">
        <v>9731</v>
      </c>
    </row>
    <row r="3284">
      <c r="A3284" s="5" t="s">
        <v>31</v>
      </c>
      <c r="B3284" s="5" t="s">
        <v>396</v>
      </c>
      <c r="C3284" s="5" t="s">
        <v>9732</v>
      </c>
      <c r="D3284" s="5" t="s">
        <v>468</v>
      </c>
      <c r="E3284" s="5" t="s">
        <v>9733</v>
      </c>
      <c r="F3284" s="6" t="s">
        <v>9734</v>
      </c>
    </row>
    <row r="3285">
      <c r="A3285" s="5" t="s">
        <v>31</v>
      </c>
      <c r="B3285" s="5" t="s">
        <v>396</v>
      </c>
      <c r="C3285" s="5" t="s">
        <v>9735</v>
      </c>
      <c r="D3285" s="5" t="s">
        <v>548</v>
      </c>
      <c r="E3285" s="5" t="s">
        <v>9736</v>
      </c>
      <c r="F3285" s="6" t="s">
        <v>9737</v>
      </c>
    </row>
    <row r="3286">
      <c r="A3286" s="5" t="s">
        <v>31</v>
      </c>
      <c r="B3286" s="5" t="s">
        <v>396</v>
      </c>
      <c r="C3286" s="5" t="s">
        <v>9738</v>
      </c>
      <c r="D3286" s="5" t="s">
        <v>468</v>
      </c>
      <c r="E3286" s="5" t="s">
        <v>9739</v>
      </c>
      <c r="F3286" s="6" t="s">
        <v>9740</v>
      </c>
    </row>
    <row r="3287">
      <c r="A3287" s="5" t="s">
        <v>31</v>
      </c>
      <c r="B3287" s="5" t="s">
        <v>396</v>
      </c>
      <c r="C3287" s="5" t="s">
        <v>9741</v>
      </c>
      <c r="D3287" s="5" t="s">
        <v>468</v>
      </c>
      <c r="E3287" s="5" t="s">
        <v>9742</v>
      </c>
      <c r="F3287" s="6" t="s">
        <v>9743</v>
      </c>
    </row>
    <row r="3288">
      <c r="A3288" s="5" t="s">
        <v>31</v>
      </c>
      <c r="B3288" s="5" t="s">
        <v>396</v>
      </c>
      <c r="C3288" s="5" t="s">
        <v>396</v>
      </c>
      <c r="D3288" s="5" t="s">
        <v>468</v>
      </c>
      <c r="E3288" s="5"/>
      <c r="F3288" s="6" t="s">
        <v>9744</v>
      </c>
    </row>
    <row r="3289">
      <c r="A3289" s="5" t="s">
        <v>31</v>
      </c>
      <c r="B3289" s="5" t="s">
        <v>396</v>
      </c>
      <c r="C3289" s="5" t="s">
        <v>9745</v>
      </c>
      <c r="D3289" s="5" t="s">
        <v>468</v>
      </c>
      <c r="E3289" s="5" t="s">
        <v>9746</v>
      </c>
      <c r="F3289" s="6" t="s">
        <v>9747</v>
      </c>
    </row>
    <row r="3290">
      <c r="A3290" s="5" t="s">
        <v>31</v>
      </c>
      <c r="B3290" s="5" t="s">
        <v>396</v>
      </c>
      <c r="C3290" s="5" t="s">
        <v>9748</v>
      </c>
      <c r="D3290" s="5" t="s">
        <v>468</v>
      </c>
      <c r="E3290" s="5" t="s">
        <v>9749</v>
      </c>
      <c r="F3290" s="6" t="s">
        <v>9750</v>
      </c>
    </row>
    <row r="3291">
      <c r="A3291" s="5" t="s">
        <v>31</v>
      </c>
      <c r="B3291" s="5" t="s">
        <v>396</v>
      </c>
      <c r="C3291" s="5" t="s">
        <v>9751</v>
      </c>
      <c r="D3291" s="5" t="s">
        <v>468</v>
      </c>
      <c r="E3291" s="5" t="s">
        <v>9752</v>
      </c>
      <c r="F3291" s="6" t="s">
        <v>9753</v>
      </c>
    </row>
    <row r="3292">
      <c r="A3292" s="5" t="s">
        <v>31</v>
      </c>
      <c r="B3292" s="5" t="s">
        <v>396</v>
      </c>
      <c r="C3292" s="5" t="s">
        <v>9754</v>
      </c>
      <c r="D3292" s="5" t="s">
        <v>468</v>
      </c>
      <c r="E3292" s="5"/>
      <c r="F3292" s="6" t="s">
        <v>9755</v>
      </c>
    </row>
    <row r="3293">
      <c r="A3293" s="5" t="s">
        <v>31</v>
      </c>
      <c r="B3293" s="5" t="s">
        <v>396</v>
      </c>
      <c r="C3293" s="5" t="s">
        <v>9756</v>
      </c>
      <c r="D3293" s="5" t="s">
        <v>468</v>
      </c>
      <c r="E3293" s="5" t="s">
        <v>9757</v>
      </c>
      <c r="F3293" s="6" t="s">
        <v>9758</v>
      </c>
    </row>
    <row r="3294">
      <c r="A3294" s="5" t="s">
        <v>31</v>
      </c>
      <c r="B3294" s="5" t="s">
        <v>396</v>
      </c>
      <c r="C3294" s="5" t="s">
        <v>9759</v>
      </c>
      <c r="D3294" s="5" t="s">
        <v>468</v>
      </c>
      <c r="E3294" s="5" t="s">
        <v>9760</v>
      </c>
      <c r="F3294" s="6" t="s">
        <v>9761</v>
      </c>
    </row>
    <row r="3295">
      <c r="A3295" s="5" t="s">
        <v>31</v>
      </c>
      <c r="B3295" s="5" t="s">
        <v>396</v>
      </c>
      <c r="C3295" s="5" t="s">
        <v>9762</v>
      </c>
      <c r="D3295" s="5" t="s">
        <v>468</v>
      </c>
      <c r="E3295" s="5" t="s">
        <v>9763</v>
      </c>
      <c r="F3295" s="6" t="s">
        <v>9764</v>
      </c>
    </row>
    <row r="3296">
      <c r="A3296" s="5" t="s">
        <v>31</v>
      </c>
      <c r="B3296" s="5" t="s">
        <v>396</v>
      </c>
      <c r="C3296" s="5" t="s">
        <v>9765</v>
      </c>
      <c r="D3296" s="5" t="s">
        <v>468</v>
      </c>
      <c r="E3296" s="5" t="s">
        <v>9766</v>
      </c>
      <c r="F3296" s="6" t="s">
        <v>9767</v>
      </c>
    </row>
    <row r="3297">
      <c r="A3297" s="5" t="s">
        <v>31</v>
      </c>
      <c r="B3297" s="5" t="s">
        <v>396</v>
      </c>
      <c r="C3297" s="5" t="s">
        <v>9768</v>
      </c>
      <c r="D3297" s="5" t="s">
        <v>468</v>
      </c>
      <c r="E3297" s="5" t="s">
        <v>9769</v>
      </c>
      <c r="F3297" s="6" t="s">
        <v>9770</v>
      </c>
    </row>
    <row r="3298">
      <c r="A3298" s="5" t="s">
        <v>31</v>
      </c>
      <c r="B3298" s="5" t="s">
        <v>396</v>
      </c>
      <c r="C3298" s="5" t="s">
        <v>9771</v>
      </c>
      <c r="D3298" s="5" t="s">
        <v>468</v>
      </c>
      <c r="E3298" s="5" t="s">
        <v>9772</v>
      </c>
      <c r="F3298" s="6" t="s">
        <v>9773</v>
      </c>
    </row>
    <row r="3299">
      <c r="A3299" s="5" t="s">
        <v>31</v>
      </c>
      <c r="B3299" s="5" t="s">
        <v>397</v>
      </c>
      <c r="C3299" s="5" t="s">
        <v>9774</v>
      </c>
      <c r="D3299" s="5" t="s">
        <v>468</v>
      </c>
      <c r="E3299" s="5" t="s">
        <v>9775</v>
      </c>
      <c r="F3299" s="6" t="s">
        <v>9776</v>
      </c>
    </row>
    <row r="3300">
      <c r="A3300" s="5" t="s">
        <v>31</v>
      </c>
      <c r="B3300" s="5" t="s">
        <v>397</v>
      </c>
      <c r="C3300" s="5" t="s">
        <v>9777</v>
      </c>
      <c r="D3300" s="5" t="s">
        <v>468</v>
      </c>
      <c r="E3300" s="5" t="s">
        <v>9778</v>
      </c>
      <c r="F3300" s="6" t="s">
        <v>9779</v>
      </c>
    </row>
    <row r="3301">
      <c r="A3301" s="5" t="s">
        <v>31</v>
      </c>
      <c r="B3301" s="5" t="s">
        <v>397</v>
      </c>
      <c r="C3301" s="5" t="s">
        <v>9780</v>
      </c>
      <c r="D3301" s="5" t="s">
        <v>468</v>
      </c>
      <c r="E3301" s="5" t="s">
        <v>9781</v>
      </c>
      <c r="F3301" s="6" t="s">
        <v>9782</v>
      </c>
    </row>
    <row r="3302">
      <c r="A3302" s="5" t="s">
        <v>31</v>
      </c>
      <c r="B3302" s="5" t="s">
        <v>397</v>
      </c>
      <c r="C3302" s="5" t="s">
        <v>9783</v>
      </c>
      <c r="D3302" s="5" t="s">
        <v>468</v>
      </c>
      <c r="E3302" s="5" t="s">
        <v>9784</v>
      </c>
      <c r="F3302" s="6" t="s">
        <v>9785</v>
      </c>
    </row>
    <row r="3303">
      <c r="A3303" s="5" t="s">
        <v>31</v>
      </c>
      <c r="B3303" s="5" t="s">
        <v>397</v>
      </c>
      <c r="C3303" s="5" t="s">
        <v>9786</v>
      </c>
      <c r="D3303" s="5" t="s">
        <v>548</v>
      </c>
      <c r="E3303" s="5" t="s">
        <v>9787</v>
      </c>
      <c r="F3303" s="6" t="s">
        <v>9788</v>
      </c>
    </row>
    <row r="3304">
      <c r="A3304" s="5" t="s">
        <v>31</v>
      </c>
      <c r="B3304" s="5" t="s">
        <v>397</v>
      </c>
      <c r="C3304" s="5" t="s">
        <v>9789</v>
      </c>
      <c r="D3304" s="5" t="s">
        <v>468</v>
      </c>
      <c r="E3304" s="5" t="s">
        <v>9790</v>
      </c>
      <c r="F3304" s="6" t="s">
        <v>9791</v>
      </c>
    </row>
    <row r="3305">
      <c r="A3305" s="5" t="s">
        <v>31</v>
      </c>
      <c r="B3305" s="5" t="s">
        <v>397</v>
      </c>
      <c r="C3305" s="5" t="s">
        <v>9792</v>
      </c>
      <c r="D3305" s="5" t="s">
        <v>468</v>
      </c>
      <c r="E3305" s="5" t="s">
        <v>9793</v>
      </c>
      <c r="F3305" s="6" t="s">
        <v>9794</v>
      </c>
    </row>
    <row r="3306">
      <c r="A3306" s="5" t="s">
        <v>31</v>
      </c>
      <c r="B3306" s="5" t="s">
        <v>397</v>
      </c>
      <c r="C3306" s="5" t="s">
        <v>9795</v>
      </c>
      <c r="D3306" s="5" t="s">
        <v>468</v>
      </c>
      <c r="E3306" s="5" t="s">
        <v>9796</v>
      </c>
      <c r="F3306" s="6" t="s">
        <v>9797</v>
      </c>
    </row>
    <row r="3307">
      <c r="A3307" s="5" t="s">
        <v>31</v>
      </c>
      <c r="B3307" s="5" t="s">
        <v>397</v>
      </c>
      <c r="C3307" s="5" t="s">
        <v>9798</v>
      </c>
      <c r="D3307" s="5" t="s">
        <v>468</v>
      </c>
      <c r="E3307" s="5" t="s">
        <v>9799</v>
      </c>
      <c r="F3307" s="6" t="s">
        <v>9800</v>
      </c>
    </row>
    <row r="3308">
      <c r="A3308" s="5" t="s">
        <v>31</v>
      </c>
      <c r="B3308" s="5" t="s">
        <v>397</v>
      </c>
      <c r="C3308" s="5" t="s">
        <v>9801</v>
      </c>
      <c r="D3308" s="5" t="s">
        <v>468</v>
      </c>
      <c r="E3308" s="5"/>
      <c r="F3308" s="6" t="s">
        <v>9802</v>
      </c>
    </row>
    <row r="3309">
      <c r="A3309" s="5" t="s">
        <v>31</v>
      </c>
      <c r="B3309" s="5" t="s">
        <v>397</v>
      </c>
      <c r="C3309" s="5" t="s">
        <v>9803</v>
      </c>
      <c r="D3309" s="5" t="s">
        <v>548</v>
      </c>
      <c r="E3309" s="5" t="s">
        <v>9804</v>
      </c>
      <c r="F3309" s="6" t="s">
        <v>9805</v>
      </c>
    </row>
    <row r="3310">
      <c r="A3310" s="5" t="s">
        <v>31</v>
      </c>
      <c r="B3310" s="5" t="s">
        <v>397</v>
      </c>
      <c r="C3310" s="5" t="s">
        <v>9806</v>
      </c>
      <c r="D3310" s="5" t="s">
        <v>468</v>
      </c>
      <c r="E3310" s="5" t="s">
        <v>9807</v>
      </c>
      <c r="F3310" s="6" t="s">
        <v>9808</v>
      </c>
    </row>
    <row r="3311">
      <c r="A3311" s="5" t="s">
        <v>31</v>
      </c>
      <c r="B3311" s="5" t="s">
        <v>397</v>
      </c>
      <c r="C3311" s="5" t="s">
        <v>9809</v>
      </c>
      <c r="D3311" s="5" t="s">
        <v>468</v>
      </c>
      <c r="E3311" s="5" t="s">
        <v>9810</v>
      </c>
      <c r="F3311" s="6" t="s">
        <v>9811</v>
      </c>
    </row>
    <row r="3312">
      <c r="A3312" s="5" t="s">
        <v>31</v>
      </c>
      <c r="B3312" s="5" t="s">
        <v>397</v>
      </c>
      <c r="C3312" s="5" t="s">
        <v>9812</v>
      </c>
      <c r="D3312" s="5" t="s">
        <v>468</v>
      </c>
      <c r="E3312" s="5" t="s">
        <v>9813</v>
      </c>
      <c r="F3312" s="6" t="s">
        <v>9814</v>
      </c>
    </row>
    <row r="3313">
      <c r="A3313" s="5" t="s">
        <v>31</v>
      </c>
      <c r="B3313" s="5" t="s">
        <v>397</v>
      </c>
      <c r="C3313" s="5" t="s">
        <v>9815</v>
      </c>
      <c r="D3313" s="5" t="s">
        <v>468</v>
      </c>
      <c r="E3313" s="5" t="s">
        <v>9816</v>
      </c>
      <c r="F3313" s="6" t="s">
        <v>9817</v>
      </c>
    </row>
    <row r="3314">
      <c r="A3314" s="5" t="s">
        <v>31</v>
      </c>
      <c r="B3314" s="5" t="s">
        <v>398</v>
      </c>
      <c r="C3314" s="5" t="s">
        <v>9818</v>
      </c>
      <c r="D3314" s="5" t="s">
        <v>468</v>
      </c>
      <c r="E3314" s="5" t="s">
        <v>9819</v>
      </c>
      <c r="F3314" s="6" t="s">
        <v>9820</v>
      </c>
    </row>
    <row r="3315">
      <c r="A3315" s="5" t="s">
        <v>31</v>
      </c>
      <c r="B3315" s="5" t="s">
        <v>399</v>
      </c>
      <c r="C3315" s="5" t="s">
        <v>9821</v>
      </c>
      <c r="D3315" s="5" t="s">
        <v>468</v>
      </c>
      <c r="E3315" s="5" t="s">
        <v>9822</v>
      </c>
      <c r="F3315" s="6" t="s">
        <v>9823</v>
      </c>
    </row>
    <row r="3316">
      <c r="A3316" s="5" t="s">
        <v>31</v>
      </c>
      <c r="B3316" s="5" t="s">
        <v>399</v>
      </c>
      <c r="C3316" s="5" t="s">
        <v>9824</v>
      </c>
      <c r="D3316" s="5" t="s">
        <v>468</v>
      </c>
      <c r="E3316" s="5" t="s">
        <v>9825</v>
      </c>
      <c r="F3316" s="6" t="s">
        <v>9826</v>
      </c>
    </row>
    <row r="3317">
      <c r="A3317" s="5" t="s">
        <v>31</v>
      </c>
      <c r="B3317" s="5" t="s">
        <v>399</v>
      </c>
      <c r="C3317" s="5" t="s">
        <v>9827</v>
      </c>
      <c r="D3317" s="5" t="s">
        <v>468</v>
      </c>
      <c r="E3317" s="5"/>
      <c r="F3317" s="6" t="s">
        <v>9828</v>
      </c>
    </row>
    <row r="3318">
      <c r="A3318" s="5" t="s">
        <v>31</v>
      </c>
      <c r="B3318" s="5" t="s">
        <v>399</v>
      </c>
      <c r="C3318" s="5" t="s">
        <v>9829</v>
      </c>
      <c r="D3318" s="5" t="s">
        <v>468</v>
      </c>
      <c r="E3318" s="5" t="s">
        <v>9830</v>
      </c>
      <c r="F3318" s="6" t="s">
        <v>9831</v>
      </c>
    </row>
    <row r="3319">
      <c r="A3319" s="5" t="s">
        <v>31</v>
      </c>
      <c r="B3319" s="5" t="s">
        <v>399</v>
      </c>
      <c r="C3319" s="5" t="s">
        <v>9832</v>
      </c>
      <c r="D3319" s="5" t="s">
        <v>458</v>
      </c>
      <c r="E3319" s="5" t="s">
        <v>9833</v>
      </c>
      <c r="F3319" s="6" t="s">
        <v>9834</v>
      </c>
    </row>
    <row r="3320">
      <c r="A3320" s="5" t="s">
        <v>31</v>
      </c>
      <c r="B3320" s="5" t="s">
        <v>399</v>
      </c>
      <c r="C3320" s="5" t="s">
        <v>9835</v>
      </c>
      <c r="D3320" s="5" t="s">
        <v>458</v>
      </c>
      <c r="E3320" s="5" t="s">
        <v>9836</v>
      </c>
      <c r="F3320" s="6" t="s">
        <v>9837</v>
      </c>
    </row>
    <row r="3321">
      <c r="A3321" s="5" t="s">
        <v>31</v>
      </c>
      <c r="B3321" s="5" t="s">
        <v>399</v>
      </c>
      <c r="C3321" s="5" t="s">
        <v>9838</v>
      </c>
      <c r="D3321" s="5" t="s">
        <v>468</v>
      </c>
      <c r="E3321" s="5" t="s">
        <v>9839</v>
      </c>
      <c r="F3321" s="6" t="s">
        <v>9840</v>
      </c>
    </row>
    <row r="3322">
      <c r="A3322" s="5" t="s">
        <v>31</v>
      </c>
      <c r="B3322" s="5" t="s">
        <v>399</v>
      </c>
      <c r="C3322" s="5" t="s">
        <v>9841</v>
      </c>
      <c r="D3322" s="5" t="s">
        <v>548</v>
      </c>
      <c r="E3322" s="5"/>
      <c r="F3322" s="6" t="s">
        <v>9842</v>
      </c>
    </row>
    <row r="3323">
      <c r="A3323" s="5" t="s">
        <v>31</v>
      </c>
      <c r="B3323" s="5" t="s">
        <v>399</v>
      </c>
      <c r="C3323" s="5" t="s">
        <v>9843</v>
      </c>
      <c r="D3323" s="5" t="s">
        <v>468</v>
      </c>
      <c r="E3323" s="5" t="s">
        <v>9844</v>
      </c>
      <c r="F3323" s="6" t="s">
        <v>9845</v>
      </c>
    </row>
    <row r="3324">
      <c r="A3324" s="5" t="s">
        <v>31</v>
      </c>
      <c r="B3324" s="5" t="s">
        <v>399</v>
      </c>
      <c r="C3324" s="5" t="s">
        <v>9846</v>
      </c>
      <c r="D3324" s="5" t="s">
        <v>468</v>
      </c>
      <c r="E3324" s="5" t="s">
        <v>9847</v>
      </c>
      <c r="F3324" s="6" t="s">
        <v>9848</v>
      </c>
    </row>
    <row r="3325">
      <c r="A3325" s="5" t="s">
        <v>31</v>
      </c>
      <c r="B3325" s="5" t="s">
        <v>399</v>
      </c>
      <c r="C3325" s="5" t="s">
        <v>9849</v>
      </c>
      <c r="D3325" s="5" t="s">
        <v>468</v>
      </c>
      <c r="E3325" s="5" t="s">
        <v>9850</v>
      </c>
      <c r="F3325" s="6" t="s">
        <v>9851</v>
      </c>
    </row>
    <row r="3326">
      <c r="A3326" s="5" t="s">
        <v>31</v>
      </c>
      <c r="B3326" s="5" t="s">
        <v>399</v>
      </c>
      <c r="C3326" s="5" t="s">
        <v>9852</v>
      </c>
      <c r="D3326" s="5" t="s">
        <v>468</v>
      </c>
      <c r="E3326" s="5" t="s">
        <v>9853</v>
      </c>
      <c r="F3326" s="6" t="s">
        <v>9854</v>
      </c>
    </row>
    <row r="3327">
      <c r="A3327" s="5" t="s">
        <v>31</v>
      </c>
      <c r="B3327" s="5" t="s">
        <v>399</v>
      </c>
      <c r="C3327" s="5" t="s">
        <v>9855</v>
      </c>
      <c r="D3327" s="5" t="s">
        <v>468</v>
      </c>
      <c r="E3327" s="5"/>
      <c r="F3327" s="6" t="s">
        <v>9856</v>
      </c>
    </row>
    <row r="3328">
      <c r="A3328" s="5" t="s">
        <v>31</v>
      </c>
      <c r="B3328" s="5" t="s">
        <v>399</v>
      </c>
      <c r="C3328" s="5" t="s">
        <v>9857</v>
      </c>
      <c r="D3328" s="5" t="s">
        <v>468</v>
      </c>
      <c r="E3328" s="5" t="s">
        <v>9858</v>
      </c>
      <c r="F3328" s="6" t="s">
        <v>9859</v>
      </c>
    </row>
    <row r="3329">
      <c r="A3329" s="5" t="s">
        <v>31</v>
      </c>
      <c r="B3329" s="5" t="s">
        <v>399</v>
      </c>
      <c r="C3329" s="5" t="s">
        <v>9860</v>
      </c>
      <c r="D3329" s="5" t="s">
        <v>468</v>
      </c>
      <c r="E3329" s="5" t="s">
        <v>9861</v>
      </c>
      <c r="F3329" s="6" t="s">
        <v>9862</v>
      </c>
    </row>
    <row r="3330">
      <c r="A3330" s="5" t="s">
        <v>31</v>
      </c>
      <c r="B3330" s="5" t="s">
        <v>399</v>
      </c>
      <c r="C3330" s="5" t="s">
        <v>9863</v>
      </c>
      <c r="D3330" s="5" t="s">
        <v>458</v>
      </c>
      <c r="E3330" s="5" t="s">
        <v>9864</v>
      </c>
      <c r="F3330" s="6" t="s">
        <v>9865</v>
      </c>
    </row>
    <row r="3331">
      <c r="A3331" s="5" t="s">
        <v>31</v>
      </c>
      <c r="B3331" s="5" t="s">
        <v>399</v>
      </c>
      <c r="C3331" s="5" t="s">
        <v>9866</v>
      </c>
      <c r="D3331" s="5" t="s">
        <v>468</v>
      </c>
      <c r="E3331" s="5" t="s">
        <v>9867</v>
      </c>
      <c r="F3331" s="6" t="s">
        <v>9868</v>
      </c>
    </row>
    <row r="3332">
      <c r="A3332" s="5" t="s">
        <v>31</v>
      </c>
      <c r="B3332" s="5" t="s">
        <v>399</v>
      </c>
      <c r="C3332" s="5" t="s">
        <v>9869</v>
      </c>
      <c r="D3332" s="5" t="s">
        <v>468</v>
      </c>
      <c r="E3332" s="5" t="s">
        <v>9870</v>
      </c>
      <c r="F3332" s="6" t="s">
        <v>9871</v>
      </c>
    </row>
    <row r="3333">
      <c r="A3333" s="5" t="s">
        <v>31</v>
      </c>
      <c r="B3333" s="5" t="s">
        <v>399</v>
      </c>
      <c r="C3333" s="5" t="s">
        <v>9872</v>
      </c>
      <c r="D3333" s="5" t="s">
        <v>468</v>
      </c>
      <c r="E3333" s="5"/>
      <c r="F3333" s="6" t="s">
        <v>9873</v>
      </c>
    </row>
    <row r="3334">
      <c r="A3334" s="5" t="s">
        <v>31</v>
      </c>
      <c r="B3334" s="5" t="s">
        <v>399</v>
      </c>
      <c r="C3334" s="5" t="s">
        <v>9874</v>
      </c>
      <c r="D3334" s="5" t="s">
        <v>468</v>
      </c>
      <c r="E3334" s="5" t="s">
        <v>9875</v>
      </c>
      <c r="F3334" s="6" t="s">
        <v>9876</v>
      </c>
    </row>
    <row r="3335">
      <c r="A3335" s="5" t="s">
        <v>31</v>
      </c>
      <c r="B3335" s="5" t="s">
        <v>399</v>
      </c>
      <c r="C3335" s="5" t="s">
        <v>9877</v>
      </c>
      <c r="D3335" s="5" t="s">
        <v>468</v>
      </c>
      <c r="E3335" s="5" t="s">
        <v>9878</v>
      </c>
      <c r="F3335" s="6" t="s">
        <v>9879</v>
      </c>
    </row>
    <row r="3336">
      <c r="A3336" s="5" t="s">
        <v>31</v>
      </c>
      <c r="B3336" s="5" t="s">
        <v>399</v>
      </c>
      <c r="C3336" s="5" t="s">
        <v>9880</v>
      </c>
      <c r="D3336" s="5" t="s">
        <v>468</v>
      </c>
      <c r="E3336" s="5" t="s">
        <v>9881</v>
      </c>
      <c r="F3336" s="6" t="s">
        <v>9882</v>
      </c>
    </row>
    <row r="3337">
      <c r="A3337" s="5" t="s">
        <v>31</v>
      </c>
      <c r="B3337" s="5" t="s">
        <v>399</v>
      </c>
      <c r="C3337" s="5" t="s">
        <v>9883</v>
      </c>
      <c r="D3337" s="5" t="s">
        <v>468</v>
      </c>
      <c r="E3337" s="5" t="s">
        <v>9884</v>
      </c>
      <c r="F3337" s="6" t="s">
        <v>9885</v>
      </c>
    </row>
    <row r="3338">
      <c r="A3338" s="5" t="s">
        <v>31</v>
      </c>
      <c r="B3338" s="5" t="s">
        <v>399</v>
      </c>
      <c r="C3338" s="5" t="s">
        <v>9886</v>
      </c>
      <c r="D3338" s="5" t="s">
        <v>468</v>
      </c>
      <c r="E3338" s="5"/>
      <c r="F3338" s="6" t="s">
        <v>9887</v>
      </c>
    </row>
    <row r="3339">
      <c r="A3339" s="5" t="s">
        <v>32</v>
      </c>
      <c r="B3339" s="5" t="s">
        <v>400</v>
      </c>
      <c r="C3339" s="5" t="s">
        <v>9888</v>
      </c>
      <c r="D3339" s="5" t="s">
        <v>548</v>
      </c>
      <c r="E3339" s="5" t="s">
        <v>9889</v>
      </c>
      <c r="F3339" s="6" t="s">
        <v>9890</v>
      </c>
    </row>
    <row r="3340">
      <c r="A3340" s="5" t="s">
        <v>32</v>
      </c>
      <c r="B3340" s="5" t="s">
        <v>400</v>
      </c>
      <c r="C3340" s="5" t="s">
        <v>9891</v>
      </c>
      <c r="D3340" s="5" t="s">
        <v>468</v>
      </c>
      <c r="E3340" s="5" t="s">
        <v>9892</v>
      </c>
      <c r="F3340" s="6" t="s">
        <v>9893</v>
      </c>
    </row>
    <row r="3341">
      <c r="A3341" s="5" t="s">
        <v>32</v>
      </c>
      <c r="B3341" s="5" t="s">
        <v>401</v>
      </c>
      <c r="C3341" s="5" t="s">
        <v>9894</v>
      </c>
      <c r="D3341" s="5" t="s">
        <v>468</v>
      </c>
      <c r="E3341" s="5" t="s">
        <v>9895</v>
      </c>
      <c r="F3341" s="6" t="s">
        <v>9896</v>
      </c>
    </row>
    <row r="3342">
      <c r="A3342" s="5" t="s">
        <v>32</v>
      </c>
      <c r="B3342" s="5" t="s">
        <v>401</v>
      </c>
      <c r="C3342" s="5" t="s">
        <v>9897</v>
      </c>
      <c r="D3342" s="5" t="s">
        <v>468</v>
      </c>
      <c r="E3342" s="5" t="s">
        <v>9898</v>
      </c>
      <c r="F3342" s="6" t="s">
        <v>9899</v>
      </c>
    </row>
    <row r="3343">
      <c r="A3343" s="5" t="s">
        <v>32</v>
      </c>
      <c r="B3343" s="5" t="s">
        <v>401</v>
      </c>
      <c r="C3343" s="5" t="s">
        <v>9900</v>
      </c>
      <c r="D3343" s="5" t="s">
        <v>468</v>
      </c>
      <c r="E3343" s="5" t="s">
        <v>9901</v>
      </c>
      <c r="F3343" s="6" t="s">
        <v>9902</v>
      </c>
    </row>
    <row r="3344">
      <c r="A3344" s="5" t="s">
        <v>32</v>
      </c>
      <c r="B3344" s="5" t="s">
        <v>401</v>
      </c>
      <c r="C3344" s="5" t="s">
        <v>9903</v>
      </c>
      <c r="D3344" s="5" t="s">
        <v>468</v>
      </c>
      <c r="E3344" s="5" t="s">
        <v>9904</v>
      </c>
      <c r="F3344" s="6" t="s">
        <v>9905</v>
      </c>
    </row>
    <row r="3345">
      <c r="A3345" s="5" t="s">
        <v>32</v>
      </c>
      <c r="B3345" s="5" t="s">
        <v>401</v>
      </c>
      <c r="C3345" s="5" t="s">
        <v>9906</v>
      </c>
      <c r="D3345" s="5" t="s">
        <v>468</v>
      </c>
      <c r="E3345" s="5" t="s">
        <v>9907</v>
      </c>
      <c r="F3345" s="6" t="s">
        <v>9908</v>
      </c>
    </row>
    <row r="3346">
      <c r="A3346" s="5" t="s">
        <v>32</v>
      </c>
      <c r="B3346" s="5" t="s">
        <v>401</v>
      </c>
      <c r="C3346" s="5" t="s">
        <v>9909</v>
      </c>
      <c r="D3346" s="5" t="s">
        <v>468</v>
      </c>
      <c r="E3346" s="5" t="s">
        <v>9910</v>
      </c>
      <c r="F3346" s="6" t="s">
        <v>9911</v>
      </c>
    </row>
    <row r="3347">
      <c r="A3347" s="5" t="s">
        <v>32</v>
      </c>
      <c r="B3347" s="5" t="s">
        <v>401</v>
      </c>
      <c r="C3347" s="5" t="s">
        <v>9912</v>
      </c>
      <c r="D3347" s="5" t="s">
        <v>468</v>
      </c>
      <c r="E3347" s="5" t="s">
        <v>9913</v>
      </c>
      <c r="F3347" s="6" t="s">
        <v>9914</v>
      </c>
    </row>
    <row r="3348">
      <c r="A3348" s="5" t="s">
        <v>32</v>
      </c>
      <c r="B3348" s="5" t="s">
        <v>401</v>
      </c>
      <c r="C3348" s="5" t="s">
        <v>9915</v>
      </c>
      <c r="D3348" s="5" t="s">
        <v>548</v>
      </c>
      <c r="E3348" s="5" t="s">
        <v>9916</v>
      </c>
      <c r="F3348" s="6" t="s">
        <v>9917</v>
      </c>
    </row>
    <row r="3349">
      <c r="A3349" s="5" t="s">
        <v>32</v>
      </c>
      <c r="B3349" s="5" t="s">
        <v>401</v>
      </c>
      <c r="C3349" s="5" t="s">
        <v>9918</v>
      </c>
      <c r="D3349" s="5" t="s">
        <v>468</v>
      </c>
      <c r="E3349" s="5" t="s">
        <v>9919</v>
      </c>
      <c r="F3349" s="6" t="s">
        <v>9920</v>
      </c>
    </row>
    <row r="3350">
      <c r="A3350" s="5" t="s">
        <v>32</v>
      </c>
      <c r="B3350" s="5" t="s">
        <v>401</v>
      </c>
      <c r="C3350" s="5" t="s">
        <v>9921</v>
      </c>
      <c r="D3350" s="5" t="s">
        <v>468</v>
      </c>
      <c r="E3350" s="5" t="s">
        <v>9922</v>
      </c>
      <c r="F3350" s="6" t="s">
        <v>9923</v>
      </c>
    </row>
    <row r="3351">
      <c r="A3351" s="5" t="s">
        <v>32</v>
      </c>
      <c r="B3351" s="5" t="s">
        <v>401</v>
      </c>
      <c r="C3351" s="5" t="s">
        <v>9924</v>
      </c>
      <c r="D3351" s="5" t="s">
        <v>468</v>
      </c>
      <c r="E3351" s="5" t="s">
        <v>9925</v>
      </c>
      <c r="F3351" s="6" t="s">
        <v>9926</v>
      </c>
    </row>
    <row r="3352">
      <c r="A3352" s="5" t="s">
        <v>32</v>
      </c>
      <c r="B3352" s="5" t="s">
        <v>401</v>
      </c>
      <c r="C3352" s="5" t="s">
        <v>9927</v>
      </c>
      <c r="D3352" s="5" t="s">
        <v>468</v>
      </c>
      <c r="E3352" s="5" t="s">
        <v>9928</v>
      </c>
      <c r="F3352" s="6" t="s">
        <v>9929</v>
      </c>
    </row>
    <row r="3353">
      <c r="A3353" s="5" t="s">
        <v>32</v>
      </c>
      <c r="B3353" s="5" t="s">
        <v>401</v>
      </c>
      <c r="C3353" s="5" t="s">
        <v>9930</v>
      </c>
      <c r="D3353" s="5" t="s">
        <v>468</v>
      </c>
      <c r="E3353" s="5" t="s">
        <v>9931</v>
      </c>
      <c r="F3353" s="6" t="s">
        <v>9932</v>
      </c>
    </row>
    <row r="3354">
      <c r="A3354" s="5" t="s">
        <v>32</v>
      </c>
      <c r="B3354" s="5" t="s">
        <v>401</v>
      </c>
      <c r="C3354" s="5" t="s">
        <v>9933</v>
      </c>
      <c r="D3354" s="5" t="s">
        <v>468</v>
      </c>
      <c r="E3354" s="5" t="s">
        <v>9934</v>
      </c>
      <c r="F3354" s="6" t="s">
        <v>9935</v>
      </c>
    </row>
    <row r="3355">
      <c r="A3355" s="5" t="s">
        <v>32</v>
      </c>
      <c r="B3355" s="5" t="s">
        <v>401</v>
      </c>
      <c r="C3355" s="5" t="s">
        <v>9936</v>
      </c>
      <c r="D3355" s="5" t="s">
        <v>468</v>
      </c>
      <c r="E3355" s="5" t="s">
        <v>9937</v>
      </c>
      <c r="F3355" s="6" t="s">
        <v>9938</v>
      </c>
    </row>
    <row r="3356">
      <c r="A3356" s="5" t="s">
        <v>32</v>
      </c>
      <c r="B3356" s="5" t="s">
        <v>401</v>
      </c>
      <c r="C3356" s="5" t="s">
        <v>9939</v>
      </c>
      <c r="D3356" s="5" t="s">
        <v>468</v>
      </c>
      <c r="E3356" s="5" t="s">
        <v>9940</v>
      </c>
      <c r="F3356" s="6" t="s">
        <v>9941</v>
      </c>
    </row>
    <row r="3357">
      <c r="A3357" s="5" t="s">
        <v>32</v>
      </c>
      <c r="B3357" s="5" t="s">
        <v>401</v>
      </c>
      <c r="C3357" s="5" t="s">
        <v>9942</v>
      </c>
      <c r="D3357" s="5" t="s">
        <v>468</v>
      </c>
      <c r="E3357" s="5" t="s">
        <v>9943</v>
      </c>
      <c r="F3357" s="6" t="s">
        <v>9944</v>
      </c>
    </row>
    <row r="3358">
      <c r="A3358" s="5" t="s">
        <v>32</v>
      </c>
      <c r="B3358" s="5" t="s">
        <v>402</v>
      </c>
      <c r="C3358" s="5" t="s">
        <v>9945</v>
      </c>
      <c r="D3358" s="5" t="s">
        <v>468</v>
      </c>
      <c r="E3358" s="5" t="s">
        <v>9946</v>
      </c>
      <c r="F3358" s="6" t="s">
        <v>9947</v>
      </c>
    </row>
    <row r="3359">
      <c r="A3359" s="5" t="s">
        <v>32</v>
      </c>
      <c r="B3359" s="5" t="s">
        <v>402</v>
      </c>
      <c r="C3359" s="5" t="s">
        <v>9948</v>
      </c>
      <c r="D3359" s="5" t="s">
        <v>468</v>
      </c>
      <c r="E3359" s="5"/>
      <c r="F3359" s="6" t="s">
        <v>9949</v>
      </c>
    </row>
    <row r="3360">
      <c r="A3360" s="5" t="s">
        <v>33</v>
      </c>
      <c r="B3360" s="5" t="s">
        <v>403</v>
      </c>
      <c r="C3360" s="5" t="s">
        <v>9950</v>
      </c>
      <c r="D3360" s="5" t="s">
        <v>458</v>
      </c>
      <c r="E3360" s="5"/>
      <c r="F3360" s="6" t="s">
        <v>9951</v>
      </c>
    </row>
    <row r="3361">
      <c r="A3361" s="5" t="s">
        <v>33</v>
      </c>
      <c r="B3361" s="5" t="s">
        <v>403</v>
      </c>
      <c r="C3361" s="5" t="s">
        <v>9952</v>
      </c>
      <c r="D3361" s="5" t="s">
        <v>468</v>
      </c>
      <c r="E3361" s="5" t="s">
        <v>9953</v>
      </c>
      <c r="F3361" s="6" t="s">
        <v>9954</v>
      </c>
    </row>
    <row r="3362">
      <c r="A3362" s="5" t="s">
        <v>33</v>
      </c>
      <c r="B3362" s="5" t="s">
        <v>403</v>
      </c>
      <c r="C3362" s="5" t="s">
        <v>9955</v>
      </c>
      <c r="D3362" s="5" t="s">
        <v>458</v>
      </c>
      <c r="E3362" s="5" t="s">
        <v>9956</v>
      </c>
      <c r="F3362" s="6" t="s">
        <v>9957</v>
      </c>
    </row>
    <row r="3363">
      <c r="A3363" s="5" t="s">
        <v>33</v>
      </c>
      <c r="B3363" s="5" t="s">
        <v>403</v>
      </c>
      <c r="C3363" s="5" t="s">
        <v>9958</v>
      </c>
      <c r="D3363" s="5" t="s">
        <v>458</v>
      </c>
      <c r="E3363" s="5" t="s">
        <v>9959</v>
      </c>
      <c r="F3363" s="6" t="s">
        <v>9960</v>
      </c>
    </row>
    <row r="3364">
      <c r="A3364" s="5" t="s">
        <v>33</v>
      </c>
      <c r="B3364" s="5" t="s">
        <v>403</v>
      </c>
      <c r="C3364" s="5" t="s">
        <v>9961</v>
      </c>
      <c r="D3364" s="5" t="s">
        <v>468</v>
      </c>
      <c r="E3364" s="5" t="s">
        <v>9962</v>
      </c>
      <c r="F3364" s="6" t="s">
        <v>9963</v>
      </c>
    </row>
    <row r="3365">
      <c r="A3365" s="5" t="s">
        <v>33</v>
      </c>
      <c r="B3365" s="5" t="s">
        <v>403</v>
      </c>
      <c r="C3365" s="5" t="s">
        <v>9964</v>
      </c>
      <c r="D3365" s="5" t="s">
        <v>468</v>
      </c>
      <c r="E3365" s="5" t="s">
        <v>9965</v>
      </c>
      <c r="F3365" s="6" t="s">
        <v>9966</v>
      </c>
    </row>
    <row r="3366">
      <c r="A3366" s="5" t="s">
        <v>33</v>
      </c>
      <c r="B3366" s="5" t="s">
        <v>403</v>
      </c>
      <c r="C3366" s="5" t="s">
        <v>9967</v>
      </c>
      <c r="D3366" s="5" t="s">
        <v>458</v>
      </c>
      <c r="E3366" s="5"/>
      <c r="F3366" s="6" t="s">
        <v>9968</v>
      </c>
    </row>
    <row r="3367">
      <c r="A3367" s="5" t="s">
        <v>33</v>
      </c>
      <c r="B3367" s="5" t="s">
        <v>403</v>
      </c>
      <c r="C3367" s="5" t="s">
        <v>9969</v>
      </c>
      <c r="D3367" s="5" t="s">
        <v>468</v>
      </c>
      <c r="E3367" s="5" t="s">
        <v>9970</v>
      </c>
      <c r="F3367" s="6" t="s">
        <v>9971</v>
      </c>
    </row>
    <row r="3368">
      <c r="A3368" s="5" t="s">
        <v>33</v>
      </c>
      <c r="B3368" s="5" t="s">
        <v>403</v>
      </c>
      <c r="C3368" s="5" t="s">
        <v>9972</v>
      </c>
      <c r="D3368" s="5" t="s">
        <v>458</v>
      </c>
      <c r="E3368" s="5" t="s">
        <v>9973</v>
      </c>
      <c r="F3368" s="6" t="s">
        <v>9974</v>
      </c>
    </row>
    <row r="3369">
      <c r="A3369" s="5" t="s">
        <v>33</v>
      </c>
      <c r="B3369" s="5" t="s">
        <v>403</v>
      </c>
      <c r="C3369" s="5" t="s">
        <v>9975</v>
      </c>
      <c r="D3369" s="5" t="s">
        <v>458</v>
      </c>
      <c r="E3369" s="5" t="s">
        <v>9976</v>
      </c>
      <c r="F3369" s="6" t="s">
        <v>9977</v>
      </c>
    </row>
    <row r="3370">
      <c r="A3370" s="5" t="s">
        <v>33</v>
      </c>
      <c r="B3370" s="5" t="s">
        <v>403</v>
      </c>
      <c r="C3370" s="5" t="s">
        <v>9978</v>
      </c>
      <c r="D3370" s="5" t="s">
        <v>458</v>
      </c>
      <c r="E3370" s="5" t="s">
        <v>9979</v>
      </c>
      <c r="F3370" s="6" t="s">
        <v>9980</v>
      </c>
    </row>
    <row r="3371">
      <c r="A3371" s="5" t="s">
        <v>33</v>
      </c>
      <c r="B3371" s="5" t="s">
        <v>403</v>
      </c>
      <c r="C3371" s="5" t="s">
        <v>9981</v>
      </c>
      <c r="D3371" s="5" t="s">
        <v>468</v>
      </c>
      <c r="E3371" s="5" t="s">
        <v>9982</v>
      </c>
      <c r="F3371" s="6" t="s">
        <v>9983</v>
      </c>
    </row>
    <row r="3372">
      <c r="A3372" s="5" t="s">
        <v>33</v>
      </c>
      <c r="B3372" s="5" t="s">
        <v>403</v>
      </c>
      <c r="C3372" s="5" t="s">
        <v>9984</v>
      </c>
      <c r="D3372" s="5" t="s">
        <v>458</v>
      </c>
      <c r="E3372" s="5" t="s">
        <v>9985</v>
      </c>
      <c r="F3372" s="6" t="s">
        <v>9986</v>
      </c>
    </row>
    <row r="3373">
      <c r="A3373" s="5" t="s">
        <v>33</v>
      </c>
      <c r="B3373" s="5" t="s">
        <v>403</v>
      </c>
      <c r="C3373" s="5" t="s">
        <v>9987</v>
      </c>
      <c r="D3373" s="5" t="s">
        <v>458</v>
      </c>
      <c r="E3373" s="5" t="s">
        <v>9988</v>
      </c>
      <c r="F3373" s="6" t="s">
        <v>9989</v>
      </c>
    </row>
    <row r="3374">
      <c r="A3374" s="5" t="s">
        <v>33</v>
      </c>
      <c r="B3374" s="5" t="s">
        <v>403</v>
      </c>
      <c r="C3374" s="5" t="s">
        <v>9990</v>
      </c>
      <c r="D3374" s="5" t="s">
        <v>458</v>
      </c>
      <c r="E3374" s="5"/>
      <c r="F3374" s="6" t="s">
        <v>9991</v>
      </c>
    </row>
    <row r="3375">
      <c r="A3375" s="5" t="s">
        <v>33</v>
      </c>
      <c r="B3375" s="5" t="s">
        <v>403</v>
      </c>
      <c r="C3375" s="5" t="s">
        <v>9992</v>
      </c>
      <c r="D3375" s="5" t="s">
        <v>458</v>
      </c>
      <c r="E3375" s="5" t="s">
        <v>9993</v>
      </c>
      <c r="F3375" s="6" t="s">
        <v>9994</v>
      </c>
    </row>
    <row r="3376">
      <c r="A3376" s="5" t="s">
        <v>33</v>
      </c>
      <c r="B3376" s="5" t="s">
        <v>403</v>
      </c>
      <c r="C3376" s="5" t="s">
        <v>9995</v>
      </c>
      <c r="D3376" s="5" t="s">
        <v>468</v>
      </c>
      <c r="E3376" s="5" t="s">
        <v>9996</v>
      </c>
      <c r="F3376" s="6" t="s">
        <v>9997</v>
      </c>
    </row>
    <row r="3377">
      <c r="A3377" s="5" t="s">
        <v>33</v>
      </c>
      <c r="B3377" s="5" t="s">
        <v>403</v>
      </c>
      <c r="C3377" s="5" t="s">
        <v>9998</v>
      </c>
      <c r="D3377" s="5" t="s">
        <v>458</v>
      </c>
      <c r="E3377" s="5" t="s">
        <v>9999</v>
      </c>
      <c r="F3377" s="6" t="s">
        <v>10000</v>
      </c>
    </row>
    <row r="3378">
      <c r="A3378" s="5" t="s">
        <v>33</v>
      </c>
      <c r="B3378" s="5" t="s">
        <v>403</v>
      </c>
      <c r="C3378" s="5" t="s">
        <v>10001</v>
      </c>
      <c r="D3378" s="5" t="s">
        <v>458</v>
      </c>
      <c r="E3378" s="5"/>
      <c r="F3378" s="6" t="s">
        <v>10002</v>
      </c>
    </row>
    <row r="3379">
      <c r="A3379" s="5" t="s">
        <v>33</v>
      </c>
      <c r="B3379" s="5" t="s">
        <v>403</v>
      </c>
      <c r="C3379" s="5" t="s">
        <v>10003</v>
      </c>
      <c r="D3379" s="5" t="s">
        <v>458</v>
      </c>
      <c r="E3379" s="5" t="s">
        <v>10004</v>
      </c>
      <c r="F3379" s="6" t="s">
        <v>10005</v>
      </c>
    </row>
    <row r="3380">
      <c r="A3380" s="5" t="s">
        <v>33</v>
      </c>
      <c r="B3380" s="5" t="s">
        <v>403</v>
      </c>
      <c r="C3380" s="5" t="s">
        <v>10006</v>
      </c>
      <c r="D3380" s="5" t="s">
        <v>468</v>
      </c>
      <c r="E3380" s="5" t="s">
        <v>10007</v>
      </c>
      <c r="F3380" s="6" t="s">
        <v>10008</v>
      </c>
    </row>
    <row r="3381">
      <c r="A3381" s="5" t="s">
        <v>33</v>
      </c>
      <c r="B3381" s="5" t="s">
        <v>404</v>
      </c>
      <c r="C3381" s="5" t="s">
        <v>10009</v>
      </c>
      <c r="D3381" s="5" t="s">
        <v>468</v>
      </c>
      <c r="E3381" s="5" t="s">
        <v>10010</v>
      </c>
      <c r="F3381" s="6" t="s">
        <v>10011</v>
      </c>
    </row>
    <row r="3382">
      <c r="A3382" s="5" t="s">
        <v>33</v>
      </c>
      <c r="B3382" s="5" t="s">
        <v>404</v>
      </c>
      <c r="C3382" s="5" t="s">
        <v>10012</v>
      </c>
      <c r="D3382" s="5" t="s">
        <v>468</v>
      </c>
      <c r="E3382" s="5" t="s">
        <v>10013</v>
      </c>
      <c r="F3382" s="6" t="s">
        <v>10014</v>
      </c>
    </row>
    <row r="3383">
      <c r="A3383" s="5" t="s">
        <v>33</v>
      </c>
      <c r="B3383" s="5" t="s">
        <v>404</v>
      </c>
      <c r="C3383" s="5" t="s">
        <v>10015</v>
      </c>
      <c r="D3383" s="5" t="s">
        <v>458</v>
      </c>
      <c r="E3383" s="5"/>
      <c r="F3383" s="6" t="s">
        <v>10016</v>
      </c>
    </row>
    <row r="3384">
      <c r="A3384" s="5" t="s">
        <v>33</v>
      </c>
      <c r="B3384" s="5" t="s">
        <v>404</v>
      </c>
      <c r="C3384" s="5" t="s">
        <v>10017</v>
      </c>
      <c r="D3384" s="5" t="s">
        <v>468</v>
      </c>
      <c r="E3384" s="5" t="s">
        <v>10018</v>
      </c>
      <c r="F3384" s="6" t="s">
        <v>10019</v>
      </c>
    </row>
    <row r="3385">
      <c r="A3385" s="5" t="s">
        <v>33</v>
      </c>
      <c r="B3385" s="5" t="s">
        <v>404</v>
      </c>
      <c r="C3385" s="5" t="s">
        <v>10020</v>
      </c>
      <c r="D3385" s="5" t="s">
        <v>458</v>
      </c>
      <c r="E3385" s="5" t="s">
        <v>10021</v>
      </c>
      <c r="F3385" s="6" t="s">
        <v>10022</v>
      </c>
    </row>
    <row r="3386">
      <c r="A3386" s="5" t="s">
        <v>33</v>
      </c>
      <c r="B3386" s="5" t="s">
        <v>404</v>
      </c>
      <c r="C3386" s="5" t="s">
        <v>10023</v>
      </c>
      <c r="D3386" s="5" t="s">
        <v>458</v>
      </c>
      <c r="E3386" s="5" t="s">
        <v>9973</v>
      </c>
      <c r="F3386" s="6" t="s">
        <v>10024</v>
      </c>
    </row>
    <row r="3387">
      <c r="A3387" s="5" t="s">
        <v>33</v>
      </c>
      <c r="B3387" s="5" t="s">
        <v>404</v>
      </c>
      <c r="C3387" s="5" t="s">
        <v>10025</v>
      </c>
      <c r="D3387" s="5" t="s">
        <v>458</v>
      </c>
      <c r="E3387" s="5" t="s">
        <v>10026</v>
      </c>
      <c r="F3387" s="6" t="s">
        <v>10027</v>
      </c>
    </row>
    <row r="3388">
      <c r="A3388" s="5" t="s">
        <v>33</v>
      </c>
      <c r="B3388" s="5" t="s">
        <v>404</v>
      </c>
      <c r="C3388" s="5" t="s">
        <v>10028</v>
      </c>
      <c r="D3388" s="5" t="s">
        <v>458</v>
      </c>
      <c r="E3388" s="5" t="s">
        <v>10029</v>
      </c>
      <c r="F3388" s="6" t="s">
        <v>10030</v>
      </c>
    </row>
    <row r="3389">
      <c r="A3389" s="5" t="s">
        <v>33</v>
      </c>
      <c r="B3389" s="5" t="s">
        <v>404</v>
      </c>
      <c r="C3389" s="5" t="s">
        <v>10031</v>
      </c>
      <c r="D3389" s="5" t="s">
        <v>458</v>
      </c>
      <c r="E3389" s="5" t="s">
        <v>10032</v>
      </c>
      <c r="F3389" s="6" t="s">
        <v>10033</v>
      </c>
    </row>
    <row r="3390">
      <c r="A3390" s="5" t="s">
        <v>33</v>
      </c>
      <c r="B3390" s="5" t="s">
        <v>404</v>
      </c>
      <c r="C3390" s="5" t="s">
        <v>10034</v>
      </c>
      <c r="D3390" s="5" t="s">
        <v>458</v>
      </c>
      <c r="E3390" s="5" t="s">
        <v>1790</v>
      </c>
      <c r="F3390" s="6" t="s">
        <v>10035</v>
      </c>
    </row>
    <row r="3391">
      <c r="A3391" s="5" t="s">
        <v>33</v>
      </c>
      <c r="B3391" s="5" t="s">
        <v>404</v>
      </c>
      <c r="C3391" s="5" t="s">
        <v>10036</v>
      </c>
      <c r="D3391" s="5" t="s">
        <v>458</v>
      </c>
      <c r="E3391" s="5" t="s">
        <v>10037</v>
      </c>
      <c r="F3391" s="6" t="s">
        <v>10038</v>
      </c>
    </row>
    <row r="3392">
      <c r="A3392" s="5" t="s">
        <v>33</v>
      </c>
      <c r="B3392" s="5" t="s">
        <v>404</v>
      </c>
      <c r="C3392" s="5" t="s">
        <v>10039</v>
      </c>
      <c r="D3392" s="5" t="s">
        <v>458</v>
      </c>
      <c r="E3392" s="5"/>
      <c r="F3392" s="6" t="s">
        <v>10040</v>
      </c>
    </row>
    <row r="3393">
      <c r="A3393" s="5" t="s">
        <v>33</v>
      </c>
      <c r="B3393" s="5" t="s">
        <v>404</v>
      </c>
      <c r="C3393" s="5" t="s">
        <v>10041</v>
      </c>
      <c r="D3393" s="5" t="s">
        <v>468</v>
      </c>
      <c r="E3393" s="5" t="s">
        <v>10042</v>
      </c>
      <c r="F3393" s="6" t="s">
        <v>10043</v>
      </c>
    </row>
    <row r="3394">
      <c r="A3394" s="5" t="s">
        <v>33</v>
      </c>
      <c r="B3394" s="5" t="s">
        <v>404</v>
      </c>
      <c r="C3394" s="5" t="s">
        <v>10044</v>
      </c>
      <c r="D3394" s="5" t="s">
        <v>458</v>
      </c>
      <c r="E3394" s="5"/>
      <c r="F3394" s="6" t="s">
        <v>10045</v>
      </c>
    </row>
    <row r="3395">
      <c r="A3395" s="5" t="s">
        <v>33</v>
      </c>
      <c r="B3395" s="5" t="s">
        <v>404</v>
      </c>
      <c r="C3395" s="5" t="s">
        <v>10046</v>
      </c>
      <c r="D3395" s="5" t="s">
        <v>458</v>
      </c>
      <c r="E3395" s="5"/>
      <c r="F3395" s="6" t="s">
        <v>10047</v>
      </c>
    </row>
    <row r="3396">
      <c r="A3396" s="5" t="s">
        <v>33</v>
      </c>
      <c r="B3396" s="5" t="s">
        <v>404</v>
      </c>
      <c r="C3396" s="5" t="s">
        <v>10048</v>
      </c>
      <c r="D3396" s="5" t="s">
        <v>458</v>
      </c>
      <c r="E3396" s="5"/>
      <c r="F3396" s="6" t="s">
        <v>10049</v>
      </c>
    </row>
    <row r="3397">
      <c r="A3397" s="5" t="s">
        <v>33</v>
      </c>
      <c r="B3397" s="5" t="s">
        <v>404</v>
      </c>
      <c r="C3397" s="5" t="s">
        <v>10050</v>
      </c>
      <c r="D3397" s="5" t="s">
        <v>458</v>
      </c>
      <c r="E3397" s="5" t="s">
        <v>10051</v>
      </c>
      <c r="F3397" s="6" t="s">
        <v>10052</v>
      </c>
    </row>
    <row r="3398">
      <c r="A3398" s="5" t="s">
        <v>33</v>
      </c>
      <c r="B3398" s="5" t="s">
        <v>404</v>
      </c>
      <c r="C3398" s="5" t="s">
        <v>10053</v>
      </c>
      <c r="D3398" s="5" t="s">
        <v>458</v>
      </c>
      <c r="E3398" s="5"/>
      <c r="F3398" s="6" t="s">
        <v>10054</v>
      </c>
    </row>
    <row r="3399">
      <c r="A3399" s="5" t="s">
        <v>33</v>
      </c>
      <c r="B3399" s="5" t="s">
        <v>404</v>
      </c>
      <c r="C3399" s="5" t="s">
        <v>10055</v>
      </c>
      <c r="D3399" s="5" t="s">
        <v>458</v>
      </c>
      <c r="E3399" s="5" t="s">
        <v>10056</v>
      </c>
      <c r="F3399" s="6" t="s">
        <v>10057</v>
      </c>
    </row>
    <row r="3400">
      <c r="A3400" s="5" t="s">
        <v>33</v>
      </c>
      <c r="B3400" s="5" t="s">
        <v>404</v>
      </c>
      <c r="C3400" s="5" t="s">
        <v>10058</v>
      </c>
      <c r="D3400" s="5" t="s">
        <v>548</v>
      </c>
      <c r="E3400" s="5" t="s">
        <v>10059</v>
      </c>
      <c r="F3400" s="6" t="s">
        <v>10060</v>
      </c>
    </row>
    <row r="3401">
      <c r="A3401" s="5" t="s">
        <v>33</v>
      </c>
      <c r="B3401" s="5" t="s">
        <v>404</v>
      </c>
      <c r="C3401" s="5" t="s">
        <v>10061</v>
      </c>
      <c r="D3401" s="5" t="s">
        <v>458</v>
      </c>
      <c r="E3401" s="5" t="s">
        <v>10062</v>
      </c>
      <c r="F3401" s="6" t="s">
        <v>10063</v>
      </c>
    </row>
    <row r="3402">
      <c r="A3402" s="5" t="s">
        <v>33</v>
      </c>
      <c r="B3402" s="5" t="s">
        <v>404</v>
      </c>
      <c r="C3402" s="5" t="s">
        <v>10064</v>
      </c>
      <c r="D3402" s="5" t="s">
        <v>458</v>
      </c>
      <c r="E3402" s="5" t="s">
        <v>10065</v>
      </c>
      <c r="F3402" s="6" t="s">
        <v>10066</v>
      </c>
    </row>
    <row r="3403">
      <c r="A3403" s="5" t="s">
        <v>33</v>
      </c>
      <c r="B3403" s="5" t="s">
        <v>405</v>
      </c>
      <c r="C3403" s="5" t="s">
        <v>10067</v>
      </c>
      <c r="D3403" s="5" t="s">
        <v>458</v>
      </c>
      <c r="E3403" s="5"/>
      <c r="F3403" s="6" t="s">
        <v>10068</v>
      </c>
    </row>
    <row r="3404">
      <c r="A3404" s="5" t="s">
        <v>33</v>
      </c>
      <c r="B3404" s="5" t="s">
        <v>405</v>
      </c>
      <c r="C3404" s="5" t="s">
        <v>10069</v>
      </c>
      <c r="D3404" s="5" t="s">
        <v>458</v>
      </c>
      <c r="E3404" s="5"/>
      <c r="F3404" s="6" t="s">
        <v>10070</v>
      </c>
    </row>
    <row r="3405">
      <c r="A3405" s="5" t="s">
        <v>33</v>
      </c>
      <c r="B3405" s="5" t="s">
        <v>405</v>
      </c>
      <c r="C3405" s="5" t="s">
        <v>10071</v>
      </c>
      <c r="D3405" s="5" t="s">
        <v>458</v>
      </c>
      <c r="E3405" s="5" t="s">
        <v>10072</v>
      </c>
      <c r="F3405" s="6" t="s">
        <v>10073</v>
      </c>
    </row>
    <row r="3406">
      <c r="A3406" s="5" t="s">
        <v>33</v>
      </c>
      <c r="B3406" s="5" t="s">
        <v>405</v>
      </c>
      <c r="C3406" s="5" t="s">
        <v>10074</v>
      </c>
      <c r="D3406" s="5" t="s">
        <v>458</v>
      </c>
      <c r="E3406" s="5" t="s">
        <v>10075</v>
      </c>
      <c r="F3406" s="6" t="s">
        <v>10076</v>
      </c>
    </row>
    <row r="3407">
      <c r="A3407" s="5" t="s">
        <v>33</v>
      </c>
      <c r="B3407" s="5" t="s">
        <v>405</v>
      </c>
      <c r="C3407" s="5" t="s">
        <v>10077</v>
      </c>
      <c r="D3407" s="5" t="s">
        <v>458</v>
      </c>
      <c r="E3407" s="5"/>
      <c r="F3407" s="6" t="s">
        <v>10078</v>
      </c>
    </row>
    <row r="3408">
      <c r="A3408" s="5" t="s">
        <v>33</v>
      </c>
      <c r="B3408" s="5" t="s">
        <v>405</v>
      </c>
      <c r="C3408" s="5" t="s">
        <v>10079</v>
      </c>
      <c r="D3408" s="5" t="s">
        <v>458</v>
      </c>
      <c r="E3408" s="5" t="s">
        <v>10080</v>
      </c>
      <c r="F3408" s="6" t="s">
        <v>10081</v>
      </c>
    </row>
    <row r="3409">
      <c r="A3409" s="5" t="s">
        <v>33</v>
      </c>
      <c r="B3409" s="5" t="s">
        <v>405</v>
      </c>
      <c r="C3409" s="5" t="s">
        <v>10082</v>
      </c>
      <c r="D3409" s="5" t="s">
        <v>458</v>
      </c>
      <c r="E3409" s="5" t="s">
        <v>10083</v>
      </c>
      <c r="F3409" s="6" t="s">
        <v>10084</v>
      </c>
    </row>
    <row r="3410">
      <c r="A3410" s="5" t="s">
        <v>33</v>
      </c>
      <c r="B3410" s="5" t="s">
        <v>405</v>
      </c>
      <c r="C3410" s="5" t="s">
        <v>10085</v>
      </c>
      <c r="D3410" s="5" t="s">
        <v>458</v>
      </c>
      <c r="E3410" s="5" t="s">
        <v>10037</v>
      </c>
      <c r="F3410" s="6" t="s">
        <v>10086</v>
      </c>
    </row>
    <row r="3411">
      <c r="A3411" s="5" t="s">
        <v>33</v>
      </c>
      <c r="B3411" s="5" t="s">
        <v>405</v>
      </c>
      <c r="C3411" s="5" t="s">
        <v>10087</v>
      </c>
      <c r="D3411" s="5" t="s">
        <v>458</v>
      </c>
      <c r="E3411" s="5" t="s">
        <v>10088</v>
      </c>
      <c r="F3411" s="6" t="s">
        <v>10089</v>
      </c>
    </row>
    <row r="3412">
      <c r="A3412" s="5" t="s">
        <v>33</v>
      </c>
      <c r="B3412" s="5" t="s">
        <v>405</v>
      </c>
      <c r="C3412" s="5" t="s">
        <v>10090</v>
      </c>
      <c r="D3412" s="5" t="s">
        <v>458</v>
      </c>
      <c r="E3412" s="5" t="s">
        <v>10091</v>
      </c>
      <c r="F3412" s="6" t="s">
        <v>10092</v>
      </c>
    </row>
    <row r="3413">
      <c r="A3413" s="5" t="s">
        <v>33</v>
      </c>
      <c r="B3413" s="5" t="s">
        <v>405</v>
      </c>
      <c r="C3413" s="5" t="s">
        <v>10093</v>
      </c>
      <c r="D3413" s="5" t="s">
        <v>458</v>
      </c>
      <c r="E3413" s="5"/>
      <c r="F3413" s="6" t="s">
        <v>10094</v>
      </c>
    </row>
    <row r="3414">
      <c r="A3414" s="5" t="s">
        <v>33</v>
      </c>
      <c r="B3414" s="5" t="s">
        <v>405</v>
      </c>
      <c r="C3414" s="5" t="s">
        <v>10095</v>
      </c>
      <c r="D3414" s="5" t="s">
        <v>458</v>
      </c>
      <c r="E3414" s="5" t="s">
        <v>10096</v>
      </c>
      <c r="F3414" s="6" t="s">
        <v>10097</v>
      </c>
    </row>
    <row r="3415">
      <c r="A3415" s="5" t="s">
        <v>33</v>
      </c>
      <c r="B3415" s="5" t="s">
        <v>405</v>
      </c>
      <c r="C3415" s="5" t="s">
        <v>10098</v>
      </c>
      <c r="D3415" s="5" t="s">
        <v>458</v>
      </c>
      <c r="E3415" s="5"/>
      <c r="F3415" s="6" t="s">
        <v>10099</v>
      </c>
    </row>
    <row r="3416">
      <c r="A3416" s="5" t="s">
        <v>33</v>
      </c>
      <c r="B3416" s="5" t="s">
        <v>405</v>
      </c>
      <c r="C3416" s="5" t="s">
        <v>10100</v>
      </c>
      <c r="D3416" s="5" t="s">
        <v>458</v>
      </c>
      <c r="E3416" s="5" t="s">
        <v>10101</v>
      </c>
      <c r="F3416" s="6" t="s">
        <v>10102</v>
      </c>
    </row>
    <row r="3417">
      <c r="A3417" s="5" t="s">
        <v>33</v>
      </c>
      <c r="B3417" s="5" t="s">
        <v>405</v>
      </c>
      <c r="C3417" s="5" t="s">
        <v>10103</v>
      </c>
      <c r="D3417" s="5" t="s">
        <v>458</v>
      </c>
      <c r="E3417" s="5" t="s">
        <v>10104</v>
      </c>
      <c r="F3417" s="6" t="s">
        <v>10105</v>
      </c>
    </row>
    <row r="3418">
      <c r="A3418" s="5" t="s">
        <v>33</v>
      </c>
      <c r="B3418" s="5" t="s">
        <v>405</v>
      </c>
      <c r="C3418" s="5" t="s">
        <v>10106</v>
      </c>
      <c r="D3418" s="5" t="s">
        <v>458</v>
      </c>
      <c r="E3418" s="5" t="s">
        <v>10107</v>
      </c>
      <c r="F3418" s="6" t="s">
        <v>10108</v>
      </c>
    </row>
    <row r="3419">
      <c r="A3419" s="5" t="s">
        <v>33</v>
      </c>
      <c r="B3419" s="5" t="s">
        <v>405</v>
      </c>
      <c r="C3419" s="5" t="s">
        <v>10109</v>
      </c>
      <c r="D3419" s="5" t="s">
        <v>458</v>
      </c>
      <c r="E3419" s="5"/>
      <c r="F3419" s="6" t="s">
        <v>10110</v>
      </c>
    </row>
    <row r="3420">
      <c r="A3420" s="5" t="s">
        <v>33</v>
      </c>
      <c r="B3420" s="5" t="s">
        <v>405</v>
      </c>
      <c r="C3420" s="5" t="s">
        <v>10111</v>
      </c>
      <c r="D3420" s="5" t="s">
        <v>458</v>
      </c>
      <c r="E3420" s="5"/>
      <c r="F3420" s="6" t="s">
        <v>10112</v>
      </c>
    </row>
    <row r="3421">
      <c r="A3421" s="5" t="s">
        <v>33</v>
      </c>
      <c r="B3421" s="5" t="s">
        <v>405</v>
      </c>
      <c r="C3421" s="5" t="s">
        <v>10113</v>
      </c>
      <c r="D3421" s="5" t="s">
        <v>458</v>
      </c>
      <c r="E3421" s="5" t="s">
        <v>10114</v>
      </c>
      <c r="F3421" s="6" t="s">
        <v>10115</v>
      </c>
    </row>
    <row r="3422">
      <c r="A3422" s="5" t="s">
        <v>33</v>
      </c>
      <c r="B3422" s="5" t="s">
        <v>405</v>
      </c>
      <c r="C3422" s="5" t="s">
        <v>10116</v>
      </c>
      <c r="D3422" s="5" t="s">
        <v>458</v>
      </c>
      <c r="E3422" s="5" t="s">
        <v>10117</v>
      </c>
      <c r="F3422" s="6" t="s">
        <v>10118</v>
      </c>
    </row>
    <row r="3423">
      <c r="A3423" s="5" t="s">
        <v>33</v>
      </c>
      <c r="B3423" s="5" t="s">
        <v>405</v>
      </c>
      <c r="C3423" s="5" t="s">
        <v>10119</v>
      </c>
      <c r="D3423" s="5" t="s">
        <v>458</v>
      </c>
      <c r="E3423" s="5" t="s">
        <v>10120</v>
      </c>
      <c r="F3423" s="6" t="s">
        <v>10121</v>
      </c>
    </row>
    <row r="3424">
      <c r="A3424" s="5" t="s">
        <v>33</v>
      </c>
      <c r="B3424" s="5" t="s">
        <v>405</v>
      </c>
      <c r="C3424" s="5" t="s">
        <v>10122</v>
      </c>
      <c r="D3424" s="5" t="s">
        <v>540</v>
      </c>
      <c r="E3424" s="5" t="s">
        <v>10123</v>
      </c>
      <c r="F3424" s="6" t="s">
        <v>10124</v>
      </c>
    </row>
    <row r="3425">
      <c r="A3425" s="5" t="s">
        <v>33</v>
      </c>
      <c r="B3425" s="5" t="s">
        <v>405</v>
      </c>
      <c r="C3425" s="5" t="s">
        <v>10125</v>
      </c>
      <c r="D3425" s="5" t="s">
        <v>540</v>
      </c>
      <c r="E3425" s="5"/>
      <c r="F3425" s="6" t="s">
        <v>10126</v>
      </c>
    </row>
    <row r="3426">
      <c r="A3426" s="5" t="s">
        <v>33</v>
      </c>
      <c r="B3426" s="5" t="s">
        <v>405</v>
      </c>
      <c r="C3426" s="5" t="s">
        <v>10127</v>
      </c>
      <c r="D3426" s="5" t="s">
        <v>458</v>
      </c>
      <c r="E3426" s="5" t="s">
        <v>10128</v>
      </c>
      <c r="F3426" s="6" t="s">
        <v>10129</v>
      </c>
    </row>
    <row r="3427">
      <c r="A3427" s="5" t="s">
        <v>33</v>
      </c>
      <c r="B3427" s="5" t="s">
        <v>405</v>
      </c>
      <c r="C3427" s="5" t="s">
        <v>10130</v>
      </c>
      <c r="D3427" s="5" t="s">
        <v>458</v>
      </c>
      <c r="E3427" s="5" t="s">
        <v>10131</v>
      </c>
      <c r="F3427" s="6" t="s">
        <v>10132</v>
      </c>
    </row>
    <row r="3428">
      <c r="A3428" s="5" t="s">
        <v>33</v>
      </c>
      <c r="B3428" s="5" t="s">
        <v>405</v>
      </c>
      <c r="C3428" s="5" t="s">
        <v>10133</v>
      </c>
      <c r="D3428" s="5" t="s">
        <v>458</v>
      </c>
      <c r="E3428" s="5" t="s">
        <v>10134</v>
      </c>
      <c r="F3428" s="6" t="s">
        <v>10135</v>
      </c>
    </row>
    <row r="3429">
      <c r="A3429" s="5" t="s">
        <v>33</v>
      </c>
      <c r="B3429" s="5" t="s">
        <v>405</v>
      </c>
      <c r="C3429" s="5" t="s">
        <v>10136</v>
      </c>
      <c r="D3429" s="5" t="s">
        <v>458</v>
      </c>
      <c r="E3429" s="5"/>
      <c r="F3429" s="6" t="s">
        <v>10137</v>
      </c>
    </row>
    <row r="3430">
      <c r="A3430" s="5" t="s">
        <v>33</v>
      </c>
      <c r="B3430" s="5" t="s">
        <v>405</v>
      </c>
      <c r="C3430" s="5" t="s">
        <v>10138</v>
      </c>
      <c r="D3430" s="5" t="s">
        <v>540</v>
      </c>
      <c r="E3430" s="5" t="s">
        <v>10139</v>
      </c>
      <c r="F3430" s="6" t="s">
        <v>10140</v>
      </c>
    </row>
    <row r="3431">
      <c r="A3431" s="5" t="s">
        <v>33</v>
      </c>
      <c r="B3431" s="5" t="s">
        <v>405</v>
      </c>
      <c r="C3431" s="5" t="s">
        <v>10141</v>
      </c>
      <c r="D3431" s="5" t="s">
        <v>540</v>
      </c>
      <c r="E3431" s="5"/>
      <c r="F3431" s="6" t="s">
        <v>10142</v>
      </c>
    </row>
    <row r="3432">
      <c r="A3432" s="5" t="s">
        <v>33</v>
      </c>
      <c r="B3432" s="5" t="s">
        <v>405</v>
      </c>
      <c r="C3432" s="5" t="s">
        <v>10143</v>
      </c>
      <c r="D3432" s="5" t="s">
        <v>458</v>
      </c>
      <c r="E3432" s="5"/>
      <c r="F3432" s="6" t="s">
        <v>10144</v>
      </c>
    </row>
    <row r="3433">
      <c r="A3433" s="5" t="s">
        <v>33</v>
      </c>
      <c r="B3433" s="5" t="s">
        <v>405</v>
      </c>
      <c r="C3433" s="5" t="s">
        <v>10145</v>
      </c>
      <c r="D3433" s="5" t="s">
        <v>458</v>
      </c>
      <c r="E3433" s="5" t="s">
        <v>10146</v>
      </c>
      <c r="F3433" s="6" t="s">
        <v>10147</v>
      </c>
    </row>
    <row r="3434">
      <c r="A3434" s="5" t="s">
        <v>33</v>
      </c>
      <c r="B3434" s="5" t="s">
        <v>405</v>
      </c>
      <c r="C3434" s="5" t="s">
        <v>10148</v>
      </c>
      <c r="D3434" s="5" t="s">
        <v>540</v>
      </c>
      <c r="E3434" s="5"/>
      <c r="F3434" s="6" t="s">
        <v>10149</v>
      </c>
    </row>
    <row r="3435">
      <c r="A3435" s="5" t="s">
        <v>33</v>
      </c>
      <c r="B3435" s="5" t="s">
        <v>405</v>
      </c>
      <c r="C3435" s="5" t="s">
        <v>10150</v>
      </c>
      <c r="D3435" s="5" t="s">
        <v>468</v>
      </c>
      <c r="E3435" s="5" t="s">
        <v>10151</v>
      </c>
      <c r="F3435" s="6" t="s">
        <v>10152</v>
      </c>
    </row>
    <row r="3436">
      <c r="A3436" s="5" t="s">
        <v>33</v>
      </c>
      <c r="B3436" s="5" t="s">
        <v>406</v>
      </c>
      <c r="C3436" s="5" t="s">
        <v>10153</v>
      </c>
      <c r="D3436" s="5" t="s">
        <v>458</v>
      </c>
      <c r="E3436" s="5" t="s">
        <v>10154</v>
      </c>
      <c r="F3436" s="6" t="s">
        <v>10155</v>
      </c>
    </row>
    <row r="3437">
      <c r="A3437" s="5" t="s">
        <v>33</v>
      </c>
      <c r="B3437" s="5" t="s">
        <v>406</v>
      </c>
      <c r="C3437" s="5" t="s">
        <v>10156</v>
      </c>
      <c r="D3437" s="5" t="s">
        <v>458</v>
      </c>
      <c r="E3437" s="5" t="s">
        <v>10157</v>
      </c>
      <c r="F3437" s="6" t="s">
        <v>10158</v>
      </c>
    </row>
    <row r="3438">
      <c r="A3438" s="5" t="s">
        <v>33</v>
      </c>
      <c r="B3438" s="5" t="s">
        <v>407</v>
      </c>
      <c r="C3438" s="5" t="s">
        <v>407</v>
      </c>
      <c r="D3438" s="5" t="s">
        <v>458</v>
      </c>
      <c r="E3438" s="5" t="s">
        <v>10159</v>
      </c>
      <c r="F3438" s="6" t="s">
        <v>10160</v>
      </c>
    </row>
    <row r="3439">
      <c r="A3439" s="5" t="s">
        <v>33</v>
      </c>
      <c r="B3439" s="5" t="s">
        <v>407</v>
      </c>
      <c r="C3439" s="5" t="s">
        <v>10161</v>
      </c>
      <c r="D3439" s="5" t="s">
        <v>468</v>
      </c>
      <c r="E3439" s="5"/>
      <c r="F3439" s="6" t="s">
        <v>10162</v>
      </c>
    </row>
    <row r="3440">
      <c r="A3440" s="5" t="s">
        <v>33</v>
      </c>
      <c r="B3440" s="5" t="s">
        <v>407</v>
      </c>
      <c r="C3440" s="5" t="s">
        <v>10163</v>
      </c>
      <c r="D3440" s="5" t="s">
        <v>468</v>
      </c>
      <c r="E3440" s="5" t="s">
        <v>10164</v>
      </c>
      <c r="F3440" s="6" t="s">
        <v>10165</v>
      </c>
    </row>
    <row r="3441">
      <c r="A3441" s="5" t="s">
        <v>33</v>
      </c>
      <c r="B3441" s="5" t="s">
        <v>407</v>
      </c>
      <c r="C3441" s="5" t="s">
        <v>10166</v>
      </c>
      <c r="D3441" s="5" t="s">
        <v>548</v>
      </c>
      <c r="E3441" s="5"/>
      <c r="F3441" s="6" t="s">
        <v>10167</v>
      </c>
    </row>
    <row r="3442">
      <c r="A3442" s="5" t="s">
        <v>33</v>
      </c>
      <c r="B3442" s="5" t="s">
        <v>407</v>
      </c>
      <c r="C3442" s="5" t="s">
        <v>10168</v>
      </c>
      <c r="D3442" s="5" t="s">
        <v>458</v>
      </c>
      <c r="E3442" s="5"/>
      <c r="F3442" s="6" t="s">
        <v>10169</v>
      </c>
    </row>
    <row r="3443">
      <c r="A3443" s="5" t="s">
        <v>33</v>
      </c>
      <c r="B3443" s="5" t="s">
        <v>407</v>
      </c>
      <c r="C3443" s="5" t="s">
        <v>10170</v>
      </c>
      <c r="D3443" s="5" t="s">
        <v>458</v>
      </c>
      <c r="E3443" s="5" t="s">
        <v>10171</v>
      </c>
      <c r="F3443" s="6" t="s">
        <v>10172</v>
      </c>
    </row>
    <row r="3444">
      <c r="A3444" s="5" t="s">
        <v>33</v>
      </c>
      <c r="B3444" s="5" t="s">
        <v>407</v>
      </c>
      <c r="C3444" s="5" t="s">
        <v>10173</v>
      </c>
      <c r="D3444" s="5" t="s">
        <v>458</v>
      </c>
      <c r="E3444" s="5"/>
      <c r="F3444" s="6" t="s">
        <v>10174</v>
      </c>
    </row>
    <row r="3445">
      <c r="A3445" s="5" t="s">
        <v>33</v>
      </c>
      <c r="B3445" s="5" t="s">
        <v>407</v>
      </c>
      <c r="C3445" s="5" t="s">
        <v>10175</v>
      </c>
      <c r="D3445" s="5" t="s">
        <v>458</v>
      </c>
      <c r="E3445" s="5" t="s">
        <v>10176</v>
      </c>
      <c r="F3445" s="6" t="s">
        <v>10177</v>
      </c>
    </row>
    <row r="3446">
      <c r="A3446" s="5" t="s">
        <v>33</v>
      </c>
      <c r="B3446" s="5" t="s">
        <v>407</v>
      </c>
      <c r="C3446" s="5" t="s">
        <v>10178</v>
      </c>
      <c r="D3446" s="5" t="s">
        <v>458</v>
      </c>
      <c r="E3446" s="5"/>
      <c r="F3446" s="6" t="s">
        <v>10179</v>
      </c>
    </row>
    <row r="3447">
      <c r="A3447" s="5" t="s">
        <v>33</v>
      </c>
      <c r="B3447" s="5" t="s">
        <v>407</v>
      </c>
      <c r="C3447" s="5" t="s">
        <v>10180</v>
      </c>
      <c r="D3447" s="5" t="s">
        <v>458</v>
      </c>
      <c r="E3447" s="5" t="s">
        <v>10181</v>
      </c>
      <c r="F3447" s="6" t="s">
        <v>10182</v>
      </c>
    </row>
    <row r="3448">
      <c r="A3448" s="5" t="s">
        <v>33</v>
      </c>
      <c r="B3448" s="5" t="s">
        <v>407</v>
      </c>
      <c r="C3448" s="5" t="s">
        <v>10183</v>
      </c>
      <c r="D3448" s="5" t="s">
        <v>458</v>
      </c>
      <c r="E3448" s="5" t="s">
        <v>10184</v>
      </c>
      <c r="F3448" s="6" t="s">
        <v>10185</v>
      </c>
    </row>
    <row r="3449">
      <c r="A3449" s="5" t="s">
        <v>33</v>
      </c>
      <c r="B3449" s="5" t="s">
        <v>407</v>
      </c>
      <c r="C3449" s="5" t="s">
        <v>10186</v>
      </c>
      <c r="D3449" s="5" t="s">
        <v>458</v>
      </c>
      <c r="E3449" s="5" t="s">
        <v>9170</v>
      </c>
      <c r="F3449" s="6" t="s">
        <v>10187</v>
      </c>
    </row>
    <row r="3450">
      <c r="A3450" s="5" t="s">
        <v>33</v>
      </c>
      <c r="B3450" s="5" t="s">
        <v>407</v>
      </c>
      <c r="C3450" s="5" t="s">
        <v>10188</v>
      </c>
      <c r="D3450" s="5" t="s">
        <v>458</v>
      </c>
      <c r="E3450" s="5"/>
      <c r="F3450" s="6" t="s">
        <v>10189</v>
      </c>
    </row>
    <row r="3451">
      <c r="A3451" s="5" t="s">
        <v>33</v>
      </c>
      <c r="B3451" s="5" t="s">
        <v>407</v>
      </c>
      <c r="C3451" s="5" t="s">
        <v>10190</v>
      </c>
      <c r="D3451" s="5" t="s">
        <v>458</v>
      </c>
      <c r="E3451" s="5"/>
      <c r="F3451" s="6" t="s">
        <v>10191</v>
      </c>
    </row>
    <row r="3452">
      <c r="A3452" s="5" t="s">
        <v>33</v>
      </c>
      <c r="B3452" s="5" t="s">
        <v>408</v>
      </c>
      <c r="C3452" s="5" t="s">
        <v>10192</v>
      </c>
      <c r="D3452" s="5" t="s">
        <v>458</v>
      </c>
      <c r="E3452" s="5" t="s">
        <v>10193</v>
      </c>
      <c r="F3452" s="6" t="s">
        <v>10194</v>
      </c>
    </row>
    <row r="3453">
      <c r="A3453" s="5" t="s">
        <v>33</v>
      </c>
      <c r="B3453" s="5" t="s">
        <v>408</v>
      </c>
      <c r="C3453" s="5" t="s">
        <v>10195</v>
      </c>
      <c r="D3453" s="5" t="s">
        <v>458</v>
      </c>
      <c r="E3453" s="5" t="s">
        <v>10196</v>
      </c>
      <c r="F3453" s="6" t="s">
        <v>10197</v>
      </c>
    </row>
    <row r="3454">
      <c r="A3454" s="5" t="s">
        <v>33</v>
      </c>
      <c r="B3454" s="5" t="s">
        <v>408</v>
      </c>
      <c r="C3454" s="5" t="s">
        <v>10198</v>
      </c>
      <c r="D3454" s="5" t="s">
        <v>458</v>
      </c>
      <c r="E3454" s="5"/>
      <c r="F3454" s="6" t="s">
        <v>10199</v>
      </c>
    </row>
    <row r="3455">
      <c r="A3455" s="5" t="s">
        <v>33</v>
      </c>
      <c r="B3455" s="5" t="s">
        <v>408</v>
      </c>
      <c r="C3455" s="5" t="s">
        <v>10200</v>
      </c>
      <c r="D3455" s="5" t="s">
        <v>548</v>
      </c>
      <c r="E3455" s="5" t="s">
        <v>10201</v>
      </c>
      <c r="F3455" s="6" t="s">
        <v>10202</v>
      </c>
    </row>
    <row r="3456">
      <c r="A3456" s="5" t="s">
        <v>33</v>
      </c>
      <c r="B3456" s="5" t="s">
        <v>408</v>
      </c>
      <c r="C3456" s="5" t="s">
        <v>10203</v>
      </c>
      <c r="D3456" s="5" t="s">
        <v>458</v>
      </c>
      <c r="E3456" s="5"/>
      <c r="F3456" s="6" t="s">
        <v>10204</v>
      </c>
    </row>
    <row r="3457">
      <c r="A3457" s="5" t="s">
        <v>33</v>
      </c>
      <c r="B3457" s="5" t="s">
        <v>408</v>
      </c>
      <c r="C3457" s="5" t="s">
        <v>10205</v>
      </c>
      <c r="D3457" s="5" t="s">
        <v>458</v>
      </c>
      <c r="E3457" s="5" t="s">
        <v>10206</v>
      </c>
      <c r="F3457" s="6" t="s">
        <v>10207</v>
      </c>
    </row>
    <row r="3458">
      <c r="A3458" s="5" t="s">
        <v>33</v>
      </c>
      <c r="B3458" s="5" t="s">
        <v>408</v>
      </c>
      <c r="C3458" s="5" t="s">
        <v>10208</v>
      </c>
      <c r="D3458" s="5" t="s">
        <v>458</v>
      </c>
      <c r="E3458" s="5"/>
      <c r="F3458" s="6" t="s">
        <v>10209</v>
      </c>
    </row>
    <row r="3459">
      <c r="A3459" s="5" t="s">
        <v>33</v>
      </c>
      <c r="B3459" s="5" t="s">
        <v>408</v>
      </c>
      <c r="C3459" s="5" t="s">
        <v>10210</v>
      </c>
      <c r="D3459" s="5" t="s">
        <v>468</v>
      </c>
      <c r="E3459" s="5" t="s">
        <v>10211</v>
      </c>
      <c r="F3459" s="6" t="s">
        <v>10212</v>
      </c>
    </row>
    <row r="3460">
      <c r="A3460" s="5" t="s">
        <v>33</v>
      </c>
      <c r="B3460" s="5" t="s">
        <v>408</v>
      </c>
      <c r="C3460" s="5" t="s">
        <v>10213</v>
      </c>
      <c r="D3460" s="5" t="s">
        <v>458</v>
      </c>
      <c r="E3460" s="5" t="s">
        <v>10214</v>
      </c>
      <c r="F3460" s="6" t="s">
        <v>10215</v>
      </c>
    </row>
    <row r="3461">
      <c r="A3461" s="5" t="s">
        <v>33</v>
      </c>
      <c r="B3461" s="5" t="s">
        <v>408</v>
      </c>
      <c r="C3461" s="5" t="s">
        <v>10216</v>
      </c>
      <c r="D3461" s="5" t="s">
        <v>458</v>
      </c>
      <c r="E3461" s="5" t="s">
        <v>10217</v>
      </c>
      <c r="F3461" s="6" t="s">
        <v>10218</v>
      </c>
    </row>
    <row r="3462">
      <c r="A3462" s="5" t="s">
        <v>33</v>
      </c>
      <c r="B3462" s="5" t="s">
        <v>408</v>
      </c>
      <c r="C3462" s="5" t="s">
        <v>408</v>
      </c>
      <c r="D3462" s="5" t="s">
        <v>458</v>
      </c>
      <c r="E3462" s="5" t="s">
        <v>10219</v>
      </c>
      <c r="F3462" s="6" t="s">
        <v>10220</v>
      </c>
    </row>
    <row r="3463">
      <c r="A3463" s="5" t="s">
        <v>33</v>
      </c>
      <c r="B3463" s="5" t="s">
        <v>408</v>
      </c>
      <c r="C3463" s="5" t="s">
        <v>10221</v>
      </c>
      <c r="D3463" s="5" t="s">
        <v>458</v>
      </c>
      <c r="E3463" s="5" t="s">
        <v>10222</v>
      </c>
      <c r="F3463" s="6" t="s">
        <v>10223</v>
      </c>
    </row>
    <row r="3464">
      <c r="A3464" s="5" t="s">
        <v>33</v>
      </c>
      <c r="B3464" s="5" t="s">
        <v>408</v>
      </c>
      <c r="C3464" s="5" t="s">
        <v>10224</v>
      </c>
      <c r="D3464" s="5" t="s">
        <v>458</v>
      </c>
      <c r="E3464" s="5" t="s">
        <v>10225</v>
      </c>
      <c r="F3464" s="6" t="s">
        <v>10226</v>
      </c>
    </row>
    <row r="3465">
      <c r="A3465" s="5" t="s">
        <v>33</v>
      </c>
      <c r="B3465" s="5" t="s">
        <v>408</v>
      </c>
      <c r="C3465" s="5" t="s">
        <v>10227</v>
      </c>
      <c r="D3465" s="5" t="s">
        <v>458</v>
      </c>
      <c r="E3465" s="5"/>
      <c r="F3465" s="6" t="s">
        <v>10228</v>
      </c>
    </row>
    <row r="3466">
      <c r="A3466" s="5" t="s">
        <v>34</v>
      </c>
      <c r="B3466" s="5" t="s">
        <v>409</v>
      </c>
      <c r="C3466" s="5" t="s">
        <v>10229</v>
      </c>
      <c r="D3466" s="5" t="s">
        <v>468</v>
      </c>
      <c r="E3466" s="5" t="s">
        <v>10230</v>
      </c>
      <c r="F3466" s="6" t="s">
        <v>10231</v>
      </c>
    </row>
    <row r="3467">
      <c r="A3467" s="5" t="s">
        <v>34</v>
      </c>
      <c r="B3467" s="5" t="s">
        <v>410</v>
      </c>
      <c r="C3467" s="5" t="s">
        <v>10232</v>
      </c>
      <c r="D3467" s="5" t="s">
        <v>458</v>
      </c>
      <c r="E3467" s="5" t="s">
        <v>10233</v>
      </c>
      <c r="F3467" s="6" t="s">
        <v>10234</v>
      </c>
    </row>
    <row r="3468">
      <c r="A3468" s="5" t="s">
        <v>34</v>
      </c>
      <c r="B3468" s="5" t="s">
        <v>410</v>
      </c>
      <c r="C3468" s="5" t="s">
        <v>10235</v>
      </c>
      <c r="D3468" s="5" t="s">
        <v>468</v>
      </c>
      <c r="E3468" s="5" t="s">
        <v>10233</v>
      </c>
      <c r="F3468" s="6" t="s">
        <v>10236</v>
      </c>
    </row>
    <row r="3469">
      <c r="A3469" s="5" t="s">
        <v>35</v>
      </c>
      <c r="B3469" s="5" t="s">
        <v>411</v>
      </c>
      <c r="C3469" s="5" t="s">
        <v>10237</v>
      </c>
      <c r="D3469" s="5" t="s">
        <v>468</v>
      </c>
      <c r="E3469" s="5" t="s">
        <v>5693</v>
      </c>
      <c r="F3469" s="6" t="s">
        <v>10238</v>
      </c>
    </row>
    <row r="3470">
      <c r="A3470" s="5" t="s">
        <v>35</v>
      </c>
      <c r="B3470" s="5" t="s">
        <v>411</v>
      </c>
      <c r="C3470" s="5" t="s">
        <v>10239</v>
      </c>
      <c r="D3470" s="5" t="s">
        <v>468</v>
      </c>
      <c r="E3470" s="5" t="s">
        <v>10240</v>
      </c>
      <c r="F3470" s="6" t="s">
        <v>10241</v>
      </c>
    </row>
    <row r="3471">
      <c r="A3471" s="5" t="s">
        <v>35</v>
      </c>
      <c r="B3471" s="5" t="s">
        <v>411</v>
      </c>
      <c r="C3471" s="5" t="s">
        <v>10242</v>
      </c>
      <c r="D3471" s="5" t="s">
        <v>468</v>
      </c>
      <c r="E3471" s="5" t="s">
        <v>10134</v>
      </c>
      <c r="F3471" s="6" t="s">
        <v>10243</v>
      </c>
    </row>
    <row r="3472">
      <c r="A3472" s="5" t="s">
        <v>35</v>
      </c>
      <c r="B3472" s="5" t="s">
        <v>412</v>
      </c>
      <c r="C3472" s="5" t="s">
        <v>10244</v>
      </c>
      <c r="D3472" s="5" t="s">
        <v>468</v>
      </c>
      <c r="E3472" s="5"/>
      <c r="F3472" s="6" t="s">
        <v>10245</v>
      </c>
    </row>
    <row r="3473">
      <c r="A3473" s="5" t="s">
        <v>35</v>
      </c>
      <c r="B3473" s="5" t="s">
        <v>412</v>
      </c>
      <c r="C3473" s="5" t="s">
        <v>10246</v>
      </c>
      <c r="D3473" s="5" t="s">
        <v>468</v>
      </c>
      <c r="E3473" s="5" t="s">
        <v>10247</v>
      </c>
      <c r="F3473" s="6" t="s">
        <v>10248</v>
      </c>
    </row>
    <row r="3474">
      <c r="A3474" s="5" t="s">
        <v>35</v>
      </c>
      <c r="B3474" s="5" t="s">
        <v>412</v>
      </c>
      <c r="C3474" s="5" t="s">
        <v>10249</v>
      </c>
      <c r="D3474" s="5" t="s">
        <v>468</v>
      </c>
      <c r="E3474" s="5" t="s">
        <v>10250</v>
      </c>
      <c r="F3474" s="6" t="s">
        <v>10251</v>
      </c>
    </row>
    <row r="3475">
      <c r="A3475" s="5" t="s">
        <v>35</v>
      </c>
      <c r="B3475" s="5" t="s">
        <v>413</v>
      </c>
      <c r="C3475" s="5" t="s">
        <v>10252</v>
      </c>
      <c r="D3475" s="5" t="s">
        <v>468</v>
      </c>
      <c r="E3475" s="5" t="s">
        <v>10253</v>
      </c>
      <c r="F3475" s="6" t="s">
        <v>10254</v>
      </c>
    </row>
    <row r="3476">
      <c r="A3476" s="5" t="s">
        <v>35</v>
      </c>
      <c r="B3476" s="5" t="s">
        <v>413</v>
      </c>
      <c r="C3476" s="5" t="s">
        <v>10255</v>
      </c>
      <c r="D3476" s="5" t="s">
        <v>468</v>
      </c>
      <c r="E3476" s="5" t="s">
        <v>10256</v>
      </c>
      <c r="F3476" s="6" t="s">
        <v>10257</v>
      </c>
    </row>
    <row r="3477">
      <c r="A3477" s="5" t="s">
        <v>35</v>
      </c>
      <c r="B3477" s="5" t="s">
        <v>413</v>
      </c>
      <c r="C3477" s="5" t="s">
        <v>10258</v>
      </c>
      <c r="D3477" s="5" t="s">
        <v>468</v>
      </c>
      <c r="E3477" s="5" t="s">
        <v>10259</v>
      </c>
      <c r="F3477" s="6" t="s">
        <v>10260</v>
      </c>
    </row>
    <row r="3478">
      <c r="A3478" s="5" t="s">
        <v>35</v>
      </c>
      <c r="B3478" s="5" t="s">
        <v>413</v>
      </c>
      <c r="C3478" s="5" t="s">
        <v>10261</v>
      </c>
      <c r="D3478" s="5" t="s">
        <v>468</v>
      </c>
      <c r="E3478" s="5" t="s">
        <v>10262</v>
      </c>
      <c r="F3478" s="6" t="s">
        <v>10263</v>
      </c>
    </row>
    <row r="3479">
      <c r="A3479" s="5" t="s">
        <v>35</v>
      </c>
      <c r="B3479" s="5" t="s">
        <v>413</v>
      </c>
      <c r="C3479" s="5" t="s">
        <v>10264</v>
      </c>
      <c r="D3479" s="5" t="s">
        <v>468</v>
      </c>
      <c r="E3479" s="5" t="s">
        <v>10265</v>
      </c>
      <c r="F3479" s="6" t="s">
        <v>10266</v>
      </c>
    </row>
    <row r="3480">
      <c r="A3480" s="5" t="s">
        <v>35</v>
      </c>
      <c r="B3480" s="5" t="s">
        <v>414</v>
      </c>
      <c r="C3480" s="5" t="s">
        <v>10267</v>
      </c>
      <c r="D3480" s="5" t="s">
        <v>468</v>
      </c>
      <c r="E3480" s="5" t="s">
        <v>10268</v>
      </c>
      <c r="F3480" s="6" t="s">
        <v>10269</v>
      </c>
    </row>
    <row r="3481">
      <c r="A3481" s="5" t="s">
        <v>35</v>
      </c>
      <c r="B3481" s="5" t="s">
        <v>414</v>
      </c>
      <c r="C3481" s="5" t="s">
        <v>10270</v>
      </c>
      <c r="D3481" s="5" t="s">
        <v>468</v>
      </c>
      <c r="E3481" s="5" t="s">
        <v>10271</v>
      </c>
      <c r="F3481" s="6" t="s">
        <v>10272</v>
      </c>
    </row>
    <row r="3482">
      <c r="A3482" s="5" t="s">
        <v>35</v>
      </c>
      <c r="B3482" s="5" t="s">
        <v>415</v>
      </c>
      <c r="C3482" s="5" t="s">
        <v>10273</v>
      </c>
      <c r="D3482" s="5" t="s">
        <v>468</v>
      </c>
      <c r="E3482" s="5" t="s">
        <v>10274</v>
      </c>
      <c r="F3482" s="6" t="s">
        <v>10275</v>
      </c>
    </row>
    <row r="3483">
      <c r="A3483" s="5" t="s">
        <v>35</v>
      </c>
      <c r="B3483" s="5" t="s">
        <v>415</v>
      </c>
      <c r="C3483" s="5" t="s">
        <v>10276</v>
      </c>
      <c r="D3483" s="5" t="s">
        <v>468</v>
      </c>
      <c r="E3483" s="5"/>
      <c r="F3483" s="6" t="s">
        <v>10277</v>
      </c>
    </row>
    <row r="3484">
      <c r="A3484" s="5" t="s">
        <v>35</v>
      </c>
      <c r="B3484" s="5" t="s">
        <v>415</v>
      </c>
      <c r="C3484" s="5" t="s">
        <v>10278</v>
      </c>
      <c r="D3484" s="5" t="s">
        <v>468</v>
      </c>
      <c r="E3484" s="5" t="s">
        <v>10279</v>
      </c>
      <c r="F3484" s="6" t="s">
        <v>10280</v>
      </c>
    </row>
    <row r="3485">
      <c r="A3485" s="5" t="s">
        <v>35</v>
      </c>
      <c r="B3485" s="5" t="s">
        <v>415</v>
      </c>
      <c r="C3485" s="5" t="s">
        <v>415</v>
      </c>
      <c r="D3485" s="5" t="s">
        <v>468</v>
      </c>
      <c r="E3485" s="5" t="s">
        <v>10281</v>
      </c>
      <c r="F3485" s="6" t="s">
        <v>10282</v>
      </c>
    </row>
    <row r="3486">
      <c r="A3486" s="5" t="s">
        <v>35</v>
      </c>
      <c r="B3486" s="5" t="s">
        <v>415</v>
      </c>
      <c r="C3486" s="5" t="s">
        <v>10283</v>
      </c>
      <c r="D3486" s="5" t="s">
        <v>458</v>
      </c>
      <c r="E3486" s="5" t="s">
        <v>10284</v>
      </c>
      <c r="F3486" s="6" t="s">
        <v>10285</v>
      </c>
    </row>
    <row r="3487">
      <c r="A3487" s="5" t="s">
        <v>35</v>
      </c>
      <c r="B3487" s="5" t="s">
        <v>415</v>
      </c>
      <c r="C3487" s="5" t="s">
        <v>10286</v>
      </c>
      <c r="D3487" s="5" t="s">
        <v>468</v>
      </c>
      <c r="E3487" s="5" t="s">
        <v>10287</v>
      </c>
      <c r="F3487" s="6" t="s">
        <v>10288</v>
      </c>
    </row>
    <row r="3488">
      <c r="A3488" s="5" t="s">
        <v>35</v>
      </c>
      <c r="B3488" s="5" t="s">
        <v>416</v>
      </c>
      <c r="C3488" s="5" t="s">
        <v>10289</v>
      </c>
      <c r="D3488" s="5" t="s">
        <v>468</v>
      </c>
      <c r="E3488" s="5" t="s">
        <v>10290</v>
      </c>
      <c r="F3488" s="6" t="s">
        <v>10291</v>
      </c>
    </row>
    <row r="3489">
      <c r="A3489" s="5" t="s">
        <v>35</v>
      </c>
      <c r="B3489" s="5" t="s">
        <v>416</v>
      </c>
      <c r="C3489" s="5" t="s">
        <v>10292</v>
      </c>
      <c r="D3489" s="5" t="s">
        <v>468</v>
      </c>
      <c r="E3489" s="5" t="s">
        <v>10293</v>
      </c>
      <c r="F3489" s="6" t="s">
        <v>10294</v>
      </c>
    </row>
    <row r="3490">
      <c r="A3490" s="5" t="s">
        <v>36</v>
      </c>
      <c r="B3490" s="5" t="s">
        <v>417</v>
      </c>
      <c r="C3490" s="5" t="s">
        <v>417</v>
      </c>
      <c r="D3490" s="5" t="s">
        <v>468</v>
      </c>
      <c r="E3490" s="5"/>
      <c r="F3490" s="6" t="s">
        <v>10295</v>
      </c>
    </row>
    <row r="3491">
      <c r="A3491" s="5" t="s">
        <v>36</v>
      </c>
      <c r="B3491" s="5" t="s">
        <v>418</v>
      </c>
      <c r="C3491" s="5" t="s">
        <v>10296</v>
      </c>
      <c r="D3491" s="5" t="s">
        <v>468</v>
      </c>
      <c r="E3491" s="5" t="s">
        <v>10297</v>
      </c>
      <c r="F3491" s="6" t="s">
        <v>10298</v>
      </c>
    </row>
    <row r="3492">
      <c r="A3492" s="5" t="s">
        <v>36</v>
      </c>
      <c r="B3492" s="5" t="s">
        <v>418</v>
      </c>
      <c r="C3492" s="5" t="s">
        <v>10299</v>
      </c>
      <c r="D3492" s="5" t="s">
        <v>468</v>
      </c>
      <c r="E3492" s="5" t="s">
        <v>10300</v>
      </c>
      <c r="F3492" s="6" t="s">
        <v>10301</v>
      </c>
    </row>
    <row r="3493">
      <c r="A3493" s="5" t="s">
        <v>36</v>
      </c>
      <c r="B3493" s="5" t="s">
        <v>419</v>
      </c>
      <c r="C3493" s="5" t="s">
        <v>10302</v>
      </c>
      <c r="D3493" s="5" t="s">
        <v>468</v>
      </c>
      <c r="E3493" s="5"/>
      <c r="F3493" s="6" t="s">
        <v>10303</v>
      </c>
    </row>
    <row r="3494">
      <c r="A3494" s="5" t="s">
        <v>36</v>
      </c>
      <c r="B3494" s="5" t="s">
        <v>420</v>
      </c>
      <c r="C3494" s="5" t="s">
        <v>420</v>
      </c>
      <c r="D3494" s="5" t="s">
        <v>468</v>
      </c>
      <c r="E3494" s="5" t="s">
        <v>10304</v>
      </c>
      <c r="F3494" s="6" t="s">
        <v>10305</v>
      </c>
    </row>
    <row r="3495">
      <c r="A3495" s="5" t="s">
        <v>36</v>
      </c>
      <c r="B3495" s="5" t="s">
        <v>420</v>
      </c>
      <c r="C3495" s="5" t="s">
        <v>10306</v>
      </c>
      <c r="D3495" s="5" t="s">
        <v>468</v>
      </c>
      <c r="E3495" s="5" t="s">
        <v>10307</v>
      </c>
      <c r="F3495" s="6" t="s">
        <v>10308</v>
      </c>
    </row>
    <row r="3496">
      <c r="A3496" s="5" t="s">
        <v>36</v>
      </c>
      <c r="B3496" s="5" t="s">
        <v>420</v>
      </c>
      <c r="C3496" s="5" t="s">
        <v>10309</v>
      </c>
      <c r="D3496" s="5" t="s">
        <v>468</v>
      </c>
      <c r="E3496" s="5" t="s">
        <v>10310</v>
      </c>
      <c r="F3496" s="6" t="s">
        <v>10311</v>
      </c>
    </row>
    <row r="3497">
      <c r="A3497" s="5" t="s">
        <v>36</v>
      </c>
      <c r="B3497" s="5" t="s">
        <v>420</v>
      </c>
      <c r="C3497" s="5" t="s">
        <v>10312</v>
      </c>
      <c r="D3497" s="5" t="s">
        <v>468</v>
      </c>
      <c r="E3497" s="5" t="s">
        <v>10313</v>
      </c>
      <c r="F3497" s="6" t="s">
        <v>10314</v>
      </c>
    </row>
    <row r="3498">
      <c r="A3498" s="5" t="s">
        <v>36</v>
      </c>
      <c r="B3498" s="5" t="s">
        <v>421</v>
      </c>
      <c r="C3498" s="5" t="s">
        <v>10315</v>
      </c>
      <c r="D3498" s="5" t="s">
        <v>548</v>
      </c>
      <c r="E3498" s="5"/>
      <c r="F3498" s="6" t="s">
        <v>10316</v>
      </c>
    </row>
    <row r="3499">
      <c r="A3499" s="5" t="s">
        <v>36</v>
      </c>
      <c r="B3499" s="5" t="s">
        <v>421</v>
      </c>
      <c r="C3499" s="5" t="s">
        <v>10317</v>
      </c>
      <c r="D3499" s="5" t="s">
        <v>458</v>
      </c>
      <c r="E3499" s="5" t="s">
        <v>1844</v>
      </c>
      <c r="F3499" s="6" t="s">
        <v>10318</v>
      </c>
    </row>
    <row r="3500">
      <c r="A3500" s="5" t="s">
        <v>36</v>
      </c>
      <c r="B3500" s="5" t="s">
        <v>421</v>
      </c>
      <c r="C3500" s="5" t="s">
        <v>36</v>
      </c>
      <c r="D3500" s="5" t="s">
        <v>458</v>
      </c>
      <c r="E3500" s="5" t="s">
        <v>10319</v>
      </c>
      <c r="F3500" s="6" t="s">
        <v>10320</v>
      </c>
    </row>
    <row r="3501">
      <c r="A3501" s="5" t="s">
        <v>36</v>
      </c>
      <c r="B3501" s="5" t="s">
        <v>421</v>
      </c>
      <c r="C3501" s="5" t="s">
        <v>10321</v>
      </c>
      <c r="D3501" s="5" t="s">
        <v>468</v>
      </c>
      <c r="E3501" s="5" t="s">
        <v>10322</v>
      </c>
      <c r="F3501" s="6" t="s">
        <v>10323</v>
      </c>
    </row>
    <row r="3502">
      <c r="A3502" s="5" t="s">
        <v>36</v>
      </c>
      <c r="B3502" s="5" t="s">
        <v>421</v>
      </c>
      <c r="C3502" s="5" t="s">
        <v>10324</v>
      </c>
      <c r="D3502" s="5" t="s">
        <v>468</v>
      </c>
      <c r="E3502" s="5" t="s">
        <v>10319</v>
      </c>
      <c r="F3502" s="6" t="s">
        <v>10325</v>
      </c>
    </row>
    <row r="3503">
      <c r="A3503" s="5" t="s">
        <v>36</v>
      </c>
      <c r="B3503" s="5" t="s">
        <v>421</v>
      </c>
      <c r="C3503" s="5" t="s">
        <v>10326</v>
      </c>
      <c r="D3503" s="5" t="s">
        <v>468</v>
      </c>
      <c r="E3503" s="5" t="s">
        <v>10327</v>
      </c>
      <c r="F3503" s="6" t="s">
        <v>10328</v>
      </c>
    </row>
    <row r="3504">
      <c r="A3504" s="5" t="s">
        <v>36</v>
      </c>
      <c r="B3504" s="5" t="s">
        <v>421</v>
      </c>
      <c r="C3504" s="5" t="s">
        <v>10329</v>
      </c>
      <c r="D3504" s="5" t="s">
        <v>468</v>
      </c>
      <c r="E3504" s="5"/>
      <c r="F3504" s="6" t="s">
        <v>10330</v>
      </c>
    </row>
    <row r="3505">
      <c r="A3505" s="5" t="s">
        <v>36</v>
      </c>
      <c r="B3505" s="5" t="s">
        <v>421</v>
      </c>
      <c r="C3505" s="5" t="s">
        <v>10331</v>
      </c>
      <c r="D3505" s="5" t="s">
        <v>468</v>
      </c>
      <c r="E3505" s="5" t="s">
        <v>10332</v>
      </c>
      <c r="F3505" s="6" t="s">
        <v>10333</v>
      </c>
    </row>
    <row r="3506">
      <c r="A3506" s="5" t="s">
        <v>36</v>
      </c>
      <c r="B3506" s="5" t="s">
        <v>421</v>
      </c>
      <c r="C3506" s="5" t="s">
        <v>10334</v>
      </c>
      <c r="D3506" s="5" t="s">
        <v>468</v>
      </c>
      <c r="E3506" s="5" t="s">
        <v>10335</v>
      </c>
      <c r="F3506" s="6" t="s">
        <v>10336</v>
      </c>
    </row>
    <row r="3507">
      <c r="A3507" s="5" t="s">
        <v>36</v>
      </c>
      <c r="B3507" s="5" t="s">
        <v>422</v>
      </c>
      <c r="C3507" s="5" t="s">
        <v>422</v>
      </c>
      <c r="D3507" s="5" t="s">
        <v>468</v>
      </c>
      <c r="E3507" s="5" t="s">
        <v>10337</v>
      </c>
      <c r="F3507" s="6" t="s">
        <v>10338</v>
      </c>
    </row>
    <row r="3508">
      <c r="A3508" s="5" t="s">
        <v>36</v>
      </c>
      <c r="B3508" s="5" t="s">
        <v>423</v>
      </c>
      <c r="C3508" s="5" t="s">
        <v>10339</v>
      </c>
      <c r="D3508" s="5" t="s">
        <v>468</v>
      </c>
      <c r="E3508" s="5" t="s">
        <v>10340</v>
      </c>
      <c r="F3508" s="6" t="s">
        <v>10341</v>
      </c>
    </row>
    <row r="3509">
      <c r="A3509" s="5" t="s">
        <v>36</v>
      </c>
      <c r="B3509" s="5" t="s">
        <v>423</v>
      </c>
      <c r="C3509" s="5" t="s">
        <v>10342</v>
      </c>
      <c r="D3509" s="5" t="s">
        <v>468</v>
      </c>
      <c r="E3509" s="5" t="s">
        <v>10343</v>
      </c>
      <c r="F3509" s="6" t="s">
        <v>10344</v>
      </c>
    </row>
    <row r="3510">
      <c r="A3510" s="5" t="s">
        <v>36</v>
      </c>
      <c r="B3510" s="5" t="s">
        <v>424</v>
      </c>
      <c r="C3510" s="5" t="s">
        <v>10345</v>
      </c>
      <c r="D3510" s="5" t="s">
        <v>468</v>
      </c>
      <c r="E3510" s="5" t="s">
        <v>10346</v>
      </c>
      <c r="F3510" s="6" t="s">
        <v>10347</v>
      </c>
    </row>
    <row r="3511">
      <c r="A3511" s="5" t="s">
        <v>36</v>
      </c>
      <c r="B3511" s="5" t="s">
        <v>424</v>
      </c>
      <c r="C3511" s="5" t="s">
        <v>10348</v>
      </c>
      <c r="D3511" s="5" t="s">
        <v>468</v>
      </c>
      <c r="E3511" s="5" t="s">
        <v>10349</v>
      </c>
      <c r="F3511" s="6" t="s">
        <v>10350</v>
      </c>
    </row>
    <row r="3512">
      <c r="A3512" s="5" t="s">
        <v>36</v>
      </c>
      <c r="B3512" s="5" t="s">
        <v>424</v>
      </c>
      <c r="C3512" s="5" t="s">
        <v>10351</v>
      </c>
      <c r="D3512" s="5" t="s">
        <v>468</v>
      </c>
      <c r="E3512" s="5" t="s">
        <v>10352</v>
      </c>
      <c r="F3512" s="6" t="s">
        <v>10353</v>
      </c>
    </row>
    <row r="3513">
      <c r="A3513" s="5" t="s">
        <v>36</v>
      </c>
      <c r="B3513" s="5" t="s">
        <v>425</v>
      </c>
      <c r="C3513" s="5" t="s">
        <v>10354</v>
      </c>
      <c r="D3513" s="5" t="s">
        <v>468</v>
      </c>
      <c r="E3513" s="5" t="s">
        <v>10355</v>
      </c>
      <c r="F3513" s="6" t="s">
        <v>10356</v>
      </c>
    </row>
    <row r="3514">
      <c r="A3514" s="5" t="s">
        <v>36</v>
      </c>
      <c r="B3514" s="5" t="s">
        <v>425</v>
      </c>
      <c r="C3514" s="5" t="s">
        <v>425</v>
      </c>
      <c r="D3514" s="5" t="s">
        <v>468</v>
      </c>
      <c r="E3514" s="5" t="s">
        <v>10357</v>
      </c>
      <c r="F3514" s="6" t="s">
        <v>10358</v>
      </c>
    </row>
    <row r="3515">
      <c r="A3515" s="5" t="s">
        <v>36</v>
      </c>
      <c r="B3515" s="5" t="s">
        <v>426</v>
      </c>
      <c r="C3515" s="5" t="s">
        <v>10359</v>
      </c>
      <c r="D3515" s="5" t="s">
        <v>468</v>
      </c>
      <c r="E3515" s="5" t="s">
        <v>10360</v>
      </c>
      <c r="F3515" s="6" t="s">
        <v>10361</v>
      </c>
    </row>
    <row r="3516">
      <c r="A3516" s="5" t="s">
        <v>37</v>
      </c>
      <c r="B3516" s="5" t="s">
        <v>427</v>
      </c>
      <c r="C3516" s="5" t="s">
        <v>10362</v>
      </c>
      <c r="D3516" s="5" t="s">
        <v>468</v>
      </c>
      <c r="E3516" s="5" t="s">
        <v>10363</v>
      </c>
      <c r="F3516" s="6" t="s">
        <v>10364</v>
      </c>
    </row>
    <row r="3517">
      <c r="A3517" s="5" t="s">
        <v>37</v>
      </c>
      <c r="B3517" s="5" t="s">
        <v>427</v>
      </c>
      <c r="C3517" s="5" t="s">
        <v>427</v>
      </c>
      <c r="D3517" s="5" t="s">
        <v>468</v>
      </c>
      <c r="E3517" s="5" t="s">
        <v>10365</v>
      </c>
      <c r="F3517" s="6" t="s">
        <v>10366</v>
      </c>
    </row>
    <row r="3518">
      <c r="A3518" s="5" t="s">
        <v>37</v>
      </c>
      <c r="B3518" s="5" t="s">
        <v>427</v>
      </c>
      <c r="C3518" s="5" t="s">
        <v>10367</v>
      </c>
      <c r="D3518" s="5" t="s">
        <v>468</v>
      </c>
      <c r="E3518" s="5" t="s">
        <v>10368</v>
      </c>
      <c r="F3518" s="6" t="s">
        <v>10369</v>
      </c>
    </row>
    <row r="3519">
      <c r="A3519" s="5" t="s">
        <v>37</v>
      </c>
      <c r="B3519" s="5" t="s">
        <v>428</v>
      </c>
      <c r="C3519" s="5" t="s">
        <v>10370</v>
      </c>
      <c r="D3519" s="5" t="s">
        <v>548</v>
      </c>
      <c r="E3519" s="5" t="s">
        <v>10371</v>
      </c>
      <c r="F3519" s="6" t="s">
        <v>10372</v>
      </c>
    </row>
    <row r="3520">
      <c r="A3520" s="5" t="s">
        <v>37</v>
      </c>
      <c r="B3520" s="5" t="s">
        <v>428</v>
      </c>
      <c r="C3520" s="5" t="s">
        <v>10373</v>
      </c>
      <c r="D3520" s="5" t="s">
        <v>468</v>
      </c>
      <c r="E3520" s="5" t="s">
        <v>10374</v>
      </c>
      <c r="F3520" s="6" t="s">
        <v>10375</v>
      </c>
    </row>
    <row r="3521">
      <c r="A3521" s="5" t="s">
        <v>37</v>
      </c>
      <c r="B3521" s="5" t="s">
        <v>428</v>
      </c>
      <c r="C3521" s="5" t="s">
        <v>10376</v>
      </c>
      <c r="D3521" s="5" t="s">
        <v>468</v>
      </c>
      <c r="E3521" s="5" t="s">
        <v>10377</v>
      </c>
      <c r="F3521" s="6" t="s">
        <v>10378</v>
      </c>
    </row>
    <row r="3522">
      <c r="A3522" s="5" t="s">
        <v>37</v>
      </c>
      <c r="B3522" s="5" t="s">
        <v>428</v>
      </c>
      <c r="C3522" s="5" t="s">
        <v>10379</v>
      </c>
      <c r="D3522" s="5" t="s">
        <v>468</v>
      </c>
      <c r="E3522" s="5" t="s">
        <v>10380</v>
      </c>
      <c r="F3522" s="6" t="s">
        <v>10381</v>
      </c>
    </row>
    <row r="3523">
      <c r="A3523" s="5" t="s">
        <v>37</v>
      </c>
      <c r="B3523" s="5" t="s">
        <v>428</v>
      </c>
      <c r="C3523" s="5" t="s">
        <v>10382</v>
      </c>
      <c r="D3523" s="5" t="s">
        <v>468</v>
      </c>
      <c r="E3523" s="5" t="s">
        <v>10383</v>
      </c>
      <c r="F3523" s="6" t="s">
        <v>10384</v>
      </c>
    </row>
    <row r="3524">
      <c r="A3524" s="5" t="s">
        <v>37</v>
      </c>
      <c r="B3524" s="5" t="s">
        <v>428</v>
      </c>
      <c r="C3524" s="5" t="s">
        <v>10385</v>
      </c>
      <c r="D3524" s="5" t="s">
        <v>468</v>
      </c>
      <c r="E3524" s="5" t="s">
        <v>10386</v>
      </c>
      <c r="F3524" s="6" t="s">
        <v>10387</v>
      </c>
    </row>
    <row r="3525">
      <c r="A3525" s="5" t="s">
        <v>37</v>
      </c>
      <c r="B3525" s="5" t="s">
        <v>428</v>
      </c>
      <c r="C3525" s="5" t="s">
        <v>10388</v>
      </c>
      <c r="D3525" s="5" t="s">
        <v>468</v>
      </c>
      <c r="E3525" s="5" t="s">
        <v>10389</v>
      </c>
      <c r="F3525" s="6" t="s">
        <v>10390</v>
      </c>
    </row>
    <row r="3526">
      <c r="A3526" s="5" t="s">
        <v>37</v>
      </c>
      <c r="B3526" s="5" t="s">
        <v>428</v>
      </c>
      <c r="C3526" s="5" t="s">
        <v>10391</v>
      </c>
      <c r="D3526" s="5" t="s">
        <v>468</v>
      </c>
      <c r="E3526" s="5" t="s">
        <v>10392</v>
      </c>
      <c r="F3526" s="6" t="s">
        <v>10393</v>
      </c>
    </row>
    <row r="3527">
      <c r="A3527" s="5" t="s">
        <v>37</v>
      </c>
      <c r="B3527" s="5" t="s">
        <v>428</v>
      </c>
      <c r="C3527" s="5" t="s">
        <v>10394</v>
      </c>
      <c r="D3527" s="5" t="s">
        <v>468</v>
      </c>
      <c r="E3527" s="5" t="s">
        <v>10395</v>
      </c>
      <c r="F3527" s="6" t="s">
        <v>10396</v>
      </c>
    </row>
    <row r="3528">
      <c r="A3528" s="5" t="s">
        <v>37</v>
      </c>
      <c r="B3528" s="5" t="s">
        <v>428</v>
      </c>
      <c r="C3528" s="5" t="s">
        <v>10397</v>
      </c>
      <c r="D3528" s="5" t="s">
        <v>468</v>
      </c>
      <c r="E3528" s="5" t="s">
        <v>10398</v>
      </c>
      <c r="F3528" s="6" t="s">
        <v>10399</v>
      </c>
    </row>
    <row r="3529">
      <c r="A3529" s="5" t="s">
        <v>37</v>
      </c>
      <c r="B3529" s="5" t="s">
        <v>428</v>
      </c>
      <c r="C3529" s="5" t="s">
        <v>10400</v>
      </c>
      <c r="D3529" s="5" t="s">
        <v>468</v>
      </c>
      <c r="E3529" s="5" t="s">
        <v>10401</v>
      </c>
      <c r="F3529" s="6" t="s">
        <v>10402</v>
      </c>
    </row>
    <row r="3530">
      <c r="A3530" s="5" t="s">
        <v>37</v>
      </c>
      <c r="B3530" s="5" t="s">
        <v>428</v>
      </c>
      <c r="C3530" s="5" t="s">
        <v>10403</v>
      </c>
      <c r="D3530" s="5" t="s">
        <v>468</v>
      </c>
      <c r="E3530" s="5" t="s">
        <v>10404</v>
      </c>
      <c r="F3530" s="6" t="s">
        <v>10405</v>
      </c>
    </row>
    <row r="3531">
      <c r="A3531" s="5" t="s">
        <v>37</v>
      </c>
      <c r="B3531" s="5" t="s">
        <v>428</v>
      </c>
      <c r="C3531" s="5" t="s">
        <v>10406</v>
      </c>
      <c r="D3531" s="5" t="s">
        <v>468</v>
      </c>
      <c r="E3531" s="5" t="s">
        <v>10407</v>
      </c>
      <c r="F3531" s="6" t="s">
        <v>10408</v>
      </c>
    </row>
    <row r="3532">
      <c r="A3532" s="5" t="s">
        <v>37</v>
      </c>
      <c r="B3532" s="5" t="s">
        <v>428</v>
      </c>
      <c r="C3532" s="5" t="s">
        <v>10409</v>
      </c>
      <c r="D3532" s="5" t="s">
        <v>468</v>
      </c>
      <c r="E3532" s="5"/>
      <c r="F3532" s="6" t="s">
        <v>10410</v>
      </c>
    </row>
    <row r="3533">
      <c r="A3533" s="5" t="s">
        <v>37</v>
      </c>
      <c r="B3533" s="5" t="s">
        <v>428</v>
      </c>
      <c r="C3533" s="5" t="s">
        <v>428</v>
      </c>
      <c r="D3533" s="5" t="s">
        <v>468</v>
      </c>
      <c r="E3533" s="5" t="s">
        <v>10411</v>
      </c>
      <c r="F3533" s="6" t="s">
        <v>10412</v>
      </c>
    </row>
    <row r="3534">
      <c r="A3534" s="5" t="s">
        <v>37</v>
      </c>
      <c r="B3534" s="5" t="s">
        <v>428</v>
      </c>
      <c r="C3534" s="5" t="s">
        <v>10413</v>
      </c>
      <c r="D3534" s="5" t="s">
        <v>468</v>
      </c>
      <c r="E3534" s="5" t="s">
        <v>10414</v>
      </c>
      <c r="F3534" s="6" t="s">
        <v>10415</v>
      </c>
    </row>
    <row r="3535">
      <c r="A3535" s="5" t="s">
        <v>37</v>
      </c>
      <c r="B3535" s="5" t="s">
        <v>428</v>
      </c>
      <c r="C3535" s="5" t="s">
        <v>10416</v>
      </c>
      <c r="D3535" s="5" t="s">
        <v>468</v>
      </c>
      <c r="E3535" s="5" t="s">
        <v>10417</v>
      </c>
      <c r="F3535" s="6" t="s">
        <v>10418</v>
      </c>
    </row>
    <row r="3536">
      <c r="A3536" s="5" t="s">
        <v>37</v>
      </c>
      <c r="B3536" s="5" t="s">
        <v>428</v>
      </c>
      <c r="C3536" s="5" t="s">
        <v>10419</v>
      </c>
      <c r="D3536" s="5" t="s">
        <v>468</v>
      </c>
      <c r="E3536" s="5" t="s">
        <v>10420</v>
      </c>
      <c r="F3536" s="6" t="s">
        <v>10421</v>
      </c>
    </row>
    <row r="3537">
      <c r="A3537" s="5" t="s">
        <v>37</v>
      </c>
      <c r="B3537" s="5" t="s">
        <v>428</v>
      </c>
      <c r="C3537" s="5" t="s">
        <v>10422</v>
      </c>
      <c r="D3537" s="5" t="s">
        <v>468</v>
      </c>
      <c r="E3537" s="5" t="s">
        <v>10423</v>
      </c>
      <c r="F3537" s="6" t="s">
        <v>10424</v>
      </c>
    </row>
    <row r="3538">
      <c r="A3538" s="5" t="s">
        <v>37</v>
      </c>
      <c r="B3538" s="5" t="s">
        <v>429</v>
      </c>
      <c r="C3538" s="5" t="s">
        <v>10425</v>
      </c>
      <c r="D3538" s="5" t="s">
        <v>468</v>
      </c>
      <c r="E3538" s="5" t="s">
        <v>10426</v>
      </c>
      <c r="F3538" s="6" t="s">
        <v>10427</v>
      </c>
    </row>
    <row r="3539">
      <c r="A3539" s="5" t="s">
        <v>37</v>
      </c>
      <c r="B3539" s="5" t="s">
        <v>429</v>
      </c>
      <c r="C3539" s="5" t="s">
        <v>429</v>
      </c>
      <c r="D3539" s="5" t="s">
        <v>468</v>
      </c>
      <c r="E3539" s="5" t="s">
        <v>10428</v>
      </c>
      <c r="F3539" s="6" t="s">
        <v>10429</v>
      </c>
    </row>
    <row r="3540">
      <c r="A3540" s="5" t="s">
        <v>37</v>
      </c>
      <c r="B3540" s="5" t="s">
        <v>429</v>
      </c>
      <c r="C3540" s="5" t="s">
        <v>10430</v>
      </c>
      <c r="D3540" s="5" t="s">
        <v>468</v>
      </c>
      <c r="E3540" s="5" t="s">
        <v>10431</v>
      </c>
      <c r="F3540" s="6" t="s">
        <v>10432</v>
      </c>
    </row>
    <row r="3541">
      <c r="A3541" s="5" t="s">
        <v>37</v>
      </c>
      <c r="B3541" s="5" t="s">
        <v>429</v>
      </c>
      <c r="C3541" s="5" t="s">
        <v>10433</v>
      </c>
      <c r="D3541" s="5" t="s">
        <v>468</v>
      </c>
      <c r="E3541" s="5" t="s">
        <v>10434</v>
      </c>
      <c r="F3541" s="6" t="s">
        <v>10435</v>
      </c>
    </row>
    <row r="3542">
      <c r="A3542" s="5" t="s">
        <v>37</v>
      </c>
      <c r="B3542" s="5" t="s">
        <v>430</v>
      </c>
      <c r="C3542" s="5" t="s">
        <v>10436</v>
      </c>
      <c r="D3542" s="5" t="s">
        <v>468</v>
      </c>
      <c r="E3542" s="5" t="s">
        <v>10437</v>
      </c>
      <c r="F3542" s="6" t="s">
        <v>10438</v>
      </c>
    </row>
    <row r="3543">
      <c r="A3543" s="5" t="s">
        <v>37</v>
      </c>
      <c r="B3543" s="5" t="s">
        <v>430</v>
      </c>
      <c r="C3543" s="5" t="s">
        <v>10439</v>
      </c>
      <c r="D3543" s="5" t="s">
        <v>468</v>
      </c>
      <c r="E3543" s="5" t="s">
        <v>10440</v>
      </c>
      <c r="F3543" s="6" t="s">
        <v>10441</v>
      </c>
    </row>
    <row r="3544">
      <c r="A3544" s="5" t="s">
        <v>37</v>
      </c>
      <c r="B3544" s="5" t="s">
        <v>430</v>
      </c>
      <c r="C3544" s="5" t="s">
        <v>10442</v>
      </c>
      <c r="D3544" s="5" t="s">
        <v>468</v>
      </c>
      <c r="E3544" s="5"/>
      <c r="F3544" s="6" t="s">
        <v>10443</v>
      </c>
    </row>
    <row r="3545">
      <c r="A3545" s="5" t="s">
        <v>37</v>
      </c>
      <c r="B3545" s="5" t="s">
        <v>430</v>
      </c>
      <c r="C3545" s="5" t="s">
        <v>10444</v>
      </c>
      <c r="D3545" s="5" t="s">
        <v>468</v>
      </c>
      <c r="E3545" s="5" t="s">
        <v>10445</v>
      </c>
      <c r="F3545" s="6" t="s">
        <v>10446</v>
      </c>
    </row>
    <row r="3546">
      <c r="A3546" s="5" t="s">
        <v>37</v>
      </c>
      <c r="B3546" s="5" t="s">
        <v>430</v>
      </c>
      <c r="C3546" s="5" t="s">
        <v>10447</v>
      </c>
      <c r="D3546" s="5" t="s">
        <v>548</v>
      </c>
      <c r="E3546" s="5" t="s">
        <v>10448</v>
      </c>
      <c r="F3546" s="6" t="s">
        <v>10449</v>
      </c>
    </row>
    <row r="3547">
      <c r="A3547" s="5" t="s">
        <v>37</v>
      </c>
      <c r="B3547" s="5" t="s">
        <v>430</v>
      </c>
      <c r="C3547" s="5" t="s">
        <v>10450</v>
      </c>
      <c r="D3547" s="5" t="s">
        <v>468</v>
      </c>
      <c r="E3547" s="5" t="s">
        <v>10451</v>
      </c>
      <c r="F3547" s="6" t="s">
        <v>10452</v>
      </c>
    </row>
    <row r="3548">
      <c r="A3548" s="5" t="s">
        <v>37</v>
      </c>
      <c r="B3548" s="5" t="s">
        <v>430</v>
      </c>
      <c r="C3548" s="5" t="s">
        <v>10453</v>
      </c>
      <c r="D3548" s="5" t="s">
        <v>468</v>
      </c>
      <c r="E3548" s="5"/>
      <c r="F3548" s="6" t="s">
        <v>10454</v>
      </c>
    </row>
    <row r="3549">
      <c r="A3549" s="5" t="s">
        <v>37</v>
      </c>
      <c r="B3549" s="5" t="s">
        <v>430</v>
      </c>
      <c r="C3549" s="5" t="s">
        <v>10455</v>
      </c>
      <c r="D3549" s="5" t="s">
        <v>468</v>
      </c>
      <c r="E3549" s="5" t="s">
        <v>10456</v>
      </c>
      <c r="F3549" s="6" t="s">
        <v>10457</v>
      </c>
    </row>
    <row r="3550">
      <c r="A3550" s="5" t="s">
        <v>37</v>
      </c>
      <c r="B3550" s="5" t="s">
        <v>430</v>
      </c>
      <c r="C3550" s="5" t="s">
        <v>10458</v>
      </c>
      <c r="D3550" s="5" t="s">
        <v>468</v>
      </c>
      <c r="E3550" s="5" t="s">
        <v>10459</v>
      </c>
      <c r="F3550" s="6" t="s">
        <v>10460</v>
      </c>
    </row>
    <row r="3551">
      <c r="A3551" s="5" t="s">
        <v>37</v>
      </c>
      <c r="B3551" s="5" t="s">
        <v>430</v>
      </c>
      <c r="C3551" s="5" t="s">
        <v>10461</v>
      </c>
      <c r="D3551" s="5" t="s">
        <v>468</v>
      </c>
      <c r="E3551" s="5" t="s">
        <v>10462</v>
      </c>
      <c r="F3551" s="6" t="s">
        <v>10463</v>
      </c>
    </row>
    <row r="3552">
      <c r="A3552" s="5" t="s">
        <v>37</v>
      </c>
      <c r="B3552" s="5" t="s">
        <v>430</v>
      </c>
      <c r="C3552" s="5" t="s">
        <v>10464</v>
      </c>
      <c r="D3552" s="5" t="s">
        <v>468</v>
      </c>
      <c r="E3552" s="5" t="s">
        <v>10465</v>
      </c>
      <c r="F3552" s="6" t="s">
        <v>10466</v>
      </c>
    </row>
    <row r="3553">
      <c r="A3553" s="5" t="s">
        <v>37</v>
      </c>
      <c r="B3553" s="5" t="s">
        <v>430</v>
      </c>
      <c r="C3553" s="5" t="s">
        <v>10467</v>
      </c>
      <c r="D3553" s="5" t="s">
        <v>468</v>
      </c>
      <c r="E3553" s="5" t="s">
        <v>10468</v>
      </c>
      <c r="F3553" s="6" t="s">
        <v>10469</v>
      </c>
    </row>
    <row r="3554">
      <c r="A3554" s="5" t="s">
        <v>37</v>
      </c>
      <c r="B3554" s="5" t="s">
        <v>430</v>
      </c>
      <c r="C3554" s="5" t="s">
        <v>10470</v>
      </c>
      <c r="D3554" s="5" t="s">
        <v>468</v>
      </c>
      <c r="E3554" s="5" t="s">
        <v>10471</v>
      </c>
      <c r="F3554" s="6" t="s">
        <v>10472</v>
      </c>
    </row>
    <row r="3555">
      <c r="A3555" s="5" t="s">
        <v>37</v>
      </c>
      <c r="B3555" s="5" t="s">
        <v>430</v>
      </c>
      <c r="C3555" s="5" t="s">
        <v>10473</v>
      </c>
      <c r="D3555" s="5" t="s">
        <v>468</v>
      </c>
      <c r="E3555" s="5" t="s">
        <v>10474</v>
      </c>
      <c r="F3555" s="6" t="s">
        <v>10475</v>
      </c>
    </row>
    <row r="3556">
      <c r="A3556" s="5" t="s">
        <v>37</v>
      </c>
      <c r="B3556" s="5" t="s">
        <v>430</v>
      </c>
      <c r="C3556" s="5" t="s">
        <v>10476</v>
      </c>
      <c r="D3556" s="5" t="s">
        <v>468</v>
      </c>
      <c r="E3556" s="5" t="s">
        <v>10477</v>
      </c>
      <c r="F3556" s="6" t="s">
        <v>10478</v>
      </c>
    </row>
    <row r="3557">
      <c r="A3557" s="5" t="s">
        <v>37</v>
      </c>
      <c r="B3557" s="5" t="s">
        <v>430</v>
      </c>
      <c r="C3557" s="5" t="s">
        <v>10479</v>
      </c>
      <c r="D3557" s="5" t="s">
        <v>468</v>
      </c>
      <c r="E3557" s="5" t="s">
        <v>10480</v>
      </c>
      <c r="F3557" s="6" t="s">
        <v>10481</v>
      </c>
    </row>
    <row r="3558">
      <c r="A3558" s="5" t="s">
        <v>37</v>
      </c>
      <c r="B3558" s="5" t="s">
        <v>430</v>
      </c>
      <c r="C3558" s="5" t="s">
        <v>10482</v>
      </c>
      <c r="D3558" s="5" t="s">
        <v>468</v>
      </c>
      <c r="E3558" s="5" t="s">
        <v>10483</v>
      </c>
      <c r="F3558" s="6" t="s">
        <v>10484</v>
      </c>
    </row>
    <row r="3559">
      <c r="A3559" s="5" t="s">
        <v>37</v>
      </c>
      <c r="B3559" s="5" t="s">
        <v>430</v>
      </c>
      <c r="C3559" s="5" t="s">
        <v>10485</v>
      </c>
      <c r="D3559" s="5" t="s">
        <v>548</v>
      </c>
      <c r="E3559" s="5" t="s">
        <v>10486</v>
      </c>
      <c r="F3559" s="6" t="s">
        <v>10487</v>
      </c>
    </row>
    <row r="3560">
      <c r="A3560" s="5" t="s">
        <v>37</v>
      </c>
      <c r="B3560" s="5" t="s">
        <v>430</v>
      </c>
      <c r="C3560" s="5" t="s">
        <v>10488</v>
      </c>
      <c r="D3560" s="5" t="s">
        <v>468</v>
      </c>
      <c r="E3560" s="5" t="s">
        <v>10489</v>
      </c>
      <c r="F3560" s="6" t="s">
        <v>10490</v>
      </c>
    </row>
    <row r="3561">
      <c r="A3561" s="5" t="s">
        <v>37</v>
      </c>
      <c r="B3561" s="5" t="s">
        <v>430</v>
      </c>
      <c r="C3561" s="5" t="s">
        <v>10491</v>
      </c>
      <c r="D3561" s="5" t="s">
        <v>468</v>
      </c>
      <c r="E3561" s="5" t="s">
        <v>10492</v>
      </c>
      <c r="F3561" s="6" t="s">
        <v>10493</v>
      </c>
    </row>
    <row r="3562">
      <c r="A3562" s="5" t="s">
        <v>37</v>
      </c>
      <c r="B3562" s="5" t="s">
        <v>430</v>
      </c>
      <c r="C3562" s="5" t="s">
        <v>10494</v>
      </c>
      <c r="D3562" s="5" t="s">
        <v>468</v>
      </c>
      <c r="E3562" s="5" t="s">
        <v>10495</v>
      </c>
      <c r="F3562" s="6" t="s">
        <v>10496</v>
      </c>
    </row>
    <row r="3563">
      <c r="A3563" s="5" t="s">
        <v>37</v>
      </c>
      <c r="B3563" s="5" t="s">
        <v>430</v>
      </c>
      <c r="C3563" s="5" t="s">
        <v>10497</v>
      </c>
      <c r="D3563" s="5" t="s">
        <v>468</v>
      </c>
      <c r="E3563" s="5" t="s">
        <v>10498</v>
      </c>
      <c r="F3563" s="6" t="s">
        <v>10499</v>
      </c>
    </row>
    <row r="3564">
      <c r="A3564" s="5" t="s">
        <v>37</v>
      </c>
      <c r="B3564" s="5" t="s">
        <v>430</v>
      </c>
      <c r="C3564" s="5" t="s">
        <v>430</v>
      </c>
      <c r="D3564" s="5" t="s">
        <v>468</v>
      </c>
      <c r="E3564" s="5" t="s">
        <v>10500</v>
      </c>
      <c r="F3564" s="6" t="s">
        <v>10501</v>
      </c>
    </row>
    <row r="3565">
      <c r="A3565" s="5" t="s">
        <v>37</v>
      </c>
      <c r="B3565" s="5" t="s">
        <v>430</v>
      </c>
      <c r="C3565" s="5" t="s">
        <v>10502</v>
      </c>
      <c r="D3565" s="5" t="s">
        <v>468</v>
      </c>
      <c r="E3565" s="5" t="s">
        <v>10503</v>
      </c>
      <c r="F3565" s="6" t="s">
        <v>10504</v>
      </c>
    </row>
    <row r="3566">
      <c r="A3566" s="5" t="s">
        <v>37</v>
      </c>
      <c r="B3566" s="5" t="s">
        <v>430</v>
      </c>
      <c r="C3566" s="5" t="s">
        <v>10505</v>
      </c>
      <c r="D3566" s="5" t="s">
        <v>468</v>
      </c>
      <c r="E3566" s="5" t="s">
        <v>10506</v>
      </c>
      <c r="F3566" s="6" t="s">
        <v>10507</v>
      </c>
    </row>
    <row r="3567">
      <c r="A3567" s="5" t="s">
        <v>37</v>
      </c>
      <c r="B3567" s="5" t="s">
        <v>430</v>
      </c>
      <c r="C3567" s="5" t="s">
        <v>10508</v>
      </c>
      <c r="D3567" s="5" t="s">
        <v>468</v>
      </c>
      <c r="E3567" s="5" t="s">
        <v>10509</v>
      </c>
      <c r="F3567" s="6" t="s">
        <v>10510</v>
      </c>
    </row>
    <row r="3568">
      <c r="A3568" s="5" t="s">
        <v>37</v>
      </c>
      <c r="B3568" s="5" t="s">
        <v>430</v>
      </c>
      <c r="C3568" s="5" t="s">
        <v>10511</v>
      </c>
      <c r="D3568" s="5" t="s">
        <v>468</v>
      </c>
      <c r="E3568" s="5" t="s">
        <v>10512</v>
      </c>
      <c r="F3568" s="6" t="s">
        <v>10513</v>
      </c>
    </row>
    <row r="3569">
      <c r="A3569" s="5" t="s">
        <v>37</v>
      </c>
      <c r="B3569" s="5" t="s">
        <v>430</v>
      </c>
      <c r="C3569" s="5" t="s">
        <v>10514</v>
      </c>
      <c r="D3569" s="5" t="s">
        <v>468</v>
      </c>
      <c r="E3569" s="5" t="s">
        <v>10515</v>
      </c>
      <c r="F3569" s="6" t="s">
        <v>10516</v>
      </c>
    </row>
    <row r="3570">
      <c r="A3570" s="5" t="s">
        <v>37</v>
      </c>
      <c r="B3570" s="5" t="s">
        <v>430</v>
      </c>
      <c r="C3570" s="5" t="s">
        <v>10517</v>
      </c>
      <c r="D3570" s="5" t="s">
        <v>468</v>
      </c>
      <c r="E3570" s="5" t="s">
        <v>10518</v>
      </c>
      <c r="F3570" s="6" t="s">
        <v>10519</v>
      </c>
    </row>
    <row r="3571">
      <c r="A3571" s="5" t="s">
        <v>37</v>
      </c>
      <c r="B3571" s="5" t="s">
        <v>430</v>
      </c>
      <c r="C3571" s="5" t="s">
        <v>10520</v>
      </c>
      <c r="D3571" s="5" t="s">
        <v>468</v>
      </c>
      <c r="E3571" s="5" t="s">
        <v>10521</v>
      </c>
      <c r="F3571" s="6" t="s">
        <v>10522</v>
      </c>
    </row>
    <row r="3572">
      <c r="A3572" s="5" t="s">
        <v>37</v>
      </c>
      <c r="B3572" s="5" t="s">
        <v>430</v>
      </c>
      <c r="C3572" s="5" t="s">
        <v>10523</v>
      </c>
      <c r="D3572" s="5" t="s">
        <v>468</v>
      </c>
      <c r="E3572" s="5" t="s">
        <v>10524</v>
      </c>
      <c r="F3572" s="6" t="s">
        <v>10525</v>
      </c>
    </row>
    <row r="3573">
      <c r="A3573" s="5" t="s">
        <v>37</v>
      </c>
      <c r="B3573" s="5" t="s">
        <v>430</v>
      </c>
      <c r="C3573" s="5" t="s">
        <v>10526</v>
      </c>
      <c r="D3573" s="5" t="s">
        <v>468</v>
      </c>
      <c r="E3573" s="5" t="s">
        <v>10527</v>
      </c>
      <c r="F3573" s="6" t="s">
        <v>10528</v>
      </c>
    </row>
    <row r="3574">
      <c r="A3574" s="5" t="s">
        <v>37</v>
      </c>
      <c r="B3574" s="5" t="s">
        <v>430</v>
      </c>
      <c r="C3574" s="5" t="s">
        <v>10529</v>
      </c>
      <c r="D3574" s="5" t="s">
        <v>468</v>
      </c>
      <c r="E3574" s="5" t="s">
        <v>10530</v>
      </c>
      <c r="F3574" s="6" t="s">
        <v>10531</v>
      </c>
    </row>
    <row r="3575">
      <c r="A3575" s="5" t="s">
        <v>37</v>
      </c>
      <c r="B3575" s="5" t="s">
        <v>430</v>
      </c>
      <c r="C3575" s="5" t="s">
        <v>10532</v>
      </c>
      <c r="D3575" s="5" t="s">
        <v>468</v>
      </c>
      <c r="E3575" s="5" t="s">
        <v>10533</v>
      </c>
      <c r="F3575" s="6" t="s">
        <v>10534</v>
      </c>
    </row>
    <row r="3576">
      <c r="A3576" s="5" t="s">
        <v>37</v>
      </c>
      <c r="B3576" s="5" t="s">
        <v>430</v>
      </c>
      <c r="C3576" s="5" t="s">
        <v>10535</v>
      </c>
      <c r="D3576" s="5" t="s">
        <v>468</v>
      </c>
      <c r="E3576" s="5" t="s">
        <v>10536</v>
      </c>
      <c r="F3576" s="6" t="s">
        <v>10537</v>
      </c>
    </row>
    <row r="3577">
      <c r="A3577" s="5" t="s">
        <v>37</v>
      </c>
      <c r="B3577" s="5" t="s">
        <v>430</v>
      </c>
      <c r="C3577" s="5" t="s">
        <v>10538</v>
      </c>
      <c r="D3577" s="5" t="s">
        <v>468</v>
      </c>
      <c r="E3577" s="5" t="s">
        <v>10539</v>
      </c>
      <c r="F3577" s="6" t="s">
        <v>10540</v>
      </c>
    </row>
    <row r="3578">
      <c r="A3578" s="5" t="s">
        <v>37</v>
      </c>
      <c r="B3578" s="5" t="s">
        <v>430</v>
      </c>
      <c r="C3578" s="5" t="s">
        <v>10541</v>
      </c>
      <c r="D3578" s="5" t="s">
        <v>468</v>
      </c>
      <c r="E3578" s="5" t="s">
        <v>10542</v>
      </c>
      <c r="F3578" s="6" t="s">
        <v>10543</v>
      </c>
    </row>
    <row r="3579">
      <c r="A3579" s="5" t="s">
        <v>37</v>
      </c>
      <c r="B3579" s="5" t="s">
        <v>430</v>
      </c>
      <c r="C3579" s="5" t="s">
        <v>10544</v>
      </c>
      <c r="D3579" s="5" t="s">
        <v>468</v>
      </c>
      <c r="E3579" s="5" t="s">
        <v>10545</v>
      </c>
      <c r="F3579" s="6" t="s">
        <v>10546</v>
      </c>
    </row>
    <row r="3580">
      <c r="A3580" s="5" t="s">
        <v>37</v>
      </c>
      <c r="B3580" s="5" t="s">
        <v>430</v>
      </c>
      <c r="C3580" s="5" t="s">
        <v>10547</v>
      </c>
      <c r="D3580" s="5" t="s">
        <v>468</v>
      </c>
      <c r="E3580" s="5" t="s">
        <v>10548</v>
      </c>
      <c r="F3580" s="6" t="s">
        <v>10549</v>
      </c>
    </row>
    <row r="3581">
      <c r="A3581" s="5" t="s">
        <v>37</v>
      </c>
      <c r="B3581" s="5" t="s">
        <v>430</v>
      </c>
      <c r="C3581" s="5" t="s">
        <v>10550</v>
      </c>
      <c r="D3581" s="5" t="s">
        <v>468</v>
      </c>
      <c r="E3581" s="5" t="s">
        <v>10551</v>
      </c>
      <c r="F3581" s="6" t="s">
        <v>10552</v>
      </c>
    </row>
    <row r="3582">
      <c r="A3582" s="5" t="s">
        <v>37</v>
      </c>
      <c r="B3582" s="5" t="s">
        <v>431</v>
      </c>
      <c r="C3582" s="5" t="s">
        <v>10553</v>
      </c>
      <c r="D3582" s="5" t="s">
        <v>468</v>
      </c>
      <c r="E3582" s="5" t="s">
        <v>10554</v>
      </c>
      <c r="F3582" s="6" t="s">
        <v>10555</v>
      </c>
    </row>
    <row r="3583">
      <c r="A3583" s="5" t="s">
        <v>37</v>
      </c>
      <c r="B3583" s="5" t="s">
        <v>431</v>
      </c>
      <c r="C3583" s="5" t="s">
        <v>431</v>
      </c>
      <c r="D3583" s="5" t="s">
        <v>468</v>
      </c>
      <c r="E3583" s="5" t="s">
        <v>10556</v>
      </c>
      <c r="F3583" s="6" t="s">
        <v>10557</v>
      </c>
    </row>
    <row r="3584">
      <c r="A3584" s="5" t="s">
        <v>37</v>
      </c>
      <c r="B3584" s="5" t="s">
        <v>431</v>
      </c>
      <c r="C3584" s="5" t="s">
        <v>10558</v>
      </c>
      <c r="D3584" s="5" t="s">
        <v>468</v>
      </c>
      <c r="E3584" s="5" t="s">
        <v>10559</v>
      </c>
      <c r="F3584" s="6" t="s">
        <v>10560</v>
      </c>
    </row>
    <row r="3585">
      <c r="A3585" s="5" t="s">
        <v>37</v>
      </c>
      <c r="B3585" s="5" t="s">
        <v>431</v>
      </c>
      <c r="C3585" s="5" t="s">
        <v>10561</v>
      </c>
      <c r="D3585" s="5" t="s">
        <v>468</v>
      </c>
      <c r="E3585" s="5" t="s">
        <v>10562</v>
      </c>
      <c r="F3585" s="6" t="s">
        <v>10563</v>
      </c>
    </row>
    <row r="3586">
      <c r="A3586" s="5" t="s">
        <v>37</v>
      </c>
      <c r="B3586" s="5" t="s">
        <v>432</v>
      </c>
      <c r="C3586" s="5" t="s">
        <v>10564</v>
      </c>
      <c r="D3586" s="5" t="s">
        <v>468</v>
      </c>
      <c r="E3586" s="5" t="s">
        <v>10565</v>
      </c>
      <c r="F3586" s="6" t="s">
        <v>10566</v>
      </c>
    </row>
    <row r="3587">
      <c r="A3587" s="5" t="s">
        <v>37</v>
      </c>
      <c r="B3587" s="5" t="s">
        <v>432</v>
      </c>
      <c r="C3587" s="5" t="s">
        <v>10567</v>
      </c>
      <c r="D3587" s="5" t="s">
        <v>468</v>
      </c>
      <c r="E3587" s="5" t="s">
        <v>10568</v>
      </c>
      <c r="F3587" s="6" t="s">
        <v>10569</v>
      </c>
    </row>
    <row r="3588">
      <c r="A3588" s="5" t="s">
        <v>37</v>
      </c>
      <c r="B3588" s="5" t="s">
        <v>432</v>
      </c>
      <c r="C3588" s="5" t="s">
        <v>10570</v>
      </c>
      <c r="D3588" s="5" t="s">
        <v>468</v>
      </c>
      <c r="E3588" s="5" t="s">
        <v>10571</v>
      </c>
      <c r="F3588" s="6" t="s">
        <v>10572</v>
      </c>
    </row>
    <row r="3589">
      <c r="A3589" s="5" t="s">
        <v>37</v>
      </c>
      <c r="B3589" s="5" t="s">
        <v>432</v>
      </c>
      <c r="C3589" s="5" t="s">
        <v>10573</v>
      </c>
      <c r="D3589" s="5" t="s">
        <v>468</v>
      </c>
      <c r="E3589" s="5" t="s">
        <v>10574</v>
      </c>
      <c r="F3589" s="6" t="s">
        <v>10575</v>
      </c>
    </row>
    <row r="3590">
      <c r="A3590" s="5" t="s">
        <v>37</v>
      </c>
      <c r="B3590" s="5" t="s">
        <v>432</v>
      </c>
      <c r="C3590" s="5" t="s">
        <v>10576</v>
      </c>
      <c r="D3590" s="5" t="s">
        <v>468</v>
      </c>
      <c r="E3590" s="5" t="s">
        <v>10577</v>
      </c>
      <c r="F3590" s="6" t="s">
        <v>10578</v>
      </c>
    </row>
    <row r="3591">
      <c r="A3591" s="5" t="s">
        <v>37</v>
      </c>
      <c r="B3591" s="5" t="s">
        <v>432</v>
      </c>
      <c r="C3591" s="5" t="s">
        <v>10579</v>
      </c>
      <c r="D3591" s="5" t="s">
        <v>468</v>
      </c>
      <c r="E3591" s="5" t="s">
        <v>10580</v>
      </c>
      <c r="F3591" s="6" t="s">
        <v>10581</v>
      </c>
    </row>
    <row r="3592">
      <c r="A3592" s="5" t="s">
        <v>37</v>
      </c>
      <c r="B3592" s="5" t="s">
        <v>432</v>
      </c>
      <c r="C3592" s="5" t="s">
        <v>10582</v>
      </c>
      <c r="D3592" s="5" t="s">
        <v>468</v>
      </c>
      <c r="E3592" s="5" t="s">
        <v>10583</v>
      </c>
      <c r="F3592" s="6" t="s">
        <v>10584</v>
      </c>
    </row>
    <row r="3593">
      <c r="A3593" s="5" t="s">
        <v>37</v>
      </c>
      <c r="B3593" s="5" t="s">
        <v>432</v>
      </c>
      <c r="C3593" s="5" t="s">
        <v>10585</v>
      </c>
      <c r="D3593" s="5" t="s">
        <v>468</v>
      </c>
      <c r="E3593" s="5" t="s">
        <v>10586</v>
      </c>
      <c r="F3593" s="6" t="s">
        <v>10587</v>
      </c>
    </row>
    <row r="3594">
      <c r="A3594" s="5" t="s">
        <v>37</v>
      </c>
      <c r="B3594" s="5" t="s">
        <v>432</v>
      </c>
      <c r="C3594" s="5" t="s">
        <v>10588</v>
      </c>
      <c r="D3594" s="5" t="s">
        <v>468</v>
      </c>
      <c r="E3594" s="5" t="s">
        <v>10589</v>
      </c>
      <c r="F3594" s="6" t="s">
        <v>10590</v>
      </c>
    </row>
    <row r="3595">
      <c r="A3595" s="5" t="s">
        <v>37</v>
      </c>
      <c r="B3595" s="5" t="s">
        <v>432</v>
      </c>
      <c r="C3595" s="5" t="s">
        <v>10591</v>
      </c>
      <c r="D3595" s="5" t="s">
        <v>468</v>
      </c>
      <c r="E3595" s="5" t="s">
        <v>10592</v>
      </c>
      <c r="F3595" s="6" t="s">
        <v>10593</v>
      </c>
    </row>
    <row r="3596">
      <c r="A3596" s="5" t="s">
        <v>37</v>
      </c>
      <c r="B3596" s="5" t="s">
        <v>432</v>
      </c>
      <c r="C3596" s="5" t="s">
        <v>10594</v>
      </c>
      <c r="D3596" s="5" t="s">
        <v>468</v>
      </c>
      <c r="E3596" s="5" t="s">
        <v>10595</v>
      </c>
      <c r="F3596" s="6" t="s">
        <v>10596</v>
      </c>
    </row>
    <row r="3597">
      <c r="A3597" s="5" t="s">
        <v>37</v>
      </c>
      <c r="B3597" s="5" t="s">
        <v>432</v>
      </c>
      <c r="C3597" s="5" t="s">
        <v>10597</v>
      </c>
      <c r="D3597" s="5" t="s">
        <v>468</v>
      </c>
      <c r="E3597" s="5" t="s">
        <v>10598</v>
      </c>
      <c r="F3597" s="6" t="s">
        <v>10599</v>
      </c>
    </row>
    <row r="3598">
      <c r="A3598" s="5" t="s">
        <v>37</v>
      </c>
      <c r="B3598" s="5" t="s">
        <v>432</v>
      </c>
      <c r="C3598" s="5" t="s">
        <v>10600</v>
      </c>
      <c r="D3598" s="5" t="s">
        <v>468</v>
      </c>
      <c r="E3598" s="5" t="s">
        <v>10601</v>
      </c>
      <c r="F3598" s="6" t="s">
        <v>10602</v>
      </c>
    </row>
    <row r="3599">
      <c r="A3599" s="5" t="s">
        <v>37</v>
      </c>
      <c r="B3599" s="5" t="s">
        <v>432</v>
      </c>
      <c r="C3599" s="5" t="s">
        <v>10603</v>
      </c>
      <c r="D3599" s="5" t="s">
        <v>468</v>
      </c>
      <c r="E3599" s="5" t="s">
        <v>10604</v>
      </c>
      <c r="F3599" s="6" t="s">
        <v>10605</v>
      </c>
    </row>
    <row r="3600">
      <c r="A3600" s="5" t="s">
        <v>37</v>
      </c>
      <c r="B3600" s="5" t="s">
        <v>432</v>
      </c>
      <c r="C3600" s="5" t="s">
        <v>10606</v>
      </c>
      <c r="D3600" s="5" t="s">
        <v>468</v>
      </c>
      <c r="E3600" s="5" t="s">
        <v>10607</v>
      </c>
      <c r="F3600" s="6" t="s">
        <v>10608</v>
      </c>
    </row>
    <row r="3601">
      <c r="A3601" s="5" t="s">
        <v>37</v>
      </c>
      <c r="B3601" s="5" t="s">
        <v>432</v>
      </c>
      <c r="C3601" s="5" t="s">
        <v>10609</v>
      </c>
      <c r="D3601" s="5" t="s">
        <v>468</v>
      </c>
      <c r="E3601" s="5" t="s">
        <v>10610</v>
      </c>
      <c r="F3601" s="6" t="s">
        <v>10611</v>
      </c>
    </row>
    <row r="3602">
      <c r="A3602" s="5" t="s">
        <v>37</v>
      </c>
      <c r="B3602" s="5" t="s">
        <v>432</v>
      </c>
      <c r="C3602" s="5" t="s">
        <v>10612</v>
      </c>
      <c r="D3602" s="5" t="s">
        <v>548</v>
      </c>
      <c r="E3602" s="5" t="s">
        <v>10613</v>
      </c>
      <c r="F3602" s="6" t="s">
        <v>10614</v>
      </c>
    </row>
    <row r="3603">
      <c r="A3603" s="5" t="s">
        <v>37</v>
      </c>
      <c r="B3603" s="5" t="s">
        <v>432</v>
      </c>
      <c r="C3603" s="5" t="s">
        <v>10615</v>
      </c>
      <c r="D3603" s="5" t="s">
        <v>468</v>
      </c>
      <c r="E3603" s="5" t="s">
        <v>10616</v>
      </c>
      <c r="F3603" s="6" t="s">
        <v>10617</v>
      </c>
    </row>
    <row r="3604">
      <c r="A3604" s="5" t="s">
        <v>37</v>
      </c>
      <c r="B3604" s="5" t="s">
        <v>432</v>
      </c>
      <c r="C3604" s="5" t="s">
        <v>10618</v>
      </c>
      <c r="D3604" s="5" t="s">
        <v>458</v>
      </c>
      <c r="E3604" s="5" t="s">
        <v>10619</v>
      </c>
      <c r="F3604" s="6" t="s">
        <v>10620</v>
      </c>
    </row>
    <row r="3605">
      <c r="A3605" s="5" t="s">
        <v>37</v>
      </c>
      <c r="B3605" s="5" t="s">
        <v>432</v>
      </c>
      <c r="C3605" s="5" t="s">
        <v>10621</v>
      </c>
      <c r="D3605" s="5" t="s">
        <v>468</v>
      </c>
      <c r="E3605" s="5" t="s">
        <v>10622</v>
      </c>
      <c r="F3605" s="6" t="s">
        <v>10623</v>
      </c>
    </row>
    <row r="3606">
      <c r="A3606" s="5" t="s">
        <v>37</v>
      </c>
      <c r="B3606" s="5" t="s">
        <v>432</v>
      </c>
      <c r="C3606" s="5" t="s">
        <v>10624</v>
      </c>
      <c r="D3606" s="5" t="s">
        <v>548</v>
      </c>
      <c r="E3606" s="5" t="s">
        <v>10625</v>
      </c>
      <c r="F3606" s="6" t="s">
        <v>10626</v>
      </c>
    </row>
    <row r="3607">
      <c r="A3607" s="5" t="s">
        <v>37</v>
      </c>
      <c r="B3607" s="5" t="s">
        <v>432</v>
      </c>
      <c r="C3607" s="5" t="s">
        <v>10627</v>
      </c>
      <c r="D3607" s="5" t="s">
        <v>468</v>
      </c>
      <c r="E3607" s="5" t="s">
        <v>10628</v>
      </c>
      <c r="F3607" s="6" t="s">
        <v>10629</v>
      </c>
    </row>
    <row r="3608">
      <c r="A3608" s="5" t="s">
        <v>37</v>
      </c>
      <c r="B3608" s="5" t="s">
        <v>432</v>
      </c>
      <c r="C3608" s="5" t="s">
        <v>10630</v>
      </c>
      <c r="D3608" s="5" t="s">
        <v>468</v>
      </c>
      <c r="E3608" s="5" t="s">
        <v>10631</v>
      </c>
      <c r="F3608" s="6" t="s">
        <v>10632</v>
      </c>
    </row>
    <row r="3609">
      <c r="A3609" s="5" t="s">
        <v>37</v>
      </c>
      <c r="B3609" s="5" t="s">
        <v>432</v>
      </c>
      <c r="C3609" s="5" t="s">
        <v>10633</v>
      </c>
      <c r="D3609" s="5" t="s">
        <v>468</v>
      </c>
      <c r="E3609" s="5" t="s">
        <v>10634</v>
      </c>
      <c r="F3609" s="6" t="s">
        <v>10635</v>
      </c>
    </row>
    <row r="3610">
      <c r="A3610" s="5" t="s">
        <v>37</v>
      </c>
      <c r="B3610" s="5" t="s">
        <v>432</v>
      </c>
      <c r="C3610" s="5" t="s">
        <v>10636</v>
      </c>
      <c r="D3610" s="5" t="s">
        <v>468</v>
      </c>
      <c r="E3610" s="5" t="s">
        <v>10637</v>
      </c>
      <c r="F3610" s="6" t="s">
        <v>10638</v>
      </c>
    </row>
    <row r="3611">
      <c r="A3611" s="5" t="s">
        <v>37</v>
      </c>
      <c r="B3611" s="5" t="s">
        <v>432</v>
      </c>
      <c r="C3611" s="5" t="s">
        <v>10639</v>
      </c>
      <c r="D3611" s="5" t="s">
        <v>468</v>
      </c>
      <c r="E3611" s="5" t="s">
        <v>10640</v>
      </c>
      <c r="F3611" s="6" t="s">
        <v>10641</v>
      </c>
    </row>
    <row r="3612">
      <c r="A3612" s="5" t="s">
        <v>37</v>
      </c>
      <c r="B3612" s="5" t="s">
        <v>432</v>
      </c>
      <c r="C3612" s="5" t="s">
        <v>10642</v>
      </c>
      <c r="D3612" s="5" t="s">
        <v>468</v>
      </c>
      <c r="E3612" s="5" t="s">
        <v>10643</v>
      </c>
      <c r="F3612" s="6" t="s">
        <v>10644</v>
      </c>
    </row>
    <row r="3613">
      <c r="A3613" s="5" t="s">
        <v>37</v>
      </c>
      <c r="B3613" s="5" t="s">
        <v>432</v>
      </c>
      <c r="C3613" s="5" t="s">
        <v>10645</v>
      </c>
      <c r="D3613" s="5" t="s">
        <v>468</v>
      </c>
      <c r="E3613" s="5" t="s">
        <v>10646</v>
      </c>
      <c r="F3613" s="6" t="s">
        <v>10647</v>
      </c>
    </row>
    <row r="3614">
      <c r="A3614" s="5" t="s">
        <v>37</v>
      </c>
      <c r="B3614" s="5" t="s">
        <v>432</v>
      </c>
      <c r="C3614" s="5" t="s">
        <v>10648</v>
      </c>
      <c r="D3614" s="5" t="s">
        <v>468</v>
      </c>
      <c r="E3614" s="5" t="s">
        <v>10649</v>
      </c>
      <c r="F3614" s="6" t="s">
        <v>10650</v>
      </c>
    </row>
    <row r="3615">
      <c r="A3615" s="5" t="s">
        <v>37</v>
      </c>
      <c r="B3615" s="5" t="s">
        <v>432</v>
      </c>
      <c r="C3615" s="5" t="s">
        <v>10651</v>
      </c>
      <c r="D3615" s="5" t="s">
        <v>468</v>
      </c>
      <c r="E3615" s="5" t="s">
        <v>10652</v>
      </c>
      <c r="F3615" s="6" t="s">
        <v>10653</v>
      </c>
    </row>
    <row r="3616">
      <c r="A3616" s="5" t="s">
        <v>37</v>
      </c>
      <c r="B3616" s="5" t="s">
        <v>433</v>
      </c>
      <c r="C3616" s="5" t="s">
        <v>10654</v>
      </c>
      <c r="D3616" s="5" t="s">
        <v>468</v>
      </c>
      <c r="E3616" s="5" t="s">
        <v>10655</v>
      </c>
      <c r="F3616" s="6" t="s">
        <v>10656</v>
      </c>
    </row>
    <row r="3617">
      <c r="A3617" s="5" t="s">
        <v>37</v>
      </c>
      <c r="B3617" s="5" t="s">
        <v>433</v>
      </c>
      <c r="C3617" s="5" t="s">
        <v>10657</v>
      </c>
      <c r="D3617" s="5" t="s">
        <v>468</v>
      </c>
      <c r="E3617" s="5" t="s">
        <v>10658</v>
      </c>
      <c r="F3617" s="6" t="s">
        <v>10659</v>
      </c>
    </row>
    <row r="3618">
      <c r="A3618" s="5" t="s">
        <v>37</v>
      </c>
      <c r="B3618" s="5" t="s">
        <v>433</v>
      </c>
      <c r="C3618" s="5" t="s">
        <v>10660</v>
      </c>
      <c r="D3618" s="5" t="s">
        <v>468</v>
      </c>
      <c r="E3618" s="5" t="s">
        <v>10661</v>
      </c>
      <c r="F3618" s="6" t="s">
        <v>10662</v>
      </c>
    </row>
    <row r="3619">
      <c r="A3619" s="5" t="s">
        <v>37</v>
      </c>
      <c r="B3619" s="5" t="s">
        <v>433</v>
      </c>
      <c r="C3619" s="5" t="s">
        <v>10663</v>
      </c>
      <c r="D3619" s="5" t="s">
        <v>468</v>
      </c>
      <c r="E3619" s="5" t="s">
        <v>10664</v>
      </c>
      <c r="F3619" s="6" t="s">
        <v>10665</v>
      </c>
    </row>
    <row r="3620">
      <c r="A3620" s="5" t="s">
        <v>37</v>
      </c>
      <c r="B3620" s="5" t="s">
        <v>433</v>
      </c>
      <c r="C3620" s="5" t="s">
        <v>10666</v>
      </c>
      <c r="D3620" s="5" t="s">
        <v>468</v>
      </c>
      <c r="E3620" s="5" t="s">
        <v>10667</v>
      </c>
      <c r="F3620" s="6" t="s">
        <v>10668</v>
      </c>
    </row>
    <row r="3621">
      <c r="A3621" s="5" t="s">
        <v>37</v>
      </c>
      <c r="B3621" s="5" t="s">
        <v>433</v>
      </c>
      <c r="C3621" s="5" t="s">
        <v>10669</v>
      </c>
      <c r="D3621" s="5" t="s">
        <v>468</v>
      </c>
      <c r="E3621" s="5" t="s">
        <v>10670</v>
      </c>
      <c r="F3621" s="6" t="s">
        <v>10671</v>
      </c>
    </row>
    <row r="3622">
      <c r="A3622" s="5" t="s">
        <v>37</v>
      </c>
      <c r="B3622" s="5" t="s">
        <v>433</v>
      </c>
      <c r="C3622" s="5" t="s">
        <v>10672</v>
      </c>
      <c r="D3622" s="5" t="s">
        <v>468</v>
      </c>
      <c r="E3622" s="5" t="s">
        <v>10673</v>
      </c>
      <c r="F3622" s="6" t="s">
        <v>10674</v>
      </c>
    </row>
    <row r="3623">
      <c r="A3623" s="5" t="s">
        <v>37</v>
      </c>
      <c r="B3623" s="5" t="s">
        <v>433</v>
      </c>
      <c r="C3623" s="5" t="s">
        <v>10675</v>
      </c>
      <c r="D3623" s="5" t="s">
        <v>468</v>
      </c>
      <c r="E3623" s="5" t="s">
        <v>10676</v>
      </c>
      <c r="F3623" s="6" t="s">
        <v>10677</v>
      </c>
    </row>
    <row r="3624">
      <c r="A3624" s="5" t="s">
        <v>37</v>
      </c>
      <c r="B3624" s="5" t="s">
        <v>433</v>
      </c>
      <c r="C3624" s="5" t="s">
        <v>10678</v>
      </c>
      <c r="D3624" s="5" t="s">
        <v>468</v>
      </c>
      <c r="E3624" s="5" t="s">
        <v>10679</v>
      </c>
      <c r="F3624" s="6" t="s">
        <v>10680</v>
      </c>
    </row>
    <row r="3625">
      <c r="A3625" s="5" t="s">
        <v>37</v>
      </c>
      <c r="B3625" s="5" t="s">
        <v>433</v>
      </c>
      <c r="C3625" s="5" t="s">
        <v>10681</v>
      </c>
      <c r="D3625" s="5" t="s">
        <v>468</v>
      </c>
      <c r="E3625" s="5" t="s">
        <v>10682</v>
      </c>
      <c r="F3625" s="6" t="s">
        <v>10683</v>
      </c>
    </row>
    <row r="3626">
      <c r="A3626" s="5" t="s">
        <v>37</v>
      </c>
      <c r="B3626" s="5" t="s">
        <v>433</v>
      </c>
      <c r="C3626" s="5" t="s">
        <v>10684</v>
      </c>
      <c r="D3626" s="5" t="s">
        <v>468</v>
      </c>
      <c r="E3626" s="5"/>
      <c r="F3626" s="6" t="s">
        <v>10685</v>
      </c>
    </row>
    <row r="3627">
      <c r="A3627" s="5" t="s">
        <v>37</v>
      </c>
      <c r="B3627" s="5" t="s">
        <v>433</v>
      </c>
      <c r="C3627" s="5" t="s">
        <v>10686</v>
      </c>
      <c r="D3627" s="5" t="s">
        <v>468</v>
      </c>
      <c r="E3627" s="5" t="s">
        <v>10687</v>
      </c>
      <c r="F3627" s="6" t="s">
        <v>10688</v>
      </c>
    </row>
    <row r="3628">
      <c r="A3628" s="5" t="s">
        <v>37</v>
      </c>
      <c r="B3628" s="5" t="s">
        <v>433</v>
      </c>
      <c r="C3628" s="5" t="s">
        <v>10689</v>
      </c>
      <c r="D3628" s="5" t="s">
        <v>468</v>
      </c>
      <c r="E3628" s="5" t="s">
        <v>10690</v>
      </c>
      <c r="F3628" s="6" t="s">
        <v>10691</v>
      </c>
    </row>
    <row r="3629">
      <c r="A3629" s="5" t="s">
        <v>37</v>
      </c>
      <c r="B3629" s="5" t="s">
        <v>433</v>
      </c>
      <c r="C3629" s="5" t="s">
        <v>10692</v>
      </c>
      <c r="D3629" s="5" t="s">
        <v>468</v>
      </c>
      <c r="E3629" s="5" t="s">
        <v>10693</v>
      </c>
      <c r="F3629" s="6" t="s">
        <v>10694</v>
      </c>
    </row>
    <row r="3630">
      <c r="A3630" s="5" t="s">
        <v>37</v>
      </c>
      <c r="B3630" s="5" t="s">
        <v>433</v>
      </c>
      <c r="C3630" s="5" t="s">
        <v>10695</v>
      </c>
      <c r="D3630" s="5" t="s">
        <v>468</v>
      </c>
      <c r="E3630" s="5" t="s">
        <v>10696</v>
      </c>
      <c r="F3630" s="6" t="s">
        <v>10697</v>
      </c>
    </row>
    <row r="3631">
      <c r="A3631" s="5" t="s">
        <v>37</v>
      </c>
      <c r="B3631" s="5" t="s">
        <v>433</v>
      </c>
      <c r="C3631" s="5" t="s">
        <v>10698</v>
      </c>
      <c r="D3631" s="5" t="s">
        <v>468</v>
      </c>
      <c r="E3631" s="5" t="s">
        <v>10699</v>
      </c>
      <c r="F3631" s="6" t="s">
        <v>10700</v>
      </c>
    </row>
    <row r="3632">
      <c r="A3632" s="5" t="s">
        <v>37</v>
      </c>
      <c r="B3632" s="5" t="s">
        <v>433</v>
      </c>
      <c r="C3632" s="5" t="s">
        <v>10701</v>
      </c>
      <c r="D3632" s="5" t="s">
        <v>468</v>
      </c>
      <c r="E3632" s="5" t="s">
        <v>10702</v>
      </c>
      <c r="F3632" s="6" t="s">
        <v>10703</v>
      </c>
    </row>
    <row r="3633">
      <c r="A3633" s="5" t="s">
        <v>37</v>
      </c>
      <c r="B3633" s="5" t="s">
        <v>433</v>
      </c>
      <c r="C3633" s="5" t="s">
        <v>10704</v>
      </c>
      <c r="D3633" s="5" t="s">
        <v>468</v>
      </c>
      <c r="E3633" s="5" t="s">
        <v>10705</v>
      </c>
      <c r="F3633" s="6" t="s">
        <v>10706</v>
      </c>
    </row>
    <row r="3634">
      <c r="A3634" s="5" t="s">
        <v>37</v>
      </c>
      <c r="B3634" s="5" t="s">
        <v>433</v>
      </c>
      <c r="C3634" s="5" t="s">
        <v>10707</v>
      </c>
      <c r="D3634" s="5" t="s">
        <v>468</v>
      </c>
      <c r="E3634" s="5" t="s">
        <v>10708</v>
      </c>
      <c r="F3634" s="6" t="s">
        <v>10709</v>
      </c>
    </row>
    <row r="3635">
      <c r="A3635" s="5" t="s">
        <v>37</v>
      </c>
      <c r="B3635" s="5" t="s">
        <v>433</v>
      </c>
      <c r="C3635" s="5" t="s">
        <v>10710</v>
      </c>
      <c r="D3635" s="5" t="s">
        <v>468</v>
      </c>
      <c r="E3635" s="5" t="s">
        <v>10711</v>
      </c>
      <c r="F3635" s="6" t="s">
        <v>10712</v>
      </c>
    </row>
    <row r="3636">
      <c r="A3636" s="5" t="s">
        <v>37</v>
      </c>
      <c r="B3636" s="5" t="s">
        <v>433</v>
      </c>
      <c r="C3636" s="5" t="s">
        <v>433</v>
      </c>
      <c r="D3636" s="5" t="s">
        <v>468</v>
      </c>
      <c r="E3636" s="5"/>
      <c r="F3636" s="6" t="s">
        <v>10713</v>
      </c>
    </row>
    <row r="3637">
      <c r="A3637" s="5" t="s">
        <v>37</v>
      </c>
      <c r="B3637" s="5" t="s">
        <v>434</v>
      </c>
      <c r="C3637" s="5" t="s">
        <v>10714</v>
      </c>
      <c r="D3637" s="5" t="s">
        <v>468</v>
      </c>
      <c r="E3637" s="5" t="s">
        <v>10715</v>
      </c>
      <c r="F3637" s="6" t="s">
        <v>10716</v>
      </c>
    </row>
    <row r="3638">
      <c r="A3638" s="5" t="s">
        <v>37</v>
      </c>
      <c r="B3638" s="5" t="s">
        <v>434</v>
      </c>
      <c r="C3638" s="5" t="s">
        <v>10717</v>
      </c>
      <c r="D3638" s="5" t="s">
        <v>468</v>
      </c>
      <c r="E3638" s="5" t="s">
        <v>10718</v>
      </c>
      <c r="F3638" s="6" t="s">
        <v>10719</v>
      </c>
    </row>
    <row r="3639">
      <c r="A3639" s="5" t="s">
        <v>37</v>
      </c>
      <c r="B3639" s="5" t="s">
        <v>434</v>
      </c>
      <c r="C3639" s="5" t="s">
        <v>10720</v>
      </c>
      <c r="D3639" s="5" t="s">
        <v>468</v>
      </c>
      <c r="E3639" s="5" t="s">
        <v>10721</v>
      </c>
      <c r="F3639" s="6" t="s">
        <v>10722</v>
      </c>
    </row>
    <row r="3640">
      <c r="A3640" s="5" t="s">
        <v>37</v>
      </c>
      <c r="B3640" s="5" t="s">
        <v>434</v>
      </c>
      <c r="C3640" s="5" t="s">
        <v>10723</v>
      </c>
      <c r="D3640" s="5" t="s">
        <v>468</v>
      </c>
      <c r="E3640" s="5" t="s">
        <v>10724</v>
      </c>
      <c r="F3640" s="6" t="s">
        <v>10725</v>
      </c>
    </row>
    <row r="3641">
      <c r="A3641" s="5" t="s">
        <v>37</v>
      </c>
      <c r="B3641" s="5" t="s">
        <v>434</v>
      </c>
      <c r="C3641" s="5" t="s">
        <v>10726</v>
      </c>
      <c r="D3641" s="5" t="s">
        <v>468</v>
      </c>
      <c r="E3641" s="5" t="s">
        <v>10727</v>
      </c>
      <c r="F3641" s="6" t="s">
        <v>10728</v>
      </c>
    </row>
    <row r="3642">
      <c r="A3642" s="5" t="s">
        <v>37</v>
      </c>
      <c r="B3642" s="5" t="s">
        <v>434</v>
      </c>
      <c r="C3642" s="5" t="s">
        <v>10729</v>
      </c>
      <c r="D3642" s="5" t="s">
        <v>468</v>
      </c>
      <c r="E3642" s="5" t="s">
        <v>10730</v>
      </c>
      <c r="F3642" s="6" t="s">
        <v>10731</v>
      </c>
    </row>
    <row r="3643">
      <c r="A3643" s="5" t="s">
        <v>37</v>
      </c>
      <c r="B3643" s="5" t="s">
        <v>434</v>
      </c>
      <c r="C3643" s="5" t="s">
        <v>10732</v>
      </c>
      <c r="D3643" s="5" t="s">
        <v>468</v>
      </c>
      <c r="E3643" s="5" t="s">
        <v>10733</v>
      </c>
      <c r="F3643" s="6" t="s">
        <v>10734</v>
      </c>
    </row>
    <row r="3644">
      <c r="A3644" s="5" t="s">
        <v>37</v>
      </c>
      <c r="B3644" s="5" t="s">
        <v>434</v>
      </c>
      <c r="C3644" s="5" t="s">
        <v>10735</v>
      </c>
      <c r="D3644" s="5" t="s">
        <v>468</v>
      </c>
      <c r="E3644" s="5" t="s">
        <v>10736</v>
      </c>
      <c r="F3644" s="6" t="s">
        <v>10737</v>
      </c>
    </row>
    <row r="3645">
      <c r="A3645" s="5" t="s">
        <v>37</v>
      </c>
      <c r="B3645" s="5" t="s">
        <v>434</v>
      </c>
      <c r="C3645" s="5" t="s">
        <v>10738</v>
      </c>
      <c r="D3645" s="5" t="s">
        <v>468</v>
      </c>
      <c r="E3645" s="5" t="s">
        <v>10739</v>
      </c>
      <c r="F3645" s="6" t="s">
        <v>10740</v>
      </c>
    </row>
    <row r="3646">
      <c r="A3646" s="5" t="s">
        <v>37</v>
      </c>
      <c r="B3646" s="5" t="s">
        <v>434</v>
      </c>
      <c r="C3646" s="5" t="s">
        <v>10741</v>
      </c>
      <c r="D3646" s="5" t="s">
        <v>468</v>
      </c>
      <c r="E3646" s="5" t="s">
        <v>10742</v>
      </c>
      <c r="F3646" s="6" t="s">
        <v>10743</v>
      </c>
    </row>
    <row r="3647">
      <c r="A3647" s="5" t="s">
        <v>37</v>
      </c>
      <c r="B3647" s="5" t="s">
        <v>434</v>
      </c>
      <c r="C3647" s="5" t="s">
        <v>10744</v>
      </c>
      <c r="D3647" s="5" t="s">
        <v>468</v>
      </c>
      <c r="E3647" s="5" t="s">
        <v>10745</v>
      </c>
      <c r="F3647" s="6" t="s">
        <v>10746</v>
      </c>
    </row>
    <row r="3648">
      <c r="A3648" s="5" t="s">
        <v>37</v>
      </c>
      <c r="B3648" s="5" t="s">
        <v>434</v>
      </c>
      <c r="C3648" s="5" t="s">
        <v>10747</v>
      </c>
      <c r="D3648" s="5" t="s">
        <v>468</v>
      </c>
      <c r="E3648" s="5" t="s">
        <v>10748</v>
      </c>
      <c r="F3648" s="6" t="s">
        <v>10749</v>
      </c>
    </row>
    <row r="3649">
      <c r="A3649" s="5" t="s">
        <v>37</v>
      </c>
      <c r="B3649" s="5" t="s">
        <v>434</v>
      </c>
      <c r="C3649" s="5" t="s">
        <v>10750</v>
      </c>
      <c r="D3649" s="5" t="s">
        <v>468</v>
      </c>
      <c r="E3649" s="5" t="s">
        <v>10751</v>
      </c>
      <c r="F3649" s="6" t="s">
        <v>10752</v>
      </c>
    </row>
    <row r="3650">
      <c r="A3650" s="5" t="s">
        <v>37</v>
      </c>
      <c r="B3650" s="5" t="s">
        <v>435</v>
      </c>
      <c r="C3650" s="5" t="s">
        <v>10753</v>
      </c>
      <c r="D3650" s="5" t="s">
        <v>468</v>
      </c>
      <c r="E3650" s="5" t="s">
        <v>10754</v>
      </c>
      <c r="F3650" s="6" t="s">
        <v>10755</v>
      </c>
    </row>
    <row r="3651">
      <c r="A3651" s="5" t="s">
        <v>37</v>
      </c>
      <c r="B3651" s="5" t="s">
        <v>435</v>
      </c>
      <c r="C3651" s="5" t="s">
        <v>10756</v>
      </c>
      <c r="D3651" s="5" t="s">
        <v>468</v>
      </c>
      <c r="E3651" s="5"/>
      <c r="F3651" s="6" t="s">
        <v>10757</v>
      </c>
    </row>
    <row r="3652">
      <c r="A3652" s="5" t="s">
        <v>37</v>
      </c>
      <c r="B3652" s="5" t="s">
        <v>435</v>
      </c>
      <c r="C3652" s="5" t="s">
        <v>10758</v>
      </c>
      <c r="D3652" s="5" t="s">
        <v>468</v>
      </c>
      <c r="E3652" s="5" t="s">
        <v>10759</v>
      </c>
      <c r="F3652" s="6" t="s">
        <v>10760</v>
      </c>
    </row>
    <row r="3653">
      <c r="A3653" s="5" t="s">
        <v>37</v>
      </c>
      <c r="B3653" s="5" t="s">
        <v>435</v>
      </c>
      <c r="C3653" s="5" t="s">
        <v>10761</v>
      </c>
      <c r="D3653" s="5" t="s">
        <v>468</v>
      </c>
      <c r="E3653" s="5" t="s">
        <v>10762</v>
      </c>
      <c r="F3653" s="6" t="s">
        <v>10763</v>
      </c>
    </row>
    <row r="3654">
      <c r="A3654" s="5" t="s">
        <v>37</v>
      </c>
      <c r="B3654" s="5" t="s">
        <v>435</v>
      </c>
      <c r="C3654" s="5" t="s">
        <v>10764</v>
      </c>
      <c r="D3654" s="5" t="s">
        <v>468</v>
      </c>
      <c r="E3654" s="5" t="s">
        <v>10765</v>
      </c>
      <c r="F3654" s="6" t="s">
        <v>10766</v>
      </c>
    </row>
    <row r="3655">
      <c r="A3655" s="5" t="s">
        <v>37</v>
      </c>
      <c r="B3655" s="5" t="s">
        <v>435</v>
      </c>
      <c r="C3655" s="5" t="s">
        <v>10767</v>
      </c>
      <c r="D3655" s="5" t="s">
        <v>468</v>
      </c>
      <c r="E3655" s="5"/>
      <c r="F3655" s="6" t="s">
        <v>10768</v>
      </c>
    </row>
    <row r="3656">
      <c r="A3656" s="5" t="s">
        <v>37</v>
      </c>
      <c r="B3656" s="5" t="s">
        <v>435</v>
      </c>
      <c r="C3656" s="5" t="s">
        <v>10769</v>
      </c>
      <c r="D3656" s="5" t="s">
        <v>468</v>
      </c>
      <c r="E3656" s="5" t="s">
        <v>10770</v>
      </c>
      <c r="F3656" s="6" t="s">
        <v>10771</v>
      </c>
    </row>
    <row r="3657">
      <c r="A3657" s="5" t="s">
        <v>37</v>
      </c>
      <c r="B3657" s="5" t="s">
        <v>435</v>
      </c>
      <c r="C3657" s="5" t="s">
        <v>10772</v>
      </c>
      <c r="D3657" s="5" t="s">
        <v>468</v>
      </c>
      <c r="E3657" s="5" t="s">
        <v>10773</v>
      </c>
      <c r="F3657" s="6" t="s">
        <v>10774</v>
      </c>
    </row>
    <row r="3658">
      <c r="A3658" s="5" t="s">
        <v>37</v>
      </c>
      <c r="B3658" s="5" t="s">
        <v>435</v>
      </c>
      <c r="C3658" s="5" t="s">
        <v>10775</v>
      </c>
      <c r="D3658" s="5" t="s">
        <v>468</v>
      </c>
      <c r="E3658" s="5" t="s">
        <v>10776</v>
      </c>
      <c r="F3658" s="6" t="s">
        <v>10777</v>
      </c>
    </row>
    <row r="3659">
      <c r="A3659" s="5" t="s">
        <v>37</v>
      </c>
      <c r="B3659" s="5" t="s">
        <v>435</v>
      </c>
      <c r="C3659" s="5" t="s">
        <v>10778</v>
      </c>
      <c r="D3659" s="5" t="s">
        <v>468</v>
      </c>
      <c r="E3659" s="5" t="s">
        <v>10779</v>
      </c>
      <c r="F3659" s="6" t="s">
        <v>10780</v>
      </c>
    </row>
    <row r="3660">
      <c r="A3660" s="5" t="s">
        <v>37</v>
      </c>
      <c r="B3660" s="5" t="s">
        <v>435</v>
      </c>
      <c r="C3660" s="5" t="s">
        <v>10781</v>
      </c>
      <c r="D3660" s="5" t="s">
        <v>468</v>
      </c>
      <c r="E3660" s="5" t="s">
        <v>4999</v>
      </c>
      <c r="F3660" s="6" t="s">
        <v>10782</v>
      </c>
    </row>
    <row r="3661">
      <c r="A3661" s="5" t="s">
        <v>37</v>
      </c>
      <c r="B3661" s="5" t="s">
        <v>435</v>
      </c>
      <c r="C3661" s="5" t="s">
        <v>10783</v>
      </c>
      <c r="D3661" s="5" t="s">
        <v>468</v>
      </c>
      <c r="E3661" s="5" t="s">
        <v>10784</v>
      </c>
      <c r="F3661" s="6" t="s">
        <v>10785</v>
      </c>
    </row>
    <row r="3662">
      <c r="A3662" s="5" t="s">
        <v>37</v>
      </c>
      <c r="B3662" s="5" t="s">
        <v>435</v>
      </c>
      <c r="C3662" s="5" t="s">
        <v>10786</v>
      </c>
      <c r="D3662" s="5" t="s">
        <v>468</v>
      </c>
      <c r="E3662" s="5" t="s">
        <v>10787</v>
      </c>
      <c r="F3662" s="6" t="s">
        <v>10788</v>
      </c>
    </row>
    <row r="3663">
      <c r="A3663" s="5" t="s">
        <v>37</v>
      </c>
      <c r="B3663" s="5" t="s">
        <v>436</v>
      </c>
      <c r="C3663" s="5" t="s">
        <v>10789</v>
      </c>
      <c r="D3663" s="5" t="s">
        <v>468</v>
      </c>
      <c r="E3663" s="5" t="s">
        <v>10790</v>
      </c>
      <c r="F3663" s="6" t="s">
        <v>10791</v>
      </c>
    </row>
    <row r="3664">
      <c r="A3664" s="5" t="s">
        <v>37</v>
      </c>
      <c r="B3664" s="5" t="s">
        <v>436</v>
      </c>
      <c r="C3664" s="5" t="s">
        <v>10792</v>
      </c>
      <c r="D3664" s="5" t="s">
        <v>468</v>
      </c>
      <c r="E3664" s="5" t="s">
        <v>10793</v>
      </c>
      <c r="F3664" s="6" t="s">
        <v>10794</v>
      </c>
    </row>
    <row r="3665">
      <c r="A3665" s="5" t="s">
        <v>37</v>
      </c>
      <c r="B3665" s="5" t="s">
        <v>436</v>
      </c>
      <c r="C3665" s="5" t="s">
        <v>10795</v>
      </c>
      <c r="D3665" s="5" t="s">
        <v>468</v>
      </c>
      <c r="E3665" s="5" t="s">
        <v>10796</v>
      </c>
      <c r="F3665" s="6" t="s">
        <v>10797</v>
      </c>
    </row>
    <row r="3666">
      <c r="A3666" s="5" t="s">
        <v>37</v>
      </c>
      <c r="B3666" s="5" t="s">
        <v>436</v>
      </c>
      <c r="C3666" s="5" t="s">
        <v>10798</v>
      </c>
      <c r="D3666" s="5" t="s">
        <v>468</v>
      </c>
      <c r="E3666" s="5" t="s">
        <v>10799</v>
      </c>
      <c r="F3666" s="6" t="s">
        <v>10800</v>
      </c>
    </row>
    <row r="3667">
      <c r="A3667" s="5" t="s">
        <v>37</v>
      </c>
      <c r="B3667" s="5" t="s">
        <v>436</v>
      </c>
      <c r="C3667" s="5" t="s">
        <v>10801</v>
      </c>
      <c r="D3667" s="5" t="s">
        <v>468</v>
      </c>
      <c r="E3667" s="5" t="s">
        <v>10802</v>
      </c>
      <c r="F3667" s="6" t="s">
        <v>10803</v>
      </c>
    </row>
    <row r="3668">
      <c r="A3668" s="5" t="s">
        <v>37</v>
      </c>
      <c r="B3668" s="5" t="s">
        <v>436</v>
      </c>
      <c r="C3668" s="5" t="s">
        <v>10804</v>
      </c>
      <c r="D3668" s="5" t="s">
        <v>548</v>
      </c>
      <c r="E3668" s="5" t="s">
        <v>10805</v>
      </c>
      <c r="F3668" s="6" t="s">
        <v>10806</v>
      </c>
    </row>
    <row r="3669">
      <c r="A3669" s="5" t="s">
        <v>37</v>
      </c>
      <c r="B3669" s="5" t="s">
        <v>436</v>
      </c>
      <c r="C3669" s="5" t="s">
        <v>10807</v>
      </c>
      <c r="D3669" s="5" t="s">
        <v>548</v>
      </c>
      <c r="E3669" s="5" t="s">
        <v>10808</v>
      </c>
      <c r="F3669" s="6" t="s">
        <v>10809</v>
      </c>
    </row>
    <row r="3670">
      <c r="A3670" s="5" t="s">
        <v>37</v>
      </c>
      <c r="B3670" s="5" t="s">
        <v>436</v>
      </c>
      <c r="C3670" s="5" t="s">
        <v>10810</v>
      </c>
      <c r="D3670" s="5" t="s">
        <v>548</v>
      </c>
      <c r="E3670" s="5" t="s">
        <v>10811</v>
      </c>
      <c r="F3670" s="6" t="s">
        <v>10812</v>
      </c>
    </row>
    <row r="3671">
      <c r="A3671" s="5" t="s">
        <v>37</v>
      </c>
      <c r="B3671" s="5" t="s">
        <v>436</v>
      </c>
      <c r="C3671" s="5" t="s">
        <v>10813</v>
      </c>
      <c r="D3671" s="5" t="s">
        <v>468</v>
      </c>
      <c r="E3671" s="5" t="s">
        <v>10814</v>
      </c>
      <c r="F3671" s="6" t="s">
        <v>10815</v>
      </c>
    </row>
    <row r="3672">
      <c r="A3672" s="5" t="s">
        <v>37</v>
      </c>
      <c r="B3672" s="5" t="s">
        <v>436</v>
      </c>
      <c r="C3672" s="5" t="s">
        <v>10816</v>
      </c>
      <c r="D3672" s="5" t="s">
        <v>468</v>
      </c>
      <c r="E3672" s="5" t="s">
        <v>10817</v>
      </c>
      <c r="F3672" s="6" t="s">
        <v>10818</v>
      </c>
    </row>
    <row r="3673">
      <c r="A3673" s="5" t="s">
        <v>37</v>
      </c>
      <c r="B3673" s="5" t="s">
        <v>436</v>
      </c>
      <c r="C3673" s="5" t="s">
        <v>10819</v>
      </c>
      <c r="D3673" s="5" t="s">
        <v>468</v>
      </c>
      <c r="E3673" s="5" t="s">
        <v>10820</v>
      </c>
      <c r="F3673" s="6" t="s">
        <v>10821</v>
      </c>
    </row>
    <row r="3674">
      <c r="A3674" s="5" t="s">
        <v>37</v>
      </c>
      <c r="B3674" s="5" t="s">
        <v>436</v>
      </c>
      <c r="C3674" s="5" t="s">
        <v>10822</v>
      </c>
      <c r="D3674" s="5" t="s">
        <v>468</v>
      </c>
      <c r="E3674" s="5" t="s">
        <v>10823</v>
      </c>
      <c r="F3674" s="6" t="s">
        <v>10824</v>
      </c>
    </row>
    <row r="3675">
      <c r="A3675" s="5" t="s">
        <v>37</v>
      </c>
      <c r="B3675" s="5" t="s">
        <v>436</v>
      </c>
      <c r="C3675" s="5" t="s">
        <v>10825</v>
      </c>
      <c r="D3675" s="5" t="s">
        <v>468</v>
      </c>
      <c r="E3675" s="5" t="s">
        <v>10826</v>
      </c>
      <c r="F3675" s="6" t="s">
        <v>10827</v>
      </c>
    </row>
    <row r="3676">
      <c r="A3676" s="5" t="s">
        <v>37</v>
      </c>
      <c r="B3676" s="5" t="s">
        <v>436</v>
      </c>
      <c r="C3676" s="5" t="s">
        <v>10828</v>
      </c>
      <c r="D3676" s="5" t="s">
        <v>468</v>
      </c>
      <c r="E3676" s="5" t="s">
        <v>10829</v>
      </c>
      <c r="F3676" s="6" t="s">
        <v>10830</v>
      </c>
    </row>
    <row r="3677">
      <c r="A3677" s="5" t="s">
        <v>37</v>
      </c>
      <c r="B3677" s="5" t="s">
        <v>436</v>
      </c>
      <c r="C3677" s="5" t="s">
        <v>10831</v>
      </c>
      <c r="D3677" s="5" t="s">
        <v>468</v>
      </c>
      <c r="E3677" s="5" t="s">
        <v>10832</v>
      </c>
      <c r="F3677" s="6" t="s">
        <v>10833</v>
      </c>
    </row>
    <row r="3678">
      <c r="A3678" s="5" t="s">
        <v>37</v>
      </c>
      <c r="B3678" s="5" t="s">
        <v>436</v>
      </c>
      <c r="C3678" s="5" t="s">
        <v>10834</v>
      </c>
      <c r="D3678" s="5" t="s">
        <v>468</v>
      </c>
      <c r="E3678" s="5" t="s">
        <v>10835</v>
      </c>
      <c r="F3678" s="6" t="s">
        <v>10836</v>
      </c>
    </row>
    <row r="3679">
      <c r="A3679" s="5" t="s">
        <v>37</v>
      </c>
      <c r="B3679" s="5" t="s">
        <v>436</v>
      </c>
      <c r="C3679" s="5" t="s">
        <v>10837</v>
      </c>
      <c r="D3679" s="5" t="s">
        <v>468</v>
      </c>
      <c r="E3679" s="5" t="s">
        <v>10838</v>
      </c>
      <c r="F3679" s="6" t="s">
        <v>10839</v>
      </c>
    </row>
    <row r="3680">
      <c r="A3680" s="5" t="s">
        <v>37</v>
      </c>
      <c r="B3680" s="5" t="s">
        <v>436</v>
      </c>
      <c r="C3680" s="5" t="s">
        <v>10840</v>
      </c>
      <c r="D3680" s="5" t="s">
        <v>468</v>
      </c>
      <c r="E3680" s="5" t="s">
        <v>10841</v>
      </c>
      <c r="F3680" s="6" t="s">
        <v>10842</v>
      </c>
    </row>
    <row r="3681">
      <c r="A3681" s="5" t="s">
        <v>37</v>
      </c>
      <c r="B3681" s="5" t="s">
        <v>436</v>
      </c>
      <c r="C3681" s="5" t="s">
        <v>10843</v>
      </c>
      <c r="D3681" s="5" t="s">
        <v>548</v>
      </c>
      <c r="E3681" s="5" t="s">
        <v>10844</v>
      </c>
      <c r="F3681" s="6" t="s">
        <v>10845</v>
      </c>
    </row>
    <row r="3682">
      <c r="A3682" s="5" t="s">
        <v>37</v>
      </c>
      <c r="B3682" s="5" t="s">
        <v>436</v>
      </c>
      <c r="C3682" s="5" t="s">
        <v>10846</v>
      </c>
      <c r="D3682" s="5" t="s">
        <v>468</v>
      </c>
      <c r="E3682" s="5" t="s">
        <v>10847</v>
      </c>
      <c r="F3682" s="6" t="s">
        <v>10848</v>
      </c>
    </row>
    <row r="3683">
      <c r="A3683" s="5" t="s">
        <v>37</v>
      </c>
      <c r="B3683" s="5" t="s">
        <v>437</v>
      </c>
      <c r="C3683" s="5" t="s">
        <v>10849</v>
      </c>
      <c r="D3683" s="5" t="s">
        <v>468</v>
      </c>
      <c r="E3683" s="5" t="s">
        <v>10850</v>
      </c>
      <c r="F3683" s="6" t="s">
        <v>10851</v>
      </c>
    </row>
    <row r="3684">
      <c r="A3684" s="5" t="s">
        <v>37</v>
      </c>
      <c r="B3684" s="5" t="s">
        <v>437</v>
      </c>
      <c r="C3684" s="5" t="s">
        <v>10852</v>
      </c>
      <c r="D3684" s="5" t="s">
        <v>468</v>
      </c>
      <c r="E3684" s="5" t="s">
        <v>10853</v>
      </c>
      <c r="F3684" s="6" t="s">
        <v>10854</v>
      </c>
    </row>
    <row r="3685">
      <c r="A3685" s="5" t="s">
        <v>37</v>
      </c>
      <c r="B3685" s="5" t="s">
        <v>437</v>
      </c>
      <c r="C3685" s="5" t="s">
        <v>437</v>
      </c>
      <c r="D3685" s="5" t="s">
        <v>468</v>
      </c>
      <c r="E3685" s="5" t="s">
        <v>10855</v>
      </c>
      <c r="F3685" s="6" t="s">
        <v>10856</v>
      </c>
    </row>
    <row r="3686">
      <c r="A3686" s="5" t="s">
        <v>37</v>
      </c>
      <c r="B3686" s="5" t="s">
        <v>437</v>
      </c>
      <c r="C3686" s="5" t="s">
        <v>10857</v>
      </c>
      <c r="D3686" s="5" t="s">
        <v>468</v>
      </c>
      <c r="E3686" s="5"/>
      <c r="F3686" s="6" t="s">
        <v>10858</v>
      </c>
    </row>
    <row r="3687">
      <c r="A3687" s="5" t="s">
        <v>37</v>
      </c>
      <c r="B3687" s="5" t="s">
        <v>438</v>
      </c>
      <c r="C3687" s="5" t="s">
        <v>10859</v>
      </c>
      <c r="D3687" s="5" t="s">
        <v>468</v>
      </c>
      <c r="E3687" s="5" t="s">
        <v>10860</v>
      </c>
      <c r="F3687" s="6" t="s">
        <v>10861</v>
      </c>
    </row>
    <row r="3688">
      <c r="A3688" s="5" t="s">
        <v>37</v>
      </c>
      <c r="B3688" s="5" t="s">
        <v>438</v>
      </c>
      <c r="C3688" s="5" t="s">
        <v>10862</v>
      </c>
      <c r="D3688" s="5" t="s">
        <v>468</v>
      </c>
      <c r="E3688" s="5" t="s">
        <v>10863</v>
      </c>
      <c r="F3688" s="6" t="s">
        <v>10864</v>
      </c>
    </row>
    <row r="3689">
      <c r="A3689" s="5" t="s">
        <v>37</v>
      </c>
      <c r="B3689" s="5" t="s">
        <v>438</v>
      </c>
      <c r="C3689" s="5" t="s">
        <v>10865</v>
      </c>
      <c r="D3689" s="5" t="s">
        <v>468</v>
      </c>
      <c r="E3689" s="5" t="s">
        <v>10866</v>
      </c>
      <c r="F3689" s="6" t="s">
        <v>10867</v>
      </c>
    </row>
    <row r="3690">
      <c r="A3690" s="5" t="s">
        <v>37</v>
      </c>
      <c r="B3690" s="5" t="s">
        <v>438</v>
      </c>
      <c r="C3690" s="5" t="s">
        <v>10868</v>
      </c>
      <c r="D3690" s="5" t="s">
        <v>468</v>
      </c>
      <c r="E3690" s="5" t="s">
        <v>10869</v>
      </c>
      <c r="F3690" s="6" t="s">
        <v>10870</v>
      </c>
    </row>
    <row r="3691">
      <c r="A3691" s="5" t="s">
        <v>37</v>
      </c>
      <c r="B3691" s="5" t="s">
        <v>438</v>
      </c>
      <c r="C3691" s="5" t="s">
        <v>10871</v>
      </c>
      <c r="D3691" s="5" t="s">
        <v>468</v>
      </c>
      <c r="E3691" s="5" t="s">
        <v>10872</v>
      </c>
      <c r="F3691" s="6" t="s">
        <v>10873</v>
      </c>
    </row>
    <row r="3692">
      <c r="A3692" s="5" t="s">
        <v>37</v>
      </c>
      <c r="B3692" s="5" t="s">
        <v>438</v>
      </c>
      <c r="C3692" s="5" t="s">
        <v>10874</v>
      </c>
      <c r="D3692" s="5" t="s">
        <v>548</v>
      </c>
      <c r="E3692" s="5" t="s">
        <v>10875</v>
      </c>
      <c r="F3692" s="6" t="s">
        <v>10876</v>
      </c>
    </row>
    <row r="3693">
      <c r="A3693" s="5" t="s">
        <v>37</v>
      </c>
      <c r="B3693" s="5" t="s">
        <v>439</v>
      </c>
      <c r="C3693" s="5" t="s">
        <v>439</v>
      </c>
      <c r="D3693" s="5" t="s">
        <v>468</v>
      </c>
      <c r="E3693" s="5" t="s">
        <v>10877</v>
      </c>
      <c r="F3693" s="6" t="s">
        <v>10878</v>
      </c>
    </row>
    <row r="3694">
      <c r="A3694" s="5" t="s">
        <v>37</v>
      </c>
      <c r="B3694" s="5" t="s">
        <v>439</v>
      </c>
      <c r="C3694" s="5" t="s">
        <v>10879</v>
      </c>
      <c r="D3694" s="5" t="s">
        <v>468</v>
      </c>
      <c r="E3694" s="5" t="s">
        <v>10880</v>
      </c>
      <c r="F3694" s="6" t="s">
        <v>10881</v>
      </c>
    </row>
    <row r="3695">
      <c r="A3695" s="5" t="s">
        <v>37</v>
      </c>
      <c r="B3695" s="5" t="s">
        <v>439</v>
      </c>
      <c r="C3695" s="5" t="s">
        <v>10882</v>
      </c>
      <c r="D3695" s="5" t="s">
        <v>468</v>
      </c>
      <c r="E3695" s="5" t="s">
        <v>10883</v>
      </c>
      <c r="F3695" s="6" t="s">
        <v>10884</v>
      </c>
    </row>
    <row r="3696">
      <c r="A3696" s="5" t="s">
        <v>37</v>
      </c>
      <c r="B3696" s="5" t="s">
        <v>439</v>
      </c>
      <c r="C3696" s="5" t="s">
        <v>10885</v>
      </c>
      <c r="D3696" s="5" t="s">
        <v>468</v>
      </c>
      <c r="E3696" s="5" t="s">
        <v>10886</v>
      </c>
      <c r="F3696" s="6" t="s">
        <v>10887</v>
      </c>
    </row>
    <row r="3697">
      <c r="A3697" s="5" t="s">
        <v>37</v>
      </c>
      <c r="B3697" s="5" t="s">
        <v>439</v>
      </c>
      <c r="C3697" s="5" t="s">
        <v>10888</v>
      </c>
      <c r="D3697" s="5" t="s">
        <v>468</v>
      </c>
      <c r="E3697" s="5"/>
      <c r="F3697" s="6" t="s">
        <v>10889</v>
      </c>
    </row>
    <row r="3698">
      <c r="A3698" s="5" t="s">
        <v>37</v>
      </c>
      <c r="B3698" s="5" t="s">
        <v>439</v>
      </c>
      <c r="C3698" s="5" t="s">
        <v>10890</v>
      </c>
      <c r="D3698" s="5" t="s">
        <v>468</v>
      </c>
      <c r="E3698" s="5" t="s">
        <v>10891</v>
      </c>
      <c r="F3698" s="6" t="s">
        <v>10892</v>
      </c>
    </row>
    <row r="3699">
      <c r="A3699" s="5" t="s">
        <v>37</v>
      </c>
      <c r="B3699" s="5" t="s">
        <v>439</v>
      </c>
      <c r="C3699" s="5" t="s">
        <v>10893</v>
      </c>
      <c r="D3699" s="5" t="s">
        <v>468</v>
      </c>
      <c r="E3699" s="5" t="s">
        <v>10894</v>
      </c>
      <c r="F3699" s="6" t="s">
        <v>10895</v>
      </c>
    </row>
    <row r="3700">
      <c r="A3700" s="5" t="s">
        <v>37</v>
      </c>
      <c r="B3700" s="5" t="s">
        <v>439</v>
      </c>
      <c r="C3700" s="5" t="s">
        <v>10896</v>
      </c>
      <c r="D3700" s="5" t="s">
        <v>468</v>
      </c>
      <c r="E3700" s="5" t="s">
        <v>10897</v>
      </c>
      <c r="F3700" s="6" t="s">
        <v>10898</v>
      </c>
    </row>
    <row r="3701">
      <c r="A3701" s="5" t="s">
        <v>37</v>
      </c>
      <c r="B3701" s="5" t="s">
        <v>439</v>
      </c>
      <c r="C3701" s="5" t="s">
        <v>10899</v>
      </c>
      <c r="D3701" s="5" t="s">
        <v>468</v>
      </c>
      <c r="E3701" s="5" t="s">
        <v>10900</v>
      </c>
      <c r="F3701" s="6" t="s">
        <v>10901</v>
      </c>
    </row>
    <row r="3702">
      <c r="A3702" s="5" t="s">
        <v>37</v>
      </c>
      <c r="B3702" s="5" t="s">
        <v>439</v>
      </c>
      <c r="C3702" s="5" t="s">
        <v>10902</v>
      </c>
      <c r="D3702" s="5" t="s">
        <v>548</v>
      </c>
      <c r="E3702" s="5" t="s">
        <v>10903</v>
      </c>
      <c r="F3702" s="6" t="s">
        <v>10904</v>
      </c>
    </row>
    <row r="3703">
      <c r="A3703" s="5" t="s">
        <v>37</v>
      </c>
      <c r="B3703" s="5" t="s">
        <v>439</v>
      </c>
      <c r="C3703" s="5" t="s">
        <v>10905</v>
      </c>
      <c r="D3703" s="5" t="s">
        <v>468</v>
      </c>
      <c r="E3703" s="5" t="s">
        <v>10906</v>
      </c>
      <c r="F3703" s="6" t="s">
        <v>10907</v>
      </c>
    </row>
    <row r="3704">
      <c r="A3704" s="5" t="s">
        <v>37</v>
      </c>
      <c r="B3704" s="5" t="s">
        <v>439</v>
      </c>
      <c r="C3704" s="5" t="s">
        <v>10908</v>
      </c>
      <c r="D3704" s="5" t="s">
        <v>468</v>
      </c>
      <c r="E3704" s="5" t="s">
        <v>5281</v>
      </c>
      <c r="F3704" s="6" t="s">
        <v>10909</v>
      </c>
    </row>
    <row r="3705">
      <c r="A3705" s="5" t="s">
        <v>37</v>
      </c>
      <c r="B3705" s="5" t="s">
        <v>439</v>
      </c>
      <c r="C3705" s="5" t="s">
        <v>10910</v>
      </c>
      <c r="D3705" s="5" t="s">
        <v>468</v>
      </c>
      <c r="E3705" s="5" t="s">
        <v>10911</v>
      </c>
      <c r="F3705" s="6" t="s">
        <v>10912</v>
      </c>
    </row>
    <row r="3706">
      <c r="A3706" s="5" t="s">
        <v>37</v>
      </c>
      <c r="B3706" s="5" t="s">
        <v>439</v>
      </c>
      <c r="C3706" s="5" t="s">
        <v>10913</v>
      </c>
      <c r="D3706" s="5" t="s">
        <v>468</v>
      </c>
      <c r="E3706" s="5" t="s">
        <v>10914</v>
      </c>
      <c r="F3706" s="6" t="s">
        <v>10915</v>
      </c>
    </row>
    <row r="3707">
      <c r="A3707" s="5" t="s">
        <v>37</v>
      </c>
      <c r="B3707" s="5" t="s">
        <v>439</v>
      </c>
      <c r="C3707" s="5" t="s">
        <v>10916</v>
      </c>
      <c r="D3707" s="5" t="s">
        <v>468</v>
      </c>
      <c r="E3707" s="5" t="s">
        <v>10917</v>
      </c>
      <c r="F3707" s="6" t="s">
        <v>10918</v>
      </c>
    </row>
    <row r="3708">
      <c r="A3708" s="5" t="s">
        <v>37</v>
      </c>
      <c r="B3708" s="5" t="s">
        <v>439</v>
      </c>
      <c r="C3708" s="5" t="s">
        <v>10919</v>
      </c>
      <c r="D3708" s="5" t="s">
        <v>468</v>
      </c>
      <c r="E3708" s="5" t="s">
        <v>10920</v>
      </c>
      <c r="F3708" s="6" t="s">
        <v>10921</v>
      </c>
    </row>
    <row r="3709">
      <c r="A3709" s="5" t="s">
        <v>37</v>
      </c>
      <c r="B3709" s="5" t="s">
        <v>439</v>
      </c>
      <c r="C3709" s="5" t="s">
        <v>10922</v>
      </c>
      <c r="D3709" s="5" t="s">
        <v>468</v>
      </c>
      <c r="E3709" s="5" t="s">
        <v>10923</v>
      </c>
      <c r="F3709" s="6" t="s">
        <v>10924</v>
      </c>
    </row>
    <row r="3710">
      <c r="A3710" s="5" t="s">
        <v>37</v>
      </c>
      <c r="B3710" s="5" t="s">
        <v>439</v>
      </c>
      <c r="C3710" s="5" t="s">
        <v>10925</v>
      </c>
      <c r="D3710" s="5" t="s">
        <v>468</v>
      </c>
      <c r="E3710" s="5" t="s">
        <v>10926</v>
      </c>
      <c r="F3710" s="6" t="s">
        <v>10927</v>
      </c>
    </row>
    <row r="3711">
      <c r="A3711" s="5" t="s">
        <v>37</v>
      </c>
      <c r="B3711" s="5" t="s">
        <v>439</v>
      </c>
      <c r="C3711" s="5" t="s">
        <v>10928</v>
      </c>
      <c r="D3711" s="5" t="s">
        <v>468</v>
      </c>
      <c r="E3711" s="5"/>
      <c r="F3711" s="6" t="s">
        <v>10929</v>
      </c>
    </row>
    <row r="3712">
      <c r="A3712" s="5" t="s">
        <v>37</v>
      </c>
      <c r="B3712" s="5" t="s">
        <v>439</v>
      </c>
      <c r="C3712" s="5" t="s">
        <v>10930</v>
      </c>
      <c r="D3712" s="5" t="s">
        <v>468</v>
      </c>
      <c r="E3712" s="5" t="s">
        <v>10931</v>
      </c>
      <c r="F3712" s="6" t="s">
        <v>10932</v>
      </c>
    </row>
    <row r="3713">
      <c r="A3713" s="5" t="s">
        <v>37</v>
      </c>
      <c r="B3713" s="5" t="s">
        <v>439</v>
      </c>
      <c r="C3713" s="5" t="s">
        <v>10933</v>
      </c>
      <c r="D3713" s="5" t="s">
        <v>468</v>
      </c>
      <c r="E3713" s="5" t="s">
        <v>10934</v>
      </c>
      <c r="F3713" s="6" t="s">
        <v>10935</v>
      </c>
    </row>
    <row r="3714">
      <c r="A3714" s="5" t="s">
        <v>37</v>
      </c>
      <c r="B3714" s="5" t="s">
        <v>439</v>
      </c>
      <c r="C3714" s="5" t="s">
        <v>10936</v>
      </c>
      <c r="D3714" s="5" t="s">
        <v>468</v>
      </c>
      <c r="E3714" s="5" t="s">
        <v>10937</v>
      </c>
      <c r="F3714" s="6" t="s">
        <v>10938</v>
      </c>
    </row>
    <row r="3715">
      <c r="A3715" s="5" t="s">
        <v>37</v>
      </c>
      <c r="B3715" s="5" t="s">
        <v>439</v>
      </c>
      <c r="C3715" s="5" t="s">
        <v>10939</v>
      </c>
      <c r="D3715" s="5" t="s">
        <v>548</v>
      </c>
      <c r="E3715" s="5"/>
      <c r="F3715" s="6" t="s">
        <v>10940</v>
      </c>
    </row>
    <row r="3716">
      <c r="A3716" s="5" t="s">
        <v>37</v>
      </c>
      <c r="B3716" s="5" t="s">
        <v>440</v>
      </c>
      <c r="C3716" s="5" t="s">
        <v>10941</v>
      </c>
      <c r="D3716" s="5" t="s">
        <v>468</v>
      </c>
      <c r="E3716" s="5" t="s">
        <v>10942</v>
      </c>
      <c r="F3716" s="6" t="s">
        <v>10943</v>
      </c>
    </row>
    <row r="3717">
      <c r="A3717" s="5" t="s">
        <v>37</v>
      </c>
      <c r="B3717" s="5" t="s">
        <v>440</v>
      </c>
      <c r="C3717" s="5" t="s">
        <v>10944</v>
      </c>
      <c r="D3717" s="5" t="s">
        <v>468</v>
      </c>
      <c r="E3717" s="5" t="s">
        <v>10945</v>
      </c>
      <c r="F3717" s="6" t="s">
        <v>10946</v>
      </c>
    </row>
    <row r="3718">
      <c r="A3718" s="5" t="s">
        <v>37</v>
      </c>
      <c r="B3718" s="5" t="s">
        <v>440</v>
      </c>
      <c r="C3718" s="5" t="s">
        <v>10947</v>
      </c>
      <c r="D3718" s="5" t="s">
        <v>548</v>
      </c>
      <c r="E3718" s="5" t="s">
        <v>10948</v>
      </c>
      <c r="F3718" s="6" t="s">
        <v>10949</v>
      </c>
    </row>
    <row r="3719">
      <c r="A3719" s="5" t="s">
        <v>37</v>
      </c>
      <c r="B3719" s="5" t="s">
        <v>440</v>
      </c>
      <c r="C3719" s="5" t="s">
        <v>10950</v>
      </c>
      <c r="D3719" s="5" t="s">
        <v>468</v>
      </c>
      <c r="E3719" s="5" t="s">
        <v>10951</v>
      </c>
      <c r="F3719" s="6" t="s">
        <v>10952</v>
      </c>
    </row>
    <row r="3720">
      <c r="A3720" s="5" t="s">
        <v>37</v>
      </c>
      <c r="B3720" s="5" t="s">
        <v>440</v>
      </c>
      <c r="C3720" s="5" t="s">
        <v>10953</v>
      </c>
      <c r="D3720" s="5" t="s">
        <v>468</v>
      </c>
      <c r="E3720" s="5" t="s">
        <v>10954</v>
      </c>
      <c r="F3720" s="6" t="s">
        <v>10955</v>
      </c>
    </row>
    <row r="3721">
      <c r="A3721" s="5" t="s">
        <v>37</v>
      </c>
      <c r="B3721" s="5" t="s">
        <v>440</v>
      </c>
      <c r="C3721" s="5" t="s">
        <v>10956</v>
      </c>
      <c r="D3721" s="5" t="s">
        <v>468</v>
      </c>
      <c r="E3721" s="5" t="s">
        <v>10957</v>
      </c>
      <c r="F3721" s="6" t="s">
        <v>10958</v>
      </c>
    </row>
    <row r="3722">
      <c r="A3722" s="5" t="s">
        <v>37</v>
      </c>
      <c r="B3722" s="5" t="s">
        <v>440</v>
      </c>
      <c r="C3722" s="5" t="s">
        <v>10959</v>
      </c>
      <c r="D3722" s="5" t="s">
        <v>468</v>
      </c>
      <c r="E3722" s="5" t="s">
        <v>10960</v>
      </c>
      <c r="F3722" s="6" t="s">
        <v>10961</v>
      </c>
    </row>
    <row r="3723">
      <c r="A3723" s="5" t="s">
        <v>37</v>
      </c>
      <c r="B3723" s="5" t="s">
        <v>440</v>
      </c>
      <c r="C3723" s="5" t="s">
        <v>10962</v>
      </c>
      <c r="D3723" s="5" t="s">
        <v>468</v>
      </c>
      <c r="E3723" s="5" t="s">
        <v>10963</v>
      </c>
      <c r="F3723" s="6" t="s">
        <v>10964</v>
      </c>
    </row>
    <row r="3724">
      <c r="A3724" s="5" t="s">
        <v>37</v>
      </c>
      <c r="B3724" s="5" t="s">
        <v>440</v>
      </c>
      <c r="C3724" s="5" t="s">
        <v>10965</v>
      </c>
      <c r="D3724" s="5" t="s">
        <v>468</v>
      </c>
      <c r="E3724" s="5" t="s">
        <v>10966</v>
      </c>
      <c r="F3724" s="6" t="s">
        <v>10967</v>
      </c>
    </row>
    <row r="3725">
      <c r="A3725" s="5" t="s">
        <v>37</v>
      </c>
      <c r="B3725" s="5" t="s">
        <v>440</v>
      </c>
      <c r="C3725" s="5" t="s">
        <v>10968</v>
      </c>
      <c r="D3725" s="5" t="s">
        <v>468</v>
      </c>
      <c r="E3725" s="5" t="s">
        <v>751</v>
      </c>
      <c r="F3725" s="6" t="s">
        <v>10969</v>
      </c>
    </row>
    <row r="3726">
      <c r="A3726" s="5" t="s">
        <v>37</v>
      </c>
      <c r="B3726" s="5" t="s">
        <v>440</v>
      </c>
      <c r="C3726" s="5" t="s">
        <v>10970</v>
      </c>
      <c r="D3726" s="5" t="s">
        <v>468</v>
      </c>
      <c r="E3726" s="5"/>
      <c r="F3726" s="6" t="s">
        <v>10971</v>
      </c>
    </row>
    <row r="3727">
      <c r="A3727" s="5" t="s">
        <v>37</v>
      </c>
      <c r="B3727" s="5" t="s">
        <v>440</v>
      </c>
      <c r="C3727" s="5" t="s">
        <v>10972</v>
      </c>
      <c r="D3727" s="5" t="s">
        <v>468</v>
      </c>
      <c r="E3727" s="5"/>
      <c r="F3727" s="6" t="s">
        <v>10973</v>
      </c>
    </row>
    <row r="3728">
      <c r="A3728" s="5" t="s">
        <v>37</v>
      </c>
      <c r="B3728" s="5" t="s">
        <v>440</v>
      </c>
      <c r="C3728" s="5" t="s">
        <v>10974</v>
      </c>
      <c r="D3728" s="5" t="s">
        <v>468</v>
      </c>
      <c r="E3728" s="5" t="s">
        <v>10975</v>
      </c>
      <c r="F3728" s="6" t="s">
        <v>10976</v>
      </c>
    </row>
    <row r="3729">
      <c r="A3729" s="5" t="s">
        <v>37</v>
      </c>
      <c r="B3729" s="5" t="s">
        <v>440</v>
      </c>
      <c r="C3729" s="5" t="s">
        <v>10977</v>
      </c>
      <c r="D3729" s="5" t="s">
        <v>468</v>
      </c>
      <c r="E3729" s="5" t="s">
        <v>10978</v>
      </c>
      <c r="F3729" s="6" t="s">
        <v>10979</v>
      </c>
    </row>
    <row r="3730">
      <c r="A3730" s="5" t="s">
        <v>37</v>
      </c>
      <c r="B3730" s="5" t="s">
        <v>440</v>
      </c>
      <c r="C3730" s="5" t="s">
        <v>10980</v>
      </c>
      <c r="D3730" s="5" t="s">
        <v>468</v>
      </c>
      <c r="E3730" s="5" t="s">
        <v>10981</v>
      </c>
      <c r="F3730" s="6" t="s">
        <v>10982</v>
      </c>
    </row>
    <row r="3731">
      <c r="A3731" s="5" t="s">
        <v>37</v>
      </c>
      <c r="B3731" s="5" t="s">
        <v>440</v>
      </c>
      <c r="C3731" s="5" t="s">
        <v>10983</v>
      </c>
      <c r="D3731" s="5" t="s">
        <v>458</v>
      </c>
      <c r="E3731" s="5"/>
      <c r="F3731" s="6" t="s">
        <v>10984</v>
      </c>
    </row>
    <row r="3732">
      <c r="A3732" s="5" t="s">
        <v>37</v>
      </c>
      <c r="B3732" s="5" t="s">
        <v>440</v>
      </c>
      <c r="C3732" s="5" t="s">
        <v>10985</v>
      </c>
      <c r="D3732" s="5" t="s">
        <v>468</v>
      </c>
      <c r="E3732" s="5"/>
      <c r="F3732" s="6" t="s">
        <v>10986</v>
      </c>
    </row>
    <row r="3733">
      <c r="A3733" s="5" t="s">
        <v>37</v>
      </c>
      <c r="B3733" s="5" t="s">
        <v>440</v>
      </c>
      <c r="C3733" s="5" t="s">
        <v>10987</v>
      </c>
      <c r="D3733" s="5" t="s">
        <v>468</v>
      </c>
      <c r="E3733" s="5" t="s">
        <v>10988</v>
      </c>
      <c r="F3733" s="6" t="s">
        <v>10989</v>
      </c>
    </row>
    <row r="3734">
      <c r="A3734" s="5" t="s">
        <v>37</v>
      </c>
      <c r="B3734" s="5" t="s">
        <v>440</v>
      </c>
      <c r="C3734" s="5" t="s">
        <v>10990</v>
      </c>
      <c r="D3734" s="5" t="s">
        <v>468</v>
      </c>
      <c r="E3734" s="5" t="s">
        <v>10991</v>
      </c>
      <c r="F3734" s="6" t="s">
        <v>10992</v>
      </c>
    </row>
    <row r="3735">
      <c r="A3735" s="5" t="s">
        <v>37</v>
      </c>
      <c r="B3735" s="5" t="s">
        <v>440</v>
      </c>
      <c r="C3735" s="5" t="s">
        <v>10993</v>
      </c>
      <c r="D3735" s="5" t="s">
        <v>468</v>
      </c>
      <c r="E3735" s="5"/>
      <c r="F3735" s="6" t="s">
        <v>10994</v>
      </c>
    </row>
    <row r="3736">
      <c r="A3736" s="5" t="s">
        <v>37</v>
      </c>
      <c r="B3736" s="5" t="s">
        <v>440</v>
      </c>
      <c r="C3736" s="5" t="s">
        <v>10995</v>
      </c>
      <c r="D3736" s="5" t="s">
        <v>468</v>
      </c>
      <c r="E3736" s="5" t="s">
        <v>10996</v>
      </c>
      <c r="F3736" s="6" t="s">
        <v>10997</v>
      </c>
    </row>
    <row r="3737">
      <c r="A3737" s="5" t="s">
        <v>37</v>
      </c>
      <c r="B3737" s="5" t="s">
        <v>440</v>
      </c>
      <c r="C3737" s="5" t="s">
        <v>10998</v>
      </c>
      <c r="D3737" s="5" t="s">
        <v>468</v>
      </c>
      <c r="E3737" s="5" t="s">
        <v>10999</v>
      </c>
      <c r="F3737" s="6" t="s">
        <v>11000</v>
      </c>
    </row>
    <row r="3738">
      <c r="A3738" s="5" t="s">
        <v>37</v>
      </c>
      <c r="B3738" s="5" t="s">
        <v>440</v>
      </c>
      <c r="C3738" s="5" t="s">
        <v>11001</v>
      </c>
      <c r="D3738" s="5" t="s">
        <v>468</v>
      </c>
      <c r="E3738" s="5"/>
      <c r="F3738" s="6" t="s">
        <v>11002</v>
      </c>
    </row>
    <row r="3739">
      <c r="A3739" s="5" t="s">
        <v>37</v>
      </c>
      <c r="B3739" s="5" t="s">
        <v>440</v>
      </c>
      <c r="C3739" s="5" t="s">
        <v>11003</v>
      </c>
      <c r="D3739" s="5" t="s">
        <v>468</v>
      </c>
      <c r="E3739" s="5" t="s">
        <v>11004</v>
      </c>
      <c r="F3739" s="6" t="s">
        <v>11005</v>
      </c>
    </row>
    <row r="3740">
      <c r="A3740" s="5" t="s">
        <v>37</v>
      </c>
      <c r="B3740" s="5" t="s">
        <v>440</v>
      </c>
      <c r="C3740" s="5" t="s">
        <v>11006</v>
      </c>
      <c r="D3740" s="5" t="s">
        <v>458</v>
      </c>
      <c r="E3740" s="5" t="s">
        <v>11007</v>
      </c>
      <c r="F3740" s="6" t="s">
        <v>11008</v>
      </c>
    </row>
    <row r="3741">
      <c r="A3741" s="5" t="s">
        <v>37</v>
      </c>
      <c r="B3741" s="5" t="s">
        <v>440</v>
      </c>
      <c r="C3741" s="5" t="s">
        <v>11009</v>
      </c>
      <c r="D3741" s="5" t="s">
        <v>468</v>
      </c>
      <c r="E3741" s="5" t="s">
        <v>11010</v>
      </c>
      <c r="F3741" s="6" t="s">
        <v>11011</v>
      </c>
    </row>
    <row r="3742">
      <c r="A3742" s="5" t="s">
        <v>37</v>
      </c>
      <c r="B3742" s="5" t="s">
        <v>440</v>
      </c>
      <c r="C3742" s="5" t="s">
        <v>11012</v>
      </c>
      <c r="D3742" s="5" t="s">
        <v>468</v>
      </c>
      <c r="E3742" s="5" t="s">
        <v>11013</v>
      </c>
      <c r="F3742" s="6" t="s">
        <v>11014</v>
      </c>
    </row>
    <row r="3743">
      <c r="A3743" s="5" t="s">
        <v>37</v>
      </c>
      <c r="B3743" s="5" t="s">
        <v>440</v>
      </c>
      <c r="C3743" s="5" t="s">
        <v>11015</v>
      </c>
      <c r="D3743" s="5" t="s">
        <v>468</v>
      </c>
      <c r="E3743" s="5" t="s">
        <v>10981</v>
      </c>
      <c r="F3743" s="6" t="s">
        <v>11016</v>
      </c>
    </row>
    <row r="3744">
      <c r="A3744" s="5" t="s">
        <v>37</v>
      </c>
      <c r="B3744" s="5" t="s">
        <v>440</v>
      </c>
      <c r="C3744" s="5" t="s">
        <v>11017</v>
      </c>
      <c r="D3744" s="5" t="s">
        <v>468</v>
      </c>
      <c r="E3744" s="5" t="s">
        <v>11018</v>
      </c>
      <c r="F3744" s="6" t="s">
        <v>11019</v>
      </c>
    </row>
    <row r="3745">
      <c r="A3745" s="5" t="s">
        <v>37</v>
      </c>
      <c r="B3745" s="5" t="s">
        <v>440</v>
      </c>
      <c r="C3745" s="5" t="s">
        <v>11020</v>
      </c>
      <c r="D3745" s="5" t="s">
        <v>458</v>
      </c>
      <c r="E3745" s="5" t="s">
        <v>11021</v>
      </c>
      <c r="F3745" s="6" t="s">
        <v>11022</v>
      </c>
    </row>
    <row r="3746">
      <c r="A3746" s="5" t="s">
        <v>37</v>
      </c>
      <c r="B3746" s="5" t="s">
        <v>440</v>
      </c>
      <c r="C3746" s="5" t="s">
        <v>11023</v>
      </c>
      <c r="D3746" s="5" t="s">
        <v>468</v>
      </c>
      <c r="E3746" s="5" t="s">
        <v>11024</v>
      </c>
      <c r="F3746" s="6" t="s">
        <v>11025</v>
      </c>
    </row>
    <row r="3747">
      <c r="A3747" s="5" t="s">
        <v>37</v>
      </c>
      <c r="B3747" s="5" t="s">
        <v>440</v>
      </c>
      <c r="C3747" s="5" t="s">
        <v>11026</v>
      </c>
      <c r="D3747" s="5" t="s">
        <v>468</v>
      </c>
      <c r="E3747" s="5" t="s">
        <v>11027</v>
      </c>
      <c r="F3747" s="6" t="s">
        <v>11028</v>
      </c>
    </row>
    <row r="3748">
      <c r="A3748" s="5" t="s">
        <v>37</v>
      </c>
      <c r="B3748" s="5" t="s">
        <v>440</v>
      </c>
      <c r="C3748" s="5" t="s">
        <v>11029</v>
      </c>
      <c r="D3748" s="5" t="s">
        <v>468</v>
      </c>
      <c r="E3748" s="5" t="s">
        <v>11030</v>
      </c>
      <c r="F3748" s="6" t="s">
        <v>11031</v>
      </c>
    </row>
    <row r="3749">
      <c r="A3749" s="5" t="s">
        <v>37</v>
      </c>
      <c r="B3749" s="5" t="s">
        <v>440</v>
      </c>
      <c r="C3749" s="5" t="s">
        <v>11032</v>
      </c>
      <c r="D3749" s="5" t="s">
        <v>468</v>
      </c>
      <c r="E3749" s="5"/>
      <c r="F3749" s="6" t="s">
        <v>11033</v>
      </c>
    </row>
    <row r="3750">
      <c r="A3750" s="5" t="s">
        <v>37</v>
      </c>
      <c r="B3750" s="5" t="s">
        <v>440</v>
      </c>
      <c r="C3750" s="5" t="s">
        <v>11034</v>
      </c>
      <c r="D3750" s="5" t="s">
        <v>468</v>
      </c>
      <c r="E3750" s="5" t="s">
        <v>11035</v>
      </c>
      <c r="F3750" s="6" t="s">
        <v>11036</v>
      </c>
    </row>
    <row r="3751">
      <c r="A3751" s="5" t="s">
        <v>37</v>
      </c>
      <c r="B3751" s="5" t="s">
        <v>440</v>
      </c>
      <c r="C3751" s="5" t="s">
        <v>11037</v>
      </c>
      <c r="D3751" s="5" t="s">
        <v>468</v>
      </c>
      <c r="E3751" s="5" t="s">
        <v>11038</v>
      </c>
      <c r="F3751" s="6" t="s">
        <v>11039</v>
      </c>
    </row>
    <row r="3752">
      <c r="A3752" s="5" t="s">
        <v>37</v>
      </c>
      <c r="B3752" s="5" t="s">
        <v>440</v>
      </c>
      <c r="C3752" s="5" t="s">
        <v>11040</v>
      </c>
      <c r="D3752" s="5" t="s">
        <v>468</v>
      </c>
      <c r="E3752" s="5" t="s">
        <v>11041</v>
      </c>
      <c r="F3752" s="6" t="s">
        <v>11042</v>
      </c>
    </row>
    <row r="3753">
      <c r="A3753" s="5" t="s">
        <v>37</v>
      </c>
      <c r="B3753" s="5" t="s">
        <v>440</v>
      </c>
      <c r="C3753" s="5" t="s">
        <v>11043</v>
      </c>
      <c r="D3753" s="5" t="s">
        <v>468</v>
      </c>
      <c r="E3753" s="5" t="s">
        <v>11044</v>
      </c>
      <c r="F3753" s="6" t="s">
        <v>11045</v>
      </c>
    </row>
    <row r="3754">
      <c r="A3754" s="5" t="s">
        <v>38</v>
      </c>
      <c r="B3754" s="5" t="s">
        <v>441</v>
      </c>
      <c r="C3754" s="5" t="s">
        <v>11046</v>
      </c>
      <c r="D3754" s="5" t="s">
        <v>468</v>
      </c>
      <c r="E3754" s="5" t="s">
        <v>11047</v>
      </c>
      <c r="F3754" s="6" t="s">
        <v>11048</v>
      </c>
    </row>
    <row r="3755">
      <c r="A3755" s="5" t="s">
        <v>38</v>
      </c>
      <c r="B3755" s="5" t="s">
        <v>441</v>
      </c>
      <c r="C3755" s="5" t="s">
        <v>11049</v>
      </c>
      <c r="D3755" s="5" t="s">
        <v>468</v>
      </c>
      <c r="E3755" s="5" t="s">
        <v>11050</v>
      </c>
      <c r="F3755" s="6" t="s">
        <v>11051</v>
      </c>
    </row>
    <row r="3756">
      <c r="A3756" s="5" t="s">
        <v>38</v>
      </c>
      <c r="B3756" s="5" t="s">
        <v>441</v>
      </c>
      <c r="C3756" s="5" t="s">
        <v>11052</v>
      </c>
      <c r="D3756" s="5" t="s">
        <v>548</v>
      </c>
      <c r="E3756" s="5"/>
      <c r="F3756" s="6" t="s">
        <v>11053</v>
      </c>
    </row>
    <row r="3757">
      <c r="A3757" s="5" t="s">
        <v>38</v>
      </c>
      <c r="B3757" s="5" t="s">
        <v>441</v>
      </c>
      <c r="C3757" s="5" t="s">
        <v>11054</v>
      </c>
      <c r="D3757" s="5" t="s">
        <v>468</v>
      </c>
      <c r="E3757" s="5" t="s">
        <v>11055</v>
      </c>
      <c r="F3757" s="6" t="s">
        <v>11056</v>
      </c>
    </row>
    <row r="3758">
      <c r="A3758" s="5" t="s">
        <v>38</v>
      </c>
      <c r="B3758" s="5" t="s">
        <v>441</v>
      </c>
      <c r="C3758" s="5" t="s">
        <v>11057</v>
      </c>
      <c r="D3758" s="5" t="s">
        <v>468</v>
      </c>
      <c r="E3758" s="5"/>
      <c r="F3758" s="6" t="s">
        <v>11058</v>
      </c>
    </row>
    <row r="3759">
      <c r="A3759" s="5" t="s">
        <v>38</v>
      </c>
      <c r="B3759" s="5" t="s">
        <v>441</v>
      </c>
      <c r="C3759" s="5" t="s">
        <v>11059</v>
      </c>
      <c r="D3759" s="5" t="s">
        <v>468</v>
      </c>
      <c r="E3759" s="5" t="s">
        <v>2730</v>
      </c>
      <c r="F3759" s="6" t="s">
        <v>11060</v>
      </c>
    </row>
    <row r="3760">
      <c r="A3760" s="5" t="s">
        <v>38</v>
      </c>
      <c r="B3760" s="5" t="s">
        <v>441</v>
      </c>
      <c r="C3760" s="5" t="s">
        <v>11061</v>
      </c>
      <c r="D3760" s="5" t="s">
        <v>468</v>
      </c>
      <c r="E3760" s="5" t="s">
        <v>11062</v>
      </c>
      <c r="F3760" s="6" t="s">
        <v>11063</v>
      </c>
    </row>
    <row r="3761">
      <c r="A3761" s="5" t="s">
        <v>38</v>
      </c>
      <c r="B3761" s="5" t="s">
        <v>442</v>
      </c>
      <c r="C3761" s="5" t="s">
        <v>11064</v>
      </c>
      <c r="D3761" s="5" t="s">
        <v>468</v>
      </c>
      <c r="E3761" s="5" t="s">
        <v>11065</v>
      </c>
      <c r="F3761" s="6" t="s">
        <v>11066</v>
      </c>
    </row>
    <row r="3762">
      <c r="A3762" s="5" t="s">
        <v>38</v>
      </c>
      <c r="B3762" s="5" t="s">
        <v>442</v>
      </c>
      <c r="C3762" s="5" t="s">
        <v>11067</v>
      </c>
      <c r="D3762" s="5" t="s">
        <v>468</v>
      </c>
      <c r="E3762" s="5" t="s">
        <v>11068</v>
      </c>
      <c r="F3762" s="6" t="s">
        <v>11069</v>
      </c>
    </row>
    <row r="3763">
      <c r="A3763" s="5" t="s">
        <v>38</v>
      </c>
      <c r="B3763" s="5" t="s">
        <v>442</v>
      </c>
      <c r="C3763" s="5" t="s">
        <v>11070</v>
      </c>
      <c r="D3763" s="5" t="s">
        <v>468</v>
      </c>
      <c r="E3763" s="5"/>
      <c r="F3763" s="6" t="s">
        <v>11071</v>
      </c>
    </row>
    <row r="3764">
      <c r="A3764" s="5" t="s">
        <v>38</v>
      </c>
      <c r="B3764" s="5" t="s">
        <v>442</v>
      </c>
      <c r="C3764" s="5" t="s">
        <v>11072</v>
      </c>
      <c r="D3764" s="5" t="s">
        <v>458</v>
      </c>
      <c r="E3764" s="5"/>
      <c r="F3764" s="6" t="s">
        <v>11073</v>
      </c>
    </row>
    <row r="3765">
      <c r="A3765" s="5" t="s">
        <v>38</v>
      </c>
      <c r="B3765" s="5" t="s">
        <v>443</v>
      </c>
      <c r="C3765" s="5" t="s">
        <v>11074</v>
      </c>
      <c r="D3765" s="5" t="s">
        <v>468</v>
      </c>
      <c r="E3765" s="5" t="s">
        <v>11075</v>
      </c>
      <c r="F3765" s="6" t="s">
        <v>11076</v>
      </c>
    </row>
    <row r="3766">
      <c r="A3766" s="5" t="s">
        <v>38</v>
      </c>
      <c r="B3766" s="5" t="s">
        <v>444</v>
      </c>
      <c r="C3766" s="5" t="s">
        <v>11077</v>
      </c>
      <c r="D3766" s="5" t="s">
        <v>468</v>
      </c>
      <c r="E3766" s="5" t="s">
        <v>11078</v>
      </c>
      <c r="F3766" s="6" t="s">
        <v>11079</v>
      </c>
    </row>
    <row r="3767">
      <c r="A3767" s="5" t="s">
        <v>38</v>
      </c>
      <c r="B3767" s="5" t="s">
        <v>444</v>
      </c>
      <c r="C3767" s="5" t="s">
        <v>11080</v>
      </c>
      <c r="D3767" s="5" t="s">
        <v>468</v>
      </c>
      <c r="E3767" s="5" t="s">
        <v>11081</v>
      </c>
      <c r="F3767" s="6" t="s">
        <v>11082</v>
      </c>
    </row>
    <row r="3768">
      <c r="A3768" s="5" t="s">
        <v>38</v>
      </c>
      <c r="B3768" s="5" t="s">
        <v>444</v>
      </c>
      <c r="C3768" s="5" t="s">
        <v>11083</v>
      </c>
      <c r="D3768" s="5" t="s">
        <v>468</v>
      </c>
      <c r="E3768" s="5" t="s">
        <v>11084</v>
      </c>
      <c r="F3768" s="6" t="s">
        <v>11085</v>
      </c>
    </row>
    <row r="3769">
      <c r="A3769" s="5" t="s">
        <v>38</v>
      </c>
      <c r="B3769" s="5" t="s">
        <v>444</v>
      </c>
      <c r="C3769" s="5" t="s">
        <v>11086</v>
      </c>
      <c r="D3769" s="5" t="s">
        <v>468</v>
      </c>
      <c r="E3769" s="5" t="s">
        <v>11087</v>
      </c>
      <c r="F3769" s="6" t="s">
        <v>11088</v>
      </c>
    </row>
    <row r="3770">
      <c r="A3770" s="5" t="s">
        <v>38</v>
      </c>
      <c r="B3770" s="5" t="s">
        <v>444</v>
      </c>
      <c r="C3770" s="5" t="s">
        <v>11089</v>
      </c>
      <c r="D3770" s="5" t="s">
        <v>468</v>
      </c>
      <c r="E3770" s="5" t="s">
        <v>11090</v>
      </c>
      <c r="F3770" s="6" t="s">
        <v>11091</v>
      </c>
    </row>
    <row r="3771">
      <c r="A3771" s="5" t="s">
        <v>39</v>
      </c>
      <c r="B3771" s="5" t="s">
        <v>445</v>
      </c>
      <c r="C3771" s="5" t="s">
        <v>11092</v>
      </c>
      <c r="D3771" s="5" t="s">
        <v>468</v>
      </c>
      <c r="E3771" s="5" t="s">
        <v>11093</v>
      </c>
      <c r="F3771" s="6" t="s">
        <v>11094</v>
      </c>
    </row>
    <row r="3772">
      <c r="A3772" s="5" t="s">
        <v>39</v>
      </c>
      <c r="B3772" s="5" t="s">
        <v>445</v>
      </c>
      <c r="C3772" s="5" t="s">
        <v>11095</v>
      </c>
      <c r="D3772" s="5" t="s">
        <v>468</v>
      </c>
      <c r="E3772" s="5" t="s">
        <v>11096</v>
      </c>
      <c r="F3772" s="6" t="s">
        <v>11097</v>
      </c>
    </row>
    <row r="3773">
      <c r="A3773" s="5" t="s">
        <v>39</v>
      </c>
      <c r="B3773" s="5" t="s">
        <v>445</v>
      </c>
      <c r="C3773" s="5" t="s">
        <v>11098</v>
      </c>
      <c r="D3773" s="5" t="s">
        <v>468</v>
      </c>
      <c r="E3773" s="5" t="s">
        <v>11099</v>
      </c>
      <c r="F3773" s="6" t="s">
        <v>11100</v>
      </c>
    </row>
    <row r="3774">
      <c r="A3774" s="5" t="s">
        <v>39</v>
      </c>
      <c r="B3774" s="5" t="s">
        <v>445</v>
      </c>
      <c r="C3774" s="5" t="s">
        <v>11101</v>
      </c>
      <c r="D3774" s="5" t="s">
        <v>468</v>
      </c>
      <c r="E3774" s="5" t="s">
        <v>11102</v>
      </c>
      <c r="F3774" s="6" t="s">
        <v>11103</v>
      </c>
    </row>
    <row r="3775">
      <c r="A3775" s="5" t="s">
        <v>39</v>
      </c>
      <c r="B3775" s="5" t="s">
        <v>445</v>
      </c>
      <c r="C3775" s="5" t="s">
        <v>11104</v>
      </c>
      <c r="D3775" s="5" t="s">
        <v>468</v>
      </c>
      <c r="E3775" s="5" t="s">
        <v>11105</v>
      </c>
      <c r="F3775" s="6" t="s">
        <v>11106</v>
      </c>
    </row>
    <row r="3776">
      <c r="A3776" s="5" t="s">
        <v>39</v>
      </c>
      <c r="B3776" s="5" t="s">
        <v>446</v>
      </c>
      <c r="C3776" s="5" t="s">
        <v>11107</v>
      </c>
      <c r="D3776" s="5" t="s">
        <v>458</v>
      </c>
      <c r="E3776" s="5" t="s">
        <v>11108</v>
      </c>
      <c r="F3776" s="6" t="s">
        <v>11109</v>
      </c>
    </row>
    <row r="3777">
      <c r="A3777" s="5" t="s">
        <v>39</v>
      </c>
      <c r="B3777" s="5" t="s">
        <v>447</v>
      </c>
      <c r="C3777" s="5" t="s">
        <v>11110</v>
      </c>
      <c r="D3777" s="5" t="s">
        <v>468</v>
      </c>
      <c r="E3777" s="5" t="s">
        <v>11111</v>
      </c>
      <c r="F3777" s="6" t="s">
        <v>11112</v>
      </c>
    </row>
    <row r="3778">
      <c r="A3778" s="5" t="s">
        <v>39</v>
      </c>
      <c r="B3778" s="5" t="s">
        <v>448</v>
      </c>
      <c r="C3778" s="5" t="s">
        <v>11113</v>
      </c>
      <c r="D3778" s="5" t="s">
        <v>468</v>
      </c>
      <c r="E3778" s="5"/>
      <c r="F3778" s="6" t="s">
        <v>11114</v>
      </c>
    </row>
    <row r="3779">
      <c r="A3779" s="5" t="s">
        <v>39</v>
      </c>
      <c r="B3779" s="5" t="s">
        <v>449</v>
      </c>
      <c r="C3779" s="5" t="s">
        <v>11115</v>
      </c>
      <c r="D3779" s="5" t="s">
        <v>548</v>
      </c>
      <c r="E3779" s="5" t="s">
        <v>11116</v>
      </c>
      <c r="F3779" s="6" t="s">
        <v>11117</v>
      </c>
    </row>
    <row r="3780">
      <c r="A3780" s="5" t="s">
        <v>39</v>
      </c>
      <c r="B3780" s="5" t="s">
        <v>450</v>
      </c>
      <c r="C3780" s="5" t="s">
        <v>11118</v>
      </c>
      <c r="D3780" s="5" t="s">
        <v>468</v>
      </c>
      <c r="E3780" s="5" t="s">
        <v>11119</v>
      </c>
      <c r="F3780" s="6" t="s">
        <v>11120</v>
      </c>
    </row>
    <row r="3781">
      <c r="A3781" s="5" t="s">
        <v>39</v>
      </c>
      <c r="B3781" s="5" t="s">
        <v>450</v>
      </c>
      <c r="C3781" s="5" t="s">
        <v>11121</v>
      </c>
      <c r="D3781" s="5" t="s">
        <v>458</v>
      </c>
      <c r="E3781" s="5" t="s">
        <v>11122</v>
      </c>
      <c r="F3781" s="6" t="s">
        <v>11123</v>
      </c>
    </row>
    <row r="3782">
      <c r="A3782" s="5" t="s">
        <v>39</v>
      </c>
      <c r="B3782" s="5" t="s">
        <v>450</v>
      </c>
      <c r="C3782" s="5" t="s">
        <v>11124</v>
      </c>
      <c r="D3782" s="5" t="s">
        <v>548</v>
      </c>
      <c r="E3782" s="5" t="s">
        <v>11125</v>
      </c>
      <c r="F3782" s="6" t="s">
        <v>11126</v>
      </c>
    </row>
    <row r="3783">
      <c r="A3783" s="5" t="s">
        <v>39</v>
      </c>
      <c r="B3783" s="5" t="s">
        <v>450</v>
      </c>
      <c r="C3783" s="5" t="s">
        <v>11127</v>
      </c>
      <c r="D3783" s="5" t="s">
        <v>468</v>
      </c>
      <c r="E3783" s="5" t="s">
        <v>11128</v>
      </c>
      <c r="F3783" s="6" t="s">
        <v>11129</v>
      </c>
    </row>
    <row r="3784">
      <c r="A3784" s="5" t="s">
        <v>39</v>
      </c>
      <c r="B3784" s="5" t="s">
        <v>450</v>
      </c>
      <c r="C3784" s="5" t="s">
        <v>11130</v>
      </c>
      <c r="D3784" s="5" t="s">
        <v>468</v>
      </c>
      <c r="E3784" s="5" t="s">
        <v>11131</v>
      </c>
      <c r="F3784" s="6" t="s">
        <v>11132</v>
      </c>
    </row>
    <row r="3785">
      <c r="A3785" s="5" t="s">
        <v>39</v>
      </c>
      <c r="B3785" s="5" t="s">
        <v>450</v>
      </c>
      <c r="C3785" s="5" t="s">
        <v>11133</v>
      </c>
      <c r="D3785" s="5" t="s">
        <v>468</v>
      </c>
      <c r="E3785" s="5" t="s">
        <v>11134</v>
      </c>
      <c r="F3785" s="6" t="s">
        <v>11135</v>
      </c>
    </row>
    <row r="3786">
      <c r="A3786" s="5" t="s">
        <v>39</v>
      </c>
      <c r="B3786" s="5" t="s">
        <v>450</v>
      </c>
      <c r="C3786" s="5" t="s">
        <v>11136</v>
      </c>
      <c r="D3786" s="5" t="s">
        <v>468</v>
      </c>
      <c r="E3786" s="5" t="s">
        <v>11137</v>
      </c>
      <c r="F3786" s="6" t="s">
        <v>11138</v>
      </c>
    </row>
    <row r="3787">
      <c r="A3787" s="5" t="s">
        <v>39</v>
      </c>
      <c r="B3787" s="5" t="s">
        <v>450</v>
      </c>
      <c r="C3787" s="5" t="s">
        <v>11139</v>
      </c>
      <c r="D3787" s="5" t="s">
        <v>468</v>
      </c>
      <c r="E3787" s="5" t="s">
        <v>11140</v>
      </c>
      <c r="F3787" s="6" t="s">
        <v>11141</v>
      </c>
    </row>
    <row r="3788">
      <c r="A3788" s="5" t="s">
        <v>39</v>
      </c>
      <c r="B3788" s="5" t="s">
        <v>450</v>
      </c>
      <c r="C3788" s="5" t="s">
        <v>11142</v>
      </c>
      <c r="D3788" s="5" t="s">
        <v>468</v>
      </c>
      <c r="E3788" s="5"/>
      <c r="F3788" s="6" t="s">
        <v>11143</v>
      </c>
    </row>
    <row r="3789">
      <c r="A3789" s="5" t="s">
        <v>39</v>
      </c>
      <c r="B3789" s="5" t="s">
        <v>451</v>
      </c>
      <c r="C3789" s="5" t="s">
        <v>11144</v>
      </c>
      <c r="D3789" s="5" t="s">
        <v>468</v>
      </c>
      <c r="E3789" s="5" t="s">
        <v>11145</v>
      </c>
      <c r="F3789" s="6" t="s">
        <v>11146</v>
      </c>
    </row>
    <row r="3790">
      <c r="A3790" s="5" t="s">
        <v>39</v>
      </c>
      <c r="B3790" s="5" t="s">
        <v>451</v>
      </c>
      <c r="C3790" s="5" t="s">
        <v>11147</v>
      </c>
      <c r="D3790" s="5" t="s">
        <v>468</v>
      </c>
      <c r="E3790" s="5" t="s">
        <v>11148</v>
      </c>
      <c r="F3790" s="6" t="s">
        <v>11149</v>
      </c>
    </row>
    <row r="3791">
      <c r="A3791" s="5" t="s">
        <v>39</v>
      </c>
      <c r="B3791" s="5" t="s">
        <v>451</v>
      </c>
      <c r="C3791" s="5" t="s">
        <v>11150</v>
      </c>
      <c r="D3791" s="5" t="s">
        <v>548</v>
      </c>
      <c r="E3791" s="5"/>
      <c r="F3791" s="6" t="s">
        <v>11151</v>
      </c>
    </row>
    <row r="3792">
      <c r="A3792" s="5" t="s">
        <v>39</v>
      </c>
      <c r="B3792" s="5" t="s">
        <v>452</v>
      </c>
      <c r="C3792" s="5" t="s">
        <v>11152</v>
      </c>
      <c r="D3792" s="5" t="s">
        <v>468</v>
      </c>
      <c r="E3792" s="5" t="s">
        <v>11153</v>
      </c>
      <c r="F3792" s="6" t="s">
        <v>11154</v>
      </c>
    </row>
    <row r="3793">
      <c r="A3793" s="5" t="s">
        <v>39</v>
      </c>
      <c r="B3793" s="5" t="s">
        <v>453</v>
      </c>
      <c r="C3793" s="5" t="s">
        <v>453</v>
      </c>
      <c r="D3793" s="5" t="s">
        <v>468</v>
      </c>
      <c r="E3793" s="5" t="s">
        <v>11155</v>
      </c>
      <c r="F3793" s="6" t="s">
        <v>11156</v>
      </c>
    </row>
    <row r="3794">
      <c r="A3794" s="5" t="s">
        <v>39</v>
      </c>
      <c r="B3794" s="5" t="s">
        <v>453</v>
      </c>
      <c r="C3794" s="5" t="s">
        <v>11157</v>
      </c>
      <c r="D3794" s="5" t="s">
        <v>468</v>
      </c>
      <c r="E3794" s="5" t="s">
        <v>11155</v>
      </c>
      <c r="F3794" s="6" t="s">
        <v>11158</v>
      </c>
    </row>
    <row r="3795">
      <c r="A3795" s="5" t="s">
        <v>39</v>
      </c>
      <c r="B3795" s="5" t="s">
        <v>453</v>
      </c>
      <c r="C3795" s="5" t="s">
        <v>11159</v>
      </c>
      <c r="D3795" s="5" t="s">
        <v>468</v>
      </c>
      <c r="E3795" s="5" t="s">
        <v>11160</v>
      </c>
      <c r="F3795" s="6" t="s">
        <v>11161</v>
      </c>
    </row>
    <row r="3796">
      <c r="A3796" s="5" t="s">
        <v>39</v>
      </c>
      <c r="B3796" s="5" t="s">
        <v>453</v>
      </c>
      <c r="C3796" s="5" t="s">
        <v>11162</v>
      </c>
      <c r="D3796" s="5" t="s">
        <v>468</v>
      </c>
      <c r="E3796" s="5" t="s">
        <v>11163</v>
      </c>
      <c r="F3796" s="6" t="s">
        <v>11164</v>
      </c>
    </row>
    <row r="3797">
      <c r="A3797" s="5" t="s">
        <v>39</v>
      </c>
      <c r="B3797" s="5" t="s">
        <v>453</v>
      </c>
      <c r="C3797" s="5" t="s">
        <v>11165</v>
      </c>
      <c r="D3797" s="5" t="s">
        <v>468</v>
      </c>
      <c r="E3797" s="5" t="s">
        <v>11166</v>
      </c>
      <c r="F3797" s="6" t="s">
        <v>11167</v>
      </c>
    </row>
    <row r="3798">
      <c r="A3798" s="5" t="s">
        <v>39</v>
      </c>
      <c r="B3798" s="5" t="s">
        <v>453</v>
      </c>
      <c r="C3798" s="5" t="s">
        <v>11168</v>
      </c>
      <c r="D3798" s="5" t="s">
        <v>468</v>
      </c>
      <c r="E3798" s="5" t="s">
        <v>11169</v>
      </c>
      <c r="F3798" s="6" t="s">
        <v>11170</v>
      </c>
    </row>
    <row r="3799">
      <c r="A3799" s="5" t="s">
        <v>39</v>
      </c>
      <c r="B3799" s="5" t="s">
        <v>453</v>
      </c>
      <c r="C3799" s="5" t="s">
        <v>11171</v>
      </c>
      <c r="D3799" s="5" t="s">
        <v>468</v>
      </c>
      <c r="E3799" s="5" t="s">
        <v>11172</v>
      </c>
      <c r="F3799" s="6" t="s">
        <v>11173</v>
      </c>
    </row>
    <row r="3800">
      <c r="A3800" s="5" t="s">
        <v>39</v>
      </c>
      <c r="B3800" s="5" t="s">
        <v>454</v>
      </c>
      <c r="C3800" s="5" t="s">
        <v>11174</v>
      </c>
      <c r="D3800" s="5" t="s">
        <v>468</v>
      </c>
      <c r="E3800" s="5" t="s">
        <v>11175</v>
      </c>
      <c r="F3800" s="6" t="s">
        <v>11176</v>
      </c>
    </row>
    <row r="3801">
      <c r="A3801" s="5" t="s">
        <v>39</v>
      </c>
      <c r="B3801" s="5" t="s">
        <v>455</v>
      </c>
      <c r="C3801" s="5" t="s">
        <v>11177</v>
      </c>
      <c r="D3801" s="5" t="s">
        <v>468</v>
      </c>
      <c r="E3801" s="5" t="s">
        <v>11178</v>
      </c>
      <c r="F3801" s="6" t="s">
        <v>11179</v>
      </c>
    </row>
    <row r="3802">
      <c r="A3802" s="5" t="s">
        <v>39</v>
      </c>
      <c r="B3802" s="5" t="s">
        <v>455</v>
      </c>
      <c r="C3802" s="5" t="s">
        <v>11180</v>
      </c>
      <c r="D3802" s="5" t="s">
        <v>468</v>
      </c>
      <c r="E3802" s="5" t="s">
        <v>11181</v>
      </c>
      <c r="F3802" s="6" t="s">
        <v>11182</v>
      </c>
    </row>
    <row r="3803">
      <c r="A3803" s="5" t="s">
        <v>39</v>
      </c>
      <c r="B3803" s="5" t="s">
        <v>455</v>
      </c>
      <c r="C3803" s="5" t="s">
        <v>11183</v>
      </c>
      <c r="D3803" s="5" t="s">
        <v>468</v>
      </c>
      <c r="E3803" s="5" t="s">
        <v>11184</v>
      </c>
      <c r="F3803" s="6" t="s">
        <v>11185</v>
      </c>
    </row>
    <row r="3804">
      <c r="A3804" s="5" t="s">
        <v>39</v>
      </c>
      <c r="B3804" s="5" t="s">
        <v>455</v>
      </c>
      <c r="C3804" s="5" t="s">
        <v>11186</v>
      </c>
      <c r="D3804" s="5" t="s">
        <v>468</v>
      </c>
      <c r="E3804" s="5" t="s">
        <v>11187</v>
      </c>
      <c r="F3804" s="6" t="s">
        <v>11188</v>
      </c>
    </row>
    <row r="3805">
      <c r="A3805" s="5" t="s">
        <v>39</v>
      </c>
      <c r="B3805" s="5" t="s">
        <v>455</v>
      </c>
      <c r="C3805" s="5" t="s">
        <v>11189</v>
      </c>
      <c r="D3805" s="5" t="s">
        <v>468</v>
      </c>
      <c r="E3805" s="5" t="s">
        <v>1507</v>
      </c>
      <c r="F3805" s="6" t="s">
        <v>11190</v>
      </c>
    </row>
    <row r="3806">
      <c r="A3806" s="5" t="s">
        <v>39</v>
      </c>
      <c r="B3806" s="5" t="s">
        <v>455</v>
      </c>
      <c r="C3806" s="5" t="s">
        <v>455</v>
      </c>
      <c r="D3806" s="5" t="s">
        <v>468</v>
      </c>
      <c r="E3806" s="5" t="s">
        <v>11178</v>
      </c>
      <c r="F3806" s="6" t="s">
        <v>11191</v>
      </c>
    </row>
    <row r="3807">
      <c r="A3807" s="5" t="s">
        <v>39</v>
      </c>
      <c r="B3807" s="5" t="s">
        <v>455</v>
      </c>
      <c r="C3807" s="5" t="s">
        <v>11192</v>
      </c>
      <c r="D3807" s="5" t="s">
        <v>468</v>
      </c>
      <c r="E3807" s="5" t="s">
        <v>11193</v>
      </c>
      <c r="F3807" s="6" t="s">
        <v>11194</v>
      </c>
    </row>
    <row r="3808">
      <c r="A3808" s="5" t="s">
        <v>39</v>
      </c>
      <c r="B3808" s="5" t="s">
        <v>455</v>
      </c>
      <c r="C3808" s="5" t="s">
        <v>11195</v>
      </c>
      <c r="D3808" s="5" t="s">
        <v>468</v>
      </c>
      <c r="E3808" s="5" t="s">
        <v>11178</v>
      </c>
      <c r="F3808" s="6" t="s">
        <v>11196</v>
      </c>
    </row>
    <row r="3809">
      <c r="A3809" s="5" t="s">
        <v>39</v>
      </c>
      <c r="B3809" s="5" t="s">
        <v>455</v>
      </c>
      <c r="C3809" s="5" t="s">
        <v>11197</v>
      </c>
      <c r="D3809" s="5" t="s">
        <v>468</v>
      </c>
      <c r="E3809" s="5" t="s">
        <v>11198</v>
      </c>
      <c r="F3809" s="6" t="s">
        <v>11199</v>
      </c>
    </row>
    <row r="3810">
      <c r="A3810" s="5" t="s">
        <v>39</v>
      </c>
      <c r="B3810" s="5" t="s">
        <v>455</v>
      </c>
      <c r="C3810" s="5" t="s">
        <v>11200</v>
      </c>
      <c r="D3810" s="5" t="s">
        <v>468</v>
      </c>
      <c r="E3810" s="5" t="s">
        <v>11201</v>
      </c>
      <c r="F3810" s="6" t="s">
        <v>11202</v>
      </c>
    </row>
    <row r="3811">
      <c r="A3811" s="5" t="s">
        <v>39</v>
      </c>
      <c r="B3811" s="5" t="s">
        <v>455</v>
      </c>
      <c r="C3811" s="5" t="s">
        <v>11203</v>
      </c>
      <c r="D3811" s="5" t="s">
        <v>468</v>
      </c>
      <c r="E3811" s="5" t="s">
        <v>11145</v>
      </c>
      <c r="F3811" s="6" t="s">
        <v>11204</v>
      </c>
    </row>
    <row r="3812">
      <c r="A3812" s="5" t="s">
        <v>39</v>
      </c>
      <c r="B3812" s="5" t="s">
        <v>455</v>
      </c>
      <c r="C3812" s="5" t="s">
        <v>11205</v>
      </c>
      <c r="D3812" s="5" t="s">
        <v>468</v>
      </c>
      <c r="E3812" s="5" t="s">
        <v>11206</v>
      </c>
      <c r="F3812" s="6" t="s">
        <v>11207</v>
      </c>
    </row>
    <row r="3813">
      <c r="A3813" s="5" t="s">
        <v>39</v>
      </c>
      <c r="B3813" s="5" t="s">
        <v>455</v>
      </c>
      <c r="C3813" s="5" t="s">
        <v>11208</v>
      </c>
      <c r="D3813" s="5" t="s">
        <v>468</v>
      </c>
      <c r="E3813" s="5" t="s">
        <v>11209</v>
      </c>
      <c r="F3813" s="6" t="s">
        <v>11210</v>
      </c>
    </row>
    <row r="3814">
      <c r="A3814" s="5" t="s">
        <v>39</v>
      </c>
      <c r="B3814" s="5" t="s">
        <v>455</v>
      </c>
      <c r="C3814" s="5" t="s">
        <v>11211</v>
      </c>
      <c r="D3814" s="5" t="s">
        <v>468</v>
      </c>
      <c r="E3814" s="5" t="s">
        <v>11178</v>
      </c>
      <c r="F3814" s="6" t="s">
        <v>11212</v>
      </c>
    </row>
    <row r="3815">
      <c r="A3815" s="5" t="s">
        <v>39</v>
      </c>
      <c r="B3815" s="5" t="s">
        <v>455</v>
      </c>
      <c r="C3815" s="5" t="s">
        <v>11213</v>
      </c>
      <c r="D3815" s="5" t="s">
        <v>468</v>
      </c>
      <c r="E3815" s="5" t="s">
        <v>11214</v>
      </c>
      <c r="F3815" s="6" t="s">
        <v>11215</v>
      </c>
    </row>
    <row r="3816">
      <c r="A3816" s="5" t="s">
        <v>39</v>
      </c>
      <c r="B3816" s="5" t="s">
        <v>455</v>
      </c>
      <c r="C3816" s="5" t="s">
        <v>11216</v>
      </c>
      <c r="D3816" s="5" t="s">
        <v>468</v>
      </c>
      <c r="E3816" s="5" t="s">
        <v>11217</v>
      </c>
      <c r="F3816" s="6" t="s">
        <v>11218</v>
      </c>
    </row>
    <row r="3817">
      <c r="A3817" s="5" t="s">
        <v>39</v>
      </c>
      <c r="B3817" s="5" t="s">
        <v>455</v>
      </c>
      <c r="C3817" s="5" t="s">
        <v>11219</v>
      </c>
      <c r="D3817" s="5" t="s">
        <v>468</v>
      </c>
      <c r="E3817" s="5" t="s">
        <v>11220</v>
      </c>
      <c r="F3817" s="6" t="s">
        <v>11221</v>
      </c>
    </row>
    <row r="3818">
      <c r="A3818" s="5" t="s">
        <v>39</v>
      </c>
      <c r="B3818" s="5" t="s">
        <v>456</v>
      </c>
      <c r="C3818" s="5" t="s">
        <v>11222</v>
      </c>
      <c r="D3818" s="5" t="s">
        <v>468</v>
      </c>
      <c r="E3818" s="5" t="s">
        <v>11223</v>
      </c>
      <c r="F3818" s="6" t="s">
        <v>11224</v>
      </c>
    </row>
    <row r="3819">
      <c r="A3819" s="5" t="s">
        <v>39</v>
      </c>
      <c r="B3819" s="5" t="s">
        <v>456</v>
      </c>
      <c r="C3819" s="5" t="s">
        <v>11225</v>
      </c>
      <c r="D3819" s="5" t="s">
        <v>468</v>
      </c>
      <c r="E3819" s="5" t="s">
        <v>11226</v>
      </c>
      <c r="F3819" s="6" t="s">
        <v>11227</v>
      </c>
    </row>
    <row r="3820">
      <c r="A3820" s="5" t="s">
        <v>39</v>
      </c>
      <c r="B3820" s="5" t="s">
        <v>456</v>
      </c>
      <c r="C3820" s="5" t="s">
        <v>11228</v>
      </c>
      <c r="D3820" s="5" t="s">
        <v>468</v>
      </c>
      <c r="E3820" s="5" t="s">
        <v>1450</v>
      </c>
      <c r="F3820" s="6" t="s">
        <v>11229</v>
      </c>
    </row>
    <row r="3821">
      <c r="A3821" s="5" t="s">
        <v>39</v>
      </c>
      <c r="B3821" s="5" t="s">
        <v>456</v>
      </c>
      <c r="C3821" s="5" t="s">
        <v>11230</v>
      </c>
      <c r="D3821" s="5" t="s">
        <v>468</v>
      </c>
      <c r="E3821" s="5"/>
      <c r="F3821" s="6" t="s">
        <v>11231</v>
      </c>
    </row>
    <row r="3822">
      <c r="A3822" s="5" t="s">
        <v>39</v>
      </c>
      <c r="B3822" s="5" t="s">
        <v>456</v>
      </c>
      <c r="C3822" s="5" t="s">
        <v>11232</v>
      </c>
      <c r="D3822" s="5" t="s">
        <v>468</v>
      </c>
      <c r="E3822" s="5" t="s">
        <v>11233</v>
      </c>
      <c r="F3822" s="6" t="s">
        <v>11234</v>
      </c>
    </row>
    <row r="3823">
      <c r="A3823" s="5" t="s">
        <v>39</v>
      </c>
      <c r="B3823" s="5" t="s">
        <v>456</v>
      </c>
      <c r="C3823" s="5" t="s">
        <v>11235</v>
      </c>
      <c r="D3823" s="5" t="s">
        <v>548</v>
      </c>
      <c r="E3823" s="5" t="s">
        <v>11236</v>
      </c>
      <c r="F3823" s="6" t="s">
        <v>11237</v>
      </c>
    </row>
    <row r="3824">
      <c r="A3824" s="5"/>
      <c r="B3824" s="5"/>
      <c r="C3824" s="5" t="s">
        <v>11238</v>
      </c>
      <c r="D3824" s="5" t="s">
        <v>548</v>
      </c>
      <c r="E3824" s="5" t="s">
        <v>11239</v>
      </c>
      <c r="F3824" s="6" t="s">
        <v>11240</v>
      </c>
    </row>
    <row r="3825">
      <c r="A3825" s="5"/>
      <c r="B3825" s="5"/>
      <c r="C3825" s="5" t="s">
        <v>11241</v>
      </c>
      <c r="D3825" s="5" t="s">
        <v>4620</v>
      </c>
      <c r="E3825" s="5" t="s">
        <v>11242</v>
      </c>
      <c r="F3825" s="6" t="s">
        <v>11243</v>
      </c>
    </row>
    <row r="3826">
      <c r="A3826" s="5"/>
      <c r="B3826" s="5"/>
      <c r="C3826" s="5" t="s">
        <v>11244</v>
      </c>
      <c r="D3826" s="5" t="s">
        <v>4620</v>
      </c>
      <c r="E3826" s="5" t="s">
        <v>11245</v>
      </c>
      <c r="F3826" s="6" t="s">
        <v>11246</v>
      </c>
    </row>
    <row r="3827">
      <c r="A3827" s="5"/>
      <c r="B3827" s="5"/>
      <c r="C3827" s="5" t="s">
        <v>11247</v>
      </c>
      <c r="D3827" s="5" t="s">
        <v>4620</v>
      </c>
      <c r="E3827" s="5" t="s">
        <v>11248</v>
      </c>
      <c r="F3827" s="6" t="s">
        <v>11249</v>
      </c>
    </row>
    <row r="3828">
      <c r="A3828" s="5"/>
      <c r="B3828" s="5"/>
      <c r="C3828" s="5" t="s">
        <v>11250</v>
      </c>
      <c r="D3828" s="5" t="s">
        <v>4620</v>
      </c>
      <c r="E3828" s="5" t="s">
        <v>11251</v>
      </c>
      <c r="F3828" s="6" t="s">
        <v>11252</v>
      </c>
    </row>
    <row r="3829">
      <c r="A3829" s="5"/>
      <c r="B3829" s="5"/>
      <c r="C3829" s="5" t="s">
        <v>11253</v>
      </c>
      <c r="D3829" s="5" t="s">
        <v>4620</v>
      </c>
      <c r="E3829" s="5" t="s">
        <v>11254</v>
      </c>
      <c r="F3829" s="6" t="s">
        <v>11255</v>
      </c>
    </row>
    <row r="3830">
      <c r="A3830" s="5"/>
      <c r="B3830" s="5"/>
      <c r="C3830" s="5" t="s">
        <v>11256</v>
      </c>
      <c r="D3830" s="5" t="s">
        <v>468</v>
      </c>
      <c r="E3830" s="5" t="s">
        <v>11251</v>
      </c>
      <c r="F3830" s="6" t="s">
        <v>11257</v>
      </c>
    </row>
    <row r="3831">
      <c r="A3831" s="5"/>
      <c r="B3831" s="5"/>
      <c r="C3831" s="5" t="s">
        <v>11258</v>
      </c>
      <c r="D3831" s="5" t="s">
        <v>4620</v>
      </c>
      <c r="E3831" s="5"/>
      <c r="F3831" s="6" t="s">
        <v>11259</v>
      </c>
    </row>
    <row r="3832">
      <c r="A3832" s="5"/>
      <c r="B3832" s="5"/>
      <c r="C3832" s="5" t="s">
        <v>11260</v>
      </c>
      <c r="D3832" s="5" t="s">
        <v>4620</v>
      </c>
      <c r="E3832" s="5" t="s">
        <v>11261</v>
      </c>
      <c r="F3832" s="6" t="s">
        <v>11262</v>
      </c>
    </row>
    <row r="3833">
      <c r="A3833" s="5"/>
      <c r="B3833" s="5"/>
      <c r="C3833" s="5" t="s">
        <v>11263</v>
      </c>
      <c r="D3833" s="5" t="s">
        <v>4620</v>
      </c>
      <c r="E3833" s="5" t="s">
        <v>11264</v>
      </c>
      <c r="F3833" s="6" t="s">
        <v>11265</v>
      </c>
    </row>
    <row r="3834">
      <c r="A3834" s="5"/>
      <c r="B3834" s="5"/>
      <c r="C3834" s="5" t="s">
        <v>11266</v>
      </c>
      <c r="D3834" s="5" t="s">
        <v>468</v>
      </c>
      <c r="E3834" s="5"/>
      <c r="F3834" s="6" t="s">
        <v>11267</v>
      </c>
    </row>
    <row r="3835">
      <c r="A3835" s="5"/>
      <c r="B3835" s="5"/>
      <c r="C3835" s="5" t="s">
        <v>11268</v>
      </c>
      <c r="D3835" s="5" t="s">
        <v>548</v>
      </c>
      <c r="E3835" s="5" t="s">
        <v>11269</v>
      </c>
      <c r="F3835" s="6" t="s">
        <v>11270</v>
      </c>
    </row>
    <row r="3836">
      <c r="A3836" s="5"/>
      <c r="B3836" s="5"/>
      <c r="C3836" s="5" t="s">
        <v>11271</v>
      </c>
      <c r="D3836" s="5" t="s">
        <v>4620</v>
      </c>
      <c r="E3836" s="5" t="s">
        <v>11272</v>
      </c>
      <c r="F3836" s="6" t="s">
        <v>11273</v>
      </c>
    </row>
    <row r="3837">
      <c r="A3837" s="5"/>
      <c r="B3837" s="5"/>
      <c r="C3837" s="5" t="s">
        <v>11274</v>
      </c>
      <c r="D3837" s="5" t="s">
        <v>468</v>
      </c>
      <c r="E3837" s="5" t="s">
        <v>11275</v>
      </c>
      <c r="F3837" s="6" t="s">
        <v>11276</v>
      </c>
    </row>
    <row r="3838">
      <c r="A3838" s="5"/>
      <c r="B3838" s="5"/>
      <c r="C3838" s="5" t="s">
        <v>11277</v>
      </c>
      <c r="D3838" s="5" t="s">
        <v>4620</v>
      </c>
      <c r="E3838" s="5" t="s">
        <v>11242</v>
      </c>
      <c r="F3838" s="6" t="s">
        <v>11278</v>
      </c>
    </row>
    <row r="3839">
      <c r="A3839" s="5"/>
      <c r="B3839" s="5"/>
      <c r="C3839" s="5" t="s">
        <v>11279</v>
      </c>
      <c r="D3839" s="5" t="s">
        <v>4620</v>
      </c>
      <c r="E3839" s="5" t="s">
        <v>11280</v>
      </c>
      <c r="F3839" s="6" t="s">
        <v>11281</v>
      </c>
    </row>
    <row r="3840">
      <c r="A3840" s="5"/>
      <c r="B3840" s="5"/>
      <c r="C3840" s="5" t="s">
        <v>11282</v>
      </c>
      <c r="D3840" s="5" t="s">
        <v>4620</v>
      </c>
      <c r="E3840" s="5" t="s">
        <v>11283</v>
      </c>
      <c r="F3840" s="6" t="s">
        <v>11284</v>
      </c>
    </row>
    <row r="3841">
      <c r="A3841" s="5"/>
      <c r="B3841" s="5"/>
      <c r="C3841" s="5" t="s">
        <v>11285</v>
      </c>
      <c r="D3841" s="5" t="s">
        <v>468</v>
      </c>
      <c r="E3841" s="5" t="s">
        <v>11286</v>
      </c>
      <c r="F3841" s="6" t="s">
        <v>11287</v>
      </c>
    </row>
    <row r="3842">
      <c r="A3842" s="5"/>
      <c r="B3842" s="5"/>
      <c r="C3842" s="5" t="s">
        <v>11288</v>
      </c>
      <c r="D3842" s="5" t="s">
        <v>458</v>
      </c>
      <c r="E3842" s="5"/>
      <c r="F3842" s="6" t="s">
        <v>11289</v>
      </c>
    </row>
    <row r="3843">
      <c r="A3843" s="5"/>
      <c r="B3843" s="5"/>
      <c r="C3843" s="5" t="s">
        <v>11290</v>
      </c>
      <c r="D3843" s="5" t="s">
        <v>548</v>
      </c>
      <c r="E3843" s="5" t="s">
        <v>11291</v>
      </c>
      <c r="F3843" s="6" t="s">
        <v>11292</v>
      </c>
    </row>
    <row r="3844">
      <c r="A3844" s="5"/>
      <c r="B3844" s="5"/>
      <c r="C3844" s="5" t="s">
        <v>11293</v>
      </c>
      <c r="D3844" s="5" t="s">
        <v>548</v>
      </c>
      <c r="E3844" s="5" t="s">
        <v>11294</v>
      </c>
      <c r="F3844" s="6" t="s">
        <v>11295</v>
      </c>
    </row>
    <row r="3845">
      <c r="A3845" s="5"/>
      <c r="B3845" s="5"/>
      <c r="C3845" s="5" t="s">
        <v>11296</v>
      </c>
      <c r="D3845" s="5" t="s">
        <v>548</v>
      </c>
      <c r="E3845" s="5" t="s">
        <v>11297</v>
      </c>
      <c r="F3845" s="6" t="s">
        <v>11298</v>
      </c>
    </row>
    <row r="3846">
      <c r="A3846" s="5"/>
      <c r="B3846" s="5"/>
      <c r="C3846" s="5" t="s">
        <v>11299</v>
      </c>
      <c r="D3846" s="5" t="s">
        <v>548</v>
      </c>
      <c r="E3846" s="5" t="s">
        <v>11300</v>
      </c>
      <c r="F3846" s="6" t="s">
        <v>11301</v>
      </c>
    </row>
    <row r="3847">
      <c r="A3847" s="5"/>
      <c r="B3847" s="5"/>
      <c r="C3847" s="5" t="s">
        <v>11302</v>
      </c>
      <c r="D3847" s="5" t="s">
        <v>548</v>
      </c>
      <c r="E3847" s="5" t="s">
        <v>11303</v>
      </c>
      <c r="F3847" s="6" t="s">
        <v>11304</v>
      </c>
    </row>
    <row r="3848">
      <c r="A3848" s="5"/>
      <c r="B3848" s="5"/>
      <c r="C3848" s="5" t="s">
        <v>11305</v>
      </c>
      <c r="D3848" s="5" t="s">
        <v>548</v>
      </c>
      <c r="E3848" s="5"/>
      <c r="F3848" s="6" t="s">
        <v>11306</v>
      </c>
    </row>
    <row r="3849">
      <c r="A3849" s="5"/>
      <c r="B3849" s="5"/>
      <c r="C3849" s="5" t="s">
        <v>11307</v>
      </c>
      <c r="D3849" s="5" t="s">
        <v>548</v>
      </c>
      <c r="E3849" s="5" t="s">
        <v>11308</v>
      </c>
      <c r="F3849" s="6" t="s">
        <v>11309</v>
      </c>
    </row>
    <row r="3850">
      <c r="A3850" s="5"/>
      <c r="B3850" s="5"/>
      <c r="C3850" s="5" t="s">
        <v>11310</v>
      </c>
      <c r="D3850" s="5" t="s">
        <v>548</v>
      </c>
      <c r="E3850" s="5" t="s">
        <v>11311</v>
      </c>
      <c r="F3850" s="6" t="s">
        <v>11312</v>
      </c>
    </row>
    <row r="3851">
      <c r="A3851" s="5"/>
      <c r="B3851" s="5"/>
      <c r="C3851" s="5" t="s">
        <v>11313</v>
      </c>
      <c r="D3851" s="5" t="s">
        <v>540</v>
      </c>
      <c r="E3851" s="5" t="s">
        <v>11314</v>
      </c>
      <c r="F3851" s="6" t="s">
        <v>11315</v>
      </c>
    </row>
    <row r="3852">
      <c r="A3852" s="5"/>
      <c r="B3852" s="5"/>
      <c r="C3852" s="5" t="s">
        <v>11316</v>
      </c>
      <c r="D3852" s="5" t="s">
        <v>548</v>
      </c>
      <c r="E3852" s="5" t="s">
        <v>11317</v>
      </c>
      <c r="F3852" s="6" t="s">
        <v>11318</v>
      </c>
    </row>
    <row r="3853">
      <c r="A3853" s="5"/>
      <c r="B3853" s="5"/>
      <c r="C3853" s="5" t="s">
        <v>11319</v>
      </c>
      <c r="D3853" s="5" t="s">
        <v>548</v>
      </c>
      <c r="E3853" s="5"/>
      <c r="F3853" s="6" t="s">
        <v>11320</v>
      </c>
    </row>
    <row r="3854">
      <c r="A3854" s="5"/>
      <c r="B3854" s="5"/>
      <c r="C3854" s="5" t="s">
        <v>11321</v>
      </c>
      <c r="D3854" s="5" t="s">
        <v>548</v>
      </c>
      <c r="E3854" s="5" t="s">
        <v>11322</v>
      </c>
      <c r="F3854" s="6" t="s">
        <v>11323</v>
      </c>
    </row>
    <row r="3855">
      <c r="A3855" s="5"/>
      <c r="B3855" s="5"/>
      <c r="C3855" s="5" t="s">
        <v>11324</v>
      </c>
      <c r="D3855" s="5" t="s">
        <v>548</v>
      </c>
      <c r="E3855" s="5"/>
      <c r="F3855" s="6" t="s">
        <v>11325</v>
      </c>
    </row>
    <row r="3856">
      <c r="A3856" s="5"/>
      <c r="B3856" s="5"/>
      <c r="C3856" s="5" t="s">
        <v>11326</v>
      </c>
      <c r="D3856" s="5" t="s">
        <v>548</v>
      </c>
      <c r="E3856" s="5"/>
      <c r="F3856" s="6" t="s">
        <v>11327</v>
      </c>
    </row>
    <row r="3857">
      <c r="A3857" s="5"/>
      <c r="B3857" s="5"/>
      <c r="C3857" s="5" t="s">
        <v>11328</v>
      </c>
      <c r="D3857" s="5" t="s">
        <v>548</v>
      </c>
      <c r="E3857" s="5"/>
      <c r="F3857" s="6" t="s">
        <v>11329</v>
      </c>
    </row>
    <row r="3858">
      <c r="A3858" s="5"/>
      <c r="B3858" s="5"/>
      <c r="C3858" s="5" t="s">
        <v>11330</v>
      </c>
      <c r="D3858" s="5" t="s">
        <v>548</v>
      </c>
      <c r="E3858" s="5"/>
      <c r="F3858" s="6" t="s">
        <v>11331</v>
      </c>
    </row>
    <row r="3859">
      <c r="A3859" s="5"/>
      <c r="B3859" s="5"/>
      <c r="C3859" s="5" t="s">
        <v>11332</v>
      </c>
      <c r="D3859" s="5" t="s">
        <v>548</v>
      </c>
      <c r="E3859" s="5" t="s">
        <v>11333</v>
      </c>
      <c r="F3859" s="6" t="s">
        <v>11334</v>
      </c>
    </row>
    <row r="3860">
      <c r="A3860" s="5"/>
      <c r="B3860" s="5"/>
      <c r="C3860" s="5" t="s">
        <v>11335</v>
      </c>
      <c r="D3860" s="5" t="s">
        <v>548</v>
      </c>
      <c r="E3860" s="5" t="s">
        <v>9269</v>
      </c>
      <c r="F3860" s="6" t="s">
        <v>11336</v>
      </c>
    </row>
    <row r="3861">
      <c r="A3861" s="5"/>
      <c r="B3861" s="5"/>
      <c r="C3861" s="5" t="s">
        <v>11337</v>
      </c>
      <c r="D3861" s="5" t="s">
        <v>548</v>
      </c>
      <c r="E3861" s="5"/>
      <c r="F3861" s="6" t="s">
        <v>11338</v>
      </c>
    </row>
    <row r="3862">
      <c r="A3862" s="5"/>
      <c r="B3862" s="5"/>
      <c r="C3862" s="5" t="s">
        <v>11339</v>
      </c>
      <c r="D3862" s="5" t="s">
        <v>548</v>
      </c>
      <c r="E3862" s="5" t="s">
        <v>11340</v>
      </c>
      <c r="F3862" s="6" t="s">
        <v>11341</v>
      </c>
    </row>
    <row r="3863">
      <c r="A3863" s="5"/>
      <c r="B3863" s="5"/>
      <c r="C3863" s="5" t="s">
        <v>11342</v>
      </c>
      <c r="D3863" s="5" t="s">
        <v>548</v>
      </c>
      <c r="E3863" s="5" t="s">
        <v>11343</v>
      </c>
      <c r="F3863" s="6" t="s">
        <v>11344</v>
      </c>
    </row>
    <row r="3864">
      <c r="A3864" s="5"/>
      <c r="B3864" s="5"/>
      <c r="C3864" s="5" t="s">
        <v>11345</v>
      </c>
      <c r="D3864" s="5" t="s">
        <v>548</v>
      </c>
      <c r="E3864" s="5" t="s">
        <v>11346</v>
      </c>
      <c r="F3864" s="6" t="s">
        <v>11347</v>
      </c>
    </row>
    <row r="3865">
      <c r="A3865" s="5"/>
      <c r="B3865" s="5"/>
      <c r="C3865" s="5" t="s">
        <v>11348</v>
      </c>
      <c r="D3865" s="5" t="s">
        <v>548</v>
      </c>
      <c r="E3865" s="5" t="s">
        <v>11349</v>
      </c>
      <c r="F3865" s="6" t="s">
        <v>11350</v>
      </c>
    </row>
    <row r="3866">
      <c r="A3866" s="5"/>
      <c r="B3866" s="5"/>
      <c r="C3866" s="5" t="s">
        <v>11351</v>
      </c>
      <c r="D3866" s="5" t="s">
        <v>468</v>
      </c>
      <c r="E3866" s="5" t="s">
        <v>11352</v>
      </c>
      <c r="F3866" s="6" t="s">
        <v>11353</v>
      </c>
    </row>
    <row r="3867">
      <c r="A3867" s="5"/>
      <c r="B3867" s="5"/>
      <c r="C3867" s="5" t="s">
        <v>11354</v>
      </c>
      <c r="D3867" s="5" t="s">
        <v>548</v>
      </c>
      <c r="E3867" s="5" t="s">
        <v>11355</v>
      </c>
      <c r="F3867" s="6" t="s">
        <v>11356</v>
      </c>
    </row>
    <row r="3868">
      <c r="A3868" s="5"/>
      <c r="B3868" s="5"/>
      <c r="C3868" s="5" t="s">
        <v>11357</v>
      </c>
      <c r="D3868" s="5" t="s">
        <v>548</v>
      </c>
      <c r="E3868" s="5" t="s">
        <v>11358</v>
      </c>
      <c r="F3868" s="6" t="s">
        <v>11359</v>
      </c>
    </row>
    <row r="3869">
      <c r="A3869" s="5"/>
      <c r="B3869" s="5"/>
      <c r="C3869" s="5" t="s">
        <v>11360</v>
      </c>
      <c r="D3869" s="5" t="s">
        <v>548</v>
      </c>
      <c r="E3869" s="5" t="s">
        <v>11361</v>
      </c>
      <c r="F3869" s="6" t="s">
        <v>11362</v>
      </c>
    </row>
    <row r="3870">
      <c r="A3870" s="5"/>
      <c r="B3870" s="5"/>
      <c r="C3870" s="5" t="s">
        <v>11363</v>
      </c>
      <c r="D3870" s="5" t="s">
        <v>548</v>
      </c>
      <c r="E3870" s="5" t="s">
        <v>11364</v>
      </c>
      <c r="F3870" s="6" t="s">
        <v>11365</v>
      </c>
    </row>
    <row r="3871">
      <c r="A3871" s="5"/>
      <c r="B3871" s="5"/>
      <c r="C3871" s="5" t="s">
        <v>11366</v>
      </c>
      <c r="D3871" s="5" t="s">
        <v>548</v>
      </c>
      <c r="E3871" s="5" t="s">
        <v>11367</v>
      </c>
      <c r="F3871" s="6" t="s">
        <v>11368</v>
      </c>
    </row>
    <row r="3872">
      <c r="A3872" s="5"/>
      <c r="B3872" s="5"/>
      <c r="C3872" s="5" t="s">
        <v>11369</v>
      </c>
      <c r="D3872" s="5" t="s">
        <v>548</v>
      </c>
      <c r="E3872" s="5" t="s">
        <v>11370</v>
      </c>
      <c r="F3872" s="6" t="s">
        <v>11371</v>
      </c>
    </row>
    <row r="3873">
      <c r="A3873" s="5"/>
      <c r="B3873" s="5"/>
      <c r="C3873" s="5" t="s">
        <v>11372</v>
      </c>
      <c r="D3873" s="5" t="s">
        <v>548</v>
      </c>
      <c r="E3873" s="5" t="s">
        <v>11373</v>
      </c>
      <c r="F3873" s="6" t="s">
        <v>11374</v>
      </c>
    </row>
    <row r="3874">
      <c r="A3874" s="5"/>
      <c r="B3874" s="5"/>
      <c r="C3874" s="5" t="s">
        <v>11375</v>
      </c>
      <c r="D3874" s="5" t="s">
        <v>548</v>
      </c>
      <c r="E3874" s="5" t="s">
        <v>11376</v>
      </c>
      <c r="F3874" s="6" t="s">
        <v>11377</v>
      </c>
    </row>
    <row r="3875">
      <c r="A3875" s="5"/>
      <c r="B3875" s="5"/>
      <c r="C3875" s="5" t="s">
        <v>11378</v>
      </c>
      <c r="D3875" s="5" t="s">
        <v>548</v>
      </c>
      <c r="E3875" s="5" t="s">
        <v>7925</v>
      </c>
      <c r="F3875" s="6" t="s">
        <v>11379</v>
      </c>
    </row>
    <row r="3876">
      <c r="A3876" s="5"/>
      <c r="B3876" s="5"/>
      <c r="C3876" s="5" t="s">
        <v>11380</v>
      </c>
      <c r="D3876" s="5" t="s">
        <v>548</v>
      </c>
      <c r="E3876" s="5" t="s">
        <v>11381</v>
      </c>
      <c r="F3876" s="6" t="s">
        <v>11382</v>
      </c>
    </row>
    <row r="3877">
      <c r="A3877" s="5"/>
      <c r="B3877" s="5"/>
      <c r="C3877" s="5" t="s">
        <v>11383</v>
      </c>
      <c r="D3877" s="5" t="s">
        <v>4620</v>
      </c>
      <c r="E3877" s="5" t="s">
        <v>11384</v>
      </c>
      <c r="F3877" s="6" t="s">
        <v>11385</v>
      </c>
    </row>
    <row r="3878">
      <c r="A3878" s="5"/>
      <c r="B3878" s="5"/>
      <c r="C3878" s="5" t="s">
        <v>11386</v>
      </c>
      <c r="D3878" s="5" t="s">
        <v>548</v>
      </c>
      <c r="E3878" s="5" t="s">
        <v>3874</v>
      </c>
      <c r="F3878" s="6" t="s">
        <v>11387</v>
      </c>
    </row>
    <row r="3879">
      <c r="A3879" s="5"/>
      <c r="B3879" s="5"/>
      <c r="C3879" s="5" t="s">
        <v>11388</v>
      </c>
      <c r="D3879" s="5" t="s">
        <v>548</v>
      </c>
      <c r="E3879" s="5" t="s">
        <v>11389</v>
      </c>
      <c r="F3879" s="6" t="s">
        <v>11390</v>
      </c>
    </row>
    <row r="3880">
      <c r="A3880" s="5"/>
      <c r="B3880" s="5"/>
      <c r="C3880" s="5" t="s">
        <v>11391</v>
      </c>
      <c r="D3880" s="5" t="s">
        <v>548</v>
      </c>
      <c r="E3880" s="5"/>
      <c r="F3880" s="6" t="s">
        <v>11392</v>
      </c>
    </row>
    <row r="3881">
      <c r="A3881" s="5"/>
      <c r="B3881" s="5"/>
      <c r="C3881" s="5" t="s">
        <v>11393</v>
      </c>
      <c r="D3881" s="5" t="s">
        <v>548</v>
      </c>
      <c r="E3881" s="5" t="s">
        <v>11394</v>
      </c>
      <c r="F3881" s="6" t="s">
        <v>11395</v>
      </c>
    </row>
    <row r="3882">
      <c r="A3882" s="5"/>
      <c r="B3882" s="5"/>
      <c r="C3882" s="5" t="s">
        <v>11396</v>
      </c>
      <c r="D3882" s="5" t="s">
        <v>548</v>
      </c>
      <c r="E3882" s="5"/>
      <c r="F3882" s="6" t="s">
        <v>11397</v>
      </c>
    </row>
    <row r="3883">
      <c r="A3883" s="5"/>
      <c r="B3883" s="5"/>
      <c r="C3883" s="5" t="s">
        <v>11398</v>
      </c>
      <c r="D3883" s="5" t="s">
        <v>548</v>
      </c>
      <c r="E3883" s="5"/>
      <c r="F3883" s="6" t="s">
        <v>11399</v>
      </c>
    </row>
    <row r="3884">
      <c r="A3884" s="5"/>
      <c r="B3884" s="5"/>
      <c r="C3884" s="5" t="s">
        <v>11400</v>
      </c>
      <c r="D3884" s="5" t="s">
        <v>548</v>
      </c>
      <c r="E3884" s="5"/>
      <c r="F3884" s="6" t="s">
        <v>11401</v>
      </c>
    </row>
    <row r="3885">
      <c r="A3885" s="5"/>
      <c r="B3885" s="5"/>
      <c r="C3885" s="5" t="s">
        <v>11402</v>
      </c>
      <c r="D3885" s="5" t="s">
        <v>548</v>
      </c>
      <c r="E3885" s="5" t="s">
        <v>11403</v>
      </c>
      <c r="F3885" s="6" t="s">
        <v>11404</v>
      </c>
    </row>
    <row r="3886">
      <c r="A3886" s="5"/>
      <c r="B3886" s="5"/>
      <c r="C3886" s="5" t="s">
        <v>11405</v>
      </c>
      <c r="D3886" s="5" t="s">
        <v>548</v>
      </c>
      <c r="E3886" s="5"/>
      <c r="F3886" s="6" t="s">
        <v>11406</v>
      </c>
    </row>
    <row r="3887">
      <c r="A3887" s="5"/>
      <c r="B3887" s="5"/>
      <c r="C3887" s="5" t="s">
        <v>11407</v>
      </c>
      <c r="D3887" s="5" t="s">
        <v>548</v>
      </c>
      <c r="E3887" s="5" t="s">
        <v>11408</v>
      </c>
      <c r="F3887" s="6" t="s">
        <v>11409</v>
      </c>
    </row>
    <row r="3888">
      <c r="A3888" s="5"/>
      <c r="B3888" s="5"/>
      <c r="C3888" s="5" t="s">
        <v>154</v>
      </c>
      <c r="D3888" s="5" t="s">
        <v>548</v>
      </c>
      <c r="E3888" s="5" t="s">
        <v>11410</v>
      </c>
      <c r="F3888" s="6" t="s">
        <v>11411</v>
      </c>
    </row>
    <row r="3889">
      <c r="A3889" s="5"/>
      <c r="B3889" s="5"/>
      <c r="C3889" s="5" t="s">
        <v>11412</v>
      </c>
      <c r="D3889" s="5" t="s">
        <v>548</v>
      </c>
      <c r="E3889" s="5" t="s">
        <v>11413</v>
      </c>
      <c r="F3889" s="6" t="s">
        <v>11414</v>
      </c>
    </row>
    <row r="3890">
      <c r="A3890" s="5"/>
      <c r="B3890" s="5"/>
      <c r="C3890" s="5" t="s">
        <v>11415</v>
      </c>
      <c r="D3890" s="5" t="s">
        <v>548</v>
      </c>
      <c r="E3890" s="5" t="s">
        <v>11416</v>
      </c>
      <c r="F3890" s="6" t="s">
        <v>11417</v>
      </c>
    </row>
    <row r="3891">
      <c r="A3891" s="5"/>
      <c r="B3891" s="5"/>
      <c r="C3891" s="5" t="s">
        <v>11418</v>
      </c>
      <c r="D3891" s="5" t="s">
        <v>548</v>
      </c>
      <c r="E3891" s="5" t="s">
        <v>11419</v>
      </c>
      <c r="F3891" s="6" t="s">
        <v>11420</v>
      </c>
    </row>
    <row r="3892">
      <c r="A3892" s="5"/>
      <c r="B3892" s="5"/>
      <c r="C3892" s="5" t="s">
        <v>11421</v>
      </c>
      <c r="D3892" s="5" t="s">
        <v>548</v>
      </c>
      <c r="E3892" s="5" t="s">
        <v>11422</v>
      </c>
      <c r="F3892" s="6" t="s">
        <v>11423</v>
      </c>
    </row>
    <row r="3893">
      <c r="A3893" s="5"/>
      <c r="B3893" s="5"/>
      <c r="C3893" s="5" t="s">
        <v>11424</v>
      </c>
      <c r="D3893" s="5" t="s">
        <v>548</v>
      </c>
      <c r="E3893" s="5" t="s">
        <v>11425</v>
      </c>
      <c r="F3893" s="6" t="s">
        <v>11426</v>
      </c>
    </row>
    <row r="3894">
      <c r="A3894" s="5"/>
      <c r="B3894" s="5"/>
      <c r="C3894" s="5" t="s">
        <v>11427</v>
      </c>
      <c r="D3894" s="5" t="s">
        <v>548</v>
      </c>
      <c r="E3894" s="5" t="s">
        <v>11428</v>
      </c>
      <c r="F3894" s="6" t="s">
        <v>11429</v>
      </c>
    </row>
    <row r="3895">
      <c r="A3895" s="5"/>
      <c r="B3895" s="5"/>
      <c r="C3895" s="5" t="s">
        <v>11430</v>
      </c>
      <c r="D3895" s="5" t="s">
        <v>548</v>
      </c>
      <c r="E3895" s="5" t="s">
        <v>11431</v>
      </c>
      <c r="F3895" s="6" t="s">
        <v>11432</v>
      </c>
    </row>
    <row r="3896">
      <c r="A3896" s="5"/>
      <c r="B3896" s="5"/>
      <c r="C3896" s="5" t="s">
        <v>11433</v>
      </c>
      <c r="D3896" s="5" t="s">
        <v>548</v>
      </c>
      <c r="E3896" s="5"/>
      <c r="F3896" s="6" t="s">
        <v>11434</v>
      </c>
    </row>
    <row r="3897">
      <c r="A3897" s="5"/>
      <c r="B3897" s="5"/>
      <c r="C3897" s="5" t="s">
        <v>11435</v>
      </c>
      <c r="D3897" s="5" t="s">
        <v>468</v>
      </c>
      <c r="E3897" s="5" t="s">
        <v>11436</v>
      </c>
      <c r="F3897" s="6" t="s">
        <v>11437</v>
      </c>
    </row>
    <row r="3898">
      <c r="A3898" s="5"/>
      <c r="B3898" s="5"/>
      <c r="C3898" s="5" t="s">
        <v>11438</v>
      </c>
      <c r="D3898" s="5" t="s">
        <v>548</v>
      </c>
      <c r="E3898" s="5" t="s">
        <v>11439</v>
      </c>
      <c r="F3898" s="6" t="s">
        <v>11440</v>
      </c>
    </row>
    <row r="3899">
      <c r="A3899" s="5"/>
      <c r="B3899" s="5"/>
      <c r="C3899" s="5" t="s">
        <v>11441</v>
      </c>
      <c r="D3899" s="5" t="s">
        <v>540</v>
      </c>
      <c r="E3899" s="5" t="s">
        <v>11442</v>
      </c>
      <c r="F3899" s="6" t="s">
        <v>11443</v>
      </c>
    </row>
    <row r="3900">
      <c r="A3900" s="5"/>
      <c r="B3900" s="5"/>
      <c r="C3900" s="5" t="s">
        <v>11444</v>
      </c>
      <c r="D3900" s="5" t="s">
        <v>548</v>
      </c>
      <c r="E3900" s="5" t="s">
        <v>11445</v>
      </c>
      <c r="F3900" s="6" t="s">
        <v>11446</v>
      </c>
    </row>
    <row r="3901">
      <c r="A3901" s="5"/>
      <c r="B3901" s="5"/>
      <c r="C3901" s="5" t="s">
        <v>11447</v>
      </c>
      <c r="D3901" s="5" t="s">
        <v>548</v>
      </c>
      <c r="E3901" s="5" t="s">
        <v>11448</v>
      </c>
      <c r="F3901" s="6" t="s">
        <v>11449</v>
      </c>
    </row>
    <row r="3902">
      <c r="A3902" s="5"/>
      <c r="B3902" s="5"/>
      <c r="C3902" s="5" t="s">
        <v>11450</v>
      </c>
      <c r="D3902" s="5" t="s">
        <v>548</v>
      </c>
      <c r="E3902" s="5" t="s">
        <v>11451</v>
      </c>
      <c r="F3902" s="6" t="s">
        <v>11452</v>
      </c>
    </row>
    <row r="3903">
      <c r="A3903" s="5"/>
      <c r="B3903" s="5"/>
      <c r="C3903" s="5" t="s">
        <v>11453</v>
      </c>
      <c r="D3903" s="5" t="s">
        <v>468</v>
      </c>
      <c r="E3903" s="5" t="s">
        <v>11454</v>
      </c>
      <c r="F3903" s="6" t="s">
        <v>11455</v>
      </c>
    </row>
    <row r="3904">
      <c r="A3904" s="5"/>
      <c r="B3904" s="5"/>
      <c r="C3904" s="5" t="s">
        <v>11456</v>
      </c>
      <c r="D3904" s="5" t="s">
        <v>468</v>
      </c>
      <c r="E3904" s="5" t="s">
        <v>11457</v>
      </c>
      <c r="F3904" s="6" t="s">
        <v>11458</v>
      </c>
    </row>
    <row r="3905">
      <c r="A3905" s="5"/>
      <c r="B3905" s="5"/>
      <c r="C3905" s="5" t="s">
        <v>11459</v>
      </c>
      <c r="D3905" s="5" t="s">
        <v>468</v>
      </c>
      <c r="E3905" s="5" t="s">
        <v>11460</v>
      </c>
      <c r="F3905" s="6" t="s">
        <v>11461</v>
      </c>
    </row>
    <row r="3906">
      <c r="A3906" s="5"/>
      <c r="B3906" s="5"/>
      <c r="C3906" s="5" t="s">
        <v>11462</v>
      </c>
      <c r="D3906" s="5" t="s">
        <v>468</v>
      </c>
      <c r="E3906" s="5"/>
      <c r="F3906" s="6" t="s">
        <v>11463</v>
      </c>
    </row>
    <row r="3907">
      <c r="A3907" s="5"/>
      <c r="B3907" s="5"/>
      <c r="C3907" s="5" t="s">
        <v>11464</v>
      </c>
      <c r="D3907" s="5" t="s">
        <v>468</v>
      </c>
      <c r="E3907" s="5" t="s">
        <v>11465</v>
      </c>
      <c r="F3907" s="6" t="s">
        <v>11466</v>
      </c>
    </row>
    <row r="3908">
      <c r="A3908" s="5"/>
      <c r="B3908" s="5"/>
      <c r="C3908" s="5" t="s">
        <v>11467</v>
      </c>
      <c r="D3908" s="5" t="s">
        <v>468</v>
      </c>
      <c r="E3908" s="5" t="s">
        <v>11468</v>
      </c>
      <c r="F3908" s="6" t="s">
        <v>11469</v>
      </c>
    </row>
    <row r="3909">
      <c r="A3909" s="5"/>
      <c r="B3909" s="5"/>
      <c r="C3909" s="5" t="s">
        <v>11470</v>
      </c>
      <c r="D3909" s="5" t="s">
        <v>468</v>
      </c>
      <c r="E3909" s="5" t="s">
        <v>11471</v>
      </c>
      <c r="F3909" s="6" t="s">
        <v>11472</v>
      </c>
    </row>
    <row r="3910">
      <c r="A3910" s="5"/>
      <c r="B3910" s="5"/>
      <c r="C3910" s="5" t="s">
        <v>11473</v>
      </c>
      <c r="D3910" s="5" t="s">
        <v>468</v>
      </c>
      <c r="E3910" s="5" t="s">
        <v>11474</v>
      </c>
      <c r="F3910" s="6" t="s">
        <v>11475</v>
      </c>
    </row>
    <row r="3911">
      <c r="A3911" s="5"/>
      <c r="B3911" s="5"/>
      <c r="C3911" s="5" t="s">
        <v>11476</v>
      </c>
      <c r="D3911" s="5" t="s">
        <v>468</v>
      </c>
      <c r="E3911" s="5"/>
      <c r="F3911" s="6" t="s">
        <v>11477</v>
      </c>
    </row>
    <row r="3912">
      <c r="A3912" s="5"/>
      <c r="B3912" s="5"/>
      <c r="C3912" s="5" t="s">
        <v>11478</v>
      </c>
      <c r="D3912" s="5" t="s">
        <v>468</v>
      </c>
      <c r="E3912" s="5" t="s">
        <v>11479</v>
      </c>
      <c r="F3912" s="6" t="s">
        <v>11480</v>
      </c>
    </row>
    <row r="3913">
      <c r="A3913" s="5"/>
      <c r="B3913" s="5"/>
      <c r="C3913" s="5" t="s">
        <v>11481</v>
      </c>
      <c r="D3913" s="5" t="s">
        <v>468</v>
      </c>
      <c r="E3913" s="5" t="s">
        <v>11482</v>
      </c>
      <c r="F3913" s="6" t="s">
        <v>11483</v>
      </c>
    </row>
    <row r="3914">
      <c r="A3914" s="5"/>
      <c r="B3914" s="5"/>
      <c r="C3914" s="5" t="s">
        <v>11484</v>
      </c>
      <c r="D3914" s="5" t="s">
        <v>468</v>
      </c>
      <c r="E3914" s="5" t="s">
        <v>10863</v>
      </c>
      <c r="F3914" s="6" t="s">
        <v>11485</v>
      </c>
    </row>
    <row r="3915">
      <c r="A3915" s="5"/>
      <c r="B3915" s="5"/>
      <c r="C3915" s="5" t="s">
        <v>11486</v>
      </c>
      <c r="D3915" s="5" t="s">
        <v>468</v>
      </c>
      <c r="E3915" s="5" t="s">
        <v>11487</v>
      </c>
      <c r="F3915" s="6" t="s">
        <v>11488</v>
      </c>
    </row>
    <row r="3916">
      <c r="A3916" s="5"/>
      <c r="B3916" s="5"/>
      <c r="C3916" s="5" t="s">
        <v>11489</v>
      </c>
      <c r="D3916" s="5" t="s">
        <v>468</v>
      </c>
      <c r="E3916" s="5" t="s">
        <v>11490</v>
      </c>
      <c r="F3916" s="6" t="s">
        <v>11491</v>
      </c>
    </row>
    <row r="3917">
      <c r="A3917" s="5"/>
      <c r="B3917" s="5"/>
      <c r="C3917" s="5" t="s">
        <v>11492</v>
      </c>
      <c r="D3917" s="5" t="s">
        <v>468</v>
      </c>
      <c r="E3917" s="5" t="s">
        <v>11493</v>
      </c>
      <c r="F3917" s="6" t="s">
        <v>11494</v>
      </c>
    </row>
    <row r="3918">
      <c r="A3918" s="5"/>
      <c r="B3918" s="5"/>
      <c r="C3918" s="5" t="s">
        <v>11495</v>
      </c>
      <c r="D3918" s="5" t="s">
        <v>468</v>
      </c>
      <c r="E3918" s="5" t="s">
        <v>11496</v>
      </c>
      <c r="F3918" s="6" t="s">
        <v>11497</v>
      </c>
    </row>
    <row r="3919">
      <c r="A3919" s="5"/>
      <c r="B3919" s="5"/>
      <c r="C3919" s="5" t="s">
        <v>11498</v>
      </c>
      <c r="D3919" s="5" t="s">
        <v>468</v>
      </c>
      <c r="E3919" s="5" t="s">
        <v>11499</v>
      </c>
      <c r="F3919" s="6" t="s">
        <v>11500</v>
      </c>
    </row>
    <row r="3920">
      <c r="A3920" s="5"/>
      <c r="B3920" s="5"/>
      <c r="C3920" s="5" t="s">
        <v>11501</v>
      </c>
      <c r="D3920" s="5" t="s">
        <v>468</v>
      </c>
      <c r="E3920" s="5" t="s">
        <v>11502</v>
      </c>
      <c r="F3920" s="6" t="s">
        <v>11503</v>
      </c>
    </row>
    <row r="3921">
      <c r="A3921" s="5"/>
      <c r="B3921" s="5"/>
      <c r="C3921" s="5" t="s">
        <v>11504</v>
      </c>
      <c r="D3921" s="5" t="s">
        <v>468</v>
      </c>
      <c r="E3921" s="5"/>
      <c r="F3921" s="6" t="s">
        <v>11505</v>
      </c>
    </row>
    <row r="3922">
      <c r="A3922" s="5"/>
      <c r="B3922" s="5"/>
      <c r="C3922" s="5" t="s">
        <v>11506</v>
      </c>
      <c r="D3922" s="5" t="s">
        <v>468</v>
      </c>
      <c r="E3922" s="5" t="s">
        <v>11507</v>
      </c>
      <c r="F3922" s="6" t="s">
        <v>11508</v>
      </c>
    </row>
    <row r="3923">
      <c r="A3923" s="5"/>
      <c r="B3923" s="5"/>
      <c r="C3923" s="5" t="s">
        <v>11509</v>
      </c>
      <c r="D3923" s="5" t="s">
        <v>468</v>
      </c>
      <c r="E3923" s="5" t="s">
        <v>11510</v>
      </c>
      <c r="F3923" s="6" t="s">
        <v>11511</v>
      </c>
    </row>
    <row r="3924">
      <c r="A3924" s="5"/>
      <c r="B3924" s="5"/>
      <c r="C3924" s="5" t="s">
        <v>11512</v>
      </c>
      <c r="D3924" s="5" t="s">
        <v>468</v>
      </c>
      <c r="E3924" s="5"/>
      <c r="F3924" s="6" t="s">
        <v>11513</v>
      </c>
    </row>
    <row r="3925">
      <c r="A3925" s="5"/>
      <c r="B3925" s="5"/>
      <c r="C3925" s="5" t="s">
        <v>11514</v>
      </c>
      <c r="D3925" s="5" t="s">
        <v>468</v>
      </c>
      <c r="E3925" s="5"/>
      <c r="F3925" s="6" t="s">
        <v>11515</v>
      </c>
    </row>
    <row r="3926">
      <c r="A3926" s="5"/>
      <c r="B3926" s="5"/>
      <c r="C3926" s="5" t="s">
        <v>11516</v>
      </c>
      <c r="D3926" s="5" t="s">
        <v>468</v>
      </c>
      <c r="E3926" s="5"/>
      <c r="F3926" s="6" t="s">
        <v>11517</v>
      </c>
    </row>
    <row r="3927">
      <c r="A3927" s="5"/>
      <c r="B3927" s="5"/>
      <c r="C3927" s="5" t="s">
        <v>11518</v>
      </c>
      <c r="D3927" s="5" t="s">
        <v>468</v>
      </c>
      <c r="E3927" s="5" t="s">
        <v>11519</v>
      </c>
      <c r="F3927" s="6" t="s">
        <v>11520</v>
      </c>
    </row>
    <row r="3928">
      <c r="A3928" s="5"/>
      <c r="B3928" s="5"/>
      <c r="C3928" s="5" t="s">
        <v>11521</v>
      </c>
      <c r="D3928" s="5" t="s">
        <v>468</v>
      </c>
      <c r="E3928" s="5" t="s">
        <v>11522</v>
      </c>
      <c r="F3928" s="6" t="s">
        <v>11523</v>
      </c>
    </row>
    <row r="3929">
      <c r="A3929" s="5"/>
      <c r="B3929" s="5"/>
      <c r="C3929" s="5" t="s">
        <v>11524</v>
      </c>
      <c r="D3929" s="5" t="s">
        <v>468</v>
      </c>
      <c r="E3929" s="5" t="s">
        <v>11525</v>
      </c>
      <c r="F3929" s="6" t="s">
        <v>11526</v>
      </c>
    </row>
    <row r="3930">
      <c r="A3930" s="5"/>
      <c r="B3930" s="5"/>
      <c r="C3930" s="5" t="s">
        <v>11527</v>
      </c>
      <c r="D3930" s="5" t="s">
        <v>468</v>
      </c>
      <c r="E3930" s="5" t="s">
        <v>11528</v>
      </c>
      <c r="F3930" s="6" t="s">
        <v>11529</v>
      </c>
    </row>
    <row r="3931">
      <c r="A3931" s="5"/>
      <c r="B3931" s="5"/>
      <c r="C3931" s="5" t="s">
        <v>11530</v>
      </c>
      <c r="D3931" s="5" t="s">
        <v>468</v>
      </c>
      <c r="E3931" s="5" t="s">
        <v>11531</v>
      </c>
      <c r="F3931" s="6" t="s">
        <v>11532</v>
      </c>
    </row>
    <row r="3932">
      <c r="A3932" s="5"/>
      <c r="B3932" s="5"/>
      <c r="C3932" s="5" t="s">
        <v>11533</v>
      </c>
      <c r="D3932" s="5" t="s">
        <v>468</v>
      </c>
      <c r="E3932" s="5" t="s">
        <v>11534</v>
      </c>
      <c r="F3932" s="6" t="s">
        <v>11535</v>
      </c>
    </row>
    <row r="3933">
      <c r="A3933" s="5"/>
      <c r="B3933" s="5"/>
      <c r="C3933" s="5" t="s">
        <v>11536</v>
      </c>
      <c r="D3933" s="5" t="s">
        <v>468</v>
      </c>
      <c r="E3933" s="5" t="s">
        <v>11537</v>
      </c>
      <c r="F3933" s="6" t="s">
        <v>11538</v>
      </c>
    </row>
    <row r="3934">
      <c r="A3934" s="5"/>
      <c r="B3934" s="5"/>
      <c r="C3934" s="5" t="s">
        <v>11539</v>
      </c>
      <c r="D3934" s="5" t="s">
        <v>468</v>
      </c>
      <c r="E3934" s="5" t="s">
        <v>11540</v>
      </c>
      <c r="F3934" s="6" t="s">
        <v>11541</v>
      </c>
    </row>
    <row r="3935">
      <c r="A3935" s="5"/>
      <c r="B3935" s="5"/>
      <c r="C3935" s="5" t="s">
        <v>11542</v>
      </c>
      <c r="D3935" s="5" t="s">
        <v>468</v>
      </c>
      <c r="E3935" s="5" t="s">
        <v>11543</v>
      </c>
      <c r="F3935" s="6" t="s">
        <v>11544</v>
      </c>
    </row>
    <row r="3936">
      <c r="A3936" s="5"/>
      <c r="B3936" s="5"/>
      <c r="C3936" s="5" t="s">
        <v>11545</v>
      </c>
      <c r="D3936" s="5" t="s">
        <v>468</v>
      </c>
      <c r="E3936" s="5" t="s">
        <v>8159</v>
      </c>
      <c r="F3936" s="6" t="s">
        <v>11546</v>
      </c>
    </row>
    <row r="3937">
      <c r="A3937" s="5"/>
      <c r="B3937" s="5"/>
      <c r="C3937" s="5" t="s">
        <v>11547</v>
      </c>
      <c r="D3937" s="5" t="s">
        <v>468</v>
      </c>
      <c r="E3937" s="5" t="s">
        <v>11548</v>
      </c>
      <c r="F3937" s="6" t="s">
        <v>11549</v>
      </c>
    </row>
    <row r="3938">
      <c r="A3938" s="5"/>
      <c r="B3938" s="5"/>
      <c r="C3938" s="5" t="s">
        <v>11550</v>
      </c>
      <c r="D3938" s="5" t="s">
        <v>468</v>
      </c>
      <c r="E3938" s="5" t="s">
        <v>11551</v>
      </c>
      <c r="F3938" s="6" t="s">
        <v>11552</v>
      </c>
    </row>
    <row r="3939">
      <c r="A3939" s="5"/>
      <c r="B3939" s="5"/>
      <c r="C3939" s="5" t="s">
        <v>11553</v>
      </c>
      <c r="D3939" s="5" t="s">
        <v>468</v>
      </c>
      <c r="E3939" s="5"/>
      <c r="F3939" s="6" t="s">
        <v>11554</v>
      </c>
    </row>
    <row r="3940">
      <c r="A3940" s="5"/>
      <c r="B3940" s="5"/>
      <c r="C3940" s="5" t="s">
        <v>11555</v>
      </c>
      <c r="D3940" s="5" t="s">
        <v>468</v>
      </c>
      <c r="E3940" s="5" t="s">
        <v>11556</v>
      </c>
      <c r="F3940" s="6" t="s">
        <v>11557</v>
      </c>
    </row>
    <row r="3941">
      <c r="A3941" s="5"/>
      <c r="B3941" s="5"/>
      <c r="C3941" s="5" t="s">
        <v>11558</v>
      </c>
      <c r="D3941" s="5" t="s">
        <v>468</v>
      </c>
      <c r="E3941" s="5" t="s">
        <v>3393</v>
      </c>
      <c r="F3941" s="6" t="s">
        <v>11559</v>
      </c>
    </row>
    <row r="3942">
      <c r="A3942" s="5"/>
      <c r="B3942" s="5"/>
      <c r="C3942" s="5" t="s">
        <v>11560</v>
      </c>
      <c r="D3942" s="5" t="s">
        <v>468</v>
      </c>
      <c r="E3942" s="5" t="s">
        <v>11561</v>
      </c>
      <c r="F3942" s="6" t="s">
        <v>11562</v>
      </c>
    </row>
    <row r="3943">
      <c r="A3943" s="5"/>
      <c r="B3943" s="5"/>
      <c r="C3943" s="5" t="s">
        <v>11563</v>
      </c>
      <c r="D3943" s="5" t="s">
        <v>468</v>
      </c>
      <c r="E3943" s="5" t="s">
        <v>11564</v>
      </c>
      <c r="F3943" s="6" t="s">
        <v>11565</v>
      </c>
    </row>
    <row r="3944">
      <c r="A3944" s="5"/>
      <c r="B3944" s="5"/>
      <c r="C3944" s="5" t="s">
        <v>11566</v>
      </c>
      <c r="D3944" s="5" t="s">
        <v>468</v>
      </c>
      <c r="E3944" s="5" t="s">
        <v>11567</v>
      </c>
      <c r="F3944" s="6" t="s">
        <v>11568</v>
      </c>
    </row>
    <row r="3945">
      <c r="A3945" s="5"/>
      <c r="B3945" s="5"/>
      <c r="C3945" s="5" t="s">
        <v>11569</v>
      </c>
      <c r="D3945" s="5" t="s">
        <v>468</v>
      </c>
      <c r="E3945" s="5" t="s">
        <v>6640</v>
      </c>
      <c r="F3945" s="6" t="s">
        <v>11570</v>
      </c>
    </row>
    <row r="3946">
      <c r="A3946" s="5"/>
      <c r="B3946" s="5"/>
      <c r="C3946" s="5" t="s">
        <v>11571</v>
      </c>
      <c r="D3946" s="5" t="s">
        <v>468</v>
      </c>
      <c r="E3946" s="5" t="s">
        <v>11572</v>
      </c>
      <c r="F3946" s="6" t="s">
        <v>11573</v>
      </c>
    </row>
    <row r="3947">
      <c r="A3947" s="5"/>
      <c r="B3947" s="5"/>
      <c r="C3947" s="5" t="s">
        <v>11574</v>
      </c>
      <c r="D3947" s="5" t="s">
        <v>468</v>
      </c>
      <c r="E3947" s="5" t="s">
        <v>11575</v>
      </c>
      <c r="F3947" s="6" t="s">
        <v>11576</v>
      </c>
    </row>
    <row r="3948">
      <c r="A3948" s="5"/>
      <c r="B3948" s="5"/>
      <c r="C3948" s="5" t="s">
        <v>11577</v>
      </c>
      <c r="D3948" s="5" t="s">
        <v>458</v>
      </c>
      <c r="E3948" s="5" t="s">
        <v>11578</v>
      </c>
      <c r="F3948" s="6" t="s">
        <v>11579</v>
      </c>
    </row>
    <row r="3949">
      <c r="A3949" s="5"/>
      <c r="B3949" s="5"/>
      <c r="C3949" s="5" t="s">
        <v>11580</v>
      </c>
      <c r="D3949" s="5" t="s">
        <v>468</v>
      </c>
      <c r="E3949" s="5" t="s">
        <v>11581</v>
      </c>
      <c r="F3949" s="6" t="s">
        <v>11582</v>
      </c>
    </row>
    <row r="3950">
      <c r="A3950" s="5"/>
      <c r="B3950" s="5"/>
      <c r="C3950" s="5" t="s">
        <v>11583</v>
      </c>
      <c r="D3950" s="5" t="s">
        <v>468</v>
      </c>
      <c r="E3950" s="5" t="s">
        <v>11584</v>
      </c>
      <c r="F3950" s="6" t="s">
        <v>11585</v>
      </c>
    </row>
    <row r="3951">
      <c r="A3951" s="5"/>
      <c r="B3951" s="5"/>
      <c r="C3951" s="5" t="s">
        <v>11586</v>
      </c>
      <c r="D3951" s="5" t="s">
        <v>4620</v>
      </c>
      <c r="E3951" s="5" t="s">
        <v>11587</v>
      </c>
      <c r="F3951" s="6" t="s">
        <v>11588</v>
      </c>
    </row>
    <row r="3952">
      <c r="A3952" s="5"/>
      <c r="B3952" s="5"/>
      <c r="C3952" s="5" t="s">
        <v>11589</v>
      </c>
      <c r="D3952" s="5" t="s">
        <v>468</v>
      </c>
      <c r="E3952" s="5" t="s">
        <v>11590</v>
      </c>
      <c r="F3952" s="6" t="s">
        <v>11591</v>
      </c>
    </row>
    <row r="3953">
      <c r="A3953" s="5"/>
      <c r="B3953" s="5"/>
      <c r="C3953" s="5" t="s">
        <v>11592</v>
      </c>
      <c r="D3953" s="5" t="s">
        <v>468</v>
      </c>
      <c r="E3953" s="5"/>
      <c r="F3953" s="6" t="s">
        <v>11593</v>
      </c>
    </row>
    <row r="3954">
      <c r="A3954" s="5"/>
      <c r="B3954" s="5"/>
      <c r="C3954" s="5" t="s">
        <v>11594</v>
      </c>
      <c r="D3954" s="5" t="s">
        <v>468</v>
      </c>
      <c r="E3954" s="5" t="s">
        <v>7660</v>
      </c>
      <c r="F3954" s="6" t="s">
        <v>11595</v>
      </c>
    </row>
    <row r="3955">
      <c r="A3955" s="5"/>
      <c r="B3955" s="5"/>
      <c r="C3955" s="5" t="s">
        <v>11596</v>
      </c>
      <c r="D3955" s="5" t="s">
        <v>468</v>
      </c>
      <c r="E3955" s="5"/>
      <c r="F3955" s="6" t="s">
        <v>11597</v>
      </c>
    </row>
    <row r="3956">
      <c r="A3956" s="5"/>
      <c r="B3956" s="5"/>
      <c r="C3956" s="5" t="s">
        <v>11598</v>
      </c>
      <c r="D3956" s="5" t="s">
        <v>468</v>
      </c>
      <c r="E3956" s="5"/>
      <c r="F3956" s="6" t="s">
        <v>11599</v>
      </c>
    </row>
    <row r="3957">
      <c r="A3957" s="5"/>
      <c r="B3957" s="5"/>
      <c r="C3957" s="5" t="s">
        <v>11600</v>
      </c>
      <c r="D3957" s="5" t="s">
        <v>468</v>
      </c>
      <c r="E3957" s="5" t="s">
        <v>11601</v>
      </c>
      <c r="F3957" s="6" t="s">
        <v>11602</v>
      </c>
    </row>
    <row r="3958">
      <c r="A3958" s="5"/>
      <c r="B3958" s="5"/>
      <c r="C3958" s="5" t="s">
        <v>11603</v>
      </c>
      <c r="D3958" s="5" t="s">
        <v>468</v>
      </c>
      <c r="E3958" s="5"/>
      <c r="F3958" s="6" t="s">
        <v>11604</v>
      </c>
    </row>
    <row r="3959">
      <c r="A3959" s="5"/>
      <c r="B3959" s="5"/>
      <c r="C3959" s="5" t="s">
        <v>11605</v>
      </c>
      <c r="D3959" s="5" t="s">
        <v>468</v>
      </c>
      <c r="E3959" s="5" t="s">
        <v>11606</v>
      </c>
      <c r="F3959" s="6" t="s">
        <v>11607</v>
      </c>
    </row>
    <row r="3960">
      <c r="A3960" s="5"/>
      <c r="B3960" s="5"/>
      <c r="C3960" s="5" t="s">
        <v>11608</v>
      </c>
      <c r="D3960" s="5" t="s">
        <v>468</v>
      </c>
      <c r="E3960" s="5"/>
      <c r="F3960" s="6" t="s">
        <v>11609</v>
      </c>
    </row>
    <row r="3961">
      <c r="A3961" s="5"/>
      <c r="B3961" s="5"/>
      <c r="C3961" s="5" t="s">
        <v>11610</v>
      </c>
      <c r="D3961" s="5" t="s">
        <v>468</v>
      </c>
      <c r="E3961" s="5" t="s">
        <v>11611</v>
      </c>
      <c r="F3961" s="6" t="s">
        <v>11612</v>
      </c>
    </row>
    <row r="3962">
      <c r="A3962" s="5"/>
      <c r="B3962" s="5"/>
      <c r="C3962" s="5" t="s">
        <v>11613</v>
      </c>
      <c r="D3962" s="5" t="s">
        <v>468</v>
      </c>
      <c r="E3962" s="5"/>
      <c r="F3962" s="6" t="s">
        <v>11614</v>
      </c>
    </row>
    <row r="3963">
      <c r="A3963" s="5"/>
      <c r="B3963" s="5"/>
      <c r="C3963" s="5" t="s">
        <v>11615</v>
      </c>
      <c r="D3963" s="5" t="s">
        <v>468</v>
      </c>
      <c r="E3963" s="5" t="s">
        <v>11616</v>
      </c>
      <c r="F3963" s="6" t="s">
        <v>11617</v>
      </c>
    </row>
    <row r="3964">
      <c r="A3964" s="5"/>
      <c r="B3964" s="5"/>
      <c r="C3964" s="5" t="s">
        <v>11618</v>
      </c>
      <c r="D3964" s="5" t="s">
        <v>468</v>
      </c>
      <c r="E3964" s="5" t="s">
        <v>11619</v>
      </c>
      <c r="F3964" s="6" t="s">
        <v>11620</v>
      </c>
    </row>
    <row r="3965">
      <c r="A3965" s="5"/>
      <c r="B3965" s="5"/>
      <c r="C3965" s="5" t="s">
        <v>11621</v>
      </c>
      <c r="D3965" s="5" t="s">
        <v>468</v>
      </c>
      <c r="E3965" s="5"/>
      <c r="F3965" s="6" t="s">
        <v>11622</v>
      </c>
    </row>
    <row r="3966">
      <c r="A3966" s="5"/>
      <c r="B3966" s="5"/>
      <c r="C3966" s="5" t="s">
        <v>11623</v>
      </c>
      <c r="D3966" s="5" t="s">
        <v>468</v>
      </c>
      <c r="E3966" s="5"/>
      <c r="F3966" s="6" t="s">
        <v>11624</v>
      </c>
    </row>
    <row r="3967">
      <c r="A3967" s="5"/>
      <c r="B3967" s="5"/>
      <c r="C3967" s="5" t="s">
        <v>11625</v>
      </c>
      <c r="D3967" s="5" t="s">
        <v>468</v>
      </c>
      <c r="E3967" s="5" t="s">
        <v>11626</v>
      </c>
      <c r="F3967" s="6" t="s">
        <v>11627</v>
      </c>
    </row>
    <row r="3968">
      <c r="A3968" s="5"/>
      <c r="B3968" s="5"/>
      <c r="C3968" s="5" t="s">
        <v>11628</v>
      </c>
      <c r="D3968" s="5" t="s">
        <v>468</v>
      </c>
      <c r="E3968" s="5" t="s">
        <v>7443</v>
      </c>
      <c r="F3968" s="6" t="s">
        <v>11629</v>
      </c>
    </row>
    <row r="3969">
      <c r="A3969" s="5"/>
      <c r="B3969" s="5"/>
      <c r="C3969" s="5" t="s">
        <v>11630</v>
      </c>
      <c r="D3969" s="5" t="s">
        <v>468</v>
      </c>
      <c r="E3969" s="5" t="s">
        <v>11631</v>
      </c>
      <c r="F3969" s="6" t="s">
        <v>11632</v>
      </c>
    </row>
    <row r="3970">
      <c r="A3970" s="5"/>
      <c r="B3970" s="5"/>
      <c r="C3970" s="5" t="s">
        <v>11633</v>
      </c>
      <c r="D3970" s="5" t="s">
        <v>468</v>
      </c>
      <c r="E3970" s="5" t="s">
        <v>11634</v>
      </c>
      <c r="F3970" s="6" t="s">
        <v>11635</v>
      </c>
    </row>
    <row r="3971">
      <c r="A3971" s="5"/>
      <c r="B3971" s="5"/>
      <c r="C3971" s="5" t="s">
        <v>11636</v>
      </c>
      <c r="D3971" s="5" t="s">
        <v>468</v>
      </c>
      <c r="E3971" s="5"/>
      <c r="F3971" s="6" t="s">
        <v>11637</v>
      </c>
    </row>
    <row r="3972">
      <c r="A3972" s="5"/>
      <c r="B3972" s="5"/>
      <c r="C3972" s="5" t="s">
        <v>11638</v>
      </c>
      <c r="D3972" s="5" t="s">
        <v>458</v>
      </c>
      <c r="E3972" s="5"/>
      <c r="F3972" s="6" t="s">
        <v>11639</v>
      </c>
    </row>
    <row r="3973">
      <c r="A3973" s="5"/>
      <c r="B3973" s="5"/>
      <c r="C3973" s="5" t="s">
        <v>11640</v>
      </c>
      <c r="D3973" s="5" t="s">
        <v>468</v>
      </c>
      <c r="E3973" s="5"/>
      <c r="F3973" s="6" t="s">
        <v>11641</v>
      </c>
    </row>
    <row r="3974">
      <c r="A3974" s="5"/>
      <c r="B3974" s="5"/>
      <c r="C3974" s="5" t="s">
        <v>11642</v>
      </c>
      <c r="D3974" s="5" t="s">
        <v>468</v>
      </c>
      <c r="E3974" s="5" t="s">
        <v>11643</v>
      </c>
      <c r="F3974" s="6" t="s">
        <v>11644</v>
      </c>
    </row>
    <row r="3975">
      <c r="A3975" s="5"/>
      <c r="B3975" s="5"/>
      <c r="C3975" s="5" t="s">
        <v>11645</v>
      </c>
      <c r="D3975" s="5" t="s">
        <v>458</v>
      </c>
      <c r="E3975" s="5"/>
      <c r="F3975" s="6" t="s">
        <v>11646</v>
      </c>
    </row>
    <row r="3976">
      <c r="A3976" s="5"/>
      <c r="B3976" s="5"/>
      <c r="C3976" s="5" t="s">
        <v>11647</v>
      </c>
      <c r="D3976" s="5" t="s">
        <v>468</v>
      </c>
      <c r="E3976" s="5" t="s">
        <v>11648</v>
      </c>
      <c r="F3976" s="6" t="s">
        <v>11649</v>
      </c>
    </row>
    <row r="3977">
      <c r="A3977" s="5"/>
      <c r="B3977" s="5"/>
      <c r="C3977" s="5" t="s">
        <v>11650</v>
      </c>
      <c r="D3977" s="5" t="s">
        <v>468</v>
      </c>
      <c r="E3977" s="5" t="s">
        <v>11651</v>
      </c>
      <c r="F3977" s="6" t="s">
        <v>11652</v>
      </c>
    </row>
    <row r="3978">
      <c r="A3978" s="5"/>
      <c r="B3978" s="5"/>
      <c r="C3978" s="5" t="s">
        <v>11653</v>
      </c>
      <c r="D3978" s="5" t="s">
        <v>468</v>
      </c>
      <c r="E3978" s="5" t="s">
        <v>860</v>
      </c>
      <c r="F3978" s="6" t="s">
        <v>11654</v>
      </c>
    </row>
    <row r="3979">
      <c r="A3979" s="5"/>
      <c r="B3979" s="5"/>
      <c r="C3979" s="5" t="s">
        <v>11655</v>
      </c>
      <c r="D3979" s="5" t="s">
        <v>468</v>
      </c>
      <c r="E3979" s="5" t="s">
        <v>11656</v>
      </c>
      <c r="F3979" s="6" t="s">
        <v>11657</v>
      </c>
    </row>
    <row r="3980">
      <c r="A3980" s="5"/>
      <c r="B3980" s="5"/>
      <c r="C3980" s="5" t="s">
        <v>11658</v>
      </c>
      <c r="D3980" s="5" t="s">
        <v>458</v>
      </c>
      <c r="E3980" s="5" t="s">
        <v>11659</v>
      </c>
      <c r="F3980" s="6" t="s">
        <v>11660</v>
      </c>
    </row>
    <row r="3981">
      <c r="A3981" s="5"/>
      <c r="B3981" s="5"/>
      <c r="C3981" s="5" t="s">
        <v>11661</v>
      </c>
      <c r="D3981" s="5" t="s">
        <v>468</v>
      </c>
      <c r="E3981" s="5" t="s">
        <v>11662</v>
      </c>
      <c r="F3981" s="6" t="s">
        <v>11663</v>
      </c>
    </row>
    <row r="3982">
      <c r="A3982" s="5"/>
      <c r="B3982" s="5"/>
      <c r="C3982" s="5" t="s">
        <v>11664</v>
      </c>
      <c r="D3982" s="5" t="s">
        <v>468</v>
      </c>
      <c r="E3982" s="5" t="s">
        <v>11665</v>
      </c>
      <c r="F3982" s="6" t="s">
        <v>11666</v>
      </c>
    </row>
    <row r="3983">
      <c r="A3983" s="5"/>
      <c r="B3983" s="5"/>
      <c r="C3983" s="5" t="s">
        <v>11667</v>
      </c>
      <c r="D3983" s="5" t="s">
        <v>4620</v>
      </c>
      <c r="E3983" s="5"/>
      <c r="F3983" s="6" t="s">
        <v>11668</v>
      </c>
    </row>
    <row r="3984">
      <c r="A3984" s="5"/>
      <c r="B3984" s="5"/>
      <c r="C3984" s="5" t="s">
        <v>451</v>
      </c>
      <c r="D3984" s="5" t="s">
        <v>468</v>
      </c>
      <c r="E3984" s="5" t="s">
        <v>11148</v>
      </c>
      <c r="F3984" s="6" t="s">
        <v>11669</v>
      </c>
    </row>
    <row r="3985">
      <c r="A3985" s="5"/>
      <c r="B3985" s="5"/>
      <c r="C3985" s="5" t="s">
        <v>11670</v>
      </c>
      <c r="D3985" s="5" t="s">
        <v>468</v>
      </c>
      <c r="E3985" s="5" t="s">
        <v>11671</v>
      </c>
      <c r="F3985" s="6" t="s">
        <v>11672</v>
      </c>
    </row>
    <row r="3986">
      <c r="A3986" s="5"/>
      <c r="B3986" s="5"/>
      <c r="C3986" s="5" t="s">
        <v>11673</v>
      </c>
      <c r="D3986" s="5" t="s">
        <v>468</v>
      </c>
      <c r="E3986" s="5" t="s">
        <v>11674</v>
      </c>
      <c r="F3986" s="6" t="s">
        <v>11675</v>
      </c>
    </row>
    <row r="3987">
      <c r="A3987" s="5"/>
      <c r="B3987" s="5"/>
      <c r="C3987" s="5" t="s">
        <v>11676</v>
      </c>
      <c r="D3987" s="5" t="s">
        <v>468</v>
      </c>
      <c r="E3987" s="5" t="s">
        <v>11677</v>
      </c>
      <c r="F3987" s="6" t="s">
        <v>11678</v>
      </c>
    </row>
    <row r="3988">
      <c r="A3988" s="5"/>
      <c r="B3988" s="5"/>
      <c r="C3988" s="5" t="s">
        <v>11679</v>
      </c>
      <c r="D3988" s="5" t="s">
        <v>468</v>
      </c>
      <c r="E3988" s="5" t="s">
        <v>11680</v>
      </c>
      <c r="F3988" s="6" t="s">
        <v>11681</v>
      </c>
    </row>
    <row r="3989">
      <c r="A3989" s="5"/>
      <c r="B3989" s="5"/>
      <c r="C3989" s="5" t="s">
        <v>11682</v>
      </c>
      <c r="D3989" s="5" t="s">
        <v>468</v>
      </c>
      <c r="E3989" s="5" t="s">
        <v>11683</v>
      </c>
      <c r="F3989" s="6" t="s">
        <v>11684</v>
      </c>
    </row>
    <row r="3990">
      <c r="A3990" s="5"/>
      <c r="B3990" s="5"/>
      <c r="C3990" s="5" t="s">
        <v>11685</v>
      </c>
      <c r="D3990" s="5" t="s">
        <v>468</v>
      </c>
      <c r="E3990" s="5" t="s">
        <v>11686</v>
      </c>
      <c r="F3990" s="6" t="s">
        <v>11687</v>
      </c>
    </row>
    <row r="3991">
      <c r="A3991" s="5"/>
      <c r="B3991" s="5"/>
      <c r="C3991" s="5" t="s">
        <v>11688</v>
      </c>
      <c r="D3991" s="5" t="s">
        <v>468</v>
      </c>
      <c r="E3991" s="5"/>
      <c r="F3991" s="6" t="s">
        <v>11689</v>
      </c>
    </row>
    <row r="3992">
      <c r="A3992" s="5"/>
      <c r="B3992" s="5"/>
      <c r="C3992" s="5" t="s">
        <v>11690</v>
      </c>
      <c r="D3992" s="5" t="s">
        <v>468</v>
      </c>
      <c r="E3992" s="5" t="s">
        <v>11691</v>
      </c>
      <c r="F3992" s="6" t="s">
        <v>11692</v>
      </c>
    </row>
    <row r="3993">
      <c r="A3993" s="5"/>
      <c r="B3993" s="5"/>
      <c r="C3993" s="5" t="s">
        <v>11693</v>
      </c>
      <c r="D3993" s="5" t="s">
        <v>468</v>
      </c>
      <c r="E3993" s="5" t="s">
        <v>11694</v>
      </c>
      <c r="F3993" s="6" t="s">
        <v>11695</v>
      </c>
    </row>
    <row r="3994">
      <c r="A3994" s="5"/>
      <c r="B3994" s="5"/>
      <c r="C3994" s="5" t="s">
        <v>11696</v>
      </c>
      <c r="D3994" s="5" t="s">
        <v>468</v>
      </c>
      <c r="E3994" s="5" t="s">
        <v>10957</v>
      </c>
      <c r="F3994" s="6" t="s">
        <v>11697</v>
      </c>
    </row>
    <row r="3995">
      <c r="A3995" s="5"/>
      <c r="B3995" s="5"/>
      <c r="C3995" s="5" t="s">
        <v>11698</v>
      </c>
      <c r="D3995" s="5" t="s">
        <v>468</v>
      </c>
      <c r="E3995" s="5" t="s">
        <v>11699</v>
      </c>
      <c r="F3995" s="6" t="s">
        <v>11700</v>
      </c>
    </row>
    <row r="3996">
      <c r="A3996" s="5"/>
      <c r="B3996" s="5"/>
      <c r="C3996" s="5" t="s">
        <v>11701</v>
      </c>
      <c r="D3996" s="5" t="s">
        <v>468</v>
      </c>
      <c r="E3996" s="5"/>
      <c r="F3996" s="6" t="s">
        <v>11702</v>
      </c>
    </row>
    <row r="3997">
      <c r="A3997" s="5"/>
      <c r="B3997" s="5"/>
      <c r="C3997" s="5" t="s">
        <v>11703</v>
      </c>
      <c r="D3997" s="5" t="s">
        <v>468</v>
      </c>
      <c r="E3997" s="5" t="s">
        <v>11704</v>
      </c>
      <c r="F3997" s="6" t="s">
        <v>11705</v>
      </c>
    </row>
    <row r="3998">
      <c r="A3998" s="5"/>
      <c r="B3998" s="5"/>
      <c r="C3998" s="5" t="s">
        <v>11706</v>
      </c>
      <c r="D3998" s="5" t="s">
        <v>468</v>
      </c>
      <c r="E3998" s="5" t="s">
        <v>11707</v>
      </c>
      <c r="F3998" s="6" t="s">
        <v>11708</v>
      </c>
    </row>
    <row r="3999">
      <c r="A3999" s="5"/>
      <c r="B3999" s="5"/>
      <c r="C3999" s="5" t="s">
        <v>11709</v>
      </c>
      <c r="D3999" s="5" t="s">
        <v>468</v>
      </c>
      <c r="E3999" s="5" t="s">
        <v>11710</v>
      </c>
      <c r="F3999" s="6" t="s">
        <v>11711</v>
      </c>
    </row>
    <row r="4000">
      <c r="A4000" s="5"/>
      <c r="B4000" s="5"/>
      <c r="C4000" s="5" t="s">
        <v>11712</v>
      </c>
      <c r="D4000" s="5" t="s">
        <v>468</v>
      </c>
      <c r="E4000" s="5" t="s">
        <v>9186</v>
      </c>
      <c r="F4000" s="6" t="s">
        <v>11713</v>
      </c>
    </row>
    <row r="4001">
      <c r="A4001" s="5"/>
      <c r="B4001" s="5"/>
      <c r="C4001" s="5" t="s">
        <v>11714</v>
      </c>
      <c r="D4001" s="5" t="s">
        <v>468</v>
      </c>
      <c r="E4001" s="5" t="s">
        <v>11715</v>
      </c>
      <c r="F4001" s="6" t="s">
        <v>11716</v>
      </c>
    </row>
    <row r="4002">
      <c r="A4002" s="5"/>
      <c r="B4002" s="5"/>
      <c r="C4002" s="5" t="s">
        <v>11717</v>
      </c>
      <c r="D4002" s="5" t="s">
        <v>468</v>
      </c>
      <c r="E4002" s="5" t="s">
        <v>11718</v>
      </c>
      <c r="F4002" s="6" t="s">
        <v>11719</v>
      </c>
    </row>
    <row r="4003">
      <c r="A4003" s="5"/>
      <c r="B4003" s="5"/>
      <c r="C4003" s="5" t="s">
        <v>11720</v>
      </c>
      <c r="D4003" s="5" t="s">
        <v>468</v>
      </c>
      <c r="E4003" s="5" t="s">
        <v>11721</v>
      </c>
      <c r="F4003" s="6" t="s">
        <v>11722</v>
      </c>
    </row>
    <row r="4004">
      <c r="A4004" s="5"/>
      <c r="B4004" s="5"/>
      <c r="C4004" s="5" t="s">
        <v>11723</v>
      </c>
      <c r="D4004" s="5" t="s">
        <v>468</v>
      </c>
      <c r="E4004" s="5"/>
      <c r="F4004" s="6" t="s">
        <v>11724</v>
      </c>
    </row>
    <row r="4005">
      <c r="A4005" s="5"/>
      <c r="B4005" s="5"/>
      <c r="C4005" s="5" t="s">
        <v>11725</v>
      </c>
      <c r="D4005" s="5" t="s">
        <v>468</v>
      </c>
      <c r="E4005" s="5" t="s">
        <v>11726</v>
      </c>
      <c r="F4005" s="6" t="s">
        <v>11727</v>
      </c>
    </row>
    <row r="4006">
      <c r="A4006" s="5"/>
      <c r="B4006" s="5"/>
      <c r="C4006" s="5" t="s">
        <v>11728</v>
      </c>
      <c r="D4006" s="5" t="s">
        <v>4620</v>
      </c>
      <c r="E4006" s="5" t="s">
        <v>11729</v>
      </c>
      <c r="F4006" s="6" t="s">
        <v>11730</v>
      </c>
    </row>
    <row r="4007">
      <c r="A4007" s="5"/>
      <c r="B4007" s="5"/>
      <c r="C4007" s="5" t="s">
        <v>11731</v>
      </c>
      <c r="D4007" s="5" t="s">
        <v>468</v>
      </c>
      <c r="E4007" s="5" t="s">
        <v>11732</v>
      </c>
      <c r="F4007" s="6" t="s">
        <v>11733</v>
      </c>
    </row>
    <row r="4008">
      <c r="A4008" s="5"/>
      <c r="B4008" s="5"/>
      <c r="C4008" s="5" t="s">
        <v>11734</v>
      </c>
      <c r="D4008" s="5" t="s">
        <v>468</v>
      </c>
      <c r="E4008" s="5" t="s">
        <v>11735</v>
      </c>
      <c r="F4008" s="6" t="s">
        <v>11736</v>
      </c>
    </row>
    <row r="4009">
      <c r="A4009" s="5"/>
      <c r="B4009" s="5"/>
      <c r="C4009" s="5" t="s">
        <v>11737</v>
      </c>
      <c r="D4009" s="5" t="s">
        <v>468</v>
      </c>
      <c r="E4009" s="5" t="s">
        <v>11738</v>
      </c>
      <c r="F4009" s="6" t="s">
        <v>11739</v>
      </c>
    </row>
    <row r="4010">
      <c r="A4010" s="5"/>
      <c r="B4010" s="5"/>
      <c r="C4010" s="5" t="s">
        <v>11740</v>
      </c>
      <c r="D4010" s="5" t="s">
        <v>468</v>
      </c>
      <c r="E4010" s="5" t="s">
        <v>8517</v>
      </c>
      <c r="F4010" s="6" t="s">
        <v>11741</v>
      </c>
    </row>
    <row r="4011">
      <c r="A4011" s="5"/>
      <c r="B4011" s="5"/>
      <c r="C4011" s="5" t="s">
        <v>11742</v>
      </c>
      <c r="D4011" s="5" t="s">
        <v>468</v>
      </c>
      <c r="E4011" s="5" t="s">
        <v>11743</v>
      </c>
      <c r="F4011" s="6" t="s">
        <v>11744</v>
      </c>
    </row>
    <row r="4012">
      <c r="A4012" s="5"/>
      <c r="B4012" s="5"/>
      <c r="C4012" s="5" t="s">
        <v>11745</v>
      </c>
      <c r="D4012" s="5" t="s">
        <v>4620</v>
      </c>
      <c r="E4012" s="5" t="s">
        <v>11746</v>
      </c>
      <c r="F4012" s="6" t="s">
        <v>11747</v>
      </c>
    </row>
    <row r="4013">
      <c r="A4013" s="5"/>
      <c r="B4013" s="5"/>
      <c r="C4013" s="5" t="s">
        <v>11748</v>
      </c>
      <c r="D4013" s="5" t="s">
        <v>468</v>
      </c>
      <c r="E4013" s="5" t="s">
        <v>6640</v>
      </c>
      <c r="F4013" s="6" t="s">
        <v>11749</v>
      </c>
    </row>
    <row r="4014">
      <c r="A4014" s="5"/>
      <c r="B4014" s="5"/>
      <c r="C4014" s="5" t="s">
        <v>11750</v>
      </c>
      <c r="D4014" s="5" t="s">
        <v>4620</v>
      </c>
      <c r="E4014" s="5"/>
      <c r="F4014" s="6" t="s">
        <v>11751</v>
      </c>
    </row>
    <row r="4015">
      <c r="A4015" s="5"/>
      <c r="B4015" s="5"/>
      <c r="C4015" s="5" t="s">
        <v>11752</v>
      </c>
      <c r="D4015" s="5" t="s">
        <v>468</v>
      </c>
      <c r="E4015" s="5" t="s">
        <v>11753</v>
      </c>
      <c r="F4015" s="6" t="s">
        <v>11754</v>
      </c>
    </row>
    <row r="4016">
      <c r="A4016" s="5"/>
      <c r="B4016" s="5"/>
      <c r="C4016" s="5" t="s">
        <v>11755</v>
      </c>
      <c r="D4016" s="5" t="s">
        <v>468</v>
      </c>
      <c r="E4016" s="5" t="s">
        <v>11756</v>
      </c>
      <c r="F4016" s="6" t="s">
        <v>11757</v>
      </c>
    </row>
    <row r="4017">
      <c r="A4017" s="5"/>
      <c r="B4017" s="5"/>
      <c r="C4017" s="5" t="s">
        <v>11758</v>
      </c>
      <c r="D4017" s="5" t="s">
        <v>468</v>
      </c>
      <c r="E4017" s="5" t="s">
        <v>11759</v>
      </c>
      <c r="F4017" s="6" t="s">
        <v>11760</v>
      </c>
    </row>
    <row r="4018">
      <c r="A4018" s="5"/>
      <c r="B4018" s="5"/>
      <c r="C4018" s="5" t="s">
        <v>11761</v>
      </c>
      <c r="D4018" s="5" t="s">
        <v>468</v>
      </c>
      <c r="E4018" s="5"/>
      <c r="F4018" s="6" t="s">
        <v>11762</v>
      </c>
    </row>
    <row r="4019">
      <c r="A4019" s="5"/>
      <c r="B4019" s="5"/>
      <c r="C4019" s="5" t="s">
        <v>11763</v>
      </c>
      <c r="D4019" s="5" t="s">
        <v>468</v>
      </c>
      <c r="E4019" s="5"/>
      <c r="F4019" s="6" t="s">
        <v>11764</v>
      </c>
    </row>
    <row r="4020">
      <c r="A4020" s="5"/>
      <c r="B4020" s="5"/>
      <c r="C4020" s="5" t="s">
        <v>11765</v>
      </c>
      <c r="D4020" s="5" t="s">
        <v>468</v>
      </c>
      <c r="E4020" s="5" t="s">
        <v>11766</v>
      </c>
      <c r="F4020" s="6" t="s">
        <v>11767</v>
      </c>
    </row>
    <row r="4021">
      <c r="A4021" s="5"/>
      <c r="B4021" s="5"/>
      <c r="C4021" s="5" t="s">
        <v>11768</v>
      </c>
      <c r="D4021" s="5" t="s">
        <v>468</v>
      </c>
      <c r="E4021" s="5" t="s">
        <v>11769</v>
      </c>
      <c r="F4021" s="6" t="s">
        <v>11770</v>
      </c>
    </row>
    <row r="4022">
      <c r="A4022" s="5"/>
      <c r="B4022" s="5"/>
      <c r="C4022" s="5" t="s">
        <v>11771</v>
      </c>
      <c r="D4022" s="5" t="s">
        <v>468</v>
      </c>
      <c r="E4022" s="5" t="s">
        <v>11772</v>
      </c>
      <c r="F4022" s="6" t="s">
        <v>11773</v>
      </c>
    </row>
    <row r="4023">
      <c r="A4023" s="5"/>
      <c r="B4023" s="5"/>
      <c r="C4023" s="5" t="s">
        <v>11774</v>
      </c>
      <c r="D4023" s="5" t="s">
        <v>468</v>
      </c>
      <c r="E4023" s="5" t="s">
        <v>11775</v>
      </c>
      <c r="F4023" s="6" t="s">
        <v>11776</v>
      </c>
    </row>
    <row r="4024">
      <c r="A4024" s="5"/>
      <c r="B4024" s="5"/>
      <c r="C4024" s="5" t="s">
        <v>11777</v>
      </c>
      <c r="D4024" s="5" t="s">
        <v>468</v>
      </c>
      <c r="E4024" s="5"/>
      <c r="F4024" s="6" t="s">
        <v>11778</v>
      </c>
    </row>
    <row r="4025">
      <c r="A4025" s="5"/>
      <c r="B4025" s="5"/>
      <c r="C4025" s="5" t="s">
        <v>11779</v>
      </c>
      <c r="D4025" s="5" t="s">
        <v>468</v>
      </c>
      <c r="E4025" s="5"/>
      <c r="F4025" s="6" t="s">
        <v>11780</v>
      </c>
    </row>
    <row r="4026">
      <c r="A4026" s="5"/>
      <c r="B4026" s="5"/>
      <c r="C4026" s="5" t="s">
        <v>11781</v>
      </c>
      <c r="D4026" s="5" t="s">
        <v>468</v>
      </c>
      <c r="E4026" s="5" t="s">
        <v>11782</v>
      </c>
      <c r="F4026" s="6" t="s">
        <v>11783</v>
      </c>
    </row>
    <row r="4027">
      <c r="A4027" s="5"/>
      <c r="B4027" s="5"/>
      <c r="C4027" s="5" t="s">
        <v>11784</v>
      </c>
      <c r="D4027" s="5" t="s">
        <v>468</v>
      </c>
      <c r="E4027" s="5" t="s">
        <v>11785</v>
      </c>
      <c r="F4027" s="6" t="s">
        <v>11786</v>
      </c>
    </row>
    <row r="4028">
      <c r="A4028" s="5"/>
      <c r="B4028" s="5"/>
      <c r="C4028" s="5" t="s">
        <v>11787</v>
      </c>
      <c r="D4028" s="5" t="s">
        <v>468</v>
      </c>
      <c r="E4028" s="5"/>
      <c r="F4028" s="6" t="s">
        <v>11788</v>
      </c>
    </row>
    <row r="4029">
      <c r="A4029" s="5"/>
      <c r="B4029" s="5"/>
      <c r="C4029" s="5" t="s">
        <v>11789</v>
      </c>
      <c r="D4029" s="5" t="s">
        <v>468</v>
      </c>
      <c r="E4029" s="5" t="s">
        <v>11790</v>
      </c>
      <c r="F4029" s="6" t="s">
        <v>11791</v>
      </c>
    </row>
    <row r="4030">
      <c r="A4030" s="5"/>
      <c r="B4030" s="5"/>
      <c r="C4030" s="5" t="s">
        <v>11792</v>
      </c>
      <c r="D4030" s="5" t="s">
        <v>468</v>
      </c>
      <c r="E4030" s="5" t="s">
        <v>11793</v>
      </c>
      <c r="F4030" s="6" t="s">
        <v>11794</v>
      </c>
    </row>
    <row r="4031">
      <c r="A4031" s="5"/>
      <c r="B4031" s="5"/>
      <c r="C4031" s="5" t="s">
        <v>11795</v>
      </c>
      <c r="D4031" s="5" t="s">
        <v>468</v>
      </c>
      <c r="E4031" s="5" t="s">
        <v>11796</v>
      </c>
      <c r="F4031" s="6" t="s">
        <v>11797</v>
      </c>
    </row>
    <row r="4032">
      <c r="A4032" s="5"/>
      <c r="B4032" s="5"/>
      <c r="C4032" s="5" t="s">
        <v>11798</v>
      </c>
      <c r="D4032" s="5" t="s">
        <v>468</v>
      </c>
      <c r="E4032" s="5" t="s">
        <v>11799</v>
      </c>
      <c r="F4032" s="6" t="s">
        <v>11800</v>
      </c>
    </row>
    <row r="4033">
      <c r="A4033" s="5"/>
      <c r="B4033" s="5"/>
      <c r="C4033" s="5" t="s">
        <v>11801</v>
      </c>
      <c r="D4033" s="5" t="s">
        <v>4620</v>
      </c>
      <c r="E4033" s="5" t="s">
        <v>11802</v>
      </c>
      <c r="F4033" s="6" t="s">
        <v>11803</v>
      </c>
    </row>
    <row r="4034">
      <c r="A4034" s="5"/>
      <c r="B4034" s="5"/>
      <c r="C4034" s="5" t="s">
        <v>11804</v>
      </c>
      <c r="D4034" s="5" t="s">
        <v>468</v>
      </c>
      <c r="E4034" s="5" t="s">
        <v>11108</v>
      </c>
      <c r="F4034" s="6" t="s">
        <v>11805</v>
      </c>
    </row>
    <row r="4035">
      <c r="A4035" s="5"/>
      <c r="B4035" s="5"/>
      <c r="C4035" s="5" t="s">
        <v>11806</v>
      </c>
      <c r="D4035" s="5" t="s">
        <v>468</v>
      </c>
      <c r="E4035" s="5" t="s">
        <v>11807</v>
      </c>
      <c r="F4035" s="6" t="s">
        <v>11808</v>
      </c>
    </row>
    <row r="4036">
      <c r="A4036" s="5"/>
      <c r="B4036" s="5"/>
      <c r="C4036" s="5" t="s">
        <v>11809</v>
      </c>
      <c r="D4036" s="5" t="s">
        <v>468</v>
      </c>
      <c r="E4036" s="5"/>
      <c r="F4036" s="6" t="s">
        <v>11810</v>
      </c>
    </row>
    <row r="4037">
      <c r="A4037" s="5"/>
      <c r="B4037" s="5"/>
      <c r="C4037" s="5" t="s">
        <v>11811</v>
      </c>
      <c r="D4037" s="5" t="s">
        <v>468</v>
      </c>
      <c r="E4037" s="5"/>
      <c r="F4037" s="6" t="s">
        <v>11812</v>
      </c>
    </row>
    <row r="4038">
      <c r="A4038" s="5"/>
      <c r="B4038" s="5"/>
      <c r="C4038" s="5" t="s">
        <v>11813</v>
      </c>
      <c r="D4038" s="5" t="s">
        <v>468</v>
      </c>
      <c r="E4038" s="5" t="s">
        <v>11814</v>
      </c>
      <c r="F4038" s="6" t="s">
        <v>11815</v>
      </c>
    </row>
    <row r="4039">
      <c r="A4039" s="5"/>
      <c r="B4039" s="5"/>
      <c r="C4039" s="5" t="s">
        <v>11816</v>
      </c>
      <c r="D4039" s="5" t="s">
        <v>468</v>
      </c>
      <c r="E4039" s="5" t="s">
        <v>11817</v>
      </c>
      <c r="F4039" s="6" t="s">
        <v>11818</v>
      </c>
    </row>
    <row r="4040">
      <c r="A4040" s="5"/>
      <c r="B4040" s="5"/>
      <c r="C4040" s="5" t="s">
        <v>11819</v>
      </c>
      <c r="D4040" s="5" t="s">
        <v>468</v>
      </c>
      <c r="E4040" s="5" t="s">
        <v>11820</v>
      </c>
      <c r="F4040" s="6" t="s">
        <v>11821</v>
      </c>
    </row>
    <row r="4041">
      <c r="A4041" s="5"/>
      <c r="B4041" s="5"/>
      <c r="C4041" s="5" t="s">
        <v>11822</v>
      </c>
      <c r="D4041" s="5" t="s">
        <v>468</v>
      </c>
      <c r="E4041" s="5" t="s">
        <v>11823</v>
      </c>
      <c r="F4041" s="6" t="s">
        <v>11824</v>
      </c>
    </row>
    <row r="4042">
      <c r="A4042" s="5"/>
      <c r="B4042" s="5"/>
      <c r="C4042" s="5" t="s">
        <v>11825</v>
      </c>
      <c r="D4042" s="5" t="s">
        <v>468</v>
      </c>
      <c r="E4042" s="5" t="s">
        <v>11826</v>
      </c>
      <c r="F4042" s="6" t="s">
        <v>11827</v>
      </c>
    </row>
    <row r="4043">
      <c r="A4043" s="5"/>
      <c r="B4043" s="5"/>
      <c r="C4043" s="5" t="s">
        <v>11828</v>
      </c>
      <c r="D4043" s="5" t="s">
        <v>468</v>
      </c>
      <c r="E4043" s="5" t="s">
        <v>11829</v>
      </c>
      <c r="F4043" s="6" t="s">
        <v>11830</v>
      </c>
    </row>
    <row r="4044">
      <c r="A4044" s="5"/>
      <c r="B4044" s="5"/>
      <c r="C4044" s="5" t="s">
        <v>11831</v>
      </c>
      <c r="D4044" s="5" t="s">
        <v>468</v>
      </c>
      <c r="E4044" s="5" t="s">
        <v>11832</v>
      </c>
      <c r="F4044" s="6" t="s">
        <v>11833</v>
      </c>
    </row>
    <row r="4045">
      <c r="A4045" s="5"/>
      <c r="B4045" s="5"/>
      <c r="C4045" s="5" t="s">
        <v>11834</v>
      </c>
      <c r="D4045" s="5" t="s">
        <v>468</v>
      </c>
      <c r="E4045" s="5" t="s">
        <v>675</v>
      </c>
      <c r="F4045" s="6" t="s">
        <v>11835</v>
      </c>
    </row>
    <row r="4046">
      <c r="A4046" s="5"/>
      <c r="B4046" s="5"/>
      <c r="C4046" s="5" t="s">
        <v>11836</v>
      </c>
      <c r="D4046" s="5" t="s">
        <v>468</v>
      </c>
      <c r="E4046" s="5" t="s">
        <v>6056</v>
      </c>
      <c r="F4046" s="6" t="s">
        <v>11837</v>
      </c>
    </row>
    <row r="4047">
      <c r="A4047" s="5"/>
      <c r="B4047" s="5"/>
      <c r="C4047" s="5" t="s">
        <v>11838</v>
      </c>
      <c r="D4047" s="5" t="s">
        <v>468</v>
      </c>
      <c r="E4047" s="5" t="s">
        <v>11839</v>
      </c>
      <c r="F4047" s="6" t="s">
        <v>11840</v>
      </c>
    </row>
    <row r="4048">
      <c r="A4048" s="5"/>
      <c r="B4048" s="5"/>
      <c r="C4048" s="5" t="s">
        <v>11841</v>
      </c>
      <c r="D4048" s="5" t="s">
        <v>468</v>
      </c>
      <c r="E4048" s="5" t="s">
        <v>11842</v>
      </c>
      <c r="F4048" s="6" t="s">
        <v>11843</v>
      </c>
    </row>
    <row r="4049">
      <c r="A4049" s="5"/>
      <c r="B4049" s="5"/>
      <c r="C4049" s="5" t="s">
        <v>11844</v>
      </c>
      <c r="D4049" s="5" t="s">
        <v>468</v>
      </c>
      <c r="E4049" s="5" t="s">
        <v>11845</v>
      </c>
      <c r="F4049" s="6" t="s">
        <v>11846</v>
      </c>
    </row>
    <row r="4050">
      <c r="A4050" s="5"/>
      <c r="B4050" s="5"/>
      <c r="C4050" s="5" t="s">
        <v>11847</v>
      </c>
      <c r="D4050" s="5" t="s">
        <v>468</v>
      </c>
      <c r="E4050" s="5"/>
      <c r="F4050" s="6" t="s">
        <v>11848</v>
      </c>
    </row>
    <row r="4051">
      <c r="A4051" s="5"/>
      <c r="B4051" s="5"/>
      <c r="C4051" s="5" t="s">
        <v>11849</v>
      </c>
      <c r="D4051" s="5" t="s">
        <v>468</v>
      </c>
      <c r="E4051" s="5" t="s">
        <v>11850</v>
      </c>
      <c r="F4051" s="6" t="s">
        <v>11851</v>
      </c>
    </row>
    <row r="4052">
      <c r="A4052" s="5"/>
      <c r="B4052" s="5"/>
      <c r="C4052" s="5" t="s">
        <v>11852</v>
      </c>
      <c r="D4052" s="5" t="s">
        <v>468</v>
      </c>
      <c r="E4052" s="5" t="s">
        <v>10319</v>
      </c>
      <c r="F4052" s="6" t="s">
        <v>11853</v>
      </c>
    </row>
    <row r="4053">
      <c r="A4053" s="5"/>
      <c r="B4053" s="5"/>
      <c r="C4053" s="5" t="s">
        <v>11854</v>
      </c>
      <c r="D4053" s="5" t="s">
        <v>468</v>
      </c>
      <c r="E4053" s="5"/>
      <c r="F4053" s="6" t="s">
        <v>11855</v>
      </c>
    </row>
    <row r="4054">
      <c r="A4054" s="5"/>
      <c r="B4054" s="5"/>
      <c r="C4054" s="5" t="s">
        <v>11856</v>
      </c>
      <c r="D4054" s="5" t="s">
        <v>468</v>
      </c>
      <c r="E4054" s="5" t="s">
        <v>11857</v>
      </c>
      <c r="F4054" s="6" t="s">
        <v>11858</v>
      </c>
    </row>
    <row r="4055">
      <c r="A4055" s="5"/>
      <c r="B4055" s="5"/>
      <c r="C4055" s="5" t="s">
        <v>11859</v>
      </c>
      <c r="D4055" s="5" t="s">
        <v>468</v>
      </c>
      <c r="E4055" s="5" t="s">
        <v>11860</v>
      </c>
      <c r="F4055" s="6" t="s">
        <v>11861</v>
      </c>
    </row>
    <row r="4056">
      <c r="A4056" s="5"/>
      <c r="B4056" s="5"/>
      <c r="C4056" s="5" t="s">
        <v>11862</v>
      </c>
      <c r="D4056" s="5" t="s">
        <v>468</v>
      </c>
      <c r="E4056" s="5" t="s">
        <v>11863</v>
      </c>
      <c r="F4056" s="6" t="s">
        <v>11864</v>
      </c>
    </row>
    <row r="4057">
      <c r="A4057" s="5"/>
      <c r="B4057" s="5"/>
      <c r="C4057" s="5" t="s">
        <v>11865</v>
      </c>
      <c r="D4057" s="5" t="s">
        <v>468</v>
      </c>
      <c r="E4057" s="5" t="s">
        <v>5005</v>
      </c>
      <c r="F4057" s="6" t="s">
        <v>11866</v>
      </c>
    </row>
    <row r="4058">
      <c r="A4058" s="5"/>
      <c r="B4058" s="5"/>
      <c r="C4058" s="5" t="s">
        <v>11867</v>
      </c>
      <c r="D4058" s="5" t="s">
        <v>468</v>
      </c>
      <c r="E4058" s="5" t="s">
        <v>11868</v>
      </c>
      <c r="F4058" s="6" t="s">
        <v>11869</v>
      </c>
    </row>
    <row r="4059">
      <c r="A4059" s="5"/>
      <c r="B4059" s="5"/>
      <c r="C4059" s="5" t="s">
        <v>11870</v>
      </c>
      <c r="D4059" s="5" t="s">
        <v>468</v>
      </c>
      <c r="E4059" s="5" t="s">
        <v>11871</v>
      </c>
      <c r="F4059" s="6" t="s">
        <v>11872</v>
      </c>
    </row>
    <row r="4060">
      <c r="A4060" s="5"/>
      <c r="B4060" s="5"/>
      <c r="C4060" s="5" t="s">
        <v>11873</v>
      </c>
      <c r="D4060" s="5" t="s">
        <v>468</v>
      </c>
      <c r="E4060" s="5" t="s">
        <v>11874</v>
      </c>
      <c r="F4060" s="6" t="s">
        <v>11875</v>
      </c>
    </row>
    <row r="4061">
      <c r="A4061" s="5"/>
      <c r="B4061" s="5"/>
      <c r="C4061" s="5" t="s">
        <v>11876</v>
      </c>
      <c r="D4061" s="5" t="s">
        <v>468</v>
      </c>
      <c r="E4061" s="5" t="s">
        <v>798</v>
      </c>
      <c r="F4061" s="6" t="s">
        <v>11877</v>
      </c>
    </row>
    <row r="4062">
      <c r="A4062" s="5"/>
      <c r="B4062" s="5"/>
      <c r="C4062" s="5" t="s">
        <v>11878</v>
      </c>
      <c r="D4062" s="5" t="s">
        <v>468</v>
      </c>
      <c r="E4062" s="5" t="s">
        <v>11879</v>
      </c>
      <c r="F4062" s="6" t="s">
        <v>11880</v>
      </c>
    </row>
    <row r="4063">
      <c r="A4063" s="5"/>
      <c r="B4063" s="5"/>
      <c r="C4063" s="5" t="s">
        <v>11881</v>
      </c>
      <c r="D4063" s="5" t="s">
        <v>468</v>
      </c>
      <c r="E4063" s="5" t="s">
        <v>11882</v>
      </c>
      <c r="F4063" s="6" t="s">
        <v>11883</v>
      </c>
    </row>
    <row r="4064">
      <c r="A4064" s="5"/>
      <c r="B4064" s="5"/>
      <c r="C4064" s="5" t="s">
        <v>11884</v>
      </c>
      <c r="D4064" s="5" t="s">
        <v>4620</v>
      </c>
      <c r="E4064" s="5" t="s">
        <v>11885</v>
      </c>
      <c r="F4064" s="6" t="s">
        <v>11886</v>
      </c>
    </row>
    <row r="4065">
      <c r="A4065" s="5"/>
      <c r="B4065" s="5"/>
      <c r="C4065" s="5" t="s">
        <v>11887</v>
      </c>
      <c r="D4065" s="5" t="s">
        <v>468</v>
      </c>
      <c r="E4065" s="5" t="s">
        <v>11888</v>
      </c>
      <c r="F4065" s="6" t="s">
        <v>11889</v>
      </c>
    </row>
    <row r="4066">
      <c r="A4066" s="5"/>
      <c r="B4066" s="5"/>
      <c r="C4066" s="5" t="s">
        <v>11890</v>
      </c>
      <c r="D4066" s="5" t="s">
        <v>468</v>
      </c>
      <c r="E4066" s="5"/>
      <c r="F4066" s="6" t="s">
        <v>11891</v>
      </c>
    </row>
    <row r="4067">
      <c r="A4067" s="5"/>
      <c r="B4067" s="5"/>
      <c r="C4067" s="5" t="s">
        <v>11892</v>
      </c>
      <c r="D4067" s="5" t="s">
        <v>468</v>
      </c>
      <c r="E4067" s="5" t="s">
        <v>9442</v>
      </c>
      <c r="F4067" s="6" t="s">
        <v>11893</v>
      </c>
    </row>
    <row r="4068">
      <c r="A4068" s="5"/>
      <c r="B4068" s="5"/>
      <c r="C4068" s="5" t="s">
        <v>11894</v>
      </c>
      <c r="D4068" s="5" t="s">
        <v>468</v>
      </c>
      <c r="E4068" s="5" t="s">
        <v>11895</v>
      </c>
      <c r="F4068" s="6" t="s">
        <v>11896</v>
      </c>
    </row>
    <row r="4069">
      <c r="A4069" s="5"/>
      <c r="B4069" s="5"/>
      <c r="C4069" s="5" t="s">
        <v>11897</v>
      </c>
      <c r="D4069" s="5" t="s">
        <v>468</v>
      </c>
      <c r="E4069" s="5" t="s">
        <v>11898</v>
      </c>
      <c r="F4069" s="6" t="s">
        <v>11899</v>
      </c>
    </row>
    <row r="4070">
      <c r="A4070" s="5"/>
      <c r="B4070" s="5"/>
      <c r="C4070" s="5" t="s">
        <v>11900</v>
      </c>
      <c r="D4070" s="5" t="s">
        <v>468</v>
      </c>
      <c r="E4070" s="5" t="s">
        <v>11901</v>
      </c>
      <c r="F4070" s="6" t="s">
        <v>11902</v>
      </c>
    </row>
    <row r="4071">
      <c r="A4071" s="5"/>
      <c r="B4071" s="5"/>
      <c r="C4071" s="5" t="s">
        <v>11903</v>
      </c>
      <c r="D4071" s="5" t="s">
        <v>468</v>
      </c>
      <c r="E4071" s="5" t="s">
        <v>11904</v>
      </c>
      <c r="F4071" s="6" t="s">
        <v>11905</v>
      </c>
    </row>
    <row r="4072">
      <c r="A4072" s="5"/>
      <c r="B4072" s="5"/>
      <c r="C4072" s="5" t="s">
        <v>11906</v>
      </c>
      <c r="D4072" s="5" t="s">
        <v>468</v>
      </c>
      <c r="E4072" s="5" t="s">
        <v>11907</v>
      </c>
      <c r="F4072" s="6" t="s">
        <v>11908</v>
      </c>
    </row>
    <row r="4073">
      <c r="A4073" s="5"/>
      <c r="B4073" s="5"/>
      <c r="C4073" s="5" t="s">
        <v>11909</v>
      </c>
      <c r="D4073" s="5" t="s">
        <v>468</v>
      </c>
      <c r="E4073" s="5"/>
      <c r="F4073" s="6" t="s">
        <v>11910</v>
      </c>
    </row>
    <row r="4074">
      <c r="A4074" s="5"/>
      <c r="B4074" s="5"/>
      <c r="C4074" s="5" t="s">
        <v>11911</v>
      </c>
      <c r="D4074" s="5" t="s">
        <v>458</v>
      </c>
      <c r="E4074" s="5"/>
      <c r="F4074" s="6" t="s">
        <v>11912</v>
      </c>
    </row>
    <row r="4075">
      <c r="A4075" s="5"/>
      <c r="B4075" s="5"/>
      <c r="C4075" s="5" t="s">
        <v>11913</v>
      </c>
      <c r="D4075" s="5" t="s">
        <v>468</v>
      </c>
      <c r="E4075" s="5" t="s">
        <v>11914</v>
      </c>
      <c r="F4075" s="6" t="s">
        <v>11915</v>
      </c>
    </row>
    <row r="4076">
      <c r="A4076" s="5"/>
      <c r="B4076" s="5"/>
      <c r="C4076" s="5" t="s">
        <v>11916</v>
      </c>
      <c r="D4076" s="5" t="s">
        <v>468</v>
      </c>
      <c r="E4076" s="5" t="s">
        <v>11917</v>
      </c>
      <c r="F4076" s="6" t="s">
        <v>11918</v>
      </c>
    </row>
    <row r="4077">
      <c r="A4077" s="5"/>
      <c r="B4077" s="5"/>
      <c r="C4077" s="5" t="s">
        <v>11919</v>
      </c>
      <c r="D4077" s="5" t="s">
        <v>468</v>
      </c>
      <c r="E4077" s="5" t="s">
        <v>9590</v>
      </c>
      <c r="F4077" s="6" t="s">
        <v>11920</v>
      </c>
    </row>
    <row r="4078">
      <c r="A4078" s="5"/>
      <c r="B4078" s="5"/>
      <c r="C4078" s="5" t="s">
        <v>11921</v>
      </c>
      <c r="D4078" s="5" t="s">
        <v>468</v>
      </c>
      <c r="E4078" s="5"/>
      <c r="F4078" s="6" t="s">
        <v>11922</v>
      </c>
    </row>
    <row r="4079">
      <c r="A4079" s="5"/>
      <c r="B4079" s="5"/>
      <c r="C4079" s="5" t="s">
        <v>11923</v>
      </c>
      <c r="D4079" s="5" t="s">
        <v>468</v>
      </c>
      <c r="E4079" s="5"/>
      <c r="F4079" s="6" t="s">
        <v>11924</v>
      </c>
    </row>
    <row r="4080">
      <c r="A4080" s="5"/>
      <c r="B4080" s="5"/>
      <c r="C4080" s="5" t="s">
        <v>11925</v>
      </c>
      <c r="D4080" s="5" t="s">
        <v>468</v>
      </c>
      <c r="E4080" s="5" t="s">
        <v>11926</v>
      </c>
      <c r="F4080" s="6" t="s">
        <v>11927</v>
      </c>
    </row>
    <row r="4081">
      <c r="A4081" s="5"/>
      <c r="B4081" s="5"/>
      <c r="C4081" s="5" t="s">
        <v>11928</v>
      </c>
      <c r="D4081" s="5" t="s">
        <v>468</v>
      </c>
      <c r="E4081" s="5" t="s">
        <v>11929</v>
      </c>
      <c r="F4081" s="6" t="s">
        <v>11930</v>
      </c>
    </row>
    <row r="4082">
      <c r="A4082" s="5"/>
      <c r="B4082" s="5"/>
      <c r="C4082" s="5" t="s">
        <v>11931</v>
      </c>
      <c r="D4082" s="5" t="s">
        <v>468</v>
      </c>
      <c r="E4082" s="5" t="s">
        <v>11932</v>
      </c>
      <c r="F4082" s="6" t="s">
        <v>11933</v>
      </c>
    </row>
    <row r="4083">
      <c r="A4083" s="5"/>
      <c r="B4083" s="5"/>
      <c r="C4083" s="5" t="s">
        <v>11934</v>
      </c>
      <c r="D4083" s="5" t="s">
        <v>468</v>
      </c>
      <c r="E4083" s="5" t="s">
        <v>11935</v>
      </c>
      <c r="F4083" s="6" t="s">
        <v>11936</v>
      </c>
    </row>
    <row r="4084">
      <c r="A4084" s="5"/>
      <c r="B4084" s="5"/>
      <c r="C4084" s="5" t="s">
        <v>11937</v>
      </c>
      <c r="D4084" s="5" t="s">
        <v>468</v>
      </c>
      <c r="E4084" s="5" t="s">
        <v>11938</v>
      </c>
      <c r="F4084" s="6" t="s">
        <v>11939</v>
      </c>
    </row>
    <row r="4085">
      <c r="A4085" s="5"/>
      <c r="B4085" s="5"/>
      <c r="C4085" s="5" t="s">
        <v>11940</v>
      </c>
      <c r="D4085" s="5" t="s">
        <v>468</v>
      </c>
      <c r="E4085" s="5"/>
      <c r="F4085" s="6" t="s">
        <v>11941</v>
      </c>
    </row>
    <row r="4086">
      <c r="A4086" s="5"/>
      <c r="B4086" s="5"/>
      <c r="C4086" s="5" t="s">
        <v>11942</v>
      </c>
      <c r="D4086" s="5" t="s">
        <v>468</v>
      </c>
      <c r="E4086" s="5" t="s">
        <v>11943</v>
      </c>
      <c r="F4086" s="6" t="s">
        <v>11944</v>
      </c>
    </row>
    <row r="4087">
      <c r="A4087" s="5"/>
      <c r="B4087" s="5"/>
      <c r="C4087" s="5" t="s">
        <v>11945</v>
      </c>
      <c r="D4087" s="5" t="s">
        <v>468</v>
      </c>
      <c r="E4087" s="5" t="s">
        <v>11946</v>
      </c>
      <c r="F4087" s="6" t="s">
        <v>11947</v>
      </c>
    </row>
    <row r="4088">
      <c r="A4088" s="5"/>
      <c r="B4088" s="5"/>
      <c r="C4088" s="5" t="s">
        <v>11948</v>
      </c>
      <c r="D4088" s="5" t="s">
        <v>468</v>
      </c>
      <c r="E4088" s="5" t="s">
        <v>11949</v>
      </c>
      <c r="F4088" s="6" t="s">
        <v>11950</v>
      </c>
    </row>
    <row r="4089">
      <c r="A4089" s="5"/>
      <c r="B4089" s="5"/>
      <c r="C4089" s="5" t="s">
        <v>11951</v>
      </c>
      <c r="D4089" s="5" t="s">
        <v>468</v>
      </c>
      <c r="E4089" s="5" t="s">
        <v>11952</v>
      </c>
      <c r="F4089" s="6" t="s">
        <v>11953</v>
      </c>
    </row>
    <row r="4090">
      <c r="A4090" s="5"/>
      <c r="B4090" s="5"/>
      <c r="C4090" s="5" t="s">
        <v>11954</v>
      </c>
      <c r="D4090" s="5" t="s">
        <v>468</v>
      </c>
      <c r="E4090" s="5"/>
      <c r="F4090" s="6" t="s">
        <v>11955</v>
      </c>
    </row>
    <row r="4091">
      <c r="A4091" s="5"/>
      <c r="B4091" s="5"/>
      <c r="C4091" s="5" t="s">
        <v>11956</v>
      </c>
      <c r="D4091" s="5" t="s">
        <v>458</v>
      </c>
      <c r="E4091" s="5"/>
      <c r="F4091" s="6" t="s">
        <v>11957</v>
      </c>
    </row>
    <row r="4092">
      <c r="A4092" s="5"/>
      <c r="B4092" s="5"/>
      <c r="C4092" s="5" t="s">
        <v>11958</v>
      </c>
      <c r="D4092" s="5" t="s">
        <v>468</v>
      </c>
      <c r="E4092" s="5" t="s">
        <v>11959</v>
      </c>
      <c r="F4092" s="6" t="s">
        <v>11960</v>
      </c>
    </row>
    <row r="4093">
      <c r="A4093" s="5"/>
      <c r="B4093" s="5"/>
      <c r="C4093" s="5" t="s">
        <v>11961</v>
      </c>
      <c r="D4093" s="5" t="s">
        <v>468</v>
      </c>
      <c r="E4093" s="5"/>
      <c r="F4093" s="6" t="s">
        <v>11962</v>
      </c>
    </row>
    <row r="4094">
      <c r="A4094" s="5"/>
      <c r="B4094" s="5"/>
      <c r="C4094" s="5" t="s">
        <v>11963</v>
      </c>
      <c r="D4094" s="5" t="s">
        <v>468</v>
      </c>
      <c r="E4094" s="5"/>
      <c r="F4094" s="6" t="s">
        <v>11964</v>
      </c>
    </row>
    <row r="4095">
      <c r="A4095" s="5"/>
      <c r="B4095" s="5"/>
      <c r="C4095" s="5" t="s">
        <v>11965</v>
      </c>
      <c r="D4095" s="5" t="s">
        <v>468</v>
      </c>
      <c r="E4095" s="5" t="s">
        <v>11966</v>
      </c>
      <c r="F4095" s="6" t="s">
        <v>11967</v>
      </c>
    </row>
    <row r="4096">
      <c r="A4096" s="5"/>
      <c r="B4096" s="5"/>
      <c r="C4096" s="5" t="s">
        <v>11968</v>
      </c>
      <c r="D4096" s="5" t="s">
        <v>468</v>
      </c>
      <c r="E4096" s="5" t="s">
        <v>11969</v>
      </c>
      <c r="F4096" s="6" t="s">
        <v>11970</v>
      </c>
    </row>
    <row r="4097">
      <c r="A4097" s="5"/>
      <c r="B4097" s="5"/>
      <c r="C4097" s="5" t="s">
        <v>11971</v>
      </c>
      <c r="D4097" s="5" t="s">
        <v>468</v>
      </c>
      <c r="E4097" s="5" t="s">
        <v>9542</v>
      </c>
      <c r="F4097" s="6" t="s">
        <v>11972</v>
      </c>
    </row>
    <row r="4098">
      <c r="A4098" s="5"/>
      <c r="B4098" s="5"/>
      <c r="C4098" s="5" t="s">
        <v>11973</v>
      </c>
      <c r="D4098" s="5" t="s">
        <v>468</v>
      </c>
      <c r="E4098" s="5" t="s">
        <v>11974</v>
      </c>
      <c r="F4098" s="6" t="s">
        <v>11975</v>
      </c>
    </row>
    <row r="4099">
      <c r="A4099" s="5"/>
      <c r="B4099" s="5"/>
      <c r="C4099" s="5" t="s">
        <v>11976</v>
      </c>
      <c r="D4099" s="5" t="s">
        <v>468</v>
      </c>
      <c r="E4099" s="5" t="s">
        <v>11977</v>
      </c>
      <c r="F4099" s="6" t="s">
        <v>11978</v>
      </c>
    </row>
    <row r="4100">
      <c r="A4100" s="5"/>
      <c r="B4100" s="5"/>
      <c r="C4100" s="5" t="s">
        <v>11979</v>
      </c>
      <c r="D4100" s="5" t="s">
        <v>468</v>
      </c>
      <c r="E4100" s="5" t="s">
        <v>11980</v>
      </c>
      <c r="F4100" s="6" t="s">
        <v>11981</v>
      </c>
    </row>
    <row r="4101">
      <c r="A4101" s="5"/>
      <c r="B4101" s="5"/>
      <c r="C4101" s="5" t="s">
        <v>11982</v>
      </c>
      <c r="D4101" s="5" t="s">
        <v>468</v>
      </c>
      <c r="E4101" s="5" t="s">
        <v>11983</v>
      </c>
      <c r="F4101" s="6" t="s">
        <v>11984</v>
      </c>
    </row>
    <row r="4102">
      <c r="A4102" s="5"/>
      <c r="B4102" s="5"/>
      <c r="C4102" s="5" t="s">
        <v>11985</v>
      </c>
      <c r="D4102" s="5" t="s">
        <v>468</v>
      </c>
      <c r="E4102" s="5" t="s">
        <v>6056</v>
      </c>
      <c r="F4102" s="6" t="s">
        <v>11986</v>
      </c>
    </row>
    <row r="4103">
      <c r="A4103" s="5"/>
      <c r="B4103" s="5"/>
      <c r="C4103" s="5" t="s">
        <v>11987</v>
      </c>
      <c r="D4103" s="5" t="s">
        <v>468</v>
      </c>
      <c r="E4103" s="5" t="s">
        <v>11988</v>
      </c>
      <c r="F4103" s="6" t="s">
        <v>11989</v>
      </c>
    </row>
    <row r="4104">
      <c r="A4104" s="5"/>
      <c r="B4104" s="5"/>
      <c r="C4104" s="5" t="s">
        <v>11990</v>
      </c>
      <c r="D4104" s="5" t="s">
        <v>468</v>
      </c>
      <c r="E4104" s="5"/>
      <c r="F4104" s="6" t="s">
        <v>11991</v>
      </c>
    </row>
    <row r="4105">
      <c r="A4105" s="5"/>
      <c r="B4105" s="5"/>
      <c r="C4105" s="5" t="s">
        <v>11992</v>
      </c>
      <c r="D4105" s="5" t="s">
        <v>468</v>
      </c>
      <c r="E4105" s="5"/>
      <c r="F4105" s="6" t="s">
        <v>11993</v>
      </c>
    </row>
    <row r="4106">
      <c r="A4106" s="5"/>
      <c r="B4106" s="5"/>
      <c r="C4106" s="5" t="s">
        <v>11994</v>
      </c>
      <c r="D4106" s="5" t="s">
        <v>468</v>
      </c>
      <c r="E4106" s="5" t="s">
        <v>11995</v>
      </c>
      <c r="F4106" s="6" t="s">
        <v>11996</v>
      </c>
    </row>
    <row r="4107">
      <c r="A4107" s="5"/>
      <c r="B4107" s="5"/>
      <c r="C4107" s="5" t="s">
        <v>11997</v>
      </c>
      <c r="D4107" s="5" t="s">
        <v>468</v>
      </c>
      <c r="E4107" s="5" t="s">
        <v>11998</v>
      </c>
      <c r="F4107" s="6" t="s">
        <v>11999</v>
      </c>
    </row>
    <row r="4108">
      <c r="A4108" s="5"/>
      <c r="B4108" s="5"/>
      <c r="C4108" s="5" t="s">
        <v>12000</v>
      </c>
      <c r="D4108" s="5" t="s">
        <v>468</v>
      </c>
      <c r="E4108" s="5" t="s">
        <v>12001</v>
      </c>
      <c r="F4108" s="6" t="s">
        <v>12002</v>
      </c>
    </row>
    <row r="4109">
      <c r="A4109" s="5"/>
      <c r="B4109" s="5"/>
      <c r="C4109" s="5" t="s">
        <v>12003</v>
      </c>
      <c r="D4109" s="5" t="s">
        <v>458</v>
      </c>
      <c r="E4109" s="5"/>
      <c r="F4109" s="6" t="s">
        <v>12004</v>
      </c>
    </row>
    <row r="4110">
      <c r="A4110" s="5"/>
      <c r="B4110" s="5"/>
      <c r="C4110" s="5" t="s">
        <v>12005</v>
      </c>
      <c r="D4110" s="5" t="s">
        <v>468</v>
      </c>
      <c r="E4110" s="5" t="s">
        <v>12006</v>
      </c>
      <c r="F4110" s="6" t="s">
        <v>12007</v>
      </c>
    </row>
    <row r="4111">
      <c r="A4111" s="5"/>
      <c r="B4111" s="5"/>
      <c r="C4111" s="5" t="s">
        <v>12008</v>
      </c>
      <c r="D4111" s="5" t="s">
        <v>468</v>
      </c>
      <c r="E4111" s="5" t="s">
        <v>12009</v>
      </c>
      <c r="F4111" s="6" t="s">
        <v>12010</v>
      </c>
    </row>
    <row r="4112">
      <c r="A4112" s="5"/>
      <c r="B4112" s="5"/>
      <c r="C4112" s="5" t="s">
        <v>12011</v>
      </c>
      <c r="D4112" s="5" t="s">
        <v>468</v>
      </c>
      <c r="E4112" s="5" t="s">
        <v>12012</v>
      </c>
      <c r="F4112" s="6" t="s">
        <v>12013</v>
      </c>
    </row>
    <row r="4113">
      <c r="A4113" s="5"/>
      <c r="B4113" s="5"/>
      <c r="C4113" s="5" t="s">
        <v>12014</v>
      </c>
      <c r="D4113" s="5" t="s">
        <v>468</v>
      </c>
      <c r="E4113" s="5" t="s">
        <v>12015</v>
      </c>
      <c r="F4113" s="6" t="s">
        <v>12016</v>
      </c>
    </row>
    <row r="4114">
      <c r="A4114" s="5"/>
      <c r="B4114" s="5"/>
      <c r="C4114" s="5" t="s">
        <v>12017</v>
      </c>
      <c r="D4114" s="5" t="s">
        <v>468</v>
      </c>
      <c r="E4114" s="5"/>
      <c r="F4114" s="6" t="s">
        <v>12018</v>
      </c>
    </row>
    <row r="4115">
      <c r="A4115" s="5"/>
      <c r="B4115" s="5"/>
      <c r="C4115" s="5" t="s">
        <v>12019</v>
      </c>
      <c r="D4115" s="5" t="s">
        <v>468</v>
      </c>
      <c r="E4115" s="5" t="s">
        <v>12020</v>
      </c>
      <c r="F4115" s="6" t="s">
        <v>12021</v>
      </c>
    </row>
    <row r="4116">
      <c r="A4116" s="5"/>
      <c r="B4116" s="5"/>
      <c r="C4116" s="5" t="s">
        <v>12022</v>
      </c>
      <c r="D4116" s="5" t="s">
        <v>468</v>
      </c>
      <c r="E4116" s="5"/>
      <c r="F4116" s="6" t="s">
        <v>12023</v>
      </c>
    </row>
    <row r="4117">
      <c r="A4117" s="5"/>
      <c r="B4117" s="5"/>
      <c r="C4117" s="5" t="s">
        <v>12024</v>
      </c>
      <c r="D4117" s="5" t="s">
        <v>468</v>
      </c>
      <c r="E4117" s="5"/>
      <c r="F4117" s="6" t="s">
        <v>12025</v>
      </c>
    </row>
    <row r="4118">
      <c r="A4118" s="5"/>
      <c r="B4118" s="5"/>
      <c r="C4118" s="5" t="s">
        <v>12026</v>
      </c>
      <c r="D4118" s="5" t="s">
        <v>468</v>
      </c>
      <c r="E4118" s="5"/>
      <c r="F4118" s="6" t="s">
        <v>12027</v>
      </c>
    </row>
    <row r="4119">
      <c r="A4119" s="5"/>
      <c r="B4119" s="5"/>
      <c r="C4119" s="5" t="s">
        <v>12028</v>
      </c>
      <c r="D4119" s="5" t="s">
        <v>468</v>
      </c>
      <c r="E4119" s="5" t="s">
        <v>12029</v>
      </c>
      <c r="F4119" s="6" t="s">
        <v>12030</v>
      </c>
    </row>
    <row r="4120">
      <c r="A4120" s="5"/>
      <c r="B4120" s="5"/>
      <c r="C4120" s="5" t="s">
        <v>12031</v>
      </c>
      <c r="D4120" s="5" t="s">
        <v>468</v>
      </c>
      <c r="E4120" s="5" t="s">
        <v>6056</v>
      </c>
      <c r="F4120" s="6" t="s">
        <v>12032</v>
      </c>
    </row>
    <row r="4121">
      <c r="A4121" s="5"/>
      <c r="B4121" s="5"/>
      <c r="C4121" s="5" t="s">
        <v>12033</v>
      </c>
      <c r="D4121" s="5" t="s">
        <v>468</v>
      </c>
      <c r="E4121" s="5" t="s">
        <v>12034</v>
      </c>
      <c r="F4121" s="6" t="s">
        <v>12035</v>
      </c>
    </row>
    <row r="4122">
      <c r="A4122" s="5"/>
      <c r="B4122" s="5"/>
      <c r="C4122" s="5" t="s">
        <v>12036</v>
      </c>
      <c r="D4122" s="5" t="s">
        <v>468</v>
      </c>
      <c r="E4122" s="5" t="s">
        <v>12037</v>
      </c>
      <c r="F4122" s="6" t="s">
        <v>12038</v>
      </c>
    </row>
    <row r="4123">
      <c r="A4123" s="5"/>
      <c r="B4123" s="5"/>
      <c r="C4123" s="5" t="s">
        <v>12039</v>
      </c>
      <c r="D4123" s="5" t="s">
        <v>468</v>
      </c>
      <c r="E4123" s="5" t="s">
        <v>12040</v>
      </c>
      <c r="F4123" s="6" t="s">
        <v>12041</v>
      </c>
    </row>
    <row r="4124">
      <c r="A4124" s="5"/>
      <c r="B4124" s="5"/>
      <c r="C4124" s="5" t="s">
        <v>12042</v>
      </c>
      <c r="D4124" s="5" t="s">
        <v>468</v>
      </c>
      <c r="E4124" s="5" t="s">
        <v>12043</v>
      </c>
      <c r="F4124" s="6" t="s">
        <v>12044</v>
      </c>
    </row>
    <row r="4125">
      <c r="A4125" s="5"/>
      <c r="B4125" s="5"/>
      <c r="C4125" s="5" t="s">
        <v>12045</v>
      </c>
      <c r="D4125" s="5" t="s">
        <v>468</v>
      </c>
      <c r="E4125" s="5" t="s">
        <v>12046</v>
      </c>
      <c r="F4125" s="6" t="s">
        <v>12047</v>
      </c>
    </row>
    <row r="4126">
      <c r="A4126" s="5"/>
      <c r="B4126" s="5"/>
      <c r="C4126" s="5" t="s">
        <v>12048</v>
      </c>
      <c r="D4126" s="5" t="s">
        <v>468</v>
      </c>
      <c r="E4126" s="5" t="s">
        <v>12049</v>
      </c>
      <c r="F4126" s="6" t="s">
        <v>12050</v>
      </c>
    </row>
    <row r="4127">
      <c r="A4127" s="5"/>
      <c r="B4127" s="5"/>
      <c r="C4127" s="5" t="s">
        <v>12051</v>
      </c>
      <c r="D4127" s="5" t="s">
        <v>468</v>
      </c>
      <c r="E4127" s="5" t="s">
        <v>12052</v>
      </c>
      <c r="F4127" s="6" t="s">
        <v>12053</v>
      </c>
    </row>
    <row r="4128">
      <c r="A4128" s="5"/>
      <c r="B4128" s="5"/>
      <c r="C4128" s="5" t="s">
        <v>12054</v>
      </c>
      <c r="D4128" s="5" t="s">
        <v>468</v>
      </c>
      <c r="E4128" s="5" t="s">
        <v>12055</v>
      </c>
      <c r="F4128" s="6" t="s">
        <v>12056</v>
      </c>
    </row>
    <row r="4129">
      <c r="A4129" s="5"/>
      <c r="B4129" s="5"/>
      <c r="C4129" s="5" t="s">
        <v>12057</v>
      </c>
      <c r="D4129" s="5" t="s">
        <v>468</v>
      </c>
      <c r="E4129" s="5" t="s">
        <v>12058</v>
      </c>
      <c r="F4129" s="6" t="s">
        <v>12059</v>
      </c>
    </row>
    <row r="4130">
      <c r="A4130" s="5"/>
      <c r="B4130" s="5"/>
      <c r="C4130" s="5" t="s">
        <v>12060</v>
      </c>
      <c r="D4130" s="5" t="s">
        <v>468</v>
      </c>
      <c r="E4130" s="5" t="s">
        <v>6241</v>
      </c>
      <c r="F4130" s="6" t="s">
        <v>12061</v>
      </c>
    </row>
    <row r="4131">
      <c r="A4131" s="5"/>
      <c r="B4131" s="5"/>
      <c r="C4131" s="5" t="s">
        <v>12062</v>
      </c>
      <c r="D4131" s="5" t="s">
        <v>468</v>
      </c>
      <c r="E4131" s="5" t="s">
        <v>12063</v>
      </c>
      <c r="F4131" s="6" t="s">
        <v>12064</v>
      </c>
    </row>
    <row r="4132">
      <c r="A4132" s="5"/>
      <c r="B4132" s="5"/>
      <c r="C4132" s="5" t="s">
        <v>12065</v>
      </c>
      <c r="D4132" s="5" t="s">
        <v>468</v>
      </c>
      <c r="E4132" s="5" t="s">
        <v>12066</v>
      </c>
      <c r="F4132" s="6" t="s">
        <v>12067</v>
      </c>
    </row>
    <row r="4133">
      <c r="A4133" s="5"/>
      <c r="B4133" s="5"/>
      <c r="C4133" s="5" t="s">
        <v>12068</v>
      </c>
      <c r="D4133" s="5" t="s">
        <v>468</v>
      </c>
      <c r="E4133" s="5" t="s">
        <v>12069</v>
      </c>
      <c r="F4133" s="6" t="s">
        <v>12070</v>
      </c>
    </row>
    <row r="4134">
      <c r="A4134" s="5"/>
      <c r="B4134" s="5"/>
      <c r="C4134" s="5" t="s">
        <v>12071</v>
      </c>
      <c r="D4134" s="5" t="s">
        <v>468</v>
      </c>
      <c r="E4134" s="5" t="s">
        <v>12072</v>
      </c>
      <c r="F4134" s="6" t="s">
        <v>12073</v>
      </c>
    </row>
    <row r="4135">
      <c r="A4135" s="5"/>
      <c r="B4135" s="5"/>
      <c r="C4135" s="5" t="s">
        <v>12074</v>
      </c>
      <c r="D4135" s="5" t="s">
        <v>468</v>
      </c>
      <c r="E4135" s="5"/>
      <c r="F4135" s="6" t="s">
        <v>12075</v>
      </c>
    </row>
    <row r="4136">
      <c r="A4136" s="5"/>
      <c r="B4136" s="5"/>
      <c r="C4136" s="5" t="s">
        <v>12076</v>
      </c>
      <c r="D4136" s="5" t="s">
        <v>468</v>
      </c>
      <c r="E4136" s="5" t="s">
        <v>11181</v>
      </c>
      <c r="F4136" s="6" t="s">
        <v>12077</v>
      </c>
    </row>
    <row r="4137">
      <c r="A4137" s="5"/>
      <c r="B4137" s="5"/>
      <c r="C4137" s="5" t="s">
        <v>12078</v>
      </c>
      <c r="D4137" s="5" t="s">
        <v>468</v>
      </c>
      <c r="E4137" s="5" t="s">
        <v>12079</v>
      </c>
      <c r="F4137" s="6" t="s">
        <v>12080</v>
      </c>
    </row>
    <row r="4138">
      <c r="A4138" s="5"/>
      <c r="B4138" s="5"/>
      <c r="C4138" s="5" t="s">
        <v>12081</v>
      </c>
      <c r="D4138" s="5" t="s">
        <v>468</v>
      </c>
      <c r="E4138" s="5"/>
      <c r="F4138" s="6" t="s">
        <v>12082</v>
      </c>
    </row>
    <row r="4139">
      <c r="A4139" s="5"/>
      <c r="B4139" s="5"/>
      <c r="C4139" s="5" t="s">
        <v>12083</v>
      </c>
      <c r="D4139" s="5" t="s">
        <v>468</v>
      </c>
      <c r="E4139" s="5" t="s">
        <v>12084</v>
      </c>
      <c r="F4139" s="6" t="s">
        <v>12085</v>
      </c>
    </row>
    <row r="4140">
      <c r="A4140" s="5"/>
      <c r="B4140" s="5"/>
      <c r="C4140" s="5" t="s">
        <v>12086</v>
      </c>
      <c r="D4140" s="5" t="s">
        <v>468</v>
      </c>
      <c r="E4140" s="5"/>
      <c r="F4140" s="6" t="s">
        <v>12087</v>
      </c>
    </row>
    <row r="4141">
      <c r="A4141" s="5"/>
      <c r="B4141" s="5"/>
      <c r="C4141" s="5" t="s">
        <v>12088</v>
      </c>
      <c r="D4141" s="5" t="s">
        <v>468</v>
      </c>
      <c r="E4141" s="5" t="s">
        <v>12089</v>
      </c>
      <c r="F4141" s="6" t="s">
        <v>12090</v>
      </c>
    </row>
    <row r="4142">
      <c r="A4142" s="5"/>
      <c r="B4142" s="5"/>
      <c r="C4142" s="5" t="s">
        <v>12091</v>
      </c>
      <c r="D4142" s="5" t="s">
        <v>468</v>
      </c>
      <c r="E4142" s="5" t="s">
        <v>12092</v>
      </c>
      <c r="F4142" s="6" t="s">
        <v>12093</v>
      </c>
    </row>
    <row r="4143">
      <c r="A4143" s="5"/>
      <c r="B4143" s="5"/>
      <c r="C4143" s="5" t="s">
        <v>12094</v>
      </c>
      <c r="D4143" s="5" t="s">
        <v>468</v>
      </c>
      <c r="E4143" s="5" t="s">
        <v>12095</v>
      </c>
      <c r="F4143" s="6" t="s">
        <v>12096</v>
      </c>
    </row>
    <row r="4144">
      <c r="A4144" s="5"/>
      <c r="B4144" s="5"/>
      <c r="C4144" s="5" t="s">
        <v>12097</v>
      </c>
      <c r="D4144" s="5" t="s">
        <v>4620</v>
      </c>
      <c r="E4144" s="5" t="s">
        <v>11729</v>
      </c>
      <c r="F4144" s="6" t="s">
        <v>12098</v>
      </c>
    </row>
    <row r="4145">
      <c r="A4145" s="5"/>
      <c r="B4145" s="5"/>
      <c r="C4145" s="5" t="s">
        <v>12099</v>
      </c>
      <c r="D4145" s="5" t="s">
        <v>468</v>
      </c>
      <c r="E4145" s="5" t="s">
        <v>12100</v>
      </c>
      <c r="F4145" s="6" t="s">
        <v>12101</v>
      </c>
    </row>
    <row r="4146">
      <c r="A4146" s="5"/>
      <c r="B4146" s="5"/>
      <c r="C4146" s="5" t="s">
        <v>12102</v>
      </c>
      <c r="D4146" s="5" t="s">
        <v>468</v>
      </c>
      <c r="E4146" s="5" t="s">
        <v>12103</v>
      </c>
      <c r="F4146" s="6" t="s">
        <v>12104</v>
      </c>
    </row>
    <row r="4147">
      <c r="A4147" s="5"/>
      <c r="B4147" s="5"/>
      <c r="C4147" s="5" t="s">
        <v>12105</v>
      </c>
      <c r="D4147" s="5" t="s">
        <v>468</v>
      </c>
      <c r="E4147" s="5" t="s">
        <v>737</v>
      </c>
      <c r="F4147" s="6" t="s">
        <v>12106</v>
      </c>
    </row>
    <row r="4148">
      <c r="A4148" s="5"/>
      <c r="B4148" s="5"/>
      <c r="C4148" s="5" t="s">
        <v>12107</v>
      </c>
      <c r="D4148" s="5" t="s">
        <v>468</v>
      </c>
      <c r="E4148" s="5"/>
      <c r="F4148" s="6" t="s">
        <v>12108</v>
      </c>
    </row>
    <row r="4149">
      <c r="A4149" s="5"/>
      <c r="B4149" s="5"/>
      <c r="C4149" s="5" t="s">
        <v>12109</v>
      </c>
      <c r="D4149" s="5" t="s">
        <v>468</v>
      </c>
      <c r="E4149" s="5"/>
      <c r="F4149" s="6" t="s">
        <v>12110</v>
      </c>
    </row>
    <row r="4150">
      <c r="A4150" s="5"/>
      <c r="B4150" s="5"/>
      <c r="C4150" s="5" t="s">
        <v>12111</v>
      </c>
      <c r="D4150" s="5" t="s">
        <v>468</v>
      </c>
      <c r="E4150" s="5"/>
      <c r="F4150" s="6" t="s">
        <v>12112</v>
      </c>
    </row>
    <row r="4151">
      <c r="A4151" s="5"/>
      <c r="B4151" s="5"/>
      <c r="C4151" s="5" t="s">
        <v>12113</v>
      </c>
      <c r="D4151" s="5" t="s">
        <v>468</v>
      </c>
      <c r="E4151" s="5" t="s">
        <v>12114</v>
      </c>
      <c r="F4151" s="6" t="s">
        <v>12115</v>
      </c>
    </row>
    <row r="4152">
      <c r="A4152" s="5"/>
      <c r="B4152" s="5"/>
      <c r="C4152" s="5" t="s">
        <v>12116</v>
      </c>
      <c r="D4152" s="5" t="s">
        <v>468</v>
      </c>
      <c r="E4152" s="5"/>
      <c r="F4152" s="6" t="s">
        <v>12117</v>
      </c>
    </row>
    <row r="4153">
      <c r="A4153" s="5"/>
      <c r="B4153" s="5"/>
      <c r="C4153" s="5" t="s">
        <v>12118</v>
      </c>
      <c r="D4153" s="5" t="s">
        <v>468</v>
      </c>
      <c r="E4153" s="5" t="s">
        <v>12119</v>
      </c>
      <c r="F4153" s="6" t="s">
        <v>12120</v>
      </c>
    </row>
    <row r="4154">
      <c r="A4154" s="5"/>
      <c r="B4154" s="5"/>
      <c r="C4154" s="5" t="s">
        <v>12121</v>
      </c>
      <c r="D4154" s="5" t="s">
        <v>468</v>
      </c>
      <c r="E4154" s="5"/>
      <c r="F4154" s="6" t="s">
        <v>12122</v>
      </c>
    </row>
    <row r="4155">
      <c r="A4155" s="5"/>
      <c r="B4155" s="5"/>
      <c r="C4155" s="5" t="s">
        <v>12123</v>
      </c>
      <c r="D4155" s="5" t="s">
        <v>4620</v>
      </c>
      <c r="E4155" s="5" t="s">
        <v>12124</v>
      </c>
      <c r="F4155" s="6" t="s">
        <v>12125</v>
      </c>
    </row>
    <row r="4156">
      <c r="A4156" s="5"/>
      <c r="B4156" s="5"/>
      <c r="C4156" s="5" t="s">
        <v>12126</v>
      </c>
      <c r="D4156" s="5" t="s">
        <v>468</v>
      </c>
      <c r="E4156" s="5" t="s">
        <v>12127</v>
      </c>
      <c r="F4156" s="6" t="s">
        <v>12128</v>
      </c>
    </row>
    <row r="4157">
      <c r="A4157" s="5"/>
      <c r="B4157" s="5"/>
      <c r="C4157" s="5" t="s">
        <v>12129</v>
      </c>
      <c r="D4157" s="5" t="s">
        <v>468</v>
      </c>
      <c r="E4157" s="5" t="s">
        <v>11769</v>
      </c>
      <c r="F4157" s="6" t="s">
        <v>12130</v>
      </c>
    </row>
    <row r="4158">
      <c r="A4158" s="5"/>
      <c r="B4158" s="5"/>
      <c r="C4158" s="5" t="s">
        <v>12131</v>
      </c>
      <c r="D4158" s="5" t="s">
        <v>468</v>
      </c>
      <c r="E4158" s="5" t="s">
        <v>12132</v>
      </c>
      <c r="F4158" s="6" t="s">
        <v>12133</v>
      </c>
    </row>
    <row r="4159">
      <c r="A4159" s="5"/>
      <c r="B4159" s="5"/>
      <c r="C4159" s="5" t="s">
        <v>12134</v>
      </c>
      <c r="D4159" s="5" t="s">
        <v>468</v>
      </c>
      <c r="E4159" s="5" t="s">
        <v>12135</v>
      </c>
      <c r="F4159" s="6" t="s">
        <v>12136</v>
      </c>
    </row>
    <row r="4160">
      <c r="A4160" s="5"/>
      <c r="B4160" s="5"/>
      <c r="C4160" s="5" t="s">
        <v>12137</v>
      </c>
      <c r="D4160" s="5" t="s">
        <v>468</v>
      </c>
      <c r="E4160" s="5" t="s">
        <v>12138</v>
      </c>
      <c r="F4160" s="6" t="s">
        <v>12139</v>
      </c>
    </row>
    <row r="4161">
      <c r="A4161" s="5"/>
      <c r="B4161" s="5"/>
      <c r="C4161" s="5" t="s">
        <v>12140</v>
      </c>
      <c r="D4161" s="5" t="s">
        <v>468</v>
      </c>
      <c r="E4161" s="5" t="s">
        <v>12141</v>
      </c>
      <c r="F4161" s="6" t="s">
        <v>12142</v>
      </c>
    </row>
    <row r="4162">
      <c r="A4162" s="5"/>
      <c r="B4162" s="5"/>
      <c r="C4162" s="5" t="s">
        <v>12143</v>
      </c>
      <c r="D4162" s="5" t="s">
        <v>468</v>
      </c>
      <c r="E4162" s="5" t="s">
        <v>12144</v>
      </c>
      <c r="F4162" s="6" t="s">
        <v>12145</v>
      </c>
    </row>
    <row r="4163">
      <c r="A4163" s="5"/>
      <c r="B4163" s="5"/>
      <c r="C4163" s="5" t="s">
        <v>12146</v>
      </c>
      <c r="D4163" s="5" t="s">
        <v>468</v>
      </c>
      <c r="E4163" s="5" t="s">
        <v>12147</v>
      </c>
      <c r="F4163" s="6" t="s">
        <v>12148</v>
      </c>
    </row>
    <row r="4164">
      <c r="A4164" s="5"/>
      <c r="B4164" s="5"/>
      <c r="C4164" s="5" t="s">
        <v>12149</v>
      </c>
      <c r="D4164" s="5" t="s">
        <v>4620</v>
      </c>
      <c r="E4164" s="5" t="s">
        <v>12150</v>
      </c>
      <c r="F4164" s="6" t="s">
        <v>12151</v>
      </c>
    </row>
    <row r="4165">
      <c r="A4165" s="5"/>
      <c r="B4165" s="5"/>
      <c r="C4165" s="5" t="s">
        <v>12152</v>
      </c>
      <c r="D4165" s="5" t="s">
        <v>468</v>
      </c>
      <c r="E4165" s="5" t="s">
        <v>12153</v>
      </c>
      <c r="F4165" s="6" t="s">
        <v>12154</v>
      </c>
    </row>
    <row r="4166">
      <c r="A4166" s="5"/>
      <c r="B4166" s="5"/>
      <c r="C4166" s="5" t="s">
        <v>12155</v>
      </c>
      <c r="D4166" s="5" t="s">
        <v>468</v>
      </c>
      <c r="E4166" s="5" t="s">
        <v>5757</v>
      </c>
      <c r="F4166" s="6" t="s">
        <v>12156</v>
      </c>
    </row>
    <row r="4167">
      <c r="A4167" s="5"/>
      <c r="B4167" s="5"/>
      <c r="C4167" s="5" t="s">
        <v>12157</v>
      </c>
      <c r="D4167" s="5" t="s">
        <v>468</v>
      </c>
      <c r="E4167" s="5"/>
      <c r="F4167" s="6" t="s">
        <v>12158</v>
      </c>
    </row>
    <row r="4168">
      <c r="A4168" s="5"/>
      <c r="B4168" s="5"/>
      <c r="C4168" s="5" t="s">
        <v>12159</v>
      </c>
      <c r="D4168" s="5" t="s">
        <v>468</v>
      </c>
      <c r="E4168" s="5" t="s">
        <v>12160</v>
      </c>
      <c r="F4168" s="6" t="s">
        <v>12161</v>
      </c>
    </row>
    <row r="4169">
      <c r="A4169" s="5"/>
      <c r="B4169" s="5"/>
      <c r="C4169" s="5" t="s">
        <v>12162</v>
      </c>
      <c r="D4169" s="5" t="s">
        <v>468</v>
      </c>
      <c r="E4169" s="5"/>
      <c r="F4169" s="6" t="s">
        <v>12163</v>
      </c>
    </row>
    <row r="4170">
      <c r="A4170" s="5"/>
      <c r="B4170" s="5"/>
      <c r="C4170" s="5" t="s">
        <v>12164</v>
      </c>
      <c r="D4170" s="5" t="s">
        <v>468</v>
      </c>
      <c r="E4170" s="5" t="s">
        <v>12165</v>
      </c>
      <c r="F4170" s="6" t="s">
        <v>12166</v>
      </c>
    </row>
    <row r="4171">
      <c r="A4171" s="5"/>
      <c r="B4171" s="5"/>
      <c r="C4171" s="5" t="s">
        <v>12167</v>
      </c>
      <c r="D4171" s="5" t="s">
        <v>468</v>
      </c>
      <c r="E4171" s="5" t="s">
        <v>12168</v>
      </c>
      <c r="F4171" s="6" t="s">
        <v>12169</v>
      </c>
    </row>
    <row r="4172">
      <c r="A4172" s="5"/>
      <c r="B4172" s="5"/>
      <c r="C4172" s="5" t="s">
        <v>12170</v>
      </c>
      <c r="D4172" s="5" t="s">
        <v>468</v>
      </c>
      <c r="E4172" s="5" t="s">
        <v>12171</v>
      </c>
      <c r="F4172" s="6" t="s">
        <v>12172</v>
      </c>
    </row>
    <row r="4173">
      <c r="A4173" s="5"/>
      <c r="B4173" s="5"/>
      <c r="C4173" s="5" t="s">
        <v>365</v>
      </c>
      <c r="D4173" s="5" t="s">
        <v>468</v>
      </c>
      <c r="E4173" s="5"/>
      <c r="F4173" s="6" t="s">
        <v>12173</v>
      </c>
    </row>
    <row r="4174">
      <c r="A4174" s="5"/>
      <c r="B4174" s="5"/>
      <c r="C4174" s="5" t="s">
        <v>12174</v>
      </c>
      <c r="D4174" s="5" t="s">
        <v>468</v>
      </c>
      <c r="E4174" s="5" t="s">
        <v>12175</v>
      </c>
      <c r="F4174" s="6" t="s">
        <v>12176</v>
      </c>
    </row>
    <row r="4175">
      <c r="A4175" s="5"/>
      <c r="B4175" s="5"/>
      <c r="C4175" s="5" t="s">
        <v>12177</v>
      </c>
      <c r="D4175" s="5" t="s">
        <v>468</v>
      </c>
      <c r="E4175" s="5" t="s">
        <v>12178</v>
      </c>
      <c r="F4175" s="6" t="s">
        <v>12179</v>
      </c>
    </row>
    <row r="4176">
      <c r="A4176" s="5"/>
      <c r="B4176" s="5"/>
      <c r="C4176" s="5" t="s">
        <v>12180</v>
      </c>
      <c r="D4176" s="5" t="s">
        <v>468</v>
      </c>
      <c r="E4176" s="5" t="s">
        <v>12181</v>
      </c>
      <c r="F4176" s="6" t="s">
        <v>12182</v>
      </c>
    </row>
    <row r="4177">
      <c r="A4177" s="5"/>
      <c r="B4177" s="5"/>
      <c r="C4177" s="5" t="s">
        <v>12183</v>
      </c>
      <c r="D4177" s="5" t="s">
        <v>468</v>
      </c>
      <c r="E4177" s="5"/>
      <c r="F4177" s="6" t="s">
        <v>12184</v>
      </c>
    </row>
    <row r="4178">
      <c r="A4178" s="5"/>
      <c r="B4178" s="5"/>
      <c r="C4178" s="5" t="s">
        <v>12185</v>
      </c>
      <c r="D4178" s="5" t="s">
        <v>468</v>
      </c>
      <c r="E4178" s="5"/>
      <c r="F4178" s="6" t="s">
        <v>12186</v>
      </c>
    </row>
    <row r="4179">
      <c r="A4179" s="5"/>
      <c r="B4179" s="5"/>
      <c r="C4179" s="5" t="s">
        <v>12187</v>
      </c>
      <c r="D4179" s="5" t="s">
        <v>468</v>
      </c>
      <c r="E4179" s="5" t="s">
        <v>12188</v>
      </c>
      <c r="F4179" s="6" t="s">
        <v>12189</v>
      </c>
    </row>
    <row r="4180">
      <c r="A4180" s="5"/>
      <c r="B4180" s="5"/>
      <c r="C4180" s="5" t="s">
        <v>12190</v>
      </c>
      <c r="D4180" s="5" t="s">
        <v>468</v>
      </c>
      <c r="E4180" s="5" t="s">
        <v>12191</v>
      </c>
      <c r="F4180" s="6" t="s">
        <v>12192</v>
      </c>
    </row>
    <row r="4181">
      <c r="A4181" s="5"/>
      <c r="B4181" s="5"/>
      <c r="C4181" s="5" t="s">
        <v>12193</v>
      </c>
      <c r="D4181" s="5" t="s">
        <v>468</v>
      </c>
      <c r="E4181" s="5" t="s">
        <v>12194</v>
      </c>
      <c r="F4181" s="6" t="s">
        <v>12195</v>
      </c>
    </row>
    <row r="4182">
      <c r="A4182" s="5"/>
      <c r="B4182" s="5"/>
      <c r="C4182" s="5" t="s">
        <v>12196</v>
      </c>
      <c r="D4182" s="5" t="s">
        <v>468</v>
      </c>
      <c r="E4182" s="5" t="s">
        <v>12197</v>
      </c>
      <c r="F4182" s="6" t="s">
        <v>12198</v>
      </c>
    </row>
    <row r="4183">
      <c r="A4183" s="5"/>
      <c r="B4183" s="5"/>
      <c r="C4183" s="5" t="s">
        <v>12199</v>
      </c>
      <c r="D4183" s="5" t="s">
        <v>468</v>
      </c>
      <c r="E4183" s="5" t="s">
        <v>12200</v>
      </c>
      <c r="F4183" s="6" t="s">
        <v>12201</v>
      </c>
    </row>
    <row r="4184">
      <c r="A4184" s="5"/>
      <c r="B4184" s="5"/>
      <c r="C4184" s="5" t="s">
        <v>12202</v>
      </c>
      <c r="D4184" s="5" t="s">
        <v>468</v>
      </c>
      <c r="E4184" s="5"/>
      <c r="F4184" s="6" t="s">
        <v>12203</v>
      </c>
    </row>
    <row r="4185">
      <c r="A4185" s="5"/>
      <c r="B4185" s="5"/>
      <c r="C4185" s="5" t="s">
        <v>12204</v>
      </c>
      <c r="D4185" s="5" t="s">
        <v>468</v>
      </c>
      <c r="E4185" s="5"/>
      <c r="F4185" s="6" t="s">
        <v>12205</v>
      </c>
    </row>
    <row r="4186">
      <c r="A4186" s="5"/>
      <c r="B4186" s="5"/>
      <c r="C4186" s="5" t="s">
        <v>12206</v>
      </c>
      <c r="D4186" s="5" t="s">
        <v>468</v>
      </c>
      <c r="E4186" s="5" t="s">
        <v>12207</v>
      </c>
      <c r="F4186" s="6" t="s">
        <v>12208</v>
      </c>
    </row>
    <row r="4187">
      <c r="A4187" s="5"/>
      <c r="B4187" s="5"/>
      <c r="C4187" s="5" t="s">
        <v>12209</v>
      </c>
      <c r="D4187" s="5" t="s">
        <v>468</v>
      </c>
      <c r="E4187" s="5" t="s">
        <v>6923</v>
      </c>
      <c r="F4187" s="6" t="s">
        <v>12210</v>
      </c>
    </row>
    <row r="4188">
      <c r="A4188" s="5"/>
      <c r="B4188" s="5"/>
      <c r="C4188" s="5" t="s">
        <v>12211</v>
      </c>
      <c r="D4188" s="5" t="s">
        <v>468</v>
      </c>
      <c r="E4188" s="5"/>
      <c r="F4188" s="6" t="s">
        <v>12212</v>
      </c>
    </row>
    <row r="4189">
      <c r="A4189" s="5"/>
      <c r="B4189" s="5"/>
      <c r="C4189" s="5" t="s">
        <v>12213</v>
      </c>
      <c r="D4189" s="5" t="s">
        <v>468</v>
      </c>
      <c r="E4189" s="5" t="s">
        <v>12214</v>
      </c>
      <c r="F4189" s="6" t="s">
        <v>12215</v>
      </c>
    </row>
    <row r="4190">
      <c r="A4190" s="5"/>
      <c r="B4190" s="5"/>
      <c r="C4190" s="5" t="s">
        <v>12216</v>
      </c>
      <c r="D4190" s="5" t="s">
        <v>468</v>
      </c>
      <c r="E4190" s="5" t="s">
        <v>12217</v>
      </c>
      <c r="F4190" s="6" t="s">
        <v>12218</v>
      </c>
    </row>
    <row r="4191">
      <c r="A4191" s="5"/>
      <c r="B4191" s="5"/>
      <c r="C4191" s="5" t="s">
        <v>12219</v>
      </c>
      <c r="D4191" s="5" t="s">
        <v>458</v>
      </c>
      <c r="E4191" s="5" t="s">
        <v>12220</v>
      </c>
      <c r="F4191" s="6" t="s">
        <v>12221</v>
      </c>
    </row>
    <row r="4192">
      <c r="A4192" s="5"/>
      <c r="B4192" s="5"/>
      <c r="C4192" s="5" t="s">
        <v>12222</v>
      </c>
      <c r="D4192" s="5" t="s">
        <v>468</v>
      </c>
      <c r="E4192" s="5" t="s">
        <v>12223</v>
      </c>
      <c r="F4192" s="6" t="s">
        <v>12224</v>
      </c>
    </row>
    <row r="4193">
      <c r="A4193" s="5"/>
      <c r="B4193" s="5"/>
      <c r="C4193" s="5" t="s">
        <v>12225</v>
      </c>
      <c r="D4193" s="5" t="s">
        <v>468</v>
      </c>
      <c r="E4193" s="5" t="s">
        <v>12226</v>
      </c>
      <c r="F4193" s="6" t="s">
        <v>12227</v>
      </c>
    </row>
    <row r="4194">
      <c r="A4194" s="5"/>
      <c r="B4194" s="5"/>
      <c r="C4194" s="5" t="s">
        <v>12228</v>
      </c>
      <c r="D4194" s="5" t="s">
        <v>468</v>
      </c>
      <c r="E4194" s="5" t="s">
        <v>12229</v>
      </c>
      <c r="F4194" s="6" t="s">
        <v>12230</v>
      </c>
    </row>
    <row r="4195">
      <c r="A4195" s="5"/>
      <c r="B4195" s="5"/>
      <c r="C4195" s="5" t="s">
        <v>12231</v>
      </c>
      <c r="D4195" s="5" t="s">
        <v>468</v>
      </c>
      <c r="E4195" s="5" t="s">
        <v>12232</v>
      </c>
      <c r="F4195" s="6" t="s">
        <v>12233</v>
      </c>
    </row>
    <row r="4196">
      <c r="A4196" s="5"/>
      <c r="B4196" s="5"/>
      <c r="C4196" s="5" t="s">
        <v>12234</v>
      </c>
      <c r="D4196" s="5" t="s">
        <v>468</v>
      </c>
      <c r="E4196" s="5"/>
      <c r="F4196" s="6" t="s">
        <v>12235</v>
      </c>
    </row>
    <row r="4197">
      <c r="A4197" s="5"/>
      <c r="B4197" s="5"/>
      <c r="C4197" s="5" t="s">
        <v>12236</v>
      </c>
      <c r="D4197" s="5" t="s">
        <v>468</v>
      </c>
      <c r="E4197" s="5" t="s">
        <v>11352</v>
      </c>
      <c r="F4197" s="6" t="s">
        <v>12237</v>
      </c>
    </row>
    <row r="4198">
      <c r="A4198" s="5"/>
      <c r="B4198" s="5"/>
      <c r="C4198" s="5" t="s">
        <v>12238</v>
      </c>
      <c r="D4198" s="5" t="s">
        <v>468</v>
      </c>
      <c r="E4198" s="5" t="s">
        <v>7985</v>
      </c>
      <c r="F4198" s="6" t="s">
        <v>12239</v>
      </c>
    </row>
    <row r="4199">
      <c r="A4199" s="5"/>
      <c r="B4199" s="5"/>
      <c r="C4199" s="5" t="s">
        <v>12240</v>
      </c>
      <c r="D4199" s="5" t="s">
        <v>468</v>
      </c>
      <c r="E4199" s="5" t="s">
        <v>12241</v>
      </c>
      <c r="F4199" s="6" t="s">
        <v>12242</v>
      </c>
    </row>
    <row r="4200">
      <c r="A4200" s="5"/>
      <c r="B4200" s="5"/>
      <c r="C4200" s="5" t="s">
        <v>12243</v>
      </c>
      <c r="D4200" s="5" t="s">
        <v>468</v>
      </c>
      <c r="E4200" s="5" t="s">
        <v>6241</v>
      </c>
      <c r="F4200" s="6" t="s">
        <v>12244</v>
      </c>
    </row>
    <row r="4201">
      <c r="A4201" s="5"/>
      <c r="B4201" s="5"/>
      <c r="C4201" s="5" t="s">
        <v>12245</v>
      </c>
      <c r="D4201" s="5" t="s">
        <v>468</v>
      </c>
      <c r="E4201" s="5" t="s">
        <v>12246</v>
      </c>
      <c r="F4201" s="6" t="s">
        <v>12247</v>
      </c>
    </row>
    <row r="4202">
      <c r="A4202" s="5"/>
      <c r="B4202" s="5"/>
      <c r="C4202" s="5" t="s">
        <v>12248</v>
      </c>
      <c r="D4202" s="5" t="s">
        <v>468</v>
      </c>
      <c r="E4202" s="5" t="s">
        <v>12249</v>
      </c>
      <c r="F4202" s="6" t="s">
        <v>12250</v>
      </c>
    </row>
    <row r="4203">
      <c r="A4203" s="5"/>
      <c r="B4203" s="5"/>
      <c r="C4203" s="5" t="s">
        <v>12251</v>
      </c>
      <c r="D4203" s="5" t="s">
        <v>468</v>
      </c>
      <c r="E4203" s="5" t="s">
        <v>12252</v>
      </c>
      <c r="F4203" s="6" t="s">
        <v>12253</v>
      </c>
    </row>
    <row r="4204">
      <c r="A4204" s="5"/>
      <c r="B4204" s="5"/>
      <c r="C4204" s="5" t="s">
        <v>12254</v>
      </c>
      <c r="D4204" s="5" t="s">
        <v>458</v>
      </c>
      <c r="E4204" s="5" t="s">
        <v>12255</v>
      </c>
      <c r="F4204" s="6" t="s">
        <v>12256</v>
      </c>
    </row>
    <row r="4205">
      <c r="A4205" s="5"/>
      <c r="B4205" s="5"/>
      <c r="C4205" s="5" t="s">
        <v>227</v>
      </c>
      <c r="D4205" s="5" t="s">
        <v>468</v>
      </c>
      <c r="E4205" s="5" t="s">
        <v>12257</v>
      </c>
      <c r="F4205" s="6" t="s">
        <v>12258</v>
      </c>
    </row>
    <row r="4206">
      <c r="A4206" s="5"/>
      <c r="B4206" s="5"/>
      <c r="C4206" s="5" t="s">
        <v>12259</v>
      </c>
      <c r="D4206" s="5" t="s">
        <v>468</v>
      </c>
      <c r="E4206" s="5" t="s">
        <v>12260</v>
      </c>
      <c r="F4206" s="6" t="s">
        <v>12261</v>
      </c>
    </row>
    <row r="4207">
      <c r="A4207" s="5"/>
      <c r="B4207" s="5"/>
      <c r="C4207" s="5" t="s">
        <v>12262</v>
      </c>
      <c r="D4207" s="5" t="s">
        <v>468</v>
      </c>
      <c r="E4207" s="5" t="s">
        <v>12263</v>
      </c>
      <c r="F4207" s="6" t="s">
        <v>12264</v>
      </c>
    </row>
    <row r="4208">
      <c r="A4208" s="5"/>
      <c r="B4208" s="5"/>
      <c r="C4208" s="5" t="s">
        <v>12265</v>
      </c>
      <c r="D4208" s="5" t="s">
        <v>468</v>
      </c>
      <c r="E4208" s="5" t="s">
        <v>12266</v>
      </c>
      <c r="F4208" s="6" t="s">
        <v>12267</v>
      </c>
    </row>
    <row r="4209">
      <c r="A4209" s="5"/>
      <c r="B4209" s="5"/>
      <c r="C4209" s="5" t="s">
        <v>12268</v>
      </c>
      <c r="D4209" s="5" t="s">
        <v>468</v>
      </c>
      <c r="E4209" s="5"/>
      <c r="F4209" s="6" t="s">
        <v>12269</v>
      </c>
    </row>
    <row r="4210">
      <c r="A4210" s="5"/>
      <c r="B4210" s="5"/>
      <c r="C4210" s="5" t="s">
        <v>12270</v>
      </c>
      <c r="D4210" s="5" t="s">
        <v>468</v>
      </c>
      <c r="E4210" s="5" t="s">
        <v>12271</v>
      </c>
      <c r="F4210" s="6" t="s">
        <v>12272</v>
      </c>
    </row>
    <row r="4211">
      <c r="A4211" s="5"/>
      <c r="B4211" s="5"/>
      <c r="C4211" s="5" t="s">
        <v>12273</v>
      </c>
      <c r="D4211" s="5" t="s">
        <v>468</v>
      </c>
      <c r="E4211" s="5" t="s">
        <v>12274</v>
      </c>
      <c r="F4211" s="6" t="s">
        <v>12275</v>
      </c>
    </row>
    <row r="4212">
      <c r="A4212" s="5"/>
      <c r="B4212" s="5"/>
      <c r="C4212" s="5" t="s">
        <v>410</v>
      </c>
      <c r="D4212" s="5" t="s">
        <v>468</v>
      </c>
      <c r="E4212" s="5" t="s">
        <v>10233</v>
      </c>
      <c r="F4212" s="6" t="s">
        <v>12276</v>
      </c>
    </row>
    <row r="4213">
      <c r="A4213" s="5"/>
      <c r="B4213" s="5"/>
      <c r="C4213" s="5" t="s">
        <v>12277</v>
      </c>
      <c r="D4213" s="5" t="s">
        <v>468</v>
      </c>
      <c r="E4213" s="5" t="s">
        <v>12278</v>
      </c>
      <c r="F4213" s="6" t="s">
        <v>12279</v>
      </c>
    </row>
    <row r="4214">
      <c r="A4214" s="5"/>
      <c r="B4214" s="5"/>
      <c r="C4214" s="5" t="s">
        <v>12280</v>
      </c>
      <c r="D4214" s="5" t="s">
        <v>458</v>
      </c>
      <c r="E4214" s="5"/>
      <c r="F4214" s="6" t="s">
        <v>12281</v>
      </c>
    </row>
    <row r="4215">
      <c r="A4215" s="5"/>
      <c r="B4215" s="5"/>
      <c r="C4215" s="5" t="s">
        <v>12282</v>
      </c>
      <c r="D4215" s="5" t="s">
        <v>458</v>
      </c>
      <c r="E4215" s="5" t="s">
        <v>12283</v>
      </c>
      <c r="F4215" s="6" t="s">
        <v>12284</v>
      </c>
    </row>
    <row r="4216">
      <c r="A4216" s="5"/>
      <c r="B4216" s="5"/>
      <c r="C4216" s="5" t="s">
        <v>12285</v>
      </c>
      <c r="D4216" s="5" t="s">
        <v>468</v>
      </c>
      <c r="E4216" s="5" t="s">
        <v>12286</v>
      </c>
      <c r="F4216" s="6" t="s">
        <v>12287</v>
      </c>
    </row>
    <row r="4217">
      <c r="A4217" s="5"/>
      <c r="B4217" s="5"/>
      <c r="C4217" s="5" t="s">
        <v>12288</v>
      </c>
      <c r="D4217" s="5" t="s">
        <v>468</v>
      </c>
      <c r="E4217" s="5" t="s">
        <v>12289</v>
      </c>
      <c r="F4217" s="6" t="s">
        <v>12290</v>
      </c>
    </row>
    <row r="4218">
      <c r="A4218" s="5"/>
      <c r="B4218" s="5"/>
      <c r="C4218" s="5" t="s">
        <v>12291</v>
      </c>
      <c r="D4218" s="5" t="s">
        <v>468</v>
      </c>
      <c r="E4218" s="5" t="s">
        <v>12292</v>
      </c>
      <c r="F4218" s="6" t="s">
        <v>12293</v>
      </c>
    </row>
    <row r="4219">
      <c r="A4219" s="5"/>
      <c r="B4219" s="5"/>
      <c r="C4219" s="5" t="s">
        <v>12294</v>
      </c>
      <c r="D4219" s="5" t="s">
        <v>468</v>
      </c>
      <c r="E4219" s="5" t="s">
        <v>12295</v>
      </c>
      <c r="F4219" s="6" t="s">
        <v>12296</v>
      </c>
    </row>
    <row r="4220">
      <c r="A4220" s="5"/>
      <c r="B4220" s="5"/>
      <c r="C4220" s="5" t="s">
        <v>12297</v>
      </c>
      <c r="D4220" s="5" t="s">
        <v>468</v>
      </c>
      <c r="E4220" s="5" t="s">
        <v>12298</v>
      </c>
      <c r="F4220" s="6" t="s">
        <v>12299</v>
      </c>
    </row>
    <row r="4221">
      <c r="A4221" s="5"/>
      <c r="B4221" s="5"/>
      <c r="C4221" s="5" t="s">
        <v>12300</v>
      </c>
      <c r="D4221" s="5" t="s">
        <v>468</v>
      </c>
      <c r="E4221" s="5" t="s">
        <v>12301</v>
      </c>
      <c r="F4221" s="6" t="s">
        <v>12302</v>
      </c>
    </row>
    <row r="4222">
      <c r="A4222" s="5"/>
      <c r="B4222" s="5"/>
      <c r="C4222" s="5" t="s">
        <v>12303</v>
      </c>
      <c r="D4222" s="5" t="s">
        <v>468</v>
      </c>
      <c r="E4222" s="5" t="s">
        <v>12304</v>
      </c>
      <c r="F4222" s="6" t="s">
        <v>12305</v>
      </c>
    </row>
    <row r="4223">
      <c r="A4223" s="5"/>
      <c r="B4223" s="5"/>
      <c r="C4223" s="5" t="s">
        <v>12306</v>
      </c>
      <c r="D4223" s="5" t="s">
        <v>468</v>
      </c>
      <c r="E4223" s="5" t="s">
        <v>12307</v>
      </c>
      <c r="F4223" s="6" t="s">
        <v>12308</v>
      </c>
    </row>
    <row r="4224">
      <c r="A4224" s="5"/>
      <c r="B4224" s="5"/>
      <c r="C4224" s="5" t="s">
        <v>12309</v>
      </c>
      <c r="D4224" s="5" t="s">
        <v>468</v>
      </c>
      <c r="E4224" s="5" t="s">
        <v>12310</v>
      </c>
      <c r="F4224" s="6" t="s">
        <v>12311</v>
      </c>
    </row>
    <row r="4225">
      <c r="A4225" s="5"/>
      <c r="B4225" s="5"/>
      <c r="C4225" s="5" t="s">
        <v>12312</v>
      </c>
      <c r="D4225" s="5" t="s">
        <v>468</v>
      </c>
      <c r="E4225" s="5" t="s">
        <v>12313</v>
      </c>
      <c r="F4225" s="6" t="s">
        <v>12314</v>
      </c>
    </row>
    <row r="4226">
      <c r="A4226" s="5"/>
      <c r="B4226" s="5"/>
      <c r="C4226" s="5" t="s">
        <v>12315</v>
      </c>
      <c r="D4226" s="5" t="s">
        <v>468</v>
      </c>
      <c r="E4226" s="5"/>
      <c r="F4226" s="6" t="s">
        <v>12316</v>
      </c>
    </row>
    <row r="4227">
      <c r="A4227" s="5"/>
      <c r="B4227" s="5"/>
      <c r="C4227" s="5" t="s">
        <v>12317</v>
      </c>
      <c r="D4227" s="5" t="s">
        <v>468</v>
      </c>
      <c r="E4227" s="5" t="s">
        <v>12318</v>
      </c>
      <c r="F4227" s="6" t="s">
        <v>12319</v>
      </c>
    </row>
    <row r="4228">
      <c r="A4228" s="5"/>
      <c r="B4228" s="5"/>
      <c r="C4228" s="5" t="s">
        <v>12320</v>
      </c>
      <c r="D4228" s="5" t="s">
        <v>468</v>
      </c>
      <c r="E4228" s="5" t="s">
        <v>12321</v>
      </c>
      <c r="F4228" s="6" t="s">
        <v>12322</v>
      </c>
    </row>
    <row r="4229">
      <c r="A4229" s="5"/>
      <c r="B4229" s="5"/>
      <c r="C4229" s="5" t="s">
        <v>12323</v>
      </c>
      <c r="D4229" s="5" t="s">
        <v>468</v>
      </c>
      <c r="E4229" s="5"/>
      <c r="F4229" s="6" t="s">
        <v>12324</v>
      </c>
    </row>
    <row r="4230">
      <c r="A4230" s="5"/>
      <c r="B4230" s="5"/>
      <c r="C4230" s="5" t="s">
        <v>12325</v>
      </c>
      <c r="D4230" s="5" t="s">
        <v>468</v>
      </c>
      <c r="E4230" s="5" t="s">
        <v>12326</v>
      </c>
      <c r="F4230" s="6" t="s">
        <v>12327</v>
      </c>
    </row>
    <row r="4231">
      <c r="A4231" s="5"/>
      <c r="B4231" s="5"/>
      <c r="C4231" s="5" t="s">
        <v>12328</v>
      </c>
      <c r="D4231" s="5" t="s">
        <v>468</v>
      </c>
      <c r="E4231" s="5" t="s">
        <v>12329</v>
      </c>
      <c r="F4231" s="6" t="s">
        <v>12330</v>
      </c>
    </row>
    <row r="4232">
      <c r="A4232" s="5"/>
      <c r="B4232" s="5"/>
      <c r="C4232" s="5" t="s">
        <v>12331</v>
      </c>
      <c r="D4232" s="5" t="s">
        <v>468</v>
      </c>
      <c r="E4232" s="5" t="s">
        <v>12332</v>
      </c>
      <c r="F4232" s="6" t="s">
        <v>12333</v>
      </c>
    </row>
    <row r="4233">
      <c r="A4233" s="5"/>
      <c r="B4233" s="5"/>
      <c r="C4233" s="5" t="s">
        <v>12334</v>
      </c>
      <c r="D4233" s="5" t="s">
        <v>468</v>
      </c>
      <c r="E4233" s="5"/>
      <c r="F4233" s="6" t="s">
        <v>12335</v>
      </c>
    </row>
    <row r="4234">
      <c r="A4234" s="5"/>
      <c r="B4234" s="5"/>
      <c r="C4234" s="5" t="s">
        <v>12336</v>
      </c>
      <c r="D4234" s="5" t="s">
        <v>468</v>
      </c>
      <c r="E4234" s="5" t="s">
        <v>12337</v>
      </c>
      <c r="F4234" s="6" t="s">
        <v>12338</v>
      </c>
    </row>
    <row r="4235">
      <c r="A4235" s="5"/>
      <c r="B4235" s="5"/>
      <c r="C4235" s="5" t="s">
        <v>12339</v>
      </c>
      <c r="D4235" s="5" t="s">
        <v>468</v>
      </c>
      <c r="E4235" s="5" t="s">
        <v>12340</v>
      </c>
      <c r="F4235" s="6" t="s">
        <v>12341</v>
      </c>
    </row>
    <row r="4236">
      <c r="A4236" s="5"/>
      <c r="B4236" s="5"/>
      <c r="C4236" s="5" t="s">
        <v>12342</v>
      </c>
      <c r="D4236" s="5" t="s">
        <v>468</v>
      </c>
      <c r="E4236" s="5" t="s">
        <v>12343</v>
      </c>
      <c r="F4236" s="6" t="s">
        <v>12344</v>
      </c>
    </row>
    <row r="4237">
      <c r="A4237" s="5"/>
      <c r="B4237" s="5"/>
      <c r="C4237" s="5" t="s">
        <v>12345</v>
      </c>
      <c r="D4237" s="5" t="s">
        <v>468</v>
      </c>
      <c r="E4237" s="5" t="s">
        <v>12346</v>
      </c>
      <c r="F4237" s="6" t="s">
        <v>12347</v>
      </c>
    </row>
    <row r="4238">
      <c r="A4238" s="5"/>
      <c r="B4238" s="5"/>
      <c r="C4238" s="5" t="s">
        <v>12348</v>
      </c>
      <c r="D4238" s="5" t="s">
        <v>468</v>
      </c>
      <c r="E4238" s="5" t="s">
        <v>6241</v>
      </c>
      <c r="F4238" s="6" t="s">
        <v>12349</v>
      </c>
    </row>
    <row r="4239">
      <c r="A4239" s="5"/>
      <c r="B4239" s="5"/>
      <c r="C4239" s="5" t="s">
        <v>12350</v>
      </c>
      <c r="D4239" s="5" t="s">
        <v>468</v>
      </c>
      <c r="E4239" s="5" t="s">
        <v>12351</v>
      </c>
      <c r="F4239" s="6" t="s">
        <v>12352</v>
      </c>
    </row>
    <row r="4240">
      <c r="A4240" s="5"/>
      <c r="B4240" s="5"/>
      <c r="C4240" s="5" t="s">
        <v>12353</v>
      </c>
      <c r="D4240" s="5" t="s">
        <v>468</v>
      </c>
      <c r="E4240" s="5" t="s">
        <v>9493</v>
      </c>
      <c r="F4240" s="6" t="s">
        <v>12354</v>
      </c>
    </row>
    <row r="4241">
      <c r="A4241" s="5"/>
      <c r="B4241" s="5"/>
      <c r="C4241" s="5" t="s">
        <v>12355</v>
      </c>
      <c r="D4241" s="5" t="s">
        <v>468</v>
      </c>
      <c r="E4241" s="5" t="s">
        <v>12356</v>
      </c>
      <c r="F4241" s="6" t="s">
        <v>12357</v>
      </c>
    </row>
    <row r="4242">
      <c r="A4242" s="5"/>
      <c r="B4242" s="5"/>
      <c r="C4242" s="5" t="s">
        <v>12358</v>
      </c>
      <c r="D4242" s="5" t="s">
        <v>468</v>
      </c>
      <c r="E4242" s="5" t="s">
        <v>12359</v>
      </c>
      <c r="F4242" s="6" t="s">
        <v>12360</v>
      </c>
    </row>
    <row r="4243">
      <c r="A4243" s="5"/>
      <c r="B4243" s="5"/>
      <c r="C4243" s="5" t="s">
        <v>12361</v>
      </c>
      <c r="D4243" s="5" t="s">
        <v>468</v>
      </c>
      <c r="E4243" s="5" t="s">
        <v>12362</v>
      </c>
      <c r="F4243" s="6" t="s">
        <v>12363</v>
      </c>
    </row>
    <row r="4244">
      <c r="A4244" s="5"/>
      <c r="B4244" s="5"/>
      <c r="C4244" s="5" t="s">
        <v>12364</v>
      </c>
      <c r="D4244" s="5" t="s">
        <v>468</v>
      </c>
      <c r="E4244" s="5" t="s">
        <v>12365</v>
      </c>
      <c r="F4244" s="6" t="s">
        <v>12366</v>
      </c>
    </row>
    <row r="4245">
      <c r="A4245" s="5"/>
      <c r="B4245" s="5"/>
      <c r="C4245" s="5" t="s">
        <v>12367</v>
      </c>
      <c r="D4245" s="5" t="s">
        <v>468</v>
      </c>
      <c r="E4245" s="5" t="s">
        <v>12368</v>
      </c>
      <c r="F4245" s="6" t="s">
        <v>12369</v>
      </c>
    </row>
    <row r="4246">
      <c r="A4246" s="5"/>
      <c r="B4246" s="5"/>
      <c r="C4246" s="5" t="s">
        <v>12370</v>
      </c>
      <c r="D4246" s="5" t="s">
        <v>468</v>
      </c>
      <c r="E4246" s="5" t="s">
        <v>12371</v>
      </c>
      <c r="F4246" s="6" t="s">
        <v>12372</v>
      </c>
    </row>
    <row r="4247">
      <c r="A4247" s="5"/>
      <c r="B4247" s="5"/>
      <c r="C4247" s="5" t="s">
        <v>12373</v>
      </c>
      <c r="D4247" s="5" t="s">
        <v>468</v>
      </c>
      <c r="E4247" s="5"/>
      <c r="F4247" s="6" t="s">
        <v>12374</v>
      </c>
    </row>
    <row r="4248">
      <c r="A4248" s="5"/>
      <c r="B4248" s="5"/>
      <c r="C4248" s="5" t="s">
        <v>380</v>
      </c>
      <c r="D4248" s="5" t="s">
        <v>468</v>
      </c>
      <c r="E4248" s="5" t="s">
        <v>12375</v>
      </c>
      <c r="F4248" s="6" t="s">
        <v>12376</v>
      </c>
    </row>
    <row r="4249">
      <c r="A4249" s="5"/>
      <c r="B4249" s="5"/>
      <c r="C4249" s="5" t="s">
        <v>12377</v>
      </c>
      <c r="D4249" s="5" t="s">
        <v>468</v>
      </c>
      <c r="E4249" s="5" t="s">
        <v>12378</v>
      </c>
      <c r="F4249" s="6" t="s">
        <v>12379</v>
      </c>
    </row>
    <row r="4250">
      <c r="A4250" s="5"/>
      <c r="B4250" s="5"/>
      <c r="C4250" s="5" t="s">
        <v>12380</v>
      </c>
      <c r="D4250" s="5" t="s">
        <v>468</v>
      </c>
      <c r="E4250" s="5" t="s">
        <v>12381</v>
      </c>
      <c r="F4250" s="6" t="s">
        <v>12382</v>
      </c>
    </row>
    <row r="4251">
      <c r="A4251" s="5"/>
      <c r="B4251" s="5"/>
      <c r="C4251" s="5" t="s">
        <v>12383</v>
      </c>
      <c r="D4251" s="5" t="s">
        <v>468</v>
      </c>
      <c r="E4251" s="5" t="s">
        <v>12384</v>
      </c>
      <c r="F4251" s="6" t="s">
        <v>12385</v>
      </c>
    </row>
    <row r="4252">
      <c r="A4252" s="5"/>
      <c r="B4252" s="5"/>
      <c r="C4252" s="5" t="s">
        <v>12386</v>
      </c>
      <c r="D4252" s="5" t="s">
        <v>468</v>
      </c>
      <c r="E4252" s="5" t="s">
        <v>12387</v>
      </c>
      <c r="F4252" s="6" t="s">
        <v>12388</v>
      </c>
    </row>
    <row r="4253">
      <c r="A4253" s="5"/>
      <c r="B4253" s="5"/>
      <c r="C4253" s="5" t="s">
        <v>12389</v>
      </c>
      <c r="D4253" s="5" t="s">
        <v>468</v>
      </c>
      <c r="E4253" s="5"/>
      <c r="F4253" s="6" t="s">
        <v>12390</v>
      </c>
    </row>
    <row r="4254">
      <c r="A4254" s="5"/>
      <c r="B4254" s="5"/>
      <c r="C4254" s="5" t="s">
        <v>12391</v>
      </c>
      <c r="D4254" s="5" t="s">
        <v>468</v>
      </c>
      <c r="E4254" s="5"/>
      <c r="F4254" s="6" t="s">
        <v>12392</v>
      </c>
    </row>
    <row r="4255">
      <c r="A4255" s="5"/>
      <c r="B4255" s="5"/>
      <c r="C4255" s="5" t="s">
        <v>12393</v>
      </c>
      <c r="D4255" s="5" t="s">
        <v>468</v>
      </c>
      <c r="E4255" s="5" t="s">
        <v>12394</v>
      </c>
      <c r="F4255" s="6" t="s">
        <v>12395</v>
      </c>
    </row>
    <row r="4256">
      <c r="A4256" s="5"/>
      <c r="B4256" s="5"/>
      <c r="C4256" s="5" t="s">
        <v>12396</v>
      </c>
      <c r="D4256" s="5" t="s">
        <v>468</v>
      </c>
      <c r="E4256" s="5" t="s">
        <v>12397</v>
      </c>
      <c r="F4256" s="6" t="s">
        <v>12398</v>
      </c>
    </row>
    <row r="4257">
      <c r="A4257" s="5"/>
      <c r="B4257" s="5"/>
      <c r="C4257" s="5" t="s">
        <v>12399</v>
      </c>
      <c r="D4257" s="5" t="s">
        <v>468</v>
      </c>
      <c r="E4257" s="5" t="s">
        <v>12400</v>
      </c>
      <c r="F4257" s="6" t="s">
        <v>12401</v>
      </c>
    </row>
    <row r="4258">
      <c r="A4258" s="5"/>
      <c r="B4258" s="5"/>
      <c r="C4258" s="5" t="s">
        <v>12402</v>
      </c>
      <c r="D4258" s="5" t="s">
        <v>468</v>
      </c>
      <c r="E4258" s="5" t="s">
        <v>12403</v>
      </c>
      <c r="F4258" s="6" t="s">
        <v>12404</v>
      </c>
    </row>
    <row r="4259">
      <c r="A4259" s="5"/>
      <c r="B4259" s="5"/>
      <c r="C4259" s="5" t="s">
        <v>12405</v>
      </c>
      <c r="D4259" s="5" t="s">
        <v>468</v>
      </c>
      <c r="E4259" s="5"/>
      <c r="F4259" s="6" t="s">
        <v>12406</v>
      </c>
    </row>
    <row r="4260">
      <c r="A4260" s="5"/>
      <c r="B4260" s="5"/>
      <c r="C4260" s="5" t="s">
        <v>12407</v>
      </c>
      <c r="D4260" s="5" t="s">
        <v>468</v>
      </c>
      <c r="E4260" s="5" t="s">
        <v>12408</v>
      </c>
      <c r="F4260" s="6" t="s">
        <v>12409</v>
      </c>
    </row>
    <row r="4261">
      <c r="A4261" s="5"/>
      <c r="B4261" s="5"/>
      <c r="C4261" s="5" t="s">
        <v>12410</v>
      </c>
      <c r="D4261" s="5" t="s">
        <v>468</v>
      </c>
      <c r="E4261" s="5" t="s">
        <v>12411</v>
      </c>
      <c r="F4261" s="6" t="s">
        <v>12412</v>
      </c>
    </row>
    <row r="4262">
      <c r="A4262" s="5"/>
      <c r="B4262" s="5"/>
      <c r="C4262" s="5" t="s">
        <v>12413</v>
      </c>
      <c r="D4262" s="5" t="s">
        <v>468</v>
      </c>
      <c r="E4262" s="5"/>
      <c r="F4262" s="6" t="s">
        <v>12414</v>
      </c>
    </row>
    <row r="4263">
      <c r="A4263" s="5"/>
      <c r="B4263" s="5"/>
      <c r="C4263" s="5" t="s">
        <v>12415</v>
      </c>
      <c r="D4263" s="5" t="s">
        <v>468</v>
      </c>
      <c r="E4263" s="5" t="s">
        <v>12416</v>
      </c>
      <c r="F4263" s="6" t="s">
        <v>12417</v>
      </c>
    </row>
    <row r="4264">
      <c r="A4264" s="5"/>
      <c r="B4264" s="5"/>
      <c r="C4264" s="5" t="s">
        <v>12418</v>
      </c>
      <c r="D4264" s="5" t="s">
        <v>458</v>
      </c>
      <c r="E4264" s="5"/>
      <c r="F4264" s="6" t="s">
        <v>12419</v>
      </c>
    </row>
    <row r="4265">
      <c r="A4265" s="5"/>
      <c r="B4265" s="5"/>
      <c r="C4265" s="5" t="s">
        <v>12420</v>
      </c>
      <c r="D4265" s="5" t="s">
        <v>468</v>
      </c>
      <c r="E4265" s="5" t="s">
        <v>12421</v>
      </c>
      <c r="F4265" s="6" t="s">
        <v>12422</v>
      </c>
    </row>
    <row r="4266">
      <c r="A4266" s="5"/>
      <c r="B4266" s="5"/>
      <c r="C4266" s="5" t="s">
        <v>12423</v>
      </c>
      <c r="D4266" s="5" t="s">
        <v>468</v>
      </c>
      <c r="E4266" s="5" t="s">
        <v>12424</v>
      </c>
      <c r="F4266" s="6" t="s">
        <v>12425</v>
      </c>
    </row>
    <row r="4267">
      <c r="A4267" s="5"/>
      <c r="B4267" s="5"/>
      <c r="C4267" s="5" t="s">
        <v>12426</v>
      </c>
      <c r="D4267" s="5" t="s">
        <v>468</v>
      </c>
      <c r="E4267" s="5" t="s">
        <v>12427</v>
      </c>
      <c r="F4267" s="6" t="s">
        <v>12428</v>
      </c>
    </row>
    <row r="4268">
      <c r="A4268" s="5"/>
      <c r="B4268" s="5"/>
      <c r="C4268" s="5" t="s">
        <v>12429</v>
      </c>
      <c r="D4268" s="5" t="s">
        <v>468</v>
      </c>
      <c r="E4268" s="5"/>
      <c r="F4268" s="6" t="s">
        <v>12430</v>
      </c>
    </row>
    <row r="4269">
      <c r="A4269" s="5"/>
      <c r="B4269" s="5"/>
      <c r="C4269" s="5" t="s">
        <v>12431</v>
      </c>
      <c r="D4269" s="5" t="s">
        <v>468</v>
      </c>
      <c r="E4269" s="5" t="s">
        <v>12432</v>
      </c>
      <c r="F4269" s="6" t="s">
        <v>12433</v>
      </c>
    </row>
    <row r="4270">
      <c r="A4270" s="5"/>
      <c r="B4270" s="5"/>
      <c r="C4270" s="5" t="s">
        <v>12434</v>
      </c>
      <c r="D4270" s="5" t="s">
        <v>468</v>
      </c>
      <c r="E4270" s="5" t="s">
        <v>12435</v>
      </c>
      <c r="F4270" s="6" t="s">
        <v>12436</v>
      </c>
    </row>
    <row r="4271">
      <c r="A4271" s="5"/>
      <c r="B4271" s="5"/>
      <c r="C4271" s="5" t="s">
        <v>12437</v>
      </c>
      <c r="D4271" s="5" t="s">
        <v>468</v>
      </c>
      <c r="E4271" s="5" t="s">
        <v>12438</v>
      </c>
      <c r="F4271" s="6" t="s">
        <v>12439</v>
      </c>
    </row>
    <row r="4272">
      <c r="A4272" s="5"/>
      <c r="B4272" s="5"/>
      <c r="C4272" s="5" t="s">
        <v>12440</v>
      </c>
      <c r="D4272" s="5" t="s">
        <v>4620</v>
      </c>
      <c r="E4272" s="5"/>
      <c r="F4272" s="6" t="s">
        <v>12441</v>
      </c>
    </row>
    <row r="4273">
      <c r="A4273" s="5"/>
      <c r="B4273" s="5"/>
      <c r="C4273" s="5" t="s">
        <v>12442</v>
      </c>
      <c r="D4273" s="5" t="s">
        <v>468</v>
      </c>
      <c r="E4273" s="5" t="s">
        <v>12443</v>
      </c>
      <c r="F4273" s="6" t="s">
        <v>12444</v>
      </c>
    </row>
    <row r="4274">
      <c r="A4274" s="5"/>
      <c r="B4274" s="5"/>
      <c r="C4274" s="5" t="s">
        <v>12445</v>
      </c>
      <c r="D4274" s="5" t="s">
        <v>468</v>
      </c>
      <c r="E4274" s="5" t="s">
        <v>12446</v>
      </c>
      <c r="F4274" s="6" t="s">
        <v>12447</v>
      </c>
    </row>
    <row r="4275">
      <c r="A4275" s="5"/>
      <c r="B4275" s="5"/>
      <c r="C4275" s="5" t="s">
        <v>12448</v>
      </c>
      <c r="D4275" s="5" t="s">
        <v>468</v>
      </c>
      <c r="E4275" s="5" t="s">
        <v>12449</v>
      </c>
      <c r="F4275" s="6" t="s">
        <v>12450</v>
      </c>
    </row>
    <row r="4276">
      <c r="A4276" s="5"/>
      <c r="B4276" s="5"/>
      <c r="C4276" s="5" t="s">
        <v>12451</v>
      </c>
      <c r="D4276" s="5" t="s">
        <v>468</v>
      </c>
      <c r="E4276" s="5"/>
      <c r="F4276" s="6" t="s">
        <v>12452</v>
      </c>
    </row>
    <row r="4277">
      <c r="A4277" s="5"/>
      <c r="B4277" s="5"/>
      <c r="C4277" s="5" t="s">
        <v>12453</v>
      </c>
      <c r="D4277" s="5" t="s">
        <v>468</v>
      </c>
      <c r="E4277" s="5" t="s">
        <v>12454</v>
      </c>
      <c r="F4277" s="6" t="s">
        <v>12455</v>
      </c>
    </row>
    <row r="4278">
      <c r="A4278" s="5"/>
      <c r="B4278" s="5"/>
      <c r="C4278" s="5" t="s">
        <v>12456</v>
      </c>
      <c r="D4278" s="5" t="s">
        <v>4620</v>
      </c>
      <c r="E4278" s="5" t="s">
        <v>12457</v>
      </c>
      <c r="F4278" s="6" t="s">
        <v>12458</v>
      </c>
    </row>
    <row r="4279">
      <c r="A4279" s="5"/>
      <c r="B4279" s="5"/>
      <c r="C4279" s="5" t="s">
        <v>12459</v>
      </c>
      <c r="D4279" s="5" t="s">
        <v>468</v>
      </c>
      <c r="E4279" s="5" t="s">
        <v>12460</v>
      </c>
      <c r="F4279" s="6" t="s">
        <v>12461</v>
      </c>
    </row>
    <row r="4280">
      <c r="A4280" s="5"/>
      <c r="B4280" s="5"/>
      <c r="C4280" s="5" t="s">
        <v>12462</v>
      </c>
      <c r="D4280" s="5" t="s">
        <v>468</v>
      </c>
      <c r="E4280" s="5"/>
      <c r="F4280" s="6" t="s">
        <v>12463</v>
      </c>
    </row>
    <row r="4281">
      <c r="A4281" s="5"/>
      <c r="B4281" s="5"/>
      <c r="C4281" s="5" t="s">
        <v>12464</v>
      </c>
      <c r="D4281" s="5" t="s">
        <v>468</v>
      </c>
      <c r="E4281" s="5"/>
      <c r="F4281" s="6" t="s">
        <v>12465</v>
      </c>
    </row>
    <row r="4282">
      <c r="A4282" s="5"/>
      <c r="B4282" s="5"/>
      <c r="C4282" s="5" t="s">
        <v>12466</v>
      </c>
      <c r="D4282" s="5" t="s">
        <v>468</v>
      </c>
      <c r="E4282" s="5" t="s">
        <v>12467</v>
      </c>
      <c r="F4282" s="6" t="s">
        <v>12468</v>
      </c>
    </row>
    <row r="4283">
      <c r="A4283" s="5"/>
      <c r="B4283" s="5"/>
      <c r="C4283" s="5" t="s">
        <v>12469</v>
      </c>
      <c r="D4283" s="5" t="s">
        <v>468</v>
      </c>
      <c r="E4283" s="5" t="s">
        <v>12470</v>
      </c>
      <c r="F4283" s="6" t="s">
        <v>12471</v>
      </c>
    </row>
    <row r="4284">
      <c r="A4284" s="5"/>
      <c r="B4284" s="5"/>
      <c r="C4284" s="5" t="s">
        <v>12472</v>
      </c>
      <c r="D4284" s="5" t="s">
        <v>468</v>
      </c>
      <c r="E4284" s="5" t="s">
        <v>12473</v>
      </c>
      <c r="F4284" s="6" t="s">
        <v>12474</v>
      </c>
    </row>
    <row r="4285">
      <c r="A4285" s="5"/>
      <c r="B4285" s="5"/>
      <c r="C4285" s="5" t="s">
        <v>12475</v>
      </c>
      <c r="D4285" s="5" t="s">
        <v>468</v>
      </c>
      <c r="E4285" s="5" t="s">
        <v>12476</v>
      </c>
      <c r="F4285" s="6" t="s">
        <v>12477</v>
      </c>
    </row>
    <row r="4286">
      <c r="A4286" s="5"/>
      <c r="B4286" s="5"/>
      <c r="C4286" s="5" t="s">
        <v>12478</v>
      </c>
      <c r="D4286" s="5" t="s">
        <v>468</v>
      </c>
      <c r="E4286" s="5" t="s">
        <v>12479</v>
      </c>
      <c r="F4286" s="6" t="s">
        <v>12480</v>
      </c>
    </row>
    <row r="4287">
      <c r="A4287" s="5"/>
      <c r="B4287" s="5"/>
      <c r="C4287" s="5" t="s">
        <v>12481</v>
      </c>
      <c r="D4287" s="5" t="s">
        <v>468</v>
      </c>
      <c r="E4287" s="5" t="s">
        <v>12482</v>
      </c>
      <c r="F4287" s="6" t="s">
        <v>12483</v>
      </c>
    </row>
    <row r="4288">
      <c r="A4288" s="5"/>
      <c r="B4288" s="5"/>
      <c r="C4288" s="5" t="s">
        <v>12484</v>
      </c>
      <c r="D4288" s="5" t="s">
        <v>468</v>
      </c>
      <c r="E4288" s="5" t="s">
        <v>12485</v>
      </c>
      <c r="F4288" s="6" t="s">
        <v>12486</v>
      </c>
    </row>
    <row r="4289">
      <c r="A4289" s="5"/>
      <c r="B4289" s="5"/>
      <c r="C4289" s="5" t="s">
        <v>12487</v>
      </c>
      <c r="D4289" s="5" t="s">
        <v>468</v>
      </c>
      <c r="E4289" s="5" t="s">
        <v>12488</v>
      </c>
      <c r="F4289" s="6" t="s">
        <v>12489</v>
      </c>
    </row>
    <row r="4290">
      <c r="A4290" s="5"/>
      <c r="B4290" s="5"/>
      <c r="C4290" s="5" t="s">
        <v>12490</v>
      </c>
      <c r="D4290" s="5" t="s">
        <v>468</v>
      </c>
      <c r="E4290" s="5" t="s">
        <v>12491</v>
      </c>
      <c r="F4290" s="6" t="s">
        <v>12492</v>
      </c>
    </row>
    <row r="4291">
      <c r="A4291" s="5"/>
      <c r="B4291" s="5"/>
      <c r="C4291" s="5" t="s">
        <v>12493</v>
      </c>
      <c r="D4291" s="5" t="s">
        <v>468</v>
      </c>
      <c r="E4291" s="5" t="s">
        <v>6506</v>
      </c>
      <c r="F4291" s="6" t="s">
        <v>12494</v>
      </c>
    </row>
    <row r="4292">
      <c r="A4292" s="5"/>
      <c r="B4292" s="5"/>
      <c r="C4292" s="5" t="s">
        <v>12495</v>
      </c>
      <c r="D4292" s="5" t="s">
        <v>468</v>
      </c>
      <c r="E4292" s="5" t="s">
        <v>12496</v>
      </c>
      <c r="F4292" s="6" t="s">
        <v>12497</v>
      </c>
    </row>
    <row r="4293">
      <c r="A4293" s="5"/>
      <c r="B4293" s="5"/>
      <c r="C4293" s="5" t="s">
        <v>12498</v>
      </c>
      <c r="D4293" s="5" t="s">
        <v>468</v>
      </c>
      <c r="E4293" s="5" t="s">
        <v>12499</v>
      </c>
      <c r="F4293" s="6" t="s">
        <v>12500</v>
      </c>
    </row>
    <row r="4294">
      <c r="A4294" s="5"/>
      <c r="B4294" s="5"/>
      <c r="C4294" s="5" t="s">
        <v>12501</v>
      </c>
      <c r="D4294" s="5" t="s">
        <v>468</v>
      </c>
      <c r="E4294" s="5"/>
      <c r="F4294" s="6" t="s">
        <v>12502</v>
      </c>
    </row>
    <row r="4295">
      <c r="A4295" s="5"/>
      <c r="B4295" s="5"/>
      <c r="C4295" s="5" t="s">
        <v>12503</v>
      </c>
      <c r="D4295" s="5" t="s">
        <v>468</v>
      </c>
      <c r="E4295" s="5" t="s">
        <v>12504</v>
      </c>
      <c r="F4295" s="6" t="s">
        <v>12505</v>
      </c>
    </row>
    <row r="4296">
      <c r="A4296" s="5"/>
      <c r="B4296" s="5"/>
      <c r="C4296" s="5" t="s">
        <v>12506</v>
      </c>
      <c r="D4296" s="5" t="s">
        <v>468</v>
      </c>
      <c r="E4296" s="5" t="s">
        <v>12507</v>
      </c>
      <c r="F4296" s="6" t="s">
        <v>12508</v>
      </c>
    </row>
    <row r="4297">
      <c r="A4297" s="5"/>
      <c r="B4297" s="5"/>
      <c r="C4297" s="5" t="s">
        <v>12509</v>
      </c>
      <c r="D4297" s="5" t="s">
        <v>4620</v>
      </c>
      <c r="E4297" s="5" t="s">
        <v>12510</v>
      </c>
      <c r="F4297" s="6" t="s">
        <v>12511</v>
      </c>
    </row>
    <row r="4298">
      <c r="A4298" s="5"/>
      <c r="B4298" s="5"/>
      <c r="C4298" s="5" t="s">
        <v>12512</v>
      </c>
      <c r="D4298" s="5" t="s">
        <v>468</v>
      </c>
      <c r="E4298" s="5"/>
      <c r="F4298" s="6" t="s">
        <v>12513</v>
      </c>
    </row>
    <row r="4299">
      <c r="A4299" s="5"/>
      <c r="B4299" s="5"/>
      <c r="C4299" s="5" t="s">
        <v>12514</v>
      </c>
      <c r="D4299" s="5" t="s">
        <v>4620</v>
      </c>
      <c r="E4299" s="5"/>
      <c r="F4299" s="6" t="s">
        <v>12515</v>
      </c>
    </row>
    <row r="4300">
      <c r="A4300" s="5"/>
      <c r="B4300" s="5"/>
      <c r="C4300" s="5" t="s">
        <v>12516</v>
      </c>
      <c r="D4300" s="5" t="s">
        <v>468</v>
      </c>
      <c r="E4300" s="5" t="s">
        <v>12517</v>
      </c>
      <c r="F4300" s="6" t="s">
        <v>12518</v>
      </c>
    </row>
    <row r="4301">
      <c r="A4301" s="5"/>
      <c r="B4301" s="5"/>
      <c r="C4301" s="5" t="s">
        <v>12519</v>
      </c>
      <c r="D4301" s="5" t="s">
        <v>468</v>
      </c>
      <c r="E4301" s="5" t="s">
        <v>12520</v>
      </c>
      <c r="F4301" s="6" t="s">
        <v>12521</v>
      </c>
    </row>
    <row r="4302">
      <c r="A4302" s="5"/>
      <c r="B4302" s="5"/>
      <c r="C4302" s="5" t="s">
        <v>12522</v>
      </c>
      <c r="D4302" s="5" t="s">
        <v>468</v>
      </c>
      <c r="E4302" s="5" t="s">
        <v>12523</v>
      </c>
      <c r="F4302" s="6" t="s">
        <v>12524</v>
      </c>
    </row>
    <row r="4303">
      <c r="A4303" s="5"/>
      <c r="B4303" s="5"/>
      <c r="C4303" s="5" t="s">
        <v>12525</v>
      </c>
      <c r="D4303" s="5" t="s">
        <v>468</v>
      </c>
      <c r="E4303" s="5" t="s">
        <v>12526</v>
      </c>
      <c r="F4303" s="6" t="s">
        <v>12527</v>
      </c>
    </row>
    <row r="4304">
      <c r="A4304" s="5"/>
      <c r="B4304" s="5"/>
      <c r="C4304" s="5" t="s">
        <v>12528</v>
      </c>
      <c r="D4304" s="5" t="s">
        <v>468</v>
      </c>
      <c r="E4304" s="5" t="s">
        <v>12529</v>
      </c>
      <c r="F4304" s="6" t="s">
        <v>12530</v>
      </c>
    </row>
    <row r="4305">
      <c r="A4305" s="5"/>
      <c r="B4305" s="5"/>
      <c r="C4305" s="5" t="s">
        <v>12531</v>
      </c>
      <c r="D4305" s="5" t="s">
        <v>4620</v>
      </c>
      <c r="E4305" s="5"/>
      <c r="F4305" s="6" t="s">
        <v>12532</v>
      </c>
    </row>
    <row r="4306">
      <c r="A4306" s="5"/>
      <c r="B4306" s="5"/>
      <c r="C4306" s="5" t="s">
        <v>12533</v>
      </c>
      <c r="D4306" s="5" t="s">
        <v>468</v>
      </c>
      <c r="E4306" s="5" t="s">
        <v>12534</v>
      </c>
      <c r="F4306" s="6" t="s">
        <v>12535</v>
      </c>
    </row>
    <row r="4307">
      <c r="A4307" s="5"/>
      <c r="B4307" s="5"/>
      <c r="C4307" s="5" t="s">
        <v>12536</v>
      </c>
      <c r="D4307" s="5" t="s">
        <v>468</v>
      </c>
      <c r="E4307" s="5" t="s">
        <v>12537</v>
      </c>
      <c r="F4307" s="6" t="s">
        <v>12538</v>
      </c>
    </row>
    <row r="4308">
      <c r="A4308" s="5"/>
      <c r="B4308" s="5"/>
      <c r="C4308" s="5" t="s">
        <v>12539</v>
      </c>
      <c r="D4308" s="5" t="s">
        <v>468</v>
      </c>
      <c r="E4308" s="5" t="s">
        <v>12540</v>
      </c>
      <c r="F4308" s="6" t="s">
        <v>12541</v>
      </c>
    </row>
    <row r="4309">
      <c r="A4309" s="5"/>
      <c r="B4309" s="5"/>
      <c r="C4309" s="5" t="s">
        <v>12542</v>
      </c>
      <c r="D4309" s="5" t="s">
        <v>468</v>
      </c>
      <c r="E4309" s="5" t="s">
        <v>12543</v>
      </c>
      <c r="F4309" s="6" t="s">
        <v>12544</v>
      </c>
    </row>
    <row r="4310">
      <c r="A4310" s="5"/>
      <c r="B4310" s="5"/>
      <c r="C4310" s="5" t="s">
        <v>12545</v>
      </c>
      <c r="D4310" s="5" t="s">
        <v>468</v>
      </c>
      <c r="E4310" s="5" t="s">
        <v>12546</v>
      </c>
      <c r="F4310" s="6" t="s">
        <v>12547</v>
      </c>
    </row>
    <row r="4311">
      <c r="A4311" s="5"/>
      <c r="B4311" s="5"/>
      <c r="C4311" s="5" t="s">
        <v>12548</v>
      </c>
      <c r="D4311" s="5" t="s">
        <v>468</v>
      </c>
      <c r="E4311" s="5"/>
      <c r="F4311" s="6" t="s">
        <v>12549</v>
      </c>
    </row>
    <row r="4312">
      <c r="A4312" s="5"/>
      <c r="B4312" s="5"/>
      <c r="C4312" s="5" t="s">
        <v>12550</v>
      </c>
      <c r="D4312" s="5" t="s">
        <v>468</v>
      </c>
      <c r="E4312" s="5" t="s">
        <v>12551</v>
      </c>
      <c r="F4312" s="6" t="s">
        <v>12552</v>
      </c>
    </row>
    <row r="4313">
      <c r="A4313" s="5"/>
      <c r="B4313" s="5"/>
      <c r="C4313" s="5" t="s">
        <v>12553</v>
      </c>
      <c r="D4313" s="5" t="s">
        <v>468</v>
      </c>
      <c r="E4313" s="5" t="s">
        <v>12554</v>
      </c>
      <c r="F4313" s="6" t="s">
        <v>12555</v>
      </c>
    </row>
    <row r="4314">
      <c r="A4314" s="5"/>
      <c r="B4314" s="5"/>
      <c r="C4314" s="5" t="s">
        <v>12556</v>
      </c>
      <c r="D4314" s="5" t="s">
        <v>468</v>
      </c>
      <c r="E4314" s="5" t="s">
        <v>12557</v>
      </c>
      <c r="F4314" s="6" t="s">
        <v>12558</v>
      </c>
    </row>
    <row r="4315">
      <c r="A4315" s="5"/>
      <c r="B4315" s="5"/>
      <c r="C4315" s="5" t="s">
        <v>12559</v>
      </c>
      <c r="D4315" s="5" t="s">
        <v>468</v>
      </c>
      <c r="E4315" s="5"/>
      <c r="F4315" s="6" t="s">
        <v>12560</v>
      </c>
    </row>
    <row r="4316">
      <c r="A4316" s="5"/>
      <c r="B4316" s="5"/>
      <c r="C4316" s="5" t="s">
        <v>12561</v>
      </c>
      <c r="D4316" s="5" t="s">
        <v>468</v>
      </c>
      <c r="E4316" s="5"/>
      <c r="F4316" s="6" t="s">
        <v>12562</v>
      </c>
    </row>
    <row r="4317">
      <c r="A4317" s="5"/>
      <c r="B4317" s="5"/>
      <c r="C4317" s="5" t="s">
        <v>12563</v>
      </c>
      <c r="D4317" s="5" t="s">
        <v>468</v>
      </c>
      <c r="E4317" s="5" t="s">
        <v>12564</v>
      </c>
      <c r="F4317" s="6" t="s">
        <v>12565</v>
      </c>
    </row>
    <row r="4318">
      <c r="A4318" s="5"/>
      <c r="B4318" s="5"/>
      <c r="C4318" s="5" t="s">
        <v>12566</v>
      </c>
      <c r="D4318" s="5" t="s">
        <v>458</v>
      </c>
      <c r="E4318" s="5" t="s">
        <v>12567</v>
      </c>
      <c r="F4318" s="6" t="s">
        <v>12568</v>
      </c>
    </row>
    <row r="4319">
      <c r="A4319" s="5"/>
      <c r="B4319" s="5"/>
      <c r="C4319" s="5" t="s">
        <v>12569</v>
      </c>
      <c r="D4319" s="5" t="s">
        <v>468</v>
      </c>
      <c r="E4319" s="5"/>
      <c r="F4319" s="6" t="s">
        <v>12570</v>
      </c>
    </row>
    <row r="4320">
      <c r="A4320" s="5"/>
      <c r="B4320" s="5"/>
      <c r="C4320" s="5" t="s">
        <v>12571</v>
      </c>
      <c r="D4320" s="5" t="s">
        <v>468</v>
      </c>
      <c r="E4320" s="5" t="s">
        <v>12572</v>
      </c>
      <c r="F4320" s="6" t="s">
        <v>12573</v>
      </c>
    </row>
    <row r="4321">
      <c r="A4321" s="5"/>
      <c r="B4321" s="5"/>
      <c r="C4321" s="5" t="s">
        <v>12574</v>
      </c>
      <c r="D4321" s="5" t="s">
        <v>468</v>
      </c>
      <c r="E4321" s="5" t="s">
        <v>12575</v>
      </c>
      <c r="F4321" s="6" t="s">
        <v>12576</v>
      </c>
    </row>
    <row r="4322">
      <c r="A4322" s="5"/>
      <c r="B4322" s="5"/>
      <c r="C4322" s="5" t="s">
        <v>12577</v>
      </c>
      <c r="D4322" s="5" t="s">
        <v>468</v>
      </c>
      <c r="E4322" s="5"/>
      <c r="F4322" s="6" t="s">
        <v>12578</v>
      </c>
    </row>
    <row r="4323">
      <c r="A4323" s="5"/>
      <c r="B4323" s="5"/>
      <c r="C4323" s="5" t="s">
        <v>12579</v>
      </c>
      <c r="D4323" s="5" t="s">
        <v>468</v>
      </c>
      <c r="E4323" s="5" t="s">
        <v>12580</v>
      </c>
      <c r="F4323" s="6" t="s">
        <v>12581</v>
      </c>
    </row>
    <row r="4324">
      <c r="A4324" s="5"/>
      <c r="B4324" s="5"/>
      <c r="C4324" s="5" t="s">
        <v>12582</v>
      </c>
      <c r="D4324" s="5" t="s">
        <v>468</v>
      </c>
      <c r="E4324" s="5" t="s">
        <v>12583</v>
      </c>
      <c r="F4324" s="6" t="s">
        <v>12584</v>
      </c>
    </row>
    <row r="4325">
      <c r="A4325" s="5"/>
      <c r="B4325" s="5"/>
      <c r="C4325" s="5" t="s">
        <v>12585</v>
      </c>
      <c r="D4325" s="5" t="s">
        <v>4620</v>
      </c>
      <c r="E4325" s="5"/>
      <c r="F4325" s="6" t="s">
        <v>12586</v>
      </c>
    </row>
    <row r="4326">
      <c r="A4326" s="5"/>
      <c r="B4326" s="5"/>
      <c r="C4326" s="5" t="s">
        <v>12587</v>
      </c>
      <c r="D4326" s="5" t="s">
        <v>468</v>
      </c>
      <c r="E4326" s="5" t="s">
        <v>12588</v>
      </c>
      <c r="F4326" s="6" t="s">
        <v>12589</v>
      </c>
    </row>
    <row r="4327">
      <c r="A4327" s="5"/>
      <c r="B4327" s="5"/>
      <c r="C4327" s="5" t="s">
        <v>12590</v>
      </c>
      <c r="D4327" s="5" t="s">
        <v>468</v>
      </c>
      <c r="E4327" s="5" t="s">
        <v>12591</v>
      </c>
      <c r="F4327" s="6" t="s">
        <v>12592</v>
      </c>
    </row>
    <row r="4328">
      <c r="A4328" s="5"/>
      <c r="B4328" s="5"/>
      <c r="C4328" s="5" t="s">
        <v>12593</v>
      </c>
      <c r="D4328" s="5" t="s">
        <v>468</v>
      </c>
      <c r="E4328" s="5" t="s">
        <v>12594</v>
      </c>
      <c r="F4328" s="6" t="s">
        <v>12595</v>
      </c>
    </row>
    <row r="4329">
      <c r="A4329" s="5"/>
      <c r="B4329" s="5"/>
      <c r="C4329" s="5" t="s">
        <v>12596</v>
      </c>
      <c r="D4329" s="5" t="s">
        <v>468</v>
      </c>
      <c r="E4329" s="5" t="s">
        <v>12597</v>
      </c>
      <c r="F4329" s="6" t="s">
        <v>12598</v>
      </c>
    </row>
    <row r="4330">
      <c r="A4330" s="5"/>
      <c r="B4330" s="5"/>
      <c r="C4330" s="5" t="s">
        <v>12599</v>
      </c>
      <c r="D4330" s="5" t="s">
        <v>468</v>
      </c>
      <c r="E4330" s="5"/>
      <c r="F4330" s="6" t="s">
        <v>12600</v>
      </c>
    </row>
    <row r="4331">
      <c r="A4331" s="5"/>
      <c r="B4331" s="5"/>
      <c r="C4331" s="5" t="s">
        <v>12601</v>
      </c>
      <c r="D4331" s="5" t="s">
        <v>468</v>
      </c>
      <c r="E4331" s="5" t="s">
        <v>12602</v>
      </c>
      <c r="F4331" s="6" t="s">
        <v>12603</v>
      </c>
    </row>
    <row r="4332">
      <c r="A4332" s="5"/>
      <c r="B4332" s="5"/>
      <c r="C4332" s="5" t="s">
        <v>12604</v>
      </c>
      <c r="D4332" s="5" t="s">
        <v>468</v>
      </c>
      <c r="E4332" s="5" t="s">
        <v>12605</v>
      </c>
      <c r="F4332" s="6" t="s">
        <v>12606</v>
      </c>
    </row>
    <row r="4333">
      <c r="A4333" s="5"/>
      <c r="B4333" s="5"/>
      <c r="C4333" s="5" t="s">
        <v>12607</v>
      </c>
      <c r="D4333" s="5" t="s">
        <v>468</v>
      </c>
      <c r="E4333" s="5" t="s">
        <v>12608</v>
      </c>
      <c r="F4333" s="6" t="s">
        <v>12609</v>
      </c>
    </row>
    <row r="4334">
      <c r="A4334" s="5"/>
      <c r="B4334" s="5"/>
      <c r="C4334" s="5" t="s">
        <v>12610</v>
      </c>
      <c r="D4334" s="5" t="s">
        <v>468</v>
      </c>
      <c r="E4334" s="5" t="s">
        <v>1460</v>
      </c>
      <c r="F4334" s="6" t="s">
        <v>12611</v>
      </c>
    </row>
    <row r="4335">
      <c r="A4335" s="5"/>
      <c r="B4335" s="5"/>
      <c r="C4335" s="5" t="s">
        <v>12612</v>
      </c>
      <c r="D4335" s="5" t="s">
        <v>468</v>
      </c>
      <c r="E4335" s="5" t="s">
        <v>12613</v>
      </c>
      <c r="F4335" s="6" t="s">
        <v>12614</v>
      </c>
    </row>
    <row r="4336">
      <c r="A4336" s="5"/>
      <c r="B4336" s="5"/>
      <c r="C4336" s="5" t="s">
        <v>12615</v>
      </c>
      <c r="D4336" s="5" t="s">
        <v>468</v>
      </c>
      <c r="E4336" s="5"/>
      <c r="F4336" s="6" t="s">
        <v>12616</v>
      </c>
    </row>
    <row r="4337">
      <c r="A4337" s="5"/>
      <c r="B4337" s="5"/>
      <c r="C4337" s="5" t="s">
        <v>12617</v>
      </c>
      <c r="D4337" s="5" t="s">
        <v>468</v>
      </c>
      <c r="E4337" s="5" t="s">
        <v>12618</v>
      </c>
      <c r="F4337" s="6" t="s">
        <v>12619</v>
      </c>
    </row>
    <row r="4338">
      <c r="A4338" s="5"/>
      <c r="B4338" s="5"/>
      <c r="C4338" s="5" t="s">
        <v>12620</v>
      </c>
      <c r="D4338" s="5" t="s">
        <v>468</v>
      </c>
      <c r="E4338" s="5"/>
      <c r="F4338" s="6" t="s">
        <v>12621</v>
      </c>
    </row>
    <row r="4339">
      <c r="A4339" s="5"/>
      <c r="B4339" s="5"/>
      <c r="C4339" s="5" t="s">
        <v>12622</v>
      </c>
      <c r="D4339" s="5" t="s">
        <v>468</v>
      </c>
      <c r="E4339" s="5" t="s">
        <v>12623</v>
      </c>
      <c r="F4339" s="6" t="s">
        <v>12624</v>
      </c>
    </row>
    <row r="4340">
      <c r="A4340" s="5"/>
      <c r="B4340" s="5"/>
      <c r="C4340" s="5" t="s">
        <v>197</v>
      </c>
      <c r="D4340" s="5" t="s">
        <v>468</v>
      </c>
      <c r="E4340" s="5" t="s">
        <v>12625</v>
      </c>
      <c r="F4340" s="6" t="s">
        <v>12626</v>
      </c>
    </row>
    <row r="4341">
      <c r="A4341" s="5"/>
      <c r="B4341" s="5"/>
      <c r="C4341" s="5" t="s">
        <v>12627</v>
      </c>
      <c r="D4341" s="5" t="s">
        <v>468</v>
      </c>
      <c r="E4341" s="5" t="s">
        <v>12628</v>
      </c>
      <c r="F4341" s="6" t="s">
        <v>12629</v>
      </c>
    </row>
    <row r="4342">
      <c r="A4342" s="5"/>
      <c r="B4342" s="5"/>
      <c r="C4342" s="5" t="s">
        <v>12630</v>
      </c>
      <c r="D4342" s="5" t="s">
        <v>468</v>
      </c>
      <c r="E4342" s="5" t="s">
        <v>12631</v>
      </c>
      <c r="F4342" s="6" t="s">
        <v>12632</v>
      </c>
    </row>
    <row r="4343">
      <c r="A4343" s="5"/>
      <c r="B4343" s="5"/>
      <c r="C4343" s="5" t="s">
        <v>12633</v>
      </c>
      <c r="D4343" s="5" t="s">
        <v>468</v>
      </c>
      <c r="E4343" s="5" t="s">
        <v>12634</v>
      </c>
      <c r="F4343" s="6" t="s">
        <v>12635</v>
      </c>
    </row>
    <row r="4344">
      <c r="A4344" s="5"/>
      <c r="B4344" s="5"/>
      <c r="C4344" s="5" t="s">
        <v>12636</v>
      </c>
      <c r="D4344" s="5" t="s">
        <v>468</v>
      </c>
      <c r="E4344" s="5" t="s">
        <v>12637</v>
      </c>
      <c r="F4344" s="6" t="s">
        <v>12638</v>
      </c>
    </row>
    <row r="4345">
      <c r="A4345" s="5"/>
      <c r="B4345" s="5"/>
      <c r="C4345" s="5" t="s">
        <v>12639</v>
      </c>
      <c r="D4345" s="5" t="s">
        <v>468</v>
      </c>
      <c r="E4345" s="5" t="s">
        <v>12640</v>
      </c>
      <c r="F4345" s="6" t="s">
        <v>12641</v>
      </c>
    </row>
    <row r="4346">
      <c r="A4346" s="5"/>
      <c r="B4346" s="5"/>
      <c r="C4346" s="5" t="s">
        <v>12642</v>
      </c>
      <c r="D4346" s="5" t="s">
        <v>468</v>
      </c>
      <c r="E4346" s="5"/>
      <c r="F4346" s="6" t="s">
        <v>12643</v>
      </c>
    </row>
    <row r="4347">
      <c r="A4347" s="5"/>
      <c r="B4347" s="5"/>
      <c r="C4347" s="5" t="s">
        <v>12644</v>
      </c>
      <c r="D4347" s="5" t="s">
        <v>468</v>
      </c>
      <c r="E4347" s="5" t="s">
        <v>12645</v>
      </c>
      <c r="F4347" s="6" t="s">
        <v>12646</v>
      </c>
    </row>
    <row r="4348">
      <c r="A4348" s="5"/>
      <c r="B4348" s="5"/>
      <c r="C4348" s="5" t="s">
        <v>12647</v>
      </c>
      <c r="D4348" s="5" t="s">
        <v>468</v>
      </c>
      <c r="E4348" s="5" t="s">
        <v>12648</v>
      </c>
      <c r="F4348" s="6" t="s">
        <v>12649</v>
      </c>
    </row>
    <row r="4349">
      <c r="A4349" s="5"/>
      <c r="B4349" s="5"/>
      <c r="C4349" s="5" t="s">
        <v>12650</v>
      </c>
      <c r="D4349" s="5" t="s">
        <v>468</v>
      </c>
      <c r="E4349" s="5" t="s">
        <v>12651</v>
      </c>
      <c r="F4349" s="6" t="s">
        <v>12652</v>
      </c>
    </row>
    <row r="4350">
      <c r="A4350" s="5"/>
      <c r="B4350" s="5"/>
      <c r="C4350" s="5" t="s">
        <v>12653</v>
      </c>
      <c r="D4350" s="5" t="s">
        <v>468</v>
      </c>
      <c r="E4350" s="5"/>
      <c r="F4350" s="6" t="s">
        <v>12654</v>
      </c>
    </row>
    <row r="4351">
      <c r="A4351" s="5"/>
      <c r="B4351" s="5"/>
      <c r="C4351" s="5" t="s">
        <v>12655</v>
      </c>
      <c r="D4351" s="5" t="s">
        <v>468</v>
      </c>
      <c r="E4351" s="5" t="s">
        <v>7645</v>
      </c>
      <c r="F4351" s="6" t="s">
        <v>12656</v>
      </c>
    </row>
    <row r="4352">
      <c r="A4352" s="5"/>
      <c r="B4352" s="5"/>
      <c r="C4352" s="5" t="s">
        <v>12657</v>
      </c>
      <c r="D4352" s="5" t="s">
        <v>468</v>
      </c>
      <c r="E4352" s="5" t="s">
        <v>12658</v>
      </c>
      <c r="F4352" s="6" t="s">
        <v>12659</v>
      </c>
    </row>
    <row r="4353">
      <c r="A4353" s="5"/>
      <c r="B4353" s="5"/>
      <c r="C4353" s="5" t="s">
        <v>12660</v>
      </c>
      <c r="D4353" s="5" t="s">
        <v>468</v>
      </c>
      <c r="E4353" s="5" t="s">
        <v>12661</v>
      </c>
      <c r="F4353" s="6" t="s">
        <v>12662</v>
      </c>
    </row>
    <row r="4354">
      <c r="A4354" s="5"/>
      <c r="B4354" s="5"/>
      <c r="C4354" s="5" t="s">
        <v>12663</v>
      </c>
      <c r="D4354" s="5" t="s">
        <v>468</v>
      </c>
      <c r="E4354" s="5" t="s">
        <v>12664</v>
      </c>
      <c r="F4354" s="6" t="s">
        <v>12665</v>
      </c>
    </row>
    <row r="4355">
      <c r="A4355" s="5"/>
      <c r="B4355" s="5"/>
      <c r="C4355" s="5" t="s">
        <v>12666</v>
      </c>
      <c r="D4355" s="5" t="s">
        <v>4620</v>
      </c>
      <c r="E4355" s="5"/>
      <c r="F4355" s="6" t="s">
        <v>12667</v>
      </c>
    </row>
    <row r="4356">
      <c r="A4356" s="5"/>
      <c r="B4356" s="5"/>
      <c r="C4356" s="5" t="s">
        <v>12668</v>
      </c>
      <c r="D4356" s="5" t="s">
        <v>468</v>
      </c>
      <c r="E4356" s="5" t="s">
        <v>3803</v>
      </c>
      <c r="F4356" s="6" t="s">
        <v>12669</v>
      </c>
    </row>
    <row r="4357">
      <c r="A4357" s="5"/>
      <c r="B4357" s="5"/>
      <c r="C4357" s="5" t="s">
        <v>12670</v>
      </c>
      <c r="D4357" s="5" t="s">
        <v>468</v>
      </c>
      <c r="E4357" s="5" t="s">
        <v>12671</v>
      </c>
      <c r="F4357" s="6" t="s">
        <v>12672</v>
      </c>
    </row>
    <row r="4358">
      <c r="A4358" s="5"/>
      <c r="B4358" s="5"/>
      <c r="C4358" s="5" t="s">
        <v>12673</v>
      </c>
      <c r="D4358" s="5" t="s">
        <v>468</v>
      </c>
      <c r="E4358" s="5"/>
      <c r="F4358" s="6" t="s">
        <v>12674</v>
      </c>
    </row>
    <row r="4359">
      <c r="A4359" s="5"/>
      <c r="B4359" s="5"/>
      <c r="C4359" s="5" t="s">
        <v>12675</v>
      </c>
      <c r="D4359" s="5" t="s">
        <v>468</v>
      </c>
      <c r="E4359" s="5"/>
      <c r="F4359" s="6" t="s">
        <v>12676</v>
      </c>
    </row>
    <row r="4360">
      <c r="A4360" s="5"/>
      <c r="B4360" s="5"/>
      <c r="C4360" s="5" t="s">
        <v>12677</v>
      </c>
      <c r="D4360" s="5" t="s">
        <v>468</v>
      </c>
      <c r="E4360" s="5" t="s">
        <v>3251</v>
      </c>
      <c r="F4360" s="6" t="s">
        <v>12678</v>
      </c>
    </row>
    <row r="4361">
      <c r="A4361" s="5"/>
      <c r="B4361" s="5"/>
      <c r="C4361" s="5" t="s">
        <v>12679</v>
      </c>
      <c r="D4361" s="5" t="s">
        <v>468</v>
      </c>
      <c r="E4361" s="5" t="s">
        <v>12680</v>
      </c>
      <c r="F4361" s="6" t="s">
        <v>12681</v>
      </c>
    </row>
    <row r="4362">
      <c r="A4362" s="5"/>
      <c r="B4362" s="5"/>
      <c r="C4362" s="5" t="s">
        <v>12682</v>
      </c>
      <c r="D4362" s="5" t="s">
        <v>468</v>
      </c>
      <c r="E4362" s="5" t="s">
        <v>12683</v>
      </c>
      <c r="F4362" s="6" t="s">
        <v>12684</v>
      </c>
    </row>
    <row r="4363">
      <c r="A4363" s="5"/>
      <c r="B4363" s="5"/>
      <c r="C4363" s="5" t="s">
        <v>12685</v>
      </c>
      <c r="D4363" s="5" t="s">
        <v>468</v>
      </c>
      <c r="E4363" s="5" t="s">
        <v>12686</v>
      </c>
      <c r="F4363" s="6" t="s">
        <v>12687</v>
      </c>
    </row>
    <row r="4364">
      <c r="A4364" s="5"/>
      <c r="B4364" s="5"/>
      <c r="C4364" s="5" t="s">
        <v>12688</v>
      </c>
      <c r="D4364" s="5" t="s">
        <v>468</v>
      </c>
      <c r="E4364" s="5" t="s">
        <v>12689</v>
      </c>
      <c r="F4364" s="6" t="s">
        <v>12690</v>
      </c>
    </row>
    <row r="4365">
      <c r="A4365" s="5"/>
      <c r="B4365" s="5"/>
      <c r="C4365" s="5" t="s">
        <v>12691</v>
      </c>
      <c r="D4365" s="5" t="s">
        <v>468</v>
      </c>
      <c r="E4365" s="5" t="s">
        <v>12692</v>
      </c>
      <c r="F4365" s="6" t="s">
        <v>12693</v>
      </c>
    </row>
    <row r="4366">
      <c r="A4366" s="5"/>
      <c r="B4366" s="5"/>
      <c r="C4366" s="5" t="s">
        <v>12694</v>
      </c>
      <c r="D4366" s="5" t="s">
        <v>468</v>
      </c>
      <c r="E4366" s="5" t="s">
        <v>12695</v>
      </c>
      <c r="F4366" s="6" t="s">
        <v>12696</v>
      </c>
    </row>
    <row r="4367">
      <c r="A4367" s="5"/>
      <c r="B4367" s="5"/>
      <c r="C4367" s="5" t="s">
        <v>12697</v>
      </c>
      <c r="D4367" s="5" t="s">
        <v>468</v>
      </c>
      <c r="E4367" s="5" t="s">
        <v>12698</v>
      </c>
      <c r="F4367" s="6" t="s">
        <v>12699</v>
      </c>
    </row>
    <row r="4368">
      <c r="A4368" s="5"/>
      <c r="B4368" s="5"/>
      <c r="C4368" s="5" t="s">
        <v>12700</v>
      </c>
      <c r="D4368" s="5" t="s">
        <v>468</v>
      </c>
      <c r="E4368" s="5" t="s">
        <v>12701</v>
      </c>
      <c r="F4368" s="6" t="s">
        <v>12702</v>
      </c>
    </row>
    <row r="4369">
      <c r="A4369" s="5"/>
      <c r="B4369" s="5"/>
      <c r="C4369" s="5" t="s">
        <v>12703</v>
      </c>
      <c r="D4369" s="5" t="s">
        <v>468</v>
      </c>
      <c r="E4369" s="5" t="s">
        <v>11024</v>
      </c>
      <c r="F4369" s="6" t="s">
        <v>12704</v>
      </c>
    </row>
    <row r="4370">
      <c r="A4370" s="5"/>
      <c r="B4370" s="5"/>
      <c r="C4370" s="5" t="s">
        <v>12705</v>
      </c>
      <c r="D4370" s="5" t="s">
        <v>468</v>
      </c>
      <c r="E4370" s="5"/>
      <c r="F4370" s="6" t="s">
        <v>12706</v>
      </c>
    </row>
    <row r="4371">
      <c r="A4371" s="5"/>
      <c r="B4371" s="5"/>
      <c r="C4371" s="5" t="s">
        <v>12707</v>
      </c>
      <c r="D4371" s="5" t="s">
        <v>468</v>
      </c>
      <c r="E4371" s="5"/>
      <c r="F4371" s="6" t="s">
        <v>12708</v>
      </c>
    </row>
    <row r="4372">
      <c r="A4372" s="5"/>
      <c r="B4372" s="5"/>
      <c r="C4372" s="5" t="s">
        <v>12709</v>
      </c>
      <c r="D4372" s="5" t="s">
        <v>468</v>
      </c>
      <c r="E4372" s="5" t="s">
        <v>12710</v>
      </c>
      <c r="F4372" s="6" t="s">
        <v>12711</v>
      </c>
    </row>
    <row r="4373">
      <c r="A4373" s="5"/>
      <c r="B4373" s="5"/>
      <c r="C4373" s="5" t="s">
        <v>12712</v>
      </c>
      <c r="D4373" s="5" t="s">
        <v>468</v>
      </c>
      <c r="E4373" s="5" t="s">
        <v>12713</v>
      </c>
      <c r="F4373" s="6" t="s">
        <v>12714</v>
      </c>
    </row>
    <row r="4374">
      <c r="A4374" s="5"/>
      <c r="B4374" s="5"/>
      <c r="C4374" s="5" t="s">
        <v>12715</v>
      </c>
      <c r="D4374" s="5" t="s">
        <v>468</v>
      </c>
      <c r="E4374" s="5"/>
      <c r="F4374" s="6" t="s">
        <v>12716</v>
      </c>
    </row>
    <row r="4375">
      <c r="A4375" s="5"/>
      <c r="B4375" s="5"/>
      <c r="C4375" s="5" t="s">
        <v>12717</v>
      </c>
      <c r="D4375" s="5" t="s">
        <v>468</v>
      </c>
      <c r="E4375" s="5" t="s">
        <v>12718</v>
      </c>
      <c r="F4375" s="6" t="s">
        <v>12719</v>
      </c>
    </row>
    <row r="4376">
      <c r="A4376" s="5"/>
      <c r="B4376" s="5"/>
      <c r="C4376" s="5" t="s">
        <v>12720</v>
      </c>
      <c r="D4376" s="5" t="s">
        <v>468</v>
      </c>
      <c r="E4376" s="5" t="s">
        <v>12721</v>
      </c>
      <c r="F4376" s="6" t="s">
        <v>12722</v>
      </c>
    </row>
    <row r="4377">
      <c r="A4377" s="5"/>
      <c r="B4377" s="5"/>
      <c r="C4377" s="5" t="s">
        <v>12723</v>
      </c>
      <c r="D4377" s="5" t="s">
        <v>468</v>
      </c>
      <c r="E4377" s="5" t="s">
        <v>12724</v>
      </c>
      <c r="F4377" s="6" t="s">
        <v>12725</v>
      </c>
    </row>
    <row r="4378">
      <c r="A4378" s="5"/>
      <c r="B4378" s="5"/>
      <c r="C4378" s="5" t="s">
        <v>12726</v>
      </c>
      <c r="D4378" s="5" t="s">
        <v>468</v>
      </c>
      <c r="E4378" s="5" t="s">
        <v>10492</v>
      </c>
      <c r="F4378" s="6" t="s">
        <v>12727</v>
      </c>
    </row>
    <row r="4379">
      <c r="A4379" s="5"/>
      <c r="B4379" s="5"/>
      <c r="C4379" s="5" t="s">
        <v>12728</v>
      </c>
      <c r="D4379" s="5" t="s">
        <v>468</v>
      </c>
      <c r="E4379" s="5" t="s">
        <v>12729</v>
      </c>
      <c r="F4379" s="6" t="s">
        <v>12730</v>
      </c>
    </row>
    <row r="4380">
      <c r="A4380" s="5"/>
      <c r="B4380" s="5"/>
      <c r="C4380" s="5" t="s">
        <v>12731</v>
      </c>
      <c r="D4380" s="5" t="s">
        <v>468</v>
      </c>
      <c r="E4380" s="5" t="s">
        <v>12732</v>
      </c>
      <c r="F4380" s="6" t="s">
        <v>12733</v>
      </c>
    </row>
    <row r="4381">
      <c r="A4381" s="5"/>
      <c r="B4381" s="5"/>
      <c r="C4381" s="5" t="s">
        <v>12734</v>
      </c>
      <c r="D4381" s="5" t="s">
        <v>468</v>
      </c>
      <c r="E4381" s="5" t="s">
        <v>12735</v>
      </c>
      <c r="F4381" s="6" t="s">
        <v>12736</v>
      </c>
    </row>
    <row r="4382">
      <c r="A4382" s="5"/>
      <c r="B4382" s="5"/>
      <c r="C4382" s="5" t="s">
        <v>12737</v>
      </c>
      <c r="D4382" s="5" t="s">
        <v>468</v>
      </c>
      <c r="E4382" s="5" t="s">
        <v>12738</v>
      </c>
      <c r="F4382" s="6" t="s">
        <v>12739</v>
      </c>
    </row>
    <row r="4383">
      <c r="A4383" s="5"/>
      <c r="B4383" s="5"/>
      <c r="C4383" s="5" t="s">
        <v>12740</v>
      </c>
      <c r="D4383" s="5" t="s">
        <v>468</v>
      </c>
      <c r="E4383" s="5" t="s">
        <v>12741</v>
      </c>
      <c r="F4383" s="6" t="s">
        <v>12742</v>
      </c>
    </row>
    <row r="4384">
      <c r="A4384" s="5"/>
      <c r="B4384" s="5"/>
      <c r="C4384" s="5" t="s">
        <v>12743</v>
      </c>
      <c r="D4384" s="5" t="s">
        <v>468</v>
      </c>
      <c r="E4384" s="5" t="s">
        <v>12744</v>
      </c>
      <c r="F4384" s="6" t="s">
        <v>12745</v>
      </c>
    </row>
    <row r="4385">
      <c r="A4385" s="5"/>
      <c r="B4385" s="5"/>
      <c r="C4385" s="5" t="s">
        <v>12746</v>
      </c>
      <c r="D4385" s="5" t="s">
        <v>468</v>
      </c>
      <c r="E4385" s="5" t="s">
        <v>12307</v>
      </c>
      <c r="F4385" s="6" t="s">
        <v>12747</v>
      </c>
    </row>
    <row r="4386">
      <c r="A4386" s="5"/>
      <c r="B4386" s="5"/>
      <c r="C4386" s="5" t="s">
        <v>12748</v>
      </c>
      <c r="D4386" s="5" t="s">
        <v>468</v>
      </c>
      <c r="E4386" s="5" t="s">
        <v>12749</v>
      </c>
      <c r="F4386" s="6" t="s">
        <v>12750</v>
      </c>
    </row>
    <row r="4387">
      <c r="A4387" s="5"/>
      <c r="B4387" s="5"/>
      <c r="C4387" s="5" t="s">
        <v>12751</v>
      </c>
      <c r="D4387" s="5" t="s">
        <v>468</v>
      </c>
      <c r="E4387" s="5" t="s">
        <v>12752</v>
      </c>
      <c r="F4387" s="6" t="s">
        <v>12753</v>
      </c>
    </row>
    <row r="4388">
      <c r="A4388" s="5"/>
      <c r="B4388" s="5"/>
      <c r="C4388" s="5" t="s">
        <v>12754</v>
      </c>
      <c r="D4388" s="5" t="s">
        <v>468</v>
      </c>
      <c r="E4388" s="5" t="s">
        <v>12755</v>
      </c>
      <c r="F4388" s="6" t="s">
        <v>12756</v>
      </c>
    </row>
    <row r="4389">
      <c r="A4389" s="5"/>
      <c r="B4389" s="5"/>
      <c r="C4389" s="5" t="s">
        <v>12757</v>
      </c>
      <c r="D4389" s="5" t="s">
        <v>468</v>
      </c>
      <c r="E4389" s="5" t="s">
        <v>12758</v>
      </c>
      <c r="F4389" s="6" t="s">
        <v>12759</v>
      </c>
    </row>
    <row r="4390">
      <c r="A4390" s="5"/>
      <c r="B4390" s="5"/>
      <c r="C4390" s="5" t="s">
        <v>12760</v>
      </c>
      <c r="D4390" s="5" t="s">
        <v>468</v>
      </c>
      <c r="E4390" s="5" t="s">
        <v>12761</v>
      </c>
      <c r="F4390" s="6" t="s">
        <v>12762</v>
      </c>
    </row>
    <row r="4391">
      <c r="A4391" s="5"/>
      <c r="B4391" s="5"/>
      <c r="C4391" s="5" t="s">
        <v>12763</v>
      </c>
      <c r="D4391" s="5" t="s">
        <v>468</v>
      </c>
      <c r="E4391" s="5"/>
      <c r="F4391" s="6" t="s">
        <v>12764</v>
      </c>
    </row>
    <row r="4392">
      <c r="A4392" s="5"/>
      <c r="B4392" s="5"/>
      <c r="C4392" s="5" t="s">
        <v>12765</v>
      </c>
      <c r="D4392" s="5" t="s">
        <v>468</v>
      </c>
      <c r="E4392" s="5" t="s">
        <v>12766</v>
      </c>
      <c r="F4392" s="6" t="s">
        <v>12767</v>
      </c>
    </row>
    <row r="4393">
      <c r="A4393" s="5"/>
      <c r="B4393" s="5"/>
      <c r="C4393" s="5" t="s">
        <v>12768</v>
      </c>
      <c r="D4393" s="5" t="s">
        <v>468</v>
      </c>
      <c r="E4393" s="5" t="s">
        <v>12769</v>
      </c>
      <c r="F4393" s="6" t="s">
        <v>12770</v>
      </c>
    </row>
    <row r="4394">
      <c r="A4394" s="5"/>
      <c r="B4394" s="5"/>
      <c r="C4394" s="5" t="s">
        <v>12771</v>
      </c>
      <c r="D4394" s="5" t="s">
        <v>468</v>
      </c>
      <c r="E4394" s="5" t="s">
        <v>12772</v>
      </c>
      <c r="F4394" s="6" t="s">
        <v>12773</v>
      </c>
    </row>
    <row r="4395">
      <c r="A4395" s="5"/>
      <c r="B4395" s="5"/>
      <c r="C4395" s="5" t="s">
        <v>12774</v>
      </c>
      <c r="D4395" s="5" t="s">
        <v>468</v>
      </c>
      <c r="E4395" s="5"/>
      <c r="F4395" s="6" t="s">
        <v>12775</v>
      </c>
    </row>
    <row r="4396">
      <c r="A4396" s="5"/>
      <c r="B4396" s="5"/>
      <c r="C4396" s="5" t="s">
        <v>12776</v>
      </c>
      <c r="D4396" s="5" t="s">
        <v>468</v>
      </c>
      <c r="E4396" s="5" t="s">
        <v>12777</v>
      </c>
      <c r="F4396" s="6" t="s">
        <v>12778</v>
      </c>
    </row>
    <row r="4397">
      <c r="A4397" s="5"/>
      <c r="B4397" s="5"/>
      <c r="C4397" s="5" t="s">
        <v>12779</v>
      </c>
      <c r="D4397" s="5" t="s">
        <v>458</v>
      </c>
      <c r="E4397" s="5"/>
      <c r="F4397" s="6" t="s">
        <v>12780</v>
      </c>
    </row>
    <row r="4398">
      <c r="A4398" s="5"/>
      <c r="B4398" s="5"/>
      <c r="C4398" s="5" t="s">
        <v>12781</v>
      </c>
      <c r="D4398" s="5" t="s">
        <v>468</v>
      </c>
      <c r="E4398" s="5" t="s">
        <v>12782</v>
      </c>
      <c r="F4398" s="6" t="s">
        <v>12783</v>
      </c>
    </row>
    <row r="4399">
      <c r="A4399" s="5"/>
      <c r="B4399" s="5"/>
      <c r="C4399" s="5" t="s">
        <v>12784</v>
      </c>
      <c r="D4399" s="5" t="s">
        <v>468</v>
      </c>
      <c r="E4399" s="5"/>
      <c r="F4399" s="6" t="s">
        <v>12785</v>
      </c>
    </row>
    <row r="4400">
      <c r="A4400" s="5"/>
      <c r="B4400" s="5"/>
      <c r="C4400" s="5" t="s">
        <v>12786</v>
      </c>
      <c r="D4400" s="5" t="s">
        <v>468</v>
      </c>
      <c r="E4400" s="5" t="s">
        <v>12787</v>
      </c>
      <c r="F4400" s="6" t="s">
        <v>12788</v>
      </c>
    </row>
    <row r="4401">
      <c r="A4401" s="5"/>
      <c r="B4401" s="5"/>
      <c r="C4401" s="5" t="s">
        <v>12789</v>
      </c>
      <c r="D4401" s="5" t="s">
        <v>468</v>
      </c>
      <c r="E4401" s="5" t="s">
        <v>12790</v>
      </c>
      <c r="F4401" s="6" t="s">
        <v>12791</v>
      </c>
    </row>
    <row r="4402">
      <c r="A4402" s="5"/>
      <c r="B4402" s="5"/>
      <c r="C4402" s="5" t="s">
        <v>12792</v>
      </c>
      <c r="D4402" s="5" t="s">
        <v>468</v>
      </c>
      <c r="E4402" s="5" t="s">
        <v>12793</v>
      </c>
      <c r="F4402" s="6" t="s">
        <v>12794</v>
      </c>
    </row>
    <row r="4403">
      <c r="A4403" s="5"/>
      <c r="B4403" s="5"/>
      <c r="C4403" s="5" t="s">
        <v>12795</v>
      </c>
      <c r="D4403" s="5" t="s">
        <v>468</v>
      </c>
      <c r="E4403" s="5"/>
      <c r="F4403" s="6" t="s">
        <v>12796</v>
      </c>
    </row>
    <row r="4404">
      <c r="A4404" s="5"/>
      <c r="B4404" s="5"/>
      <c r="C4404" s="5" t="s">
        <v>12797</v>
      </c>
      <c r="D4404" s="5" t="s">
        <v>468</v>
      </c>
      <c r="E4404" s="5" t="s">
        <v>12798</v>
      </c>
      <c r="F4404" s="6" t="s">
        <v>12799</v>
      </c>
    </row>
    <row r="4405">
      <c r="A4405" s="5"/>
      <c r="B4405" s="5"/>
      <c r="C4405" s="5" t="s">
        <v>12800</v>
      </c>
      <c r="D4405" s="5" t="s">
        <v>468</v>
      </c>
      <c r="E4405" s="5" t="s">
        <v>12801</v>
      </c>
      <c r="F4405" s="6" t="s">
        <v>12802</v>
      </c>
    </row>
    <row r="4406">
      <c r="A4406" s="5"/>
      <c r="B4406" s="5"/>
      <c r="C4406" s="5" t="s">
        <v>12803</v>
      </c>
      <c r="D4406" s="5" t="s">
        <v>468</v>
      </c>
      <c r="E4406" s="5" t="s">
        <v>12804</v>
      </c>
      <c r="F4406" s="6" t="s">
        <v>12805</v>
      </c>
    </row>
    <row r="4407">
      <c r="A4407" s="5"/>
      <c r="B4407" s="5"/>
      <c r="C4407" s="5" t="s">
        <v>12806</v>
      </c>
      <c r="D4407" s="5" t="s">
        <v>468</v>
      </c>
      <c r="E4407" s="5" t="s">
        <v>7916</v>
      </c>
      <c r="F4407" s="6" t="s">
        <v>12807</v>
      </c>
    </row>
    <row r="4408">
      <c r="A4408" s="5"/>
      <c r="B4408" s="5"/>
      <c r="C4408" s="5" t="s">
        <v>12808</v>
      </c>
      <c r="D4408" s="5" t="s">
        <v>468</v>
      </c>
      <c r="E4408" s="5" t="s">
        <v>12713</v>
      </c>
      <c r="F4408" s="6" t="s">
        <v>12809</v>
      </c>
    </row>
    <row r="4409">
      <c r="A4409" s="5"/>
      <c r="B4409" s="5"/>
      <c r="C4409" s="5" t="s">
        <v>12810</v>
      </c>
      <c r="D4409" s="5" t="s">
        <v>468</v>
      </c>
      <c r="E4409" s="5" t="s">
        <v>12811</v>
      </c>
      <c r="F4409" s="6" t="s">
        <v>12812</v>
      </c>
    </row>
    <row r="4410">
      <c r="A4410" s="5"/>
      <c r="B4410" s="5"/>
      <c r="C4410" s="5" t="s">
        <v>12813</v>
      </c>
      <c r="D4410" s="5" t="s">
        <v>4620</v>
      </c>
      <c r="E4410" s="5"/>
      <c r="F4410" s="6" t="s">
        <v>12814</v>
      </c>
    </row>
    <row r="4411">
      <c r="A4411" s="5"/>
      <c r="B4411" s="5"/>
      <c r="C4411" s="5" t="s">
        <v>12815</v>
      </c>
      <c r="D4411" s="5" t="s">
        <v>468</v>
      </c>
      <c r="E4411" s="5" t="s">
        <v>2052</v>
      </c>
      <c r="F4411" s="6" t="s">
        <v>12816</v>
      </c>
    </row>
    <row r="4412">
      <c r="A4412" s="5"/>
      <c r="B4412" s="5"/>
      <c r="C4412" s="5" t="s">
        <v>12817</v>
      </c>
      <c r="D4412" s="5" t="s">
        <v>468</v>
      </c>
      <c r="E4412" s="5" t="s">
        <v>12818</v>
      </c>
      <c r="F4412" s="6" t="s">
        <v>12819</v>
      </c>
    </row>
    <row r="4413">
      <c r="A4413" s="5"/>
      <c r="B4413" s="5"/>
      <c r="C4413" s="5" t="s">
        <v>12820</v>
      </c>
      <c r="D4413" s="5" t="s">
        <v>468</v>
      </c>
      <c r="E4413" s="5" t="s">
        <v>12821</v>
      </c>
      <c r="F4413" s="6" t="s">
        <v>12822</v>
      </c>
    </row>
    <row r="4414">
      <c r="A4414" s="5"/>
      <c r="B4414" s="5"/>
      <c r="C4414" s="5" t="s">
        <v>12823</v>
      </c>
      <c r="D4414" s="5" t="s">
        <v>468</v>
      </c>
      <c r="E4414" s="5"/>
      <c r="F4414" s="6" t="s">
        <v>12824</v>
      </c>
    </row>
    <row r="4415">
      <c r="A4415" s="5"/>
      <c r="B4415" s="5"/>
      <c r="C4415" s="5" t="s">
        <v>12825</v>
      </c>
      <c r="D4415" s="5" t="s">
        <v>468</v>
      </c>
      <c r="E4415" s="5" t="s">
        <v>11187</v>
      </c>
      <c r="F4415" s="6" t="s">
        <v>12826</v>
      </c>
    </row>
    <row r="4416">
      <c r="A4416" s="5"/>
      <c r="B4416" s="5"/>
      <c r="C4416" s="5" t="s">
        <v>12827</v>
      </c>
      <c r="D4416" s="5" t="s">
        <v>4620</v>
      </c>
      <c r="E4416" s="5"/>
      <c r="F4416" s="6" t="s">
        <v>12828</v>
      </c>
    </row>
    <row r="4417">
      <c r="A4417" s="5"/>
      <c r="B4417" s="5"/>
      <c r="C4417" s="5" t="s">
        <v>12829</v>
      </c>
      <c r="D4417" s="5" t="s">
        <v>468</v>
      </c>
      <c r="E4417" s="5" t="s">
        <v>12830</v>
      </c>
      <c r="F4417" s="6" t="s">
        <v>12831</v>
      </c>
    </row>
    <row r="4418">
      <c r="A4418" s="5"/>
      <c r="B4418" s="5"/>
      <c r="C4418" s="5" t="s">
        <v>12832</v>
      </c>
      <c r="D4418" s="5" t="s">
        <v>468</v>
      </c>
      <c r="E4418" s="5"/>
      <c r="F4418" s="6" t="s">
        <v>12833</v>
      </c>
    </row>
    <row r="4419">
      <c r="A4419" s="5"/>
      <c r="B4419" s="5"/>
      <c r="C4419" s="5" t="s">
        <v>12834</v>
      </c>
      <c r="D4419" s="5" t="s">
        <v>468</v>
      </c>
      <c r="E4419" s="5" t="s">
        <v>12835</v>
      </c>
      <c r="F4419" s="6" t="s">
        <v>12836</v>
      </c>
    </row>
    <row r="4420">
      <c r="A4420" s="5"/>
      <c r="B4420" s="5"/>
      <c r="C4420" s="5" t="s">
        <v>12837</v>
      </c>
      <c r="D4420" s="5" t="s">
        <v>468</v>
      </c>
      <c r="E4420" s="5" t="s">
        <v>12838</v>
      </c>
      <c r="F4420" s="6" t="s">
        <v>12839</v>
      </c>
    </row>
    <row r="4421">
      <c r="A4421" s="5"/>
      <c r="B4421" s="5"/>
      <c r="C4421" s="5" t="s">
        <v>12840</v>
      </c>
      <c r="D4421" s="5" t="s">
        <v>468</v>
      </c>
      <c r="E4421" s="5"/>
      <c r="F4421" s="6" t="s">
        <v>12841</v>
      </c>
    </row>
    <row r="4422">
      <c r="A4422" s="5"/>
      <c r="B4422" s="5"/>
      <c r="C4422" s="5" t="s">
        <v>12842</v>
      </c>
      <c r="D4422" s="5" t="s">
        <v>468</v>
      </c>
      <c r="E4422" s="5" t="s">
        <v>12843</v>
      </c>
      <c r="F4422" s="6" t="s">
        <v>12844</v>
      </c>
    </row>
    <row r="4423">
      <c r="A4423" s="5"/>
      <c r="B4423" s="5"/>
      <c r="C4423" s="5" t="s">
        <v>12845</v>
      </c>
      <c r="D4423" s="5" t="s">
        <v>468</v>
      </c>
      <c r="E4423" s="5" t="s">
        <v>12846</v>
      </c>
      <c r="F4423" s="6" t="s">
        <v>12847</v>
      </c>
    </row>
    <row r="4424">
      <c r="A4424" s="5"/>
      <c r="B4424" s="5"/>
      <c r="C4424" s="5" t="s">
        <v>12848</v>
      </c>
      <c r="D4424" s="5" t="s">
        <v>468</v>
      </c>
      <c r="E4424" s="5" t="s">
        <v>12849</v>
      </c>
      <c r="F4424" s="6" t="s">
        <v>12850</v>
      </c>
    </row>
    <row r="4425">
      <c r="A4425" s="5"/>
      <c r="B4425" s="5"/>
      <c r="C4425" s="5" t="s">
        <v>12851</v>
      </c>
      <c r="D4425" s="5" t="s">
        <v>468</v>
      </c>
      <c r="E4425" s="5"/>
      <c r="F4425" s="6" t="s">
        <v>12852</v>
      </c>
    </row>
    <row r="4426">
      <c r="A4426" s="5"/>
      <c r="B4426" s="5"/>
      <c r="C4426" s="5" t="s">
        <v>12853</v>
      </c>
      <c r="D4426" s="5" t="s">
        <v>468</v>
      </c>
      <c r="E4426" s="5" t="s">
        <v>751</v>
      </c>
      <c r="F4426" s="6" t="s">
        <v>12854</v>
      </c>
    </row>
    <row r="4427">
      <c r="A4427" s="5"/>
      <c r="B4427" s="5"/>
      <c r="C4427" s="5" t="s">
        <v>12855</v>
      </c>
      <c r="D4427" s="5" t="s">
        <v>468</v>
      </c>
      <c r="E4427" s="5"/>
      <c r="F4427" s="6" t="s">
        <v>12856</v>
      </c>
    </row>
    <row r="4428">
      <c r="A4428" s="5"/>
      <c r="B4428" s="5"/>
      <c r="C4428" s="5" t="s">
        <v>12857</v>
      </c>
      <c r="D4428" s="5" t="s">
        <v>458</v>
      </c>
      <c r="E4428" s="5" t="s">
        <v>12858</v>
      </c>
      <c r="F4428" s="6" t="s">
        <v>12859</v>
      </c>
    </row>
    <row r="4429">
      <c r="A4429" s="5"/>
      <c r="B4429" s="5"/>
      <c r="C4429" s="5" t="s">
        <v>12860</v>
      </c>
      <c r="D4429" s="5" t="s">
        <v>4620</v>
      </c>
      <c r="E4429" s="5"/>
      <c r="F4429" s="6" t="s">
        <v>12861</v>
      </c>
    </row>
    <row r="4430">
      <c r="A4430" s="5"/>
      <c r="B4430" s="5"/>
      <c r="C4430" s="5" t="s">
        <v>12862</v>
      </c>
      <c r="D4430" s="5" t="s">
        <v>468</v>
      </c>
      <c r="E4430" s="5" t="s">
        <v>12863</v>
      </c>
      <c r="F4430" s="6" t="s">
        <v>12864</v>
      </c>
    </row>
    <row r="4431">
      <c r="A4431" s="5"/>
      <c r="B4431" s="5"/>
      <c r="C4431" s="5" t="s">
        <v>12865</v>
      </c>
      <c r="D4431" s="5" t="s">
        <v>468</v>
      </c>
      <c r="E4431" s="5" t="s">
        <v>12866</v>
      </c>
      <c r="F4431" s="6" t="s">
        <v>12867</v>
      </c>
    </row>
    <row r="4432">
      <c r="A4432" s="5"/>
      <c r="B4432" s="5"/>
      <c r="C4432" s="5" t="s">
        <v>12868</v>
      </c>
      <c r="D4432" s="5" t="s">
        <v>468</v>
      </c>
      <c r="E4432" s="5"/>
      <c r="F4432" s="6" t="s">
        <v>12869</v>
      </c>
    </row>
    <row r="4433">
      <c r="A4433" s="5"/>
      <c r="B4433" s="5"/>
      <c r="C4433" s="5" t="s">
        <v>12870</v>
      </c>
      <c r="D4433" s="5" t="s">
        <v>468</v>
      </c>
      <c r="E4433" s="5" t="s">
        <v>12871</v>
      </c>
      <c r="F4433" s="6" t="s">
        <v>12872</v>
      </c>
    </row>
    <row r="4434">
      <c r="A4434" s="5"/>
      <c r="B4434" s="5"/>
      <c r="C4434" s="5" t="s">
        <v>12873</v>
      </c>
      <c r="D4434" s="5" t="s">
        <v>468</v>
      </c>
      <c r="E4434" s="5" t="s">
        <v>12874</v>
      </c>
      <c r="F4434" s="6" t="s">
        <v>12875</v>
      </c>
    </row>
    <row r="4435">
      <c r="A4435" s="5"/>
      <c r="B4435" s="5"/>
      <c r="C4435" s="5" t="s">
        <v>12876</v>
      </c>
      <c r="D4435" s="5" t="s">
        <v>468</v>
      </c>
      <c r="E4435" s="5" t="s">
        <v>12877</v>
      </c>
      <c r="F4435" s="6" t="s">
        <v>12878</v>
      </c>
    </row>
    <row r="4436">
      <c r="A4436" s="5"/>
      <c r="B4436" s="5"/>
      <c r="C4436" s="5" t="s">
        <v>12879</v>
      </c>
      <c r="D4436" s="5" t="s">
        <v>468</v>
      </c>
      <c r="E4436" s="5"/>
      <c r="F4436" s="6" t="s">
        <v>12880</v>
      </c>
    </row>
    <row r="4437">
      <c r="A4437" s="5"/>
      <c r="B4437" s="5"/>
      <c r="C4437" s="5" t="s">
        <v>12881</v>
      </c>
      <c r="D4437" s="5" t="s">
        <v>468</v>
      </c>
      <c r="E4437" s="5" t="s">
        <v>12882</v>
      </c>
      <c r="F4437" s="6" t="s">
        <v>12883</v>
      </c>
    </row>
    <row r="4438">
      <c r="A4438" s="5"/>
      <c r="B4438" s="5"/>
      <c r="C4438" s="5" t="s">
        <v>12884</v>
      </c>
      <c r="D4438" s="5" t="s">
        <v>468</v>
      </c>
      <c r="E4438" s="5" t="s">
        <v>12885</v>
      </c>
      <c r="F4438" s="6" t="s">
        <v>12886</v>
      </c>
    </row>
    <row r="4439">
      <c r="A4439" s="5"/>
      <c r="B4439" s="5"/>
      <c r="C4439" s="5" t="s">
        <v>12887</v>
      </c>
      <c r="D4439" s="5" t="s">
        <v>468</v>
      </c>
      <c r="E4439" s="5" t="s">
        <v>12888</v>
      </c>
      <c r="F4439" s="6" t="s">
        <v>12889</v>
      </c>
    </row>
    <row r="4440">
      <c r="A4440" s="5"/>
      <c r="B4440" s="5"/>
      <c r="C4440" s="5" t="s">
        <v>12890</v>
      </c>
      <c r="D4440" s="5" t="s">
        <v>468</v>
      </c>
      <c r="E4440" s="5" t="s">
        <v>12891</v>
      </c>
      <c r="F4440" s="6" t="s">
        <v>12892</v>
      </c>
    </row>
    <row r="4441">
      <c r="A4441" s="5"/>
      <c r="B4441" s="5"/>
      <c r="C4441" s="5" t="s">
        <v>12893</v>
      </c>
      <c r="D4441" s="5" t="s">
        <v>468</v>
      </c>
      <c r="E4441" s="5" t="s">
        <v>12894</v>
      </c>
      <c r="F4441" s="6" t="s">
        <v>12895</v>
      </c>
    </row>
    <row r="4442">
      <c r="A4442" s="5"/>
      <c r="B4442" s="5"/>
      <c r="C4442" s="5" t="s">
        <v>12896</v>
      </c>
      <c r="D4442" s="5" t="s">
        <v>468</v>
      </c>
      <c r="E4442" s="5" t="s">
        <v>1469</v>
      </c>
      <c r="F4442" s="6" t="s">
        <v>12897</v>
      </c>
    </row>
    <row r="4443">
      <c r="A4443" s="5"/>
      <c r="B4443" s="5"/>
      <c r="C4443" s="5" t="s">
        <v>12898</v>
      </c>
      <c r="D4443" s="5" t="s">
        <v>468</v>
      </c>
      <c r="E4443" s="5" t="s">
        <v>12899</v>
      </c>
      <c r="F4443" s="6" t="s">
        <v>12900</v>
      </c>
    </row>
    <row r="4444">
      <c r="A4444" s="5"/>
      <c r="B4444" s="5"/>
      <c r="C4444" s="5" t="s">
        <v>12901</v>
      </c>
      <c r="D4444" s="5" t="s">
        <v>468</v>
      </c>
      <c r="E4444" s="5" t="s">
        <v>12902</v>
      </c>
      <c r="F4444" s="6" t="s">
        <v>12903</v>
      </c>
    </row>
    <row r="4445">
      <c r="A4445" s="5"/>
      <c r="B4445" s="5"/>
      <c r="C4445" s="5" t="s">
        <v>12904</v>
      </c>
      <c r="D4445" s="5" t="s">
        <v>468</v>
      </c>
      <c r="E4445" s="5"/>
      <c r="F4445" s="6" t="s">
        <v>12905</v>
      </c>
    </row>
    <row r="4446">
      <c r="A4446" s="5"/>
      <c r="B4446" s="5"/>
      <c r="C4446" s="5" t="s">
        <v>12906</v>
      </c>
      <c r="D4446" s="5" t="s">
        <v>468</v>
      </c>
      <c r="E4446" s="5" t="s">
        <v>12907</v>
      </c>
      <c r="F4446" s="6" t="s">
        <v>12908</v>
      </c>
    </row>
    <row r="4447">
      <c r="A4447" s="5"/>
      <c r="B4447" s="5"/>
      <c r="C4447" s="5" t="s">
        <v>12909</v>
      </c>
      <c r="D4447" s="5" t="s">
        <v>468</v>
      </c>
      <c r="E4447" s="5" t="s">
        <v>12910</v>
      </c>
      <c r="F4447" s="6" t="s">
        <v>12911</v>
      </c>
    </row>
    <row r="4448">
      <c r="A4448" s="5"/>
      <c r="B4448" s="5"/>
      <c r="C4448" s="5" t="s">
        <v>12912</v>
      </c>
      <c r="D4448" s="5" t="s">
        <v>468</v>
      </c>
      <c r="E4448" s="5" t="s">
        <v>12913</v>
      </c>
      <c r="F4448" s="6" t="s">
        <v>12914</v>
      </c>
    </row>
    <row r="4449">
      <c r="A4449" s="5"/>
      <c r="B4449" s="5"/>
      <c r="C4449" s="5" t="s">
        <v>12915</v>
      </c>
      <c r="D4449" s="5" t="s">
        <v>468</v>
      </c>
      <c r="E4449" s="5" t="s">
        <v>12916</v>
      </c>
      <c r="F4449" s="6" t="s">
        <v>12917</v>
      </c>
    </row>
    <row r="4450">
      <c r="A4450" s="5"/>
      <c r="B4450" s="5"/>
      <c r="C4450" s="5" t="s">
        <v>12918</v>
      </c>
      <c r="D4450" s="5" t="s">
        <v>468</v>
      </c>
      <c r="E4450" s="5" t="s">
        <v>11128</v>
      </c>
      <c r="F4450" s="6" t="s">
        <v>12919</v>
      </c>
    </row>
    <row r="4451">
      <c r="A4451" s="5"/>
      <c r="B4451" s="5"/>
      <c r="C4451" s="5" t="s">
        <v>12920</v>
      </c>
      <c r="D4451" s="5" t="s">
        <v>468</v>
      </c>
      <c r="E4451" s="5" t="s">
        <v>12921</v>
      </c>
      <c r="F4451" s="6" t="s">
        <v>12922</v>
      </c>
    </row>
    <row r="4452">
      <c r="A4452" s="5"/>
      <c r="B4452" s="5"/>
      <c r="C4452" s="5" t="s">
        <v>12923</v>
      </c>
      <c r="D4452" s="5" t="s">
        <v>468</v>
      </c>
      <c r="E4452" s="5" t="s">
        <v>12924</v>
      </c>
      <c r="F4452" s="6" t="s">
        <v>12925</v>
      </c>
    </row>
    <row r="4453">
      <c r="A4453" s="5"/>
      <c r="B4453" s="5"/>
      <c r="C4453" s="5" t="s">
        <v>12926</v>
      </c>
      <c r="D4453" s="5" t="s">
        <v>468</v>
      </c>
      <c r="E4453" s="5" t="s">
        <v>12927</v>
      </c>
      <c r="F4453" s="6" t="s">
        <v>12928</v>
      </c>
    </row>
    <row r="4454">
      <c r="A4454" s="5"/>
      <c r="B4454" s="5"/>
      <c r="C4454" s="5" t="s">
        <v>12929</v>
      </c>
      <c r="D4454" s="5" t="s">
        <v>468</v>
      </c>
      <c r="E4454" s="5" t="s">
        <v>2327</v>
      </c>
      <c r="F4454" s="6" t="s">
        <v>12930</v>
      </c>
    </row>
    <row r="4455">
      <c r="A4455" s="5"/>
      <c r="B4455" s="5"/>
      <c r="C4455" s="5" t="s">
        <v>12931</v>
      </c>
      <c r="D4455" s="5" t="s">
        <v>468</v>
      </c>
      <c r="E4455" s="5"/>
      <c r="F4455" s="6" t="s">
        <v>12932</v>
      </c>
    </row>
    <row r="4456">
      <c r="A4456" s="5"/>
      <c r="B4456" s="5"/>
      <c r="C4456" s="5" t="s">
        <v>12933</v>
      </c>
      <c r="D4456" s="5" t="s">
        <v>468</v>
      </c>
      <c r="E4456" s="5"/>
      <c r="F4456" s="6" t="s">
        <v>12934</v>
      </c>
    </row>
    <row r="4457">
      <c r="A4457" s="5"/>
      <c r="B4457" s="5"/>
      <c r="C4457" s="5" t="s">
        <v>12935</v>
      </c>
      <c r="D4457" s="5" t="s">
        <v>468</v>
      </c>
      <c r="E4457" s="5" t="s">
        <v>12936</v>
      </c>
      <c r="F4457" s="6" t="s">
        <v>12937</v>
      </c>
    </row>
    <row r="4458">
      <c r="A4458" s="5"/>
      <c r="B4458" s="5"/>
      <c r="C4458" s="5" t="s">
        <v>12938</v>
      </c>
      <c r="D4458" s="5" t="s">
        <v>458</v>
      </c>
      <c r="E4458" s="5"/>
      <c r="F4458" s="6" t="s">
        <v>12939</v>
      </c>
    </row>
    <row r="4459">
      <c r="A4459" s="5"/>
      <c r="B4459" s="5"/>
      <c r="C4459" s="5" t="s">
        <v>12940</v>
      </c>
      <c r="D4459" s="5" t="s">
        <v>468</v>
      </c>
      <c r="E4459" s="5" t="s">
        <v>12941</v>
      </c>
      <c r="F4459" s="6" t="s">
        <v>12942</v>
      </c>
    </row>
    <row r="4460">
      <c r="A4460" s="5"/>
      <c r="B4460" s="5"/>
      <c r="C4460" s="5" t="s">
        <v>12943</v>
      </c>
      <c r="D4460" s="5" t="s">
        <v>468</v>
      </c>
      <c r="E4460" s="5" t="s">
        <v>12944</v>
      </c>
      <c r="F4460" s="6" t="s">
        <v>12945</v>
      </c>
    </row>
    <row r="4461">
      <c r="A4461" s="5"/>
      <c r="B4461" s="5"/>
      <c r="C4461" s="5" t="s">
        <v>12946</v>
      </c>
      <c r="D4461" s="5" t="s">
        <v>468</v>
      </c>
      <c r="E4461" s="5" t="s">
        <v>12947</v>
      </c>
      <c r="F4461" s="6" t="s">
        <v>12948</v>
      </c>
    </row>
    <row r="4462">
      <c r="A4462" s="5"/>
      <c r="B4462" s="5"/>
      <c r="C4462" s="5" t="s">
        <v>12949</v>
      </c>
      <c r="D4462" s="5" t="s">
        <v>468</v>
      </c>
      <c r="E4462" s="5" t="s">
        <v>12950</v>
      </c>
      <c r="F4462" s="6" t="s">
        <v>12951</v>
      </c>
    </row>
    <row r="4463">
      <c r="A4463" s="5"/>
      <c r="B4463" s="5"/>
      <c r="C4463" s="5" t="s">
        <v>12952</v>
      </c>
      <c r="D4463" s="5" t="s">
        <v>468</v>
      </c>
      <c r="E4463" s="5" t="s">
        <v>12953</v>
      </c>
      <c r="F4463" s="6" t="s">
        <v>12954</v>
      </c>
    </row>
    <row r="4464">
      <c r="A4464" s="5"/>
      <c r="B4464" s="5"/>
      <c r="C4464" s="5" t="s">
        <v>12955</v>
      </c>
      <c r="D4464" s="5" t="s">
        <v>468</v>
      </c>
      <c r="E4464" s="5"/>
      <c r="F4464" s="6" t="s">
        <v>12956</v>
      </c>
    </row>
    <row r="4465">
      <c r="A4465" s="5"/>
      <c r="B4465" s="5"/>
      <c r="C4465" s="5" t="s">
        <v>12957</v>
      </c>
      <c r="D4465" s="5" t="s">
        <v>468</v>
      </c>
      <c r="E4465" s="5" t="s">
        <v>12958</v>
      </c>
      <c r="F4465" s="6" t="s">
        <v>12959</v>
      </c>
    </row>
    <row r="4466">
      <c r="A4466" s="5"/>
      <c r="B4466" s="5"/>
      <c r="C4466" s="5" t="s">
        <v>12960</v>
      </c>
      <c r="D4466" s="5" t="s">
        <v>468</v>
      </c>
      <c r="E4466" s="5" t="s">
        <v>12961</v>
      </c>
      <c r="F4466" s="6" t="s">
        <v>12962</v>
      </c>
    </row>
    <row r="4467">
      <c r="A4467" s="5"/>
      <c r="B4467" s="5"/>
      <c r="C4467" s="5" t="s">
        <v>12963</v>
      </c>
      <c r="D4467" s="5" t="s">
        <v>468</v>
      </c>
      <c r="E4467" s="5" t="s">
        <v>12964</v>
      </c>
      <c r="F4467" s="6" t="s">
        <v>12965</v>
      </c>
    </row>
    <row r="4468">
      <c r="A4468" s="5"/>
      <c r="B4468" s="5"/>
      <c r="C4468" s="5" t="s">
        <v>12966</v>
      </c>
      <c r="D4468" s="5" t="s">
        <v>468</v>
      </c>
      <c r="E4468" s="5" t="s">
        <v>12967</v>
      </c>
      <c r="F4468" s="6" t="s">
        <v>12968</v>
      </c>
    </row>
    <row r="4469">
      <c r="A4469" s="5"/>
      <c r="B4469" s="5"/>
      <c r="C4469" s="5" t="s">
        <v>12969</v>
      </c>
      <c r="D4469" s="5" t="s">
        <v>468</v>
      </c>
      <c r="E4469" s="5" t="s">
        <v>12970</v>
      </c>
      <c r="F4469" s="6" t="s">
        <v>12971</v>
      </c>
    </row>
    <row r="4470">
      <c r="A4470" s="5"/>
      <c r="B4470" s="5"/>
      <c r="C4470" s="5" t="s">
        <v>12972</v>
      </c>
      <c r="D4470" s="5" t="s">
        <v>468</v>
      </c>
      <c r="E4470" s="5" t="s">
        <v>12973</v>
      </c>
      <c r="F4470" s="6" t="s">
        <v>12974</v>
      </c>
    </row>
    <row r="4471">
      <c r="A4471" s="5"/>
      <c r="B4471" s="5"/>
      <c r="C4471" s="5" t="s">
        <v>268</v>
      </c>
      <c r="D4471" s="5" t="s">
        <v>468</v>
      </c>
      <c r="E4471" s="5" t="s">
        <v>12975</v>
      </c>
      <c r="F4471" s="6" t="s">
        <v>12976</v>
      </c>
    </row>
    <row r="4472">
      <c r="A4472" s="5"/>
      <c r="B4472" s="5"/>
      <c r="C4472" s="5" t="s">
        <v>12977</v>
      </c>
      <c r="D4472" s="5" t="s">
        <v>468</v>
      </c>
      <c r="E4472" s="5" t="s">
        <v>12978</v>
      </c>
      <c r="F4472" s="6" t="s">
        <v>12979</v>
      </c>
    </row>
    <row r="4473">
      <c r="A4473" s="5"/>
      <c r="B4473" s="5"/>
      <c r="C4473" s="5" t="s">
        <v>12980</v>
      </c>
      <c r="D4473" s="5" t="s">
        <v>468</v>
      </c>
      <c r="E4473" s="5"/>
      <c r="F4473" s="6" t="s">
        <v>12981</v>
      </c>
    </row>
    <row r="4474">
      <c r="A4474" s="5"/>
      <c r="B4474" s="5"/>
      <c r="C4474" s="5" t="s">
        <v>12982</v>
      </c>
      <c r="D4474" s="5" t="s">
        <v>468</v>
      </c>
      <c r="E4474" s="5" t="s">
        <v>12983</v>
      </c>
      <c r="F4474" s="6" t="s">
        <v>12984</v>
      </c>
    </row>
    <row r="4475">
      <c r="A4475" s="5"/>
      <c r="B4475" s="5"/>
      <c r="C4475" s="5" t="s">
        <v>12985</v>
      </c>
      <c r="D4475" s="5" t="s">
        <v>468</v>
      </c>
      <c r="E4475" s="5" t="s">
        <v>12986</v>
      </c>
      <c r="F4475" s="6" t="s">
        <v>12987</v>
      </c>
    </row>
    <row r="4476">
      <c r="A4476" s="5"/>
      <c r="B4476" s="5"/>
      <c r="C4476" s="5" t="s">
        <v>12988</v>
      </c>
      <c r="D4476" s="5" t="s">
        <v>468</v>
      </c>
      <c r="E4476" s="5" t="s">
        <v>12989</v>
      </c>
      <c r="F4476" s="6" t="s">
        <v>12990</v>
      </c>
    </row>
    <row r="4477">
      <c r="A4477" s="5"/>
      <c r="B4477" s="5"/>
      <c r="C4477" s="5" t="s">
        <v>12991</v>
      </c>
      <c r="D4477" s="5" t="s">
        <v>468</v>
      </c>
      <c r="E4477" s="5" t="s">
        <v>12992</v>
      </c>
      <c r="F4477" s="6" t="s">
        <v>12993</v>
      </c>
    </row>
    <row r="4478">
      <c r="A4478" s="5"/>
      <c r="B4478" s="5"/>
      <c r="C4478" s="5" t="s">
        <v>12994</v>
      </c>
      <c r="D4478" s="5" t="s">
        <v>468</v>
      </c>
      <c r="E4478" s="5" t="s">
        <v>12995</v>
      </c>
      <c r="F4478" s="6" t="s">
        <v>12996</v>
      </c>
    </row>
    <row r="4479">
      <c r="A4479" s="5"/>
      <c r="B4479" s="5"/>
      <c r="C4479" s="5" t="s">
        <v>12997</v>
      </c>
      <c r="D4479" s="5" t="s">
        <v>468</v>
      </c>
      <c r="E4479" s="5" t="s">
        <v>12998</v>
      </c>
      <c r="F4479" s="6" t="s">
        <v>12999</v>
      </c>
    </row>
    <row r="4480">
      <c r="A4480" s="5"/>
      <c r="B4480" s="5"/>
      <c r="C4480" s="5" t="s">
        <v>13000</v>
      </c>
      <c r="D4480" s="5" t="s">
        <v>4620</v>
      </c>
      <c r="E4480" s="5" t="s">
        <v>13001</v>
      </c>
      <c r="F4480" s="6" t="s">
        <v>13002</v>
      </c>
    </row>
    <row r="4481">
      <c r="A4481" s="5"/>
      <c r="B4481" s="5"/>
      <c r="C4481" s="5" t="s">
        <v>13003</v>
      </c>
      <c r="D4481" s="5" t="s">
        <v>468</v>
      </c>
      <c r="E4481" s="5" t="s">
        <v>13004</v>
      </c>
      <c r="F4481" s="6" t="s">
        <v>13005</v>
      </c>
    </row>
    <row r="4482">
      <c r="A4482" s="5"/>
      <c r="B4482" s="5"/>
      <c r="C4482" s="5" t="s">
        <v>13006</v>
      </c>
      <c r="D4482" s="5" t="s">
        <v>468</v>
      </c>
      <c r="E4482" s="5"/>
      <c r="F4482" s="6" t="s">
        <v>13007</v>
      </c>
    </row>
    <row r="4483">
      <c r="A4483" s="5"/>
      <c r="B4483" s="5"/>
      <c r="C4483" s="5" t="s">
        <v>13008</v>
      </c>
      <c r="D4483" s="5" t="s">
        <v>468</v>
      </c>
      <c r="E4483" s="5" t="s">
        <v>13009</v>
      </c>
      <c r="F4483" s="6" t="s">
        <v>13010</v>
      </c>
    </row>
    <row r="4484">
      <c r="A4484" s="5"/>
      <c r="B4484" s="5"/>
      <c r="C4484" s="5" t="s">
        <v>13011</v>
      </c>
      <c r="D4484" s="5" t="s">
        <v>468</v>
      </c>
      <c r="E4484" s="5"/>
      <c r="F4484" s="6" t="s">
        <v>13012</v>
      </c>
    </row>
    <row r="4485">
      <c r="A4485" s="5"/>
      <c r="B4485" s="5"/>
      <c r="C4485" s="5" t="s">
        <v>13013</v>
      </c>
      <c r="D4485" s="5" t="s">
        <v>548</v>
      </c>
      <c r="E4485" s="5"/>
      <c r="F4485" s="6" t="s">
        <v>13014</v>
      </c>
    </row>
    <row r="4486">
      <c r="A4486" s="5"/>
      <c r="B4486" s="5"/>
      <c r="C4486" s="5" t="s">
        <v>13015</v>
      </c>
      <c r="D4486" s="5" t="s">
        <v>4620</v>
      </c>
      <c r="E4486" s="5" t="s">
        <v>13016</v>
      </c>
      <c r="F4486" s="6" t="s">
        <v>13017</v>
      </c>
    </row>
    <row r="4487">
      <c r="A4487" s="5"/>
      <c r="B4487" s="5"/>
      <c r="C4487" s="5" t="s">
        <v>13018</v>
      </c>
      <c r="D4487" s="5" t="s">
        <v>468</v>
      </c>
      <c r="E4487" s="5" t="s">
        <v>13019</v>
      </c>
      <c r="F4487" s="6" t="s">
        <v>13020</v>
      </c>
    </row>
    <row r="4488">
      <c r="A4488" s="5"/>
      <c r="B4488" s="5"/>
      <c r="C4488" s="5" t="s">
        <v>13021</v>
      </c>
      <c r="D4488" s="5" t="s">
        <v>4620</v>
      </c>
      <c r="E4488" s="5"/>
      <c r="F4488" s="6" t="s">
        <v>13022</v>
      </c>
    </row>
    <row r="4489">
      <c r="A4489" s="5"/>
      <c r="B4489" s="5"/>
      <c r="C4489" s="5" t="s">
        <v>13023</v>
      </c>
      <c r="D4489" s="5" t="s">
        <v>468</v>
      </c>
      <c r="E4489" s="5" t="s">
        <v>13024</v>
      </c>
      <c r="F4489" s="6" t="s">
        <v>13025</v>
      </c>
    </row>
    <row r="4490">
      <c r="A4490" s="5"/>
      <c r="B4490" s="5"/>
      <c r="C4490" s="5" t="s">
        <v>13026</v>
      </c>
      <c r="D4490" s="5" t="s">
        <v>4620</v>
      </c>
      <c r="E4490" s="5"/>
      <c r="F4490" s="6" t="s">
        <v>13027</v>
      </c>
    </row>
    <row r="4491">
      <c r="A4491" s="5"/>
      <c r="B4491" s="5"/>
      <c r="C4491" s="5" t="s">
        <v>13028</v>
      </c>
      <c r="D4491" s="5" t="s">
        <v>468</v>
      </c>
      <c r="E4491" s="5"/>
      <c r="F4491" s="6" t="s">
        <v>13029</v>
      </c>
    </row>
    <row r="4492">
      <c r="A4492" s="5"/>
      <c r="B4492" s="5"/>
      <c r="C4492" s="5" t="s">
        <v>13030</v>
      </c>
      <c r="D4492" s="5" t="s">
        <v>468</v>
      </c>
      <c r="E4492" s="5" t="s">
        <v>13031</v>
      </c>
      <c r="F4492" s="6" t="s">
        <v>13032</v>
      </c>
    </row>
    <row r="4493">
      <c r="A4493" s="5"/>
      <c r="B4493" s="5"/>
      <c r="C4493" s="5" t="s">
        <v>13033</v>
      </c>
      <c r="D4493" s="5" t="s">
        <v>468</v>
      </c>
      <c r="E4493" s="5" t="s">
        <v>13034</v>
      </c>
      <c r="F4493" s="6" t="s">
        <v>13035</v>
      </c>
    </row>
    <row r="4494">
      <c r="A4494" s="5"/>
      <c r="B4494" s="5"/>
      <c r="C4494" s="5" t="s">
        <v>13036</v>
      </c>
      <c r="D4494" s="5" t="s">
        <v>468</v>
      </c>
      <c r="E4494" s="5" t="s">
        <v>1267</v>
      </c>
      <c r="F4494" s="6" t="s">
        <v>13037</v>
      </c>
    </row>
    <row r="4495">
      <c r="A4495" s="5"/>
      <c r="B4495" s="5"/>
      <c r="C4495" s="5" t="s">
        <v>13038</v>
      </c>
      <c r="D4495" s="5" t="s">
        <v>468</v>
      </c>
      <c r="E4495" s="5" t="s">
        <v>13039</v>
      </c>
      <c r="F4495" s="6" t="s">
        <v>13040</v>
      </c>
    </row>
    <row r="4496">
      <c r="A4496" s="5"/>
      <c r="B4496" s="5"/>
      <c r="C4496" s="5" t="s">
        <v>13041</v>
      </c>
      <c r="D4496" s="5" t="s">
        <v>548</v>
      </c>
      <c r="E4496" s="5" t="s">
        <v>13042</v>
      </c>
      <c r="F4496" s="6" t="s">
        <v>13043</v>
      </c>
    </row>
    <row r="4497">
      <c r="A4497" s="5"/>
      <c r="B4497" s="5"/>
      <c r="C4497" s="5" t="s">
        <v>13044</v>
      </c>
      <c r="D4497" s="5" t="s">
        <v>468</v>
      </c>
      <c r="E4497" s="5" t="s">
        <v>13045</v>
      </c>
      <c r="F4497" s="6" t="s">
        <v>13046</v>
      </c>
    </row>
    <row r="4498">
      <c r="A4498" s="5"/>
      <c r="B4498" s="5"/>
      <c r="C4498" s="5" t="s">
        <v>13047</v>
      </c>
      <c r="D4498" s="5" t="s">
        <v>4620</v>
      </c>
      <c r="E4498" s="5"/>
      <c r="F4498" s="6" t="s">
        <v>13048</v>
      </c>
    </row>
    <row r="4499">
      <c r="A4499" s="5"/>
      <c r="B4499" s="5"/>
      <c r="C4499" s="5" t="s">
        <v>13049</v>
      </c>
      <c r="D4499" s="5" t="s">
        <v>468</v>
      </c>
      <c r="E4499" s="5"/>
      <c r="F4499" s="6" t="s">
        <v>13050</v>
      </c>
    </row>
    <row r="4500">
      <c r="A4500" s="5"/>
      <c r="B4500" s="5"/>
      <c r="C4500" s="5" t="s">
        <v>13051</v>
      </c>
      <c r="D4500" s="5" t="s">
        <v>468</v>
      </c>
      <c r="E4500" s="5" t="s">
        <v>13052</v>
      </c>
      <c r="F4500" s="6" t="s">
        <v>13053</v>
      </c>
    </row>
    <row r="4501">
      <c r="A4501" s="5"/>
      <c r="B4501" s="5"/>
      <c r="C4501" s="5" t="s">
        <v>13054</v>
      </c>
      <c r="D4501" s="5" t="s">
        <v>468</v>
      </c>
      <c r="E4501" s="5" t="s">
        <v>13055</v>
      </c>
      <c r="F4501" s="6" t="s">
        <v>13056</v>
      </c>
    </row>
    <row r="4502">
      <c r="A4502" s="5"/>
      <c r="B4502" s="5"/>
      <c r="C4502" s="5" t="s">
        <v>13057</v>
      </c>
      <c r="D4502" s="5" t="s">
        <v>468</v>
      </c>
      <c r="E4502" s="5" t="s">
        <v>13058</v>
      </c>
      <c r="F4502" s="6" t="s">
        <v>13059</v>
      </c>
    </row>
    <row r="4503">
      <c r="A4503" s="5"/>
      <c r="B4503" s="5"/>
      <c r="C4503" s="5" t="s">
        <v>13060</v>
      </c>
      <c r="D4503" s="5" t="s">
        <v>468</v>
      </c>
      <c r="E4503" s="5" t="s">
        <v>13061</v>
      </c>
      <c r="F4503" s="6" t="s">
        <v>13062</v>
      </c>
    </row>
    <row r="4504">
      <c r="A4504" s="5"/>
      <c r="B4504" s="5"/>
      <c r="C4504" s="5" t="s">
        <v>13063</v>
      </c>
      <c r="D4504" s="5" t="s">
        <v>468</v>
      </c>
      <c r="E4504" s="5" t="s">
        <v>13064</v>
      </c>
      <c r="F4504" s="6" t="s">
        <v>13065</v>
      </c>
    </row>
    <row r="4505">
      <c r="A4505" s="5"/>
      <c r="B4505" s="5"/>
      <c r="C4505" s="5" t="s">
        <v>13066</v>
      </c>
      <c r="D4505" s="5" t="s">
        <v>468</v>
      </c>
      <c r="E4505" s="5" t="s">
        <v>13067</v>
      </c>
      <c r="F4505" s="6" t="s">
        <v>13068</v>
      </c>
    </row>
    <row r="4506">
      <c r="A4506" s="5"/>
      <c r="B4506" s="5"/>
      <c r="C4506" s="5" t="s">
        <v>13069</v>
      </c>
      <c r="D4506" s="5" t="s">
        <v>548</v>
      </c>
      <c r="E4506" s="5" t="s">
        <v>13070</v>
      </c>
      <c r="F4506" s="6" t="s">
        <v>13071</v>
      </c>
    </row>
    <row r="4507">
      <c r="A4507" s="5"/>
      <c r="B4507" s="5"/>
      <c r="C4507" s="5" t="s">
        <v>13072</v>
      </c>
      <c r="D4507" s="5" t="s">
        <v>548</v>
      </c>
      <c r="E4507" s="5" t="s">
        <v>13073</v>
      </c>
      <c r="F4507" s="6" t="s">
        <v>13074</v>
      </c>
    </row>
    <row r="4508">
      <c r="A4508" s="5"/>
      <c r="B4508" s="5"/>
      <c r="C4508" s="5" t="s">
        <v>13075</v>
      </c>
      <c r="D4508" s="5" t="s">
        <v>548</v>
      </c>
      <c r="E4508" s="5" t="s">
        <v>13076</v>
      </c>
      <c r="F4508" s="6" t="s">
        <v>13077</v>
      </c>
    </row>
    <row r="4509">
      <c r="A4509" s="5"/>
      <c r="B4509" s="5"/>
      <c r="C4509" s="5" t="s">
        <v>13078</v>
      </c>
      <c r="D4509" s="5" t="s">
        <v>548</v>
      </c>
      <c r="E4509" s="5" t="s">
        <v>13079</v>
      </c>
      <c r="F4509" s="6" t="s">
        <v>13080</v>
      </c>
    </row>
    <row r="4510">
      <c r="A4510" s="5"/>
      <c r="B4510" s="5"/>
      <c r="C4510" s="5" t="s">
        <v>13081</v>
      </c>
      <c r="D4510" s="5" t="s">
        <v>548</v>
      </c>
      <c r="E4510" s="5" t="s">
        <v>13082</v>
      </c>
      <c r="F4510" s="6" t="s">
        <v>13083</v>
      </c>
    </row>
    <row r="4511">
      <c r="A4511" s="5"/>
      <c r="B4511" s="5"/>
      <c r="C4511" s="5" t="s">
        <v>13084</v>
      </c>
      <c r="D4511" s="5" t="s">
        <v>548</v>
      </c>
      <c r="E4511" s="5" t="s">
        <v>13085</v>
      </c>
      <c r="F4511" s="6" t="s">
        <v>13086</v>
      </c>
    </row>
    <row r="4512">
      <c r="A4512" s="5"/>
      <c r="B4512" s="5"/>
      <c r="C4512" s="5" t="s">
        <v>13087</v>
      </c>
      <c r="D4512" s="5" t="s">
        <v>548</v>
      </c>
      <c r="E4512" s="5" t="s">
        <v>13088</v>
      </c>
      <c r="F4512" s="6" t="s">
        <v>13089</v>
      </c>
    </row>
    <row r="4513">
      <c r="A4513" s="5"/>
      <c r="B4513" s="5"/>
      <c r="C4513" s="5" t="s">
        <v>13090</v>
      </c>
      <c r="D4513" s="5" t="s">
        <v>548</v>
      </c>
      <c r="E4513" s="5"/>
      <c r="F4513" s="6" t="s">
        <v>13091</v>
      </c>
    </row>
    <row r="4514">
      <c r="A4514" s="5"/>
      <c r="B4514" s="5"/>
      <c r="C4514" s="5" t="s">
        <v>13092</v>
      </c>
      <c r="D4514" s="5" t="s">
        <v>548</v>
      </c>
      <c r="E4514" s="5" t="s">
        <v>13093</v>
      </c>
      <c r="F4514" s="6" t="s">
        <v>13094</v>
      </c>
    </row>
    <row r="4515">
      <c r="A4515" s="5"/>
      <c r="B4515" s="5"/>
      <c r="C4515" s="5" t="s">
        <v>13095</v>
      </c>
      <c r="D4515" s="5" t="s">
        <v>548</v>
      </c>
      <c r="E4515" s="5" t="s">
        <v>13096</v>
      </c>
      <c r="F4515" s="6" t="s">
        <v>13097</v>
      </c>
    </row>
    <row r="4516">
      <c r="A4516" s="5"/>
      <c r="B4516" s="5"/>
      <c r="C4516" s="5" t="s">
        <v>13098</v>
      </c>
      <c r="D4516" s="5" t="s">
        <v>468</v>
      </c>
      <c r="E4516" s="5" t="s">
        <v>13099</v>
      </c>
      <c r="F4516" s="6" t="s">
        <v>13100</v>
      </c>
    </row>
    <row r="4517">
      <c r="A4517" s="5"/>
      <c r="B4517" s="5"/>
      <c r="C4517" s="5" t="s">
        <v>13101</v>
      </c>
      <c r="D4517" s="5" t="s">
        <v>548</v>
      </c>
      <c r="E4517" s="5" t="s">
        <v>13102</v>
      </c>
      <c r="F4517" s="6" t="s">
        <v>13103</v>
      </c>
    </row>
    <row r="4518">
      <c r="A4518" s="5"/>
      <c r="B4518" s="5"/>
      <c r="C4518" s="5" t="s">
        <v>13104</v>
      </c>
      <c r="D4518" s="5" t="s">
        <v>548</v>
      </c>
      <c r="E4518" s="5" t="s">
        <v>13105</v>
      </c>
      <c r="F4518" s="6" t="s">
        <v>13106</v>
      </c>
    </row>
    <row r="4519">
      <c r="A4519" s="5"/>
      <c r="B4519" s="5"/>
      <c r="C4519" s="5" t="s">
        <v>13107</v>
      </c>
      <c r="D4519" s="5" t="s">
        <v>548</v>
      </c>
      <c r="E4519" s="5" t="s">
        <v>13108</v>
      </c>
      <c r="F4519" s="6" t="s">
        <v>13109</v>
      </c>
    </row>
    <row r="4520">
      <c r="A4520" s="5"/>
      <c r="B4520" s="5"/>
      <c r="C4520" s="5" t="s">
        <v>13110</v>
      </c>
      <c r="D4520" s="5" t="s">
        <v>548</v>
      </c>
      <c r="E4520" s="5" t="s">
        <v>13111</v>
      </c>
      <c r="F4520" s="6" t="s">
        <v>13112</v>
      </c>
    </row>
    <row r="4521">
      <c r="A4521" s="5"/>
      <c r="B4521" s="5"/>
      <c r="C4521" s="5" t="s">
        <v>13113</v>
      </c>
      <c r="D4521" s="5" t="s">
        <v>548</v>
      </c>
      <c r="E4521" s="5"/>
      <c r="F4521" s="6" t="s">
        <v>13114</v>
      </c>
    </row>
    <row r="4522">
      <c r="A4522" s="5"/>
      <c r="B4522" s="5"/>
      <c r="C4522" s="5" t="s">
        <v>13115</v>
      </c>
      <c r="D4522" s="5" t="s">
        <v>548</v>
      </c>
      <c r="E4522" s="5"/>
      <c r="F4522" s="6" t="s">
        <v>13116</v>
      </c>
    </row>
    <row r="4523">
      <c r="A4523" s="5"/>
      <c r="B4523" s="5"/>
      <c r="C4523" s="5" t="s">
        <v>13117</v>
      </c>
      <c r="D4523" s="5" t="s">
        <v>548</v>
      </c>
      <c r="E4523" s="5" t="s">
        <v>9496</v>
      </c>
      <c r="F4523" s="6" t="s">
        <v>13118</v>
      </c>
    </row>
    <row r="4524">
      <c r="A4524" s="5"/>
      <c r="B4524" s="5"/>
      <c r="C4524" s="5" t="s">
        <v>13119</v>
      </c>
      <c r="D4524" s="5" t="s">
        <v>548</v>
      </c>
      <c r="E4524" s="5" t="s">
        <v>13120</v>
      </c>
      <c r="F4524" s="6" t="s">
        <v>13121</v>
      </c>
    </row>
    <row r="4525">
      <c r="A4525" s="5"/>
      <c r="B4525" s="5"/>
      <c r="C4525" s="5" t="s">
        <v>13122</v>
      </c>
      <c r="D4525" s="5" t="s">
        <v>548</v>
      </c>
      <c r="E4525" s="5" t="s">
        <v>13123</v>
      </c>
      <c r="F4525" s="6" t="s">
        <v>13124</v>
      </c>
    </row>
    <row r="4526">
      <c r="A4526" s="5"/>
      <c r="B4526" s="5"/>
      <c r="C4526" s="5" t="s">
        <v>13125</v>
      </c>
      <c r="D4526" s="5" t="s">
        <v>468</v>
      </c>
      <c r="E4526" s="5" t="s">
        <v>13126</v>
      </c>
      <c r="F4526" s="6" t="s">
        <v>13127</v>
      </c>
    </row>
    <row r="4527">
      <c r="A4527" s="5"/>
      <c r="B4527" s="5"/>
      <c r="C4527" s="5" t="s">
        <v>13128</v>
      </c>
      <c r="D4527" s="5" t="s">
        <v>548</v>
      </c>
      <c r="E4527" s="5" t="s">
        <v>13129</v>
      </c>
      <c r="F4527" s="6" t="s">
        <v>13130</v>
      </c>
    </row>
    <row r="4528">
      <c r="A4528" s="5"/>
      <c r="B4528" s="5"/>
      <c r="C4528" s="5" t="s">
        <v>13131</v>
      </c>
      <c r="D4528" s="5" t="s">
        <v>548</v>
      </c>
      <c r="E4528" s="5" t="s">
        <v>11845</v>
      </c>
      <c r="F4528" s="6" t="s">
        <v>13132</v>
      </c>
    </row>
    <row r="4529">
      <c r="A4529" s="5"/>
      <c r="B4529" s="5"/>
      <c r="C4529" s="5" t="s">
        <v>13133</v>
      </c>
      <c r="D4529" s="5" t="s">
        <v>548</v>
      </c>
      <c r="E4529" s="5" t="s">
        <v>13134</v>
      </c>
      <c r="F4529" s="6" t="s">
        <v>13135</v>
      </c>
    </row>
    <row r="4530">
      <c r="A4530" s="5"/>
      <c r="B4530" s="5"/>
      <c r="C4530" s="5" t="s">
        <v>13136</v>
      </c>
      <c r="D4530" s="5" t="s">
        <v>548</v>
      </c>
      <c r="E4530" s="5"/>
      <c r="F4530" s="6" t="s">
        <v>13137</v>
      </c>
    </row>
    <row r="4531">
      <c r="A4531" s="5"/>
      <c r="B4531" s="5"/>
      <c r="C4531" s="5" t="s">
        <v>13138</v>
      </c>
      <c r="D4531" s="5" t="s">
        <v>548</v>
      </c>
      <c r="E4531" s="5" t="s">
        <v>13139</v>
      </c>
      <c r="F4531" s="6" t="s">
        <v>13140</v>
      </c>
    </row>
    <row r="4532">
      <c r="A4532" s="5"/>
      <c r="B4532" s="5"/>
      <c r="C4532" s="5" t="s">
        <v>13141</v>
      </c>
      <c r="D4532" s="5" t="s">
        <v>548</v>
      </c>
      <c r="E4532" s="5" t="s">
        <v>13142</v>
      </c>
      <c r="F4532" s="6" t="s">
        <v>13143</v>
      </c>
    </row>
    <row r="4533">
      <c r="A4533" s="5"/>
      <c r="B4533" s="5"/>
      <c r="C4533" s="5" t="s">
        <v>13144</v>
      </c>
      <c r="D4533" s="5" t="s">
        <v>548</v>
      </c>
      <c r="E4533" s="5"/>
      <c r="F4533" s="6" t="s">
        <v>13145</v>
      </c>
    </row>
    <row r="4534">
      <c r="A4534" s="5"/>
      <c r="B4534" s="5"/>
      <c r="C4534" s="5" t="s">
        <v>13146</v>
      </c>
      <c r="D4534" s="5" t="s">
        <v>548</v>
      </c>
      <c r="E4534" s="5"/>
      <c r="F4534" s="6" t="s">
        <v>13147</v>
      </c>
    </row>
    <row r="4535">
      <c r="A4535" s="5"/>
      <c r="B4535" s="5"/>
      <c r="C4535" s="5" t="s">
        <v>13148</v>
      </c>
      <c r="D4535" s="5" t="s">
        <v>548</v>
      </c>
      <c r="E4535" s="5" t="s">
        <v>13149</v>
      </c>
      <c r="F4535" s="6" t="s">
        <v>13150</v>
      </c>
    </row>
    <row r="4536">
      <c r="A4536" s="5"/>
      <c r="B4536" s="5"/>
      <c r="C4536" s="5" t="s">
        <v>13151</v>
      </c>
      <c r="D4536" s="5" t="s">
        <v>548</v>
      </c>
      <c r="E4536" s="5"/>
      <c r="F4536" s="6" t="s">
        <v>13152</v>
      </c>
    </row>
    <row r="4537">
      <c r="A4537" s="5"/>
      <c r="B4537" s="5"/>
      <c r="C4537" s="5" t="s">
        <v>13153</v>
      </c>
      <c r="D4537" s="5" t="s">
        <v>548</v>
      </c>
      <c r="E4537" s="5" t="s">
        <v>13154</v>
      </c>
      <c r="F4537" s="6" t="s">
        <v>13155</v>
      </c>
    </row>
    <row r="4538">
      <c r="A4538" s="5"/>
      <c r="B4538" s="5"/>
      <c r="C4538" s="5" t="s">
        <v>13156</v>
      </c>
      <c r="D4538" s="5" t="s">
        <v>548</v>
      </c>
      <c r="E4538" s="5" t="s">
        <v>13157</v>
      </c>
      <c r="F4538" s="6" t="s">
        <v>13158</v>
      </c>
    </row>
    <row r="4539">
      <c r="A4539" s="5"/>
      <c r="B4539" s="5"/>
      <c r="C4539" s="5" t="s">
        <v>13159</v>
      </c>
      <c r="D4539" s="5" t="s">
        <v>548</v>
      </c>
      <c r="E4539" s="5"/>
      <c r="F4539" s="6" t="s">
        <v>13160</v>
      </c>
    </row>
    <row r="4540">
      <c r="A4540" s="5"/>
      <c r="B4540" s="5"/>
      <c r="C4540" s="5" t="s">
        <v>13161</v>
      </c>
      <c r="D4540" s="5" t="s">
        <v>548</v>
      </c>
      <c r="E4540" s="5" t="s">
        <v>13162</v>
      </c>
      <c r="F4540" s="6" t="s">
        <v>13163</v>
      </c>
    </row>
    <row r="4541">
      <c r="A4541" s="5"/>
      <c r="B4541" s="5"/>
      <c r="C4541" s="5" t="s">
        <v>13164</v>
      </c>
      <c r="D4541" s="5" t="s">
        <v>548</v>
      </c>
      <c r="E4541" s="5"/>
      <c r="F4541" s="6" t="s">
        <v>13165</v>
      </c>
    </row>
    <row r="4542">
      <c r="A4542" s="5"/>
      <c r="B4542" s="5"/>
      <c r="C4542" s="5" t="s">
        <v>13166</v>
      </c>
      <c r="D4542" s="5" t="s">
        <v>548</v>
      </c>
      <c r="E4542" s="5" t="s">
        <v>13167</v>
      </c>
      <c r="F4542" s="6" t="s">
        <v>13168</v>
      </c>
    </row>
    <row r="4543">
      <c r="A4543" s="5"/>
      <c r="B4543" s="5"/>
      <c r="C4543" s="5" t="s">
        <v>13169</v>
      </c>
      <c r="D4543" s="5" t="s">
        <v>548</v>
      </c>
      <c r="E4543" s="5" t="s">
        <v>13170</v>
      </c>
      <c r="F4543" s="6" t="s">
        <v>13171</v>
      </c>
    </row>
    <row r="4544">
      <c r="A4544" s="5"/>
      <c r="B4544" s="5"/>
      <c r="C4544" s="5" t="s">
        <v>13172</v>
      </c>
      <c r="D4544" s="5" t="s">
        <v>540</v>
      </c>
      <c r="E4544" s="5" t="s">
        <v>13173</v>
      </c>
      <c r="F4544" s="6" t="s">
        <v>13174</v>
      </c>
    </row>
    <row r="4545">
      <c r="A4545" s="5"/>
      <c r="B4545" s="5"/>
      <c r="C4545" s="5" t="s">
        <v>13175</v>
      </c>
      <c r="D4545" s="5" t="s">
        <v>548</v>
      </c>
      <c r="E4545" s="5" t="s">
        <v>13176</v>
      </c>
      <c r="F4545" s="6" t="s">
        <v>13177</v>
      </c>
    </row>
    <row r="4546">
      <c r="A4546" s="5"/>
      <c r="B4546" s="5"/>
      <c r="C4546" s="5" t="s">
        <v>13178</v>
      </c>
      <c r="D4546" s="5" t="s">
        <v>540</v>
      </c>
      <c r="E4546" s="5" t="s">
        <v>13179</v>
      </c>
      <c r="F4546" s="6" t="s">
        <v>13180</v>
      </c>
    </row>
    <row r="4547">
      <c r="A4547" s="5"/>
      <c r="B4547" s="5"/>
      <c r="C4547" s="5" t="s">
        <v>13181</v>
      </c>
      <c r="D4547" s="5" t="s">
        <v>468</v>
      </c>
      <c r="E4547" s="5" t="s">
        <v>13182</v>
      </c>
      <c r="F4547" s="6" t="s">
        <v>13183</v>
      </c>
    </row>
    <row r="4548">
      <c r="A4548" s="5"/>
      <c r="B4548" s="5"/>
      <c r="C4548" s="5" t="s">
        <v>13184</v>
      </c>
      <c r="D4548" s="5" t="s">
        <v>468</v>
      </c>
      <c r="E4548" s="5" t="s">
        <v>13185</v>
      </c>
      <c r="F4548" s="6" t="s">
        <v>13186</v>
      </c>
    </row>
    <row r="4549">
      <c r="A4549" s="5"/>
      <c r="B4549" s="5"/>
      <c r="C4549" s="5" t="s">
        <v>13187</v>
      </c>
      <c r="D4549" s="5" t="s">
        <v>468</v>
      </c>
      <c r="E4549" s="5" t="s">
        <v>13188</v>
      </c>
      <c r="F4549" s="6" t="s">
        <v>13189</v>
      </c>
    </row>
    <row r="4550">
      <c r="A4550" s="5"/>
      <c r="B4550" s="5"/>
      <c r="C4550" s="5" t="s">
        <v>13190</v>
      </c>
      <c r="D4550" s="5" t="s">
        <v>468</v>
      </c>
      <c r="E4550" s="5"/>
      <c r="F4550" s="6" t="s">
        <v>13191</v>
      </c>
    </row>
    <row r="4551">
      <c r="A4551" s="5"/>
      <c r="B4551" s="5"/>
      <c r="C4551" s="5" t="s">
        <v>13192</v>
      </c>
      <c r="D4551" s="5" t="s">
        <v>468</v>
      </c>
      <c r="E4551" s="5" t="s">
        <v>13193</v>
      </c>
      <c r="F4551" s="6" t="s">
        <v>13194</v>
      </c>
    </row>
    <row r="4552">
      <c r="A4552" s="5"/>
      <c r="B4552" s="5"/>
      <c r="C4552" s="5" t="s">
        <v>13195</v>
      </c>
      <c r="D4552" s="5" t="s">
        <v>468</v>
      </c>
      <c r="E4552" s="5" t="s">
        <v>13196</v>
      </c>
      <c r="F4552" s="6" t="s">
        <v>13197</v>
      </c>
    </row>
    <row r="4553">
      <c r="A4553" s="5"/>
      <c r="B4553" s="5"/>
      <c r="C4553" s="5" t="s">
        <v>13198</v>
      </c>
      <c r="D4553" s="5" t="s">
        <v>468</v>
      </c>
      <c r="E4553" s="5" t="s">
        <v>13199</v>
      </c>
      <c r="F4553" s="6" t="s">
        <v>13200</v>
      </c>
    </row>
    <row r="4554">
      <c r="A4554" s="5"/>
      <c r="B4554" s="5"/>
      <c r="C4554" s="5" t="s">
        <v>13201</v>
      </c>
      <c r="D4554" s="5" t="s">
        <v>468</v>
      </c>
      <c r="E4554" s="5"/>
      <c r="F4554" s="6" t="s">
        <v>13202</v>
      </c>
    </row>
    <row r="4555">
      <c r="A4555" s="5"/>
      <c r="B4555" s="5"/>
      <c r="C4555" s="5" t="s">
        <v>13203</v>
      </c>
      <c r="D4555" s="5" t="s">
        <v>468</v>
      </c>
      <c r="E4555" s="5" t="s">
        <v>13204</v>
      </c>
      <c r="F4555" s="6" t="s">
        <v>13205</v>
      </c>
    </row>
    <row r="4556">
      <c r="A4556" s="5"/>
      <c r="B4556" s="5"/>
      <c r="C4556" s="5" t="s">
        <v>13206</v>
      </c>
      <c r="D4556" s="5" t="s">
        <v>468</v>
      </c>
      <c r="E4556" s="5" t="s">
        <v>13207</v>
      </c>
      <c r="F4556" s="6" t="s">
        <v>13208</v>
      </c>
    </row>
    <row r="4557">
      <c r="A4557" s="5"/>
      <c r="B4557" s="5"/>
      <c r="C4557" s="5" t="s">
        <v>13209</v>
      </c>
      <c r="D4557" s="5" t="s">
        <v>468</v>
      </c>
      <c r="E4557" s="5" t="s">
        <v>13210</v>
      </c>
      <c r="F4557" s="6" t="s">
        <v>13211</v>
      </c>
    </row>
    <row r="4558">
      <c r="A4558" s="5"/>
      <c r="B4558" s="5"/>
      <c r="C4558" s="5" t="s">
        <v>13212</v>
      </c>
      <c r="D4558" s="5" t="s">
        <v>468</v>
      </c>
      <c r="E4558" s="5" t="s">
        <v>13213</v>
      </c>
      <c r="F4558" s="6" t="s">
        <v>13214</v>
      </c>
    </row>
    <row r="4559">
      <c r="A4559" s="5"/>
      <c r="B4559" s="5"/>
      <c r="C4559" s="5" t="s">
        <v>13215</v>
      </c>
      <c r="D4559" s="5" t="s">
        <v>468</v>
      </c>
      <c r="E4559" s="5" t="s">
        <v>13216</v>
      </c>
      <c r="F4559" s="6" t="s">
        <v>13217</v>
      </c>
    </row>
    <row r="4560">
      <c r="A4560" s="5"/>
      <c r="B4560" s="5"/>
      <c r="C4560" s="5" t="s">
        <v>13218</v>
      </c>
      <c r="D4560" s="5" t="s">
        <v>468</v>
      </c>
      <c r="E4560" s="5"/>
      <c r="F4560" s="6" t="s">
        <v>13219</v>
      </c>
    </row>
    <row r="4561">
      <c r="A4561" s="5"/>
      <c r="B4561" s="5"/>
      <c r="C4561" s="5" t="s">
        <v>13220</v>
      </c>
      <c r="D4561" s="5" t="s">
        <v>468</v>
      </c>
      <c r="E4561" s="5" t="s">
        <v>13221</v>
      </c>
      <c r="F4561" s="6" t="s">
        <v>13222</v>
      </c>
    </row>
    <row r="4562">
      <c r="A4562" s="5"/>
      <c r="B4562" s="5"/>
      <c r="C4562" s="5" t="s">
        <v>13223</v>
      </c>
      <c r="D4562" s="5" t="s">
        <v>468</v>
      </c>
      <c r="E4562" s="5" t="s">
        <v>13224</v>
      </c>
      <c r="F4562" s="6" t="s">
        <v>13225</v>
      </c>
    </row>
    <row r="4563">
      <c r="A4563" s="5"/>
      <c r="B4563" s="5"/>
      <c r="C4563" s="5" t="s">
        <v>13226</v>
      </c>
      <c r="D4563" s="5" t="s">
        <v>468</v>
      </c>
      <c r="E4563" s="5" t="s">
        <v>13227</v>
      </c>
      <c r="F4563" s="6" t="s">
        <v>13228</v>
      </c>
    </row>
    <row r="4564">
      <c r="A4564" s="5"/>
      <c r="B4564" s="5"/>
      <c r="C4564" s="5" t="s">
        <v>13229</v>
      </c>
      <c r="D4564" s="5" t="s">
        <v>468</v>
      </c>
      <c r="E4564" s="5" t="s">
        <v>13230</v>
      </c>
      <c r="F4564" s="6" t="s">
        <v>13231</v>
      </c>
    </row>
    <row r="4565">
      <c r="A4565" s="5"/>
      <c r="B4565" s="5"/>
      <c r="C4565" s="5" t="s">
        <v>13232</v>
      </c>
      <c r="D4565" s="5" t="s">
        <v>468</v>
      </c>
      <c r="E4565" s="5" t="s">
        <v>13233</v>
      </c>
      <c r="F4565" s="6" t="s">
        <v>13234</v>
      </c>
    </row>
    <row r="4566">
      <c r="A4566" s="5"/>
      <c r="B4566" s="5"/>
      <c r="C4566" s="5" t="s">
        <v>13235</v>
      </c>
      <c r="D4566" s="5" t="s">
        <v>468</v>
      </c>
      <c r="E4566" s="5" t="s">
        <v>13236</v>
      </c>
      <c r="F4566" s="6" t="s">
        <v>13237</v>
      </c>
    </row>
    <row r="4567">
      <c r="A4567" s="5"/>
      <c r="B4567" s="5"/>
      <c r="C4567" s="5" t="s">
        <v>13238</v>
      </c>
      <c r="D4567" s="5" t="s">
        <v>4620</v>
      </c>
      <c r="E4567" s="5" t="s">
        <v>13239</v>
      </c>
      <c r="F4567" s="6" t="s">
        <v>13240</v>
      </c>
    </row>
    <row r="4568">
      <c r="A4568" s="5"/>
      <c r="B4568" s="5"/>
      <c r="C4568" s="5" t="s">
        <v>13241</v>
      </c>
      <c r="D4568" s="5" t="s">
        <v>468</v>
      </c>
      <c r="E4568" s="5" t="s">
        <v>13242</v>
      </c>
      <c r="F4568" s="6" t="s">
        <v>13243</v>
      </c>
    </row>
    <row r="4569">
      <c r="A4569" s="5"/>
      <c r="B4569" s="5"/>
      <c r="C4569" s="5" t="s">
        <v>13244</v>
      </c>
      <c r="D4569" s="5" t="s">
        <v>468</v>
      </c>
      <c r="E4569" s="5" t="s">
        <v>13245</v>
      </c>
      <c r="F4569" s="6" t="s">
        <v>13246</v>
      </c>
    </row>
    <row r="4570">
      <c r="A4570" s="5"/>
      <c r="B4570" s="5"/>
      <c r="C4570" s="5" t="s">
        <v>13247</v>
      </c>
      <c r="D4570" s="5" t="s">
        <v>4620</v>
      </c>
      <c r="E4570" s="5"/>
      <c r="F4570" s="6" t="s">
        <v>13248</v>
      </c>
    </row>
    <row r="4571">
      <c r="A4571" s="5"/>
      <c r="B4571" s="5"/>
      <c r="C4571" s="5" t="s">
        <v>13249</v>
      </c>
      <c r="D4571" s="5" t="s">
        <v>468</v>
      </c>
      <c r="E4571" s="5"/>
      <c r="F4571" s="6" t="s">
        <v>13250</v>
      </c>
    </row>
    <row r="4572">
      <c r="A4572" s="5"/>
      <c r="B4572" s="5"/>
      <c r="C4572" s="5" t="s">
        <v>183</v>
      </c>
      <c r="D4572" s="5" t="s">
        <v>468</v>
      </c>
      <c r="E4572" s="5" t="s">
        <v>13251</v>
      </c>
      <c r="F4572" s="6" t="s">
        <v>13252</v>
      </c>
    </row>
    <row r="4573">
      <c r="A4573" s="5"/>
      <c r="B4573" s="5"/>
      <c r="C4573" s="5" t="s">
        <v>13253</v>
      </c>
      <c r="D4573" s="5" t="s">
        <v>468</v>
      </c>
      <c r="E4573" s="5" t="s">
        <v>13254</v>
      </c>
      <c r="F4573" s="6" t="s">
        <v>13255</v>
      </c>
    </row>
    <row r="4574">
      <c r="A4574" s="5"/>
      <c r="B4574" s="5"/>
      <c r="C4574" s="5" t="s">
        <v>13256</v>
      </c>
      <c r="D4574" s="5" t="s">
        <v>468</v>
      </c>
      <c r="E4574" s="5" t="s">
        <v>13257</v>
      </c>
      <c r="F4574" s="6" t="s">
        <v>13258</v>
      </c>
    </row>
    <row r="4575">
      <c r="A4575" s="5"/>
      <c r="B4575" s="5"/>
      <c r="C4575" s="5" t="s">
        <v>13259</v>
      </c>
      <c r="D4575" s="5" t="s">
        <v>468</v>
      </c>
      <c r="E4575" s="5" t="s">
        <v>13260</v>
      </c>
      <c r="F4575" s="6" t="s">
        <v>13261</v>
      </c>
    </row>
    <row r="4576">
      <c r="A4576" s="5"/>
      <c r="B4576" s="5"/>
      <c r="C4576" s="5" t="s">
        <v>13262</v>
      </c>
      <c r="D4576" s="5" t="s">
        <v>468</v>
      </c>
      <c r="E4576" s="5" t="s">
        <v>7660</v>
      </c>
      <c r="F4576" s="6" t="s">
        <v>13263</v>
      </c>
    </row>
    <row r="4577">
      <c r="A4577" s="5"/>
      <c r="B4577" s="5"/>
      <c r="C4577" s="5" t="s">
        <v>13264</v>
      </c>
      <c r="D4577" s="5" t="s">
        <v>468</v>
      </c>
      <c r="E4577" s="5" t="s">
        <v>13265</v>
      </c>
      <c r="F4577" s="6" t="s">
        <v>13266</v>
      </c>
    </row>
    <row r="4578">
      <c r="A4578" s="5"/>
      <c r="B4578" s="5"/>
      <c r="C4578" s="5" t="s">
        <v>13267</v>
      </c>
      <c r="D4578" s="5" t="s">
        <v>468</v>
      </c>
      <c r="E4578" s="5" t="s">
        <v>13268</v>
      </c>
      <c r="F4578" s="6" t="s">
        <v>13269</v>
      </c>
    </row>
    <row r="4579">
      <c r="A4579" s="5"/>
      <c r="B4579" s="5"/>
      <c r="C4579" s="5" t="s">
        <v>13270</v>
      </c>
      <c r="D4579" s="5" t="s">
        <v>468</v>
      </c>
      <c r="E4579" s="5" t="s">
        <v>13271</v>
      </c>
      <c r="F4579" s="6" t="s">
        <v>13272</v>
      </c>
    </row>
    <row r="4580">
      <c r="A4580" s="5"/>
      <c r="B4580" s="5"/>
      <c r="C4580" s="5" t="s">
        <v>13273</v>
      </c>
      <c r="D4580" s="5" t="s">
        <v>468</v>
      </c>
      <c r="E4580" s="5" t="s">
        <v>13274</v>
      </c>
      <c r="F4580" s="6" t="s">
        <v>13275</v>
      </c>
    </row>
    <row r="4581">
      <c r="A4581" s="5"/>
      <c r="B4581" s="5"/>
      <c r="C4581" s="5" t="s">
        <v>13276</v>
      </c>
      <c r="D4581" s="5" t="s">
        <v>468</v>
      </c>
      <c r="E4581" s="5" t="s">
        <v>13277</v>
      </c>
      <c r="F4581" s="6" t="s">
        <v>13278</v>
      </c>
    </row>
    <row r="4582">
      <c r="A4582" s="5"/>
      <c r="B4582" s="5"/>
      <c r="C4582" s="5" t="s">
        <v>13279</v>
      </c>
      <c r="D4582" s="5" t="s">
        <v>468</v>
      </c>
      <c r="E4582" s="5" t="s">
        <v>13280</v>
      </c>
      <c r="F4582" s="6" t="s">
        <v>13281</v>
      </c>
    </row>
    <row r="4583">
      <c r="A4583" s="5"/>
      <c r="B4583" s="5"/>
      <c r="C4583" s="5" t="s">
        <v>13282</v>
      </c>
      <c r="D4583" s="5" t="s">
        <v>468</v>
      </c>
      <c r="E4583" s="5" t="s">
        <v>13283</v>
      </c>
      <c r="F4583" s="6" t="s">
        <v>13284</v>
      </c>
    </row>
    <row r="4584">
      <c r="A4584" s="5"/>
      <c r="B4584" s="5"/>
      <c r="C4584" s="5" t="s">
        <v>13285</v>
      </c>
      <c r="D4584" s="5" t="s">
        <v>468</v>
      </c>
      <c r="E4584" s="5" t="s">
        <v>13286</v>
      </c>
      <c r="F4584" s="6" t="s">
        <v>13287</v>
      </c>
    </row>
    <row r="4585">
      <c r="A4585" s="5"/>
      <c r="B4585" s="5"/>
      <c r="C4585" s="5" t="s">
        <v>13288</v>
      </c>
      <c r="D4585" s="5" t="s">
        <v>468</v>
      </c>
      <c r="E4585" s="5" t="s">
        <v>13289</v>
      </c>
      <c r="F4585" s="6" t="s">
        <v>13290</v>
      </c>
    </row>
    <row r="4586">
      <c r="A4586" s="5"/>
      <c r="B4586" s="5"/>
      <c r="C4586" s="5" t="s">
        <v>13291</v>
      </c>
      <c r="D4586" s="5" t="s">
        <v>468</v>
      </c>
      <c r="E4586" s="5" t="s">
        <v>7660</v>
      </c>
      <c r="F4586" s="6" t="s">
        <v>13292</v>
      </c>
    </row>
    <row r="4587">
      <c r="A4587" s="5"/>
      <c r="B4587" s="5"/>
      <c r="C4587" s="5" t="s">
        <v>13293</v>
      </c>
      <c r="D4587" s="5" t="s">
        <v>468</v>
      </c>
      <c r="E4587" s="5"/>
      <c r="F4587" s="6" t="s">
        <v>13294</v>
      </c>
    </row>
    <row r="4588">
      <c r="A4588" s="5"/>
      <c r="B4588" s="5"/>
      <c r="C4588" s="5" t="s">
        <v>13295</v>
      </c>
      <c r="D4588" s="5" t="s">
        <v>468</v>
      </c>
      <c r="E4588" s="5" t="s">
        <v>13296</v>
      </c>
      <c r="F4588" s="6" t="s">
        <v>13297</v>
      </c>
    </row>
    <row r="4589">
      <c r="A4589" s="5"/>
      <c r="B4589" s="5"/>
      <c r="C4589" s="5" t="s">
        <v>13298</v>
      </c>
      <c r="D4589" s="5" t="s">
        <v>468</v>
      </c>
      <c r="E4589" s="5" t="s">
        <v>13299</v>
      </c>
      <c r="F4589" s="6" t="s">
        <v>13300</v>
      </c>
    </row>
    <row r="4590">
      <c r="A4590" s="5"/>
      <c r="B4590" s="5"/>
      <c r="C4590" s="5" t="s">
        <v>13301</v>
      </c>
      <c r="D4590" s="5" t="s">
        <v>468</v>
      </c>
      <c r="E4590" s="5" t="s">
        <v>13302</v>
      </c>
      <c r="F4590" s="6" t="s">
        <v>13303</v>
      </c>
    </row>
    <row r="4591">
      <c r="A4591" s="5"/>
      <c r="B4591" s="5"/>
      <c r="C4591" s="5" t="s">
        <v>13304</v>
      </c>
      <c r="D4591" s="5" t="s">
        <v>468</v>
      </c>
      <c r="E4591" s="5" t="s">
        <v>13305</v>
      </c>
      <c r="F4591" s="6" t="s">
        <v>13306</v>
      </c>
    </row>
    <row r="4592">
      <c r="A4592" s="5"/>
      <c r="B4592" s="5"/>
      <c r="C4592" s="5" t="s">
        <v>13307</v>
      </c>
      <c r="D4592" s="5" t="s">
        <v>468</v>
      </c>
      <c r="E4592" s="5" t="s">
        <v>13308</v>
      </c>
      <c r="F4592" s="6" t="s">
        <v>13309</v>
      </c>
    </row>
    <row r="4593">
      <c r="A4593" s="5"/>
      <c r="B4593" s="5"/>
      <c r="C4593" s="5" t="s">
        <v>13310</v>
      </c>
      <c r="D4593" s="5" t="s">
        <v>468</v>
      </c>
      <c r="E4593" s="5" t="s">
        <v>13311</v>
      </c>
      <c r="F4593" s="6" t="s">
        <v>13312</v>
      </c>
    </row>
    <row r="4594">
      <c r="A4594" s="5"/>
      <c r="B4594" s="5"/>
      <c r="C4594" s="5" t="s">
        <v>13313</v>
      </c>
      <c r="D4594" s="5" t="s">
        <v>468</v>
      </c>
      <c r="E4594" s="5" t="s">
        <v>13314</v>
      </c>
      <c r="F4594" s="6" t="s">
        <v>13315</v>
      </c>
    </row>
    <row r="4595">
      <c r="A4595" s="5"/>
      <c r="B4595" s="5"/>
      <c r="C4595" s="5" t="s">
        <v>13316</v>
      </c>
      <c r="D4595" s="5" t="s">
        <v>468</v>
      </c>
      <c r="E4595" s="5" t="s">
        <v>13317</v>
      </c>
      <c r="F4595" s="6" t="s">
        <v>13318</v>
      </c>
    </row>
    <row r="4596">
      <c r="A4596" s="5"/>
      <c r="B4596" s="5"/>
      <c r="C4596" s="5" t="s">
        <v>13319</v>
      </c>
      <c r="D4596" s="5" t="s">
        <v>468</v>
      </c>
      <c r="E4596" s="5" t="s">
        <v>13320</v>
      </c>
      <c r="F4596" s="6" t="s">
        <v>13321</v>
      </c>
    </row>
    <row r="4597">
      <c r="A4597" s="5"/>
      <c r="B4597" s="5"/>
      <c r="C4597" s="5" t="s">
        <v>13322</v>
      </c>
      <c r="D4597" s="5" t="s">
        <v>468</v>
      </c>
      <c r="E4597" s="5" t="s">
        <v>13323</v>
      </c>
      <c r="F4597" s="6" t="s">
        <v>13324</v>
      </c>
    </row>
    <row r="4598">
      <c r="A4598" s="5"/>
      <c r="B4598" s="5"/>
      <c r="C4598" s="5" t="s">
        <v>13325</v>
      </c>
      <c r="D4598" s="5" t="s">
        <v>468</v>
      </c>
      <c r="E4598" s="5" t="s">
        <v>13326</v>
      </c>
      <c r="F4598" s="6" t="s">
        <v>13327</v>
      </c>
    </row>
    <row r="4599">
      <c r="A4599" s="5"/>
      <c r="B4599" s="5"/>
      <c r="C4599" s="5" t="s">
        <v>13328</v>
      </c>
      <c r="D4599" s="5" t="s">
        <v>468</v>
      </c>
      <c r="E4599" s="5" t="s">
        <v>3874</v>
      </c>
      <c r="F4599" s="6" t="s">
        <v>13329</v>
      </c>
    </row>
    <row r="4600">
      <c r="A4600" s="5"/>
      <c r="B4600" s="5"/>
      <c r="C4600" s="5" t="s">
        <v>13330</v>
      </c>
      <c r="D4600" s="5" t="s">
        <v>468</v>
      </c>
      <c r="E4600" s="5" t="s">
        <v>13331</v>
      </c>
      <c r="F4600" s="6" t="s">
        <v>13332</v>
      </c>
    </row>
    <row r="4601">
      <c r="A4601" s="5"/>
      <c r="B4601" s="5"/>
      <c r="C4601" s="5" t="s">
        <v>13333</v>
      </c>
      <c r="D4601" s="5" t="s">
        <v>468</v>
      </c>
      <c r="E4601" s="5" t="s">
        <v>13334</v>
      </c>
      <c r="F4601" s="6" t="s">
        <v>13335</v>
      </c>
    </row>
    <row r="4602">
      <c r="A4602" s="5"/>
      <c r="B4602" s="5"/>
      <c r="C4602" s="5" t="s">
        <v>13336</v>
      </c>
      <c r="D4602" s="5" t="s">
        <v>468</v>
      </c>
      <c r="E4602" s="5" t="s">
        <v>13337</v>
      </c>
      <c r="F4602" s="6" t="s">
        <v>13338</v>
      </c>
    </row>
    <row r="4603">
      <c r="A4603" s="5"/>
      <c r="B4603" s="5"/>
      <c r="C4603" s="5" t="s">
        <v>13339</v>
      </c>
      <c r="D4603" s="5" t="s">
        <v>468</v>
      </c>
      <c r="E4603" s="5" t="s">
        <v>13340</v>
      </c>
      <c r="F4603" s="6" t="s">
        <v>13341</v>
      </c>
    </row>
    <row r="4604">
      <c r="A4604" s="5"/>
      <c r="B4604" s="5"/>
      <c r="C4604" s="5" t="s">
        <v>13342</v>
      </c>
      <c r="D4604" s="5" t="s">
        <v>468</v>
      </c>
      <c r="E4604" s="5"/>
      <c r="F4604" s="6" t="s">
        <v>13343</v>
      </c>
    </row>
    <row r="4605">
      <c r="A4605" s="5"/>
      <c r="B4605" s="5"/>
      <c r="C4605" s="5" t="s">
        <v>13344</v>
      </c>
      <c r="D4605" s="5" t="s">
        <v>468</v>
      </c>
      <c r="E4605" s="5" t="s">
        <v>13345</v>
      </c>
      <c r="F4605" s="6" t="s">
        <v>13346</v>
      </c>
    </row>
    <row r="4606">
      <c r="A4606" s="5"/>
      <c r="B4606" s="5"/>
      <c r="C4606" s="5" t="s">
        <v>13347</v>
      </c>
      <c r="D4606" s="5" t="s">
        <v>468</v>
      </c>
      <c r="E4606" s="5" t="s">
        <v>13348</v>
      </c>
      <c r="F4606" s="6" t="s">
        <v>13349</v>
      </c>
    </row>
    <row r="4607">
      <c r="A4607" s="5"/>
      <c r="B4607" s="5"/>
      <c r="C4607" s="5" t="s">
        <v>13350</v>
      </c>
      <c r="D4607" s="5" t="s">
        <v>468</v>
      </c>
      <c r="E4607" s="5" t="s">
        <v>7263</v>
      </c>
      <c r="F4607" s="6" t="s">
        <v>13351</v>
      </c>
    </row>
    <row r="4608">
      <c r="A4608" s="5"/>
      <c r="B4608" s="5"/>
      <c r="C4608" s="5" t="s">
        <v>13352</v>
      </c>
      <c r="D4608" s="5" t="s">
        <v>468</v>
      </c>
      <c r="E4608" s="5" t="s">
        <v>13353</v>
      </c>
      <c r="F4608" s="6" t="s">
        <v>13354</v>
      </c>
    </row>
    <row r="4609">
      <c r="A4609" s="5"/>
      <c r="B4609" s="5"/>
      <c r="C4609" s="5" t="s">
        <v>13355</v>
      </c>
      <c r="D4609" s="5" t="s">
        <v>468</v>
      </c>
      <c r="E4609" s="5"/>
      <c r="F4609" s="6" t="s">
        <v>13356</v>
      </c>
    </row>
    <row r="4610">
      <c r="A4610" s="5"/>
      <c r="B4610" s="5"/>
      <c r="C4610" s="5" t="s">
        <v>13357</v>
      </c>
      <c r="D4610" s="5" t="s">
        <v>468</v>
      </c>
      <c r="E4610" s="5" t="s">
        <v>13358</v>
      </c>
      <c r="F4610" s="6" t="s">
        <v>13359</v>
      </c>
    </row>
    <row r="4611">
      <c r="A4611" s="5"/>
      <c r="B4611" s="5"/>
      <c r="C4611" s="5" t="s">
        <v>13360</v>
      </c>
      <c r="D4611" s="5" t="s">
        <v>468</v>
      </c>
      <c r="E4611" s="5"/>
      <c r="F4611" s="6" t="s">
        <v>13361</v>
      </c>
    </row>
    <row r="4612">
      <c r="A4612" s="5"/>
      <c r="B4612" s="5"/>
      <c r="C4612" s="5" t="s">
        <v>13362</v>
      </c>
      <c r="D4612" s="5" t="s">
        <v>458</v>
      </c>
      <c r="E4612" s="5" t="s">
        <v>13363</v>
      </c>
      <c r="F4612" s="6" t="s">
        <v>13364</v>
      </c>
    </row>
    <row r="4613">
      <c r="A4613" s="5"/>
      <c r="B4613" s="5"/>
      <c r="C4613" s="5" t="s">
        <v>13365</v>
      </c>
      <c r="D4613" s="5" t="s">
        <v>468</v>
      </c>
      <c r="E4613" s="5" t="s">
        <v>13366</v>
      </c>
      <c r="F4613" s="6" t="s">
        <v>13367</v>
      </c>
    </row>
    <row r="4614">
      <c r="A4614" s="5"/>
      <c r="B4614" s="5"/>
      <c r="C4614" s="5" t="s">
        <v>13368</v>
      </c>
      <c r="D4614" s="5" t="s">
        <v>468</v>
      </c>
      <c r="E4614" s="5" t="s">
        <v>13369</v>
      </c>
      <c r="F4614" s="6" t="s">
        <v>13370</v>
      </c>
    </row>
    <row r="4615">
      <c r="A4615" s="5"/>
      <c r="B4615" s="5"/>
      <c r="C4615" s="5" t="s">
        <v>13371</v>
      </c>
      <c r="D4615" s="5" t="s">
        <v>468</v>
      </c>
      <c r="E4615" s="5" t="s">
        <v>13372</v>
      </c>
      <c r="F4615" s="6" t="s">
        <v>13373</v>
      </c>
    </row>
    <row r="4616">
      <c r="A4616" s="5"/>
      <c r="B4616" s="5"/>
      <c r="C4616" s="5" t="s">
        <v>13374</v>
      </c>
      <c r="D4616" s="5" t="s">
        <v>468</v>
      </c>
      <c r="E4616" s="5" t="s">
        <v>13375</v>
      </c>
      <c r="F4616" s="6" t="s">
        <v>13376</v>
      </c>
    </row>
    <row r="4617">
      <c r="A4617" s="5"/>
      <c r="B4617" s="5"/>
      <c r="C4617" s="5" t="s">
        <v>13377</v>
      </c>
      <c r="D4617" s="5" t="s">
        <v>468</v>
      </c>
      <c r="E4617" s="5" t="s">
        <v>13378</v>
      </c>
      <c r="F4617" s="6" t="s">
        <v>13379</v>
      </c>
    </row>
    <row r="4618">
      <c r="A4618" s="5"/>
      <c r="B4618" s="5"/>
      <c r="C4618" s="5" t="s">
        <v>13380</v>
      </c>
      <c r="D4618" s="5" t="s">
        <v>468</v>
      </c>
      <c r="E4618" s="5" t="s">
        <v>13381</v>
      </c>
      <c r="F4618" s="6" t="s">
        <v>13382</v>
      </c>
    </row>
    <row r="4619">
      <c r="A4619" s="5"/>
      <c r="B4619" s="5"/>
      <c r="C4619" s="5" t="s">
        <v>13383</v>
      </c>
      <c r="D4619" s="5" t="s">
        <v>468</v>
      </c>
      <c r="E4619" s="5" t="s">
        <v>9689</v>
      </c>
      <c r="F4619" s="6" t="s">
        <v>13384</v>
      </c>
    </row>
    <row r="4620">
      <c r="A4620" s="5"/>
      <c r="B4620" s="5"/>
      <c r="C4620" s="5" t="s">
        <v>13385</v>
      </c>
      <c r="D4620" s="5" t="s">
        <v>468</v>
      </c>
      <c r="E4620" s="5" t="s">
        <v>13386</v>
      </c>
      <c r="F4620" s="6" t="s">
        <v>13387</v>
      </c>
    </row>
    <row r="4621">
      <c r="A4621" s="5"/>
      <c r="B4621" s="5"/>
      <c r="C4621" s="5" t="s">
        <v>13388</v>
      </c>
      <c r="D4621" s="5" t="s">
        <v>468</v>
      </c>
      <c r="E4621" s="5" t="s">
        <v>13389</v>
      </c>
      <c r="F4621" s="6" t="s">
        <v>13390</v>
      </c>
    </row>
    <row r="4622">
      <c r="A4622" s="5"/>
      <c r="B4622" s="5"/>
      <c r="C4622" s="5" t="s">
        <v>13391</v>
      </c>
      <c r="D4622" s="5" t="s">
        <v>468</v>
      </c>
      <c r="E4622" s="5" t="s">
        <v>13392</v>
      </c>
      <c r="F4622" s="6" t="s">
        <v>13393</v>
      </c>
    </row>
    <row r="4623">
      <c r="A4623" s="5"/>
      <c r="B4623" s="5"/>
      <c r="C4623" s="5" t="s">
        <v>13394</v>
      </c>
      <c r="D4623" s="5" t="s">
        <v>458</v>
      </c>
      <c r="E4623" s="5" t="s">
        <v>13395</v>
      </c>
      <c r="F4623" s="6" t="s">
        <v>13396</v>
      </c>
    </row>
    <row r="4624">
      <c r="A4624" s="5"/>
      <c r="B4624" s="5"/>
      <c r="C4624" s="5" t="s">
        <v>13397</v>
      </c>
      <c r="D4624" s="5" t="s">
        <v>468</v>
      </c>
      <c r="E4624" s="5" t="s">
        <v>13398</v>
      </c>
      <c r="F4624" s="6" t="s">
        <v>13399</v>
      </c>
    </row>
    <row r="4625">
      <c r="A4625" s="5"/>
      <c r="B4625" s="5"/>
      <c r="C4625" s="5" t="s">
        <v>13400</v>
      </c>
      <c r="D4625" s="5" t="s">
        <v>468</v>
      </c>
      <c r="E4625" s="5" t="s">
        <v>13401</v>
      </c>
      <c r="F4625" s="6" t="s">
        <v>13402</v>
      </c>
    </row>
    <row r="4626">
      <c r="A4626" s="5"/>
      <c r="B4626" s="5"/>
      <c r="C4626" s="5" t="s">
        <v>13403</v>
      </c>
      <c r="D4626" s="5" t="s">
        <v>468</v>
      </c>
      <c r="E4626" s="5" t="s">
        <v>13404</v>
      </c>
      <c r="F4626" s="6" t="s">
        <v>13405</v>
      </c>
    </row>
    <row r="4627">
      <c r="A4627" s="5"/>
      <c r="B4627" s="5"/>
      <c r="C4627" s="5" t="s">
        <v>13406</v>
      </c>
      <c r="D4627" s="5" t="s">
        <v>468</v>
      </c>
      <c r="E4627" s="5" t="s">
        <v>13407</v>
      </c>
      <c r="F4627" s="6" t="s">
        <v>13408</v>
      </c>
    </row>
    <row r="4628">
      <c r="A4628" s="5"/>
      <c r="B4628" s="5"/>
      <c r="C4628" s="5" t="s">
        <v>13409</v>
      </c>
      <c r="D4628" s="5" t="s">
        <v>468</v>
      </c>
      <c r="E4628" s="5" t="s">
        <v>13410</v>
      </c>
      <c r="F4628" s="6" t="s">
        <v>13411</v>
      </c>
    </row>
    <row r="4629">
      <c r="A4629" s="5"/>
      <c r="B4629" s="5"/>
      <c r="C4629" s="5" t="s">
        <v>13412</v>
      </c>
      <c r="D4629" s="5" t="s">
        <v>468</v>
      </c>
      <c r="E4629" s="5" t="s">
        <v>13413</v>
      </c>
      <c r="F4629" s="6" t="s">
        <v>13414</v>
      </c>
    </row>
    <row r="4630">
      <c r="A4630" s="5"/>
      <c r="B4630" s="5"/>
      <c r="C4630" s="5" t="s">
        <v>13415</v>
      </c>
      <c r="D4630" s="5" t="s">
        <v>468</v>
      </c>
      <c r="E4630" s="5" t="s">
        <v>13416</v>
      </c>
      <c r="F4630" s="6" t="s">
        <v>13417</v>
      </c>
    </row>
    <row r="4631">
      <c r="A4631" s="5"/>
      <c r="B4631" s="5"/>
      <c r="C4631" s="5" t="s">
        <v>13418</v>
      </c>
      <c r="D4631" s="5" t="s">
        <v>468</v>
      </c>
      <c r="E4631" s="5" t="s">
        <v>13419</v>
      </c>
      <c r="F4631" s="6" t="s">
        <v>13420</v>
      </c>
    </row>
    <row r="4632">
      <c r="A4632" s="5"/>
      <c r="B4632" s="5"/>
      <c r="C4632" s="5" t="s">
        <v>13421</v>
      </c>
      <c r="D4632" s="5" t="s">
        <v>468</v>
      </c>
      <c r="E4632" s="5" t="s">
        <v>13422</v>
      </c>
      <c r="F4632" s="6" t="s">
        <v>13423</v>
      </c>
    </row>
    <row r="4633">
      <c r="A4633" s="5"/>
      <c r="B4633" s="5"/>
      <c r="C4633" s="5" t="s">
        <v>13424</v>
      </c>
      <c r="D4633" s="5" t="s">
        <v>468</v>
      </c>
      <c r="E4633" s="5"/>
      <c r="F4633" s="6" t="s">
        <v>13425</v>
      </c>
    </row>
    <row r="4634">
      <c r="A4634" s="5"/>
      <c r="B4634" s="5"/>
      <c r="C4634" s="5" t="s">
        <v>13426</v>
      </c>
      <c r="D4634" s="5" t="s">
        <v>468</v>
      </c>
      <c r="E4634" s="5" t="s">
        <v>13427</v>
      </c>
      <c r="F4634" s="6" t="s">
        <v>13428</v>
      </c>
    </row>
    <row r="4635">
      <c r="A4635" s="5"/>
      <c r="B4635" s="5"/>
      <c r="C4635" s="5" t="s">
        <v>13429</v>
      </c>
      <c r="D4635" s="5" t="s">
        <v>468</v>
      </c>
      <c r="E4635" s="5" t="s">
        <v>13430</v>
      </c>
      <c r="F4635" s="6" t="s">
        <v>13431</v>
      </c>
    </row>
    <row r="4636">
      <c r="A4636" s="5"/>
      <c r="B4636" s="5"/>
      <c r="C4636" s="5" t="s">
        <v>13432</v>
      </c>
      <c r="D4636" s="5" t="s">
        <v>468</v>
      </c>
      <c r="E4636" s="5" t="s">
        <v>13433</v>
      </c>
      <c r="F4636" s="6" t="s">
        <v>13434</v>
      </c>
    </row>
    <row r="4637">
      <c r="A4637" s="5"/>
      <c r="B4637" s="5"/>
      <c r="C4637" s="5" t="s">
        <v>13435</v>
      </c>
      <c r="D4637" s="5" t="s">
        <v>468</v>
      </c>
      <c r="E4637" s="5" t="s">
        <v>13436</v>
      </c>
      <c r="F4637" s="6" t="s">
        <v>13437</v>
      </c>
    </row>
    <row r="4638">
      <c r="A4638" s="5"/>
      <c r="B4638" s="5"/>
      <c r="C4638" s="5" t="s">
        <v>13438</v>
      </c>
      <c r="D4638" s="5" t="s">
        <v>468</v>
      </c>
      <c r="E4638" s="5" t="s">
        <v>6056</v>
      </c>
      <c r="F4638" s="6" t="s">
        <v>13439</v>
      </c>
    </row>
    <row r="4639">
      <c r="A4639" s="5"/>
      <c r="B4639" s="5"/>
      <c r="C4639" s="5" t="s">
        <v>13440</v>
      </c>
      <c r="D4639" s="5" t="s">
        <v>468</v>
      </c>
      <c r="E4639" s="5" t="s">
        <v>13441</v>
      </c>
      <c r="F4639" s="6" t="s">
        <v>13442</v>
      </c>
    </row>
    <row r="4640">
      <c r="A4640" s="5"/>
      <c r="B4640" s="5"/>
      <c r="C4640" s="5" t="s">
        <v>13443</v>
      </c>
      <c r="D4640" s="5" t="s">
        <v>468</v>
      </c>
      <c r="E4640" s="5" t="s">
        <v>13444</v>
      </c>
      <c r="F4640" s="6" t="s">
        <v>13445</v>
      </c>
    </row>
    <row r="4641">
      <c r="A4641" s="5"/>
      <c r="B4641" s="5"/>
      <c r="C4641" s="5" t="s">
        <v>13446</v>
      </c>
      <c r="D4641" s="5" t="s">
        <v>468</v>
      </c>
      <c r="E4641" s="5" t="s">
        <v>13447</v>
      </c>
      <c r="F4641" s="6" t="s">
        <v>13448</v>
      </c>
    </row>
    <row r="4642">
      <c r="A4642" s="5"/>
      <c r="B4642" s="5"/>
      <c r="C4642" s="5" t="s">
        <v>13449</v>
      </c>
      <c r="D4642" s="5" t="s">
        <v>468</v>
      </c>
      <c r="E4642" s="5" t="s">
        <v>13450</v>
      </c>
      <c r="F4642" s="6" t="s">
        <v>13451</v>
      </c>
    </row>
    <row r="4643">
      <c r="A4643" s="5"/>
      <c r="B4643" s="5"/>
      <c r="C4643" s="5" t="s">
        <v>13452</v>
      </c>
      <c r="D4643" s="5" t="s">
        <v>468</v>
      </c>
      <c r="E4643" s="5"/>
      <c r="F4643" s="6" t="s">
        <v>13453</v>
      </c>
    </row>
    <row r="4644">
      <c r="A4644" s="5"/>
      <c r="B4644" s="5"/>
      <c r="C4644" s="5" t="s">
        <v>13454</v>
      </c>
      <c r="D4644" s="5" t="s">
        <v>468</v>
      </c>
      <c r="E4644" s="5"/>
      <c r="F4644" s="6" t="s">
        <v>13455</v>
      </c>
    </row>
    <row r="4645">
      <c r="A4645" s="5"/>
      <c r="B4645" s="5"/>
      <c r="C4645" s="5" t="s">
        <v>13456</v>
      </c>
      <c r="D4645" s="5" t="s">
        <v>458</v>
      </c>
      <c r="E4645" s="5" t="s">
        <v>13457</v>
      </c>
      <c r="F4645" s="6" t="s">
        <v>13458</v>
      </c>
    </row>
    <row r="4646">
      <c r="A4646" s="5"/>
      <c r="B4646" s="5"/>
      <c r="C4646" s="5" t="s">
        <v>13459</v>
      </c>
      <c r="D4646" s="5" t="s">
        <v>468</v>
      </c>
      <c r="E4646" s="5" t="s">
        <v>13460</v>
      </c>
      <c r="F4646" s="6" t="s">
        <v>13461</v>
      </c>
    </row>
    <row r="4647">
      <c r="A4647" s="5"/>
      <c r="B4647" s="5"/>
      <c r="C4647" s="5" t="s">
        <v>13462</v>
      </c>
      <c r="D4647" s="5" t="s">
        <v>468</v>
      </c>
      <c r="E4647" s="5" t="s">
        <v>13463</v>
      </c>
      <c r="F4647" s="6" t="s">
        <v>13464</v>
      </c>
    </row>
    <row r="4648">
      <c r="A4648" s="5"/>
      <c r="B4648" s="5"/>
      <c r="C4648" s="5" t="s">
        <v>13465</v>
      </c>
      <c r="D4648" s="5" t="s">
        <v>468</v>
      </c>
      <c r="E4648" s="5"/>
      <c r="F4648" s="6" t="s">
        <v>13466</v>
      </c>
    </row>
    <row r="4649">
      <c r="A4649" s="5"/>
      <c r="B4649" s="5"/>
      <c r="C4649" s="5" t="s">
        <v>13467</v>
      </c>
      <c r="D4649" s="5" t="s">
        <v>468</v>
      </c>
      <c r="E4649" s="5" t="s">
        <v>5113</v>
      </c>
      <c r="F4649" s="6" t="s">
        <v>13468</v>
      </c>
    </row>
    <row r="4650">
      <c r="A4650" s="5"/>
      <c r="B4650" s="5"/>
      <c r="C4650" s="5" t="s">
        <v>13469</v>
      </c>
      <c r="D4650" s="5" t="s">
        <v>468</v>
      </c>
      <c r="E4650" s="5" t="s">
        <v>13470</v>
      </c>
      <c r="F4650" s="6" t="s">
        <v>13471</v>
      </c>
    </row>
    <row r="4651">
      <c r="A4651" s="5"/>
      <c r="B4651" s="5"/>
      <c r="C4651" s="5" t="s">
        <v>13472</v>
      </c>
      <c r="D4651" s="5" t="s">
        <v>468</v>
      </c>
      <c r="E4651" s="5" t="s">
        <v>13473</v>
      </c>
      <c r="F4651" s="6" t="s">
        <v>13474</v>
      </c>
    </row>
    <row r="4652">
      <c r="A4652" s="5"/>
      <c r="B4652" s="5"/>
      <c r="C4652" s="5" t="s">
        <v>13475</v>
      </c>
      <c r="D4652" s="5" t="s">
        <v>468</v>
      </c>
      <c r="E4652" s="5" t="s">
        <v>13476</v>
      </c>
      <c r="F4652" s="6" t="s">
        <v>13477</v>
      </c>
    </row>
    <row r="4653">
      <c r="A4653" s="5"/>
      <c r="B4653" s="5"/>
      <c r="C4653" s="5" t="s">
        <v>13478</v>
      </c>
      <c r="D4653" s="5" t="s">
        <v>468</v>
      </c>
      <c r="E4653" s="5" t="s">
        <v>13479</v>
      </c>
      <c r="F4653" s="6" t="s">
        <v>13480</v>
      </c>
    </row>
    <row r="4654">
      <c r="A4654" s="5"/>
      <c r="B4654" s="5"/>
      <c r="C4654" s="5" t="s">
        <v>13481</v>
      </c>
      <c r="D4654" s="5" t="s">
        <v>468</v>
      </c>
      <c r="E4654" s="5"/>
      <c r="F4654" s="6" t="s">
        <v>13482</v>
      </c>
    </row>
    <row r="4655">
      <c r="A4655" s="5"/>
      <c r="B4655" s="5"/>
      <c r="C4655" s="5" t="s">
        <v>13483</v>
      </c>
      <c r="D4655" s="5" t="s">
        <v>468</v>
      </c>
      <c r="E4655" s="5" t="s">
        <v>12741</v>
      </c>
      <c r="F4655" s="6" t="s">
        <v>13484</v>
      </c>
    </row>
    <row r="4656">
      <c r="A4656" s="5"/>
      <c r="B4656" s="5"/>
      <c r="C4656" s="5" t="s">
        <v>13485</v>
      </c>
      <c r="D4656" s="5" t="s">
        <v>468</v>
      </c>
      <c r="E4656" s="5" t="s">
        <v>13486</v>
      </c>
      <c r="F4656" s="6" t="s">
        <v>13487</v>
      </c>
    </row>
    <row r="4657">
      <c r="A4657" s="5"/>
      <c r="B4657" s="5"/>
      <c r="C4657" s="5" t="s">
        <v>13488</v>
      </c>
      <c r="D4657" s="5" t="s">
        <v>468</v>
      </c>
      <c r="E4657" s="5" t="s">
        <v>13489</v>
      </c>
      <c r="F4657" s="6" t="s">
        <v>13490</v>
      </c>
    </row>
    <row r="4658">
      <c r="A4658" s="5"/>
      <c r="B4658" s="5"/>
      <c r="C4658" s="5" t="s">
        <v>13491</v>
      </c>
      <c r="D4658" s="5" t="s">
        <v>468</v>
      </c>
      <c r="E4658" s="5" t="s">
        <v>13492</v>
      </c>
      <c r="F4658" s="6" t="s">
        <v>13493</v>
      </c>
    </row>
    <row r="4659">
      <c r="A4659" s="5"/>
      <c r="B4659" s="5"/>
      <c r="C4659" s="5" t="s">
        <v>13494</v>
      </c>
      <c r="D4659" s="5" t="s">
        <v>468</v>
      </c>
      <c r="E4659" s="5" t="s">
        <v>13495</v>
      </c>
      <c r="F4659" s="6" t="s">
        <v>13496</v>
      </c>
    </row>
    <row r="4660">
      <c r="A4660" s="5"/>
      <c r="B4660" s="5"/>
      <c r="C4660" s="5" t="s">
        <v>13497</v>
      </c>
      <c r="D4660" s="5" t="s">
        <v>468</v>
      </c>
      <c r="E4660" s="5" t="s">
        <v>13498</v>
      </c>
      <c r="F4660" s="6" t="s">
        <v>13499</v>
      </c>
    </row>
    <row r="4661">
      <c r="A4661" s="5"/>
      <c r="B4661" s="5"/>
      <c r="C4661" s="5" t="s">
        <v>13500</v>
      </c>
      <c r="D4661" s="5" t="s">
        <v>468</v>
      </c>
      <c r="E4661" s="5" t="s">
        <v>10319</v>
      </c>
      <c r="F4661" s="6" t="s">
        <v>13501</v>
      </c>
    </row>
    <row r="4662">
      <c r="A4662" s="5"/>
      <c r="B4662" s="5"/>
      <c r="C4662" s="5" t="s">
        <v>13502</v>
      </c>
      <c r="D4662" s="5" t="s">
        <v>468</v>
      </c>
      <c r="E4662" s="5"/>
      <c r="F4662" s="6" t="s">
        <v>13503</v>
      </c>
    </row>
    <row r="4663">
      <c r="A4663" s="5"/>
      <c r="B4663" s="5"/>
      <c r="C4663" s="5" t="s">
        <v>13504</v>
      </c>
      <c r="D4663" s="5" t="s">
        <v>4620</v>
      </c>
      <c r="E4663" s="5"/>
      <c r="F4663" s="6" t="s">
        <v>13505</v>
      </c>
    </row>
    <row r="4664">
      <c r="A4664" s="5"/>
      <c r="B4664" s="5"/>
      <c r="C4664" s="5" t="s">
        <v>13506</v>
      </c>
      <c r="D4664" s="5" t="s">
        <v>468</v>
      </c>
      <c r="E4664" s="5" t="s">
        <v>13507</v>
      </c>
      <c r="F4664" s="6" t="s">
        <v>13508</v>
      </c>
    </row>
    <row r="4665">
      <c r="A4665" s="5"/>
      <c r="B4665" s="5"/>
      <c r="C4665" s="5" t="s">
        <v>13509</v>
      </c>
      <c r="D4665" s="5" t="s">
        <v>468</v>
      </c>
      <c r="E4665" s="5"/>
      <c r="F4665" s="6" t="s">
        <v>13510</v>
      </c>
    </row>
    <row r="4666">
      <c r="A4666" s="5"/>
      <c r="B4666" s="5"/>
      <c r="C4666" s="5" t="s">
        <v>13511</v>
      </c>
      <c r="D4666" s="5" t="s">
        <v>468</v>
      </c>
      <c r="E4666" s="5" t="s">
        <v>13512</v>
      </c>
      <c r="F4666" s="6" t="s">
        <v>13513</v>
      </c>
    </row>
    <row r="4667">
      <c r="A4667" s="5"/>
      <c r="B4667" s="5"/>
      <c r="C4667" s="5" t="s">
        <v>13514</v>
      </c>
      <c r="D4667" s="5" t="s">
        <v>468</v>
      </c>
      <c r="E4667" s="5" t="s">
        <v>13515</v>
      </c>
      <c r="F4667" s="6" t="s">
        <v>13516</v>
      </c>
    </row>
    <row r="4668">
      <c r="A4668" s="5"/>
      <c r="B4668" s="5"/>
      <c r="C4668" s="5" t="s">
        <v>13517</v>
      </c>
      <c r="D4668" s="5" t="s">
        <v>468</v>
      </c>
      <c r="E4668" s="5"/>
      <c r="F4668" s="6" t="s">
        <v>13518</v>
      </c>
    </row>
    <row r="4669">
      <c r="A4669" s="5"/>
      <c r="B4669" s="5"/>
      <c r="C4669" s="5" t="s">
        <v>13519</v>
      </c>
      <c r="D4669" s="5" t="s">
        <v>468</v>
      </c>
      <c r="E4669" s="5"/>
      <c r="F4669" s="6" t="s">
        <v>13520</v>
      </c>
    </row>
    <row r="4670">
      <c r="A4670" s="5"/>
      <c r="B4670" s="5"/>
      <c r="C4670" s="5" t="s">
        <v>13521</v>
      </c>
      <c r="D4670" s="5" t="s">
        <v>468</v>
      </c>
      <c r="E4670" s="5" t="s">
        <v>13522</v>
      </c>
      <c r="F4670" s="6" t="s">
        <v>13523</v>
      </c>
    </row>
    <row r="4671">
      <c r="A4671" s="5"/>
      <c r="B4671" s="5"/>
      <c r="C4671" s="5" t="s">
        <v>13524</v>
      </c>
      <c r="D4671" s="5" t="s">
        <v>468</v>
      </c>
      <c r="E4671" s="5" t="s">
        <v>8652</v>
      </c>
      <c r="F4671" s="6" t="s">
        <v>13525</v>
      </c>
    </row>
    <row r="4672">
      <c r="A4672" s="5"/>
      <c r="B4672" s="5"/>
      <c r="C4672" s="5" t="s">
        <v>13526</v>
      </c>
      <c r="D4672" s="5" t="s">
        <v>468</v>
      </c>
      <c r="E4672" s="5"/>
      <c r="F4672" s="6" t="s">
        <v>13527</v>
      </c>
    </row>
    <row r="4673">
      <c r="A4673" s="5"/>
      <c r="B4673" s="5"/>
      <c r="C4673" s="5" t="s">
        <v>13528</v>
      </c>
      <c r="D4673" s="5" t="s">
        <v>468</v>
      </c>
      <c r="E4673" s="5" t="s">
        <v>13529</v>
      </c>
      <c r="F4673" s="6" t="s">
        <v>13530</v>
      </c>
    </row>
    <row r="4674">
      <c r="A4674" s="5"/>
      <c r="B4674" s="5"/>
      <c r="C4674" s="5" t="s">
        <v>13531</v>
      </c>
      <c r="D4674" s="5" t="s">
        <v>468</v>
      </c>
      <c r="E4674" s="5"/>
      <c r="F4674" s="6" t="s">
        <v>13532</v>
      </c>
    </row>
    <row r="4675">
      <c r="A4675" s="5"/>
      <c r="B4675" s="5"/>
      <c r="C4675" s="5" t="s">
        <v>13533</v>
      </c>
      <c r="D4675" s="5" t="s">
        <v>468</v>
      </c>
      <c r="E4675" s="5" t="s">
        <v>13534</v>
      </c>
      <c r="F4675" s="6" t="s">
        <v>13535</v>
      </c>
    </row>
    <row r="4676">
      <c r="A4676" s="5"/>
      <c r="B4676" s="5"/>
      <c r="C4676" s="5" t="s">
        <v>13536</v>
      </c>
      <c r="D4676" s="5" t="s">
        <v>468</v>
      </c>
      <c r="E4676" s="5" t="s">
        <v>13537</v>
      </c>
      <c r="F4676" s="6" t="s">
        <v>13538</v>
      </c>
    </row>
    <row r="4677">
      <c r="A4677" s="5"/>
      <c r="B4677" s="5"/>
      <c r="C4677" s="5" t="s">
        <v>13539</v>
      </c>
      <c r="D4677" s="5" t="s">
        <v>468</v>
      </c>
      <c r="E4677" s="5" t="s">
        <v>13540</v>
      </c>
      <c r="F4677" s="6" t="s">
        <v>13541</v>
      </c>
    </row>
    <row r="4678">
      <c r="A4678" s="5"/>
      <c r="B4678" s="5"/>
      <c r="C4678" s="5" t="s">
        <v>13542</v>
      </c>
      <c r="D4678" s="5" t="s">
        <v>468</v>
      </c>
      <c r="E4678" s="5" t="s">
        <v>10667</v>
      </c>
      <c r="F4678" s="6" t="s">
        <v>13543</v>
      </c>
    </row>
    <row r="4679">
      <c r="A4679" s="5"/>
      <c r="B4679" s="5"/>
      <c r="C4679" s="5" t="s">
        <v>13544</v>
      </c>
      <c r="D4679" s="5" t="s">
        <v>468</v>
      </c>
      <c r="E4679" s="5" t="s">
        <v>13545</v>
      </c>
      <c r="F4679" s="6" t="s">
        <v>13546</v>
      </c>
    </row>
    <row r="4680">
      <c r="A4680" s="5"/>
      <c r="B4680" s="5"/>
      <c r="C4680" s="5" t="s">
        <v>13547</v>
      </c>
      <c r="D4680" s="5" t="s">
        <v>468</v>
      </c>
      <c r="E4680" s="5" t="s">
        <v>13548</v>
      </c>
      <c r="F4680" s="6" t="s">
        <v>13549</v>
      </c>
    </row>
    <row r="4681">
      <c r="A4681" s="5"/>
      <c r="B4681" s="5"/>
      <c r="C4681" s="5" t="s">
        <v>13550</v>
      </c>
      <c r="D4681" s="5" t="s">
        <v>468</v>
      </c>
      <c r="E4681" s="5" t="s">
        <v>13551</v>
      </c>
      <c r="F4681" s="6" t="s">
        <v>13552</v>
      </c>
    </row>
    <row r="4682">
      <c r="A4682" s="5"/>
      <c r="B4682" s="5"/>
      <c r="C4682" s="5" t="s">
        <v>13553</v>
      </c>
      <c r="D4682" s="5" t="s">
        <v>468</v>
      </c>
      <c r="E4682" s="5" t="s">
        <v>675</v>
      </c>
      <c r="F4682" s="6" t="s">
        <v>13554</v>
      </c>
    </row>
    <row r="4683">
      <c r="A4683" s="5"/>
      <c r="B4683" s="5"/>
      <c r="C4683" s="5" t="s">
        <v>13555</v>
      </c>
      <c r="D4683" s="5" t="s">
        <v>468</v>
      </c>
      <c r="E4683" s="5" t="s">
        <v>13556</v>
      </c>
      <c r="F4683" s="6" t="s">
        <v>13557</v>
      </c>
    </row>
    <row r="4684">
      <c r="A4684" s="5"/>
      <c r="B4684" s="5"/>
      <c r="C4684" s="5" t="s">
        <v>13558</v>
      </c>
      <c r="D4684" s="5" t="s">
        <v>468</v>
      </c>
      <c r="E4684" s="5" t="s">
        <v>13559</v>
      </c>
      <c r="F4684" s="6" t="s">
        <v>13560</v>
      </c>
    </row>
    <row r="4685">
      <c r="A4685" s="5"/>
      <c r="B4685" s="5"/>
      <c r="C4685" s="5" t="s">
        <v>13561</v>
      </c>
      <c r="D4685" s="5" t="s">
        <v>468</v>
      </c>
      <c r="E4685" s="5" t="s">
        <v>5552</v>
      </c>
      <c r="F4685" s="6" t="s">
        <v>13562</v>
      </c>
    </row>
    <row r="4686">
      <c r="A4686" s="5"/>
      <c r="B4686" s="5"/>
      <c r="C4686" s="5" t="s">
        <v>13563</v>
      </c>
      <c r="D4686" s="5" t="s">
        <v>468</v>
      </c>
      <c r="E4686" s="5" t="s">
        <v>13564</v>
      </c>
      <c r="F4686" s="6" t="s">
        <v>13565</v>
      </c>
    </row>
    <row r="4687">
      <c r="A4687" s="5"/>
      <c r="B4687" s="5"/>
      <c r="C4687" s="5" t="s">
        <v>13566</v>
      </c>
      <c r="D4687" s="5" t="s">
        <v>468</v>
      </c>
      <c r="E4687" s="5" t="s">
        <v>13567</v>
      </c>
      <c r="F4687" s="6" t="s">
        <v>13568</v>
      </c>
    </row>
    <row r="4688">
      <c r="A4688" s="5"/>
      <c r="B4688" s="5"/>
      <c r="C4688" s="5" t="s">
        <v>13569</v>
      </c>
      <c r="D4688" s="5" t="s">
        <v>468</v>
      </c>
      <c r="E4688" s="5"/>
      <c r="F4688" s="6" t="s">
        <v>13570</v>
      </c>
    </row>
    <row r="4689">
      <c r="A4689" s="5"/>
      <c r="B4689" s="5"/>
      <c r="C4689" s="5" t="s">
        <v>13571</v>
      </c>
      <c r="D4689" s="5" t="s">
        <v>468</v>
      </c>
      <c r="E4689" s="5" t="s">
        <v>13572</v>
      </c>
      <c r="F4689" s="6" t="s">
        <v>13573</v>
      </c>
    </row>
    <row r="4690">
      <c r="A4690" s="5"/>
      <c r="B4690" s="5"/>
      <c r="C4690" s="5" t="s">
        <v>13574</v>
      </c>
      <c r="D4690" s="5" t="s">
        <v>468</v>
      </c>
      <c r="E4690" s="5" t="s">
        <v>13575</v>
      </c>
      <c r="F4690" s="6" t="s">
        <v>13576</v>
      </c>
    </row>
    <row r="4691">
      <c r="A4691" s="5"/>
      <c r="B4691" s="5"/>
      <c r="C4691" s="5" t="s">
        <v>13577</v>
      </c>
      <c r="D4691" s="5" t="s">
        <v>468</v>
      </c>
      <c r="E4691" s="5" t="s">
        <v>13578</v>
      </c>
      <c r="F4691" s="6" t="s">
        <v>13579</v>
      </c>
    </row>
    <row r="4692">
      <c r="A4692" s="5"/>
      <c r="B4692" s="5"/>
      <c r="C4692" s="5" t="s">
        <v>13580</v>
      </c>
      <c r="D4692" s="5" t="s">
        <v>468</v>
      </c>
      <c r="E4692" s="5" t="s">
        <v>13581</v>
      </c>
      <c r="F4692" s="6" t="s">
        <v>13582</v>
      </c>
    </row>
    <row r="4693">
      <c r="A4693" s="5"/>
      <c r="B4693" s="5"/>
      <c r="C4693" s="5" t="s">
        <v>13583</v>
      </c>
      <c r="D4693" s="5" t="s">
        <v>468</v>
      </c>
      <c r="E4693" s="5"/>
      <c r="F4693" s="6" t="s">
        <v>13584</v>
      </c>
    </row>
    <row r="4694">
      <c r="A4694" s="5"/>
      <c r="B4694" s="5"/>
      <c r="C4694" s="5" t="s">
        <v>13585</v>
      </c>
      <c r="D4694" s="5" t="s">
        <v>468</v>
      </c>
      <c r="E4694" s="5" t="s">
        <v>13586</v>
      </c>
      <c r="F4694" s="6" t="s">
        <v>13587</v>
      </c>
    </row>
    <row r="4695">
      <c r="A4695" s="5"/>
      <c r="B4695" s="5"/>
      <c r="C4695" s="5" t="s">
        <v>13588</v>
      </c>
      <c r="D4695" s="5" t="s">
        <v>468</v>
      </c>
      <c r="E4695" s="5" t="s">
        <v>11148</v>
      </c>
      <c r="F4695" s="6" t="s">
        <v>13589</v>
      </c>
    </row>
    <row r="4696">
      <c r="A4696" s="5"/>
      <c r="B4696" s="5"/>
      <c r="C4696" s="5" t="s">
        <v>13590</v>
      </c>
      <c r="D4696" s="5" t="s">
        <v>468</v>
      </c>
      <c r="E4696" s="5" t="s">
        <v>13591</v>
      </c>
      <c r="F4696" s="6" t="s">
        <v>13592</v>
      </c>
    </row>
    <row r="4697">
      <c r="A4697" s="5"/>
      <c r="B4697" s="5"/>
      <c r="C4697" s="5" t="s">
        <v>13593</v>
      </c>
      <c r="D4697" s="5" t="s">
        <v>468</v>
      </c>
      <c r="E4697" s="5" t="s">
        <v>13594</v>
      </c>
      <c r="F4697" s="6" t="s">
        <v>13595</v>
      </c>
    </row>
    <row r="4698">
      <c r="A4698" s="5"/>
      <c r="B4698" s="5"/>
      <c r="C4698" s="5" t="s">
        <v>13596</v>
      </c>
      <c r="D4698" s="5" t="s">
        <v>468</v>
      </c>
      <c r="E4698" s="5" t="s">
        <v>13597</v>
      </c>
      <c r="F4698" s="6" t="s">
        <v>13598</v>
      </c>
    </row>
    <row r="4699">
      <c r="A4699" s="5"/>
      <c r="B4699" s="5"/>
      <c r="C4699" s="5" t="s">
        <v>13599</v>
      </c>
      <c r="D4699" s="5" t="s">
        <v>468</v>
      </c>
      <c r="E4699" s="5"/>
      <c r="F4699" s="6" t="s">
        <v>13600</v>
      </c>
    </row>
    <row r="4700">
      <c r="A4700" s="5"/>
      <c r="B4700" s="5"/>
      <c r="C4700" s="5" t="s">
        <v>13601</v>
      </c>
      <c r="D4700" s="5" t="s">
        <v>468</v>
      </c>
      <c r="E4700" s="5"/>
      <c r="F4700" s="6" t="s">
        <v>13602</v>
      </c>
    </row>
    <row r="4701">
      <c r="A4701" s="5"/>
      <c r="B4701" s="5"/>
      <c r="C4701" s="5" t="s">
        <v>13603</v>
      </c>
      <c r="D4701" s="5" t="s">
        <v>468</v>
      </c>
      <c r="E4701" s="5" t="s">
        <v>12092</v>
      </c>
      <c r="F4701" s="6" t="s">
        <v>13604</v>
      </c>
    </row>
    <row r="4702">
      <c r="A4702" s="5"/>
      <c r="B4702" s="5"/>
      <c r="C4702" s="5" t="s">
        <v>13605</v>
      </c>
      <c r="D4702" s="5" t="s">
        <v>468</v>
      </c>
      <c r="E4702" s="5" t="s">
        <v>13606</v>
      </c>
      <c r="F4702" s="6" t="s">
        <v>13607</v>
      </c>
    </row>
    <row r="4703">
      <c r="A4703" s="5"/>
      <c r="B4703" s="5"/>
      <c r="C4703" s="5" t="s">
        <v>13608</v>
      </c>
      <c r="D4703" s="5" t="s">
        <v>468</v>
      </c>
      <c r="E4703" s="5" t="s">
        <v>13609</v>
      </c>
      <c r="F4703" s="6" t="s">
        <v>13610</v>
      </c>
    </row>
    <row r="4704">
      <c r="A4704" s="5"/>
      <c r="B4704" s="5"/>
      <c r="C4704" s="5" t="s">
        <v>13611</v>
      </c>
      <c r="D4704" s="5" t="s">
        <v>468</v>
      </c>
      <c r="E4704" s="5" t="s">
        <v>13612</v>
      </c>
      <c r="F4704" s="6" t="s">
        <v>13613</v>
      </c>
    </row>
    <row r="4705">
      <c r="A4705" s="5"/>
      <c r="B4705" s="5"/>
      <c r="C4705" s="5" t="s">
        <v>13614</v>
      </c>
      <c r="D4705" s="5" t="s">
        <v>468</v>
      </c>
      <c r="E4705" s="5" t="s">
        <v>4046</v>
      </c>
      <c r="F4705" s="6" t="s">
        <v>13615</v>
      </c>
    </row>
    <row r="4706">
      <c r="A4706" s="5"/>
      <c r="B4706" s="5"/>
      <c r="C4706" s="5" t="s">
        <v>13616</v>
      </c>
      <c r="D4706" s="5" t="s">
        <v>468</v>
      </c>
      <c r="E4706" s="5"/>
      <c r="F4706" s="6" t="s">
        <v>13617</v>
      </c>
    </row>
    <row r="4707">
      <c r="A4707" s="5"/>
      <c r="B4707" s="5"/>
      <c r="C4707" s="5" t="s">
        <v>13618</v>
      </c>
      <c r="D4707" s="5" t="s">
        <v>468</v>
      </c>
      <c r="E4707" s="5" t="s">
        <v>4834</v>
      </c>
      <c r="F4707" s="6" t="s">
        <v>13619</v>
      </c>
    </row>
    <row r="4708">
      <c r="A4708" s="5"/>
      <c r="B4708" s="5"/>
      <c r="C4708" s="5" t="s">
        <v>13620</v>
      </c>
      <c r="D4708" s="5" t="s">
        <v>468</v>
      </c>
      <c r="E4708" s="5" t="s">
        <v>13621</v>
      </c>
      <c r="F4708" s="6" t="s">
        <v>13622</v>
      </c>
    </row>
    <row r="4709">
      <c r="A4709" s="5"/>
      <c r="B4709" s="5"/>
      <c r="C4709" s="5" t="s">
        <v>13623</v>
      </c>
      <c r="D4709" s="5" t="s">
        <v>468</v>
      </c>
      <c r="E4709" s="5"/>
      <c r="F4709" s="6" t="s">
        <v>13624</v>
      </c>
    </row>
    <row r="4710">
      <c r="A4710" s="5"/>
      <c r="B4710" s="5"/>
      <c r="C4710" s="5" t="s">
        <v>212</v>
      </c>
      <c r="D4710" s="5" t="s">
        <v>468</v>
      </c>
      <c r="E4710" s="5" t="s">
        <v>13625</v>
      </c>
      <c r="F4710" s="6" t="s">
        <v>13626</v>
      </c>
    </row>
    <row r="4711">
      <c r="A4711" s="5"/>
      <c r="B4711" s="5"/>
      <c r="C4711" s="5" t="s">
        <v>13627</v>
      </c>
      <c r="D4711" s="5" t="s">
        <v>468</v>
      </c>
      <c r="E4711" s="5" t="s">
        <v>13628</v>
      </c>
      <c r="F4711" s="6" t="s">
        <v>13629</v>
      </c>
    </row>
    <row r="4712">
      <c r="A4712" s="5"/>
      <c r="B4712" s="5"/>
      <c r="C4712" s="5" t="s">
        <v>13630</v>
      </c>
      <c r="D4712" s="5" t="s">
        <v>468</v>
      </c>
      <c r="E4712" s="5" t="s">
        <v>13631</v>
      </c>
      <c r="F4712" s="6" t="s">
        <v>13632</v>
      </c>
    </row>
    <row r="4713">
      <c r="A4713" s="5"/>
      <c r="B4713" s="5"/>
      <c r="C4713" s="5" t="s">
        <v>13633</v>
      </c>
      <c r="D4713" s="5" t="s">
        <v>468</v>
      </c>
      <c r="E4713" s="5" t="s">
        <v>13634</v>
      </c>
      <c r="F4713" s="6" t="s">
        <v>13635</v>
      </c>
    </row>
    <row r="4714">
      <c r="A4714" s="5"/>
      <c r="B4714" s="5"/>
      <c r="C4714" s="5" t="s">
        <v>13636</v>
      </c>
      <c r="D4714" s="5" t="s">
        <v>4620</v>
      </c>
      <c r="E4714" s="5"/>
      <c r="F4714" s="6" t="s">
        <v>13637</v>
      </c>
    </row>
    <row r="4715">
      <c r="A4715" s="5"/>
      <c r="B4715" s="5"/>
      <c r="C4715" s="5" t="s">
        <v>13638</v>
      </c>
      <c r="D4715" s="5" t="s">
        <v>468</v>
      </c>
      <c r="E4715" s="5" t="s">
        <v>13639</v>
      </c>
      <c r="F4715" s="6" t="s">
        <v>13640</v>
      </c>
    </row>
    <row r="4716">
      <c r="A4716" s="5"/>
      <c r="B4716" s="5"/>
      <c r="C4716" s="5" t="s">
        <v>13641</v>
      </c>
      <c r="D4716" s="5" t="s">
        <v>468</v>
      </c>
      <c r="E4716" s="5" t="s">
        <v>13642</v>
      </c>
      <c r="F4716" s="6" t="s">
        <v>13643</v>
      </c>
    </row>
    <row r="4717">
      <c r="A4717" s="5"/>
      <c r="B4717" s="5"/>
      <c r="C4717" s="5" t="s">
        <v>13644</v>
      </c>
      <c r="D4717" s="5" t="s">
        <v>468</v>
      </c>
      <c r="E4717" s="5"/>
      <c r="F4717" s="6" t="s">
        <v>13645</v>
      </c>
    </row>
    <row r="4718">
      <c r="A4718" s="5"/>
      <c r="B4718" s="5"/>
      <c r="C4718" s="5" t="s">
        <v>13646</v>
      </c>
      <c r="D4718" s="5" t="s">
        <v>468</v>
      </c>
      <c r="E4718" s="5" t="s">
        <v>1650</v>
      </c>
      <c r="F4718" s="6" t="s">
        <v>13647</v>
      </c>
    </row>
    <row r="4719">
      <c r="A4719" s="5"/>
      <c r="B4719" s="5"/>
      <c r="C4719" s="5" t="s">
        <v>13648</v>
      </c>
      <c r="D4719" s="5" t="s">
        <v>468</v>
      </c>
      <c r="E4719" s="5" t="s">
        <v>13649</v>
      </c>
      <c r="F4719" s="6" t="s">
        <v>13650</v>
      </c>
    </row>
    <row r="4720">
      <c r="A4720" s="5"/>
      <c r="B4720" s="5"/>
      <c r="C4720" s="5" t="s">
        <v>13651</v>
      </c>
      <c r="D4720" s="5" t="s">
        <v>468</v>
      </c>
      <c r="E4720" s="5" t="s">
        <v>13652</v>
      </c>
      <c r="F4720" s="6" t="s">
        <v>13653</v>
      </c>
    </row>
    <row r="4721">
      <c r="A4721" s="5"/>
      <c r="B4721" s="5"/>
      <c r="C4721" s="5" t="s">
        <v>13654</v>
      </c>
      <c r="D4721" s="5" t="s">
        <v>468</v>
      </c>
      <c r="E4721" s="5" t="s">
        <v>13655</v>
      </c>
      <c r="F4721" s="6" t="s">
        <v>13656</v>
      </c>
    </row>
    <row r="4722">
      <c r="A4722" s="5"/>
      <c r="B4722" s="5"/>
      <c r="C4722" s="5" t="s">
        <v>13657</v>
      </c>
      <c r="D4722" s="5" t="s">
        <v>468</v>
      </c>
      <c r="E4722" s="5"/>
      <c r="F4722" s="6" t="s">
        <v>13658</v>
      </c>
    </row>
    <row r="4723">
      <c r="A4723" s="5"/>
      <c r="B4723" s="5"/>
      <c r="C4723" s="5" t="s">
        <v>13659</v>
      </c>
      <c r="D4723" s="5" t="s">
        <v>468</v>
      </c>
      <c r="E4723" s="5"/>
      <c r="F4723" s="6" t="s">
        <v>13660</v>
      </c>
    </row>
    <row r="4724">
      <c r="A4724" s="5"/>
      <c r="B4724" s="5"/>
      <c r="C4724" s="5" t="s">
        <v>66</v>
      </c>
      <c r="D4724" s="5" t="s">
        <v>468</v>
      </c>
      <c r="E4724" s="5" t="s">
        <v>13661</v>
      </c>
      <c r="F4724" s="6" t="s">
        <v>13662</v>
      </c>
    </row>
    <row r="4725">
      <c r="A4725" s="5"/>
      <c r="B4725" s="5"/>
      <c r="C4725" s="5" t="s">
        <v>13663</v>
      </c>
      <c r="D4725" s="5" t="s">
        <v>468</v>
      </c>
      <c r="E4725" s="5" t="s">
        <v>13664</v>
      </c>
      <c r="F4725" s="6" t="s">
        <v>13665</v>
      </c>
    </row>
    <row r="4726">
      <c r="A4726" s="5"/>
      <c r="B4726" s="5"/>
      <c r="C4726" s="5" t="s">
        <v>13666</v>
      </c>
      <c r="D4726" s="5" t="s">
        <v>468</v>
      </c>
      <c r="E4726" s="5" t="s">
        <v>13667</v>
      </c>
      <c r="F4726" s="6" t="s">
        <v>13668</v>
      </c>
    </row>
    <row r="4727">
      <c r="A4727" s="5"/>
      <c r="B4727" s="5"/>
      <c r="C4727" s="5" t="s">
        <v>13669</v>
      </c>
      <c r="D4727" s="5" t="s">
        <v>468</v>
      </c>
      <c r="E4727" s="5" t="s">
        <v>13670</v>
      </c>
      <c r="F4727" s="6" t="s">
        <v>13671</v>
      </c>
    </row>
    <row r="4728">
      <c r="A4728" s="5"/>
      <c r="B4728" s="5"/>
      <c r="C4728" s="5" t="s">
        <v>13672</v>
      </c>
      <c r="D4728" s="5" t="s">
        <v>468</v>
      </c>
      <c r="E4728" s="5" t="s">
        <v>13673</v>
      </c>
      <c r="F4728" s="6" t="s">
        <v>13674</v>
      </c>
    </row>
    <row r="4729">
      <c r="A4729" s="5"/>
      <c r="B4729" s="5"/>
      <c r="C4729" s="5" t="s">
        <v>13675</v>
      </c>
      <c r="D4729" s="5" t="s">
        <v>4620</v>
      </c>
      <c r="E4729" s="5"/>
      <c r="F4729" s="6" t="s">
        <v>13676</v>
      </c>
    </row>
    <row r="4730">
      <c r="A4730" s="5"/>
      <c r="B4730" s="5"/>
      <c r="C4730" s="5" t="s">
        <v>13677</v>
      </c>
      <c r="D4730" s="5" t="s">
        <v>468</v>
      </c>
      <c r="E4730" s="5" t="s">
        <v>13678</v>
      </c>
      <c r="F4730" s="6" t="s">
        <v>13679</v>
      </c>
    </row>
    <row r="4731">
      <c r="A4731" s="5"/>
      <c r="B4731" s="5"/>
      <c r="C4731" s="5" t="s">
        <v>13680</v>
      </c>
      <c r="D4731" s="5" t="s">
        <v>468</v>
      </c>
      <c r="E4731" s="5" t="s">
        <v>13681</v>
      </c>
      <c r="F4731" s="6" t="s">
        <v>13682</v>
      </c>
    </row>
    <row r="4732">
      <c r="A4732" s="5"/>
      <c r="B4732" s="5"/>
      <c r="C4732" s="5" t="s">
        <v>13683</v>
      </c>
      <c r="D4732" s="5" t="s">
        <v>468</v>
      </c>
      <c r="E4732" s="5" t="s">
        <v>13684</v>
      </c>
      <c r="F4732" s="6" t="s">
        <v>13685</v>
      </c>
    </row>
    <row r="4733">
      <c r="A4733" s="5"/>
      <c r="B4733" s="5"/>
      <c r="C4733" s="5" t="s">
        <v>13686</v>
      </c>
      <c r="D4733" s="5" t="s">
        <v>468</v>
      </c>
      <c r="E4733" s="5" t="s">
        <v>13687</v>
      </c>
      <c r="F4733" s="6" t="s">
        <v>13688</v>
      </c>
    </row>
    <row r="4734">
      <c r="A4734" s="5"/>
      <c r="B4734" s="5"/>
      <c r="C4734" s="5" t="s">
        <v>13689</v>
      </c>
      <c r="D4734" s="5" t="s">
        <v>468</v>
      </c>
      <c r="E4734" s="5" t="s">
        <v>13690</v>
      </c>
      <c r="F4734" s="6" t="s">
        <v>13691</v>
      </c>
    </row>
    <row r="4735">
      <c r="A4735" s="5"/>
      <c r="B4735" s="5"/>
      <c r="C4735" s="5" t="s">
        <v>13692</v>
      </c>
      <c r="D4735" s="5" t="s">
        <v>468</v>
      </c>
      <c r="E4735" s="5" t="s">
        <v>13693</v>
      </c>
      <c r="F4735" s="6" t="s">
        <v>13694</v>
      </c>
    </row>
    <row r="4736">
      <c r="A4736" s="5"/>
      <c r="B4736" s="5"/>
      <c r="C4736" s="5" t="s">
        <v>13695</v>
      </c>
      <c r="D4736" s="5" t="s">
        <v>468</v>
      </c>
      <c r="E4736" s="5" t="s">
        <v>13696</v>
      </c>
      <c r="F4736" s="6" t="s">
        <v>13697</v>
      </c>
    </row>
    <row r="4737">
      <c r="A4737" s="5"/>
      <c r="B4737" s="5"/>
      <c r="C4737" s="5" t="s">
        <v>13698</v>
      </c>
      <c r="D4737" s="5" t="s">
        <v>468</v>
      </c>
      <c r="E4737" s="5" t="s">
        <v>13699</v>
      </c>
      <c r="F4737" s="6" t="s">
        <v>13700</v>
      </c>
    </row>
    <row r="4738">
      <c r="A4738" s="5"/>
      <c r="B4738" s="5"/>
      <c r="C4738" s="5" t="s">
        <v>13701</v>
      </c>
      <c r="D4738" s="5" t="s">
        <v>468</v>
      </c>
      <c r="E4738" s="5" t="s">
        <v>13702</v>
      </c>
      <c r="F4738" s="6" t="s">
        <v>13703</v>
      </c>
    </row>
    <row r="4739">
      <c r="A4739" s="5"/>
      <c r="B4739" s="5"/>
      <c r="C4739" s="5" t="s">
        <v>13704</v>
      </c>
      <c r="D4739" s="5" t="s">
        <v>468</v>
      </c>
      <c r="E4739" s="5" t="s">
        <v>13705</v>
      </c>
      <c r="F4739" s="6" t="s">
        <v>13706</v>
      </c>
    </row>
    <row r="4740">
      <c r="A4740" s="5"/>
      <c r="B4740" s="5"/>
      <c r="C4740" s="5" t="s">
        <v>13707</v>
      </c>
      <c r="D4740" s="5" t="s">
        <v>468</v>
      </c>
      <c r="E4740" s="5" t="s">
        <v>13708</v>
      </c>
      <c r="F4740" s="6" t="s">
        <v>13709</v>
      </c>
    </row>
    <row r="4741">
      <c r="A4741" s="5"/>
      <c r="B4741" s="5"/>
      <c r="C4741" s="5" t="s">
        <v>13710</v>
      </c>
      <c r="D4741" s="5" t="s">
        <v>468</v>
      </c>
      <c r="E4741" s="5" t="s">
        <v>13711</v>
      </c>
      <c r="F4741" s="6" t="s">
        <v>13712</v>
      </c>
    </row>
    <row r="4742">
      <c r="A4742" s="5"/>
      <c r="B4742" s="5"/>
      <c r="C4742" s="5" t="s">
        <v>13713</v>
      </c>
      <c r="D4742" s="5" t="s">
        <v>468</v>
      </c>
      <c r="E4742" s="5" t="s">
        <v>7936</v>
      </c>
      <c r="F4742" s="6" t="s">
        <v>13714</v>
      </c>
    </row>
    <row r="4743">
      <c r="A4743" s="5"/>
      <c r="B4743" s="5"/>
      <c r="C4743" s="5" t="s">
        <v>13715</v>
      </c>
      <c r="D4743" s="5" t="s">
        <v>468</v>
      </c>
      <c r="E4743" s="5"/>
      <c r="F4743" s="6" t="s">
        <v>13716</v>
      </c>
    </row>
    <row r="4744">
      <c r="A4744" s="5"/>
      <c r="B4744" s="5"/>
      <c r="C4744" s="5" t="s">
        <v>13717</v>
      </c>
      <c r="D4744" s="5" t="s">
        <v>468</v>
      </c>
      <c r="E4744" s="5" t="s">
        <v>13718</v>
      </c>
      <c r="F4744" s="6" t="s">
        <v>13719</v>
      </c>
    </row>
    <row r="4745">
      <c r="A4745" s="5"/>
      <c r="B4745" s="5"/>
      <c r="C4745" s="5" t="s">
        <v>13720</v>
      </c>
      <c r="D4745" s="5" t="s">
        <v>468</v>
      </c>
      <c r="E4745" s="5" t="s">
        <v>11148</v>
      </c>
      <c r="F4745" s="6" t="s">
        <v>13721</v>
      </c>
    </row>
    <row r="4746">
      <c r="A4746" s="5"/>
      <c r="B4746" s="5"/>
      <c r="C4746" s="5" t="s">
        <v>13722</v>
      </c>
      <c r="D4746" s="5" t="s">
        <v>4620</v>
      </c>
      <c r="E4746" s="5" t="s">
        <v>5920</v>
      </c>
      <c r="F4746" s="6" t="s">
        <v>13723</v>
      </c>
    </row>
    <row r="4747">
      <c r="A4747" s="5"/>
      <c r="B4747" s="5"/>
      <c r="C4747" s="5" t="s">
        <v>13724</v>
      </c>
      <c r="D4747" s="5" t="s">
        <v>468</v>
      </c>
      <c r="E4747" s="5" t="s">
        <v>13725</v>
      </c>
      <c r="F4747" s="6" t="s">
        <v>13726</v>
      </c>
    </row>
    <row r="4748">
      <c r="A4748" s="5"/>
      <c r="B4748" s="5"/>
      <c r="C4748" s="5" t="s">
        <v>13727</v>
      </c>
      <c r="D4748" s="5" t="s">
        <v>468</v>
      </c>
      <c r="E4748" s="5" t="s">
        <v>13728</v>
      </c>
      <c r="F4748" s="6" t="s">
        <v>13729</v>
      </c>
    </row>
    <row r="4749">
      <c r="A4749" s="5"/>
      <c r="B4749" s="5"/>
      <c r="C4749" s="5" t="s">
        <v>13730</v>
      </c>
      <c r="D4749" s="5" t="s">
        <v>468</v>
      </c>
      <c r="E4749" s="5" t="s">
        <v>13731</v>
      </c>
      <c r="F4749" s="6" t="s">
        <v>13732</v>
      </c>
    </row>
    <row r="4750">
      <c r="A4750" s="5"/>
      <c r="B4750" s="5"/>
      <c r="C4750" s="5" t="s">
        <v>13733</v>
      </c>
      <c r="D4750" s="5" t="s">
        <v>468</v>
      </c>
      <c r="E4750" s="5" t="s">
        <v>2182</v>
      </c>
      <c r="F4750" s="6" t="s">
        <v>13734</v>
      </c>
    </row>
    <row r="4751">
      <c r="A4751" s="5"/>
      <c r="B4751" s="5"/>
      <c r="C4751" s="5" t="s">
        <v>13735</v>
      </c>
      <c r="D4751" s="5" t="s">
        <v>468</v>
      </c>
      <c r="E4751" s="5"/>
      <c r="F4751" s="6" t="s">
        <v>13736</v>
      </c>
    </row>
    <row r="4752">
      <c r="A4752" s="5"/>
      <c r="B4752" s="5"/>
      <c r="C4752" s="5" t="s">
        <v>13737</v>
      </c>
      <c r="D4752" s="5" t="s">
        <v>468</v>
      </c>
      <c r="E4752" s="5" t="s">
        <v>13738</v>
      </c>
      <c r="F4752" s="6" t="s">
        <v>13739</v>
      </c>
    </row>
    <row r="4753">
      <c r="A4753" s="5"/>
      <c r="B4753" s="5"/>
      <c r="C4753" s="5" t="s">
        <v>13740</v>
      </c>
      <c r="D4753" s="5" t="s">
        <v>468</v>
      </c>
      <c r="E4753" s="5" t="s">
        <v>13741</v>
      </c>
      <c r="F4753" s="6" t="s">
        <v>13742</v>
      </c>
    </row>
    <row r="4754">
      <c r="A4754" s="5"/>
      <c r="B4754" s="5"/>
      <c r="C4754" s="5" t="s">
        <v>13743</v>
      </c>
      <c r="D4754" s="5" t="s">
        <v>468</v>
      </c>
      <c r="E4754" s="5"/>
      <c r="F4754" s="6" t="s">
        <v>13744</v>
      </c>
    </row>
    <row r="4755">
      <c r="A4755" s="5"/>
      <c r="B4755" s="5"/>
      <c r="C4755" s="5" t="s">
        <v>13745</v>
      </c>
      <c r="D4755" s="5" t="s">
        <v>468</v>
      </c>
      <c r="E4755" s="5" t="s">
        <v>13746</v>
      </c>
      <c r="F4755" s="6" t="s">
        <v>13747</v>
      </c>
    </row>
    <row r="4756">
      <c r="A4756" s="5"/>
      <c r="B4756" s="5"/>
      <c r="C4756" s="5" t="s">
        <v>13748</v>
      </c>
      <c r="D4756" s="5" t="s">
        <v>468</v>
      </c>
      <c r="E4756" s="5" t="s">
        <v>13749</v>
      </c>
      <c r="F4756" s="6" t="s">
        <v>13750</v>
      </c>
    </row>
    <row r="4757">
      <c r="A4757" s="5"/>
      <c r="B4757" s="5"/>
      <c r="C4757" s="5" t="s">
        <v>13751</v>
      </c>
      <c r="D4757" s="5" t="s">
        <v>468</v>
      </c>
      <c r="E4757" s="5" t="s">
        <v>13752</v>
      </c>
      <c r="F4757" s="6" t="s">
        <v>13753</v>
      </c>
    </row>
    <row r="4758">
      <c r="A4758" s="5"/>
      <c r="B4758" s="5"/>
      <c r="C4758" s="5" t="s">
        <v>13754</v>
      </c>
      <c r="D4758" s="5" t="s">
        <v>468</v>
      </c>
      <c r="E4758" s="5" t="s">
        <v>13755</v>
      </c>
      <c r="F4758" s="6" t="s">
        <v>13756</v>
      </c>
    </row>
    <row r="4759">
      <c r="A4759" s="5"/>
      <c r="B4759" s="5"/>
      <c r="C4759" s="5" t="s">
        <v>13757</v>
      </c>
      <c r="D4759" s="5" t="s">
        <v>468</v>
      </c>
      <c r="E4759" s="5" t="s">
        <v>13758</v>
      </c>
      <c r="F4759" s="6" t="s">
        <v>13759</v>
      </c>
    </row>
    <row r="4760">
      <c r="A4760" s="5"/>
      <c r="B4760" s="5"/>
      <c r="C4760" s="5" t="s">
        <v>13760</v>
      </c>
      <c r="D4760" s="5" t="s">
        <v>468</v>
      </c>
      <c r="E4760" s="5" t="s">
        <v>10181</v>
      </c>
      <c r="F4760" s="6" t="s">
        <v>13761</v>
      </c>
    </row>
    <row r="4761">
      <c r="A4761" s="5"/>
      <c r="B4761" s="5"/>
      <c r="C4761" s="5" t="s">
        <v>13762</v>
      </c>
      <c r="D4761" s="5" t="s">
        <v>468</v>
      </c>
      <c r="E4761" s="5" t="s">
        <v>13763</v>
      </c>
      <c r="F4761" s="6" t="s">
        <v>13764</v>
      </c>
    </row>
    <row r="4762">
      <c r="A4762" s="5"/>
      <c r="B4762" s="5"/>
      <c r="C4762" s="5" t="s">
        <v>13765</v>
      </c>
      <c r="D4762" s="5" t="s">
        <v>468</v>
      </c>
      <c r="E4762" s="5" t="s">
        <v>13766</v>
      </c>
      <c r="F4762" s="6" t="s">
        <v>13767</v>
      </c>
    </row>
    <row r="4763">
      <c r="A4763" s="5"/>
      <c r="B4763" s="5"/>
      <c r="C4763" s="5" t="s">
        <v>13768</v>
      </c>
      <c r="D4763" s="5" t="s">
        <v>468</v>
      </c>
      <c r="E4763" s="5" t="s">
        <v>13769</v>
      </c>
      <c r="F4763" s="6" t="s">
        <v>13770</v>
      </c>
    </row>
    <row r="4764">
      <c r="A4764" s="5"/>
      <c r="B4764" s="5"/>
      <c r="C4764" s="5" t="s">
        <v>13771</v>
      </c>
      <c r="D4764" s="5" t="s">
        <v>468</v>
      </c>
      <c r="E4764" s="5" t="s">
        <v>13772</v>
      </c>
      <c r="F4764" s="6" t="s">
        <v>13773</v>
      </c>
    </row>
    <row r="4765">
      <c r="A4765" s="5"/>
      <c r="B4765" s="5"/>
      <c r="C4765" s="5" t="s">
        <v>13774</v>
      </c>
      <c r="D4765" s="5" t="s">
        <v>468</v>
      </c>
      <c r="E4765" s="5" t="s">
        <v>13775</v>
      </c>
      <c r="F4765" s="6" t="s">
        <v>13776</v>
      </c>
    </row>
    <row r="4766">
      <c r="A4766" s="5"/>
      <c r="B4766" s="5"/>
      <c r="C4766" s="5" t="s">
        <v>13777</v>
      </c>
      <c r="D4766" s="5" t="s">
        <v>468</v>
      </c>
      <c r="E4766" s="5" t="s">
        <v>13778</v>
      </c>
      <c r="F4766" s="6" t="s">
        <v>13779</v>
      </c>
    </row>
    <row r="4767">
      <c r="A4767" s="5"/>
      <c r="B4767" s="5"/>
      <c r="C4767" s="5" t="s">
        <v>13780</v>
      </c>
      <c r="D4767" s="5" t="s">
        <v>468</v>
      </c>
      <c r="E4767" s="5" t="s">
        <v>13781</v>
      </c>
      <c r="F4767" s="6" t="s">
        <v>13782</v>
      </c>
    </row>
    <row r="4768">
      <c r="A4768" s="5"/>
      <c r="B4768" s="5"/>
      <c r="C4768" s="5" t="s">
        <v>13783</v>
      </c>
      <c r="D4768" s="5" t="s">
        <v>458</v>
      </c>
      <c r="E4768" s="5"/>
      <c r="F4768" s="6" t="s">
        <v>13784</v>
      </c>
    </row>
    <row r="4769">
      <c r="A4769" s="5"/>
      <c r="B4769" s="5"/>
      <c r="C4769" s="5" t="s">
        <v>13785</v>
      </c>
      <c r="D4769" s="5" t="s">
        <v>4620</v>
      </c>
      <c r="E4769" s="5"/>
      <c r="F4769" s="6" t="s">
        <v>13786</v>
      </c>
    </row>
    <row r="4770">
      <c r="A4770" s="5"/>
      <c r="B4770" s="5"/>
      <c r="C4770" s="5" t="s">
        <v>13787</v>
      </c>
      <c r="D4770" s="5" t="s">
        <v>4620</v>
      </c>
      <c r="E4770" s="5"/>
      <c r="F4770" s="6" t="s">
        <v>13788</v>
      </c>
    </row>
    <row r="4771">
      <c r="A4771" s="5"/>
      <c r="B4771" s="5"/>
      <c r="C4771" s="5" t="s">
        <v>13789</v>
      </c>
      <c r="D4771" s="5" t="s">
        <v>468</v>
      </c>
      <c r="E4771" s="5"/>
      <c r="F4771" s="6" t="s">
        <v>13790</v>
      </c>
    </row>
    <row r="4772">
      <c r="A4772" s="5"/>
      <c r="B4772" s="5"/>
      <c r="C4772" s="5" t="s">
        <v>13791</v>
      </c>
      <c r="D4772" s="5" t="s">
        <v>468</v>
      </c>
      <c r="E4772" s="5" t="s">
        <v>13792</v>
      </c>
      <c r="F4772" s="6" t="s">
        <v>13793</v>
      </c>
    </row>
    <row r="4773">
      <c r="A4773" s="5"/>
      <c r="B4773" s="5"/>
      <c r="C4773" s="5" t="s">
        <v>13794</v>
      </c>
      <c r="D4773" s="5" t="s">
        <v>468</v>
      </c>
      <c r="E4773" s="5"/>
      <c r="F4773" s="6" t="s">
        <v>13795</v>
      </c>
    </row>
    <row r="4774">
      <c r="A4774" s="5"/>
      <c r="B4774" s="5"/>
      <c r="C4774" s="5" t="s">
        <v>13796</v>
      </c>
      <c r="D4774" s="5" t="s">
        <v>468</v>
      </c>
      <c r="E4774" s="5" t="s">
        <v>13797</v>
      </c>
      <c r="F4774" s="6" t="s">
        <v>13798</v>
      </c>
    </row>
    <row r="4775">
      <c r="A4775" s="5"/>
      <c r="B4775" s="5"/>
      <c r="C4775" s="5" t="s">
        <v>13799</v>
      </c>
      <c r="D4775" s="5" t="s">
        <v>468</v>
      </c>
      <c r="E4775" s="5" t="s">
        <v>13800</v>
      </c>
      <c r="F4775" s="6" t="s">
        <v>13801</v>
      </c>
    </row>
    <row r="4776">
      <c r="A4776" s="5"/>
      <c r="B4776" s="5"/>
      <c r="C4776" s="5" t="s">
        <v>13802</v>
      </c>
      <c r="D4776" s="5" t="s">
        <v>468</v>
      </c>
      <c r="E4776" s="5" t="s">
        <v>13803</v>
      </c>
      <c r="F4776" s="6" t="s">
        <v>13804</v>
      </c>
    </row>
    <row r="4777">
      <c r="A4777" s="5"/>
      <c r="B4777" s="5"/>
      <c r="C4777" s="5" t="s">
        <v>13805</v>
      </c>
      <c r="D4777" s="5" t="s">
        <v>468</v>
      </c>
      <c r="E4777" s="5" t="s">
        <v>13806</v>
      </c>
      <c r="F4777" s="6" t="s">
        <v>13807</v>
      </c>
    </row>
    <row r="4778">
      <c r="A4778" s="5"/>
      <c r="B4778" s="5"/>
      <c r="C4778" s="5" t="s">
        <v>13808</v>
      </c>
      <c r="D4778" s="5" t="s">
        <v>468</v>
      </c>
      <c r="E4778" s="5" t="s">
        <v>13809</v>
      </c>
      <c r="F4778" s="6" t="s">
        <v>13810</v>
      </c>
    </row>
    <row r="4779">
      <c r="A4779" s="5"/>
      <c r="B4779" s="5"/>
      <c r="C4779" s="5" t="s">
        <v>13811</v>
      </c>
      <c r="D4779" s="5" t="s">
        <v>468</v>
      </c>
      <c r="E4779" s="5" t="s">
        <v>13812</v>
      </c>
      <c r="F4779" s="6" t="s">
        <v>13813</v>
      </c>
    </row>
    <row r="4780">
      <c r="A4780" s="5"/>
      <c r="B4780" s="5"/>
      <c r="C4780" s="5" t="s">
        <v>13814</v>
      </c>
      <c r="D4780" s="5" t="s">
        <v>468</v>
      </c>
      <c r="E4780" s="5"/>
      <c r="F4780" s="6" t="s">
        <v>13815</v>
      </c>
    </row>
    <row r="4781">
      <c r="A4781" s="5"/>
      <c r="B4781" s="5"/>
      <c r="C4781" s="5" t="s">
        <v>13816</v>
      </c>
      <c r="D4781" s="5" t="s">
        <v>468</v>
      </c>
      <c r="E4781" s="5" t="s">
        <v>13817</v>
      </c>
      <c r="F4781" s="6" t="s">
        <v>13818</v>
      </c>
    </row>
    <row r="4782">
      <c r="A4782" s="5"/>
      <c r="B4782" s="5"/>
      <c r="C4782" s="5" t="s">
        <v>13819</v>
      </c>
      <c r="D4782" s="5" t="s">
        <v>468</v>
      </c>
      <c r="E4782" s="5" t="s">
        <v>13820</v>
      </c>
      <c r="F4782" s="6" t="s">
        <v>13821</v>
      </c>
    </row>
    <row r="4783">
      <c r="A4783" s="5"/>
      <c r="B4783" s="5"/>
      <c r="C4783" s="5" t="s">
        <v>13822</v>
      </c>
      <c r="D4783" s="5" t="s">
        <v>468</v>
      </c>
      <c r="E4783" s="5"/>
      <c r="F4783" s="6" t="s">
        <v>13823</v>
      </c>
    </row>
    <row r="4784">
      <c r="A4784" s="5"/>
      <c r="B4784" s="5"/>
      <c r="C4784" s="5" t="s">
        <v>13824</v>
      </c>
      <c r="D4784" s="5" t="s">
        <v>468</v>
      </c>
      <c r="E4784" s="5" t="s">
        <v>13825</v>
      </c>
      <c r="F4784" s="6" t="s">
        <v>13826</v>
      </c>
    </row>
    <row r="4785">
      <c r="A4785" s="5"/>
      <c r="B4785" s="5"/>
      <c r="C4785" s="5" t="s">
        <v>13827</v>
      </c>
      <c r="D4785" s="5" t="s">
        <v>468</v>
      </c>
      <c r="E4785" s="5" t="s">
        <v>13828</v>
      </c>
      <c r="F4785" s="6" t="s">
        <v>13829</v>
      </c>
    </row>
    <row r="4786">
      <c r="A4786" s="5"/>
      <c r="B4786" s="5"/>
      <c r="C4786" s="5" t="s">
        <v>13830</v>
      </c>
      <c r="D4786" s="5" t="s">
        <v>468</v>
      </c>
      <c r="E4786" s="5"/>
      <c r="F4786" s="6" t="s">
        <v>13831</v>
      </c>
    </row>
    <row r="4787">
      <c r="A4787" s="5"/>
      <c r="B4787" s="5"/>
      <c r="C4787" s="5" t="s">
        <v>13832</v>
      </c>
      <c r="D4787" s="5" t="s">
        <v>468</v>
      </c>
      <c r="E4787" s="5" t="s">
        <v>13833</v>
      </c>
      <c r="F4787" s="6" t="s">
        <v>13834</v>
      </c>
    </row>
    <row r="4788">
      <c r="A4788" s="5"/>
      <c r="B4788" s="5"/>
      <c r="C4788" s="5" t="s">
        <v>13835</v>
      </c>
      <c r="D4788" s="5" t="s">
        <v>468</v>
      </c>
      <c r="E4788" s="5" t="s">
        <v>5776</v>
      </c>
      <c r="F4788" s="6" t="s">
        <v>13836</v>
      </c>
    </row>
    <row r="4789">
      <c r="A4789" s="5"/>
      <c r="B4789" s="5"/>
      <c r="C4789" s="5" t="s">
        <v>13837</v>
      </c>
      <c r="D4789" s="5" t="s">
        <v>468</v>
      </c>
      <c r="E4789" s="5" t="s">
        <v>13838</v>
      </c>
      <c r="F4789" s="6" t="s">
        <v>13839</v>
      </c>
    </row>
    <row r="4790">
      <c r="A4790" s="5"/>
      <c r="B4790" s="5"/>
      <c r="C4790" s="5" t="s">
        <v>13840</v>
      </c>
      <c r="D4790" s="5" t="s">
        <v>468</v>
      </c>
      <c r="E4790" s="5" t="s">
        <v>13841</v>
      </c>
      <c r="F4790" s="6" t="s">
        <v>13842</v>
      </c>
    </row>
    <row r="4791">
      <c r="A4791" s="5"/>
      <c r="B4791" s="5"/>
      <c r="C4791" s="5" t="s">
        <v>285</v>
      </c>
      <c r="D4791" s="5" t="s">
        <v>468</v>
      </c>
      <c r="E4791" s="5" t="s">
        <v>13843</v>
      </c>
      <c r="F4791" s="6" t="s">
        <v>13844</v>
      </c>
    </row>
    <row r="4792">
      <c r="A4792" s="5"/>
      <c r="B4792" s="5"/>
      <c r="C4792" s="5" t="s">
        <v>13845</v>
      </c>
      <c r="D4792" s="5" t="s">
        <v>468</v>
      </c>
      <c r="E4792" s="5"/>
      <c r="F4792" s="6" t="s">
        <v>13846</v>
      </c>
    </row>
    <row r="4793">
      <c r="A4793" s="5"/>
      <c r="B4793" s="5"/>
      <c r="C4793" s="5" t="s">
        <v>13847</v>
      </c>
      <c r="D4793" s="5" t="s">
        <v>468</v>
      </c>
      <c r="E4793" s="5"/>
      <c r="F4793" s="6" t="s">
        <v>13848</v>
      </c>
    </row>
    <row r="4794">
      <c r="A4794" s="5"/>
      <c r="B4794" s="5"/>
      <c r="C4794" s="5" t="s">
        <v>13849</v>
      </c>
      <c r="D4794" s="5" t="s">
        <v>468</v>
      </c>
      <c r="E4794" s="5" t="s">
        <v>13850</v>
      </c>
      <c r="F4794" s="6" t="s">
        <v>13851</v>
      </c>
    </row>
    <row r="4795">
      <c r="A4795" s="5"/>
      <c r="B4795" s="5"/>
      <c r="C4795" s="5" t="s">
        <v>13852</v>
      </c>
      <c r="D4795" s="5" t="s">
        <v>468</v>
      </c>
      <c r="E4795" s="5" t="s">
        <v>13853</v>
      </c>
      <c r="F4795" s="6" t="s">
        <v>13854</v>
      </c>
    </row>
    <row r="4796">
      <c r="A4796" s="5"/>
      <c r="B4796" s="5"/>
      <c r="C4796" s="5" t="s">
        <v>13855</v>
      </c>
      <c r="D4796" s="5" t="s">
        <v>468</v>
      </c>
      <c r="E4796" s="5" t="s">
        <v>13856</v>
      </c>
      <c r="F4796" s="6" t="s">
        <v>13857</v>
      </c>
    </row>
    <row r="4797">
      <c r="A4797" s="5"/>
      <c r="B4797" s="5"/>
      <c r="C4797" s="5" t="s">
        <v>13858</v>
      </c>
      <c r="D4797" s="5" t="s">
        <v>468</v>
      </c>
      <c r="E4797" s="5"/>
      <c r="F4797" s="6" t="s">
        <v>13859</v>
      </c>
    </row>
    <row r="4798">
      <c r="A4798" s="5"/>
      <c r="B4798" s="5"/>
      <c r="C4798" s="5" t="s">
        <v>13860</v>
      </c>
      <c r="D4798" s="5" t="s">
        <v>468</v>
      </c>
      <c r="E4798" s="5" t="s">
        <v>13861</v>
      </c>
      <c r="F4798" s="6" t="s">
        <v>13862</v>
      </c>
    </row>
    <row r="4799">
      <c r="A4799" s="5"/>
      <c r="B4799" s="5"/>
      <c r="C4799" s="5" t="s">
        <v>13863</v>
      </c>
      <c r="D4799" s="5" t="s">
        <v>468</v>
      </c>
      <c r="E4799" s="5" t="s">
        <v>13864</v>
      </c>
      <c r="F4799" s="6" t="s">
        <v>13865</v>
      </c>
    </row>
    <row r="4800">
      <c r="A4800" s="5"/>
      <c r="B4800" s="5"/>
      <c r="C4800" s="5" t="s">
        <v>13866</v>
      </c>
      <c r="D4800" s="5" t="s">
        <v>468</v>
      </c>
      <c r="E4800" s="5" t="s">
        <v>13867</v>
      </c>
      <c r="F4800" s="6" t="s">
        <v>13868</v>
      </c>
    </row>
    <row r="4801">
      <c r="A4801" s="5"/>
      <c r="B4801" s="5"/>
      <c r="C4801" s="5" t="s">
        <v>13869</v>
      </c>
      <c r="D4801" s="5" t="s">
        <v>468</v>
      </c>
      <c r="E4801" s="5" t="s">
        <v>13870</v>
      </c>
      <c r="F4801" s="6" t="s">
        <v>13871</v>
      </c>
    </row>
    <row r="4802">
      <c r="A4802" s="5"/>
      <c r="B4802" s="5"/>
      <c r="C4802" s="5" t="s">
        <v>13872</v>
      </c>
      <c r="D4802" s="5" t="s">
        <v>468</v>
      </c>
      <c r="E4802" s="5"/>
      <c r="F4802" s="6" t="s">
        <v>13873</v>
      </c>
    </row>
    <row r="4803">
      <c r="A4803" s="5"/>
      <c r="B4803" s="5"/>
      <c r="C4803" s="5" t="s">
        <v>13874</v>
      </c>
      <c r="D4803" s="5" t="s">
        <v>468</v>
      </c>
      <c r="E4803" s="5" t="s">
        <v>13875</v>
      </c>
      <c r="F4803" s="6" t="s">
        <v>13876</v>
      </c>
    </row>
    <row r="4804">
      <c r="A4804" s="5"/>
      <c r="B4804" s="5"/>
      <c r="C4804" s="5" t="s">
        <v>45</v>
      </c>
      <c r="D4804" s="5" t="s">
        <v>468</v>
      </c>
      <c r="E4804" s="5" t="s">
        <v>13877</v>
      </c>
      <c r="F4804" s="6" t="s">
        <v>13878</v>
      </c>
    </row>
    <row r="4805">
      <c r="A4805" s="5"/>
      <c r="B4805" s="5"/>
      <c r="C4805" s="5" t="s">
        <v>13879</v>
      </c>
      <c r="D4805" s="5" t="s">
        <v>468</v>
      </c>
      <c r="E4805" s="5"/>
      <c r="F4805" s="6" t="s">
        <v>13880</v>
      </c>
    </row>
    <row r="4806">
      <c r="A4806" s="5"/>
      <c r="B4806" s="5"/>
      <c r="C4806" s="5" t="s">
        <v>13881</v>
      </c>
      <c r="D4806" s="5" t="s">
        <v>468</v>
      </c>
      <c r="E4806" s="5" t="s">
        <v>13882</v>
      </c>
      <c r="F4806" s="6" t="s">
        <v>13883</v>
      </c>
    </row>
    <row r="4807">
      <c r="A4807" s="5"/>
      <c r="B4807" s="5"/>
      <c r="C4807" s="5" t="s">
        <v>13884</v>
      </c>
      <c r="D4807" s="5" t="s">
        <v>468</v>
      </c>
      <c r="E4807" s="5" t="s">
        <v>13885</v>
      </c>
      <c r="F4807" s="6" t="s">
        <v>13886</v>
      </c>
    </row>
    <row r="4808">
      <c r="A4808" s="5"/>
      <c r="B4808" s="5"/>
      <c r="C4808" s="5" t="s">
        <v>13887</v>
      </c>
      <c r="D4808" s="5" t="s">
        <v>468</v>
      </c>
      <c r="E4808" s="5" t="s">
        <v>13888</v>
      </c>
      <c r="F4808" s="6" t="s">
        <v>13889</v>
      </c>
    </row>
    <row r="4809">
      <c r="A4809" s="5"/>
      <c r="B4809" s="5"/>
      <c r="C4809" s="5" t="s">
        <v>13890</v>
      </c>
      <c r="D4809" s="5" t="s">
        <v>468</v>
      </c>
      <c r="E4809" s="5" t="s">
        <v>13891</v>
      </c>
      <c r="F4809" s="6" t="s">
        <v>13892</v>
      </c>
    </row>
    <row r="4810">
      <c r="A4810" s="5"/>
      <c r="B4810" s="5"/>
      <c r="C4810" s="5" t="s">
        <v>13893</v>
      </c>
      <c r="D4810" s="5" t="s">
        <v>468</v>
      </c>
      <c r="E4810" s="5" t="s">
        <v>13894</v>
      </c>
      <c r="F4810" s="6" t="s">
        <v>13895</v>
      </c>
    </row>
    <row r="4811">
      <c r="A4811" s="5"/>
      <c r="B4811" s="5"/>
      <c r="C4811" s="5" t="s">
        <v>13896</v>
      </c>
      <c r="D4811" s="5" t="s">
        <v>468</v>
      </c>
      <c r="E4811" s="5" t="s">
        <v>13897</v>
      </c>
      <c r="F4811" s="6" t="s">
        <v>13898</v>
      </c>
    </row>
    <row r="4812">
      <c r="A4812" s="5"/>
      <c r="B4812" s="5"/>
      <c r="C4812" s="5" t="s">
        <v>13899</v>
      </c>
      <c r="D4812" s="5" t="s">
        <v>468</v>
      </c>
      <c r="E4812" s="5"/>
      <c r="F4812" s="6" t="s">
        <v>13900</v>
      </c>
    </row>
    <row r="4813">
      <c r="A4813" s="5"/>
      <c r="B4813" s="5"/>
      <c r="C4813" s="5" t="s">
        <v>13901</v>
      </c>
      <c r="D4813" s="5" t="s">
        <v>468</v>
      </c>
      <c r="E4813" s="5"/>
      <c r="F4813" s="6" t="s">
        <v>13902</v>
      </c>
    </row>
    <row r="4814">
      <c r="A4814" s="5"/>
      <c r="B4814" s="5"/>
      <c r="C4814" s="5" t="s">
        <v>13903</v>
      </c>
      <c r="D4814" s="5" t="s">
        <v>468</v>
      </c>
      <c r="E4814" s="5" t="s">
        <v>13904</v>
      </c>
      <c r="F4814" s="6" t="s">
        <v>13905</v>
      </c>
    </row>
    <row r="4815">
      <c r="A4815" s="5"/>
      <c r="B4815" s="5"/>
      <c r="C4815" s="5" t="s">
        <v>13906</v>
      </c>
      <c r="D4815" s="5" t="s">
        <v>468</v>
      </c>
      <c r="E4815" s="5" t="s">
        <v>13907</v>
      </c>
      <c r="F4815" s="6" t="s">
        <v>13908</v>
      </c>
    </row>
    <row r="4816">
      <c r="A4816" s="5"/>
      <c r="B4816" s="5"/>
      <c r="C4816" s="5" t="s">
        <v>13909</v>
      </c>
      <c r="D4816" s="5" t="s">
        <v>468</v>
      </c>
      <c r="E4816" s="5"/>
      <c r="F4816" s="6" t="s">
        <v>13910</v>
      </c>
    </row>
    <row r="4817">
      <c r="A4817" s="5"/>
      <c r="B4817" s="5"/>
      <c r="C4817" s="5" t="s">
        <v>13911</v>
      </c>
      <c r="D4817" s="5" t="s">
        <v>468</v>
      </c>
      <c r="E4817" s="5" t="s">
        <v>13912</v>
      </c>
      <c r="F4817" s="6" t="s">
        <v>13913</v>
      </c>
    </row>
    <row r="4818">
      <c r="A4818" s="5"/>
      <c r="B4818" s="5"/>
      <c r="C4818" s="5" t="s">
        <v>13914</v>
      </c>
      <c r="D4818" s="5" t="s">
        <v>468</v>
      </c>
      <c r="E4818" s="5" t="s">
        <v>13915</v>
      </c>
      <c r="F4818" s="6" t="s">
        <v>13916</v>
      </c>
    </row>
    <row r="4819">
      <c r="A4819" s="5"/>
      <c r="B4819" s="5"/>
      <c r="C4819" s="5" t="s">
        <v>13917</v>
      </c>
      <c r="D4819" s="5" t="s">
        <v>468</v>
      </c>
      <c r="E4819" s="5" t="s">
        <v>13918</v>
      </c>
      <c r="F4819" s="6" t="s">
        <v>13919</v>
      </c>
    </row>
    <row r="4820">
      <c r="A4820" s="5"/>
      <c r="B4820" s="5"/>
      <c r="C4820" s="5" t="s">
        <v>13920</v>
      </c>
      <c r="D4820" s="5" t="s">
        <v>468</v>
      </c>
      <c r="E4820" s="5" t="s">
        <v>13921</v>
      </c>
      <c r="F4820" s="6" t="s">
        <v>13922</v>
      </c>
    </row>
    <row r="4821">
      <c r="A4821" s="5"/>
      <c r="B4821" s="5"/>
      <c r="C4821" s="5" t="s">
        <v>13923</v>
      </c>
      <c r="D4821" s="5" t="s">
        <v>468</v>
      </c>
      <c r="E4821" s="5" t="s">
        <v>13924</v>
      </c>
      <c r="F4821" s="6" t="s">
        <v>13925</v>
      </c>
    </row>
    <row r="4822">
      <c r="A4822" s="5"/>
      <c r="B4822" s="5"/>
      <c r="C4822" s="5" t="s">
        <v>13926</v>
      </c>
      <c r="D4822" s="5" t="s">
        <v>468</v>
      </c>
      <c r="E4822" s="5" t="s">
        <v>13927</v>
      </c>
      <c r="F4822" s="6" t="s">
        <v>13928</v>
      </c>
    </row>
    <row r="4823">
      <c r="A4823" s="5"/>
      <c r="B4823" s="5"/>
      <c r="C4823" s="5" t="s">
        <v>13929</v>
      </c>
      <c r="D4823" s="5" t="s">
        <v>468</v>
      </c>
      <c r="E4823" s="5" t="s">
        <v>13930</v>
      </c>
      <c r="F4823" s="6" t="s">
        <v>13931</v>
      </c>
    </row>
    <row r="4824">
      <c r="A4824" s="5"/>
      <c r="B4824" s="5"/>
      <c r="C4824" s="5" t="s">
        <v>13932</v>
      </c>
      <c r="D4824" s="5" t="s">
        <v>468</v>
      </c>
      <c r="E4824" s="5" t="s">
        <v>13933</v>
      </c>
      <c r="F4824" s="6" t="s">
        <v>13934</v>
      </c>
    </row>
    <row r="4825">
      <c r="A4825" s="5"/>
      <c r="B4825" s="5"/>
      <c r="C4825" s="5" t="s">
        <v>13935</v>
      </c>
      <c r="D4825" s="5" t="s">
        <v>468</v>
      </c>
      <c r="E4825" s="5" t="s">
        <v>13936</v>
      </c>
      <c r="F4825" s="6" t="s">
        <v>13937</v>
      </c>
    </row>
    <row r="4826">
      <c r="A4826" s="5"/>
      <c r="B4826" s="5"/>
      <c r="C4826" s="5" t="s">
        <v>13938</v>
      </c>
      <c r="D4826" s="5" t="s">
        <v>468</v>
      </c>
      <c r="E4826" s="5"/>
      <c r="F4826" s="6" t="s">
        <v>13939</v>
      </c>
    </row>
    <row r="4827">
      <c r="A4827" s="5"/>
      <c r="B4827" s="5"/>
      <c r="C4827" s="5" t="s">
        <v>13940</v>
      </c>
      <c r="D4827" s="5" t="s">
        <v>468</v>
      </c>
      <c r="E4827" s="5" t="s">
        <v>13941</v>
      </c>
      <c r="F4827" s="6" t="s">
        <v>13942</v>
      </c>
    </row>
    <row r="4828">
      <c r="A4828" s="5"/>
      <c r="B4828" s="5"/>
      <c r="C4828" s="5" t="s">
        <v>13943</v>
      </c>
      <c r="D4828" s="5" t="s">
        <v>468</v>
      </c>
      <c r="E4828" s="5" t="s">
        <v>13944</v>
      </c>
      <c r="F4828" s="6" t="s">
        <v>13945</v>
      </c>
    </row>
    <row r="4829">
      <c r="A4829" s="5"/>
      <c r="B4829" s="5"/>
      <c r="C4829" s="5" t="s">
        <v>13946</v>
      </c>
      <c r="D4829" s="5" t="s">
        <v>468</v>
      </c>
      <c r="E4829" s="5" t="s">
        <v>13947</v>
      </c>
      <c r="F4829" s="6" t="s">
        <v>13948</v>
      </c>
    </row>
    <row r="4830">
      <c r="A4830" s="5"/>
      <c r="B4830" s="5"/>
      <c r="C4830" s="5" t="s">
        <v>185</v>
      </c>
      <c r="D4830" s="5" t="s">
        <v>468</v>
      </c>
      <c r="E4830" s="5" t="s">
        <v>4632</v>
      </c>
      <c r="F4830" s="6" t="s">
        <v>13949</v>
      </c>
    </row>
    <row r="4831">
      <c r="A4831" s="5"/>
      <c r="B4831" s="5"/>
      <c r="C4831" s="5" t="s">
        <v>13950</v>
      </c>
      <c r="D4831" s="5" t="s">
        <v>468</v>
      </c>
      <c r="E4831" s="5" t="s">
        <v>13951</v>
      </c>
      <c r="F4831" s="6" t="s">
        <v>13952</v>
      </c>
    </row>
    <row r="4832">
      <c r="A4832" s="5"/>
      <c r="B4832" s="5"/>
      <c r="C4832" s="5" t="s">
        <v>13953</v>
      </c>
      <c r="D4832" s="5" t="s">
        <v>468</v>
      </c>
      <c r="E4832" s="5" t="s">
        <v>13954</v>
      </c>
      <c r="F4832" s="6" t="s">
        <v>13955</v>
      </c>
    </row>
    <row r="4833">
      <c r="A4833" s="5"/>
      <c r="B4833" s="5"/>
      <c r="C4833" s="5" t="s">
        <v>13956</v>
      </c>
      <c r="D4833" s="5" t="s">
        <v>468</v>
      </c>
      <c r="E4833" s="5"/>
      <c r="F4833" s="6" t="s">
        <v>13957</v>
      </c>
    </row>
    <row r="4834">
      <c r="A4834" s="5"/>
      <c r="B4834" s="5"/>
      <c r="C4834" s="5" t="s">
        <v>13958</v>
      </c>
      <c r="D4834" s="5" t="s">
        <v>468</v>
      </c>
      <c r="E4834" s="5"/>
      <c r="F4834" s="6" t="s">
        <v>13959</v>
      </c>
    </row>
    <row r="4835">
      <c r="A4835" s="5"/>
      <c r="B4835" s="5"/>
      <c r="C4835" s="5" t="s">
        <v>13960</v>
      </c>
      <c r="D4835" s="5" t="s">
        <v>468</v>
      </c>
      <c r="E4835" s="5" t="s">
        <v>13961</v>
      </c>
      <c r="F4835" s="6" t="s">
        <v>13962</v>
      </c>
    </row>
    <row r="4836">
      <c r="A4836" s="5"/>
      <c r="B4836" s="5"/>
      <c r="C4836" s="5" t="s">
        <v>13963</v>
      </c>
      <c r="D4836" s="5" t="s">
        <v>4620</v>
      </c>
      <c r="E4836" s="5"/>
      <c r="F4836" s="6" t="s">
        <v>13964</v>
      </c>
    </row>
    <row r="4837">
      <c r="A4837" s="5"/>
      <c r="B4837" s="5"/>
      <c r="C4837" s="5" t="s">
        <v>13965</v>
      </c>
      <c r="D4837" s="5" t="s">
        <v>4620</v>
      </c>
      <c r="E4837" s="5" t="s">
        <v>13966</v>
      </c>
      <c r="F4837" s="6" t="s">
        <v>13967</v>
      </c>
    </row>
    <row r="4838">
      <c r="A4838" s="5"/>
      <c r="B4838" s="5"/>
      <c r="C4838" s="5" t="s">
        <v>13968</v>
      </c>
      <c r="D4838" s="5" t="s">
        <v>468</v>
      </c>
      <c r="E4838" s="5" t="s">
        <v>13969</v>
      </c>
      <c r="F4838" s="6" t="s">
        <v>13970</v>
      </c>
    </row>
    <row r="4839">
      <c r="A4839" s="5"/>
      <c r="B4839" s="5"/>
      <c r="C4839" s="5" t="s">
        <v>13971</v>
      </c>
      <c r="D4839" s="5" t="s">
        <v>468</v>
      </c>
      <c r="E4839" s="5"/>
      <c r="F4839" s="6" t="s">
        <v>13972</v>
      </c>
    </row>
    <row r="4840">
      <c r="A4840" s="5"/>
      <c r="B4840" s="5"/>
      <c r="C4840" s="5" t="s">
        <v>13973</v>
      </c>
      <c r="D4840" s="5" t="s">
        <v>468</v>
      </c>
      <c r="E4840" s="5" t="s">
        <v>13974</v>
      </c>
      <c r="F4840" s="6" t="s">
        <v>13975</v>
      </c>
    </row>
    <row r="4841">
      <c r="A4841" s="5"/>
      <c r="B4841" s="5"/>
      <c r="C4841" s="5" t="s">
        <v>13976</v>
      </c>
      <c r="D4841" s="5" t="s">
        <v>4620</v>
      </c>
      <c r="E4841" s="5" t="s">
        <v>13977</v>
      </c>
      <c r="F4841" s="6" t="s">
        <v>13978</v>
      </c>
    </row>
    <row r="4842">
      <c r="A4842" s="5"/>
      <c r="B4842" s="5"/>
      <c r="C4842" s="5" t="s">
        <v>13979</v>
      </c>
      <c r="D4842" s="5" t="s">
        <v>468</v>
      </c>
      <c r="E4842" s="5" t="s">
        <v>13980</v>
      </c>
      <c r="F4842" s="6" t="s">
        <v>13981</v>
      </c>
    </row>
    <row r="4843">
      <c r="A4843" s="5"/>
      <c r="B4843" s="5"/>
      <c r="C4843" s="5" t="s">
        <v>13982</v>
      </c>
      <c r="D4843" s="5" t="s">
        <v>468</v>
      </c>
      <c r="E4843" s="5" t="s">
        <v>13983</v>
      </c>
      <c r="F4843" s="6" t="s">
        <v>13984</v>
      </c>
    </row>
    <row r="4844">
      <c r="A4844" s="5"/>
      <c r="B4844" s="5"/>
      <c r="C4844" s="5" t="s">
        <v>13985</v>
      </c>
      <c r="D4844" s="5" t="s">
        <v>468</v>
      </c>
      <c r="E4844" s="5"/>
      <c r="F4844" s="6" t="s">
        <v>13986</v>
      </c>
    </row>
    <row r="4845">
      <c r="A4845" s="5"/>
      <c r="B4845" s="5"/>
      <c r="C4845" s="5" t="s">
        <v>13987</v>
      </c>
      <c r="D4845" s="5" t="s">
        <v>468</v>
      </c>
      <c r="E4845" s="5" t="s">
        <v>13988</v>
      </c>
      <c r="F4845" s="6" t="s">
        <v>13989</v>
      </c>
    </row>
    <row r="4846">
      <c r="A4846" s="5"/>
      <c r="B4846" s="5"/>
      <c r="C4846" s="5" t="s">
        <v>13990</v>
      </c>
      <c r="D4846" s="5" t="s">
        <v>468</v>
      </c>
      <c r="E4846" s="5"/>
      <c r="F4846" s="6" t="s">
        <v>13991</v>
      </c>
    </row>
    <row r="4847">
      <c r="A4847" s="5"/>
      <c r="B4847" s="5"/>
      <c r="C4847" s="5" t="s">
        <v>13992</v>
      </c>
      <c r="D4847" s="5" t="s">
        <v>468</v>
      </c>
      <c r="E4847" s="5" t="s">
        <v>13993</v>
      </c>
      <c r="F4847" s="6" t="s">
        <v>13994</v>
      </c>
    </row>
    <row r="4848">
      <c r="A4848" s="5"/>
      <c r="B4848" s="5"/>
      <c r="C4848" s="5" t="s">
        <v>13995</v>
      </c>
      <c r="D4848" s="5" t="s">
        <v>468</v>
      </c>
      <c r="E4848" s="5" t="s">
        <v>13996</v>
      </c>
      <c r="F4848" s="6" t="s">
        <v>13997</v>
      </c>
    </row>
    <row r="4849">
      <c r="A4849" s="5"/>
      <c r="B4849" s="5"/>
      <c r="C4849" s="5" t="s">
        <v>13998</v>
      </c>
      <c r="D4849" s="5" t="s">
        <v>468</v>
      </c>
      <c r="E4849" s="5" t="s">
        <v>13999</v>
      </c>
      <c r="F4849" s="6" t="s">
        <v>14000</v>
      </c>
    </row>
    <row r="4850">
      <c r="A4850" s="5"/>
      <c r="B4850" s="5"/>
      <c r="C4850" s="5" t="s">
        <v>14001</v>
      </c>
      <c r="D4850" s="5" t="s">
        <v>468</v>
      </c>
      <c r="E4850" s="5" t="s">
        <v>14002</v>
      </c>
      <c r="F4850" s="6" t="s">
        <v>14003</v>
      </c>
    </row>
    <row r="4851">
      <c r="A4851" s="5"/>
      <c r="B4851" s="5"/>
      <c r="C4851" s="5" t="s">
        <v>14004</v>
      </c>
      <c r="D4851" s="5" t="s">
        <v>468</v>
      </c>
      <c r="E4851" s="5" t="s">
        <v>14005</v>
      </c>
      <c r="F4851" s="6" t="s">
        <v>14006</v>
      </c>
    </row>
    <row r="4852">
      <c r="A4852" s="5"/>
      <c r="B4852" s="5"/>
      <c r="C4852" s="5" t="s">
        <v>14007</v>
      </c>
      <c r="D4852" s="5" t="s">
        <v>468</v>
      </c>
      <c r="E4852" s="5" t="s">
        <v>14008</v>
      </c>
      <c r="F4852" s="6" t="s">
        <v>14009</v>
      </c>
    </row>
    <row r="4853">
      <c r="A4853" s="5"/>
      <c r="B4853" s="5"/>
      <c r="C4853" s="5" t="s">
        <v>14010</v>
      </c>
      <c r="D4853" s="5" t="s">
        <v>468</v>
      </c>
      <c r="E4853" s="5" t="s">
        <v>8652</v>
      </c>
      <c r="F4853" s="6" t="s">
        <v>14011</v>
      </c>
    </row>
    <row r="4854">
      <c r="A4854" s="5"/>
      <c r="B4854" s="5"/>
      <c r="C4854" s="5" t="s">
        <v>14012</v>
      </c>
      <c r="D4854" s="5" t="s">
        <v>468</v>
      </c>
      <c r="E4854" s="5" t="s">
        <v>14013</v>
      </c>
      <c r="F4854" s="6" t="s">
        <v>14014</v>
      </c>
    </row>
    <row r="4855">
      <c r="A4855" s="5"/>
      <c r="B4855" s="5"/>
      <c r="C4855" s="5" t="s">
        <v>14015</v>
      </c>
      <c r="D4855" s="5" t="s">
        <v>4620</v>
      </c>
      <c r="E4855" s="5"/>
      <c r="F4855" s="6" t="s">
        <v>14016</v>
      </c>
    </row>
    <row r="4856">
      <c r="A4856" s="5"/>
      <c r="B4856" s="5"/>
      <c r="C4856" s="5" t="s">
        <v>14017</v>
      </c>
      <c r="D4856" s="5" t="s">
        <v>468</v>
      </c>
      <c r="E4856" s="5"/>
      <c r="F4856" s="6" t="s">
        <v>14018</v>
      </c>
    </row>
    <row r="4857">
      <c r="A4857" s="5"/>
      <c r="B4857" s="5"/>
      <c r="C4857" s="5" t="s">
        <v>14019</v>
      </c>
      <c r="D4857" s="5" t="s">
        <v>468</v>
      </c>
      <c r="E4857" s="5" t="s">
        <v>14020</v>
      </c>
      <c r="F4857" s="6" t="s">
        <v>14021</v>
      </c>
    </row>
    <row r="4858">
      <c r="A4858" s="5"/>
      <c r="B4858" s="5"/>
      <c r="C4858" s="5" t="s">
        <v>14022</v>
      </c>
      <c r="D4858" s="5" t="s">
        <v>4620</v>
      </c>
      <c r="E4858" s="5" t="s">
        <v>14023</v>
      </c>
      <c r="F4858" s="6" t="s">
        <v>14024</v>
      </c>
    </row>
    <row r="4859">
      <c r="A4859" s="5"/>
      <c r="B4859" s="5"/>
      <c r="C4859" s="5" t="s">
        <v>14025</v>
      </c>
      <c r="D4859" s="5" t="s">
        <v>468</v>
      </c>
      <c r="E4859" s="5" t="s">
        <v>14026</v>
      </c>
      <c r="F4859" s="6" t="s">
        <v>14027</v>
      </c>
    </row>
    <row r="4860">
      <c r="A4860" s="5"/>
      <c r="B4860" s="5"/>
      <c r="C4860" s="5" t="s">
        <v>14028</v>
      </c>
      <c r="D4860" s="5" t="s">
        <v>468</v>
      </c>
      <c r="E4860" s="5" t="s">
        <v>14029</v>
      </c>
      <c r="F4860" s="6" t="s">
        <v>14030</v>
      </c>
    </row>
    <row r="4861">
      <c r="A4861" s="5"/>
      <c r="B4861" s="5"/>
      <c r="C4861" s="5" t="s">
        <v>14031</v>
      </c>
      <c r="D4861" s="5" t="s">
        <v>468</v>
      </c>
      <c r="E4861" s="5"/>
      <c r="F4861" s="6" t="s">
        <v>14032</v>
      </c>
    </row>
    <row r="4862">
      <c r="A4862" s="5"/>
      <c r="B4862" s="5"/>
      <c r="C4862" s="5" t="s">
        <v>14033</v>
      </c>
      <c r="D4862" s="5" t="s">
        <v>468</v>
      </c>
      <c r="E4862" s="5" t="s">
        <v>14034</v>
      </c>
      <c r="F4862" s="6" t="s">
        <v>14035</v>
      </c>
    </row>
    <row r="4863">
      <c r="A4863" s="5"/>
      <c r="B4863" s="5"/>
      <c r="C4863" s="5" t="s">
        <v>14036</v>
      </c>
      <c r="D4863" s="5" t="s">
        <v>468</v>
      </c>
      <c r="E4863" s="5" t="s">
        <v>14037</v>
      </c>
      <c r="F4863" s="6" t="s">
        <v>14038</v>
      </c>
    </row>
    <row r="4864">
      <c r="A4864" s="5"/>
      <c r="B4864" s="5"/>
      <c r="C4864" s="5" t="s">
        <v>14039</v>
      </c>
      <c r="D4864" s="5" t="s">
        <v>468</v>
      </c>
      <c r="E4864" s="5" t="s">
        <v>14040</v>
      </c>
      <c r="F4864" s="6" t="s">
        <v>14041</v>
      </c>
    </row>
    <row r="4865">
      <c r="A4865" s="5"/>
      <c r="B4865" s="5"/>
      <c r="C4865" s="5" t="s">
        <v>14042</v>
      </c>
      <c r="D4865" s="5" t="s">
        <v>468</v>
      </c>
      <c r="E4865" s="5" t="s">
        <v>14043</v>
      </c>
      <c r="F4865" s="6" t="s">
        <v>14044</v>
      </c>
    </row>
    <row r="4866">
      <c r="A4866" s="5"/>
      <c r="B4866" s="5"/>
      <c r="C4866" s="5" t="s">
        <v>14045</v>
      </c>
      <c r="D4866" s="5" t="s">
        <v>4620</v>
      </c>
      <c r="E4866" s="5" t="s">
        <v>14046</v>
      </c>
      <c r="F4866" s="6" t="s">
        <v>14047</v>
      </c>
    </row>
    <row r="4867">
      <c r="A4867" s="5"/>
      <c r="B4867" s="5"/>
      <c r="C4867" s="5" t="s">
        <v>14048</v>
      </c>
      <c r="D4867" s="5" t="s">
        <v>468</v>
      </c>
      <c r="E4867" s="5" t="s">
        <v>12732</v>
      </c>
      <c r="F4867" s="6" t="s">
        <v>14049</v>
      </c>
    </row>
    <row r="4868">
      <c r="A4868" s="5"/>
      <c r="B4868" s="5"/>
      <c r="C4868" s="5" t="s">
        <v>14050</v>
      </c>
      <c r="D4868" s="5" t="s">
        <v>468</v>
      </c>
      <c r="E4868" s="5" t="s">
        <v>14051</v>
      </c>
      <c r="F4868" s="6" t="s">
        <v>14052</v>
      </c>
    </row>
    <row r="4869">
      <c r="A4869" s="5"/>
      <c r="B4869" s="5"/>
      <c r="C4869" s="5" t="s">
        <v>14053</v>
      </c>
      <c r="D4869" s="5" t="s">
        <v>468</v>
      </c>
      <c r="E4869" s="5" t="s">
        <v>14054</v>
      </c>
      <c r="F4869" s="6" t="s">
        <v>14055</v>
      </c>
    </row>
    <row r="4870">
      <c r="A4870" s="5"/>
      <c r="B4870" s="5"/>
      <c r="C4870" s="5" t="s">
        <v>14056</v>
      </c>
      <c r="D4870" s="5" t="s">
        <v>468</v>
      </c>
      <c r="E4870" s="5" t="s">
        <v>14057</v>
      </c>
      <c r="F4870" s="6" t="s">
        <v>14058</v>
      </c>
    </row>
    <row r="4871">
      <c r="A4871" s="5"/>
      <c r="B4871" s="5"/>
      <c r="C4871" s="5" t="s">
        <v>14059</v>
      </c>
      <c r="D4871" s="5" t="s">
        <v>4620</v>
      </c>
      <c r="E4871" s="5"/>
      <c r="F4871" s="6" t="s">
        <v>14060</v>
      </c>
    </row>
    <row r="4872">
      <c r="A4872" s="5"/>
      <c r="B4872" s="5"/>
      <c r="C4872" s="5" t="s">
        <v>14061</v>
      </c>
      <c r="D4872" s="5" t="s">
        <v>468</v>
      </c>
      <c r="E4872" s="5"/>
      <c r="F4872" s="6" t="s">
        <v>14062</v>
      </c>
    </row>
    <row r="4873">
      <c r="A4873" s="5"/>
      <c r="B4873" s="5"/>
      <c r="C4873" s="5" t="s">
        <v>14063</v>
      </c>
      <c r="D4873" s="5" t="s">
        <v>468</v>
      </c>
      <c r="E4873" s="5" t="s">
        <v>14064</v>
      </c>
      <c r="F4873" s="6" t="s">
        <v>14065</v>
      </c>
    </row>
    <row r="4874">
      <c r="A4874" s="5"/>
      <c r="B4874" s="5"/>
      <c r="C4874" s="5" t="s">
        <v>14066</v>
      </c>
      <c r="D4874" s="5" t="s">
        <v>468</v>
      </c>
      <c r="E4874" s="5" t="s">
        <v>14067</v>
      </c>
      <c r="F4874" s="6" t="s">
        <v>14068</v>
      </c>
    </row>
    <row r="4875">
      <c r="A4875" s="5"/>
      <c r="B4875" s="5"/>
      <c r="C4875" s="5" t="s">
        <v>14069</v>
      </c>
      <c r="D4875" s="5" t="s">
        <v>468</v>
      </c>
      <c r="E4875" s="5" t="s">
        <v>14070</v>
      </c>
      <c r="F4875" s="6" t="s">
        <v>14071</v>
      </c>
    </row>
    <row r="4876">
      <c r="A4876" s="5"/>
      <c r="B4876" s="5"/>
      <c r="C4876" s="5" t="s">
        <v>14072</v>
      </c>
      <c r="D4876" s="5" t="s">
        <v>468</v>
      </c>
      <c r="E4876" s="5" t="s">
        <v>14073</v>
      </c>
      <c r="F4876" s="6" t="s">
        <v>14074</v>
      </c>
    </row>
    <row r="4877">
      <c r="A4877" s="5"/>
      <c r="B4877" s="5"/>
      <c r="C4877" s="5" t="s">
        <v>14075</v>
      </c>
      <c r="D4877" s="5" t="s">
        <v>468</v>
      </c>
      <c r="E4877" s="5" t="s">
        <v>14076</v>
      </c>
      <c r="F4877" s="6" t="s">
        <v>14077</v>
      </c>
    </row>
    <row r="4878">
      <c r="A4878" s="5"/>
      <c r="B4878" s="5"/>
      <c r="C4878" s="5" t="s">
        <v>14078</v>
      </c>
      <c r="D4878" s="5" t="s">
        <v>468</v>
      </c>
      <c r="E4878" s="5" t="s">
        <v>14079</v>
      </c>
      <c r="F4878" s="6" t="s">
        <v>14080</v>
      </c>
    </row>
    <row r="4879">
      <c r="A4879" s="5"/>
      <c r="B4879" s="5"/>
      <c r="C4879" s="5" t="s">
        <v>14081</v>
      </c>
      <c r="D4879" s="5" t="s">
        <v>468</v>
      </c>
      <c r="E4879" s="5" t="s">
        <v>6241</v>
      </c>
      <c r="F4879" s="6" t="s">
        <v>14082</v>
      </c>
    </row>
    <row r="4880">
      <c r="A4880" s="5"/>
      <c r="B4880" s="5"/>
      <c r="C4880" s="5" t="s">
        <v>14083</v>
      </c>
      <c r="D4880" s="5" t="s">
        <v>468</v>
      </c>
      <c r="E4880" s="5" t="s">
        <v>14084</v>
      </c>
      <c r="F4880" s="6" t="s">
        <v>14085</v>
      </c>
    </row>
    <row r="4881">
      <c r="A4881" s="5"/>
      <c r="B4881" s="5"/>
      <c r="C4881" s="5" t="s">
        <v>14086</v>
      </c>
      <c r="D4881" s="5" t="s">
        <v>468</v>
      </c>
      <c r="E4881" s="5"/>
      <c r="F4881" s="6" t="s">
        <v>14087</v>
      </c>
    </row>
    <row r="4882">
      <c r="A4882" s="5"/>
      <c r="B4882" s="5"/>
      <c r="C4882" s="5" t="s">
        <v>14088</v>
      </c>
      <c r="D4882" s="5" t="s">
        <v>468</v>
      </c>
      <c r="E4882" s="5" t="s">
        <v>8652</v>
      </c>
      <c r="F4882" s="6" t="s">
        <v>14089</v>
      </c>
    </row>
    <row r="4883">
      <c r="A4883" s="5"/>
      <c r="B4883" s="5"/>
      <c r="C4883" s="5" t="s">
        <v>14090</v>
      </c>
      <c r="D4883" s="5" t="s">
        <v>468</v>
      </c>
      <c r="E4883" s="5" t="s">
        <v>14091</v>
      </c>
      <c r="F4883" s="6" t="s">
        <v>14092</v>
      </c>
    </row>
    <row r="4884">
      <c r="A4884" s="5"/>
      <c r="B4884" s="5"/>
      <c r="C4884" s="5" t="s">
        <v>14093</v>
      </c>
      <c r="D4884" s="5" t="s">
        <v>468</v>
      </c>
      <c r="E4884" s="5"/>
      <c r="F4884" s="6" t="s">
        <v>14094</v>
      </c>
    </row>
    <row r="4885">
      <c r="A4885" s="5"/>
      <c r="B4885" s="5"/>
      <c r="C4885" s="5" t="s">
        <v>14095</v>
      </c>
      <c r="D4885" s="5" t="s">
        <v>4620</v>
      </c>
      <c r="E4885" s="5" t="s">
        <v>14096</v>
      </c>
      <c r="F4885" s="6" t="s">
        <v>14097</v>
      </c>
    </row>
    <row r="4886">
      <c r="A4886" s="5"/>
      <c r="B4886" s="5"/>
      <c r="C4886" s="5" t="s">
        <v>14098</v>
      </c>
      <c r="D4886" s="5" t="s">
        <v>468</v>
      </c>
      <c r="E4886" s="5" t="s">
        <v>14099</v>
      </c>
      <c r="F4886" s="6" t="s">
        <v>14100</v>
      </c>
    </row>
    <row r="4887">
      <c r="A4887" s="5"/>
      <c r="B4887" s="5"/>
      <c r="C4887" s="5" t="s">
        <v>14101</v>
      </c>
      <c r="D4887" s="5" t="s">
        <v>468</v>
      </c>
      <c r="E4887" s="5"/>
      <c r="F4887" s="6" t="s">
        <v>14102</v>
      </c>
    </row>
    <row r="4888">
      <c r="A4888" s="5"/>
      <c r="B4888" s="5"/>
      <c r="C4888" s="5" t="s">
        <v>14103</v>
      </c>
      <c r="D4888" s="5" t="s">
        <v>468</v>
      </c>
      <c r="E4888" s="5"/>
      <c r="F4888" s="6" t="s">
        <v>14104</v>
      </c>
    </row>
    <row r="4889">
      <c r="A4889" s="5"/>
      <c r="B4889" s="5"/>
      <c r="C4889" s="5" t="s">
        <v>14105</v>
      </c>
      <c r="D4889" s="5" t="s">
        <v>468</v>
      </c>
      <c r="E4889" s="5"/>
      <c r="F4889" s="6" t="s">
        <v>14106</v>
      </c>
    </row>
    <row r="4890">
      <c r="A4890" s="5"/>
      <c r="B4890" s="5"/>
      <c r="C4890" s="5" t="s">
        <v>14107</v>
      </c>
      <c r="D4890" s="5" t="s">
        <v>468</v>
      </c>
      <c r="E4890" s="5" t="s">
        <v>14108</v>
      </c>
      <c r="F4890" s="6" t="s">
        <v>14109</v>
      </c>
    </row>
    <row r="4891">
      <c r="A4891" s="5"/>
      <c r="B4891" s="5"/>
      <c r="C4891" s="5" t="s">
        <v>14110</v>
      </c>
      <c r="D4891" s="5" t="s">
        <v>468</v>
      </c>
      <c r="E4891" s="5" t="s">
        <v>14111</v>
      </c>
      <c r="F4891" s="6" t="s">
        <v>14112</v>
      </c>
    </row>
    <row r="4892">
      <c r="A4892" s="5"/>
      <c r="B4892" s="5"/>
      <c r="C4892" s="5" t="s">
        <v>14113</v>
      </c>
      <c r="D4892" s="5" t="s">
        <v>468</v>
      </c>
      <c r="E4892" s="5" t="s">
        <v>14114</v>
      </c>
      <c r="F4892" s="6" t="s">
        <v>14115</v>
      </c>
    </row>
    <row r="4893">
      <c r="A4893" s="5"/>
      <c r="B4893" s="5"/>
      <c r="C4893" s="5" t="s">
        <v>14116</v>
      </c>
      <c r="D4893" s="5" t="s">
        <v>468</v>
      </c>
      <c r="E4893" s="5"/>
      <c r="F4893" s="6" t="s">
        <v>14117</v>
      </c>
    </row>
    <row r="4894">
      <c r="A4894" s="5"/>
      <c r="B4894" s="5"/>
      <c r="C4894" s="5" t="s">
        <v>14118</v>
      </c>
      <c r="D4894" s="5" t="s">
        <v>468</v>
      </c>
      <c r="E4894" s="5" t="s">
        <v>14119</v>
      </c>
      <c r="F4894" s="6" t="s">
        <v>14120</v>
      </c>
    </row>
    <row r="4895">
      <c r="A4895" s="5"/>
      <c r="B4895" s="5"/>
      <c r="C4895" s="5" t="s">
        <v>14121</v>
      </c>
      <c r="D4895" s="5" t="s">
        <v>468</v>
      </c>
      <c r="E4895" s="5"/>
      <c r="F4895" s="6" t="s">
        <v>14122</v>
      </c>
    </row>
    <row r="4896">
      <c r="A4896" s="5"/>
      <c r="B4896" s="5"/>
      <c r="C4896" s="5" t="s">
        <v>14123</v>
      </c>
      <c r="D4896" s="5" t="s">
        <v>468</v>
      </c>
      <c r="E4896" s="5" t="s">
        <v>14124</v>
      </c>
      <c r="F4896" s="6" t="s">
        <v>14125</v>
      </c>
    </row>
    <row r="4897">
      <c r="A4897" s="5"/>
      <c r="B4897" s="5"/>
      <c r="C4897" s="5" t="s">
        <v>40</v>
      </c>
      <c r="D4897" s="5" t="s">
        <v>468</v>
      </c>
      <c r="E4897" s="5" t="s">
        <v>462</v>
      </c>
      <c r="F4897" s="6" t="s">
        <v>14126</v>
      </c>
    </row>
    <row r="4898">
      <c r="A4898" s="5"/>
      <c r="B4898" s="5"/>
      <c r="C4898" s="5" t="s">
        <v>14127</v>
      </c>
      <c r="D4898" s="5" t="s">
        <v>468</v>
      </c>
      <c r="E4898" s="5"/>
      <c r="F4898" s="6" t="s">
        <v>14128</v>
      </c>
    </row>
    <row r="4899">
      <c r="A4899" s="5"/>
      <c r="B4899" s="5"/>
      <c r="C4899" s="5" t="s">
        <v>14129</v>
      </c>
      <c r="D4899" s="5" t="s">
        <v>468</v>
      </c>
      <c r="E4899" s="5"/>
      <c r="F4899" s="6" t="s">
        <v>14130</v>
      </c>
    </row>
    <row r="4900">
      <c r="A4900" s="5"/>
      <c r="B4900" s="5"/>
      <c r="C4900" s="5" t="s">
        <v>14131</v>
      </c>
      <c r="D4900" s="5" t="s">
        <v>468</v>
      </c>
      <c r="E4900" s="5" t="s">
        <v>14132</v>
      </c>
      <c r="F4900" s="6" t="s">
        <v>14133</v>
      </c>
    </row>
    <row r="4901">
      <c r="A4901" s="5"/>
      <c r="B4901" s="5"/>
      <c r="C4901" s="5" t="s">
        <v>14134</v>
      </c>
      <c r="D4901" s="5" t="s">
        <v>468</v>
      </c>
      <c r="E4901" s="5" t="s">
        <v>14135</v>
      </c>
      <c r="F4901" s="6" t="s">
        <v>14136</v>
      </c>
    </row>
    <row r="4902">
      <c r="A4902" s="5"/>
      <c r="B4902" s="5"/>
      <c r="C4902" s="5" t="s">
        <v>14137</v>
      </c>
      <c r="D4902" s="5" t="s">
        <v>468</v>
      </c>
      <c r="E4902" s="5" t="s">
        <v>14138</v>
      </c>
      <c r="F4902" s="6" t="s">
        <v>14139</v>
      </c>
    </row>
    <row r="4903">
      <c r="A4903" s="5"/>
      <c r="B4903" s="5"/>
      <c r="C4903" s="5" t="s">
        <v>14140</v>
      </c>
      <c r="D4903" s="5" t="s">
        <v>468</v>
      </c>
      <c r="E4903" s="5" t="s">
        <v>12307</v>
      </c>
      <c r="F4903" s="6" t="s">
        <v>14141</v>
      </c>
    </row>
    <row r="4904">
      <c r="A4904" s="5"/>
      <c r="B4904" s="5"/>
      <c r="C4904" s="5" t="s">
        <v>14142</v>
      </c>
      <c r="D4904" s="5" t="s">
        <v>468</v>
      </c>
      <c r="E4904" s="5"/>
      <c r="F4904" s="6" t="s">
        <v>14143</v>
      </c>
    </row>
    <row r="4905">
      <c r="A4905" s="5"/>
      <c r="B4905" s="5"/>
      <c r="C4905" s="5" t="s">
        <v>14144</v>
      </c>
      <c r="D4905" s="5" t="s">
        <v>468</v>
      </c>
      <c r="E4905" s="5"/>
      <c r="F4905" s="6" t="s">
        <v>14145</v>
      </c>
    </row>
    <row r="4906">
      <c r="A4906" s="5"/>
      <c r="B4906" s="5"/>
      <c r="C4906" s="5" t="s">
        <v>14146</v>
      </c>
      <c r="D4906" s="5" t="s">
        <v>468</v>
      </c>
      <c r="E4906" s="5" t="s">
        <v>14147</v>
      </c>
      <c r="F4906" s="6" t="s">
        <v>14148</v>
      </c>
    </row>
    <row r="4907">
      <c r="A4907" s="5"/>
      <c r="B4907" s="5"/>
      <c r="C4907" s="5" t="s">
        <v>14149</v>
      </c>
      <c r="D4907" s="5" t="s">
        <v>468</v>
      </c>
      <c r="E4907" s="5" t="s">
        <v>14150</v>
      </c>
      <c r="F4907" s="6" t="s">
        <v>14151</v>
      </c>
    </row>
    <row r="4908">
      <c r="A4908" s="5"/>
      <c r="B4908" s="5"/>
      <c r="C4908" s="5" t="s">
        <v>14152</v>
      </c>
      <c r="D4908" s="5" t="s">
        <v>468</v>
      </c>
      <c r="E4908" s="5" t="s">
        <v>14153</v>
      </c>
      <c r="F4908" s="6" t="s">
        <v>14154</v>
      </c>
    </row>
    <row r="4909">
      <c r="A4909" s="5"/>
      <c r="B4909" s="5"/>
      <c r="C4909" s="5" t="s">
        <v>14155</v>
      </c>
      <c r="D4909" s="5" t="s">
        <v>468</v>
      </c>
      <c r="E4909" s="5" t="s">
        <v>14156</v>
      </c>
      <c r="F4909" s="6" t="s">
        <v>14157</v>
      </c>
    </row>
    <row r="4910">
      <c r="A4910" s="5"/>
      <c r="B4910" s="5"/>
      <c r="C4910" s="5" t="s">
        <v>14158</v>
      </c>
      <c r="D4910" s="5" t="s">
        <v>468</v>
      </c>
      <c r="E4910" s="5" t="s">
        <v>14159</v>
      </c>
      <c r="F4910" s="6" t="s">
        <v>14160</v>
      </c>
    </row>
    <row r="4911">
      <c r="A4911" s="5"/>
      <c r="B4911" s="5"/>
      <c r="C4911" s="5" t="s">
        <v>14161</v>
      </c>
      <c r="D4911" s="5" t="s">
        <v>468</v>
      </c>
      <c r="E4911" s="5" t="s">
        <v>14162</v>
      </c>
      <c r="F4911" s="6" t="s">
        <v>14163</v>
      </c>
    </row>
    <row r="4912">
      <c r="A4912" s="5"/>
      <c r="B4912" s="5"/>
      <c r="C4912" s="5" t="s">
        <v>14164</v>
      </c>
      <c r="D4912" s="5" t="s">
        <v>468</v>
      </c>
      <c r="E4912" s="5" t="s">
        <v>14165</v>
      </c>
      <c r="F4912" s="6" t="s">
        <v>14166</v>
      </c>
    </row>
    <row r="4913">
      <c r="A4913" s="5"/>
      <c r="B4913" s="5"/>
      <c r="C4913" s="5" t="s">
        <v>14167</v>
      </c>
      <c r="D4913" s="5" t="s">
        <v>468</v>
      </c>
      <c r="E4913" s="5" t="s">
        <v>14168</v>
      </c>
      <c r="F4913" s="6" t="s">
        <v>14169</v>
      </c>
    </row>
    <row r="4914">
      <c r="A4914" s="5"/>
      <c r="B4914" s="5"/>
      <c r="C4914" s="5" t="s">
        <v>14170</v>
      </c>
      <c r="D4914" s="5" t="s">
        <v>468</v>
      </c>
      <c r="E4914" s="5" t="s">
        <v>14171</v>
      </c>
      <c r="F4914" s="6" t="s">
        <v>14172</v>
      </c>
    </row>
    <row r="4915">
      <c r="A4915" s="5"/>
      <c r="B4915" s="5"/>
      <c r="C4915" s="5" t="s">
        <v>14173</v>
      </c>
      <c r="D4915" s="5" t="s">
        <v>468</v>
      </c>
      <c r="E4915" s="5" t="s">
        <v>14174</v>
      </c>
      <c r="F4915" s="6" t="s">
        <v>14175</v>
      </c>
    </row>
    <row r="4916">
      <c r="A4916" s="5"/>
      <c r="B4916" s="5"/>
      <c r="C4916" s="5" t="s">
        <v>14176</v>
      </c>
      <c r="D4916" s="5" t="s">
        <v>468</v>
      </c>
      <c r="E4916" s="5" t="s">
        <v>14177</v>
      </c>
      <c r="F4916" s="6" t="s">
        <v>14178</v>
      </c>
    </row>
    <row r="4917">
      <c r="A4917" s="5"/>
      <c r="B4917" s="5"/>
      <c r="C4917" s="5" t="s">
        <v>14179</v>
      </c>
      <c r="D4917" s="5" t="s">
        <v>468</v>
      </c>
      <c r="E4917" s="5" t="s">
        <v>9442</v>
      </c>
      <c r="F4917" s="6" t="s">
        <v>14180</v>
      </c>
    </row>
    <row r="4918">
      <c r="A4918" s="5"/>
      <c r="B4918" s="5"/>
      <c r="C4918" s="5" t="s">
        <v>158</v>
      </c>
      <c r="D4918" s="5" t="s">
        <v>468</v>
      </c>
      <c r="E4918" s="5" t="s">
        <v>14181</v>
      </c>
      <c r="F4918" s="6" t="s">
        <v>14182</v>
      </c>
    </row>
    <row r="4919">
      <c r="A4919" s="5"/>
      <c r="B4919" s="5"/>
      <c r="C4919" s="5" t="s">
        <v>14183</v>
      </c>
      <c r="D4919" s="5" t="s">
        <v>468</v>
      </c>
      <c r="E4919" s="5" t="s">
        <v>14184</v>
      </c>
      <c r="F4919" s="6" t="s">
        <v>14185</v>
      </c>
    </row>
    <row r="4920">
      <c r="A4920" s="5"/>
      <c r="B4920" s="5"/>
      <c r="C4920" s="5" t="s">
        <v>14186</v>
      </c>
      <c r="D4920" s="5" t="s">
        <v>468</v>
      </c>
      <c r="E4920" s="5"/>
      <c r="F4920" s="6" t="s">
        <v>14187</v>
      </c>
    </row>
    <row r="4921">
      <c r="A4921" s="5"/>
      <c r="B4921" s="5"/>
      <c r="C4921" s="5" t="s">
        <v>14188</v>
      </c>
      <c r="D4921" s="5" t="s">
        <v>468</v>
      </c>
      <c r="E4921" s="5" t="s">
        <v>8043</v>
      </c>
      <c r="F4921" s="6" t="s">
        <v>14189</v>
      </c>
    </row>
    <row r="4922">
      <c r="A4922" s="5"/>
      <c r="B4922" s="5"/>
      <c r="C4922" s="5" t="s">
        <v>222</v>
      </c>
      <c r="D4922" s="5" t="s">
        <v>468</v>
      </c>
      <c r="E4922" s="5" t="s">
        <v>14190</v>
      </c>
      <c r="F4922" s="6" t="s">
        <v>14191</v>
      </c>
    </row>
    <row r="4923">
      <c r="A4923" s="5"/>
      <c r="B4923" s="5"/>
      <c r="C4923" s="5" t="s">
        <v>14192</v>
      </c>
      <c r="D4923" s="5" t="s">
        <v>468</v>
      </c>
      <c r="E4923" s="5" t="s">
        <v>14193</v>
      </c>
      <c r="F4923" s="6" t="s">
        <v>14194</v>
      </c>
    </row>
    <row r="4924">
      <c r="A4924" s="5"/>
      <c r="B4924" s="5"/>
      <c r="C4924" s="5" t="s">
        <v>14195</v>
      </c>
      <c r="D4924" s="5" t="s">
        <v>468</v>
      </c>
      <c r="E4924" s="5"/>
      <c r="F4924" s="6" t="s">
        <v>14196</v>
      </c>
    </row>
    <row r="4925">
      <c r="A4925" s="5"/>
      <c r="B4925" s="5"/>
      <c r="C4925" s="5" t="s">
        <v>14197</v>
      </c>
      <c r="D4925" s="5" t="s">
        <v>468</v>
      </c>
      <c r="E4925" s="5" t="s">
        <v>10580</v>
      </c>
      <c r="F4925" s="6" t="s">
        <v>14198</v>
      </c>
    </row>
    <row r="4926">
      <c r="A4926" s="5"/>
      <c r="B4926" s="5"/>
      <c r="C4926" s="5" t="s">
        <v>14199</v>
      </c>
      <c r="D4926" s="5" t="s">
        <v>468</v>
      </c>
      <c r="E4926" s="5" t="s">
        <v>14200</v>
      </c>
      <c r="F4926" s="6" t="s">
        <v>14201</v>
      </c>
    </row>
    <row r="4927">
      <c r="A4927" s="5"/>
      <c r="B4927" s="5"/>
      <c r="C4927" s="5" t="s">
        <v>14202</v>
      </c>
      <c r="D4927" s="5" t="s">
        <v>468</v>
      </c>
      <c r="E4927" s="5" t="s">
        <v>14203</v>
      </c>
      <c r="F4927" s="6" t="s">
        <v>14204</v>
      </c>
    </row>
    <row r="4928">
      <c r="A4928" s="5"/>
      <c r="B4928" s="5"/>
      <c r="C4928" s="5" t="s">
        <v>14205</v>
      </c>
      <c r="D4928" s="5" t="s">
        <v>468</v>
      </c>
      <c r="E4928" s="5" t="s">
        <v>14206</v>
      </c>
      <c r="F4928" s="6" t="s">
        <v>14207</v>
      </c>
    </row>
    <row r="4929">
      <c r="A4929" s="5"/>
      <c r="B4929" s="5"/>
      <c r="C4929" s="5" t="s">
        <v>14208</v>
      </c>
      <c r="D4929" s="5" t="s">
        <v>468</v>
      </c>
      <c r="E4929" s="5"/>
      <c r="F4929" s="6" t="s">
        <v>14209</v>
      </c>
    </row>
    <row r="4930">
      <c r="A4930" s="5"/>
      <c r="B4930" s="5"/>
      <c r="C4930" s="5" t="s">
        <v>14210</v>
      </c>
      <c r="D4930" s="5" t="s">
        <v>468</v>
      </c>
      <c r="E4930" s="5"/>
      <c r="F4930" s="6" t="s">
        <v>14211</v>
      </c>
    </row>
    <row r="4931">
      <c r="A4931" s="5"/>
      <c r="B4931" s="5"/>
      <c r="C4931" s="5" t="s">
        <v>14212</v>
      </c>
      <c r="D4931" s="5" t="s">
        <v>468</v>
      </c>
      <c r="E4931" s="5" t="s">
        <v>14213</v>
      </c>
      <c r="F4931" s="6" t="s">
        <v>14214</v>
      </c>
    </row>
    <row r="4932">
      <c r="A4932" s="5"/>
      <c r="B4932" s="5"/>
      <c r="C4932" s="5" t="s">
        <v>14215</v>
      </c>
      <c r="D4932" s="5" t="s">
        <v>468</v>
      </c>
      <c r="E4932" s="5" t="s">
        <v>14216</v>
      </c>
      <c r="F4932" s="6" t="s">
        <v>14217</v>
      </c>
    </row>
    <row r="4933">
      <c r="A4933" s="5"/>
      <c r="B4933" s="5"/>
      <c r="C4933" s="5" t="s">
        <v>14218</v>
      </c>
      <c r="D4933" s="5" t="s">
        <v>468</v>
      </c>
      <c r="E4933" s="5" t="s">
        <v>14219</v>
      </c>
      <c r="F4933" s="6" t="s">
        <v>14220</v>
      </c>
    </row>
    <row r="4934">
      <c r="A4934" s="5"/>
      <c r="B4934" s="5"/>
      <c r="C4934" s="5" t="s">
        <v>14221</v>
      </c>
      <c r="D4934" s="5" t="s">
        <v>468</v>
      </c>
      <c r="E4934" s="5"/>
      <c r="F4934" s="6" t="s">
        <v>14222</v>
      </c>
    </row>
    <row r="4935">
      <c r="A4935" s="5"/>
      <c r="B4935" s="5"/>
      <c r="C4935" s="5" t="s">
        <v>14223</v>
      </c>
      <c r="D4935" s="5" t="s">
        <v>468</v>
      </c>
      <c r="E4935" s="5"/>
      <c r="F4935" s="6" t="s">
        <v>14224</v>
      </c>
    </row>
    <row r="4936">
      <c r="A4936" s="5"/>
      <c r="B4936" s="5"/>
      <c r="C4936" s="5" t="s">
        <v>14225</v>
      </c>
      <c r="D4936" s="5" t="s">
        <v>468</v>
      </c>
      <c r="E4936" s="5" t="s">
        <v>14226</v>
      </c>
      <c r="F4936" s="6" t="s">
        <v>14227</v>
      </c>
    </row>
    <row r="4937">
      <c r="A4937" s="5"/>
      <c r="B4937" s="5"/>
      <c r="C4937" s="5" t="s">
        <v>14228</v>
      </c>
      <c r="D4937" s="5" t="s">
        <v>468</v>
      </c>
      <c r="E4937" s="5" t="s">
        <v>14229</v>
      </c>
      <c r="F4937" s="6" t="s">
        <v>14230</v>
      </c>
    </row>
    <row r="4938">
      <c r="A4938" s="5"/>
      <c r="B4938" s="5"/>
      <c r="C4938" s="5" t="s">
        <v>14231</v>
      </c>
      <c r="D4938" s="5" t="s">
        <v>468</v>
      </c>
      <c r="E4938" s="5" t="s">
        <v>14232</v>
      </c>
      <c r="F4938" s="6" t="s">
        <v>14233</v>
      </c>
    </row>
    <row r="4939">
      <c r="A4939" s="5"/>
      <c r="B4939" s="5"/>
      <c r="C4939" s="5" t="s">
        <v>14234</v>
      </c>
      <c r="D4939" s="5" t="s">
        <v>468</v>
      </c>
      <c r="E4939" s="5"/>
      <c r="F4939" s="6" t="s">
        <v>14235</v>
      </c>
    </row>
    <row r="4940">
      <c r="A4940" s="5"/>
      <c r="B4940" s="5"/>
      <c r="C4940" s="5" t="s">
        <v>14236</v>
      </c>
      <c r="D4940" s="5" t="s">
        <v>458</v>
      </c>
      <c r="E4940" s="5" t="s">
        <v>14237</v>
      </c>
      <c r="F4940" s="6" t="s">
        <v>14238</v>
      </c>
    </row>
    <row r="4941">
      <c r="A4941" s="5"/>
      <c r="B4941" s="5"/>
      <c r="C4941" s="5" t="s">
        <v>14239</v>
      </c>
      <c r="D4941" s="5" t="s">
        <v>468</v>
      </c>
      <c r="E4941" s="5" t="s">
        <v>14240</v>
      </c>
      <c r="F4941" s="6" t="s">
        <v>14241</v>
      </c>
    </row>
    <row r="4942">
      <c r="A4942" s="5"/>
      <c r="B4942" s="5"/>
      <c r="C4942" s="5" t="s">
        <v>14242</v>
      </c>
      <c r="D4942" s="5" t="s">
        <v>468</v>
      </c>
      <c r="E4942" s="5" t="s">
        <v>14243</v>
      </c>
      <c r="F4942" s="6" t="s">
        <v>14244</v>
      </c>
    </row>
    <row r="4943">
      <c r="A4943" s="5"/>
      <c r="B4943" s="5"/>
      <c r="C4943" s="5" t="s">
        <v>14245</v>
      </c>
      <c r="D4943" s="5" t="s">
        <v>468</v>
      </c>
      <c r="E4943" s="5" t="s">
        <v>14246</v>
      </c>
      <c r="F4943" s="6" t="s">
        <v>14247</v>
      </c>
    </row>
    <row r="4944">
      <c r="A4944" s="5"/>
      <c r="B4944" s="5"/>
      <c r="C4944" s="5" t="s">
        <v>14248</v>
      </c>
      <c r="D4944" s="5" t="s">
        <v>4620</v>
      </c>
      <c r="E4944" s="5"/>
      <c r="F4944" s="6" t="s">
        <v>14249</v>
      </c>
    </row>
    <row r="4945">
      <c r="A4945" s="5"/>
      <c r="B4945" s="5"/>
      <c r="C4945" s="5" t="s">
        <v>14250</v>
      </c>
      <c r="D4945" s="5" t="s">
        <v>468</v>
      </c>
      <c r="E4945" s="5" t="s">
        <v>14251</v>
      </c>
      <c r="F4945" s="6" t="s">
        <v>14252</v>
      </c>
    </row>
    <row r="4946">
      <c r="A4946" s="5"/>
      <c r="B4946" s="5"/>
      <c r="C4946" s="5" t="s">
        <v>14253</v>
      </c>
      <c r="D4946" s="5" t="s">
        <v>468</v>
      </c>
      <c r="E4946" s="5" t="s">
        <v>14254</v>
      </c>
      <c r="F4946" s="6" t="s">
        <v>14255</v>
      </c>
    </row>
    <row r="4947">
      <c r="A4947" s="5"/>
      <c r="B4947" s="5"/>
      <c r="C4947" s="5" t="s">
        <v>14256</v>
      </c>
      <c r="D4947" s="5" t="s">
        <v>4620</v>
      </c>
      <c r="E4947" s="5"/>
      <c r="F4947" s="6" t="s">
        <v>14257</v>
      </c>
    </row>
    <row r="4948">
      <c r="A4948" s="5"/>
      <c r="B4948" s="5"/>
      <c r="C4948" s="5" t="s">
        <v>14258</v>
      </c>
      <c r="D4948" s="5" t="s">
        <v>468</v>
      </c>
      <c r="E4948" s="5" t="s">
        <v>14135</v>
      </c>
      <c r="F4948" s="6" t="s">
        <v>14259</v>
      </c>
    </row>
    <row r="4949">
      <c r="A4949" s="5"/>
      <c r="B4949" s="5"/>
      <c r="C4949" s="5" t="s">
        <v>14260</v>
      </c>
      <c r="D4949" s="5" t="s">
        <v>468</v>
      </c>
      <c r="E4949" s="5" t="s">
        <v>14261</v>
      </c>
      <c r="F4949" s="6" t="s">
        <v>14262</v>
      </c>
    </row>
    <row r="4950">
      <c r="A4950" s="5"/>
      <c r="B4950" s="5"/>
      <c r="C4950" s="5" t="s">
        <v>14263</v>
      </c>
      <c r="D4950" s="5" t="s">
        <v>468</v>
      </c>
      <c r="E4950" s="5" t="s">
        <v>14264</v>
      </c>
      <c r="F4950" s="6" t="s">
        <v>14265</v>
      </c>
    </row>
    <row r="4951">
      <c r="A4951" s="5"/>
      <c r="B4951" s="5"/>
      <c r="C4951" s="5" t="s">
        <v>14266</v>
      </c>
      <c r="D4951" s="5" t="s">
        <v>468</v>
      </c>
      <c r="E4951" s="5" t="s">
        <v>6923</v>
      </c>
      <c r="F4951" s="6" t="s">
        <v>14267</v>
      </c>
    </row>
    <row r="4952">
      <c r="A4952" s="5"/>
      <c r="B4952" s="5"/>
      <c r="C4952" s="5" t="s">
        <v>14268</v>
      </c>
      <c r="D4952" s="5" t="s">
        <v>468</v>
      </c>
      <c r="E4952" s="5" t="s">
        <v>2793</v>
      </c>
      <c r="F4952" s="6" t="s">
        <v>14269</v>
      </c>
    </row>
    <row r="4953">
      <c r="A4953" s="5"/>
      <c r="B4953" s="5"/>
      <c r="C4953" s="5" t="s">
        <v>14270</v>
      </c>
      <c r="D4953" s="5" t="s">
        <v>468</v>
      </c>
      <c r="E4953" s="5" t="s">
        <v>14271</v>
      </c>
      <c r="F4953" s="6" t="s">
        <v>14272</v>
      </c>
    </row>
    <row r="4954">
      <c r="A4954" s="5"/>
      <c r="B4954" s="5"/>
      <c r="C4954" s="5" t="s">
        <v>14273</v>
      </c>
      <c r="D4954" s="5" t="s">
        <v>468</v>
      </c>
      <c r="E4954" s="5" t="s">
        <v>14274</v>
      </c>
      <c r="F4954" s="6" t="s">
        <v>14275</v>
      </c>
    </row>
    <row r="4955">
      <c r="A4955" s="5"/>
      <c r="B4955" s="5"/>
      <c r="C4955" s="5" t="s">
        <v>14276</v>
      </c>
      <c r="D4955" s="5" t="s">
        <v>468</v>
      </c>
      <c r="E4955" s="5" t="s">
        <v>14277</v>
      </c>
      <c r="F4955" s="6" t="s">
        <v>14278</v>
      </c>
    </row>
    <row r="4956">
      <c r="A4956" s="5"/>
      <c r="B4956" s="5"/>
      <c r="C4956" s="5" t="s">
        <v>14279</v>
      </c>
      <c r="D4956" s="5" t="s">
        <v>468</v>
      </c>
      <c r="E4956" s="5" t="s">
        <v>14280</v>
      </c>
      <c r="F4956" s="6" t="s">
        <v>14281</v>
      </c>
    </row>
    <row r="4957">
      <c r="A4957" s="5"/>
      <c r="B4957" s="5"/>
      <c r="C4957" s="5" t="s">
        <v>14282</v>
      </c>
      <c r="D4957" s="5" t="s">
        <v>468</v>
      </c>
      <c r="E4957" s="5" t="s">
        <v>6241</v>
      </c>
      <c r="F4957" s="6" t="s">
        <v>14283</v>
      </c>
    </row>
    <row r="4958">
      <c r="A4958" s="5"/>
      <c r="B4958" s="5"/>
      <c r="C4958" s="5" t="s">
        <v>14284</v>
      </c>
      <c r="D4958" s="5" t="s">
        <v>468</v>
      </c>
      <c r="E4958" s="5" t="s">
        <v>14285</v>
      </c>
      <c r="F4958" s="6" t="s">
        <v>14286</v>
      </c>
    </row>
    <row r="4959">
      <c r="A4959" s="5"/>
      <c r="B4959" s="5"/>
      <c r="C4959" s="5" t="s">
        <v>14287</v>
      </c>
      <c r="D4959" s="5" t="s">
        <v>468</v>
      </c>
      <c r="E4959" s="5" t="s">
        <v>14288</v>
      </c>
      <c r="F4959" s="6" t="s">
        <v>14289</v>
      </c>
    </row>
    <row r="4960">
      <c r="A4960" s="5"/>
      <c r="B4960" s="5"/>
      <c r="C4960" s="5" t="s">
        <v>14290</v>
      </c>
      <c r="D4960" s="5" t="s">
        <v>468</v>
      </c>
      <c r="E4960" s="5" t="s">
        <v>14165</v>
      </c>
      <c r="F4960" s="6" t="s">
        <v>14291</v>
      </c>
    </row>
    <row r="4961">
      <c r="A4961" s="5"/>
      <c r="B4961" s="5"/>
      <c r="C4961" s="5" t="s">
        <v>14292</v>
      </c>
      <c r="D4961" s="5" t="s">
        <v>4620</v>
      </c>
      <c r="E4961" s="5"/>
      <c r="F4961" s="6" t="s">
        <v>14293</v>
      </c>
    </row>
    <row r="4962">
      <c r="A4962" s="5"/>
      <c r="B4962" s="5"/>
      <c r="C4962" s="5" t="s">
        <v>14294</v>
      </c>
      <c r="D4962" s="5" t="s">
        <v>468</v>
      </c>
      <c r="E4962" s="5" t="s">
        <v>14295</v>
      </c>
      <c r="F4962" s="6" t="s">
        <v>14296</v>
      </c>
    </row>
    <row r="4963">
      <c r="A4963" s="5"/>
      <c r="B4963" s="5"/>
      <c r="C4963" s="5" t="s">
        <v>14297</v>
      </c>
      <c r="D4963" s="5" t="s">
        <v>468</v>
      </c>
      <c r="E4963" s="5" t="s">
        <v>14298</v>
      </c>
      <c r="F4963" s="6" t="s">
        <v>14299</v>
      </c>
    </row>
    <row r="4964">
      <c r="A4964" s="5"/>
      <c r="B4964" s="5"/>
      <c r="C4964" s="5" t="s">
        <v>14300</v>
      </c>
      <c r="D4964" s="5" t="s">
        <v>468</v>
      </c>
      <c r="E4964" s="5" t="s">
        <v>14301</v>
      </c>
      <c r="F4964" s="6" t="s">
        <v>14302</v>
      </c>
    </row>
    <row r="4965">
      <c r="A4965" s="5"/>
      <c r="B4965" s="5"/>
      <c r="C4965" s="5" t="s">
        <v>14303</v>
      </c>
      <c r="D4965" s="5" t="s">
        <v>468</v>
      </c>
      <c r="E4965" s="5"/>
      <c r="F4965" s="6" t="s">
        <v>14304</v>
      </c>
    </row>
    <row r="4966">
      <c r="A4966" s="5"/>
      <c r="B4966" s="5"/>
      <c r="C4966" s="5" t="s">
        <v>14305</v>
      </c>
      <c r="D4966" s="5" t="s">
        <v>468</v>
      </c>
      <c r="E4966" s="5" t="s">
        <v>14306</v>
      </c>
      <c r="F4966" s="6" t="s">
        <v>14307</v>
      </c>
    </row>
    <row r="4967">
      <c r="A4967" s="5"/>
      <c r="B4967" s="5"/>
      <c r="C4967" s="5" t="s">
        <v>14308</v>
      </c>
      <c r="D4967" s="5" t="s">
        <v>468</v>
      </c>
      <c r="E4967" s="5" t="s">
        <v>14309</v>
      </c>
      <c r="F4967" s="6" t="s">
        <v>14310</v>
      </c>
    </row>
    <row r="4968">
      <c r="A4968" s="5"/>
      <c r="B4968" s="5"/>
      <c r="C4968" s="5" t="s">
        <v>14311</v>
      </c>
      <c r="D4968" s="5" t="s">
        <v>468</v>
      </c>
      <c r="E4968" s="5" t="s">
        <v>14312</v>
      </c>
      <c r="F4968" s="6" t="s">
        <v>14313</v>
      </c>
    </row>
    <row r="4969">
      <c r="A4969" s="5"/>
      <c r="B4969" s="5"/>
      <c r="C4969" s="5" t="s">
        <v>14314</v>
      </c>
      <c r="D4969" s="5" t="s">
        <v>468</v>
      </c>
      <c r="E4969" s="5" t="s">
        <v>6241</v>
      </c>
      <c r="F4969" s="6" t="s">
        <v>14315</v>
      </c>
    </row>
    <row r="4970">
      <c r="A4970" s="5"/>
      <c r="B4970" s="5"/>
      <c r="C4970" s="5" t="s">
        <v>14316</v>
      </c>
      <c r="D4970" s="5" t="s">
        <v>468</v>
      </c>
      <c r="E4970" s="5"/>
      <c r="F4970" s="6" t="s">
        <v>14317</v>
      </c>
    </row>
    <row r="4971">
      <c r="A4971" s="5"/>
      <c r="B4971" s="5"/>
      <c r="C4971" s="5" t="s">
        <v>14318</v>
      </c>
      <c r="D4971" s="5" t="s">
        <v>468</v>
      </c>
      <c r="E4971" s="5" t="s">
        <v>2740</v>
      </c>
      <c r="F4971" s="6" t="s">
        <v>14319</v>
      </c>
    </row>
    <row r="4972">
      <c r="A4972" s="5"/>
      <c r="B4972" s="5"/>
      <c r="C4972" s="5" t="s">
        <v>14320</v>
      </c>
      <c r="D4972" s="5" t="s">
        <v>4620</v>
      </c>
      <c r="E4972" s="5"/>
      <c r="F4972" s="6" t="s">
        <v>14321</v>
      </c>
    </row>
    <row r="4973">
      <c r="A4973" s="5"/>
      <c r="B4973" s="5"/>
      <c r="C4973" s="5" t="s">
        <v>14322</v>
      </c>
      <c r="D4973" s="5" t="s">
        <v>468</v>
      </c>
      <c r="E4973" s="5" t="s">
        <v>14323</v>
      </c>
      <c r="F4973" s="6" t="s">
        <v>14324</v>
      </c>
    </row>
    <row r="4974">
      <c r="A4974" s="5"/>
      <c r="B4974" s="5"/>
      <c r="C4974" s="5" t="s">
        <v>14325</v>
      </c>
      <c r="D4974" s="5" t="s">
        <v>468</v>
      </c>
      <c r="E4974" s="5" t="s">
        <v>14326</v>
      </c>
      <c r="F4974" s="6" t="s">
        <v>14327</v>
      </c>
    </row>
    <row r="4975">
      <c r="A4975" s="5"/>
      <c r="B4975" s="5"/>
      <c r="C4975" s="5" t="s">
        <v>14328</v>
      </c>
      <c r="D4975" s="5" t="s">
        <v>4620</v>
      </c>
      <c r="E4975" s="5" t="s">
        <v>13977</v>
      </c>
      <c r="F4975" s="6" t="s">
        <v>14329</v>
      </c>
    </row>
    <row r="4976">
      <c r="A4976" s="5"/>
      <c r="B4976" s="5"/>
      <c r="C4976" s="5" t="s">
        <v>14330</v>
      </c>
      <c r="D4976" s="5" t="s">
        <v>468</v>
      </c>
      <c r="E4976" s="5"/>
      <c r="F4976" s="6" t="s">
        <v>14331</v>
      </c>
    </row>
    <row r="4977">
      <c r="A4977" s="5"/>
      <c r="B4977" s="5"/>
      <c r="C4977" s="5" t="s">
        <v>14332</v>
      </c>
      <c r="D4977" s="5" t="s">
        <v>468</v>
      </c>
      <c r="E4977" s="5" t="s">
        <v>4885</v>
      </c>
      <c r="F4977" s="6" t="s">
        <v>14333</v>
      </c>
    </row>
    <row r="4978">
      <c r="A4978" s="5"/>
      <c r="B4978" s="5"/>
      <c r="C4978" s="5" t="s">
        <v>14334</v>
      </c>
      <c r="D4978" s="5" t="s">
        <v>468</v>
      </c>
      <c r="E4978" s="5" t="s">
        <v>14335</v>
      </c>
      <c r="F4978" s="6" t="s">
        <v>14336</v>
      </c>
    </row>
    <row r="4979">
      <c r="A4979" s="5"/>
      <c r="B4979" s="5"/>
      <c r="C4979" s="5" t="s">
        <v>14337</v>
      </c>
      <c r="D4979" s="5" t="s">
        <v>468</v>
      </c>
      <c r="E4979" s="5" t="s">
        <v>14338</v>
      </c>
      <c r="F4979" s="6" t="s">
        <v>14339</v>
      </c>
    </row>
    <row r="4980">
      <c r="A4980" s="5"/>
      <c r="B4980" s="5"/>
      <c r="C4980" s="5" t="s">
        <v>14340</v>
      </c>
      <c r="D4980" s="5" t="s">
        <v>468</v>
      </c>
      <c r="E4980" s="5" t="s">
        <v>14341</v>
      </c>
      <c r="F4980" s="6" t="s">
        <v>14342</v>
      </c>
    </row>
    <row r="4981">
      <c r="A4981" s="5"/>
      <c r="B4981" s="5"/>
      <c r="C4981" s="5" t="s">
        <v>14343</v>
      </c>
      <c r="D4981" s="5" t="s">
        <v>468</v>
      </c>
      <c r="E4981" s="5" t="s">
        <v>14344</v>
      </c>
      <c r="F4981" s="6" t="s">
        <v>14345</v>
      </c>
    </row>
    <row r="4982">
      <c r="A4982" s="5"/>
      <c r="B4982" s="5"/>
      <c r="C4982" s="5" t="s">
        <v>14346</v>
      </c>
      <c r="D4982" s="5" t="s">
        <v>468</v>
      </c>
      <c r="E4982" s="5"/>
      <c r="F4982" s="6" t="s">
        <v>14347</v>
      </c>
    </row>
    <row r="4983">
      <c r="A4983" s="5"/>
      <c r="B4983" s="5"/>
      <c r="C4983" s="5" t="s">
        <v>14348</v>
      </c>
      <c r="D4983" s="5" t="s">
        <v>468</v>
      </c>
      <c r="E4983" s="5"/>
      <c r="F4983" s="6" t="s">
        <v>14349</v>
      </c>
    </row>
    <row r="4984">
      <c r="A4984" s="5"/>
      <c r="B4984" s="5"/>
      <c r="C4984" s="5" t="s">
        <v>14350</v>
      </c>
      <c r="D4984" s="5" t="s">
        <v>468</v>
      </c>
      <c r="E4984" s="5"/>
      <c r="F4984" s="6" t="s">
        <v>14351</v>
      </c>
    </row>
    <row r="4985">
      <c r="A4985" s="5"/>
      <c r="B4985" s="5"/>
      <c r="C4985" s="5" t="s">
        <v>14352</v>
      </c>
      <c r="D4985" s="5" t="s">
        <v>468</v>
      </c>
      <c r="E4985" s="5" t="s">
        <v>14353</v>
      </c>
      <c r="F4985" s="6" t="s">
        <v>14354</v>
      </c>
    </row>
    <row r="4986">
      <c r="A4986" s="5"/>
      <c r="B4986" s="5"/>
      <c r="C4986" s="5" t="s">
        <v>14355</v>
      </c>
      <c r="D4986" s="5" t="s">
        <v>468</v>
      </c>
      <c r="E4986" s="5" t="s">
        <v>14356</v>
      </c>
      <c r="F4986" s="6" t="s">
        <v>14357</v>
      </c>
    </row>
    <row r="4987">
      <c r="A4987" s="5"/>
      <c r="B4987" s="5"/>
      <c r="C4987" s="5" t="s">
        <v>14358</v>
      </c>
      <c r="D4987" s="5" t="s">
        <v>468</v>
      </c>
      <c r="E4987" s="5" t="s">
        <v>14359</v>
      </c>
      <c r="F4987" s="6" t="s">
        <v>14360</v>
      </c>
    </row>
    <row r="4988">
      <c r="A4988" s="5"/>
      <c r="B4988" s="5"/>
      <c r="C4988" s="5" t="s">
        <v>14361</v>
      </c>
      <c r="D4988" s="5" t="s">
        <v>468</v>
      </c>
      <c r="E4988" s="5"/>
      <c r="F4988" s="6" t="s">
        <v>14362</v>
      </c>
    </row>
    <row r="4989">
      <c r="A4989" s="5"/>
      <c r="B4989" s="5"/>
      <c r="C4989" s="5" t="s">
        <v>14363</v>
      </c>
      <c r="D4989" s="5" t="s">
        <v>468</v>
      </c>
      <c r="E4989" s="5" t="s">
        <v>14364</v>
      </c>
      <c r="F4989" s="6" t="s">
        <v>14365</v>
      </c>
    </row>
    <row r="4990">
      <c r="A4990" s="5"/>
      <c r="B4990" s="5"/>
      <c r="C4990" s="5" t="s">
        <v>14366</v>
      </c>
      <c r="D4990" s="5" t="s">
        <v>468</v>
      </c>
      <c r="E4990" s="5" t="s">
        <v>14367</v>
      </c>
      <c r="F4990" s="6" t="s">
        <v>14368</v>
      </c>
    </row>
    <row r="4991">
      <c r="A4991" s="5"/>
      <c r="B4991" s="5"/>
      <c r="C4991" s="5" t="s">
        <v>14369</v>
      </c>
      <c r="D4991" s="5" t="s">
        <v>468</v>
      </c>
      <c r="E4991" s="5"/>
      <c r="F4991" s="6" t="s">
        <v>14370</v>
      </c>
    </row>
    <row r="4992">
      <c r="A4992" s="5"/>
      <c r="B4992" s="5"/>
      <c r="C4992" s="5" t="s">
        <v>14371</v>
      </c>
      <c r="D4992" s="5" t="s">
        <v>468</v>
      </c>
      <c r="E4992" s="5"/>
      <c r="F4992" s="6" t="s">
        <v>14372</v>
      </c>
    </row>
    <row r="4993">
      <c r="A4993" s="5"/>
      <c r="B4993" s="5"/>
      <c r="C4993" s="5" t="s">
        <v>409</v>
      </c>
      <c r="D4993" s="5" t="s">
        <v>468</v>
      </c>
      <c r="E4993" s="5" t="s">
        <v>14373</v>
      </c>
      <c r="F4993" s="6" t="s">
        <v>14374</v>
      </c>
    </row>
    <row r="4994">
      <c r="A4994" s="5"/>
      <c r="B4994" s="5"/>
      <c r="C4994" s="5" t="s">
        <v>14375</v>
      </c>
      <c r="D4994" s="5" t="s">
        <v>468</v>
      </c>
      <c r="E4994" s="5" t="s">
        <v>2039</v>
      </c>
      <c r="F4994" s="6" t="s">
        <v>14376</v>
      </c>
    </row>
    <row r="4995">
      <c r="A4995" s="5"/>
      <c r="B4995" s="5"/>
      <c r="C4995" s="5" t="s">
        <v>14377</v>
      </c>
      <c r="D4995" s="5" t="s">
        <v>468</v>
      </c>
      <c r="E4995" s="5"/>
      <c r="F4995" s="6" t="s">
        <v>14378</v>
      </c>
    </row>
    <row r="4996">
      <c r="A4996" s="5"/>
      <c r="B4996" s="5"/>
      <c r="C4996" s="5" t="s">
        <v>14379</v>
      </c>
      <c r="D4996" s="5" t="s">
        <v>458</v>
      </c>
      <c r="E4996" s="5" t="s">
        <v>14380</v>
      </c>
      <c r="F4996" s="6" t="s">
        <v>14381</v>
      </c>
    </row>
    <row r="4997">
      <c r="A4997" s="5"/>
      <c r="B4997" s="5"/>
      <c r="C4997" s="5" t="s">
        <v>14382</v>
      </c>
      <c r="D4997" s="5" t="s">
        <v>468</v>
      </c>
      <c r="E4997" s="5" t="s">
        <v>14383</v>
      </c>
      <c r="F4997" s="6" t="s">
        <v>14384</v>
      </c>
    </row>
    <row r="4998">
      <c r="A4998" s="5"/>
      <c r="B4998" s="5"/>
      <c r="C4998" s="5" t="s">
        <v>14385</v>
      </c>
      <c r="D4998" s="5" t="s">
        <v>468</v>
      </c>
      <c r="E4998" s="5" t="s">
        <v>5987</v>
      </c>
      <c r="F4998" s="6" t="s">
        <v>14386</v>
      </c>
    </row>
    <row r="4999">
      <c r="A4999" s="5"/>
      <c r="B4999" s="5"/>
      <c r="C4999" s="5" t="s">
        <v>14387</v>
      </c>
      <c r="D4999" s="5" t="s">
        <v>468</v>
      </c>
      <c r="E4999" s="5"/>
      <c r="F4999" s="6" t="s">
        <v>14388</v>
      </c>
    </row>
    <row r="5000">
      <c r="A5000" s="5"/>
      <c r="B5000" s="5"/>
      <c r="C5000" s="5" t="s">
        <v>14389</v>
      </c>
      <c r="D5000" s="5" t="s">
        <v>468</v>
      </c>
      <c r="E5000" s="5" t="s">
        <v>14390</v>
      </c>
      <c r="F5000" s="6" t="s">
        <v>14391</v>
      </c>
    </row>
    <row r="5001">
      <c r="A5001" s="5"/>
      <c r="B5001" s="5"/>
      <c r="C5001" s="5" t="s">
        <v>14392</v>
      </c>
      <c r="D5001" s="5" t="s">
        <v>468</v>
      </c>
      <c r="E5001" s="5" t="s">
        <v>14393</v>
      </c>
      <c r="F5001" s="6" t="s">
        <v>14394</v>
      </c>
    </row>
    <row r="5002">
      <c r="A5002" s="5"/>
      <c r="B5002" s="5"/>
      <c r="C5002" s="5" t="s">
        <v>14395</v>
      </c>
      <c r="D5002" s="5" t="s">
        <v>468</v>
      </c>
      <c r="E5002" s="5" t="s">
        <v>14396</v>
      </c>
      <c r="F5002" s="6" t="s">
        <v>14397</v>
      </c>
    </row>
    <row r="5003">
      <c r="A5003" s="5"/>
      <c r="B5003" s="5"/>
      <c r="C5003" s="5" t="s">
        <v>14398</v>
      </c>
      <c r="D5003" s="5" t="s">
        <v>468</v>
      </c>
      <c r="E5003" s="5" t="s">
        <v>6247</v>
      </c>
      <c r="F5003" s="6" t="s">
        <v>14399</v>
      </c>
    </row>
    <row r="5004">
      <c r="A5004" s="5"/>
      <c r="B5004" s="5"/>
      <c r="C5004" s="5" t="s">
        <v>14400</v>
      </c>
      <c r="D5004" s="5" t="s">
        <v>4620</v>
      </c>
      <c r="E5004" s="5"/>
      <c r="F5004" s="6" t="s">
        <v>14401</v>
      </c>
    </row>
    <row r="5005">
      <c r="A5005" s="5"/>
      <c r="B5005" s="5"/>
      <c r="C5005" s="5" t="s">
        <v>14402</v>
      </c>
      <c r="D5005" s="5" t="s">
        <v>468</v>
      </c>
      <c r="E5005" s="5" t="s">
        <v>14403</v>
      </c>
      <c r="F5005" s="6" t="s">
        <v>14404</v>
      </c>
    </row>
    <row r="5006">
      <c r="A5006" s="5"/>
      <c r="B5006" s="5"/>
      <c r="C5006" s="5" t="s">
        <v>14405</v>
      </c>
      <c r="D5006" s="5" t="s">
        <v>468</v>
      </c>
      <c r="E5006" s="5"/>
      <c r="F5006" s="6" t="s">
        <v>14406</v>
      </c>
    </row>
    <row r="5007">
      <c r="A5007" s="5"/>
      <c r="B5007" s="5"/>
      <c r="C5007" s="5" t="s">
        <v>14407</v>
      </c>
      <c r="D5007" s="5" t="s">
        <v>468</v>
      </c>
      <c r="E5007" s="5"/>
      <c r="F5007" s="6" t="s">
        <v>14408</v>
      </c>
    </row>
    <row r="5008">
      <c r="A5008" s="5"/>
      <c r="B5008" s="5"/>
      <c r="C5008" s="5" t="s">
        <v>14409</v>
      </c>
      <c r="D5008" s="5" t="s">
        <v>468</v>
      </c>
      <c r="E5008" s="5" t="s">
        <v>14410</v>
      </c>
      <c r="F5008" s="6" t="s">
        <v>14411</v>
      </c>
    </row>
    <row r="5009">
      <c r="A5009" s="5"/>
      <c r="B5009" s="5"/>
      <c r="C5009" s="5" t="s">
        <v>14412</v>
      </c>
      <c r="D5009" s="5" t="s">
        <v>468</v>
      </c>
      <c r="E5009" s="5" t="s">
        <v>14413</v>
      </c>
      <c r="F5009" s="6" t="s">
        <v>14414</v>
      </c>
    </row>
    <row r="5010">
      <c r="A5010" s="5"/>
      <c r="B5010" s="5"/>
      <c r="C5010" s="5" t="s">
        <v>14415</v>
      </c>
      <c r="D5010" s="5" t="s">
        <v>468</v>
      </c>
      <c r="E5010" s="5" t="s">
        <v>14416</v>
      </c>
      <c r="F5010" s="6" t="s">
        <v>14417</v>
      </c>
    </row>
    <row r="5011">
      <c r="A5011" s="5"/>
      <c r="B5011" s="5"/>
      <c r="C5011" s="5" t="s">
        <v>14418</v>
      </c>
      <c r="D5011" s="5" t="s">
        <v>468</v>
      </c>
      <c r="E5011" s="5" t="s">
        <v>14419</v>
      </c>
      <c r="F5011" s="6" t="s">
        <v>14420</v>
      </c>
    </row>
    <row r="5012">
      <c r="A5012" s="5"/>
      <c r="B5012" s="5"/>
      <c r="C5012" s="5" t="s">
        <v>14421</v>
      </c>
      <c r="D5012" s="5" t="s">
        <v>468</v>
      </c>
      <c r="E5012" s="5"/>
      <c r="F5012" s="6" t="s">
        <v>14422</v>
      </c>
    </row>
    <row r="5013">
      <c r="A5013" s="5"/>
      <c r="B5013" s="5"/>
      <c r="C5013" s="5" t="s">
        <v>14423</v>
      </c>
      <c r="D5013" s="5" t="s">
        <v>468</v>
      </c>
      <c r="E5013" s="5" t="s">
        <v>12307</v>
      </c>
      <c r="F5013" s="6" t="s">
        <v>14424</v>
      </c>
    </row>
    <row r="5014">
      <c r="A5014" s="5"/>
      <c r="B5014" s="5"/>
      <c r="C5014" s="5" t="s">
        <v>14425</v>
      </c>
      <c r="D5014" s="5" t="s">
        <v>468</v>
      </c>
      <c r="E5014" s="5"/>
      <c r="F5014" s="6" t="s">
        <v>14426</v>
      </c>
    </row>
    <row r="5015">
      <c r="A5015" s="5"/>
      <c r="B5015" s="5"/>
      <c r="C5015" s="5" t="s">
        <v>14427</v>
      </c>
      <c r="D5015" s="5" t="s">
        <v>468</v>
      </c>
      <c r="E5015" s="5"/>
      <c r="F5015" s="6" t="s">
        <v>14428</v>
      </c>
    </row>
    <row r="5016">
      <c r="A5016" s="5"/>
      <c r="B5016" s="5"/>
      <c r="C5016" s="5" t="s">
        <v>14429</v>
      </c>
      <c r="D5016" s="5" t="s">
        <v>468</v>
      </c>
      <c r="E5016" s="5" t="s">
        <v>14430</v>
      </c>
      <c r="F5016" s="6" t="s">
        <v>14431</v>
      </c>
    </row>
    <row r="5017">
      <c r="A5017" s="5"/>
      <c r="B5017" s="5"/>
      <c r="C5017" s="5" t="s">
        <v>14432</v>
      </c>
      <c r="D5017" s="5" t="s">
        <v>468</v>
      </c>
      <c r="E5017" s="5" t="s">
        <v>8544</v>
      </c>
      <c r="F5017" s="6" t="s">
        <v>14433</v>
      </c>
    </row>
    <row r="5018">
      <c r="A5018" s="5"/>
      <c r="B5018" s="5"/>
      <c r="C5018" s="5" t="s">
        <v>14434</v>
      </c>
      <c r="D5018" s="5" t="s">
        <v>468</v>
      </c>
      <c r="E5018" s="5" t="s">
        <v>11775</v>
      </c>
      <c r="F5018" s="6" t="s">
        <v>14435</v>
      </c>
    </row>
    <row r="5019">
      <c r="A5019" s="5"/>
      <c r="B5019" s="5"/>
      <c r="C5019" s="5" t="s">
        <v>14436</v>
      </c>
      <c r="D5019" s="5" t="s">
        <v>468</v>
      </c>
      <c r="E5019" s="5"/>
      <c r="F5019" s="6" t="s">
        <v>14437</v>
      </c>
    </row>
    <row r="5020">
      <c r="A5020" s="5"/>
      <c r="B5020" s="5"/>
      <c r="C5020" s="5" t="s">
        <v>281</v>
      </c>
      <c r="D5020" s="5" t="s">
        <v>468</v>
      </c>
      <c r="E5020" s="5" t="s">
        <v>14438</v>
      </c>
      <c r="F5020" s="6" t="s">
        <v>14439</v>
      </c>
    </row>
    <row r="5021">
      <c r="A5021" s="5"/>
      <c r="B5021" s="5"/>
      <c r="C5021" s="5" t="s">
        <v>14440</v>
      </c>
      <c r="D5021" s="5" t="s">
        <v>468</v>
      </c>
      <c r="E5021" s="5" t="s">
        <v>14441</v>
      </c>
      <c r="F5021" s="6" t="s">
        <v>14442</v>
      </c>
    </row>
    <row r="5022">
      <c r="A5022" s="5"/>
      <c r="B5022" s="5"/>
      <c r="C5022" s="5" t="s">
        <v>14443</v>
      </c>
      <c r="D5022" s="5" t="s">
        <v>468</v>
      </c>
      <c r="E5022" s="5" t="s">
        <v>14444</v>
      </c>
      <c r="F5022" s="6" t="s">
        <v>14445</v>
      </c>
    </row>
    <row r="5023">
      <c r="A5023" s="5"/>
      <c r="B5023" s="5"/>
      <c r="C5023" s="5" t="s">
        <v>14446</v>
      </c>
      <c r="D5023" s="5" t="s">
        <v>468</v>
      </c>
      <c r="E5023" s="5" t="s">
        <v>14447</v>
      </c>
      <c r="F5023" s="6" t="s">
        <v>14448</v>
      </c>
    </row>
    <row r="5024">
      <c r="A5024" s="5"/>
      <c r="B5024" s="5"/>
      <c r="C5024" s="5" t="s">
        <v>14449</v>
      </c>
      <c r="D5024" s="5" t="s">
        <v>468</v>
      </c>
      <c r="E5024" s="5" t="s">
        <v>4299</v>
      </c>
      <c r="F5024" s="6" t="s">
        <v>14450</v>
      </c>
    </row>
    <row r="5025">
      <c r="A5025" s="5"/>
      <c r="B5025" s="5"/>
      <c r="C5025" s="5" t="s">
        <v>14451</v>
      </c>
      <c r="D5025" s="5" t="s">
        <v>468</v>
      </c>
      <c r="E5025" s="5" t="s">
        <v>14452</v>
      </c>
      <c r="F5025" s="6" t="s">
        <v>14453</v>
      </c>
    </row>
    <row r="5026">
      <c r="A5026" s="5"/>
      <c r="B5026" s="5"/>
      <c r="C5026" s="5" t="s">
        <v>14454</v>
      </c>
      <c r="D5026" s="5" t="s">
        <v>468</v>
      </c>
      <c r="E5026" s="5" t="s">
        <v>14455</v>
      </c>
      <c r="F5026" s="6" t="s">
        <v>14456</v>
      </c>
    </row>
    <row r="5027">
      <c r="A5027" s="5"/>
      <c r="B5027" s="5"/>
      <c r="C5027" s="5" t="s">
        <v>14457</v>
      </c>
      <c r="D5027" s="5" t="s">
        <v>468</v>
      </c>
      <c r="E5027" s="5"/>
      <c r="F5027" s="6" t="s">
        <v>14458</v>
      </c>
    </row>
    <row r="5028">
      <c r="A5028" s="5"/>
      <c r="B5028" s="5"/>
      <c r="C5028" s="5" t="s">
        <v>14459</v>
      </c>
      <c r="D5028" s="5" t="s">
        <v>468</v>
      </c>
      <c r="E5028" s="5"/>
      <c r="F5028" s="6" t="s">
        <v>14460</v>
      </c>
    </row>
    <row r="5029">
      <c r="A5029" s="5"/>
      <c r="B5029" s="5"/>
      <c r="C5029" s="5" t="s">
        <v>14461</v>
      </c>
      <c r="D5029" s="5" t="s">
        <v>468</v>
      </c>
      <c r="E5029" s="5" t="s">
        <v>14462</v>
      </c>
      <c r="F5029" s="6" t="s">
        <v>14463</v>
      </c>
    </row>
    <row r="5030">
      <c r="A5030" s="5"/>
      <c r="B5030" s="5"/>
      <c r="C5030" s="5" t="s">
        <v>14464</v>
      </c>
      <c r="D5030" s="5" t="s">
        <v>468</v>
      </c>
      <c r="E5030" s="5" t="s">
        <v>14465</v>
      </c>
      <c r="F5030" s="6" t="s">
        <v>14466</v>
      </c>
    </row>
    <row r="5031">
      <c r="A5031" s="5"/>
      <c r="B5031" s="5"/>
      <c r="C5031" s="5" t="s">
        <v>14467</v>
      </c>
      <c r="D5031" s="5" t="s">
        <v>468</v>
      </c>
      <c r="E5031" s="5" t="s">
        <v>14468</v>
      </c>
      <c r="F5031" s="6" t="s">
        <v>14469</v>
      </c>
    </row>
    <row r="5032">
      <c r="A5032" s="5"/>
      <c r="B5032" s="5"/>
      <c r="C5032" s="5" t="s">
        <v>14470</v>
      </c>
      <c r="D5032" s="5" t="s">
        <v>468</v>
      </c>
      <c r="E5032" s="5" t="s">
        <v>14471</v>
      </c>
      <c r="F5032" s="6" t="s">
        <v>14472</v>
      </c>
    </row>
    <row r="5033">
      <c r="A5033" s="5"/>
      <c r="B5033" s="5"/>
      <c r="C5033" s="5" t="s">
        <v>14473</v>
      </c>
      <c r="D5033" s="5" t="s">
        <v>468</v>
      </c>
      <c r="E5033" s="5" t="s">
        <v>14474</v>
      </c>
      <c r="F5033" s="6" t="s">
        <v>14475</v>
      </c>
    </row>
    <row r="5034">
      <c r="A5034" s="5"/>
      <c r="B5034" s="5"/>
      <c r="C5034" s="5" t="s">
        <v>14476</v>
      </c>
      <c r="D5034" s="5" t="s">
        <v>468</v>
      </c>
      <c r="E5034" s="5" t="s">
        <v>14477</v>
      </c>
      <c r="F5034" s="6" t="s">
        <v>14478</v>
      </c>
    </row>
    <row r="5035">
      <c r="A5035" s="5"/>
      <c r="B5035" s="5"/>
      <c r="C5035" s="5" t="s">
        <v>14479</v>
      </c>
      <c r="D5035" s="5" t="s">
        <v>468</v>
      </c>
      <c r="E5035" s="5" t="s">
        <v>14480</v>
      </c>
      <c r="F5035" s="6" t="s">
        <v>14481</v>
      </c>
    </row>
    <row r="5036">
      <c r="A5036" s="5"/>
      <c r="B5036" s="5"/>
      <c r="C5036" s="5" t="s">
        <v>14482</v>
      </c>
      <c r="D5036" s="5" t="s">
        <v>468</v>
      </c>
      <c r="E5036" s="5" t="s">
        <v>14483</v>
      </c>
      <c r="F5036" s="6" t="s">
        <v>14484</v>
      </c>
    </row>
    <row r="5037">
      <c r="A5037" s="5"/>
      <c r="B5037" s="5"/>
      <c r="C5037" s="5" t="s">
        <v>14485</v>
      </c>
      <c r="D5037" s="5" t="s">
        <v>468</v>
      </c>
      <c r="E5037" s="5" t="s">
        <v>14486</v>
      </c>
      <c r="F5037" s="6" t="s">
        <v>14487</v>
      </c>
    </row>
    <row r="5038">
      <c r="A5038" s="5"/>
      <c r="B5038" s="5"/>
      <c r="C5038" s="5" t="s">
        <v>14488</v>
      </c>
      <c r="D5038" s="5" t="s">
        <v>468</v>
      </c>
      <c r="E5038" s="5" t="s">
        <v>14489</v>
      </c>
      <c r="F5038" s="6" t="s">
        <v>14490</v>
      </c>
    </row>
    <row r="5039">
      <c r="A5039" s="5"/>
      <c r="B5039" s="5"/>
      <c r="C5039" s="5" t="s">
        <v>14491</v>
      </c>
      <c r="D5039" s="5" t="s">
        <v>468</v>
      </c>
      <c r="E5039" s="5"/>
      <c r="F5039" s="6" t="s">
        <v>14492</v>
      </c>
    </row>
    <row r="5040">
      <c r="A5040" s="5"/>
      <c r="B5040" s="5"/>
      <c r="C5040" s="5" t="s">
        <v>14493</v>
      </c>
      <c r="D5040" s="5" t="s">
        <v>468</v>
      </c>
      <c r="E5040" s="5" t="s">
        <v>3549</v>
      </c>
      <c r="F5040" s="6" t="s">
        <v>14494</v>
      </c>
    </row>
    <row r="5041">
      <c r="A5041" s="5"/>
      <c r="B5041" s="5"/>
      <c r="C5041" s="5" t="s">
        <v>14495</v>
      </c>
      <c r="D5041" s="5" t="s">
        <v>468</v>
      </c>
      <c r="E5041" s="5"/>
      <c r="F5041" s="6" t="s">
        <v>14496</v>
      </c>
    </row>
    <row r="5042">
      <c r="A5042" s="5"/>
      <c r="B5042" s="5"/>
      <c r="C5042" s="5" t="s">
        <v>14497</v>
      </c>
      <c r="D5042" s="5" t="s">
        <v>468</v>
      </c>
      <c r="E5042" s="5"/>
      <c r="F5042" s="6" t="s">
        <v>14498</v>
      </c>
    </row>
    <row r="5043">
      <c r="A5043" s="5"/>
      <c r="B5043" s="5"/>
      <c r="C5043" s="5" t="s">
        <v>14499</v>
      </c>
      <c r="D5043" s="5" t="s">
        <v>468</v>
      </c>
      <c r="E5043" s="5" t="s">
        <v>6783</v>
      </c>
      <c r="F5043" s="6" t="s">
        <v>14500</v>
      </c>
    </row>
    <row r="5044">
      <c r="A5044" s="5"/>
      <c r="B5044" s="5"/>
      <c r="C5044" s="5" t="s">
        <v>14501</v>
      </c>
      <c r="D5044" s="5" t="s">
        <v>468</v>
      </c>
      <c r="E5044" s="5" t="s">
        <v>14502</v>
      </c>
      <c r="F5044" s="6" t="s">
        <v>14503</v>
      </c>
    </row>
    <row r="5045">
      <c r="A5045" s="5"/>
      <c r="B5045" s="5"/>
      <c r="C5045" s="5" t="s">
        <v>14504</v>
      </c>
      <c r="D5045" s="5" t="s">
        <v>468</v>
      </c>
      <c r="E5045" s="5" t="s">
        <v>14505</v>
      </c>
      <c r="F5045" s="6" t="s">
        <v>14506</v>
      </c>
    </row>
    <row r="5046">
      <c r="A5046" s="5"/>
      <c r="B5046" s="5"/>
      <c r="C5046" s="5" t="s">
        <v>14507</v>
      </c>
      <c r="D5046" s="5" t="s">
        <v>468</v>
      </c>
      <c r="E5046" s="5"/>
      <c r="F5046" s="6" t="s">
        <v>14508</v>
      </c>
    </row>
    <row r="5047">
      <c r="A5047" s="5"/>
      <c r="B5047" s="5"/>
      <c r="C5047" s="5" t="s">
        <v>14509</v>
      </c>
      <c r="D5047" s="5" t="s">
        <v>468</v>
      </c>
      <c r="E5047" s="5" t="s">
        <v>6905</v>
      </c>
      <c r="F5047" s="6" t="s">
        <v>14510</v>
      </c>
    </row>
    <row r="5048">
      <c r="A5048" s="5"/>
      <c r="B5048" s="5"/>
      <c r="C5048" s="5" t="s">
        <v>14511</v>
      </c>
      <c r="D5048" s="5" t="s">
        <v>468</v>
      </c>
      <c r="E5048" s="5" t="s">
        <v>14512</v>
      </c>
      <c r="F5048" s="6" t="s">
        <v>14513</v>
      </c>
    </row>
    <row r="5049">
      <c r="A5049" s="5"/>
      <c r="B5049" s="5"/>
      <c r="C5049" s="5" t="s">
        <v>14514</v>
      </c>
      <c r="D5049" s="5" t="s">
        <v>468</v>
      </c>
      <c r="E5049" s="5" t="s">
        <v>14515</v>
      </c>
      <c r="F5049" s="6" t="s">
        <v>14516</v>
      </c>
    </row>
    <row r="5050">
      <c r="A5050" s="5"/>
      <c r="B5050" s="5"/>
      <c r="C5050" s="5" t="s">
        <v>14517</v>
      </c>
      <c r="D5050" s="5" t="s">
        <v>468</v>
      </c>
      <c r="E5050" s="5" t="s">
        <v>14518</v>
      </c>
      <c r="F5050" s="6" t="s">
        <v>14519</v>
      </c>
    </row>
    <row r="5051">
      <c r="A5051" s="5"/>
      <c r="B5051" s="5"/>
      <c r="C5051" s="5" t="s">
        <v>14520</v>
      </c>
      <c r="D5051" s="5" t="s">
        <v>4620</v>
      </c>
      <c r="E5051" s="5"/>
      <c r="F5051" s="6" t="s">
        <v>14521</v>
      </c>
    </row>
    <row r="5052">
      <c r="A5052" s="5"/>
      <c r="B5052" s="5"/>
      <c r="C5052" s="5" t="s">
        <v>14522</v>
      </c>
      <c r="D5052" s="5" t="s">
        <v>468</v>
      </c>
      <c r="E5052" s="5" t="s">
        <v>14523</v>
      </c>
      <c r="F5052" s="6" t="s">
        <v>14524</v>
      </c>
    </row>
    <row r="5053">
      <c r="A5053" s="5"/>
      <c r="B5053" s="5"/>
      <c r="C5053" s="5" t="s">
        <v>14525</v>
      </c>
      <c r="D5053" s="5" t="s">
        <v>468</v>
      </c>
      <c r="E5053" s="5" t="s">
        <v>13372</v>
      </c>
      <c r="F5053" s="6" t="s">
        <v>14526</v>
      </c>
    </row>
    <row r="5054">
      <c r="A5054" s="5"/>
      <c r="B5054" s="5"/>
      <c r="C5054" s="5" t="s">
        <v>14527</v>
      </c>
      <c r="D5054" s="5" t="s">
        <v>468</v>
      </c>
      <c r="E5054" s="5" t="s">
        <v>14528</v>
      </c>
      <c r="F5054" s="6" t="s">
        <v>14529</v>
      </c>
    </row>
    <row r="5055">
      <c r="A5055" s="5"/>
      <c r="B5055" s="5"/>
      <c r="C5055" s="5" t="s">
        <v>14530</v>
      </c>
      <c r="D5055" s="5" t="s">
        <v>468</v>
      </c>
      <c r="E5055" s="5" t="s">
        <v>14531</v>
      </c>
      <c r="F5055" s="6" t="s">
        <v>14532</v>
      </c>
    </row>
    <row r="5056">
      <c r="A5056" s="5"/>
      <c r="B5056" s="5"/>
      <c r="C5056" s="5" t="s">
        <v>14533</v>
      </c>
      <c r="D5056" s="5" t="s">
        <v>468</v>
      </c>
      <c r="E5056" s="5"/>
      <c r="F5056" s="6" t="s">
        <v>14534</v>
      </c>
    </row>
    <row r="5057">
      <c r="A5057" s="5"/>
      <c r="B5057" s="5"/>
      <c r="C5057" s="5" t="s">
        <v>14535</v>
      </c>
      <c r="D5057" s="5" t="s">
        <v>468</v>
      </c>
      <c r="E5057" s="5" t="s">
        <v>14536</v>
      </c>
      <c r="F5057" s="6" t="s">
        <v>14537</v>
      </c>
    </row>
    <row r="5058">
      <c r="A5058" s="5"/>
      <c r="B5058" s="5"/>
      <c r="C5058" s="5" t="s">
        <v>14538</v>
      </c>
      <c r="D5058" s="5" t="s">
        <v>468</v>
      </c>
      <c r="E5058" s="5" t="s">
        <v>14539</v>
      </c>
      <c r="F5058" s="6" t="s">
        <v>14540</v>
      </c>
    </row>
    <row r="5059">
      <c r="A5059" s="5"/>
      <c r="B5059" s="5"/>
      <c r="C5059" s="5" t="s">
        <v>14541</v>
      </c>
      <c r="D5059" s="5" t="s">
        <v>4620</v>
      </c>
      <c r="E5059" s="5" t="s">
        <v>14542</v>
      </c>
      <c r="F5059" s="6" t="s">
        <v>14543</v>
      </c>
    </row>
    <row r="5060">
      <c r="A5060" s="5"/>
      <c r="B5060" s="5"/>
      <c r="C5060" s="5" t="s">
        <v>14544</v>
      </c>
      <c r="D5060" s="5" t="s">
        <v>468</v>
      </c>
      <c r="E5060" s="5" t="s">
        <v>14545</v>
      </c>
      <c r="F5060" s="6" t="s">
        <v>14546</v>
      </c>
    </row>
    <row r="5061">
      <c r="A5061" s="5"/>
      <c r="B5061" s="5"/>
      <c r="C5061" s="5" t="s">
        <v>14547</v>
      </c>
      <c r="D5061" s="5" t="s">
        <v>468</v>
      </c>
      <c r="E5061" s="5" t="s">
        <v>14548</v>
      </c>
      <c r="F5061" s="6" t="s">
        <v>14549</v>
      </c>
    </row>
    <row r="5062">
      <c r="A5062" s="5"/>
      <c r="B5062" s="5"/>
      <c r="C5062" s="5" t="s">
        <v>14550</v>
      </c>
      <c r="D5062" s="5" t="s">
        <v>468</v>
      </c>
      <c r="E5062" s="5" t="s">
        <v>14551</v>
      </c>
      <c r="F5062" s="6" t="s">
        <v>14552</v>
      </c>
    </row>
    <row r="5063">
      <c r="A5063" s="5"/>
      <c r="B5063" s="5"/>
      <c r="C5063" s="5" t="s">
        <v>14553</v>
      </c>
      <c r="D5063" s="5" t="s">
        <v>468</v>
      </c>
      <c r="E5063" s="5" t="s">
        <v>11236</v>
      </c>
      <c r="F5063" s="6" t="s">
        <v>14554</v>
      </c>
    </row>
    <row r="5064">
      <c r="A5064" s="5"/>
      <c r="B5064" s="5"/>
      <c r="C5064" s="5" t="s">
        <v>14555</v>
      </c>
      <c r="D5064" s="5" t="s">
        <v>468</v>
      </c>
      <c r="E5064" s="5" t="s">
        <v>14556</v>
      </c>
      <c r="F5064" s="6" t="s">
        <v>14557</v>
      </c>
    </row>
    <row r="5065">
      <c r="A5065" s="5"/>
      <c r="B5065" s="5"/>
      <c r="C5065" s="5" t="s">
        <v>14558</v>
      </c>
      <c r="D5065" s="5" t="s">
        <v>468</v>
      </c>
      <c r="E5065" s="5" t="s">
        <v>14559</v>
      </c>
      <c r="F5065" s="6" t="s">
        <v>14560</v>
      </c>
    </row>
    <row r="5066">
      <c r="A5066" s="5"/>
      <c r="B5066" s="5"/>
      <c r="C5066" s="5" t="s">
        <v>14561</v>
      </c>
      <c r="D5066" s="5" t="s">
        <v>468</v>
      </c>
      <c r="E5066" s="5" t="s">
        <v>14562</v>
      </c>
      <c r="F5066" s="6" t="s">
        <v>14563</v>
      </c>
    </row>
    <row r="5067">
      <c r="A5067" s="5"/>
      <c r="B5067" s="5"/>
      <c r="C5067" s="5" t="s">
        <v>14564</v>
      </c>
      <c r="D5067" s="5" t="s">
        <v>468</v>
      </c>
      <c r="E5067" s="5" t="s">
        <v>14565</v>
      </c>
      <c r="F5067" s="6" t="s">
        <v>14566</v>
      </c>
    </row>
    <row r="5068">
      <c r="A5068" s="5"/>
      <c r="B5068" s="5"/>
      <c r="C5068" s="5" t="s">
        <v>14567</v>
      </c>
      <c r="D5068" s="5" t="s">
        <v>468</v>
      </c>
      <c r="E5068" s="5"/>
      <c r="F5068" s="6" t="s">
        <v>14568</v>
      </c>
    </row>
    <row r="5069">
      <c r="A5069" s="5"/>
      <c r="B5069" s="5"/>
      <c r="C5069" s="5" t="s">
        <v>14569</v>
      </c>
      <c r="D5069" s="5" t="s">
        <v>468</v>
      </c>
      <c r="E5069" s="5" t="s">
        <v>14570</v>
      </c>
      <c r="F5069" s="6" t="s">
        <v>14571</v>
      </c>
    </row>
    <row r="5070">
      <c r="A5070" s="5"/>
      <c r="B5070" s="5"/>
      <c r="C5070" s="5" t="s">
        <v>14572</v>
      </c>
      <c r="D5070" s="5" t="s">
        <v>468</v>
      </c>
      <c r="E5070" s="5" t="s">
        <v>14573</v>
      </c>
      <c r="F5070" s="6" t="s">
        <v>14574</v>
      </c>
    </row>
    <row r="5071">
      <c r="A5071" s="5"/>
      <c r="B5071" s="5"/>
      <c r="C5071" s="5" t="s">
        <v>14575</v>
      </c>
      <c r="D5071" s="5" t="s">
        <v>468</v>
      </c>
      <c r="E5071" s="5" t="s">
        <v>14576</v>
      </c>
      <c r="F5071" s="6" t="s">
        <v>14577</v>
      </c>
    </row>
    <row r="5072">
      <c r="A5072" s="5"/>
      <c r="B5072" s="5"/>
      <c r="C5072" s="5" t="s">
        <v>14578</v>
      </c>
      <c r="D5072" s="5" t="s">
        <v>468</v>
      </c>
      <c r="E5072" s="5" t="s">
        <v>14579</v>
      </c>
      <c r="F5072" s="6" t="s">
        <v>14580</v>
      </c>
    </row>
    <row r="5073">
      <c r="A5073" s="5"/>
      <c r="B5073" s="5"/>
      <c r="C5073" s="5" t="s">
        <v>14581</v>
      </c>
      <c r="D5073" s="5" t="s">
        <v>468</v>
      </c>
      <c r="E5073" s="5" t="s">
        <v>14582</v>
      </c>
      <c r="F5073" s="6" t="s">
        <v>14583</v>
      </c>
    </row>
    <row r="5074">
      <c r="A5074" s="5"/>
      <c r="B5074" s="5"/>
      <c r="C5074" s="5" t="s">
        <v>14584</v>
      </c>
      <c r="D5074" s="5" t="s">
        <v>468</v>
      </c>
      <c r="E5074" s="5" t="s">
        <v>14585</v>
      </c>
      <c r="F5074" s="6" t="s">
        <v>14586</v>
      </c>
    </row>
    <row r="5075">
      <c r="A5075" s="5"/>
      <c r="B5075" s="5"/>
      <c r="C5075" s="5" t="s">
        <v>14587</v>
      </c>
      <c r="D5075" s="5" t="s">
        <v>468</v>
      </c>
      <c r="E5075" s="5"/>
      <c r="F5075" s="6" t="s">
        <v>14588</v>
      </c>
    </row>
    <row r="5076">
      <c r="A5076" s="5"/>
      <c r="B5076" s="5"/>
      <c r="C5076" s="5" t="s">
        <v>14589</v>
      </c>
      <c r="D5076" s="5" t="s">
        <v>468</v>
      </c>
      <c r="E5076" s="5" t="s">
        <v>14590</v>
      </c>
      <c r="F5076" s="6" t="s">
        <v>14591</v>
      </c>
    </row>
    <row r="5077">
      <c r="A5077" s="5"/>
      <c r="B5077" s="5"/>
      <c r="C5077" s="5" t="s">
        <v>14592</v>
      </c>
      <c r="D5077" s="5" t="s">
        <v>468</v>
      </c>
      <c r="E5077" s="5" t="s">
        <v>1287</v>
      </c>
      <c r="F5077" s="6" t="s">
        <v>14593</v>
      </c>
    </row>
    <row r="5078">
      <c r="A5078" s="5"/>
      <c r="B5078" s="5"/>
      <c r="C5078" s="5" t="s">
        <v>14594</v>
      </c>
      <c r="D5078" s="5" t="s">
        <v>458</v>
      </c>
      <c r="E5078" s="5" t="s">
        <v>12523</v>
      </c>
      <c r="F5078" s="6" t="s">
        <v>14595</v>
      </c>
    </row>
    <row r="5079">
      <c r="A5079" s="5"/>
      <c r="B5079" s="5"/>
      <c r="C5079" s="5" t="s">
        <v>14596</v>
      </c>
      <c r="D5079" s="5" t="s">
        <v>468</v>
      </c>
      <c r="E5079" s="5" t="s">
        <v>14597</v>
      </c>
      <c r="F5079" s="6" t="s">
        <v>14598</v>
      </c>
    </row>
    <row r="5080">
      <c r="A5080" s="5"/>
      <c r="B5080" s="5"/>
      <c r="C5080" s="5" t="s">
        <v>14599</v>
      </c>
      <c r="D5080" s="5" t="s">
        <v>468</v>
      </c>
      <c r="E5080" s="5" t="s">
        <v>12181</v>
      </c>
      <c r="F5080" s="6" t="s">
        <v>14600</v>
      </c>
    </row>
    <row r="5081">
      <c r="A5081" s="5"/>
      <c r="B5081" s="5"/>
      <c r="C5081" s="5" t="s">
        <v>14601</v>
      </c>
      <c r="D5081" s="5" t="s">
        <v>4620</v>
      </c>
      <c r="E5081" s="5"/>
      <c r="F5081" s="6" t="s">
        <v>14602</v>
      </c>
    </row>
    <row r="5082">
      <c r="A5082" s="5"/>
      <c r="B5082" s="5"/>
      <c r="C5082" s="5" t="s">
        <v>14603</v>
      </c>
      <c r="D5082" s="5" t="s">
        <v>468</v>
      </c>
      <c r="E5082" s="5" t="s">
        <v>14604</v>
      </c>
      <c r="F5082" s="6" t="s">
        <v>14605</v>
      </c>
    </row>
    <row r="5083">
      <c r="A5083" s="5"/>
      <c r="B5083" s="5"/>
      <c r="C5083" s="5" t="s">
        <v>14606</v>
      </c>
      <c r="D5083" s="5" t="s">
        <v>468</v>
      </c>
      <c r="E5083" s="5" t="s">
        <v>14607</v>
      </c>
      <c r="F5083" s="6" t="s">
        <v>14608</v>
      </c>
    </row>
    <row r="5084">
      <c r="A5084" s="5"/>
      <c r="B5084" s="5"/>
      <c r="C5084" s="5" t="s">
        <v>14609</v>
      </c>
      <c r="D5084" s="5" t="s">
        <v>468</v>
      </c>
      <c r="E5084" s="5"/>
      <c r="F5084" s="6" t="s">
        <v>14610</v>
      </c>
    </row>
    <row r="5085">
      <c r="A5085" s="5"/>
      <c r="B5085" s="5"/>
      <c r="C5085" s="5" t="s">
        <v>14611</v>
      </c>
      <c r="D5085" s="5" t="s">
        <v>468</v>
      </c>
      <c r="E5085" s="5" t="s">
        <v>14612</v>
      </c>
      <c r="F5085" s="6" t="s">
        <v>14613</v>
      </c>
    </row>
    <row r="5086">
      <c r="A5086" s="5"/>
      <c r="B5086" s="5"/>
      <c r="C5086" s="5" t="s">
        <v>14614</v>
      </c>
      <c r="D5086" s="5" t="s">
        <v>468</v>
      </c>
      <c r="E5086" s="5"/>
      <c r="F5086" s="6" t="s">
        <v>14615</v>
      </c>
    </row>
    <row r="5087">
      <c r="A5087" s="5"/>
      <c r="B5087" s="5"/>
      <c r="C5087" s="5" t="s">
        <v>14616</v>
      </c>
      <c r="D5087" s="5" t="s">
        <v>468</v>
      </c>
      <c r="E5087" s="5"/>
      <c r="F5087" s="6" t="s">
        <v>14617</v>
      </c>
    </row>
    <row r="5088">
      <c r="A5088" s="5"/>
      <c r="B5088" s="5"/>
      <c r="C5088" s="5" t="s">
        <v>14618</v>
      </c>
      <c r="D5088" s="5" t="s">
        <v>468</v>
      </c>
      <c r="E5088" s="5" t="s">
        <v>14619</v>
      </c>
      <c r="F5088" s="6" t="s">
        <v>14620</v>
      </c>
    </row>
    <row r="5089">
      <c r="A5089" s="5"/>
      <c r="B5089" s="5"/>
      <c r="C5089" s="5" t="s">
        <v>14621</v>
      </c>
      <c r="D5089" s="5" t="s">
        <v>468</v>
      </c>
      <c r="E5089" s="5"/>
      <c r="F5089" s="6" t="s">
        <v>14622</v>
      </c>
    </row>
    <row r="5090">
      <c r="A5090" s="5"/>
      <c r="B5090" s="5"/>
      <c r="C5090" s="5" t="s">
        <v>14623</v>
      </c>
      <c r="D5090" s="5" t="s">
        <v>468</v>
      </c>
      <c r="E5090" s="5" t="s">
        <v>6241</v>
      </c>
      <c r="F5090" s="6" t="s">
        <v>14624</v>
      </c>
    </row>
    <row r="5091">
      <c r="A5091" s="5"/>
      <c r="B5091" s="5"/>
      <c r="C5091" s="5" t="s">
        <v>14625</v>
      </c>
      <c r="D5091" s="5" t="s">
        <v>468</v>
      </c>
      <c r="E5091" s="5" t="s">
        <v>14626</v>
      </c>
      <c r="F5091" s="6" t="s">
        <v>14627</v>
      </c>
    </row>
    <row r="5092">
      <c r="A5092" s="5"/>
      <c r="B5092" s="5"/>
      <c r="C5092" s="5" t="s">
        <v>14628</v>
      </c>
      <c r="D5092" s="5" t="s">
        <v>468</v>
      </c>
      <c r="E5092" s="5"/>
      <c r="F5092" s="6" t="s">
        <v>14629</v>
      </c>
    </row>
    <row r="5093">
      <c r="A5093" s="5"/>
      <c r="B5093" s="5"/>
      <c r="C5093" s="5" t="s">
        <v>14630</v>
      </c>
      <c r="D5093" s="5" t="s">
        <v>468</v>
      </c>
      <c r="E5093" s="5"/>
      <c r="F5093" s="6" t="s">
        <v>14631</v>
      </c>
    </row>
    <row r="5094">
      <c r="A5094" s="5"/>
      <c r="B5094" s="5"/>
      <c r="C5094" s="5" t="s">
        <v>14632</v>
      </c>
      <c r="D5094" s="5" t="s">
        <v>458</v>
      </c>
      <c r="E5094" s="5"/>
      <c r="F5094" s="6" t="s">
        <v>14633</v>
      </c>
    </row>
    <row r="5095">
      <c r="A5095" s="5"/>
      <c r="B5095" s="5"/>
      <c r="C5095" s="5" t="s">
        <v>14634</v>
      </c>
      <c r="D5095" s="5" t="s">
        <v>468</v>
      </c>
      <c r="E5095" s="5" t="s">
        <v>14635</v>
      </c>
      <c r="F5095" s="6" t="s">
        <v>14636</v>
      </c>
    </row>
    <row r="5096">
      <c r="A5096" s="5"/>
      <c r="B5096" s="5"/>
      <c r="C5096" s="5" t="s">
        <v>14637</v>
      </c>
      <c r="D5096" s="5" t="s">
        <v>468</v>
      </c>
      <c r="E5096" s="5" t="s">
        <v>2839</v>
      </c>
      <c r="F5096" s="6" t="s">
        <v>14638</v>
      </c>
    </row>
    <row r="5097">
      <c r="A5097" s="5"/>
      <c r="B5097" s="5"/>
      <c r="C5097" s="5" t="s">
        <v>14639</v>
      </c>
      <c r="D5097" s="5" t="s">
        <v>4620</v>
      </c>
      <c r="E5097" s="5"/>
      <c r="F5097" s="6" t="s">
        <v>14640</v>
      </c>
    </row>
    <row r="5098">
      <c r="A5098" s="5"/>
      <c r="B5098" s="5"/>
      <c r="C5098" s="5" t="s">
        <v>14641</v>
      </c>
      <c r="D5098" s="5" t="s">
        <v>468</v>
      </c>
      <c r="E5098" s="5" t="s">
        <v>14642</v>
      </c>
      <c r="F5098" s="6" t="s">
        <v>14643</v>
      </c>
    </row>
    <row r="5099">
      <c r="A5099" s="5"/>
      <c r="B5099" s="5"/>
      <c r="C5099" s="5" t="s">
        <v>14644</v>
      </c>
      <c r="D5099" s="5" t="s">
        <v>458</v>
      </c>
      <c r="E5099" s="5"/>
      <c r="F5099" s="6" t="s">
        <v>14645</v>
      </c>
    </row>
    <row r="5100">
      <c r="A5100" s="5"/>
      <c r="B5100" s="5"/>
      <c r="C5100" s="5" t="s">
        <v>14646</v>
      </c>
      <c r="D5100" s="5" t="s">
        <v>468</v>
      </c>
      <c r="E5100" s="5" t="s">
        <v>14647</v>
      </c>
      <c r="F5100" s="6" t="s">
        <v>14648</v>
      </c>
    </row>
    <row r="5101">
      <c r="A5101" s="5"/>
      <c r="B5101" s="5"/>
      <c r="C5101" s="5" t="s">
        <v>14649</v>
      </c>
      <c r="D5101" s="5" t="s">
        <v>468</v>
      </c>
      <c r="E5101" s="5" t="s">
        <v>14650</v>
      </c>
      <c r="F5101" s="6" t="s">
        <v>14651</v>
      </c>
    </row>
    <row r="5102">
      <c r="A5102" s="5"/>
      <c r="B5102" s="5"/>
      <c r="C5102" s="5" t="s">
        <v>14652</v>
      </c>
      <c r="D5102" s="5" t="s">
        <v>468</v>
      </c>
      <c r="E5102" s="5" t="s">
        <v>14653</v>
      </c>
      <c r="F5102" s="6" t="s">
        <v>14654</v>
      </c>
    </row>
    <row r="5103">
      <c r="A5103" s="5"/>
      <c r="B5103" s="5"/>
      <c r="C5103" s="5" t="s">
        <v>14655</v>
      </c>
      <c r="D5103" s="5" t="s">
        <v>468</v>
      </c>
      <c r="E5103" s="5" t="s">
        <v>14656</v>
      </c>
      <c r="F5103" s="6" t="s">
        <v>14657</v>
      </c>
    </row>
    <row r="5104">
      <c r="A5104" s="5"/>
      <c r="B5104" s="5"/>
      <c r="C5104" s="5" t="s">
        <v>14658</v>
      </c>
      <c r="D5104" s="5" t="s">
        <v>468</v>
      </c>
      <c r="E5104" s="5" t="s">
        <v>12340</v>
      </c>
      <c r="F5104" s="6" t="s">
        <v>14659</v>
      </c>
    </row>
    <row r="5105">
      <c r="A5105" s="5"/>
      <c r="B5105" s="5"/>
      <c r="C5105" s="5" t="s">
        <v>14660</v>
      </c>
      <c r="D5105" s="5" t="s">
        <v>468</v>
      </c>
      <c r="E5105" s="5" t="s">
        <v>14661</v>
      </c>
      <c r="F5105" s="6" t="s">
        <v>14662</v>
      </c>
    </row>
    <row r="5106">
      <c r="A5106" s="5"/>
      <c r="B5106" s="5"/>
      <c r="C5106" s="5" t="s">
        <v>14663</v>
      </c>
      <c r="D5106" s="5" t="s">
        <v>4620</v>
      </c>
      <c r="E5106" s="5"/>
      <c r="F5106" s="6" t="s">
        <v>14664</v>
      </c>
    </row>
    <row r="5107">
      <c r="A5107" s="5"/>
      <c r="B5107" s="5"/>
      <c r="C5107" s="5" t="s">
        <v>14665</v>
      </c>
      <c r="D5107" s="5" t="s">
        <v>468</v>
      </c>
      <c r="E5107" s="5" t="s">
        <v>9627</v>
      </c>
      <c r="F5107" s="6" t="s">
        <v>14666</v>
      </c>
    </row>
    <row r="5108">
      <c r="A5108" s="5"/>
      <c r="B5108" s="5"/>
      <c r="C5108" s="5" t="s">
        <v>14667</v>
      </c>
      <c r="D5108" s="5" t="s">
        <v>468</v>
      </c>
      <c r="E5108" s="5" t="s">
        <v>14668</v>
      </c>
      <c r="F5108" s="6" t="s">
        <v>14669</v>
      </c>
    </row>
    <row r="5109">
      <c r="A5109" s="5"/>
      <c r="B5109" s="5"/>
      <c r="C5109" s="5" t="s">
        <v>14670</v>
      </c>
      <c r="D5109" s="5" t="s">
        <v>468</v>
      </c>
      <c r="E5109" s="5" t="s">
        <v>12936</v>
      </c>
      <c r="F5109" s="6" t="s">
        <v>14671</v>
      </c>
    </row>
    <row r="5110">
      <c r="A5110" s="5"/>
      <c r="B5110" s="5"/>
      <c r="C5110" s="5" t="s">
        <v>14672</v>
      </c>
      <c r="D5110" s="5" t="s">
        <v>468</v>
      </c>
      <c r="E5110" s="5" t="s">
        <v>14673</v>
      </c>
      <c r="F5110" s="6" t="s">
        <v>14674</v>
      </c>
    </row>
    <row r="5111">
      <c r="A5111" s="5"/>
      <c r="B5111" s="5"/>
      <c r="C5111" s="5" t="s">
        <v>14675</v>
      </c>
      <c r="D5111" s="5" t="s">
        <v>468</v>
      </c>
      <c r="E5111" s="5" t="s">
        <v>14676</v>
      </c>
      <c r="F5111" s="6" t="s">
        <v>14677</v>
      </c>
    </row>
    <row r="5112">
      <c r="A5112" s="5"/>
      <c r="B5112" s="5"/>
      <c r="C5112" s="5" t="s">
        <v>14678</v>
      </c>
      <c r="D5112" s="5" t="s">
        <v>468</v>
      </c>
      <c r="E5112" s="5"/>
      <c r="F5112" s="6" t="s">
        <v>14679</v>
      </c>
    </row>
    <row r="5113">
      <c r="A5113" s="5"/>
      <c r="B5113" s="5"/>
      <c r="C5113" s="5" t="s">
        <v>14680</v>
      </c>
      <c r="D5113" s="5" t="s">
        <v>468</v>
      </c>
      <c r="E5113" s="5" t="s">
        <v>14681</v>
      </c>
      <c r="F5113" s="6" t="s">
        <v>14682</v>
      </c>
    </row>
    <row r="5114">
      <c r="A5114" s="5"/>
      <c r="B5114" s="5"/>
      <c r="C5114" s="5" t="s">
        <v>14683</v>
      </c>
      <c r="D5114" s="5" t="s">
        <v>468</v>
      </c>
      <c r="E5114" s="5" t="s">
        <v>14684</v>
      </c>
      <c r="F5114" s="6" t="s">
        <v>14685</v>
      </c>
    </row>
    <row r="5115">
      <c r="A5115" s="5"/>
      <c r="B5115" s="5"/>
      <c r="C5115" s="5" t="s">
        <v>14686</v>
      </c>
      <c r="D5115" s="5" t="s">
        <v>468</v>
      </c>
      <c r="E5115" s="5"/>
      <c r="F5115" s="6" t="s">
        <v>14687</v>
      </c>
    </row>
    <row r="5116">
      <c r="A5116" s="5"/>
      <c r="B5116" s="5"/>
      <c r="C5116" s="5" t="s">
        <v>14688</v>
      </c>
      <c r="D5116" s="5" t="s">
        <v>468</v>
      </c>
      <c r="E5116" s="5"/>
      <c r="F5116" s="6" t="s">
        <v>14689</v>
      </c>
    </row>
    <row r="5117">
      <c r="A5117" s="5"/>
      <c r="B5117" s="5"/>
      <c r="C5117" s="5" t="s">
        <v>14690</v>
      </c>
      <c r="D5117" s="5" t="s">
        <v>458</v>
      </c>
      <c r="E5117" s="5" t="s">
        <v>14691</v>
      </c>
      <c r="F5117" s="6" t="s">
        <v>14692</v>
      </c>
    </row>
    <row r="5118">
      <c r="A5118" s="5"/>
      <c r="B5118" s="5"/>
      <c r="C5118" s="5" t="s">
        <v>14693</v>
      </c>
      <c r="D5118" s="5" t="s">
        <v>468</v>
      </c>
      <c r="E5118" s="5" t="s">
        <v>14694</v>
      </c>
      <c r="F5118" s="6" t="s">
        <v>14695</v>
      </c>
    </row>
    <row r="5119">
      <c r="A5119" s="5"/>
      <c r="B5119" s="5"/>
      <c r="C5119" s="5" t="s">
        <v>14696</v>
      </c>
      <c r="D5119" s="5" t="s">
        <v>468</v>
      </c>
      <c r="E5119" s="5"/>
      <c r="F5119" s="6" t="s">
        <v>14697</v>
      </c>
    </row>
    <row r="5120">
      <c r="A5120" s="5"/>
      <c r="B5120" s="5"/>
      <c r="C5120" s="5" t="s">
        <v>14698</v>
      </c>
      <c r="D5120" s="5" t="s">
        <v>468</v>
      </c>
      <c r="E5120" s="5" t="s">
        <v>14699</v>
      </c>
      <c r="F5120" s="6" t="s">
        <v>14700</v>
      </c>
    </row>
    <row r="5121">
      <c r="A5121" s="5"/>
      <c r="B5121" s="5"/>
      <c r="C5121" s="5" t="s">
        <v>14701</v>
      </c>
      <c r="D5121" s="5" t="s">
        <v>468</v>
      </c>
      <c r="E5121" s="5" t="s">
        <v>14702</v>
      </c>
      <c r="F5121" s="6" t="s">
        <v>14703</v>
      </c>
    </row>
    <row r="5122">
      <c r="A5122" s="5"/>
      <c r="B5122" s="5"/>
      <c r="C5122" s="5" t="s">
        <v>14704</v>
      </c>
      <c r="D5122" s="5" t="s">
        <v>468</v>
      </c>
      <c r="E5122" s="5" t="s">
        <v>14705</v>
      </c>
      <c r="F5122" s="6" t="s">
        <v>14706</v>
      </c>
    </row>
    <row r="5123">
      <c r="A5123" s="5"/>
      <c r="B5123" s="5"/>
      <c r="C5123" s="5" t="s">
        <v>14707</v>
      </c>
      <c r="D5123" s="5" t="s">
        <v>468</v>
      </c>
      <c r="E5123" s="5"/>
      <c r="F5123" s="6" t="s">
        <v>14708</v>
      </c>
    </row>
    <row r="5124">
      <c r="A5124" s="5"/>
      <c r="B5124" s="5"/>
      <c r="C5124" s="5" t="s">
        <v>14709</v>
      </c>
      <c r="D5124" s="5" t="s">
        <v>468</v>
      </c>
      <c r="E5124" s="5"/>
      <c r="F5124" s="6" t="s">
        <v>14710</v>
      </c>
    </row>
    <row r="5125">
      <c r="A5125" s="5"/>
      <c r="B5125" s="5"/>
      <c r="C5125" s="5" t="s">
        <v>14711</v>
      </c>
      <c r="D5125" s="5" t="s">
        <v>468</v>
      </c>
      <c r="E5125" s="5"/>
      <c r="F5125" s="6" t="s">
        <v>14712</v>
      </c>
    </row>
    <row r="5126">
      <c r="A5126" s="5"/>
      <c r="B5126" s="5"/>
      <c r="C5126" s="5" t="s">
        <v>14713</v>
      </c>
      <c r="D5126" s="5" t="s">
        <v>468</v>
      </c>
      <c r="E5126" s="5" t="s">
        <v>14714</v>
      </c>
      <c r="F5126" s="6" t="s">
        <v>14715</v>
      </c>
    </row>
    <row r="5127">
      <c r="A5127" s="5"/>
      <c r="B5127" s="5"/>
      <c r="C5127" s="5" t="s">
        <v>14716</v>
      </c>
      <c r="D5127" s="5" t="s">
        <v>468</v>
      </c>
      <c r="E5127" s="5" t="s">
        <v>8271</v>
      </c>
      <c r="F5127" s="6" t="s">
        <v>14717</v>
      </c>
    </row>
    <row r="5128">
      <c r="A5128" s="5"/>
      <c r="B5128" s="5"/>
      <c r="C5128" s="5" t="s">
        <v>14718</v>
      </c>
      <c r="D5128" s="5" t="s">
        <v>468</v>
      </c>
      <c r="E5128" s="5" t="s">
        <v>14719</v>
      </c>
      <c r="F5128" s="6" t="s">
        <v>14720</v>
      </c>
    </row>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0"/>
    <hyperlink r:id="rId30" ref="F31"/>
    <hyperlink r:id="rId31" ref="F32"/>
    <hyperlink r:id="rId32" ref="F33"/>
    <hyperlink r:id="rId33" ref="F34"/>
    <hyperlink r:id="rId34" ref="F35"/>
    <hyperlink r:id="rId35" ref="F36"/>
    <hyperlink r:id="rId36" ref="F37"/>
    <hyperlink r:id="rId37" ref="F38"/>
    <hyperlink r:id="rId38" ref="F39"/>
    <hyperlink r:id="rId39" ref="F40"/>
    <hyperlink r:id="rId40" ref="F41"/>
    <hyperlink r:id="rId41" ref="F42"/>
    <hyperlink r:id="rId42" ref="F43"/>
    <hyperlink r:id="rId43" ref="F44"/>
    <hyperlink r:id="rId44" ref="F45"/>
    <hyperlink r:id="rId45" ref="F46"/>
    <hyperlink r:id="rId46" ref="F47"/>
    <hyperlink r:id="rId47" ref="F48"/>
    <hyperlink r:id="rId48" ref="F49"/>
    <hyperlink r:id="rId49" ref="F50"/>
    <hyperlink r:id="rId50" ref="F51"/>
    <hyperlink r:id="rId51" ref="F52"/>
    <hyperlink r:id="rId52" ref="F53"/>
    <hyperlink r:id="rId53" ref="F54"/>
    <hyperlink r:id="rId54" ref="F55"/>
    <hyperlink r:id="rId55" ref="F56"/>
    <hyperlink r:id="rId56" ref="F57"/>
    <hyperlink r:id="rId57" ref="F58"/>
    <hyperlink r:id="rId58" ref="F59"/>
    <hyperlink r:id="rId59" ref="F60"/>
    <hyperlink r:id="rId60" ref="F61"/>
    <hyperlink r:id="rId61" ref="F62"/>
    <hyperlink r:id="rId62" ref="F63"/>
    <hyperlink r:id="rId63" ref="F64"/>
    <hyperlink r:id="rId64" ref="F65"/>
    <hyperlink r:id="rId65" ref="F66"/>
    <hyperlink r:id="rId66" ref="F67"/>
    <hyperlink r:id="rId67" ref="F68"/>
    <hyperlink r:id="rId68" ref="F69"/>
    <hyperlink r:id="rId69" ref="F70"/>
    <hyperlink r:id="rId70" ref="F71"/>
    <hyperlink r:id="rId71" ref="F72"/>
    <hyperlink r:id="rId72" ref="F73"/>
    <hyperlink r:id="rId73" ref="F74"/>
    <hyperlink r:id="rId74" ref="F75"/>
    <hyperlink r:id="rId75" ref="F76"/>
    <hyperlink r:id="rId76" ref="F77"/>
    <hyperlink r:id="rId77" ref="F78"/>
    <hyperlink r:id="rId78" ref="F79"/>
    <hyperlink r:id="rId79" ref="F80"/>
    <hyperlink r:id="rId80" ref="F81"/>
    <hyperlink r:id="rId81" ref="F82"/>
    <hyperlink r:id="rId82" ref="F83"/>
    <hyperlink r:id="rId83" ref="F84"/>
    <hyperlink r:id="rId84" ref="F85"/>
    <hyperlink r:id="rId85" ref="F86"/>
    <hyperlink r:id="rId86" ref="F87"/>
    <hyperlink r:id="rId87" ref="F88"/>
    <hyperlink r:id="rId88" ref="F89"/>
    <hyperlink r:id="rId89" ref="F90"/>
    <hyperlink r:id="rId90" ref="F91"/>
    <hyperlink r:id="rId91" ref="F92"/>
    <hyperlink r:id="rId92" ref="F93"/>
    <hyperlink r:id="rId93" ref="F94"/>
    <hyperlink r:id="rId94" ref="F95"/>
    <hyperlink r:id="rId95" ref="F96"/>
    <hyperlink r:id="rId96" ref="F97"/>
    <hyperlink r:id="rId97" ref="F98"/>
    <hyperlink r:id="rId98" ref="F99"/>
    <hyperlink r:id="rId99" ref="F100"/>
    <hyperlink r:id="rId100" ref="F101"/>
    <hyperlink r:id="rId101" ref="F102"/>
    <hyperlink r:id="rId102" ref="F103"/>
    <hyperlink r:id="rId103" ref="F104"/>
    <hyperlink r:id="rId104" ref="F105"/>
    <hyperlink r:id="rId105" ref="F106"/>
    <hyperlink r:id="rId106" ref="F107"/>
    <hyperlink r:id="rId107" ref="F108"/>
    <hyperlink r:id="rId108" ref="F109"/>
    <hyperlink r:id="rId109" ref="F110"/>
    <hyperlink r:id="rId110" ref="F111"/>
    <hyperlink r:id="rId111" ref="F112"/>
    <hyperlink r:id="rId112" ref="F113"/>
    <hyperlink r:id="rId113" ref="F114"/>
    <hyperlink r:id="rId114" ref="F115"/>
    <hyperlink r:id="rId115" ref="F116"/>
    <hyperlink r:id="rId116" ref="F117"/>
    <hyperlink r:id="rId117" ref="F118"/>
    <hyperlink r:id="rId118" ref="F119"/>
    <hyperlink r:id="rId119" ref="F120"/>
    <hyperlink r:id="rId120" ref="F121"/>
    <hyperlink r:id="rId121" ref="F122"/>
    <hyperlink r:id="rId122" ref="F123"/>
    <hyperlink r:id="rId123" ref="F124"/>
    <hyperlink r:id="rId124" ref="F125"/>
    <hyperlink r:id="rId125" ref="F126"/>
    <hyperlink r:id="rId126" ref="F127"/>
    <hyperlink r:id="rId127" ref="F128"/>
    <hyperlink r:id="rId128" ref="F129"/>
    <hyperlink r:id="rId129" ref="F130"/>
    <hyperlink r:id="rId130" ref="F131"/>
    <hyperlink r:id="rId131" ref="F132"/>
    <hyperlink r:id="rId132" ref="F133"/>
    <hyperlink r:id="rId133" ref="F134"/>
    <hyperlink r:id="rId134" ref="F135"/>
    <hyperlink r:id="rId135" ref="F136"/>
    <hyperlink r:id="rId136" ref="F137"/>
    <hyperlink r:id="rId137" ref="F138"/>
    <hyperlink r:id="rId138" ref="F139"/>
    <hyperlink r:id="rId139" ref="F140"/>
    <hyperlink r:id="rId140" ref="F141"/>
    <hyperlink r:id="rId141" ref="F142"/>
    <hyperlink r:id="rId142" ref="F143"/>
    <hyperlink r:id="rId143" ref="F144"/>
    <hyperlink r:id="rId144" ref="F145"/>
    <hyperlink r:id="rId145" ref="F146"/>
    <hyperlink r:id="rId146" ref="F147"/>
    <hyperlink r:id="rId147" ref="F148"/>
    <hyperlink r:id="rId148" ref="F149"/>
    <hyperlink r:id="rId149" ref="F150"/>
    <hyperlink r:id="rId150" ref="F151"/>
    <hyperlink r:id="rId151" ref="F152"/>
    <hyperlink r:id="rId152" ref="F153"/>
    <hyperlink r:id="rId153" ref="F154"/>
    <hyperlink r:id="rId154" ref="F155"/>
    <hyperlink r:id="rId155" ref="F156"/>
    <hyperlink r:id="rId156" ref="F157"/>
    <hyperlink r:id="rId157" ref="F158"/>
    <hyperlink r:id="rId158" ref="F159"/>
    <hyperlink r:id="rId159" ref="F160"/>
    <hyperlink r:id="rId160" ref="F161"/>
    <hyperlink r:id="rId161" ref="F162"/>
    <hyperlink r:id="rId162" ref="F163"/>
    <hyperlink r:id="rId163" ref="F164"/>
    <hyperlink r:id="rId164" ref="F165"/>
    <hyperlink r:id="rId165" ref="F166"/>
    <hyperlink r:id="rId166" ref="F167"/>
    <hyperlink r:id="rId167" ref="F168"/>
    <hyperlink r:id="rId168" ref="F169"/>
    <hyperlink r:id="rId169" ref="F170"/>
    <hyperlink r:id="rId170" ref="F171"/>
    <hyperlink r:id="rId171" ref="F172"/>
    <hyperlink r:id="rId172" ref="F173"/>
    <hyperlink r:id="rId173" ref="F174"/>
    <hyperlink r:id="rId174" ref="F175"/>
    <hyperlink r:id="rId175" ref="F176"/>
    <hyperlink r:id="rId176" ref="F177"/>
    <hyperlink r:id="rId177" ref="F178"/>
    <hyperlink r:id="rId178" ref="F179"/>
    <hyperlink r:id="rId179" ref="F180"/>
    <hyperlink r:id="rId180" ref="F181"/>
    <hyperlink r:id="rId181" ref="F182"/>
    <hyperlink r:id="rId182" ref="F183"/>
    <hyperlink r:id="rId183" ref="F184"/>
    <hyperlink r:id="rId184" ref="F185"/>
    <hyperlink r:id="rId185" ref="F186"/>
    <hyperlink r:id="rId186" ref="F187"/>
    <hyperlink r:id="rId187" ref="F188"/>
    <hyperlink r:id="rId188" ref="F189"/>
    <hyperlink r:id="rId189" ref="F190"/>
    <hyperlink r:id="rId190" ref="F191"/>
    <hyperlink r:id="rId191" ref="F192"/>
    <hyperlink r:id="rId192" ref="F193"/>
    <hyperlink r:id="rId193" ref="F194"/>
    <hyperlink r:id="rId194" ref="F195"/>
    <hyperlink r:id="rId195" ref="F196"/>
    <hyperlink r:id="rId196" ref="F197"/>
    <hyperlink r:id="rId197" ref="F198"/>
    <hyperlink r:id="rId198" ref="F199"/>
    <hyperlink r:id="rId199" ref="F200"/>
    <hyperlink r:id="rId200" ref="F201"/>
    <hyperlink r:id="rId201" ref="F202"/>
    <hyperlink r:id="rId202" ref="F203"/>
    <hyperlink r:id="rId203" ref="F204"/>
    <hyperlink r:id="rId204" ref="F205"/>
    <hyperlink r:id="rId205" ref="F206"/>
    <hyperlink r:id="rId206" ref="F207"/>
    <hyperlink r:id="rId207" ref="F208"/>
    <hyperlink r:id="rId208" ref="F209"/>
    <hyperlink r:id="rId209" ref="F210"/>
    <hyperlink r:id="rId210" ref="F211"/>
    <hyperlink r:id="rId211" ref="F212"/>
    <hyperlink r:id="rId212" ref="F213"/>
    <hyperlink r:id="rId213" ref="F214"/>
    <hyperlink r:id="rId214" ref="F215"/>
    <hyperlink r:id="rId215" ref="F216"/>
    <hyperlink r:id="rId216" ref="F217"/>
    <hyperlink r:id="rId217" ref="F218"/>
    <hyperlink r:id="rId218" ref="F219"/>
    <hyperlink r:id="rId219" ref="F220"/>
    <hyperlink r:id="rId220" ref="F221"/>
    <hyperlink r:id="rId221" ref="F222"/>
    <hyperlink r:id="rId222" ref="F223"/>
    <hyperlink r:id="rId223" ref="F224"/>
    <hyperlink r:id="rId224" ref="F225"/>
    <hyperlink r:id="rId225" ref="F226"/>
    <hyperlink r:id="rId226" ref="F227"/>
    <hyperlink r:id="rId227" ref="F228"/>
    <hyperlink r:id="rId228" ref="F229"/>
    <hyperlink r:id="rId229" ref="F230"/>
    <hyperlink r:id="rId230" ref="F231"/>
    <hyperlink r:id="rId231" ref="F232"/>
    <hyperlink r:id="rId232" ref="F233"/>
    <hyperlink r:id="rId233" ref="F234"/>
    <hyperlink r:id="rId234" ref="F235"/>
    <hyperlink r:id="rId235" ref="F236"/>
    <hyperlink r:id="rId236" ref="F237"/>
    <hyperlink r:id="rId237" ref="F238"/>
    <hyperlink r:id="rId238" ref="F239"/>
    <hyperlink r:id="rId239" ref="F240"/>
    <hyperlink r:id="rId240" ref="F241"/>
    <hyperlink r:id="rId241" ref="F242"/>
    <hyperlink r:id="rId242" ref="F243"/>
    <hyperlink r:id="rId243" ref="F244"/>
    <hyperlink r:id="rId244" ref="F245"/>
    <hyperlink r:id="rId245" ref="F246"/>
    <hyperlink r:id="rId246" ref="F247"/>
    <hyperlink r:id="rId247" ref="F248"/>
    <hyperlink r:id="rId248" ref="F249"/>
    <hyperlink r:id="rId249" ref="F250"/>
    <hyperlink r:id="rId250" ref="F251"/>
    <hyperlink r:id="rId251" ref="F252"/>
    <hyperlink r:id="rId252" ref="F253"/>
    <hyperlink r:id="rId253" ref="F254"/>
    <hyperlink r:id="rId254" ref="F255"/>
    <hyperlink r:id="rId255" ref="F256"/>
    <hyperlink r:id="rId256" ref="F257"/>
    <hyperlink r:id="rId257" ref="F258"/>
    <hyperlink r:id="rId258" ref="F259"/>
    <hyperlink r:id="rId259" ref="F260"/>
    <hyperlink r:id="rId260" ref="F261"/>
    <hyperlink r:id="rId261" ref="F262"/>
    <hyperlink r:id="rId262" ref="F263"/>
    <hyperlink r:id="rId263" ref="F264"/>
    <hyperlink r:id="rId264" ref="F265"/>
    <hyperlink r:id="rId265" ref="F266"/>
    <hyperlink r:id="rId266" ref="F267"/>
    <hyperlink r:id="rId267" ref="F268"/>
    <hyperlink r:id="rId268" ref="F269"/>
    <hyperlink r:id="rId269" ref="F270"/>
    <hyperlink r:id="rId270" ref="F271"/>
    <hyperlink r:id="rId271" ref="F272"/>
    <hyperlink r:id="rId272" ref="F273"/>
    <hyperlink r:id="rId273" ref="F274"/>
    <hyperlink r:id="rId274" ref="F275"/>
    <hyperlink r:id="rId275" ref="F276"/>
    <hyperlink r:id="rId276" ref="F277"/>
    <hyperlink r:id="rId277" ref="F278"/>
    <hyperlink r:id="rId278" ref="F279"/>
    <hyperlink r:id="rId279" ref="F280"/>
    <hyperlink r:id="rId280" ref="F281"/>
    <hyperlink r:id="rId281" ref="F282"/>
    <hyperlink r:id="rId282" ref="F283"/>
    <hyperlink r:id="rId283" ref="F284"/>
    <hyperlink r:id="rId284" ref="F285"/>
    <hyperlink r:id="rId285" ref="F286"/>
    <hyperlink r:id="rId286" ref="F287"/>
    <hyperlink r:id="rId287" ref="F288"/>
    <hyperlink r:id="rId288" ref="F289"/>
    <hyperlink r:id="rId289" ref="F290"/>
    <hyperlink r:id="rId290" ref="F291"/>
    <hyperlink r:id="rId291" ref="F292"/>
    <hyperlink r:id="rId292" ref="F293"/>
    <hyperlink r:id="rId293" ref="F294"/>
    <hyperlink r:id="rId294" ref="F295"/>
    <hyperlink r:id="rId295" ref="F296"/>
    <hyperlink r:id="rId296" ref="F297"/>
    <hyperlink r:id="rId297" ref="F298"/>
    <hyperlink r:id="rId298" ref="F299"/>
    <hyperlink r:id="rId299" ref="F300"/>
    <hyperlink r:id="rId300" ref="F301"/>
    <hyperlink r:id="rId301" ref="F302"/>
    <hyperlink r:id="rId302" ref="F303"/>
    <hyperlink r:id="rId303" ref="F304"/>
    <hyperlink r:id="rId304" ref="F305"/>
    <hyperlink r:id="rId305" ref="F306"/>
    <hyperlink r:id="rId306" ref="F307"/>
    <hyperlink r:id="rId307" ref="F308"/>
    <hyperlink r:id="rId308" ref="F309"/>
    <hyperlink r:id="rId309" ref="F310"/>
    <hyperlink r:id="rId310" ref="F311"/>
    <hyperlink r:id="rId311" ref="F312"/>
    <hyperlink r:id="rId312" ref="F313"/>
    <hyperlink r:id="rId313" ref="F314"/>
    <hyperlink r:id="rId314" ref="F315"/>
    <hyperlink r:id="rId315" ref="F316"/>
    <hyperlink r:id="rId316" ref="F317"/>
    <hyperlink r:id="rId317" ref="F318"/>
    <hyperlink r:id="rId318" ref="F319"/>
    <hyperlink r:id="rId319" ref="F320"/>
    <hyperlink r:id="rId320" ref="F321"/>
    <hyperlink r:id="rId321" ref="F322"/>
    <hyperlink r:id="rId322" ref="F323"/>
    <hyperlink r:id="rId323" ref="F324"/>
    <hyperlink r:id="rId324" ref="F325"/>
    <hyperlink r:id="rId325" ref="F326"/>
    <hyperlink r:id="rId326" ref="F327"/>
    <hyperlink r:id="rId327" ref="F328"/>
    <hyperlink r:id="rId328" ref="F329"/>
    <hyperlink r:id="rId329" ref="F330"/>
    <hyperlink r:id="rId330" ref="F331"/>
    <hyperlink r:id="rId331" ref="F332"/>
    <hyperlink r:id="rId332" ref="F333"/>
    <hyperlink r:id="rId333" ref="F334"/>
    <hyperlink r:id="rId334" ref="F335"/>
    <hyperlink r:id="rId335" ref="F336"/>
    <hyperlink r:id="rId336" ref="F337"/>
    <hyperlink r:id="rId337" ref="F338"/>
    <hyperlink r:id="rId338" ref="F339"/>
    <hyperlink r:id="rId339" ref="F340"/>
    <hyperlink r:id="rId340" ref="F341"/>
    <hyperlink r:id="rId341" ref="F342"/>
    <hyperlink r:id="rId342" ref="F343"/>
    <hyperlink r:id="rId343" ref="F344"/>
    <hyperlink r:id="rId344" ref="F345"/>
    <hyperlink r:id="rId345" ref="F346"/>
    <hyperlink r:id="rId346" ref="F347"/>
    <hyperlink r:id="rId347" ref="F348"/>
    <hyperlink r:id="rId348" ref="F349"/>
    <hyperlink r:id="rId349" ref="F350"/>
    <hyperlink r:id="rId350" ref="F351"/>
    <hyperlink r:id="rId351" ref="F352"/>
    <hyperlink r:id="rId352" ref="F353"/>
    <hyperlink r:id="rId353" ref="F354"/>
    <hyperlink r:id="rId354" ref="F355"/>
    <hyperlink r:id="rId355" ref="F356"/>
    <hyperlink r:id="rId356" ref="F357"/>
    <hyperlink r:id="rId357" ref="F358"/>
    <hyperlink r:id="rId358" ref="F359"/>
    <hyperlink r:id="rId359" ref="F360"/>
    <hyperlink r:id="rId360" ref="F361"/>
    <hyperlink r:id="rId361" ref="F362"/>
    <hyperlink r:id="rId362" ref="F363"/>
    <hyperlink r:id="rId363" ref="F364"/>
    <hyperlink r:id="rId364" ref="F365"/>
    <hyperlink r:id="rId365" ref="F366"/>
    <hyperlink r:id="rId366" ref="F367"/>
    <hyperlink r:id="rId367" ref="F368"/>
    <hyperlink r:id="rId368" ref="F369"/>
    <hyperlink r:id="rId369" ref="F370"/>
    <hyperlink r:id="rId370" ref="F371"/>
    <hyperlink r:id="rId371" ref="F372"/>
    <hyperlink r:id="rId372" ref="F373"/>
    <hyperlink r:id="rId373" ref="F374"/>
    <hyperlink r:id="rId374" ref="F375"/>
    <hyperlink r:id="rId375" ref="F376"/>
    <hyperlink r:id="rId376" ref="F377"/>
    <hyperlink r:id="rId377" ref="F378"/>
    <hyperlink r:id="rId378" ref="F379"/>
    <hyperlink r:id="rId379" ref="F380"/>
    <hyperlink r:id="rId380" ref="F381"/>
    <hyperlink r:id="rId381" ref="F382"/>
    <hyperlink r:id="rId382" ref="F383"/>
    <hyperlink r:id="rId383" ref="F384"/>
    <hyperlink r:id="rId384" ref="F385"/>
    <hyperlink r:id="rId385" ref="F386"/>
    <hyperlink r:id="rId386" ref="F387"/>
    <hyperlink r:id="rId387" ref="F388"/>
    <hyperlink r:id="rId388" ref="F389"/>
    <hyperlink r:id="rId389" ref="F390"/>
    <hyperlink r:id="rId390" ref="F391"/>
    <hyperlink r:id="rId391" ref="F392"/>
    <hyperlink r:id="rId392" ref="F393"/>
    <hyperlink r:id="rId393" ref="F394"/>
    <hyperlink r:id="rId394" ref="F395"/>
    <hyperlink r:id="rId395" ref="F396"/>
    <hyperlink r:id="rId396" ref="F397"/>
    <hyperlink r:id="rId397" ref="F398"/>
    <hyperlink r:id="rId398" ref="F399"/>
    <hyperlink r:id="rId399" ref="F400"/>
    <hyperlink r:id="rId400" ref="F401"/>
    <hyperlink r:id="rId401" ref="F402"/>
    <hyperlink r:id="rId402" ref="F403"/>
    <hyperlink r:id="rId403" ref="F404"/>
    <hyperlink r:id="rId404" ref="F405"/>
    <hyperlink r:id="rId405" ref="F406"/>
    <hyperlink r:id="rId406" ref="F407"/>
    <hyperlink r:id="rId407" ref="F408"/>
    <hyperlink r:id="rId408" ref="F409"/>
    <hyperlink r:id="rId409" ref="F410"/>
    <hyperlink r:id="rId410" ref="F411"/>
    <hyperlink r:id="rId411" ref="F412"/>
    <hyperlink r:id="rId412" ref="F413"/>
    <hyperlink r:id="rId413" ref="F414"/>
    <hyperlink r:id="rId414" ref="F415"/>
    <hyperlink r:id="rId415" ref="F416"/>
    <hyperlink r:id="rId416" ref="F417"/>
    <hyperlink r:id="rId417" ref="F418"/>
    <hyperlink r:id="rId418" ref="F419"/>
    <hyperlink r:id="rId419" ref="F420"/>
    <hyperlink r:id="rId420" ref="F421"/>
    <hyperlink r:id="rId421" ref="F422"/>
    <hyperlink r:id="rId422" ref="F423"/>
    <hyperlink r:id="rId423" ref="F424"/>
    <hyperlink r:id="rId424" ref="F425"/>
    <hyperlink r:id="rId425" ref="F426"/>
    <hyperlink r:id="rId426" ref="F427"/>
    <hyperlink r:id="rId427" ref="F428"/>
    <hyperlink r:id="rId428" ref="F429"/>
    <hyperlink r:id="rId429" ref="F430"/>
    <hyperlink r:id="rId430" ref="F431"/>
    <hyperlink r:id="rId431" ref="F432"/>
    <hyperlink r:id="rId432" ref="F433"/>
    <hyperlink r:id="rId433" ref="F434"/>
    <hyperlink r:id="rId434" ref="F435"/>
    <hyperlink r:id="rId435" ref="F436"/>
    <hyperlink r:id="rId436" ref="F437"/>
    <hyperlink r:id="rId437" ref="F438"/>
    <hyperlink r:id="rId438" ref="F439"/>
    <hyperlink r:id="rId439" ref="F440"/>
    <hyperlink r:id="rId440" ref="F441"/>
    <hyperlink r:id="rId441" ref="F442"/>
    <hyperlink r:id="rId442" ref="F443"/>
    <hyperlink r:id="rId443" ref="F444"/>
    <hyperlink r:id="rId444" ref="F445"/>
    <hyperlink r:id="rId445" ref="F446"/>
    <hyperlink r:id="rId446" ref="F447"/>
    <hyperlink r:id="rId447" ref="F448"/>
    <hyperlink r:id="rId448" ref="F449"/>
    <hyperlink r:id="rId449" ref="F450"/>
    <hyperlink r:id="rId450" ref="F451"/>
    <hyperlink r:id="rId451" ref="F452"/>
    <hyperlink r:id="rId452" ref="F453"/>
    <hyperlink r:id="rId453" ref="F454"/>
    <hyperlink r:id="rId454" ref="F455"/>
    <hyperlink r:id="rId455" ref="F456"/>
    <hyperlink r:id="rId456" ref="F457"/>
    <hyperlink r:id="rId457" ref="F458"/>
    <hyperlink r:id="rId458" ref="F459"/>
    <hyperlink r:id="rId459" ref="F460"/>
    <hyperlink r:id="rId460" ref="F461"/>
    <hyperlink r:id="rId461" ref="F462"/>
    <hyperlink r:id="rId462" ref="F463"/>
    <hyperlink r:id="rId463" ref="F464"/>
    <hyperlink r:id="rId464" ref="F465"/>
    <hyperlink r:id="rId465" ref="F466"/>
    <hyperlink r:id="rId466" ref="F467"/>
    <hyperlink r:id="rId467" ref="F468"/>
    <hyperlink r:id="rId468" ref="F469"/>
    <hyperlink r:id="rId469" ref="F470"/>
    <hyperlink r:id="rId470" ref="F471"/>
    <hyperlink r:id="rId471" ref="F472"/>
    <hyperlink r:id="rId472" ref="F473"/>
    <hyperlink r:id="rId473" ref="F474"/>
    <hyperlink r:id="rId474" ref="F475"/>
    <hyperlink r:id="rId475" ref="F476"/>
    <hyperlink r:id="rId476" ref="F477"/>
    <hyperlink r:id="rId477" ref="F478"/>
    <hyperlink r:id="rId478" ref="F479"/>
    <hyperlink r:id="rId479" ref="F480"/>
    <hyperlink r:id="rId480" ref="F481"/>
    <hyperlink r:id="rId481" ref="F482"/>
    <hyperlink r:id="rId482" ref="F483"/>
    <hyperlink r:id="rId483" ref="F484"/>
    <hyperlink r:id="rId484" ref="F485"/>
    <hyperlink r:id="rId485" ref="F486"/>
    <hyperlink r:id="rId486" ref="F487"/>
    <hyperlink r:id="rId487" ref="F488"/>
    <hyperlink r:id="rId488" ref="F489"/>
    <hyperlink r:id="rId489" ref="F490"/>
    <hyperlink r:id="rId490" ref="F491"/>
    <hyperlink r:id="rId491" ref="F492"/>
    <hyperlink r:id="rId492" ref="F493"/>
    <hyperlink r:id="rId493" ref="F494"/>
    <hyperlink r:id="rId494" ref="F495"/>
    <hyperlink r:id="rId495" ref="F496"/>
    <hyperlink r:id="rId496" ref="F497"/>
    <hyperlink r:id="rId497" ref="F498"/>
    <hyperlink r:id="rId498" ref="F499"/>
    <hyperlink r:id="rId499" ref="F500"/>
    <hyperlink r:id="rId500" ref="F501"/>
    <hyperlink r:id="rId501" ref="F502"/>
    <hyperlink r:id="rId502" ref="F503"/>
    <hyperlink r:id="rId503" ref="F504"/>
    <hyperlink r:id="rId504" ref="F505"/>
    <hyperlink r:id="rId505" ref="F506"/>
    <hyperlink r:id="rId506" ref="F507"/>
    <hyperlink r:id="rId507" ref="F508"/>
    <hyperlink r:id="rId508" ref="F509"/>
    <hyperlink r:id="rId509" ref="F510"/>
    <hyperlink r:id="rId510" ref="F511"/>
    <hyperlink r:id="rId511" ref="F512"/>
    <hyperlink r:id="rId512" ref="F513"/>
    <hyperlink r:id="rId513" ref="F514"/>
    <hyperlink r:id="rId514" ref="F515"/>
    <hyperlink r:id="rId515" ref="F516"/>
    <hyperlink r:id="rId516" ref="F517"/>
    <hyperlink r:id="rId517" ref="F518"/>
    <hyperlink r:id="rId518" ref="F519"/>
    <hyperlink r:id="rId519" ref="F520"/>
    <hyperlink r:id="rId520" ref="F521"/>
    <hyperlink r:id="rId521" ref="F522"/>
    <hyperlink r:id="rId522" ref="F523"/>
    <hyperlink r:id="rId523" ref="F524"/>
    <hyperlink r:id="rId524" ref="F525"/>
    <hyperlink r:id="rId525" ref="F526"/>
    <hyperlink r:id="rId526" ref="F527"/>
    <hyperlink r:id="rId527" ref="F528"/>
    <hyperlink r:id="rId528" ref="F529"/>
    <hyperlink r:id="rId529" ref="F530"/>
    <hyperlink r:id="rId530" ref="F531"/>
    <hyperlink r:id="rId531" ref="F532"/>
    <hyperlink r:id="rId532" ref="F533"/>
    <hyperlink r:id="rId533" ref="F534"/>
    <hyperlink r:id="rId534" ref="F535"/>
    <hyperlink r:id="rId535" ref="F536"/>
    <hyperlink r:id="rId536" ref="F537"/>
    <hyperlink r:id="rId537" ref="F538"/>
    <hyperlink r:id="rId538" ref="F539"/>
    <hyperlink r:id="rId539" ref="F540"/>
    <hyperlink r:id="rId540" ref="F541"/>
    <hyperlink r:id="rId541" ref="F542"/>
    <hyperlink r:id="rId542" ref="F543"/>
    <hyperlink r:id="rId543" ref="F544"/>
    <hyperlink r:id="rId544" ref="F545"/>
    <hyperlink r:id="rId545" ref="F546"/>
    <hyperlink r:id="rId546" ref="F547"/>
    <hyperlink r:id="rId547" ref="F548"/>
    <hyperlink r:id="rId548" ref="F549"/>
    <hyperlink r:id="rId549" ref="F550"/>
    <hyperlink r:id="rId550" ref="F551"/>
    <hyperlink r:id="rId551" ref="F552"/>
    <hyperlink r:id="rId552" ref="F553"/>
    <hyperlink r:id="rId553" ref="F554"/>
    <hyperlink r:id="rId554" ref="F555"/>
    <hyperlink r:id="rId555" ref="F556"/>
    <hyperlink r:id="rId556" ref="F557"/>
    <hyperlink r:id="rId557" ref="F558"/>
    <hyperlink r:id="rId558" ref="F559"/>
    <hyperlink r:id="rId559" ref="F560"/>
    <hyperlink r:id="rId560" ref="F561"/>
    <hyperlink r:id="rId561" ref="F562"/>
    <hyperlink r:id="rId562" ref="F563"/>
    <hyperlink r:id="rId563" ref="F564"/>
    <hyperlink r:id="rId564" ref="F565"/>
    <hyperlink r:id="rId565" ref="F566"/>
    <hyperlink r:id="rId566" ref="F567"/>
    <hyperlink r:id="rId567" ref="F568"/>
    <hyperlink r:id="rId568" ref="F569"/>
    <hyperlink r:id="rId569" ref="F570"/>
    <hyperlink r:id="rId570" ref="F571"/>
    <hyperlink r:id="rId571" ref="F572"/>
    <hyperlink r:id="rId572" ref="F573"/>
    <hyperlink r:id="rId573" ref="F574"/>
    <hyperlink r:id="rId574" ref="F575"/>
    <hyperlink r:id="rId575" ref="F576"/>
    <hyperlink r:id="rId576" ref="F577"/>
    <hyperlink r:id="rId577" ref="F578"/>
    <hyperlink r:id="rId578" ref="F579"/>
    <hyperlink r:id="rId579" ref="F580"/>
    <hyperlink r:id="rId580" ref="F581"/>
    <hyperlink r:id="rId581" ref="F582"/>
    <hyperlink r:id="rId582" ref="F583"/>
    <hyperlink r:id="rId583" ref="F584"/>
    <hyperlink r:id="rId584" ref="F585"/>
    <hyperlink r:id="rId585" ref="F586"/>
    <hyperlink r:id="rId586" ref="F587"/>
    <hyperlink r:id="rId587" ref="F588"/>
    <hyperlink r:id="rId588" ref="F589"/>
    <hyperlink r:id="rId589" ref="F590"/>
    <hyperlink r:id="rId590" ref="F591"/>
    <hyperlink r:id="rId591" ref="F592"/>
    <hyperlink r:id="rId592" ref="F593"/>
    <hyperlink r:id="rId593" ref="F594"/>
    <hyperlink r:id="rId594" ref="F595"/>
    <hyperlink r:id="rId595" ref="F596"/>
    <hyperlink r:id="rId596" ref="F597"/>
    <hyperlink r:id="rId597" ref="F598"/>
    <hyperlink r:id="rId598" ref="F599"/>
    <hyperlink r:id="rId599" ref="F600"/>
    <hyperlink r:id="rId600" ref="F601"/>
    <hyperlink r:id="rId601" ref="F602"/>
    <hyperlink r:id="rId602" ref="F603"/>
    <hyperlink r:id="rId603" ref="F604"/>
    <hyperlink r:id="rId604" ref="F605"/>
    <hyperlink r:id="rId605" ref="F606"/>
    <hyperlink r:id="rId606" ref="F607"/>
    <hyperlink r:id="rId607" ref="F608"/>
    <hyperlink r:id="rId608" ref="F609"/>
    <hyperlink r:id="rId609" ref="F610"/>
    <hyperlink r:id="rId610" ref="F611"/>
    <hyperlink r:id="rId611" ref="F612"/>
    <hyperlink r:id="rId612" ref="F613"/>
    <hyperlink r:id="rId613" ref="F614"/>
    <hyperlink r:id="rId614" ref="F615"/>
    <hyperlink r:id="rId615" ref="F616"/>
    <hyperlink r:id="rId616" ref="F617"/>
    <hyperlink r:id="rId617" ref="F618"/>
    <hyperlink r:id="rId618" ref="F619"/>
    <hyperlink r:id="rId619" ref="F620"/>
    <hyperlink r:id="rId620" ref="F621"/>
    <hyperlink r:id="rId621" ref="F622"/>
    <hyperlink r:id="rId622" ref="F623"/>
    <hyperlink r:id="rId623" ref="F624"/>
    <hyperlink r:id="rId624" ref="F625"/>
    <hyperlink r:id="rId625" ref="F626"/>
    <hyperlink r:id="rId626" ref="F627"/>
    <hyperlink r:id="rId627" ref="F628"/>
    <hyperlink r:id="rId628" ref="F629"/>
    <hyperlink r:id="rId629" ref="F630"/>
    <hyperlink r:id="rId630" ref="F631"/>
    <hyperlink r:id="rId631" ref="F632"/>
    <hyperlink r:id="rId632" ref="F633"/>
    <hyperlink r:id="rId633" ref="F634"/>
    <hyperlink r:id="rId634" ref="F635"/>
    <hyperlink r:id="rId635" ref="F636"/>
    <hyperlink r:id="rId636" ref="F637"/>
    <hyperlink r:id="rId637" ref="F638"/>
    <hyperlink r:id="rId638" ref="F639"/>
    <hyperlink r:id="rId639" ref="F640"/>
    <hyperlink r:id="rId640" ref="F641"/>
    <hyperlink r:id="rId641" ref="F642"/>
    <hyperlink r:id="rId642" ref="F643"/>
    <hyperlink r:id="rId643" ref="F644"/>
    <hyperlink r:id="rId644" ref="F645"/>
    <hyperlink r:id="rId645" ref="F646"/>
    <hyperlink r:id="rId646" ref="F647"/>
    <hyperlink r:id="rId647" ref="F648"/>
    <hyperlink r:id="rId648" ref="F649"/>
    <hyperlink r:id="rId649" ref="F650"/>
    <hyperlink r:id="rId650" ref="F651"/>
    <hyperlink r:id="rId651" ref="F652"/>
    <hyperlink r:id="rId652" ref="F653"/>
    <hyperlink r:id="rId653" ref="F654"/>
    <hyperlink r:id="rId654" ref="F655"/>
    <hyperlink r:id="rId655" ref="F656"/>
    <hyperlink r:id="rId656" ref="F657"/>
    <hyperlink r:id="rId657" ref="F658"/>
    <hyperlink r:id="rId658" ref="F659"/>
    <hyperlink r:id="rId659" ref="F660"/>
    <hyperlink r:id="rId660" ref="F661"/>
    <hyperlink r:id="rId661" ref="F662"/>
    <hyperlink r:id="rId662" ref="F663"/>
    <hyperlink r:id="rId663" ref="F664"/>
    <hyperlink r:id="rId664" ref="F665"/>
    <hyperlink r:id="rId665" ref="F666"/>
    <hyperlink r:id="rId666" ref="F667"/>
    <hyperlink r:id="rId667" ref="F668"/>
    <hyperlink r:id="rId668" ref="F669"/>
    <hyperlink r:id="rId669" ref="F670"/>
    <hyperlink r:id="rId670" ref="F671"/>
    <hyperlink r:id="rId671" ref="F672"/>
    <hyperlink r:id="rId672" ref="F673"/>
    <hyperlink r:id="rId673" ref="F674"/>
    <hyperlink r:id="rId674" ref="F675"/>
    <hyperlink r:id="rId675" ref="F676"/>
    <hyperlink r:id="rId676" ref="F677"/>
    <hyperlink r:id="rId677" ref="F678"/>
    <hyperlink r:id="rId678" ref="F679"/>
    <hyperlink r:id="rId679" ref="F680"/>
    <hyperlink r:id="rId680" ref="F681"/>
    <hyperlink r:id="rId681" ref="F682"/>
    <hyperlink r:id="rId682" ref="F683"/>
    <hyperlink r:id="rId683" ref="F684"/>
    <hyperlink r:id="rId684" ref="F685"/>
    <hyperlink r:id="rId685" ref="F686"/>
    <hyperlink r:id="rId686" ref="F687"/>
    <hyperlink r:id="rId687" ref="F688"/>
    <hyperlink r:id="rId688" ref="F689"/>
    <hyperlink r:id="rId689" ref="F690"/>
    <hyperlink r:id="rId690" ref="F691"/>
    <hyperlink r:id="rId691" ref="F692"/>
    <hyperlink r:id="rId692" ref="F693"/>
    <hyperlink r:id="rId693" ref="F694"/>
    <hyperlink r:id="rId694" ref="F695"/>
    <hyperlink r:id="rId695" ref="F696"/>
    <hyperlink r:id="rId696" ref="F697"/>
    <hyperlink r:id="rId697" ref="F698"/>
    <hyperlink r:id="rId698" ref="F699"/>
    <hyperlink r:id="rId699" ref="F700"/>
    <hyperlink r:id="rId700" ref="F701"/>
    <hyperlink r:id="rId701" ref="F702"/>
    <hyperlink r:id="rId702" ref="F703"/>
    <hyperlink r:id="rId703" ref="F704"/>
    <hyperlink r:id="rId704" ref="F705"/>
    <hyperlink r:id="rId705" ref="F706"/>
    <hyperlink r:id="rId706" ref="F707"/>
    <hyperlink r:id="rId707" ref="F708"/>
    <hyperlink r:id="rId708" ref="F709"/>
    <hyperlink r:id="rId709" ref="F710"/>
    <hyperlink r:id="rId710" ref="F711"/>
    <hyperlink r:id="rId711" ref="F712"/>
    <hyperlink r:id="rId712" ref="F713"/>
    <hyperlink r:id="rId713" ref="F714"/>
    <hyperlink r:id="rId714" ref="F715"/>
    <hyperlink r:id="rId715" ref="F716"/>
    <hyperlink r:id="rId716" ref="F717"/>
    <hyperlink r:id="rId717" ref="F718"/>
    <hyperlink r:id="rId718" ref="F719"/>
    <hyperlink r:id="rId719" ref="F720"/>
    <hyperlink r:id="rId720" ref="F721"/>
    <hyperlink r:id="rId721" ref="F722"/>
    <hyperlink r:id="rId722" ref="F723"/>
    <hyperlink r:id="rId723" ref="F724"/>
    <hyperlink r:id="rId724" ref="F725"/>
    <hyperlink r:id="rId725" ref="F726"/>
    <hyperlink r:id="rId726" ref="F727"/>
    <hyperlink r:id="rId727" ref="F728"/>
    <hyperlink r:id="rId728" ref="F729"/>
    <hyperlink r:id="rId729" ref="F730"/>
    <hyperlink r:id="rId730" ref="F731"/>
    <hyperlink r:id="rId731" ref="F732"/>
    <hyperlink r:id="rId732" ref="F733"/>
    <hyperlink r:id="rId733" ref="F734"/>
    <hyperlink r:id="rId734" ref="F735"/>
    <hyperlink r:id="rId735" ref="F736"/>
    <hyperlink r:id="rId736" ref="F737"/>
    <hyperlink r:id="rId737" ref="F738"/>
    <hyperlink r:id="rId738" ref="F739"/>
    <hyperlink r:id="rId739" ref="F740"/>
    <hyperlink r:id="rId740" ref="F741"/>
    <hyperlink r:id="rId741" ref="F742"/>
    <hyperlink r:id="rId742" ref="F743"/>
    <hyperlink r:id="rId743" ref="F744"/>
    <hyperlink r:id="rId744" ref="F745"/>
    <hyperlink r:id="rId745" ref="F746"/>
    <hyperlink r:id="rId746" ref="F747"/>
    <hyperlink r:id="rId747" ref="F748"/>
    <hyperlink r:id="rId748" ref="F749"/>
    <hyperlink r:id="rId749" ref="F750"/>
    <hyperlink r:id="rId750" ref="F751"/>
    <hyperlink r:id="rId751" ref="F752"/>
    <hyperlink r:id="rId752" ref="F753"/>
    <hyperlink r:id="rId753" ref="F754"/>
    <hyperlink r:id="rId754" ref="F755"/>
    <hyperlink r:id="rId755" ref="F756"/>
    <hyperlink r:id="rId756" ref="F757"/>
    <hyperlink r:id="rId757" ref="F758"/>
    <hyperlink r:id="rId758" ref="F759"/>
    <hyperlink r:id="rId759" ref="F760"/>
    <hyperlink r:id="rId760" ref="F761"/>
    <hyperlink r:id="rId761" ref="F762"/>
    <hyperlink r:id="rId762" ref="F763"/>
    <hyperlink r:id="rId763" ref="F764"/>
    <hyperlink r:id="rId764" ref="F765"/>
    <hyperlink r:id="rId765" ref="F766"/>
    <hyperlink r:id="rId766" ref="F767"/>
    <hyperlink r:id="rId767" ref="F768"/>
    <hyperlink r:id="rId768" ref="F769"/>
    <hyperlink r:id="rId769" ref="F770"/>
    <hyperlink r:id="rId770" ref="F771"/>
    <hyperlink r:id="rId771" ref="F772"/>
    <hyperlink r:id="rId772" ref="F773"/>
    <hyperlink r:id="rId773" ref="F774"/>
    <hyperlink r:id="rId774" ref="F775"/>
    <hyperlink r:id="rId775" ref="F776"/>
    <hyperlink r:id="rId776" ref="F777"/>
    <hyperlink r:id="rId777" ref="F778"/>
    <hyperlink r:id="rId778" ref="F779"/>
    <hyperlink r:id="rId779" ref="F780"/>
    <hyperlink r:id="rId780" ref="F781"/>
    <hyperlink r:id="rId781" ref="F782"/>
    <hyperlink r:id="rId782" ref="F783"/>
    <hyperlink r:id="rId783" ref="F784"/>
    <hyperlink r:id="rId784" ref="F785"/>
    <hyperlink r:id="rId785" ref="F786"/>
    <hyperlink r:id="rId786" ref="F787"/>
    <hyperlink r:id="rId787" ref="F788"/>
    <hyperlink r:id="rId788" ref="F789"/>
    <hyperlink r:id="rId789" ref="F790"/>
    <hyperlink r:id="rId790" ref="F791"/>
    <hyperlink r:id="rId791" ref="F792"/>
    <hyperlink r:id="rId792" ref="F793"/>
    <hyperlink r:id="rId793" ref="F794"/>
    <hyperlink r:id="rId794" ref="F795"/>
    <hyperlink r:id="rId795" ref="F796"/>
    <hyperlink r:id="rId796" ref="F797"/>
    <hyperlink r:id="rId797" ref="F798"/>
    <hyperlink r:id="rId798" ref="F799"/>
    <hyperlink r:id="rId799" ref="F800"/>
    <hyperlink r:id="rId800" ref="F801"/>
    <hyperlink r:id="rId801" ref="F802"/>
    <hyperlink r:id="rId802" ref="F803"/>
    <hyperlink r:id="rId803" ref="F804"/>
    <hyperlink r:id="rId804" ref="F805"/>
    <hyperlink r:id="rId805" ref="F806"/>
    <hyperlink r:id="rId806" ref="F807"/>
    <hyperlink r:id="rId807" ref="F808"/>
    <hyperlink r:id="rId808" ref="F809"/>
    <hyperlink r:id="rId809" ref="F810"/>
    <hyperlink r:id="rId810" ref="F811"/>
    <hyperlink r:id="rId811" ref="F812"/>
    <hyperlink r:id="rId812" ref="F813"/>
    <hyperlink r:id="rId813" ref="F814"/>
    <hyperlink r:id="rId814" ref="F815"/>
    <hyperlink r:id="rId815" ref="F816"/>
    <hyperlink r:id="rId816" ref="F817"/>
    <hyperlink r:id="rId817" ref="F818"/>
    <hyperlink r:id="rId818" ref="F819"/>
    <hyperlink r:id="rId819" ref="F820"/>
    <hyperlink r:id="rId820" ref="F821"/>
    <hyperlink r:id="rId821" ref="F822"/>
    <hyperlink r:id="rId822" ref="F823"/>
    <hyperlink r:id="rId823" ref="F824"/>
    <hyperlink r:id="rId824" ref="F825"/>
    <hyperlink r:id="rId825" ref="F826"/>
    <hyperlink r:id="rId826" ref="F827"/>
    <hyperlink r:id="rId827" ref="F828"/>
    <hyperlink r:id="rId828" ref="F829"/>
    <hyperlink r:id="rId829" ref="F830"/>
    <hyperlink r:id="rId830" ref="F831"/>
    <hyperlink r:id="rId831" ref="F832"/>
    <hyperlink r:id="rId832" ref="F833"/>
    <hyperlink r:id="rId833" ref="F834"/>
    <hyperlink r:id="rId834" ref="F835"/>
    <hyperlink r:id="rId835" ref="F836"/>
    <hyperlink r:id="rId836" ref="F837"/>
    <hyperlink r:id="rId837" ref="F838"/>
    <hyperlink r:id="rId838" ref="F839"/>
    <hyperlink r:id="rId839" ref="F840"/>
    <hyperlink r:id="rId840" ref="F841"/>
    <hyperlink r:id="rId841" ref="F842"/>
    <hyperlink r:id="rId842" ref="F843"/>
    <hyperlink r:id="rId843" ref="F844"/>
    <hyperlink r:id="rId844" ref="F845"/>
    <hyperlink r:id="rId845" ref="F846"/>
    <hyperlink r:id="rId846" ref="F847"/>
    <hyperlink r:id="rId847" ref="F848"/>
    <hyperlink r:id="rId848" ref="F849"/>
    <hyperlink r:id="rId849" ref="F850"/>
    <hyperlink r:id="rId850" ref="F851"/>
    <hyperlink r:id="rId851" ref="F852"/>
    <hyperlink r:id="rId852" ref="F853"/>
    <hyperlink r:id="rId853" ref="F854"/>
    <hyperlink r:id="rId854" ref="F855"/>
    <hyperlink r:id="rId855" ref="F856"/>
    <hyperlink r:id="rId856" ref="F857"/>
    <hyperlink r:id="rId857" ref="F858"/>
    <hyperlink r:id="rId858" ref="F859"/>
    <hyperlink r:id="rId859" ref="F860"/>
    <hyperlink r:id="rId860" ref="F861"/>
    <hyperlink r:id="rId861" ref="F862"/>
    <hyperlink r:id="rId862" ref="F863"/>
    <hyperlink r:id="rId863" ref="F864"/>
    <hyperlink r:id="rId864" ref="F865"/>
    <hyperlink r:id="rId865" ref="F866"/>
    <hyperlink r:id="rId866" ref="F867"/>
    <hyperlink r:id="rId867" ref="F868"/>
    <hyperlink r:id="rId868" ref="F869"/>
    <hyperlink r:id="rId869" ref="F870"/>
    <hyperlink r:id="rId870" ref="F871"/>
    <hyperlink r:id="rId871" ref="F872"/>
    <hyperlink r:id="rId872" ref="F873"/>
    <hyperlink r:id="rId873" ref="F874"/>
    <hyperlink r:id="rId874" ref="F875"/>
    <hyperlink r:id="rId875" ref="F876"/>
    <hyperlink r:id="rId876" ref="F877"/>
    <hyperlink r:id="rId877" ref="F878"/>
    <hyperlink r:id="rId878" ref="F879"/>
    <hyperlink r:id="rId879" ref="F880"/>
    <hyperlink r:id="rId880" ref="F881"/>
    <hyperlink r:id="rId881" ref="F882"/>
    <hyperlink r:id="rId882" ref="F883"/>
    <hyperlink r:id="rId883" ref="F884"/>
    <hyperlink r:id="rId884" ref="F885"/>
    <hyperlink r:id="rId885" ref="F886"/>
    <hyperlink r:id="rId886" ref="F887"/>
    <hyperlink r:id="rId887" ref="F888"/>
    <hyperlink r:id="rId888" ref="F889"/>
    <hyperlink r:id="rId889" ref="F890"/>
    <hyperlink r:id="rId890" ref="F891"/>
    <hyperlink r:id="rId891" ref="F892"/>
    <hyperlink r:id="rId892" ref="F893"/>
    <hyperlink r:id="rId893" ref="F894"/>
    <hyperlink r:id="rId894" ref="F895"/>
    <hyperlink r:id="rId895" ref="F896"/>
    <hyperlink r:id="rId896" ref="F897"/>
    <hyperlink r:id="rId897" ref="F898"/>
    <hyperlink r:id="rId898" ref="F899"/>
    <hyperlink r:id="rId899" ref="F900"/>
    <hyperlink r:id="rId900" ref="F901"/>
    <hyperlink r:id="rId901" ref="F902"/>
    <hyperlink r:id="rId902" ref="F903"/>
    <hyperlink r:id="rId903" ref="F904"/>
    <hyperlink r:id="rId904" ref="F905"/>
    <hyperlink r:id="rId905" ref="F906"/>
    <hyperlink r:id="rId906" ref="F907"/>
    <hyperlink r:id="rId907" ref="F908"/>
    <hyperlink r:id="rId908" ref="F909"/>
    <hyperlink r:id="rId909" ref="F910"/>
    <hyperlink r:id="rId910" ref="F911"/>
    <hyperlink r:id="rId911" ref="F912"/>
    <hyperlink r:id="rId912" ref="F913"/>
    <hyperlink r:id="rId913" ref="F914"/>
    <hyperlink r:id="rId914" ref="F915"/>
    <hyperlink r:id="rId915" ref="F916"/>
    <hyperlink r:id="rId916" ref="F917"/>
    <hyperlink r:id="rId917" ref="F918"/>
    <hyperlink r:id="rId918" ref="F919"/>
    <hyperlink r:id="rId919" ref="F920"/>
    <hyperlink r:id="rId920" ref="F921"/>
    <hyperlink r:id="rId921" ref="F922"/>
    <hyperlink r:id="rId922" ref="F923"/>
    <hyperlink r:id="rId923" ref="F924"/>
    <hyperlink r:id="rId924" ref="F925"/>
    <hyperlink r:id="rId925" ref="F926"/>
    <hyperlink r:id="rId926" ref="F927"/>
    <hyperlink r:id="rId927" ref="F928"/>
    <hyperlink r:id="rId928" ref="F929"/>
    <hyperlink r:id="rId929" ref="F930"/>
    <hyperlink r:id="rId930" ref="F931"/>
    <hyperlink r:id="rId931" ref="F932"/>
    <hyperlink r:id="rId932" ref="F933"/>
    <hyperlink r:id="rId933" ref="F934"/>
    <hyperlink r:id="rId934" ref="F935"/>
    <hyperlink r:id="rId935" ref="F936"/>
    <hyperlink r:id="rId936" ref="F937"/>
    <hyperlink r:id="rId937" ref="F938"/>
    <hyperlink r:id="rId938" ref="F939"/>
    <hyperlink r:id="rId939" ref="F940"/>
    <hyperlink r:id="rId940" ref="F941"/>
    <hyperlink r:id="rId941" ref="F942"/>
    <hyperlink r:id="rId942" ref="F943"/>
    <hyperlink r:id="rId943" ref="F944"/>
    <hyperlink r:id="rId944" ref="F945"/>
    <hyperlink r:id="rId945" ref="F946"/>
    <hyperlink r:id="rId946" ref="F947"/>
    <hyperlink r:id="rId947" ref="F948"/>
    <hyperlink r:id="rId948" ref="F949"/>
    <hyperlink r:id="rId949" ref="F950"/>
    <hyperlink r:id="rId950" ref="F951"/>
    <hyperlink r:id="rId951" ref="F952"/>
    <hyperlink r:id="rId952" ref="F953"/>
    <hyperlink r:id="rId953" ref="F954"/>
    <hyperlink r:id="rId954" ref="F955"/>
    <hyperlink r:id="rId955" ref="F956"/>
    <hyperlink r:id="rId956" ref="F957"/>
    <hyperlink r:id="rId957" ref="F958"/>
    <hyperlink r:id="rId958" ref="F959"/>
    <hyperlink r:id="rId959" ref="F960"/>
    <hyperlink r:id="rId960" ref="F961"/>
    <hyperlink r:id="rId961" ref="F962"/>
    <hyperlink r:id="rId962" ref="F963"/>
    <hyperlink r:id="rId963" ref="F964"/>
    <hyperlink r:id="rId964" ref="F965"/>
    <hyperlink r:id="rId965" ref="F966"/>
    <hyperlink r:id="rId966" ref="F967"/>
    <hyperlink r:id="rId967" ref="F968"/>
    <hyperlink r:id="rId968" ref="F969"/>
    <hyperlink r:id="rId969" ref="F970"/>
    <hyperlink r:id="rId970" ref="F971"/>
    <hyperlink r:id="rId971" ref="F972"/>
    <hyperlink r:id="rId972" ref="F973"/>
    <hyperlink r:id="rId973" ref="F974"/>
    <hyperlink r:id="rId974" ref="F975"/>
    <hyperlink r:id="rId975" ref="F976"/>
    <hyperlink r:id="rId976" ref="F977"/>
    <hyperlink r:id="rId977" ref="F978"/>
    <hyperlink r:id="rId978" ref="F979"/>
    <hyperlink r:id="rId979" ref="F980"/>
    <hyperlink r:id="rId980" ref="F981"/>
    <hyperlink r:id="rId981" ref="F982"/>
    <hyperlink r:id="rId982" ref="F983"/>
    <hyperlink r:id="rId983" ref="F984"/>
    <hyperlink r:id="rId984" ref="F985"/>
    <hyperlink r:id="rId985" ref="F986"/>
    <hyperlink r:id="rId986" ref="F987"/>
    <hyperlink r:id="rId987" ref="F988"/>
    <hyperlink r:id="rId988" ref="F989"/>
    <hyperlink r:id="rId989" ref="F990"/>
    <hyperlink r:id="rId990" ref="F991"/>
    <hyperlink r:id="rId991" ref="F992"/>
    <hyperlink r:id="rId992" ref="F993"/>
    <hyperlink r:id="rId993" ref="F994"/>
    <hyperlink r:id="rId994" ref="F995"/>
    <hyperlink r:id="rId995" ref="F996"/>
    <hyperlink r:id="rId996" ref="F997"/>
    <hyperlink r:id="rId997" ref="F998"/>
    <hyperlink r:id="rId998" ref="F999"/>
    <hyperlink r:id="rId999" ref="F1000"/>
    <hyperlink r:id="rId1000" ref="F1001"/>
    <hyperlink r:id="rId1001" ref="F1002"/>
    <hyperlink r:id="rId1002" ref="F1003"/>
    <hyperlink r:id="rId1003" ref="F1004"/>
    <hyperlink r:id="rId1004" ref="F1005"/>
    <hyperlink r:id="rId1005" ref="F1006"/>
    <hyperlink r:id="rId1006" ref="F1007"/>
    <hyperlink r:id="rId1007" ref="F1008"/>
    <hyperlink r:id="rId1008" ref="F1009"/>
    <hyperlink r:id="rId1009" ref="F1010"/>
    <hyperlink r:id="rId1010" ref="F1011"/>
    <hyperlink r:id="rId1011" ref="F1012"/>
    <hyperlink r:id="rId1012" ref="F1013"/>
    <hyperlink r:id="rId1013" ref="F1014"/>
    <hyperlink r:id="rId1014" ref="F1015"/>
    <hyperlink r:id="rId1015" ref="F1016"/>
    <hyperlink r:id="rId1016" ref="F1017"/>
    <hyperlink r:id="rId1017" ref="F1018"/>
    <hyperlink r:id="rId1018" ref="F1019"/>
    <hyperlink r:id="rId1019" ref="F1020"/>
    <hyperlink r:id="rId1020" ref="F1021"/>
    <hyperlink r:id="rId1021" ref="F1022"/>
    <hyperlink r:id="rId1022" ref="F1023"/>
    <hyperlink r:id="rId1023" ref="F1024"/>
    <hyperlink r:id="rId1024" ref="F1025"/>
    <hyperlink r:id="rId1025" ref="F1026"/>
    <hyperlink r:id="rId1026" ref="F1027"/>
    <hyperlink r:id="rId1027" ref="F1028"/>
    <hyperlink r:id="rId1028" ref="F1029"/>
    <hyperlink r:id="rId1029" ref="F1030"/>
    <hyperlink r:id="rId1030" ref="F1031"/>
    <hyperlink r:id="rId1031" ref="F1032"/>
    <hyperlink r:id="rId1032" ref="F1033"/>
    <hyperlink r:id="rId1033" ref="F1034"/>
    <hyperlink r:id="rId1034" ref="F1035"/>
    <hyperlink r:id="rId1035" ref="F1036"/>
    <hyperlink r:id="rId1036" ref="F1037"/>
    <hyperlink r:id="rId1037" ref="F1038"/>
    <hyperlink r:id="rId1038" ref="F1039"/>
    <hyperlink r:id="rId1039" ref="F1040"/>
    <hyperlink r:id="rId1040" ref="F1041"/>
    <hyperlink r:id="rId1041" ref="F1042"/>
    <hyperlink r:id="rId1042" ref="F1043"/>
    <hyperlink r:id="rId1043" ref="F1044"/>
    <hyperlink r:id="rId1044" ref="F1045"/>
    <hyperlink r:id="rId1045" ref="F1046"/>
    <hyperlink r:id="rId1046" ref="F1047"/>
    <hyperlink r:id="rId1047" ref="F1048"/>
    <hyperlink r:id="rId1048" ref="F1049"/>
    <hyperlink r:id="rId1049" ref="F1050"/>
    <hyperlink r:id="rId1050" ref="F1051"/>
    <hyperlink r:id="rId1051" ref="F1052"/>
    <hyperlink r:id="rId1052" ref="F1053"/>
    <hyperlink r:id="rId1053" ref="F1054"/>
    <hyperlink r:id="rId1054" ref="F1055"/>
    <hyperlink r:id="rId1055" ref="F1056"/>
    <hyperlink r:id="rId1056" ref="F1057"/>
    <hyperlink r:id="rId1057" ref="F1058"/>
    <hyperlink r:id="rId1058" ref="F1059"/>
    <hyperlink r:id="rId1059" ref="F1060"/>
    <hyperlink r:id="rId1060" ref="F1061"/>
    <hyperlink r:id="rId1061" ref="F1062"/>
    <hyperlink r:id="rId1062" ref="F1063"/>
    <hyperlink r:id="rId1063" ref="F1064"/>
    <hyperlink r:id="rId1064" ref="F1065"/>
    <hyperlink r:id="rId1065" ref="F1066"/>
    <hyperlink r:id="rId1066" ref="F1067"/>
    <hyperlink r:id="rId1067" ref="F1068"/>
    <hyperlink r:id="rId1068" ref="F1069"/>
    <hyperlink r:id="rId1069" ref="F1070"/>
    <hyperlink r:id="rId1070" ref="F1071"/>
    <hyperlink r:id="rId1071" ref="F1072"/>
    <hyperlink r:id="rId1072" ref="F1073"/>
    <hyperlink r:id="rId1073" ref="F1074"/>
    <hyperlink r:id="rId1074" ref="F1075"/>
    <hyperlink r:id="rId1075" ref="F1076"/>
    <hyperlink r:id="rId1076" ref="F1077"/>
    <hyperlink r:id="rId1077" ref="F1078"/>
    <hyperlink r:id="rId1078" ref="F1079"/>
    <hyperlink r:id="rId1079" ref="F1080"/>
    <hyperlink r:id="rId1080" ref="F1081"/>
    <hyperlink r:id="rId1081" ref="F1082"/>
    <hyperlink r:id="rId1082" ref="F1083"/>
    <hyperlink r:id="rId1083" ref="F1084"/>
    <hyperlink r:id="rId1084" ref="F1085"/>
    <hyperlink r:id="rId1085" ref="F1086"/>
    <hyperlink r:id="rId1086" ref="F1087"/>
    <hyperlink r:id="rId1087" ref="F1088"/>
    <hyperlink r:id="rId1088" ref="F1089"/>
    <hyperlink r:id="rId1089" ref="F1090"/>
    <hyperlink r:id="rId1090" ref="F1091"/>
    <hyperlink r:id="rId1091" ref="F1092"/>
    <hyperlink r:id="rId1092" ref="F1093"/>
    <hyperlink r:id="rId1093" ref="F1094"/>
    <hyperlink r:id="rId1094" ref="F1095"/>
    <hyperlink r:id="rId1095" ref="F1096"/>
    <hyperlink r:id="rId1096" ref="F1097"/>
    <hyperlink r:id="rId1097" ref="F1098"/>
    <hyperlink r:id="rId1098" ref="F1099"/>
    <hyperlink r:id="rId1099" ref="F1100"/>
    <hyperlink r:id="rId1100" ref="F1101"/>
    <hyperlink r:id="rId1101" ref="F1102"/>
    <hyperlink r:id="rId1102" ref="F1103"/>
    <hyperlink r:id="rId1103" ref="F1104"/>
    <hyperlink r:id="rId1104" ref="F1105"/>
    <hyperlink r:id="rId1105" ref="F1106"/>
    <hyperlink r:id="rId1106" ref="F1107"/>
    <hyperlink r:id="rId1107" ref="F1108"/>
    <hyperlink r:id="rId1108" ref="F1109"/>
    <hyperlink r:id="rId1109" ref="F1110"/>
    <hyperlink r:id="rId1110" ref="F1111"/>
    <hyperlink r:id="rId1111" ref="F1112"/>
    <hyperlink r:id="rId1112" ref="F1113"/>
    <hyperlink r:id="rId1113" ref="F1114"/>
    <hyperlink r:id="rId1114" ref="F1115"/>
    <hyperlink r:id="rId1115" ref="F1116"/>
    <hyperlink r:id="rId1116" ref="F1117"/>
    <hyperlink r:id="rId1117" ref="F1118"/>
    <hyperlink r:id="rId1118" ref="F1119"/>
    <hyperlink r:id="rId1119" ref="F1120"/>
    <hyperlink r:id="rId1120" ref="F1121"/>
    <hyperlink r:id="rId1121" ref="F1122"/>
    <hyperlink r:id="rId1122" ref="F1123"/>
    <hyperlink r:id="rId1123" ref="F1124"/>
    <hyperlink r:id="rId1124" ref="F1125"/>
    <hyperlink r:id="rId1125" ref="F1126"/>
    <hyperlink r:id="rId1126" ref="F1127"/>
    <hyperlink r:id="rId1127" ref="F1128"/>
    <hyperlink r:id="rId1128" ref="F1129"/>
    <hyperlink r:id="rId1129" ref="F1130"/>
    <hyperlink r:id="rId1130" ref="F1131"/>
    <hyperlink r:id="rId1131" ref="F1132"/>
    <hyperlink r:id="rId1132" ref="F1133"/>
    <hyperlink r:id="rId1133" ref="F1134"/>
    <hyperlink r:id="rId1134" ref="F1135"/>
    <hyperlink r:id="rId1135" ref="F1136"/>
    <hyperlink r:id="rId1136" ref="F1137"/>
    <hyperlink r:id="rId1137" ref="F1138"/>
    <hyperlink r:id="rId1138" ref="F1139"/>
    <hyperlink r:id="rId1139" ref="F1140"/>
    <hyperlink r:id="rId1140" ref="F1141"/>
    <hyperlink r:id="rId1141" ref="F1142"/>
    <hyperlink r:id="rId1142" ref="F1143"/>
    <hyperlink r:id="rId1143" ref="F1144"/>
    <hyperlink r:id="rId1144" ref="F1145"/>
    <hyperlink r:id="rId1145" ref="F1146"/>
    <hyperlink r:id="rId1146" ref="F1147"/>
    <hyperlink r:id="rId1147" ref="F1148"/>
    <hyperlink r:id="rId1148" ref="F1149"/>
    <hyperlink r:id="rId1149" ref="F1150"/>
    <hyperlink r:id="rId1150" ref="F1151"/>
    <hyperlink r:id="rId1151" ref="F1152"/>
    <hyperlink r:id="rId1152" ref="F1153"/>
    <hyperlink r:id="rId1153" ref="F1154"/>
    <hyperlink r:id="rId1154" ref="F1155"/>
    <hyperlink r:id="rId1155" ref="F1156"/>
    <hyperlink r:id="rId1156" ref="F1157"/>
    <hyperlink r:id="rId1157" ref="F1158"/>
    <hyperlink r:id="rId1158" ref="F1159"/>
    <hyperlink r:id="rId1159" ref="F1160"/>
    <hyperlink r:id="rId1160" ref="F1161"/>
    <hyperlink r:id="rId1161" ref="F1162"/>
    <hyperlink r:id="rId1162" ref="F1163"/>
    <hyperlink r:id="rId1163" ref="F1164"/>
    <hyperlink r:id="rId1164" ref="F1165"/>
    <hyperlink r:id="rId1165" ref="F1166"/>
    <hyperlink r:id="rId1166" ref="F1167"/>
    <hyperlink r:id="rId1167" ref="F1168"/>
    <hyperlink r:id="rId1168" ref="F1169"/>
    <hyperlink r:id="rId1169" ref="F1170"/>
    <hyperlink r:id="rId1170" ref="F1171"/>
    <hyperlink r:id="rId1171" ref="F1172"/>
    <hyperlink r:id="rId1172" ref="F1173"/>
    <hyperlink r:id="rId1173" ref="F1174"/>
    <hyperlink r:id="rId1174" ref="F1175"/>
    <hyperlink r:id="rId1175" ref="F1176"/>
    <hyperlink r:id="rId1176" ref="F1177"/>
    <hyperlink r:id="rId1177" ref="F1178"/>
    <hyperlink r:id="rId1178" ref="F1179"/>
    <hyperlink r:id="rId1179" ref="F1180"/>
    <hyperlink r:id="rId1180" ref="F1181"/>
    <hyperlink r:id="rId1181" ref="F1182"/>
    <hyperlink r:id="rId1182" ref="F1183"/>
    <hyperlink r:id="rId1183" ref="F1184"/>
    <hyperlink r:id="rId1184" ref="F1185"/>
    <hyperlink r:id="rId1185" ref="F1186"/>
    <hyperlink r:id="rId1186" ref="F1187"/>
    <hyperlink r:id="rId1187" ref="F1188"/>
    <hyperlink r:id="rId1188" ref="F1189"/>
    <hyperlink r:id="rId1189" ref="F1190"/>
    <hyperlink r:id="rId1190" ref="F1191"/>
    <hyperlink r:id="rId1191" ref="F1192"/>
    <hyperlink r:id="rId1192" ref="F1193"/>
    <hyperlink r:id="rId1193" ref="F1194"/>
    <hyperlink r:id="rId1194" ref="F1195"/>
    <hyperlink r:id="rId1195" ref="F1196"/>
    <hyperlink r:id="rId1196" ref="F1197"/>
    <hyperlink r:id="rId1197" ref="F1198"/>
    <hyperlink r:id="rId1198" ref="F1199"/>
    <hyperlink r:id="rId1199" ref="F1200"/>
    <hyperlink r:id="rId1200" ref="F1201"/>
    <hyperlink r:id="rId1201" ref="F1202"/>
    <hyperlink r:id="rId1202" ref="F1203"/>
    <hyperlink r:id="rId1203" ref="F1204"/>
    <hyperlink r:id="rId1204" ref="F1205"/>
    <hyperlink r:id="rId1205" ref="F1206"/>
    <hyperlink r:id="rId1206" ref="F1207"/>
    <hyperlink r:id="rId1207" ref="F1208"/>
    <hyperlink r:id="rId1208" ref="F1209"/>
    <hyperlink r:id="rId1209" ref="F1210"/>
    <hyperlink r:id="rId1210" ref="F1211"/>
    <hyperlink r:id="rId1211" ref="F1212"/>
    <hyperlink r:id="rId1212" ref="F1213"/>
    <hyperlink r:id="rId1213" ref="F1214"/>
    <hyperlink r:id="rId1214" ref="F1215"/>
    <hyperlink r:id="rId1215" ref="F1216"/>
    <hyperlink r:id="rId1216" ref="F1217"/>
    <hyperlink r:id="rId1217" ref="F1218"/>
    <hyperlink r:id="rId1218" ref="F1219"/>
    <hyperlink r:id="rId1219" ref="F1220"/>
    <hyperlink r:id="rId1220" ref="F1221"/>
    <hyperlink r:id="rId1221" ref="F1222"/>
    <hyperlink r:id="rId1222" ref="F1223"/>
    <hyperlink r:id="rId1223" ref="F1224"/>
    <hyperlink r:id="rId1224" ref="F1225"/>
    <hyperlink r:id="rId1225" ref="F1226"/>
    <hyperlink r:id="rId1226" ref="F1227"/>
    <hyperlink r:id="rId1227" ref="F1228"/>
    <hyperlink r:id="rId1228" ref="F1229"/>
    <hyperlink r:id="rId1229" ref="F1230"/>
    <hyperlink r:id="rId1230" ref="F1231"/>
    <hyperlink r:id="rId1231" ref="F1232"/>
    <hyperlink r:id="rId1232" ref="F1233"/>
    <hyperlink r:id="rId1233" ref="F1234"/>
    <hyperlink r:id="rId1234" ref="F1235"/>
    <hyperlink r:id="rId1235" ref="F1236"/>
    <hyperlink r:id="rId1236" ref="F1237"/>
    <hyperlink r:id="rId1237" ref="F1238"/>
    <hyperlink r:id="rId1238" ref="F1239"/>
    <hyperlink r:id="rId1239" ref="F1240"/>
    <hyperlink r:id="rId1240" ref="F1241"/>
    <hyperlink r:id="rId1241" ref="F1242"/>
    <hyperlink r:id="rId1242" ref="F1243"/>
    <hyperlink r:id="rId1243" ref="F1244"/>
    <hyperlink r:id="rId1244" ref="F1245"/>
    <hyperlink r:id="rId1245" ref="F1246"/>
    <hyperlink r:id="rId1246" ref="F1247"/>
    <hyperlink r:id="rId1247" ref="F1248"/>
    <hyperlink r:id="rId1248" ref="F1249"/>
    <hyperlink r:id="rId1249" ref="F1250"/>
    <hyperlink r:id="rId1250" ref="F1251"/>
    <hyperlink r:id="rId1251" ref="F1252"/>
    <hyperlink r:id="rId1252" ref="F1253"/>
    <hyperlink r:id="rId1253" ref="F1254"/>
    <hyperlink r:id="rId1254" ref="F1255"/>
    <hyperlink r:id="rId1255" ref="F1256"/>
    <hyperlink r:id="rId1256" ref="F1257"/>
    <hyperlink r:id="rId1257" ref="F1258"/>
    <hyperlink r:id="rId1258" ref="F1259"/>
    <hyperlink r:id="rId1259" ref="F1260"/>
    <hyperlink r:id="rId1260" ref="F1261"/>
    <hyperlink r:id="rId1261" ref="F1262"/>
    <hyperlink r:id="rId1262" ref="F1263"/>
    <hyperlink r:id="rId1263" ref="F1264"/>
    <hyperlink r:id="rId1264" ref="F1265"/>
    <hyperlink r:id="rId1265" ref="F1266"/>
    <hyperlink r:id="rId1266" ref="F1267"/>
    <hyperlink r:id="rId1267" ref="F1268"/>
    <hyperlink r:id="rId1268" ref="F1269"/>
    <hyperlink r:id="rId1269" ref="F1270"/>
    <hyperlink r:id="rId1270" ref="F1271"/>
    <hyperlink r:id="rId1271" ref="F1272"/>
    <hyperlink r:id="rId1272" ref="F1273"/>
    <hyperlink r:id="rId1273" ref="F1274"/>
    <hyperlink r:id="rId1274" ref="F1275"/>
    <hyperlink r:id="rId1275" ref="F1276"/>
    <hyperlink r:id="rId1276" ref="F1277"/>
    <hyperlink r:id="rId1277" ref="F1278"/>
    <hyperlink r:id="rId1278" ref="F1279"/>
    <hyperlink r:id="rId1279" ref="F1280"/>
    <hyperlink r:id="rId1280" ref="F1281"/>
    <hyperlink r:id="rId1281" ref="F1282"/>
    <hyperlink r:id="rId1282" ref="F1283"/>
    <hyperlink r:id="rId1283" ref="F1284"/>
    <hyperlink r:id="rId1284" ref="F1285"/>
    <hyperlink r:id="rId1285" ref="F1286"/>
    <hyperlink r:id="rId1286" ref="F1287"/>
    <hyperlink r:id="rId1287" ref="F1288"/>
    <hyperlink r:id="rId1288" ref="F1289"/>
    <hyperlink r:id="rId1289" ref="F1290"/>
    <hyperlink r:id="rId1290" ref="F1291"/>
    <hyperlink r:id="rId1291" ref="F1292"/>
    <hyperlink r:id="rId1292" ref="F1293"/>
    <hyperlink r:id="rId1293" ref="F1294"/>
    <hyperlink r:id="rId1294" ref="F1295"/>
    <hyperlink r:id="rId1295" ref="F1296"/>
    <hyperlink r:id="rId1296" ref="F1297"/>
    <hyperlink r:id="rId1297" ref="F1298"/>
    <hyperlink r:id="rId1298" ref="F1299"/>
    <hyperlink r:id="rId1299" ref="F1300"/>
    <hyperlink r:id="rId1300" ref="F1301"/>
    <hyperlink r:id="rId1301" ref="F1302"/>
    <hyperlink r:id="rId1302" ref="F1303"/>
    <hyperlink r:id="rId1303" ref="F1304"/>
    <hyperlink r:id="rId1304" ref="F1305"/>
    <hyperlink r:id="rId1305" ref="F1306"/>
    <hyperlink r:id="rId1306" ref="F1307"/>
    <hyperlink r:id="rId1307" ref="F1308"/>
    <hyperlink r:id="rId1308" ref="F1309"/>
    <hyperlink r:id="rId1309" ref="F1310"/>
    <hyperlink r:id="rId1310" ref="F1311"/>
    <hyperlink r:id="rId1311" ref="F1312"/>
    <hyperlink r:id="rId1312" ref="F1313"/>
    <hyperlink r:id="rId1313" ref="F1314"/>
    <hyperlink r:id="rId1314" ref="F1315"/>
    <hyperlink r:id="rId1315" ref="F1316"/>
    <hyperlink r:id="rId1316" ref="F1317"/>
    <hyperlink r:id="rId1317" ref="F1318"/>
    <hyperlink r:id="rId1318" ref="F1319"/>
    <hyperlink r:id="rId1319" ref="F1320"/>
    <hyperlink r:id="rId1320" ref="F1321"/>
    <hyperlink r:id="rId1321" ref="F1322"/>
    <hyperlink r:id="rId1322" ref="F1323"/>
    <hyperlink r:id="rId1323" ref="F1324"/>
    <hyperlink r:id="rId1324" ref="F1325"/>
    <hyperlink r:id="rId1325" ref="F1326"/>
    <hyperlink r:id="rId1326" ref="F1327"/>
    <hyperlink r:id="rId1327" ref="F1328"/>
    <hyperlink r:id="rId1328" ref="F1329"/>
    <hyperlink r:id="rId1329" ref="F1330"/>
    <hyperlink r:id="rId1330" ref="F1331"/>
    <hyperlink r:id="rId1331" ref="F1332"/>
    <hyperlink r:id="rId1332" ref="F1333"/>
    <hyperlink r:id="rId1333" ref="F1334"/>
    <hyperlink r:id="rId1334" ref="F1335"/>
    <hyperlink r:id="rId1335" ref="F1336"/>
    <hyperlink r:id="rId1336" ref="F1337"/>
    <hyperlink r:id="rId1337" ref="F1338"/>
    <hyperlink r:id="rId1338" ref="F1339"/>
    <hyperlink r:id="rId1339" ref="F1340"/>
    <hyperlink r:id="rId1340" ref="F1341"/>
    <hyperlink r:id="rId1341" ref="F1342"/>
    <hyperlink r:id="rId1342" ref="F1343"/>
    <hyperlink r:id="rId1343" ref="F1344"/>
    <hyperlink r:id="rId1344" ref="F1345"/>
    <hyperlink r:id="rId1345" ref="F1346"/>
    <hyperlink r:id="rId1346" ref="F1347"/>
    <hyperlink r:id="rId1347" ref="F1348"/>
    <hyperlink r:id="rId1348" ref="F1349"/>
    <hyperlink r:id="rId1349" ref="F1350"/>
    <hyperlink r:id="rId1350" ref="F1351"/>
    <hyperlink r:id="rId1351" ref="F1352"/>
    <hyperlink r:id="rId1352" ref="F1353"/>
    <hyperlink r:id="rId1353" ref="F1354"/>
    <hyperlink r:id="rId1354" ref="F1355"/>
    <hyperlink r:id="rId1355" ref="F1356"/>
    <hyperlink r:id="rId1356" ref="F1357"/>
    <hyperlink r:id="rId1357" ref="F1358"/>
    <hyperlink r:id="rId1358" ref="F1359"/>
    <hyperlink r:id="rId1359" ref="F1360"/>
    <hyperlink r:id="rId1360" ref="F1361"/>
    <hyperlink r:id="rId1361" ref="F1362"/>
    <hyperlink r:id="rId1362" ref="F1363"/>
    <hyperlink r:id="rId1363" ref="F1364"/>
    <hyperlink r:id="rId1364" ref="F1365"/>
    <hyperlink r:id="rId1365" ref="F1366"/>
    <hyperlink r:id="rId1366" ref="F1367"/>
    <hyperlink r:id="rId1367" ref="F1368"/>
    <hyperlink r:id="rId1368" ref="F1369"/>
    <hyperlink r:id="rId1369" ref="F1370"/>
    <hyperlink r:id="rId1370" ref="F1371"/>
    <hyperlink r:id="rId1371" ref="F1372"/>
    <hyperlink r:id="rId1372" ref="F1373"/>
    <hyperlink r:id="rId1373" ref="F1374"/>
    <hyperlink r:id="rId1374" ref="F1375"/>
    <hyperlink r:id="rId1375" ref="F1376"/>
    <hyperlink r:id="rId1376" ref="F1377"/>
    <hyperlink r:id="rId1377" ref="F1378"/>
    <hyperlink r:id="rId1378" ref="F1379"/>
    <hyperlink r:id="rId1379" ref="F1380"/>
    <hyperlink r:id="rId1380" ref="F1381"/>
    <hyperlink r:id="rId1381" ref="F1382"/>
    <hyperlink r:id="rId1382" ref="F1383"/>
    <hyperlink r:id="rId1383" ref="F1384"/>
    <hyperlink r:id="rId1384" ref="F1385"/>
    <hyperlink r:id="rId1385" ref="F1386"/>
    <hyperlink r:id="rId1386" ref="F1387"/>
    <hyperlink r:id="rId1387" ref="F1388"/>
    <hyperlink r:id="rId1388" ref="F1389"/>
    <hyperlink r:id="rId1389" ref="F1390"/>
    <hyperlink r:id="rId1390" ref="F1391"/>
    <hyperlink r:id="rId1391" ref="F1392"/>
    <hyperlink r:id="rId1392" ref="F1393"/>
    <hyperlink r:id="rId1393" ref="F1394"/>
    <hyperlink r:id="rId1394" ref="F1395"/>
    <hyperlink r:id="rId1395" ref="F1396"/>
    <hyperlink r:id="rId1396" ref="F1397"/>
    <hyperlink r:id="rId1397" ref="F1398"/>
    <hyperlink r:id="rId1398" ref="F1399"/>
    <hyperlink r:id="rId1399" ref="F1400"/>
    <hyperlink r:id="rId1400" ref="F1401"/>
    <hyperlink r:id="rId1401" ref="F1402"/>
    <hyperlink r:id="rId1402" ref="F1403"/>
    <hyperlink r:id="rId1403" ref="F1404"/>
    <hyperlink r:id="rId1404" ref="F1405"/>
    <hyperlink r:id="rId1405" ref="F1406"/>
    <hyperlink r:id="rId1406" ref="F1407"/>
    <hyperlink r:id="rId1407" ref="F1408"/>
    <hyperlink r:id="rId1408" ref="F1409"/>
    <hyperlink r:id="rId1409" ref="F1410"/>
    <hyperlink r:id="rId1410" ref="F1411"/>
    <hyperlink r:id="rId1411" ref="F1412"/>
    <hyperlink r:id="rId1412" ref="F1413"/>
    <hyperlink r:id="rId1413" ref="F1414"/>
    <hyperlink r:id="rId1414" ref="F1415"/>
    <hyperlink r:id="rId1415" ref="F1416"/>
    <hyperlink r:id="rId1416" ref="F1417"/>
    <hyperlink r:id="rId1417" ref="F1418"/>
    <hyperlink r:id="rId1418" ref="F1419"/>
    <hyperlink r:id="rId1419" ref="F1420"/>
    <hyperlink r:id="rId1420" ref="F1421"/>
    <hyperlink r:id="rId1421" ref="F1422"/>
    <hyperlink r:id="rId1422" ref="F1423"/>
    <hyperlink r:id="rId1423" ref="F1424"/>
    <hyperlink r:id="rId1424" ref="F1425"/>
    <hyperlink r:id="rId1425" ref="F1426"/>
    <hyperlink r:id="rId1426" ref="F1427"/>
    <hyperlink r:id="rId1427" ref="F1428"/>
    <hyperlink r:id="rId1428" ref="F1429"/>
    <hyperlink r:id="rId1429" ref="F1430"/>
    <hyperlink r:id="rId1430" ref="F1431"/>
    <hyperlink r:id="rId1431" ref="F1432"/>
    <hyperlink r:id="rId1432" ref="F1433"/>
    <hyperlink r:id="rId1433" ref="F1434"/>
    <hyperlink r:id="rId1434" ref="F1435"/>
    <hyperlink r:id="rId1435" ref="F1436"/>
    <hyperlink r:id="rId1436" ref="F1437"/>
    <hyperlink r:id="rId1437" ref="F1438"/>
    <hyperlink r:id="rId1438" ref="F1439"/>
    <hyperlink r:id="rId1439" ref="F1440"/>
    <hyperlink r:id="rId1440" ref="F1441"/>
    <hyperlink r:id="rId1441" ref="F1442"/>
    <hyperlink r:id="rId1442" ref="F1443"/>
    <hyperlink r:id="rId1443" ref="F1444"/>
    <hyperlink r:id="rId1444" ref="F1445"/>
    <hyperlink r:id="rId1445" ref="F1446"/>
    <hyperlink r:id="rId1446" ref="F1447"/>
    <hyperlink r:id="rId1447" ref="F1448"/>
    <hyperlink r:id="rId1448" ref="F1449"/>
    <hyperlink r:id="rId1449" ref="F1450"/>
    <hyperlink r:id="rId1450" ref="F1451"/>
    <hyperlink r:id="rId1451" ref="F1452"/>
    <hyperlink r:id="rId1452" ref="F1453"/>
    <hyperlink r:id="rId1453" ref="F1454"/>
    <hyperlink r:id="rId1454" ref="F1455"/>
    <hyperlink r:id="rId1455" ref="F1456"/>
    <hyperlink r:id="rId1456" ref="F1457"/>
    <hyperlink r:id="rId1457" ref="F1458"/>
    <hyperlink r:id="rId1458" ref="F1459"/>
    <hyperlink r:id="rId1459" ref="F1460"/>
    <hyperlink r:id="rId1460" ref="F1461"/>
    <hyperlink r:id="rId1461" ref="F1462"/>
    <hyperlink r:id="rId1462" ref="F1463"/>
    <hyperlink r:id="rId1463" ref="F1464"/>
    <hyperlink r:id="rId1464" ref="F1465"/>
    <hyperlink r:id="rId1465" ref="F1466"/>
    <hyperlink r:id="rId1466" ref="F1467"/>
    <hyperlink r:id="rId1467" ref="F1468"/>
    <hyperlink r:id="rId1468" ref="F1469"/>
    <hyperlink r:id="rId1469" ref="F1470"/>
    <hyperlink r:id="rId1470" ref="F1471"/>
    <hyperlink r:id="rId1471" ref="F1472"/>
    <hyperlink r:id="rId1472" ref="F1473"/>
    <hyperlink r:id="rId1473" ref="F1474"/>
    <hyperlink r:id="rId1474" ref="F1475"/>
    <hyperlink r:id="rId1475" ref="F1476"/>
    <hyperlink r:id="rId1476" ref="F1477"/>
    <hyperlink r:id="rId1477" ref="F1478"/>
    <hyperlink r:id="rId1478" ref="F1479"/>
    <hyperlink r:id="rId1479" ref="F1480"/>
    <hyperlink r:id="rId1480" ref="F1481"/>
    <hyperlink r:id="rId1481" ref="F1482"/>
    <hyperlink r:id="rId1482" ref="F1483"/>
    <hyperlink r:id="rId1483" ref="F1484"/>
    <hyperlink r:id="rId1484" ref="F1485"/>
    <hyperlink r:id="rId1485" ref="F1486"/>
    <hyperlink r:id="rId1486" ref="F1487"/>
    <hyperlink r:id="rId1487" ref="F1488"/>
    <hyperlink r:id="rId1488" ref="F1489"/>
    <hyperlink r:id="rId1489" ref="F1490"/>
    <hyperlink r:id="rId1490" ref="F1491"/>
    <hyperlink r:id="rId1491" ref="F1492"/>
    <hyperlink r:id="rId1492" ref="F1493"/>
    <hyperlink r:id="rId1493" ref="F1494"/>
    <hyperlink r:id="rId1494" ref="F1495"/>
    <hyperlink r:id="rId1495" ref="F1496"/>
    <hyperlink r:id="rId1496" ref="F1497"/>
    <hyperlink r:id="rId1497" ref="F1498"/>
    <hyperlink r:id="rId1498" ref="F1499"/>
    <hyperlink r:id="rId1499" ref="F1500"/>
    <hyperlink r:id="rId1500" ref="F1501"/>
    <hyperlink r:id="rId1501" ref="F1502"/>
    <hyperlink r:id="rId1502" ref="F1503"/>
    <hyperlink r:id="rId1503" ref="F1504"/>
    <hyperlink r:id="rId1504" ref="F1505"/>
    <hyperlink r:id="rId1505" ref="F1506"/>
    <hyperlink r:id="rId1506" ref="F1507"/>
    <hyperlink r:id="rId1507" ref="F1508"/>
    <hyperlink r:id="rId1508" ref="F1509"/>
    <hyperlink r:id="rId1509" ref="F1510"/>
    <hyperlink r:id="rId1510" ref="F1511"/>
    <hyperlink r:id="rId1511" ref="F1512"/>
    <hyperlink r:id="rId1512" ref="F1513"/>
    <hyperlink r:id="rId1513" ref="F1514"/>
    <hyperlink r:id="rId1514" ref="F1515"/>
    <hyperlink r:id="rId1515" ref="F1516"/>
    <hyperlink r:id="rId1516" ref="F1517"/>
    <hyperlink r:id="rId1517" ref="F1518"/>
    <hyperlink r:id="rId1518" ref="F1519"/>
    <hyperlink r:id="rId1519" ref="F1520"/>
    <hyperlink r:id="rId1520" ref="F1521"/>
    <hyperlink r:id="rId1521" ref="F1522"/>
    <hyperlink r:id="rId1522" ref="F1523"/>
    <hyperlink r:id="rId1523" ref="F1524"/>
    <hyperlink r:id="rId1524" ref="F1525"/>
    <hyperlink r:id="rId1525" ref="F1526"/>
    <hyperlink r:id="rId1526" ref="F1527"/>
    <hyperlink r:id="rId1527" ref="F1528"/>
    <hyperlink r:id="rId1528" ref="F1529"/>
    <hyperlink r:id="rId1529" ref="F1530"/>
    <hyperlink r:id="rId1530" ref="F1531"/>
    <hyperlink r:id="rId1531" ref="F1532"/>
    <hyperlink r:id="rId1532" ref="F1533"/>
    <hyperlink r:id="rId1533" ref="F1534"/>
    <hyperlink r:id="rId1534" ref="F1535"/>
    <hyperlink r:id="rId1535" ref="F1536"/>
    <hyperlink r:id="rId1536" ref="F1537"/>
    <hyperlink r:id="rId1537" ref="F1538"/>
    <hyperlink r:id="rId1538" ref="F1539"/>
    <hyperlink r:id="rId1539" ref="F1540"/>
    <hyperlink r:id="rId1540" ref="F1541"/>
    <hyperlink r:id="rId1541" ref="F1542"/>
    <hyperlink r:id="rId1542" ref="F1543"/>
    <hyperlink r:id="rId1543" ref="F1544"/>
    <hyperlink r:id="rId1544" ref="F1545"/>
    <hyperlink r:id="rId1545" ref="F1546"/>
    <hyperlink r:id="rId1546" ref="F1547"/>
    <hyperlink r:id="rId1547" ref="F1548"/>
    <hyperlink r:id="rId1548" ref="F1549"/>
    <hyperlink r:id="rId1549" ref="F1550"/>
    <hyperlink r:id="rId1550" ref="F1551"/>
    <hyperlink r:id="rId1551" ref="F1552"/>
    <hyperlink r:id="rId1552" ref="F1553"/>
    <hyperlink r:id="rId1553" ref="F1554"/>
    <hyperlink r:id="rId1554" ref="F1555"/>
    <hyperlink r:id="rId1555" ref="F1556"/>
    <hyperlink r:id="rId1556" ref="F1557"/>
    <hyperlink r:id="rId1557" ref="F1558"/>
    <hyperlink r:id="rId1558" ref="F1559"/>
    <hyperlink r:id="rId1559" ref="F1560"/>
    <hyperlink r:id="rId1560" ref="F1561"/>
    <hyperlink r:id="rId1561" ref="F1562"/>
    <hyperlink r:id="rId1562" ref="F1563"/>
    <hyperlink r:id="rId1563" ref="F1564"/>
    <hyperlink r:id="rId1564" ref="F1565"/>
    <hyperlink r:id="rId1565" ref="F1566"/>
    <hyperlink r:id="rId1566" ref="F1567"/>
    <hyperlink r:id="rId1567" ref="F1568"/>
    <hyperlink r:id="rId1568" ref="F1569"/>
    <hyperlink r:id="rId1569" ref="F1570"/>
    <hyperlink r:id="rId1570" ref="F1571"/>
    <hyperlink r:id="rId1571" ref="F1572"/>
    <hyperlink r:id="rId1572" ref="F1573"/>
    <hyperlink r:id="rId1573" ref="F1574"/>
    <hyperlink r:id="rId1574" ref="F1575"/>
    <hyperlink r:id="rId1575" ref="F1576"/>
    <hyperlink r:id="rId1576" ref="F1577"/>
    <hyperlink r:id="rId1577" ref="F1578"/>
    <hyperlink r:id="rId1578" ref="F1579"/>
    <hyperlink r:id="rId1579" ref="F1580"/>
    <hyperlink r:id="rId1580" ref="F1581"/>
    <hyperlink r:id="rId1581" ref="F1582"/>
    <hyperlink r:id="rId1582" ref="F1583"/>
    <hyperlink r:id="rId1583" ref="F1584"/>
    <hyperlink r:id="rId1584" ref="F1585"/>
    <hyperlink r:id="rId1585" ref="F1586"/>
    <hyperlink r:id="rId1586" ref="F1587"/>
    <hyperlink r:id="rId1587" ref="F1588"/>
    <hyperlink r:id="rId1588" ref="F1589"/>
    <hyperlink r:id="rId1589" ref="F1590"/>
    <hyperlink r:id="rId1590" ref="F1591"/>
    <hyperlink r:id="rId1591" ref="F1592"/>
    <hyperlink r:id="rId1592" ref="F1593"/>
    <hyperlink r:id="rId1593" ref="F1594"/>
    <hyperlink r:id="rId1594" ref="F1595"/>
    <hyperlink r:id="rId1595" ref="F1596"/>
    <hyperlink r:id="rId1596" ref="F1597"/>
    <hyperlink r:id="rId1597" ref="F1598"/>
    <hyperlink r:id="rId1598" ref="F1599"/>
    <hyperlink r:id="rId1599" ref="F1600"/>
    <hyperlink r:id="rId1600" ref="F1601"/>
    <hyperlink r:id="rId1601" ref="F1602"/>
    <hyperlink r:id="rId1602" ref="F1603"/>
    <hyperlink r:id="rId1603" ref="F1604"/>
    <hyperlink r:id="rId1604" ref="F1605"/>
    <hyperlink r:id="rId1605" ref="F1606"/>
    <hyperlink r:id="rId1606" ref="F1607"/>
    <hyperlink r:id="rId1607" ref="F1608"/>
    <hyperlink r:id="rId1608" ref="F1609"/>
    <hyperlink r:id="rId1609" ref="F1610"/>
    <hyperlink r:id="rId1610" ref="F1611"/>
    <hyperlink r:id="rId1611" ref="F1612"/>
    <hyperlink r:id="rId1612" ref="F1613"/>
    <hyperlink r:id="rId1613" ref="F1614"/>
    <hyperlink r:id="rId1614" ref="F1615"/>
    <hyperlink r:id="rId1615" ref="F1616"/>
    <hyperlink r:id="rId1616" ref="F1617"/>
    <hyperlink r:id="rId1617" ref="F1618"/>
    <hyperlink r:id="rId1618" ref="F1619"/>
    <hyperlink r:id="rId1619" ref="F1620"/>
    <hyperlink r:id="rId1620" ref="F1621"/>
    <hyperlink r:id="rId1621" ref="F1622"/>
    <hyperlink r:id="rId1622" ref="F1623"/>
    <hyperlink r:id="rId1623" ref="F1624"/>
    <hyperlink r:id="rId1624" ref="F1625"/>
    <hyperlink r:id="rId1625" ref="F1626"/>
    <hyperlink r:id="rId1626" ref="F1627"/>
    <hyperlink r:id="rId1627" ref="F1628"/>
    <hyperlink r:id="rId1628" ref="F1629"/>
    <hyperlink r:id="rId1629" ref="F1630"/>
    <hyperlink r:id="rId1630" ref="F1631"/>
    <hyperlink r:id="rId1631" ref="F1632"/>
    <hyperlink r:id="rId1632" ref="F1633"/>
    <hyperlink r:id="rId1633" ref="F1634"/>
    <hyperlink r:id="rId1634" ref="F1635"/>
    <hyperlink r:id="rId1635" ref="F1636"/>
    <hyperlink r:id="rId1636" ref="F1637"/>
    <hyperlink r:id="rId1637" ref="F1638"/>
    <hyperlink r:id="rId1638" ref="F1639"/>
    <hyperlink r:id="rId1639" ref="F1640"/>
    <hyperlink r:id="rId1640" ref="F1641"/>
    <hyperlink r:id="rId1641" ref="F1642"/>
    <hyperlink r:id="rId1642" ref="F1643"/>
    <hyperlink r:id="rId1643" ref="F1644"/>
    <hyperlink r:id="rId1644" ref="F1645"/>
    <hyperlink r:id="rId1645" ref="F1646"/>
    <hyperlink r:id="rId1646" ref="F1647"/>
    <hyperlink r:id="rId1647" ref="F1648"/>
    <hyperlink r:id="rId1648" ref="F1649"/>
    <hyperlink r:id="rId1649" ref="F1650"/>
    <hyperlink r:id="rId1650" ref="F1651"/>
    <hyperlink r:id="rId1651" ref="F1652"/>
    <hyperlink r:id="rId1652" ref="F1653"/>
    <hyperlink r:id="rId1653" ref="F1654"/>
    <hyperlink r:id="rId1654" ref="F1655"/>
    <hyperlink r:id="rId1655" ref="F1656"/>
    <hyperlink r:id="rId1656" ref="F1657"/>
    <hyperlink r:id="rId1657" ref="F1658"/>
    <hyperlink r:id="rId1658" ref="F1659"/>
    <hyperlink r:id="rId1659" ref="F1660"/>
    <hyperlink r:id="rId1660" ref="F1661"/>
    <hyperlink r:id="rId1661" ref="F1662"/>
    <hyperlink r:id="rId1662" ref="F1663"/>
    <hyperlink r:id="rId1663" ref="F1664"/>
    <hyperlink r:id="rId1664" ref="F1665"/>
    <hyperlink r:id="rId1665" ref="F1666"/>
    <hyperlink r:id="rId1666" ref="F1667"/>
    <hyperlink r:id="rId1667" ref="F1668"/>
    <hyperlink r:id="rId1668" ref="F1669"/>
    <hyperlink r:id="rId1669" ref="F1670"/>
    <hyperlink r:id="rId1670" ref="F1671"/>
    <hyperlink r:id="rId1671" ref="F1672"/>
    <hyperlink r:id="rId1672" ref="F1673"/>
    <hyperlink r:id="rId1673" ref="F1674"/>
    <hyperlink r:id="rId1674" ref="F1675"/>
    <hyperlink r:id="rId1675" ref="F1676"/>
    <hyperlink r:id="rId1676" ref="F1677"/>
    <hyperlink r:id="rId1677" ref="F1678"/>
    <hyperlink r:id="rId1678" ref="F1679"/>
    <hyperlink r:id="rId1679" ref="F1680"/>
    <hyperlink r:id="rId1680" ref="F1681"/>
    <hyperlink r:id="rId1681" ref="F1682"/>
    <hyperlink r:id="rId1682" ref="F1683"/>
    <hyperlink r:id="rId1683" ref="F1684"/>
    <hyperlink r:id="rId1684" ref="F1685"/>
    <hyperlink r:id="rId1685" ref="F1686"/>
    <hyperlink r:id="rId1686" ref="F1687"/>
    <hyperlink r:id="rId1687" ref="F1688"/>
    <hyperlink r:id="rId1688" ref="F1689"/>
    <hyperlink r:id="rId1689" ref="F1690"/>
    <hyperlink r:id="rId1690" ref="F1691"/>
    <hyperlink r:id="rId1691" ref="F1692"/>
    <hyperlink r:id="rId1692" ref="F1693"/>
    <hyperlink r:id="rId1693" ref="F1694"/>
    <hyperlink r:id="rId1694" ref="F1695"/>
    <hyperlink r:id="rId1695" ref="F1696"/>
    <hyperlink r:id="rId1696" ref="F1697"/>
    <hyperlink r:id="rId1697" ref="F1698"/>
    <hyperlink r:id="rId1698" ref="F1699"/>
    <hyperlink r:id="rId1699" ref="F1700"/>
    <hyperlink r:id="rId1700" ref="F1701"/>
    <hyperlink r:id="rId1701" ref="F1702"/>
    <hyperlink r:id="rId1702" ref="F1703"/>
    <hyperlink r:id="rId1703" ref="F1704"/>
    <hyperlink r:id="rId1704" ref="F1705"/>
    <hyperlink r:id="rId1705" ref="F1706"/>
    <hyperlink r:id="rId1706" ref="F1707"/>
    <hyperlink r:id="rId1707" ref="F1708"/>
    <hyperlink r:id="rId1708" ref="F1709"/>
    <hyperlink r:id="rId1709" ref="F1710"/>
    <hyperlink r:id="rId1710" ref="F1711"/>
    <hyperlink r:id="rId1711" ref="F1712"/>
    <hyperlink r:id="rId1712" ref="F1713"/>
    <hyperlink r:id="rId1713" ref="F1714"/>
    <hyperlink r:id="rId1714" ref="F1715"/>
    <hyperlink r:id="rId1715" ref="F1716"/>
    <hyperlink r:id="rId1716" ref="F1717"/>
    <hyperlink r:id="rId1717" ref="F1718"/>
    <hyperlink r:id="rId1718" ref="F1719"/>
    <hyperlink r:id="rId1719" ref="F1720"/>
    <hyperlink r:id="rId1720" ref="F1721"/>
    <hyperlink r:id="rId1721" ref="F1722"/>
    <hyperlink r:id="rId1722" ref="F1723"/>
    <hyperlink r:id="rId1723" ref="F1724"/>
    <hyperlink r:id="rId1724" ref="F1725"/>
    <hyperlink r:id="rId1725" ref="F1726"/>
    <hyperlink r:id="rId1726" ref="F1727"/>
    <hyperlink r:id="rId1727" ref="F1728"/>
    <hyperlink r:id="rId1728" ref="F1729"/>
    <hyperlink r:id="rId1729" ref="F1730"/>
    <hyperlink r:id="rId1730" ref="F1731"/>
    <hyperlink r:id="rId1731" ref="F1732"/>
    <hyperlink r:id="rId1732" ref="F1733"/>
    <hyperlink r:id="rId1733" ref="F1734"/>
    <hyperlink r:id="rId1734" ref="F1735"/>
    <hyperlink r:id="rId1735" ref="F1736"/>
    <hyperlink r:id="rId1736" ref="F1737"/>
    <hyperlink r:id="rId1737" ref="F1738"/>
    <hyperlink r:id="rId1738" ref="F1739"/>
    <hyperlink r:id="rId1739" ref="F1740"/>
    <hyperlink r:id="rId1740" ref="F1741"/>
    <hyperlink r:id="rId1741" ref="F1742"/>
    <hyperlink r:id="rId1742" ref="F1743"/>
    <hyperlink r:id="rId1743" ref="F1744"/>
    <hyperlink r:id="rId1744" ref="F1745"/>
    <hyperlink r:id="rId1745" ref="F1746"/>
    <hyperlink r:id="rId1746" ref="F1747"/>
    <hyperlink r:id="rId1747" ref="F1748"/>
    <hyperlink r:id="rId1748" ref="F1749"/>
    <hyperlink r:id="rId1749" ref="F1750"/>
    <hyperlink r:id="rId1750" ref="F1751"/>
    <hyperlink r:id="rId1751" ref="F1752"/>
    <hyperlink r:id="rId1752" ref="F1753"/>
    <hyperlink r:id="rId1753" ref="F1754"/>
    <hyperlink r:id="rId1754" ref="F1755"/>
    <hyperlink r:id="rId1755" ref="F1756"/>
    <hyperlink r:id="rId1756" ref="F1757"/>
    <hyperlink r:id="rId1757" ref="F1758"/>
    <hyperlink r:id="rId1758" ref="F1759"/>
    <hyperlink r:id="rId1759" ref="F1760"/>
    <hyperlink r:id="rId1760" ref="F1761"/>
    <hyperlink r:id="rId1761" ref="F1762"/>
    <hyperlink r:id="rId1762" ref="F1763"/>
    <hyperlink r:id="rId1763" ref="F1764"/>
    <hyperlink r:id="rId1764" ref="F1765"/>
    <hyperlink r:id="rId1765" ref="F1766"/>
    <hyperlink r:id="rId1766" ref="F1767"/>
    <hyperlink r:id="rId1767" ref="F1768"/>
    <hyperlink r:id="rId1768" ref="F1769"/>
    <hyperlink r:id="rId1769" ref="F1770"/>
    <hyperlink r:id="rId1770" ref="F1771"/>
    <hyperlink r:id="rId1771" ref="F1772"/>
    <hyperlink r:id="rId1772" ref="F1773"/>
    <hyperlink r:id="rId1773" ref="F1774"/>
    <hyperlink r:id="rId1774" ref="F1775"/>
    <hyperlink r:id="rId1775" ref="F1776"/>
    <hyperlink r:id="rId1776" ref="F1777"/>
    <hyperlink r:id="rId1777" ref="F1778"/>
    <hyperlink r:id="rId1778" ref="F1779"/>
    <hyperlink r:id="rId1779" ref="F1780"/>
    <hyperlink r:id="rId1780" ref="F1781"/>
    <hyperlink r:id="rId1781" ref="F1782"/>
    <hyperlink r:id="rId1782" ref="F1783"/>
    <hyperlink r:id="rId1783" ref="F1784"/>
    <hyperlink r:id="rId1784" ref="F1785"/>
    <hyperlink r:id="rId1785" ref="F1786"/>
    <hyperlink r:id="rId1786" ref="F1787"/>
    <hyperlink r:id="rId1787" ref="F1788"/>
    <hyperlink r:id="rId1788" ref="F1789"/>
    <hyperlink r:id="rId1789" ref="F1790"/>
    <hyperlink r:id="rId1790" ref="F1791"/>
    <hyperlink r:id="rId1791" ref="F1792"/>
    <hyperlink r:id="rId1792" ref="F1793"/>
    <hyperlink r:id="rId1793" ref="F1794"/>
    <hyperlink r:id="rId1794" ref="F1795"/>
    <hyperlink r:id="rId1795" ref="F1796"/>
    <hyperlink r:id="rId1796" ref="F1797"/>
    <hyperlink r:id="rId1797" ref="F1798"/>
    <hyperlink r:id="rId1798" ref="F1799"/>
    <hyperlink r:id="rId1799" ref="F1800"/>
    <hyperlink r:id="rId1800" ref="F1801"/>
    <hyperlink r:id="rId1801" ref="F1802"/>
    <hyperlink r:id="rId1802" ref="F1803"/>
    <hyperlink r:id="rId1803" ref="F1804"/>
    <hyperlink r:id="rId1804" ref="F1805"/>
    <hyperlink r:id="rId1805" ref="F1806"/>
    <hyperlink r:id="rId1806" ref="F1807"/>
    <hyperlink r:id="rId1807" ref="F1808"/>
    <hyperlink r:id="rId1808" ref="F1809"/>
    <hyperlink r:id="rId1809" ref="F1810"/>
    <hyperlink r:id="rId1810" ref="F1811"/>
    <hyperlink r:id="rId1811" ref="F1812"/>
    <hyperlink r:id="rId1812" ref="F1813"/>
    <hyperlink r:id="rId1813" ref="F1814"/>
    <hyperlink r:id="rId1814" ref="F1815"/>
    <hyperlink r:id="rId1815" ref="F1816"/>
    <hyperlink r:id="rId1816" ref="F1817"/>
    <hyperlink r:id="rId1817" ref="F1818"/>
    <hyperlink r:id="rId1818" ref="F1819"/>
    <hyperlink r:id="rId1819" ref="F1820"/>
    <hyperlink r:id="rId1820" ref="F1821"/>
    <hyperlink r:id="rId1821" ref="F1822"/>
    <hyperlink r:id="rId1822" ref="F1823"/>
    <hyperlink r:id="rId1823" ref="F1824"/>
    <hyperlink r:id="rId1824" ref="F1825"/>
    <hyperlink r:id="rId1825" ref="F1826"/>
    <hyperlink r:id="rId1826" ref="F1827"/>
    <hyperlink r:id="rId1827" ref="F1828"/>
    <hyperlink r:id="rId1828" ref="F1829"/>
    <hyperlink r:id="rId1829" ref="F1830"/>
    <hyperlink r:id="rId1830" ref="F1831"/>
    <hyperlink r:id="rId1831" ref="F1832"/>
    <hyperlink r:id="rId1832" ref="F1833"/>
    <hyperlink r:id="rId1833" ref="F1834"/>
    <hyperlink r:id="rId1834" ref="F1835"/>
    <hyperlink r:id="rId1835" ref="F1836"/>
    <hyperlink r:id="rId1836" ref="F1837"/>
    <hyperlink r:id="rId1837" ref="F1838"/>
    <hyperlink r:id="rId1838" ref="F1839"/>
    <hyperlink r:id="rId1839" ref="F1840"/>
    <hyperlink r:id="rId1840" ref="F1841"/>
    <hyperlink r:id="rId1841" ref="F1842"/>
    <hyperlink r:id="rId1842" ref="F1843"/>
    <hyperlink r:id="rId1843" ref="F1844"/>
    <hyperlink r:id="rId1844" ref="F1845"/>
    <hyperlink r:id="rId1845" ref="F1846"/>
    <hyperlink r:id="rId1846" ref="F1847"/>
    <hyperlink r:id="rId1847" ref="F1848"/>
    <hyperlink r:id="rId1848" ref="F1849"/>
    <hyperlink r:id="rId1849" ref="F1850"/>
    <hyperlink r:id="rId1850" ref="F1851"/>
    <hyperlink r:id="rId1851" ref="F1852"/>
    <hyperlink r:id="rId1852" ref="F1853"/>
    <hyperlink r:id="rId1853" ref="F1854"/>
    <hyperlink r:id="rId1854" ref="F1855"/>
    <hyperlink r:id="rId1855" ref="F1856"/>
    <hyperlink r:id="rId1856" ref="F1857"/>
    <hyperlink r:id="rId1857" ref="F1858"/>
    <hyperlink r:id="rId1858" ref="F1859"/>
    <hyperlink r:id="rId1859" ref="F1860"/>
    <hyperlink r:id="rId1860" ref="F1861"/>
    <hyperlink r:id="rId1861" ref="F1862"/>
    <hyperlink r:id="rId1862" ref="F1863"/>
    <hyperlink r:id="rId1863" ref="F1864"/>
    <hyperlink r:id="rId1864" ref="F1865"/>
    <hyperlink r:id="rId1865" ref="F1866"/>
    <hyperlink r:id="rId1866" ref="F1867"/>
    <hyperlink r:id="rId1867" ref="F1868"/>
    <hyperlink r:id="rId1868" ref="F1869"/>
    <hyperlink r:id="rId1869" ref="F1870"/>
    <hyperlink r:id="rId1870" ref="F1871"/>
    <hyperlink r:id="rId1871" ref="F1872"/>
    <hyperlink r:id="rId1872" ref="F1873"/>
    <hyperlink r:id="rId1873" ref="F1874"/>
    <hyperlink r:id="rId1874" ref="F1875"/>
    <hyperlink r:id="rId1875" ref="F1876"/>
    <hyperlink r:id="rId1876" ref="F1877"/>
    <hyperlink r:id="rId1877" ref="F1878"/>
    <hyperlink r:id="rId1878" ref="F1879"/>
    <hyperlink r:id="rId1879" ref="F1880"/>
    <hyperlink r:id="rId1880" ref="F1881"/>
    <hyperlink r:id="rId1881" ref="F1882"/>
    <hyperlink r:id="rId1882" ref="F1883"/>
    <hyperlink r:id="rId1883" ref="F1884"/>
    <hyperlink r:id="rId1884" ref="F1885"/>
    <hyperlink r:id="rId1885" ref="F1886"/>
    <hyperlink r:id="rId1886" ref="F1887"/>
    <hyperlink r:id="rId1887" ref="F1888"/>
    <hyperlink r:id="rId1888" ref="F1889"/>
    <hyperlink r:id="rId1889" ref="F1890"/>
    <hyperlink r:id="rId1890" ref="F1891"/>
    <hyperlink r:id="rId1891" ref="F1892"/>
    <hyperlink r:id="rId1892" ref="F1893"/>
    <hyperlink r:id="rId1893" ref="F1894"/>
    <hyperlink r:id="rId1894" ref="F1895"/>
    <hyperlink r:id="rId1895" ref="F1896"/>
    <hyperlink r:id="rId1896" ref="F1897"/>
    <hyperlink r:id="rId1897" ref="F1898"/>
    <hyperlink r:id="rId1898" ref="F1899"/>
    <hyperlink r:id="rId1899" ref="F1900"/>
    <hyperlink r:id="rId1900" ref="F1901"/>
    <hyperlink r:id="rId1901" ref="F1902"/>
    <hyperlink r:id="rId1902" ref="F1903"/>
    <hyperlink r:id="rId1903" ref="F1904"/>
    <hyperlink r:id="rId1904" ref="F1905"/>
    <hyperlink r:id="rId1905" ref="F1906"/>
    <hyperlink r:id="rId1906" ref="F1907"/>
    <hyperlink r:id="rId1907" ref="F1908"/>
    <hyperlink r:id="rId1908" ref="F1909"/>
    <hyperlink r:id="rId1909" ref="F1910"/>
    <hyperlink r:id="rId1910" ref="F1911"/>
    <hyperlink r:id="rId1911" ref="F1912"/>
    <hyperlink r:id="rId1912" ref="F1913"/>
    <hyperlink r:id="rId1913" ref="F1914"/>
    <hyperlink r:id="rId1914" ref="F1915"/>
    <hyperlink r:id="rId1915" ref="F1916"/>
    <hyperlink r:id="rId1916" ref="F1917"/>
    <hyperlink r:id="rId1917" ref="F1918"/>
    <hyperlink r:id="rId1918" ref="F1919"/>
    <hyperlink r:id="rId1919" ref="F1920"/>
    <hyperlink r:id="rId1920" ref="F1921"/>
    <hyperlink r:id="rId1921" ref="F1922"/>
    <hyperlink r:id="rId1922" ref="F1923"/>
    <hyperlink r:id="rId1923" ref="F1924"/>
    <hyperlink r:id="rId1924" ref="F1925"/>
    <hyperlink r:id="rId1925" ref="F1926"/>
    <hyperlink r:id="rId1926" ref="F1927"/>
    <hyperlink r:id="rId1927" ref="F1928"/>
    <hyperlink r:id="rId1928" ref="F1929"/>
    <hyperlink r:id="rId1929" ref="F1930"/>
    <hyperlink r:id="rId1930" ref="F1931"/>
    <hyperlink r:id="rId1931" ref="F1932"/>
    <hyperlink r:id="rId1932" ref="F1933"/>
    <hyperlink r:id="rId1933" ref="F1934"/>
    <hyperlink r:id="rId1934" ref="F1935"/>
    <hyperlink r:id="rId1935" ref="F1936"/>
    <hyperlink r:id="rId1936" ref="F1937"/>
    <hyperlink r:id="rId1937" ref="F1938"/>
    <hyperlink r:id="rId1938" ref="F1939"/>
    <hyperlink r:id="rId1939" ref="F1940"/>
    <hyperlink r:id="rId1940" ref="F1941"/>
    <hyperlink r:id="rId1941" ref="F1942"/>
    <hyperlink r:id="rId1942" ref="F1943"/>
    <hyperlink r:id="rId1943" ref="F1944"/>
    <hyperlink r:id="rId1944" ref="F1945"/>
    <hyperlink r:id="rId1945" ref="F1946"/>
    <hyperlink r:id="rId1946" ref="F1947"/>
    <hyperlink r:id="rId1947" ref="F1948"/>
    <hyperlink r:id="rId1948" ref="F1949"/>
    <hyperlink r:id="rId1949" ref="F1950"/>
    <hyperlink r:id="rId1950" ref="F1951"/>
    <hyperlink r:id="rId1951" ref="F1952"/>
    <hyperlink r:id="rId1952" ref="F1953"/>
    <hyperlink r:id="rId1953" ref="F1954"/>
    <hyperlink r:id="rId1954" ref="F1955"/>
    <hyperlink r:id="rId1955" ref="F1956"/>
    <hyperlink r:id="rId1956" ref="F1957"/>
    <hyperlink r:id="rId1957" ref="F1958"/>
    <hyperlink r:id="rId1958" ref="F1959"/>
    <hyperlink r:id="rId1959" ref="F1960"/>
    <hyperlink r:id="rId1960" ref="F1961"/>
    <hyperlink r:id="rId1961" ref="F1962"/>
    <hyperlink r:id="rId1962" ref="F1963"/>
    <hyperlink r:id="rId1963" ref="F1964"/>
    <hyperlink r:id="rId1964" ref="F1965"/>
    <hyperlink r:id="rId1965" ref="F1966"/>
    <hyperlink r:id="rId1966" ref="F1967"/>
    <hyperlink r:id="rId1967" ref="F1968"/>
    <hyperlink r:id="rId1968" ref="F1969"/>
    <hyperlink r:id="rId1969" ref="F1970"/>
    <hyperlink r:id="rId1970" ref="F1971"/>
    <hyperlink r:id="rId1971" ref="F1972"/>
    <hyperlink r:id="rId1972" ref="F1973"/>
    <hyperlink r:id="rId1973" ref="F1974"/>
    <hyperlink r:id="rId1974" ref="F1975"/>
    <hyperlink r:id="rId1975" ref="F1976"/>
    <hyperlink r:id="rId1976" ref="F1977"/>
    <hyperlink r:id="rId1977" ref="F1978"/>
    <hyperlink r:id="rId1978" ref="F1979"/>
    <hyperlink r:id="rId1979" ref="F1980"/>
    <hyperlink r:id="rId1980" ref="F1981"/>
    <hyperlink r:id="rId1981" ref="F1982"/>
    <hyperlink r:id="rId1982" ref="F1983"/>
    <hyperlink r:id="rId1983" ref="F1984"/>
    <hyperlink r:id="rId1984" ref="F1985"/>
    <hyperlink r:id="rId1985" ref="F1986"/>
    <hyperlink r:id="rId1986" ref="F1987"/>
    <hyperlink r:id="rId1987" ref="F1988"/>
    <hyperlink r:id="rId1988" ref="F1989"/>
    <hyperlink r:id="rId1989" ref="F1990"/>
    <hyperlink r:id="rId1990" ref="F1991"/>
    <hyperlink r:id="rId1991" ref="F1992"/>
    <hyperlink r:id="rId1992" ref="F1993"/>
    <hyperlink r:id="rId1993" ref="F1994"/>
    <hyperlink r:id="rId1994" ref="F1995"/>
    <hyperlink r:id="rId1995" ref="F1996"/>
    <hyperlink r:id="rId1996" ref="F1997"/>
    <hyperlink r:id="rId1997" ref="F1998"/>
    <hyperlink r:id="rId1998" ref="F1999"/>
    <hyperlink r:id="rId1999" ref="F2000"/>
    <hyperlink r:id="rId2000" ref="F2001"/>
    <hyperlink r:id="rId2001" ref="F2002"/>
    <hyperlink r:id="rId2002" ref="F2003"/>
    <hyperlink r:id="rId2003" ref="F2004"/>
    <hyperlink r:id="rId2004" ref="F2005"/>
    <hyperlink r:id="rId2005" ref="F2006"/>
    <hyperlink r:id="rId2006" ref="F2007"/>
    <hyperlink r:id="rId2007" ref="F2008"/>
    <hyperlink r:id="rId2008" ref="F2009"/>
    <hyperlink r:id="rId2009" ref="F2010"/>
    <hyperlink r:id="rId2010" ref="F2011"/>
    <hyperlink r:id="rId2011" ref="F2012"/>
    <hyperlink r:id="rId2012" ref="F2013"/>
    <hyperlink r:id="rId2013" ref="F2014"/>
    <hyperlink r:id="rId2014" ref="F2015"/>
    <hyperlink r:id="rId2015" ref="F2016"/>
    <hyperlink r:id="rId2016" ref="F2017"/>
    <hyperlink r:id="rId2017" ref="F2018"/>
    <hyperlink r:id="rId2018" ref="F2019"/>
    <hyperlink r:id="rId2019" ref="F2020"/>
    <hyperlink r:id="rId2020" ref="F2021"/>
    <hyperlink r:id="rId2021" ref="F2022"/>
    <hyperlink r:id="rId2022" ref="F2023"/>
    <hyperlink r:id="rId2023" ref="F2024"/>
    <hyperlink r:id="rId2024" ref="F2025"/>
    <hyperlink r:id="rId2025" ref="F2026"/>
    <hyperlink r:id="rId2026" ref="F2027"/>
    <hyperlink r:id="rId2027" ref="F2028"/>
    <hyperlink r:id="rId2028" ref="F2029"/>
    <hyperlink r:id="rId2029" ref="F2030"/>
    <hyperlink r:id="rId2030" ref="F2031"/>
    <hyperlink r:id="rId2031" ref="F2032"/>
    <hyperlink r:id="rId2032" ref="F2033"/>
    <hyperlink r:id="rId2033" ref="F2034"/>
    <hyperlink r:id="rId2034" ref="F2035"/>
    <hyperlink r:id="rId2035" ref="F2036"/>
    <hyperlink r:id="rId2036" ref="F2037"/>
    <hyperlink r:id="rId2037" ref="F2038"/>
    <hyperlink r:id="rId2038" ref="F2039"/>
    <hyperlink r:id="rId2039" ref="F2040"/>
    <hyperlink r:id="rId2040" ref="F2041"/>
    <hyperlink r:id="rId2041" ref="F2042"/>
    <hyperlink r:id="rId2042" ref="F2043"/>
    <hyperlink r:id="rId2043" ref="F2044"/>
    <hyperlink r:id="rId2044" ref="F2045"/>
    <hyperlink r:id="rId2045" ref="F2046"/>
    <hyperlink r:id="rId2046" ref="F2047"/>
    <hyperlink r:id="rId2047" ref="F2048"/>
    <hyperlink r:id="rId2048" ref="F2049"/>
    <hyperlink r:id="rId2049" ref="F2050"/>
    <hyperlink r:id="rId2050" ref="F2051"/>
    <hyperlink r:id="rId2051" ref="F2052"/>
    <hyperlink r:id="rId2052" ref="F2053"/>
    <hyperlink r:id="rId2053" ref="F2054"/>
    <hyperlink r:id="rId2054" ref="F2055"/>
    <hyperlink r:id="rId2055" ref="F2056"/>
    <hyperlink r:id="rId2056" ref="F2057"/>
    <hyperlink r:id="rId2057" ref="F2058"/>
    <hyperlink r:id="rId2058" ref="F2059"/>
    <hyperlink r:id="rId2059" ref="F2060"/>
    <hyperlink r:id="rId2060" ref="F2061"/>
    <hyperlink r:id="rId2061" ref="F2062"/>
    <hyperlink r:id="rId2062" ref="F2063"/>
    <hyperlink r:id="rId2063" ref="F2064"/>
    <hyperlink r:id="rId2064" ref="F2065"/>
    <hyperlink r:id="rId2065" ref="F2066"/>
    <hyperlink r:id="rId2066" ref="F2067"/>
    <hyperlink r:id="rId2067" ref="F2068"/>
    <hyperlink r:id="rId2068" ref="F2069"/>
    <hyperlink r:id="rId2069" ref="F2070"/>
    <hyperlink r:id="rId2070" ref="F2071"/>
    <hyperlink r:id="rId2071" ref="F2072"/>
    <hyperlink r:id="rId2072" ref="F2073"/>
    <hyperlink r:id="rId2073" ref="F2074"/>
    <hyperlink r:id="rId2074" ref="F2075"/>
    <hyperlink r:id="rId2075" ref="F2076"/>
    <hyperlink r:id="rId2076" ref="F2077"/>
    <hyperlink r:id="rId2077" ref="F2078"/>
    <hyperlink r:id="rId2078" ref="F2079"/>
    <hyperlink r:id="rId2079" ref="F2080"/>
    <hyperlink r:id="rId2080" ref="F2081"/>
    <hyperlink r:id="rId2081" ref="F2082"/>
    <hyperlink r:id="rId2082" ref="F2083"/>
    <hyperlink r:id="rId2083" ref="F2084"/>
    <hyperlink r:id="rId2084" ref="F2085"/>
    <hyperlink r:id="rId2085" ref="F2086"/>
    <hyperlink r:id="rId2086" ref="F2087"/>
    <hyperlink r:id="rId2087" ref="F2088"/>
    <hyperlink r:id="rId2088" ref="F2089"/>
    <hyperlink r:id="rId2089" ref="F2090"/>
    <hyperlink r:id="rId2090" ref="F2091"/>
    <hyperlink r:id="rId2091" ref="F2092"/>
    <hyperlink r:id="rId2092" ref="F2093"/>
    <hyperlink r:id="rId2093" ref="F2094"/>
    <hyperlink r:id="rId2094" ref="F2095"/>
    <hyperlink r:id="rId2095" ref="F2096"/>
    <hyperlink r:id="rId2096" ref="F2097"/>
    <hyperlink r:id="rId2097" ref="F2098"/>
    <hyperlink r:id="rId2098" ref="F2099"/>
    <hyperlink r:id="rId2099" ref="F2100"/>
    <hyperlink r:id="rId2100" ref="F2101"/>
    <hyperlink r:id="rId2101" ref="F2102"/>
    <hyperlink r:id="rId2102" ref="F2103"/>
    <hyperlink r:id="rId2103" ref="F2104"/>
    <hyperlink r:id="rId2104" ref="F2105"/>
    <hyperlink r:id="rId2105" ref="F2106"/>
    <hyperlink r:id="rId2106" ref="F2107"/>
    <hyperlink r:id="rId2107" ref="F2108"/>
    <hyperlink r:id="rId2108" ref="F2109"/>
    <hyperlink r:id="rId2109" ref="F2110"/>
    <hyperlink r:id="rId2110" ref="F2111"/>
    <hyperlink r:id="rId2111" ref="F2112"/>
    <hyperlink r:id="rId2112" ref="F2113"/>
    <hyperlink r:id="rId2113" ref="F2114"/>
    <hyperlink r:id="rId2114" ref="F2115"/>
    <hyperlink r:id="rId2115" ref="F2116"/>
    <hyperlink r:id="rId2116" ref="F2117"/>
    <hyperlink r:id="rId2117" ref="F2118"/>
    <hyperlink r:id="rId2118" ref="F2119"/>
    <hyperlink r:id="rId2119" ref="F2120"/>
    <hyperlink r:id="rId2120" ref="F2121"/>
    <hyperlink r:id="rId2121" ref="F2122"/>
    <hyperlink r:id="rId2122" ref="F2123"/>
    <hyperlink r:id="rId2123" ref="F2124"/>
    <hyperlink r:id="rId2124" ref="F2125"/>
    <hyperlink r:id="rId2125" ref="F2126"/>
    <hyperlink r:id="rId2126" ref="F2127"/>
    <hyperlink r:id="rId2127" ref="F2128"/>
    <hyperlink r:id="rId2128" ref="F2129"/>
    <hyperlink r:id="rId2129" ref="F2130"/>
    <hyperlink r:id="rId2130" ref="F2131"/>
    <hyperlink r:id="rId2131" ref="F2132"/>
    <hyperlink r:id="rId2132" ref="F2133"/>
    <hyperlink r:id="rId2133" ref="F2134"/>
    <hyperlink r:id="rId2134" ref="F2135"/>
    <hyperlink r:id="rId2135" ref="F2136"/>
    <hyperlink r:id="rId2136" ref="F2137"/>
    <hyperlink r:id="rId2137" ref="F2138"/>
    <hyperlink r:id="rId2138" ref="F2139"/>
    <hyperlink r:id="rId2139" ref="F2140"/>
    <hyperlink r:id="rId2140" ref="F2141"/>
    <hyperlink r:id="rId2141" ref="F2142"/>
    <hyperlink r:id="rId2142" ref="F2143"/>
    <hyperlink r:id="rId2143" ref="F2144"/>
    <hyperlink r:id="rId2144" ref="F2145"/>
    <hyperlink r:id="rId2145" ref="F2146"/>
    <hyperlink r:id="rId2146" ref="F2147"/>
    <hyperlink r:id="rId2147" ref="F2148"/>
    <hyperlink r:id="rId2148" ref="F2149"/>
    <hyperlink r:id="rId2149" ref="F2150"/>
    <hyperlink r:id="rId2150" ref="F2151"/>
    <hyperlink r:id="rId2151" ref="F2152"/>
    <hyperlink r:id="rId2152" ref="F2153"/>
    <hyperlink r:id="rId2153" ref="F2154"/>
    <hyperlink r:id="rId2154" ref="F2155"/>
    <hyperlink r:id="rId2155" ref="F2156"/>
    <hyperlink r:id="rId2156" ref="F2157"/>
    <hyperlink r:id="rId2157" ref="F2158"/>
    <hyperlink r:id="rId2158" ref="F2159"/>
    <hyperlink r:id="rId2159" ref="F2160"/>
    <hyperlink r:id="rId2160" ref="F2161"/>
    <hyperlink r:id="rId2161" ref="F2162"/>
    <hyperlink r:id="rId2162" ref="F2163"/>
    <hyperlink r:id="rId2163" ref="F2164"/>
    <hyperlink r:id="rId2164" ref="F2165"/>
    <hyperlink r:id="rId2165" ref="F2166"/>
    <hyperlink r:id="rId2166" ref="F2167"/>
    <hyperlink r:id="rId2167" ref="F2168"/>
    <hyperlink r:id="rId2168" ref="F2169"/>
    <hyperlink r:id="rId2169" ref="F2170"/>
    <hyperlink r:id="rId2170" ref="F2171"/>
    <hyperlink r:id="rId2171" ref="F2172"/>
    <hyperlink r:id="rId2172" ref="F2173"/>
    <hyperlink r:id="rId2173" ref="F2174"/>
    <hyperlink r:id="rId2174" ref="F2175"/>
    <hyperlink r:id="rId2175" ref="F2176"/>
    <hyperlink r:id="rId2176" ref="F2177"/>
    <hyperlink r:id="rId2177" ref="F2178"/>
    <hyperlink r:id="rId2178" ref="F2179"/>
    <hyperlink r:id="rId2179" ref="F2180"/>
    <hyperlink r:id="rId2180" ref="F2181"/>
    <hyperlink r:id="rId2181" ref="F2182"/>
    <hyperlink r:id="rId2182" ref="F2183"/>
    <hyperlink r:id="rId2183" ref="F2184"/>
    <hyperlink r:id="rId2184" ref="F2185"/>
    <hyperlink r:id="rId2185" ref="F2186"/>
    <hyperlink r:id="rId2186" ref="F2187"/>
    <hyperlink r:id="rId2187" ref="F2188"/>
    <hyperlink r:id="rId2188" ref="F2189"/>
    <hyperlink r:id="rId2189" ref="F2190"/>
    <hyperlink r:id="rId2190" ref="F2191"/>
    <hyperlink r:id="rId2191" ref="F2192"/>
    <hyperlink r:id="rId2192" ref="F2193"/>
    <hyperlink r:id="rId2193" ref="F2194"/>
    <hyperlink r:id="rId2194" ref="F2195"/>
    <hyperlink r:id="rId2195" ref="F2196"/>
    <hyperlink r:id="rId2196" ref="F2197"/>
    <hyperlink r:id="rId2197" ref="F2198"/>
    <hyperlink r:id="rId2198" ref="F2199"/>
    <hyperlink r:id="rId2199" ref="F2200"/>
    <hyperlink r:id="rId2200" ref="F2201"/>
    <hyperlink r:id="rId2201" ref="F2202"/>
    <hyperlink r:id="rId2202" ref="F2203"/>
    <hyperlink r:id="rId2203" ref="F2204"/>
    <hyperlink r:id="rId2204" ref="F2205"/>
    <hyperlink r:id="rId2205" ref="F2206"/>
    <hyperlink r:id="rId2206" ref="F2207"/>
    <hyperlink r:id="rId2207" ref="F2208"/>
    <hyperlink r:id="rId2208" ref="F2209"/>
    <hyperlink r:id="rId2209" ref="F2210"/>
    <hyperlink r:id="rId2210" ref="F2211"/>
    <hyperlink r:id="rId2211" ref="F2212"/>
    <hyperlink r:id="rId2212" ref="F2213"/>
    <hyperlink r:id="rId2213" ref="F2214"/>
    <hyperlink r:id="rId2214" ref="F2215"/>
    <hyperlink r:id="rId2215" ref="F2216"/>
    <hyperlink r:id="rId2216" ref="F2217"/>
    <hyperlink r:id="rId2217" ref="F2218"/>
    <hyperlink r:id="rId2218" ref="F2219"/>
    <hyperlink r:id="rId2219" ref="F2220"/>
    <hyperlink r:id="rId2220" ref="F2221"/>
    <hyperlink r:id="rId2221" ref="F2222"/>
    <hyperlink r:id="rId2222" ref="F2223"/>
    <hyperlink r:id="rId2223" ref="F2224"/>
    <hyperlink r:id="rId2224" ref="F2225"/>
    <hyperlink r:id="rId2225" ref="F2226"/>
    <hyperlink r:id="rId2226" ref="F2227"/>
    <hyperlink r:id="rId2227" ref="F2228"/>
    <hyperlink r:id="rId2228" ref="F2229"/>
    <hyperlink r:id="rId2229" ref="F2230"/>
    <hyperlink r:id="rId2230" ref="F2231"/>
    <hyperlink r:id="rId2231" ref="F2232"/>
    <hyperlink r:id="rId2232" ref="F2233"/>
    <hyperlink r:id="rId2233" ref="F2234"/>
    <hyperlink r:id="rId2234" ref="F2235"/>
    <hyperlink r:id="rId2235" ref="F2236"/>
    <hyperlink r:id="rId2236" ref="F2237"/>
    <hyperlink r:id="rId2237" ref="F2238"/>
    <hyperlink r:id="rId2238" ref="F2239"/>
    <hyperlink r:id="rId2239" ref="F2240"/>
    <hyperlink r:id="rId2240" ref="F2241"/>
    <hyperlink r:id="rId2241" ref="F2242"/>
    <hyperlink r:id="rId2242" ref="F2243"/>
    <hyperlink r:id="rId2243" ref="F2244"/>
    <hyperlink r:id="rId2244" ref="F2245"/>
    <hyperlink r:id="rId2245" ref="F2246"/>
    <hyperlink r:id="rId2246" ref="F2247"/>
    <hyperlink r:id="rId2247" ref="F2248"/>
    <hyperlink r:id="rId2248" ref="F2249"/>
    <hyperlink r:id="rId2249" ref="F2250"/>
    <hyperlink r:id="rId2250" ref="F2251"/>
    <hyperlink r:id="rId2251" ref="F2252"/>
    <hyperlink r:id="rId2252" ref="F2253"/>
    <hyperlink r:id="rId2253" ref="F2254"/>
    <hyperlink r:id="rId2254" ref="F2255"/>
    <hyperlink r:id="rId2255" ref="F2256"/>
    <hyperlink r:id="rId2256" ref="F2257"/>
    <hyperlink r:id="rId2257" ref="F2258"/>
    <hyperlink r:id="rId2258" ref="F2259"/>
    <hyperlink r:id="rId2259" ref="F2260"/>
    <hyperlink r:id="rId2260" ref="F2261"/>
    <hyperlink r:id="rId2261" ref="F2262"/>
    <hyperlink r:id="rId2262" ref="F2263"/>
    <hyperlink r:id="rId2263" ref="F2264"/>
    <hyperlink r:id="rId2264" ref="F2265"/>
    <hyperlink r:id="rId2265" ref="F2266"/>
    <hyperlink r:id="rId2266" ref="F2267"/>
    <hyperlink r:id="rId2267" ref="F2268"/>
    <hyperlink r:id="rId2268" ref="F2269"/>
    <hyperlink r:id="rId2269" ref="F2270"/>
    <hyperlink r:id="rId2270" ref="F2271"/>
    <hyperlink r:id="rId2271" ref="F2272"/>
    <hyperlink r:id="rId2272" ref="F2273"/>
    <hyperlink r:id="rId2273" ref="F2274"/>
    <hyperlink r:id="rId2274" ref="F2275"/>
    <hyperlink r:id="rId2275" ref="F2276"/>
    <hyperlink r:id="rId2276" ref="F2277"/>
    <hyperlink r:id="rId2277" ref="F2278"/>
    <hyperlink r:id="rId2278" ref="F2279"/>
    <hyperlink r:id="rId2279" ref="F2280"/>
    <hyperlink r:id="rId2280" ref="F2281"/>
    <hyperlink r:id="rId2281" ref="F2282"/>
    <hyperlink r:id="rId2282" ref="F2283"/>
    <hyperlink r:id="rId2283" ref="F2284"/>
    <hyperlink r:id="rId2284" ref="F2285"/>
    <hyperlink r:id="rId2285" ref="F2286"/>
    <hyperlink r:id="rId2286" ref="F2287"/>
    <hyperlink r:id="rId2287" ref="F2288"/>
    <hyperlink r:id="rId2288" ref="F2289"/>
    <hyperlink r:id="rId2289" ref="F2290"/>
    <hyperlink r:id="rId2290" ref="F2291"/>
    <hyperlink r:id="rId2291" ref="F2292"/>
    <hyperlink r:id="rId2292" ref="F2293"/>
    <hyperlink r:id="rId2293" ref="F2294"/>
    <hyperlink r:id="rId2294" ref="F2295"/>
    <hyperlink r:id="rId2295" ref="F2296"/>
    <hyperlink r:id="rId2296" ref="F2297"/>
    <hyperlink r:id="rId2297" ref="F2298"/>
    <hyperlink r:id="rId2298" ref="F2299"/>
    <hyperlink r:id="rId2299" ref="F2300"/>
    <hyperlink r:id="rId2300" ref="F2301"/>
    <hyperlink r:id="rId2301" ref="F2302"/>
    <hyperlink r:id="rId2302" ref="F2303"/>
    <hyperlink r:id="rId2303" ref="F2304"/>
    <hyperlink r:id="rId2304" ref="F2305"/>
    <hyperlink r:id="rId2305" ref="F2306"/>
    <hyperlink r:id="rId2306" ref="F2307"/>
    <hyperlink r:id="rId2307" ref="F2308"/>
    <hyperlink r:id="rId2308" ref="F2309"/>
    <hyperlink r:id="rId2309" ref="F2310"/>
    <hyperlink r:id="rId2310" ref="F2311"/>
    <hyperlink r:id="rId2311" ref="F2312"/>
    <hyperlink r:id="rId2312" ref="F2313"/>
    <hyperlink r:id="rId2313" ref="F2314"/>
    <hyperlink r:id="rId2314" ref="F2315"/>
    <hyperlink r:id="rId2315" ref="F2316"/>
    <hyperlink r:id="rId2316" ref="F2317"/>
    <hyperlink r:id="rId2317" ref="F2318"/>
    <hyperlink r:id="rId2318" ref="F2319"/>
    <hyperlink r:id="rId2319" ref="F2320"/>
    <hyperlink r:id="rId2320" ref="F2321"/>
    <hyperlink r:id="rId2321" ref="F2322"/>
    <hyperlink r:id="rId2322" ref="F2323"/>
    <hyperlink r:id="rId2323" ref="F2324"/>
    <hyperlink r:id="rId2324" ref="F2325"/>
    <hyperlink r:id="rId2325" ref="F2326"/>
    <hyperlink r:id="rId2326" ref="F2327"/>
    <hyperlink r:id="rId2327" ref="F2328"/>
    <hyperlink r:id="rId2328" ref="F2329"/>
    <hyperlink r:id="rId2329" ref="F2330"/>
    <hyperlink r:id="rId2330" ref="F2331"/>
    <hyperlink r:id="rId2331" ref="F2332"/>
    <hyperlink r:id="rId2332" ref="F2333"/>
    <hyperlink r:id="rId2333" ref="F2334"/>
    <hyperlink r:id="rId2334" ref="F2335"/>
    <hyperlink r:id="rId2335" ref="F2336"/>
    <hyperlink r:id="rId2336" ref="F2337"/>
    <hyperlink r:id="rId2337" ref="F2338"/>
    <hyperlink r:id="rId2338" ref="F2339"/>
    <hyperlink r:id="rId2339" ref="F2340"/>
    <hyperlink r:id="rId2340" ref="F2341"/>
    <hyperlink r:id="rId2341" ref="F2342"/>
    <hyperlink r:id="rId2342" ref="F2343"/>
    <hyperlink r:id="rId2343" ref="F2344"/>
    <hyperlink r:id="rId2344" ref="F2345"/>
    <hyperlink r:id="rId2345" ref="F2346"/>
    <hyperlink r:id="rId2346" ref="F2347"/>
    <hyperlink r:id="rId2347" ref="F2348"/>
    <hyperlink r:id="rId2348" ref="F2349"/>
    <hyperlink r:id="rId2349" ref="F2350"/>
    <hyperlink r:id="rId2350" ref="F2351"/>
    <hyperlink r:id="rId2351" ref="F2352"/>
    <hyperlink r:id="rId2352" ref="F2353"/>
    <hyperlink r:id="rId2353" ref="F2354"/>
    <hyperlink r:id="rId2354" ref="F2355"/>
    <hyperlink r:id="rId2355" ref="F2356"/>
    <hyperlink r:id="rId2356" ref="F2357"/>
    <hyperlink r:id="rId2357" ref="F2358"/>
    <hyperlink r:id="rId2358" ref="F2359"/>
    <hyperlink r:id="rId2359" ref="F2360"/>
    <hyperlink r:id="rId2360" ref="F2361"/>
    <hyperlink r:id="rId2361" ref="F2362"/>
    <hyperlink r:id="rId2362" ref="F2363"/>
    <hyperlink r:id="rId2363" ref="F2364"/>
    <hyperlink r:id="rId2364" ref="F2365"/>
    <hyperlink r:id="rId2365" ref="F2366"/>
    <hyperlink r:id="rId2366" ref="F2367"/>
    <hyperlink r:id="rId2367" ref="F2368"/>
    <hyperlink r:id="rId2368" ref="F2369"/>
    <hyperlink r:id="rId2369" ref="F2370"/>
    <hyperlink r:id="rId2370" ref="F2371"/>
    <hyperlink r:id="rId2371" ref="F2372"/>
    <hyperlink r:id="rId2372" ref="F2373"/>
    <hyperlink r:id="rId2373" ref="F2374"/>
    <hyperlink r:id="rId2374" ref="F2375"/>
    <hyperlink r:id="rId2375" ref="F2376"/>
    <hyperlink r:id="rId2376" ref="F2377"/>
    <hyperlink r:id="rId2377" ref="F2378"/>
    <hyperlink r:id="rId2378" ref="F2379"/>
    <hyperlink r:id="rId2379" ref="F2380"/>
    <hyperlink r:id="rId2380" ref="F2381"/>
    <hyperlink r:id="rId2381" ref="F2382"/>
    <hyperlink r:id="rId2382" ref="F2383"/>
    <hyperlink r:id="rId2383" ref="F2384"/>
    <hyperlink r:id="rId2384" ref="F2385"/>
    <hyperlink r:id="rId2385" ref="F2386"/>
    <hyperlink r:id="rId2386" ref="F2387"/>
    <hyperlink r:id="rId2387" ref="F2388"/>
    <hyperlink r:id="rId2388" ref="F2389"/>
    <hyperlink r:id="rId2389" ref="F2390"/>
    <hyperlink r:id="rId2390" ref="F2391"/>
    <hyperlink r:id="rId2391" ref="F2392"/>
    <hyperlink r:id="rId2392" ref="F2393"/>
    <hyperlink r:id="rId2393" ref="F2394"/>
    <hyperlink r:id="rId2394" ref="F2395"/>
    <hyperlink r:id="rId2395" ref="F2396"/>
    <hyperlink r:id="rId2396" ref="F2397"/>
    <hyperlink r:id="rId2397" ref="F2398"/>
    <hyperlink r:id="rId2398" ref="F2399"/>
    <hyperlink r:id="rId2399" ref="F2400"/>
    <hyperlink r:id="rId2400" ref="F2401"/>
    <hyperlink r:id="rId2401" ref="F2402"/>
    <hyperlink r:id="rId2402" ref="F2403"/>
    <hyperlink r:id="rId2403" ref="F2404"/>
    <hyperlink r:id="rId2404" ref="F2405"/>
    <hyperlink r:id="rId2405" ref="F2406"/>
    <hyperlink r:id="rId2406" ref="F2407"/>
    <hyperlink r:id="rId2407" ref="F2408"/>
    <hyperlink r:id="rId2408" ref="F2409"/>
    <hyperlink r:id="rId2409" ref="F2410"/>
    <hyperlink r:id="rId2410" ref="F2411"/>
    <hyperlink r:id="rId2411" ref="F2412"/>
    <hyperlink r:id="rId2412" ref="F2413"/>
    <hyperlink r:id="rId2413" ref="F2414"/>
    <hyperlink r:id="rId2414" ref="F2415"/>
    <hyperlink r:id="rId2415" ref="F2416"/>
    <hyperlink r:id="rId2416" ref="F2417"/>
    <hyperlink r:id="rId2417" ref="F2418"/>
    <hyperlink r:id="rId2418" ref="F2419"/>
    <hyperlink r:id="rId2419" ref="F2420"/>
    <hyperlink r:id="rId2420" ref="F2421"/>
    <hyperlink r:id="rId2421" ref="F2422"/>
    <hyperlink r:id="rId2422" ref="F2423"/>
    <hyperlink r:id="rId2423" ref="F2424"/>
    <hyperlink r:id="rId2424" ref="F2425"/>
    <hyperlink r:id="rId2425" ref="F2426"/>
    <hyperlink r:id="rId2426" ref="F2427"/>
    <hyperlink r:id="rId2427" ref="F2428"/>
    <hyperlink r:id="rId2428" ref="F2429"/>
    <hyperlink r:id="rId2429" ref="F2430"/>
    <hyperlink r:id="rId2430" ref="F2431"/>
    <hyperlink r:id="rId2431" ref="F2432"/>
    <hyperlink r:id="rId2432" ref="F2433"/>
    <hyperlink r:id="rId2433" ref="F2434"/>
    <hyperlink r:id="rId2434" ref="F2435"/>
    <hyperlink r:id="rId2435" ref="F2436"/>
    <hyperlink r:id="rId2436" ref="F2437"/>
    <hyperlink r:id="rId2437" ref="F2438"/>
    <hyperlink r:id="rId2438" ref="F2439"/>
    <hyperlink r:id="rId2439" ref="F2440"/>
    <hyperlink r:id="rId2440" ref="F2441"/>
    <hyperlink r:id="rId2441" ref="F2442"/>
    <hyperlink r:id="rId2442" ref="F2443"/>
    <hyperlink r:id="rId2443" ref="F2444"/>
    <hyperlink r:id="rId2444" ref="F2445"/>
    <hyperlink r:id="rId2445" ref="F2446"/>
    <hyperlink r:id="rId2446" ref="F2447"/>
    <hyperlink r:id="rId2447" ref="F2448"/>
    <hyperlink r:id="rId2448" ref="F2449"/>
    <hyperlink r:id="rId2449" ref="F2450"/>
    <hyperlink r:id="rId2450" ref="F2451"/>
    <hyperlink r:id="rId2451" ref="F2452"/>
    <hyperlink r:id="rId2452" ref="F2453"/>
    <hyperlink r:id="rId2453" ref="F2454"/>
    <hyperlink r:id="rId2454" ref="F2455"/>
    <hyperlink r:id="rId2455" ref="F2456"/>
    <hyperlink r:id="rId2456" ref="F2457"/>
    <hyperlink r:id="rId2457" ref="F2458"/>
    <hyperlink r:id="rId2458" ref="F2459"/>
    <hyperlink r:id="rId2459" ref="F2460"/>
    <hyperlink r:id="rId2460" ref="F2461"/>
    <hyperlink r:id="rId2461" ref="F2462"/>
    <hyperlink r:id="rId2462" ref="F2463"/>
    <hyperlink r:id="rId2463" ref="F2464"/>
    <hyperlink r:id="rId2464" ref="F2465"/>
    <hyperlink r:id="rId2465" ref="F2466"/>
    <hyperlink r:id="rId2466" ref="F2467"/>
    <hyperlink r:id="rId2467" ref="F2468"/>
    <hyperlink r:id="rId2468" ref="F2469"/>
    <hyperlink r:id="rId2469" ref="F2470"/>
    <hyperlink r:id="rId2470" ref="F2471"/>
    <hyperlink r:id="rId2471" ref="F2472"/>
    <hyperlink r:id="rId2472" ref="F2473"/>
    <hyperlink r:id="rId2473" ref="F2474"/>
    <hyperlink r:id="rId2474" ref="F2475"/>
    <hyperlink r:id="rId2475" ref="F2476"/>
    <hyperlink r:id="rId2476" ref="F2477"/>
    <hyperlink r:id="rId2477" ref="F2478"/>
    <hyperlink r:id="rId2478" ref="F2479"/>
    <hyperlink r:id="rId2479" ref="F2480"/>
    <hyperlink r:id="rId2480" ref="F2481"/>
    <hyperlink r:id="rId2481" ref="F2482"/>
    <hyperlink r:id="rId2482" ref="F2483"/>
    <hyperlink r:id="rId2483" ref="F2484"/>
    <hyperlink r:id="rId2484" ref="F2485"/>
    <hyperlink r:id="rId2485" ref="F2486"/>
    <hyperlink r:id="rId2486" ref="F2487"/>
    <hyperlink r:id="rId2487" ref="F2488"/>
    <hyperlink r:id="rId2488" ref="F2489"/>
    <hyperlink r:id="rId2489" ref="F2490"/>
    <hyperlink r:id="rId2490" ref="F2491"/>
    <hyperlink r:id="rId2491" ref="F2492"/>
    <hyperlink r:id="rId2492" ref="F2493"/>
    <hyperlink r:id="rId2493" ref="F2494"/>
    <hyperlink r:id="rId2494" ref="F2495"/>
    <hyperlink r:id="rId2495" ref="F2496"/>
    <hyperlink r:id="rId2496" ref="F2497"/>
    <hyperlink r:id="rId2497" ref="F2498"/>
    <hyperlink r:id="rId2498" ref="F2499"/>
    <hyperlink r:id="rId2499" ref="F2500"/>
    <hyperlink r:id="rId2500" ref="F2501"/>
    <hyperlink r:id="rId2501" ref="F2502"/>
    <hyperlink r:id="rId2502" ref="F2503"/>
    <hyperlink r:id="rId2503" ref="F2504"/>
    <hyperlink r:id="rId2504" ref="F2505"/>
    <hyperlink r:id="rId2505" ref="F2506"/>
    <hyperlink r:id="rId2506" ref="F2507"/>
    <hyperlink r:id="rId2507" ref="F2508"/>
    <hyperlink r:id="rId2508" ref="F2509"/>
    <hyperlink r:id="rId2509" ref="F2510"/>
    <hyperlink r:id="rId2510" ref="F2511"/>
    <hyperlink r:id="rId2511" ref="F2512"/>
    <hyperlink r:id="rId2512" ref="F2513"/>
    <hyperlink r:id="rId2513" ref="F2514"/>
    <hyperlink r:id="rId2514" ref="F2515"/>
    <hyperlink r:id="rId2515" ref="F2516"/>
    <hyperlink r:id="rId2516" ref="F2517"/>
    <hyperlink r:id="rId2517" ref="F2518"/>
    <hyperlink r:id="rId2518" ref="F2519"/>
    <hyperlink r:id="rId2519" ref="F2520"/>
    <hyperlink r:id="rId2520" ref="F2521"/>
    <hyperlink r:id="rId2521" ref="F2522"/>
    <hyperlink r:id="rId2522" ref="F2523"/>
    <hyperlink r:id="rId2523" ref="F2524"/>
    <hyperlink r:id="rId2524" ref="F2525"/>
    <hyperlink r:id="rId2525" ref="F2526"/>
    <hyperlink r:id="rId2526" ref="F2527"/>
    <hyperlink r:id="rId2527" ref="F2528"/>
    <hyperlink r:id="rId2528" ref="F2529"/>
    <hyperlink r:id="rId2529" ref="F2530"/>
    <hyperlink r:id="rId2530" ref="F2531"/>
    <hyperlink r:id="rId2531" ref="F2532"/>
    <hyperlink r:id="rId2532" ref="F2533"/>
    <hyperlink r:id="rId2533" ref="F2534"/>
    <hyperlink r:id="rId2534" ref="F2535"/>
    <hyperlink r:id="rId2535" ref="F2536"/>
    <hyperlink r:id="rId2536" ref="F2537"/>
    <hyperlink r:id="rId2537" ref="F2538"/>
    <hyperlink r:id="rId2538" ref="F2539"/>
    <hyperlink r:id="rId2539" ref="F2540"/>
    <hyperlink r:id="rId2540" ref="F2541"/>
    <hyperlink r:id="rId2541" ref="F2542"/>
    <hyperlink r:id="rId2542" ref="F2543"/>
    <hyperlink r:id="rId2543" ref="F2544"/>
    <hyperlink r:id="rId2544" ref="F2545"/>
    <hyperlink r:id="rId2545" ref="F2546"/>
    <hyperlink r:id="rId2546" ref="F2547"/>
    <hyperlink r:id="rId2547" ref="F2548"/>
    <hyperlink r:id="rId2548" ref="F2549"/>
    <hyperlink r:id="rId2549" ref="F2550"/>
    <hyperlink r:id="rId2550" ref="F2551"/>
    <hyperlink r:id="rId2551" ref="F2552"/>
    <hyperlink r:id="rId2552" ref="F2553"/>
    <hyperlink r:id="rId2553" ref="F2554"/>
    <hyperlink r:id="rId2554" ref="F2555"/>
    <hyperlink r:id="rId2555" ref="F2556"/>
    <hyperlink r:id="rId2556" ref="F2557"/>
    <hyperlink r:id="rId2557" ref="F2558"/>
    <hyperlink r:id="rId2558" ref="F2559"/>
    <hyperlink r:id="rId2559" ref="F2560"/>
    <hyperlink r:id="rId2560" ref="F2561"/>
    <hyperlink r:id="rId2561" ref="F2562"/>
    <hyperlink r:id="rId2562" ref="F2563"/>
    <hyperlink r:id="rId2563" ref="F2564"/>
    <hyperlink r:id="rId2564" ref="F2565"/>
    <hyperlink r:id="rId2565" ref="F2566"/>
    <hyperlink r:id="rId2566" ref="F2567"/>
    <hyperlink r:id="rId2567" ref="F2568"/>
    <hyperlink r:id="rId2568" ref="F2569"/>
    <hyperlink r:id="rId2569" ref="F2570"/>
    <hyperlink r:id="rId2570" ref="F2571"/>
    <hyperlink r:id="rId2571" ref="F2572"/>
    <hyperlink r:id="rId2572" ref="F2573"/>
    <hyperlink r:id="rId2573" ref="F2574"/>
    <hyperlink r:id="rId2574" ref="F2575"/>
    <hyperlink r:id="rId2575" ref="F2576"/>
    <hyperlink r:id="rId2576" ref="F2577"/>
    <hyperlink r:id="rId2577" ref="F2578"/>
    <hyperlink r:id="rId2578" ref="F2579"/>
    <hyperlink r:id="rId2579" ref="F2580"/>
    <hyperlink r:id="rId2580" ref="F2581"/>
    <hyperlink r:id="rId2581" ref="F2582"/>
    <hyperlink r:id="rId2582" ref="F2583"/>
    <hyperlink r:id="rId2583" ref="F2584"/>
    <hyperlink r:id="rId2584" ref="F2585"/>
    <hyperlink r:id="rId2585" ref="F2586"/>
    <hyperlink r:id="rId2586" ref="F2587"/>
    <hyperlink r:id="rId2587" ref="F2588"/>
    <hyperlink r:id="rId2588" ref="F2589"/>
    <hyperlink r:id="rId2589" ref="F2590"/>
    <hyperlink r:id="rId2590" ref="F2591"/>
    <hyperlink r:id="rId2591" ref="F2592"/>
    <hyperlink r:id="rId2592" ref="F2593"/>
    <hyperlink r:id="rId2593" ref="F2594"/>
    <hyperlink r:id="rId2594" ref="F2595"/>
    <hyperlink r:id="rId2595" ref="F2596"/>
    <hyperlink r:id="rId2596" ref="F2597"/>
    <hyperlink r:id="rId2597" ref="F2598"/>
    <hyperlink r:id="rId2598" ref="F2599"/>
    <hyperlink r:id="rId2599" ref="F2600"/>
    <hyperlink r:id="rId2600" ref="F2601"/>
    <hyperlink r:id="rId2601" ref="F2602"/>
    <hyperlink r:id="rId2602" ref="F2603"/>
    <hyperlink r:id="rId2603" ref="F2604"/>
    <hyperlink r:id="rId2604" ref="F2605"/>
    <hyperlink r:id="rId2605" ref="F2606"/>
    <hyperlink r:id="rId2606" ref="F2607"/>
    <hyperlink r:id="rId2607" ref="F2608"/>
    <hyperlink r:id="rId2608" ref="F2609"/>
    <hyperlink r:id="rId2609" ref="F2610"/>
    <hyperlink r:id="rId2610" ref="F2611"/>
    <hyperlink r:id="rId2611" ref="F2612"/>
    <hyperlink r:id="rId2612" ref="F2613"/>
    <hyperlink r:id="rId2613" ref="F2614"/>
    <hyperlink r:id="rId2614" ref="F2615"/>
    <hyperlink r:id="rId2615" ref="F2616"/>
    <hyperlink r:id="rId2616" ref="F2617"/>
    <hyperlink r:id="rId2617" ref="F2618"/>
    <hyperlink r:id="rId2618" ref="F2619"/>
    <hyperlink r:id="rId2619" ref="F2620"/>
    <hyperlink r:id="rId2620" ref="F2621"/>
    <hyperlink r:id="rId2621" ref="F2622"/>
    <hyperlink r:id="rId2622" ref="F2623"/>
    <hyperlink r:id="rId2623" ref="F2624"/>
    <hyperlink r:id="rId2624" ref="F2625"/>
    <hyperlink r:id="rId2625" ref="F2626"/>
    <hyperlink r:id="rId2626" ref="F2627"/>
    <hyperlink r:id="rId2627" ref="F2628"/>
    <hyperlink r:id="rId2628" ref="F2629"/>
    <hyperlink r:id="rId2629" ref="F2630"/>
    <hyperlink r:id="rId2630" ref="F2631"/>
    <hyperlink r:id="rId2631" ref="F2632"/>
    <hyperlink r:id="rId2632" ref="F2633"/>
    <hyperlink r:id="rId2633" ref="F2634"/>
    <hyperlink r:id="rId2634" ref="F2635"/>
    <hyperlink r:id="rId2635" ref="F2636"/>
    <hyperlink r:id="rId2636" ref="F2637"/>
    <hyperlink r:id="rId2637" ref="F2638"/>
    <hyperlink r:id="rId2638" ref="F2639"/>
    <hyperlink r:id="rId2639" ref="F2640"/>
    <hyperlink r:id="rId2640" ref="F2641"/>
    <hyperlink r:id="rId2641" ref="F2642"/>
    <hyperlink r:id="rId2642" ref="F2643"/>
    <hyperlink r:id="rId2643" ref="F2644"/>
    <hyperlink r:id="rId2644" ref="F2645"/>
    <hyperlink r:id="rId2645" ref="F2646"/>
    <hyperlink r:id="rId2646" ref="F2647"/>
    <hyperlink r:id="rId2647" ref="F2648"/>
    <hyperlink r:id="rId2648" ref="F2649"/>
    <hyperlink r:id="rId2649" ref="F2650"/>
    <hyperlink r:id="rId2650" ref="F2651"/>
    <hyperlink r:id="rId2651" ref="F2652"/>
    <hyperlink r:id="rId2652" ref="F2653"/>
    <hyperlink r:id="rId2653" ref="F2654"/>
    <hyperlink r:id="rId2654" ref="F2655"/>
    <hyperlink r:id="rId2655" ref="F2656"/>
    <hyperlink r:id="rId2656" ref="F2657"/>
    <hyperlink r:id="rId2657" ref="F2658"/>
    <hyperlink r:id="rId2658" ref="F2659"/>
    <hyperlink r:id="rId2659" ref="F2660"/>
    <hyperlink r:id="rId2660" ref="F2661"/>
    <hyperlink r:id="rId2661" ref="F2662"/>
    <hyperlink r:id="rId2662" ref="F2663"/>
    <hyperlink r:id="rId2663" ref="F2664"/>
    <hyperlink r:id="rId2664" ref="F2665"/>
    <hyperlink r:id="rId2665" ref="F2666"/>
    <hyperlink r:id="rId2666" ref="F2667"/>
    <hyperlink r:id="rId2667" ref="F2668"/>
    <hyperlink r:id="rId2668" ref="F2669"/>
    <hyperlink r:id="rId2669" ref="F2670"/>
    <hyperlink r:id="rId2670" ref="F2671"/>
    <hyperlink r:id="rId2671" ref="F2672"/>
    <hyperlink r:id="rId2672" ref="F2673"/>
    <hyperlink r:id="rId2673" ref="F2674"/>
    <hyperlink r:id="rId2674" ref="F2675"/>
    <hyperlink r:id="rId2675" ref="F2676"/>
    <hyperlink r:id="rId2676" ref="F2677"/>
    <hyperlink r:id="rId2677" ref="F2678"/>
    <hyperlink r:id="rId2678" ref="F2679"/>
    <hyperlink r:id="rId2679" ref="F2680"/>
    <hyperlink r:id="rId2680" ref="F2681"/>
    <hyperlink r:id="rId2681" ref="F2682"/>
    <hyperlink r:id="rId2682" ref="F2683"/>
    <hyperlink r:id="rId2683" ref="F2684"/>
    <hyperlink r:id="rId2684" ref="F2685"/>
    <hyperlink r:id="rId2685" ref="F2686"/>
    <hyperlink r:id="rId2686" ref="F2687"/>
    <hyperlink r:id="rId2687" ref="F2688"/>
    <hyperlink r:id="rId2688" ref="F2689"/>
    <hyperlink r:id="rId2689" ref="F2690"/>
    <hyperlink r:id="rId2690" ref="F2691"/>
    <hyperlink r:id="rId2691" ref="F2692"/>
    <hyperlink r:id="rId2692" ref="F2693"/>
    <hyperlink r:id="rId2693" ref="F2694"/>
    <hyperlink r:id="rId2694" ref="F2695"/>
    <hyperlink r:id="rId2695" ref="F2696"/>
    <hyperlink r:id="rId2696" ref="F2697"/>
    <hyperlink r:id="rId2697" ref="F2698"/>
    <hyperlink r:id="rId2698" ref="F2699"/>
    <hyperlink r:id="rId2699" ref="F2700"/>
    <hyperlink r:id="rId2700" ref="F2701"/>
    <hyperlink r:id="rId2701" ref="F2702"/>
    <hyperlink r:id="rId2702" ref="F2703"/>
    <hyperlink r:id="rId2703" ref="F2704"/>
    <hyperlink r:id="rId2704" ref="F2705"/>
    <hyperlink r:id="rId2705" ref="F2706"/>
    <hyperlink r:id="rId2706" ref="F2707"/>
    <hyperlink r:id="rId2707" ref="F2708"/>
    <hyperlink r:id="rId2708" ref="F2709"/>
    <hyperlink r:id="rId2709" ref="F2710"/>
    <hyperlink r:id="rId2710" ref="F2711"/>
    <hyperlink r:id="rId2711" ref="F2712"/>
    <hyperlink r:id="rId2712" ref="F2713"/>
    <hyperlink r:id="rId2713" ref="F2714"/>
    <hyperlink r:id="rId2714" ref="F2715"/>
    <hyperlink r:id="rId2715" ref="F2716"/>
    <hyperlink r:id="rId2716" ref="F2717"/>
    <hyperlink r:id="rId2717" ref="F2718"/>
    <hyperlink r:id="rId2718" ref="F2719"/>
    <hyperlink r:id="rId2719" ref="F2720"/>
    <hyperlink r:id="rId2720" ref="F2721"/>
    <hyperlink r:id="rId2721" ref="F2722"/>
    <hyperlink r:id="rId2722" ref="F2723"/>
    <hyperlink r:id="rId2723" ref="F2724"/>
    <hyperlink r:id="rId2724" ref="F2725"/>
    <hyperlink r:id="rId2725" ref="F2726"/>
    <hyperlink r:id="rId2726" ref="F2727"/>
    <hyperlink r:id="rId2727" ref="F2728"/>
    <hyperlink r:id="rId2728" ref="F2729"/>
    <hyperlink r:id="rId2729" ref="F2730"/>
    <hyperlink r:id="rId2730" ref="F2731"/>
    <hyperlink r:id="rId2731" ref="F2732"/>
    <hyperlink r:id="rId2732" ref="F2733"/>
    <hyperlink r:id="rId2733" ref="F2734"/>
    <hyperlink r:id="rId2734" ref="F2735"/>
    <hyperlink r:id="rId2735" ref="F2736"/>
    <hyperlink r:id="rId2736" ref="F2737"/>
    <hyperlink r:id="rId2737" ref="F2738"/>
    <hyperlink r:id="rId2738" ref="F2739"/>
    <hyperlink r:id="rId2739" ref="F2740"/>
    <hyperlink r:id="rId2740" ref="F2741"/>
    <hyperlink r:id="rId2741" ref="F2742"/>
    <hyperlink r:id="rId2742" ref="F2743"/>
    <hyperlink r:id="rId2743" ref="F2744"/>
    <hyperlink r:id="rId2744" ref="F2745"/>
    <hyperlink r:id="rId2745" ref="F2746"/>
    <hyperlink r:id="rId2746" ref="F2747"/>
    <hyperlink r:id="rId2747" ref="F2748"/>
    <hyperlink r:id="rId2748" ref="F2749"/>
    <hyperlink r:id="rId2749" ref="F2750"/>
    <hyperlink r:id="rId2750" ref="F2751"/>
    <hyperlink r:id="rId2751" ref="F2752"/>
    <hyperlink r:id="rId2752" ref="F2753"/>
    <hyperlink r:id="rId2753" ref="F2754"/>
    <hyperlink r:id="rId2754" ref="F2755"/>
    <hyperlink r:id="rId2755" ref="F2756"/>
    <hyperlink r:id="rId2756" ref="F2757"/>
    <hyperlink r:id="rId2757" ref="F2758"/>
    <hyperlink r:id="rId2758" ref="F2759"/>
    <hyperlink r:id="rId2759" ref="F2760"/>
    <hyperlink r:id="rId2760" ref="F2761"/>
    <hyperlink r:id="rId2761" ref="F2762"/>
    <hyperlink r:id="rId2762" ref="F2763"/>
    <hyperlink r:id="rId2763" ref="F2764"/>
    <hyperlink r:id="rId2764" ref="F2765"/>
    <hyperlink r:id="rId2765" ref="F2766"/>
    <hyperlink r:id="rId2766" ref="F2767"/>
    <hyperlink r:id="rId2767" ref="F2768"/>
    <hyperlink r:id="rId2768" ref="F2769"/>
    <hyperlink r:id="rId2769" ref="F2770"/>
    <hyperlink r:id="rId2770" ref="F2771"/>
    <hyperlink r:id="rId2771" ref="F2772"/>
    <hyperlink r:id="rId2772" ref="F2773"/>
    <hyperlink r:id="rId2773" ref="F2774"/>
    <hyperlink r:id="rId2774" ref="F2775"/>
    <hyperlink r:id="rId2775" ref="F2776"/>
    <hyperlink r:id="rId2776" ref="F2777"/>
    <hyperlink r:id="rId2777" ref="F2778"/>
    <hyperlink r:id="rId2778" ref="F2779"/>
    <hyperlink r:id="rId2779" ref="F2780"/>
    <hyperlink r:id="rId2780" ref="F2781"/>
    <hyperlink r:id="rId2781" ref="F2782"/>
    <hyperlink r:id="rId2782" ref="F2783"/>
    <hyperlink r:id="rId2783" ref="F2784"/>
    <hyperlink r:id="rId2784" ref="F2785"/>
    <hyperlink r:id="rId2785" ref="F2786"/>
    <hyperlink r:id="rId2786" ref="F2787"/>
    <hyperlink r:id="rId2787" ref="F2788"/>
    <hyperlink r:id="rId2788" ref="F2789"/>
    <hyperlink r:id="rId2789" ref="F2790"/>
    <hyperlink r:id="rId2790" ref="F2791"/>
    <hyperlink r:id="rId2791" ref="F2792"/>
    <hyperlink r:id="rId2792" ref="F2793"/>
    <hyperlink r:id="rId2793" ref="F2794"/>
    <hyperlink r:id="rId2794" ref="F2795"/>
    <hyperlink r:id="rId2795" ref="F2796"/>
    <hyperlink r:id="rId2796" ref="F2797"/>
    <hyperlink r:id="rId2797" ref="F2798"/>
    <hyperlink r:id="rId2798" ref="F2799"/>
    <hyperlink r:id="rId2799" ref="F2800"/>
    <hyperlink r:id="rId2800" ref="F2801"/>
    <hyperlink r:id="rId2801" ref="F2802"/>
    <hyperlink r:id="rId2802" ref="F2803"/>
    <hyperlink r:id="rId2803" ref="F2804"/>
    <hyperlink r:id="rId2804" ref="F2805"/>
    <hyperlink r:id="rId2805" ref="F2806"/>
    <hyperlink r:id="rId2806" ref="F2807"/>
    <hyperlink r:id="rId2807" ref="F2808"/>
    <hyperlink r:id="rId2808" ref="F2809"/>
    <hyperlink r:id="rId2809" ref="F2810"/>
    <hyperlink r:id="rId2810" ref="F2811"/>
    <hyperlink r:id="rId2811" ref="F2812"/>
    <hyperlink r:id="rId2812" ref="F2813"/>
    <hyperlink r:id="rId2813" ref="F2814"/>
    <hyperlink r:id="rId2814" ref="F2815"/>
    <hyperlink r:id="rId2815" ref="F2816"/>
    <hyperlink r:id="rId2816" ref="F2817"/>
    <hyperlink r:id="rId2817" ref="F2818"/>
    <hyperlink r:id="rId2818" ref="F2819"/>
    <hyperlink r:id="rId2819" ref="F2820"/>
    <hyperlink r:id="rId2820" ref="F2821"/>
    <hyperlink r:id="rId2821" ref="F2822"/>
    <hyperlink r:id="rId2822" ref="F2823"/>
    <hyperlink r:id="rId2823" ref="F2824"/>
    <hyperlink r:id="rId2824" ref="F2825"/>
    <hyperlink r:id="rId2825" ref="F2826"/>
    <hyperlink r:id="rId2826" ref="F2827"/>
    <hyperlink r:id="rId2827" ref="F2828"/>
    <hyperlink r:id="rId2828" ref="F2829"/>
    <hyperlink r:id="rId2829" ref="F2830"/>
    <hyperlink r:id="rId2830" ref="F2831"/>
    <hyperlink r:id="rId2831" ref="F2832"/>
    <hyperlink r:id="rId2832" ref="F2833"/>
    <hyperlink r:id="rId2833" ref="F2834"/>
    <hyperlink r:id="rId2834" ref="F2835"/>
    <hyperlink r:id="rId2835" ref="F2836"/>
    <hyperlink r:id="rId2836" ref="F2837"/>
    <hyperlink r:id="rId2837" ref="F2838"/>
    <hyperlink r:id="rId2838" ref="F2839"/>
    <hyperlink r:id="rId2839" ref="F2840"/>
    <hyperlink r:id="rId2840" ref="F2841"/>
    <hyperlink r:id="rId2841" ref="F2842"/>
    <hyperlink r:id="rId2842" ref="F2843"/>
    <hyperlink r:id="rId2843" ref="F2844"/>
    <hyperlink r:id="rId2844" ref="F2845"/>
    <hyperlink r:id="rId2845" ref="F2846"/>
    <hyperlink r:id="rId2846" ref="F2847"/>
    <hyperlink r:id="rId2847" ref="F2848"/>
    <hyperlink r:id="rId2848" ref="F2849"/>
    <hyperlink r:id="rId2849" ref="F2850"/>
    <hyperlink r:id="rId2850" ref="F2851"/>
    <hyperlink r:id="rId2851" ref="F2852"/>
    <hyperlink r:id="rId2852" ref="F2853"/>
    <hyperlink r:id="rId2853" ref="F2854"/>
    <hyperlink r:id="rId2854" ref="F2855"/>
    <hyperlink r:id="rId2855" ref="F2856"/>
    <hyperlink r:id="rId2856" ref="F2857"/>
    <hyperlink r:id="rId2857" ref="F2858"/>
    <hyperlink r:id="rId2858" ref="F2859"/>
    <hyperlink r:id="rId2859" ref="F2860"/>
    <hyperlink r:id="rId2860" ref="F2861"/>
    <hyperlink r:id="rId2861" ref="F2862"/>
    <hyperlink r:id="rId2862" ref="F2863"/>
    <hyperlink r:id="rId2863" ref="F2864"/>
    <hyperlink r:id="rId2864" ref="F2865"/>
    <hyperlink r:id="rId2865" ref="F2866"/>
    <hyperlink r:id="rId2866" ref="F2867"/>
    <hyperlink r:id="rId2867" ref="C2868"/>
    <hyperlink r:id="rId2868" ref="F2868"/>
    <hyperlink r:id="rId2869" ref="F2869"/>
    <hyperlink r:id="rId2870" ref="F2870"/>
    <hyperlink r:id="rId2871" ref="F2871"/>
    <hyperlink r:id="rId2872" ref="F2872"/>
    <hyperlink r:id="rId2873" ref="F2873"/>
    <hyperlink r:id="rId2874" ref="F2874"/>
    <hyperlink r:id="rId2875" ref="F2875"/>
    <hyperlink r:id="rId2876" ref="F2876"/>
    <hyperlink r:id="rId2877" ref="F2877"/>
    <hyperlink r:id="rId2878" ref="F2878"/>
    <hyperlink r:id="rId2879" ref="F2879"/>
    <hyperlink r:id="rId2880" ref="F2880"/>
    <hyperlink r:id="rId2881" ref="F2881"/>
    <hyperlink r:id="rId2882" ref="F2882"/>
    <hyperlink r:id="rId2883" ref="F2883"/>
    <hyperlink r:id="rId2884" ref="F2884"/>
    <hyperlink r:id="rId2885" ref="F2885"/>
    <hyperlink r:id="rId2886" ref="F2886"/>
    <hyperlink r:id="rId2887" ref="F2887"/>
    <hyperlink r:id="rId2888" ref="F2888"/>
    <hyperlink r:id="rId2889" ref="F2889"/>
    <hyperlink r:id="rId2890" ref="F2890"/>
    <hyperlink r:id="rId2891" ref="F2891"/>
    <hyperlink r:id="rId2892" ref="F2892"/>
    <hyperlink r:id="rId2893" ref="F2893"/>
    <hyperlink r:id="rId2894" ref="F2894"/>
    <hyperlink r:id="rId2895" ref="F2895"/>
    <hyperlink r:id="rId2896" ref="F2896"/>
    <hyperlink r:id="rId2897" ref="F2897"/>
    <hyperlink r:id="rId2898" ref="F2898"/>
    <hyperlink r:id="rId2899" ref="F2899"/>
    <hyperlink r:id="rId2900" ref="F2900"/>
    <hyperlink r:id="rId2901" ref="F2901"/>
    <hyperlink r:id="rId2902" ref="F2902"/>
    <hyperlink r:id="rId2903" ref="F2903"/>
    <hyperlink r:id="rId2904" ref="F2904"/>
    <hyperlink r:id="rId2905" ref="F2905"/>
    <hyperlink r:id="rId2906" ref="F2906"/>
    <hyperlink r:id="rId2907" ref="F2907"/>
    <hyperlink r:id="rId2908" ref="F2908"/>
    <hyperlink r:id="rId2909" ref="F2909"/>
    <hyperlink r:id="rId2910" ref="F2910"/>
    <hyperlink r:id="rId2911" ref="F2911"/>
    <hyperlink r:id="rId2912" ref="F2912"/>
    <hyperlink r:id="rId2913" ref="F2913"/>
    <hyperlink r:id="rId2914" ref="F2914"/>
    <hyperlink r:id="rId2915" ref="F2915"/>
    <hyperlink r:id="rId2916" ref="F2916"/>
    <hyperlink r:id="rId2917" ref="F2917"/>
    <hyperlink r:id="rId2918" ref="F2918"/>
    <hyperlink r:id="rId2919" ref="F2919"/>
    <hyperlink r:id="rId2920" ref="F2920"/>
    <hyperlink r:id="rId2921" ref="F2921"/>
    <hyperlink r:id="rId2922" ref="F2922"/>
    <hyperlink r:id="rId2923" ref="F2923"/>
    <hyperlink r:id="rId2924" ref="F2924"/>
    <hyperlink r:id="rId2925" ref="F2925"/>
    <hyperlink r:id="rId2926" ref="F2926"/>
    <hyperlink r:id="rId2927" ref="F2927"/>
    <hyperlink r:id="rId2928" ref="F2928"/>
    <hyperlink r:id="rId2929" ref="F2929"/>
    <hyperlink r:id="rId2930" ref="F2930"/>
    <hyperlink r:id="rId2931" ref="F2931"/>
    <hyperlink r:id="rId2932" ref="F2932"/>
    <hyperlink r:id="rId2933" ref="F2933"/>
    <hyperlink r:id="rId2934" ref="F2934"/>
    <hyperlink r:id="rId2935" ref="F2935"/>
    <hyperlink r:id="rId2936" ref="F2936"/>
    <hyperlink r:id="rId2937" ref="F2937"/>
    <hyperlink r:id="rId2938" ref="F2938"/>
    <hyperlink r:id="rId2939" ref="F2939"/>
    <hyperlink r:id="rId2940" ref="F2940"/>
    <hyperlink r:id="rId2941" ref="F2941"/>
    <hyperlink r:id="rId2942" ref="F2942"/>
    <hyperlink r:id="rId2943" ref="F2943"/>
    <hyperlink r:id="rId2944" ref="F2944"/>
    <hyperlink r:id="rId2945" ref="F2945"/>
    <hyperlink r:id="rId2946" ref="F2946"/>
    <hyperlink r:id="rId2947" ref="F2947"/>
    <hyperlink r:id="rId2948" ref="F2948"/>
    <hyperlink r:id="rId2949" ref="F2949"/>
    <hyperlink r:id="rId2950" ref="F2950"/>
    <hyperlink r:id="rId2951" ref="F2951"/>
    <hyperlink r:id="rId2952" ref="F2952"/>
    <hyperlink r:id="rId2953" ref="F2953"/>
    <hyperlink r:id="rId2954" ref="F2954"/>
    <hyperlink r:id="rId2955" ref="F2955"/>
    <hyperlink r:id="rId2956" ref="F2956"/>
    <hyperlink r:id="rId2957" ref="F2957"/>
    <hyperlink r:id="rId2958" ref="F2958"/>
    <hyperlink r:id="rId2959" ref="F2959"/>
    <hyperlink r:id="rId2960" ref="F2960"/>
    <hyperlink r:id="rId2961" ref="F2961"/>
    <hyperlink r:id="rId2962" ref="F2962"/>
    <hyperlink r:id="rId2963" ref="F2963"/>
    <hyperlink r:id="rId2964" ref="F2964"/>
    <hyperlink r:id="rId2965" ref="F2965"/>
    <hyperlink r:id="rId2966" ref="F2966"/>
    <hyperlink r:id="rId2967" ref="F2967"/>
    <hyperlink r:id="rId2968" ref="F2968"/>
    <hyperlink r:id="rId2969" ref="F2969"/>
    <hyperlink r:id="rId2970" ref="F2970"/>
    <hyperlink r:id="rId2971" ref="F2971"/>
    <hyperlink r:id="rId2972" ref="F2972"/>
    <hyperlink r:id="rId2973" ref="F2973"/>
    <hyperlink r:id="rId2974" ref="F2974"/>
    <hyperlink r:id="rId2975" ref="F2975"/>
    <hyperlink r:id="rId2976" ref="F2976"/>
    <hyperlink r:id="rId2977" ref="F2977"/>
    <hyperlink r:id="rId2978" ref="F2978"/>
    <hyperlink r:id="rId2979" ref="F2979"/>
    <hyperlink r:id="rId2980" ref="F2980"/>
    <hyperlink r:id="rId2981" ref="F2981"/>
    <hyperlink r:id="rId2982" ref="F2982"/>
    <hyperlink r:id="rId2983" ref="F2983"/>
    <hyperlink r:id="rId2984" ref="F2984"/>
    <hyperlink r:id="rId2985" ref="F2985"/>
    <hyperlink r:id="rId2986" ref="F2986"/>
    <hyperlink r:id="rId2987" ref="F2987"/>
    <hyperlink r:id="rId2988" ref="F2988"/>
    <hyperlink r:id="rId2989" ref="F2989"/>
    <hyperlink r:id="rId2990" ref="F2990"/>
    <hyperlink r:id="rId2991" ref="F2991"/>
    <hyperlink r:id="rId2992" ref="F2992"/>
    <hyperlink r:id="rId2993" ref="F2993"/>
    <hyperlink r:id="rId2994" ref="F2994"/>
    <hyperlink r:id="rId2995" ref="F2995"/>
    <hyperlink r:id="rId2996" ref="F2996"/>
    <hyperlink r:id="rId2997" ref="F2997"/>
    <hyperlink r:id="rId2998" ref="F2998"/>
    <hyperlink r:id="rId2999" ref="F2999"/>
    <hyperlink r:id="rId3000" ref="F3000"/>
    <hyperlink r:id="rId3001" ref="F3001"/>
    <hyperlink r:id="rId3002" ref="F3002"/>
    <hyperlink r:id="rId3003" ref="F3003"/>
    <hyperlink r:id="rId3004" ref="F3004"/>
    <hyperlink r:id="rId3005" ref="F3005"/>
    <hyperlink r:id="rId3006" ref="F3006"/>
    <hyperlink r:id="rId3007" ref="F3007"/>
    <hyperlink r:id="rId3008" ref="F3008"/>
    <hyperlink r:id="rId3009" ref="F3009"/>
    <hyperlink r:id="rId3010" ref="F3010"/>
    <hyperlink r:id="rId3011" ref="F3011"/>
    <hyperlink r:id="rId3012" ref="F3012"/>
    <hyperlink r:id="rId3013" ref="F3013"/>
    <hyperlink r:id="rId3014" ref="F3014"/>
    <hyperlink r:id="rId3015" ref="F3015"/>
    <hyperlink r:id="rId3016" ref="F3016"/>
    <hyperlink r:id="rId3017" ref="F3017"/>
    <hyperlink r:id="rId3018" ref="F3018"/>
    <hyperlink r:id="rId3019" ref="F3019"/>
    <hyperlink r:id="rId3020" ref="F3020"/>
    <hyperlink r:id="rId3021" ref="F3021"/>
    <hyperlink r:id="rId3022" ref="F3022"/>
    <hyperlink r:id="rId3023" ref="F3023"/>
    <hyperlink r:id="rId3024" ref="F3024"/>
    <hyperlink r:id="rId3025" ref="F3025"/>
    <hyperlink r:id="rId3026" ref="F3026"/>
    <hyperlink r:id="rId3027" ref="F3027"/>
    <hyperlink r:id="rId3028" ref="F3028"/>
    <hyperlink r:id="rId3029" ref="F3029"/>
    <hyperlink r:id="rId3030" ref="F3030"/>
    <hyperlink r:id="rId3031" ref="F3031"/>
    <hyperlink r:id="rId3032" ref="F3032"/>
    <hyperlink r:id="rId3033" ref="F3033"/>
    <hyperlink r:id="rId3034" ref="F3034"/>
    <hyperlink r:id="rId3035" ref="F3035"/>
    <hyperlink r:id="rId3036" ref="F3036"/>
    <hyperlink r:id="rId3037" ref="F3037"/>
    <hyperlink r:id="rId3038" ref="F3038"/>
    <hyperlink r:id="rId3039" ref="F3039"/>
    <hyperlink r:id="rId3040" ref="F3040"/>
    <hyperlink r:id="rId3041" ref="F3041"/>
    <hyperlink r:id="rId3042" ref="F3042"/>
    <hyperlink r:id="rId3043" ref="F3043"/>
    <hyperlink r:id="rId3044" ref="F3044"/>
    <hyperlink r:id="rId3045" ref="F3045"/>
    <hyperlink r:id="rId3046" ref="F3046"/>
    <hyperlink r:id="rId3047" ref="F3047"/>
    <hyperlink r:id="rId3048" ref="F3048"/>
    <hyperlink r:id="rId3049" ref="F3049"/>
    <hyperlink r:id="rId3050" ref="F3050"/>
    <hyperlink r:id="rId3051" ref="F3051"/>
    <hyperlink r:id="rId3052" ref="F3052"/>
    <hyperlink r:id="rId3053" ref="F3053"/>
    <hyperlink r:id="rId3054" ref="F3054"/>
    <hyperlink r:id="rId3055" ref="F3055"/>
    <hyperlink r:id="rId3056" ref="F3056"/>
    <hyperlink r:id="rId3057" ref="F3057"/>
    <hyperlink r:id="rId3058" ref="F3058"/>
    <hyperlink r:id="rId3059" ref="F3059"/>
    <hyperlink r:id="rId3060" ref="F3060"/>
    <hyperlink r:id="rId3061" ref="F3061"/>
    <hyperlink r:id="rId3062" ref="F3062"/>
    <hyperlink r:id="rId3063" ref="F3063"/>
    <hyperlink r:id="rId3064" ref="F3064"/>
    <hyperlink r:id="rId3065" ref="F3065"/>
    <hyperlink r:id="rId3066" ref="F3066"/>
    <hyperlink r:id="rId3067" ref="F3067"/>
    <hyperlink r:id="rId3068" ref="F3068"/>
    <hyperlink r:id="rId3069" ref="F3069"/>
    <hyperlink r:id="rId3070" ref="F3070"/>
    <hyperlink r:id="rId3071" ref="F3071"/>
    <hyperlink r:id="rId3072" ref="F3072"/>
    <hyperlink r:id="rId3073" ref="F3073"/>
    <hyperlink r:id="rId3074" ref="F3074"/>
    <hyperlink r:id="rId3075" ref="F3075"/>
    <hyperlink r:id="rId3076" ref="F3076"/>
    <hyperlink r:id="rId3077" ref="F3077"/>
    <hyperlink r:id="rId3078" ref="F3078"/>
    <hyperlink r:id="rId3079" ref="F3079"/>
    <hyperlink r:id="rId3080" ref="F3080"/>
    <hyperlink r:id="rId3081" ref="F3081"/>
    <hyperlink r:id="rId3082" ref="F3082"/>
    <hyperlink r:id="rId3083" ref="F3083"/>
    <hyperlink r:id="rId3084" ref="F3084"/>
    <hyperlink r:id="rId3085" ref="F3085"/>
    <hyperlink r:id="rId3086" ref="F3086"/>
    <hyperlink r:id="rId3087" ref="F3087"/>
    <hyperlink r:id="rId3088" ref="F3088"/>
    <hyperlink r:id="rId3089" ref="F3089"/>
    <hyperlink r:id="rId3090" ref="F3090"/>
    <hyperlink r:id="rId3091" ref="F3091"/>
    <hyperlink r:id="rId3092" ref="F3092"/>
    <hyperlink r:id="rId3093" ref="F3093"/>
    <hyperlink r:id="rId3094" ref="F3094"/>
    <hyperlink r:id="rId3095" ref="F3095"/>
    <hyperlink r:id="rId3096" ref="F3096"/>
    <hyperlink r:id="rId3097" ref="F3097"/>
    <hyperlink r:id="rId3098" ref="F3098"/>
    <hyperlink r:id="rId3099" ref="F3099"/>
    <hyperlink r:id="rId3100" ref="F3100"/>
    <hyperlink r:id="rId3101" ref="F3101"/>
    <hyperlink r:id="rId3102" ref="F3102"/>
    <hyperlink r:id="rId3103" ref="F3103"/>
    <hyperlink r:id="rId3104" ref="F3104"/>
    <hyperlink r:id="rId3105" ref="F3105"/>
    <hyperlink r:id="rId3106" ref="F3106"/>
    <hyperlink r:id="rId3107" ref="F3107"/>
    <hyperlink r:id="rId3108" ref="F3108"/>
    <hyperlink r:id="rId3109" ref="F3109"/>
    <hyperlink r:id="rId3110" ref="F3110"/>
    <hyperlink r:id="rId3111" ref="F3111"/>
    <hyperlink r:id="rId3112" ref="F3112"/>
    <hyperlink r:id="rId3113" ref="F3113"/>
    <hyperlink r:id="rId3114" ref="F3114"/>
    <hyperlink r:id="rId3115" ref="F3115"/>
    <hyperlink r:id="rId3116" ref="F3116"/>
    <hyperlink r:id="rId3117" ref="F3117"/>
    <hyperlink r:id="rId3118" ref="F3118"/>
    <hyperlink r:id="rId3119" ref="F3119"/>
    <hyperlink r:id="rId3120" ref="F3120"/>
    <hyperlink r:id="rId3121" ref="F3121"/>
    <hyperlink r:id="rId3122" ref="F3122"/>
    <hyperlink r:id="rId3123" ref="F3123"/>
    <hyperlink r:id="rId3124" ref="F3124"/>
    <hyperlink r:id="rId3125" ref="F3125"/>
    <hyperlink r:id="rId3126" ref="F3126"/>
    <hyperlink r:id="rId3127" ref="F3127"/>
    <hyperlink r:id="rId3128" ref="F3128"/>
    <hyperlink r:id="rId3129" ref="F3129"/>
    <hyperlink r:id="rId3130" ref="F3130"/>
    <hyperlink r:id="rId3131" ref="F3131"/>
    <hyperlink r:id="rId3132" ref="F3132"/>
    <hyperlink r:id="rId3133" ref="F3133"/>
    <hyperlink r:id="rId3134" ref="F3134"/>
    <hyperlink r:id="rId3135" ref="F3135"/>
    <hyperlink r:id="rId3136" ref="F3136"/>
    <hyperlink r:id="rId3137" ref="F3137"/>
    <hyperlink r:id="rId3138" ref="F3138"/>
    <hyperlink r:id="rId3139" ref="F3139"/>
    <hyperlink r:id="rId3140" ref="F3140"/>
    <hyperlink r:id="rId3141" ref="F3141"/>
    <hyperlink r:id="rId3142" ref="F3142"/>
    <hyperlink r:id="rId3143" ref="F3143"/>
    <hyperlink r:id="rId3144" ref="F3144"/>
    <hyperlink r:id="rId3145" ref="F3145"/>
    <hyperlink r:id="rId3146" ref="F3146"/>
    <hyperlink r:id="rId3147" ref="F3147"/>
    <hyperlink r:id="rId3148" ref="F3148"/>
    <hyperlink r:id="rId3149" ref="F3149"/>
    <hyperlink r:id="rId3150" ref="F3150"/>
    <hyperlink r:id="rId3151" ref="F3151"/>
    <hyperlink r:id="rId3152" ref="F3152"/>
    <hyperlink r:id="rId3153" ref="F3153"/>
    <hyperlink r:id="rId3154" ref="F3154"/>
    <hyperlink r:id="rId3155" ref="F3155"/>
    <hyperlink r:id="rId3156" ref="F3156"/>
    <hyperlink r:id="rId3157" ref="F3157"/>
    <hyperlink r:id="rId3158" ref="F3158"/>
    <hyperlink r:id="rId3159" ref="F3159"/>
    <hyperlink r:id="rId3160" ref="F3160"/>
    <hyperlink r:id="rId3161" ref="F3161"/>
    <hyperlink r:id="rId3162" ref="F3162"/>
    <hyperlink r:id="rId3163" ref="F3163"/>
    <hyperlink r:id="rId3164" ref="F3164"/>
    <hyperlink r:id="rId3165" ref="F3165"/>
    <hyperlink r:id="rId3166" ref="F3166"/>
    <hyperlink r:id="rId3167" ref="F3167"/>
    <hyperlink r:id="rId3168" ref="F3168"/>
    <hyperlink r:id="rId3169" ref="F3169"/>
    <hyperlink r:id="rId3170" ref="F3170"/>
    <hyperlink r:id="rId3171" ref="F3171"/>
    <hyperlink r:id="rId3172" ref="F3172"/>
    <hyperlink r:id="rId3173" ref="F3173"/>
    <hyperlink r:id="rId3174" ref="F3174"/>
    <hyperlink r:id="rId3175" ref="F3175"/>
    <hyperlink r:id="rId3176" ref="F3176"/>
    <hyperlink r:id="rId3177" ref="F3177"/>
    <hyperlink r:id="rId3178" ref="F3178"/>
    <hyperlink r:id="rId3179" ref="F3179"/>
    <hyperlink r:id="rId3180" ref="F3180"/>
    <hyperlink r:id="rId3181" ref="F3181"/>
    <hyperlink r:id="rId3182" ref="F3182"/>
    <hyperlink r:id="rId3183" ref="F3183"/>
    <hyperlink r:id="rId3184" ref="F3184"/>
    <hyperlink r:id="rId3185" ref="F3185"/>
    <hyperlink r:id="rId3186" ref="F3186"/>
    <hyperlink r:id="rId3187" ref="F3187"/>
    <hyperlink r:id="rId3188" ref="F3188"/>
    <hyperlink r:id="rId3189" ref="F3189"/>
    <hyperlink r:id="rId3190" ref="F3190"/>
    <hyperlink r:id="rId3191" ref="F3191"/>
    <hyperlink r:id="rId3192" ref="F3192"/>
    <hyperlink r:id="rId3193" ref="F3193"/>
    <hyperlink r:id="rId3194" ref="F3194"/>
    <hyperlink r:id="rId3195" ref="F3195"/>
    <hyperlink r:id="rId3196" ref="F3196"/>
    <hyperlink r:id="rId3197" ref="F3197"/>
    <hyperlink r:id="rId3198" ref="F3198"/>
    <hyperlink r:id="rId3199" ref="F3199"/>
    <hyperlink r:id="rId3200" ref="F3200"/>
    <hyperlink r:id="rId3201" ref="F3201"/>
    <hyperlink r:id="rId3202" ref="F3202"/>
    <hyperlink r:id="rId3203" ref="F3203"/>
    <hyperlink r:id="rId3204" ref="F3204"/>
    <hyperlink r:id="rId3205" ref="F3205"/>
    <hyperlink r:id="rId3206" ref="F3206"/>
    <hyperlink r:id="rId3207" ref="F3207"/>
    <hyperlink r:id="rId3208" ref="F3208"/>
    <hyperlink r:id="rId3209" ref="F3209"/>
    <hyperlink r:id="rId3210" ref="F3210"/>
    <hyperlink r:id="rId3211" ref="F3211"/>
    <hyperlink r:id="rId3212" ref="F3212"/>
    <hyperlink r:id="rId3213" ref="F3213"/>
    <hyperlink r:id="rId3214" ref="F3214"/>
    <hyperlink r:id="rId3215" ref="F3215"/>
    <hyperlink r:id="rId3216" ref="F3216"/>
    <hyperlink r:id="rId3217" ref="F3217"/>
    <hyperlink r:id="rId3218" ref="F3218"/>
    <hyperlink r:id="rId3219" ref="F3219"/>
    <hyperlink r:id="rId3220" ref="F3220"/>
    <hyperlink r:id="rId3221" ref="F3221"/>
    <hyperlink r:id="rId3222" ref="F3222"/>
    <hyperlink r:id="rId3223" ref="F3223"/>
    <hyperlink r:id="rId3224" ref="F3224"/>
    <hyperlink r:id="rId3225" ref="F3225"/>
    <hyperlink r:id="rId3226" ref="F3226"/>
    <hyperlink r:id="rId3227" ref="F3227"/>
    <hyperlink r:id="rId3228" ref="F3228"/>
    <hyperlink r:id="rId3229" ref="F3229"/>
    <hyperlink r:id="rId3230" ref="F3230"/>
    <hyperlink r:id="rId3231" ref="F3231"/>
    <hyperlink r:id="rId3232" ref="F3232"/>
    <hyperlink r:id="rId3233" ref="F3233"/>
    <hyperlink r:id="rId3234" ref="F3234"/>
    <hyperlink r:id="rId3235" ref="F3235"/>
    <hyperlink r:id="rId3236" ref="F3236"/>
    <hyperlink r:id="rId3237" ref="F3237"/>
    <hyperlink r:id="rId3238" ref="F3238"/>
    <hyperlink r:id="rId3239" ref="F3239"/>
    <hyperlink r:id="rId3240" ref="F3240"/>
    <hyperlink r:id="rId3241" ref="F3241"/>
    <hyperlink r:id="rId3242" ref="F3242"/>
    <hyperlink r:id="rId3243" ref="F3243"/>
    <hyperlink r:id="rId3244" ref="F3244"/>
    <hyperlink r:id="rId3245" ref="F3245"/>
    <hyperlink r:id="rId3246" ref="F3246"/>
    <hyperlink r:id="rId3247" ref="F3247"/>
    <hyperlink r:id="rId3248" ref="F3248"/>
    <hyperlink r:id="rId3249" ref="F3249"/>
    <hyperlink r:id="rId3250" ref="F3250"/>
    <hyperlink r:id="rId3251" ref="F3251"/>
    <hyperlink r:id="rId3252" ref="F3252"/>
    <hyperlink r:id="rId3253" ref="F3253"/>
    <hyperlink r:id="rId3254" ref="F3254"/>
    <hyperlink r:id="rId3255" ref="F3255"/>
    <hyperlink r:id="rId3256" ref="F3256"/>
    <hyperlink r:id="rId3257" ref="F3257"/>
    <hyperlink r:id="rId3258" ref="F3258"/>
    <hyperlink r:id="rId3259" ref="F3259"/>
    <hyperlink r:id="rId3260" ref="F3260"/>
    <hyperlink r:id="rId3261" ref="F3261"/>
    <hyperlink r:id="rId3262" ref="F3262"/>
    <hyperlink r:id="rId3263" ref="F3263"/>
    <hyperlink r:id="rId3264" ref="F3264"/>
    <hyperlink r:id="rId3265" ref="F3265"/>
    <hyperlink r:id="rId3266" ref="F3266"/>
    <hyperlink r:id="rId3267" ref="F3267"/>
    <hyperlink r:id="rId3268" ref="F3268"/>
    <hyperlink r:id="rId3269" ref="F3269"/>
    <hyperlink r:id="rId3270" ref="F3270"/>
    <hyperlink r:id="rId3271" ref="F3271"/>
    <hyperlink r:id="rId3272" ref="F3272"/>
    <hyperlink r:id="rId3273" ref="F3273"/>
    <hyperlink r:id="rId3274" ref="F3274"/>
    <hyperlink r:id="rId3275" ref="F3275"/>
    <hyperlink r:id="rId3276" ref="F3276"/>
    <hyperlink r:id="rId3277" ref="F3277"/>
    <hyperlink r:id="rId3278" ref="F3278"/>
    <hyperlink r:id="rId3279" ref="F3279"/>
    <hyperlink r:id="rId3280" ref="F3280"/>
    <hyperlink r:id="rId3281" ref="F3281"/>
    <hyperlink r:id="rId3282" ref="F3282"/>
    <hyperlink r:id="rId3283" ref="F3283"/>
    <hyperlink r:id="rId3284" ref="F3284"/>
    <hyperlink r:id="rId3285" ref="F3285"/>
    <hyperlink r:id="rId3286" ref="F3286"/>
    <hyperlink r:id="rId3287" ref="F3287"/>
    <hyperlink r:id="rId3288" ref="F3288"/>
    <hyperlink r:id="rId3289" ref="F3289"/>
    <hyperlink r:id="rId3290" ref="F3290"/>
    <hyperlink r:id="rId3291" ref="F3291"/>
    <hyperlink r:id="rId3292" ref="F3292"/>
    <hyperlink r:id="rId3293" ref="F3293"/>
    <hyperlink r:id="rId3294" ref="F3294"/>
    <hyperlink r:id="rId3295" ref="F3295"/>
    <hyperlink r:id="rId3296" ref="F3296"/>
    <hyperlink r:id="rId3297" ref="F3297"/>
    <hyperlink r:id="rId3298" ref="F3298"/>
    <hyperlink r:id="rId3299" ref="F3299"/>
    <hyperlink r:id="rId3300" ref="F3300"/>
    <hyperlink r:id="rId3301" ref="F3301"/>
    <hyperlink r:id="rId3302" ref="F3302"/>
    <hyperlink r:id="rId3303" ref="F3303"/>
    <hyperlink r:id="rId3304" ref="F3304"/>
    <hyperlink r:id="rId3305" ref="F3305"/>
    <hyperlink r:id="rId3306" ref="F3306"/>
    <hyperlink r:id="rId3307" ref="F3307"/>
    <hyperlink r:id="rId3308" ref="F3308"/>
    <hyperlink r:id="rId3309" ref="F3309"/>
    <hyperlink r:id="rId3310" ref="F3310"/>
    <hyperlink r:id="rId3311" ref="F3311"/>
    <hyperlink r:id="rId3312" ref="F3312"/>
    <hyperlink r:id="rId3313" ref="F3313"/>
    <hyperlink r:id="rId3314" ref="F3314"/>
    <hyperlink r:id="rId3315" ref="F3315"/>
    <hyperlink r:id="rId3316" ref="F3316"/>
    <hyperlink r:id="rId3317" ref="F3317"/>
    <hyperlink r:id="rId3318" ref="F3318"/>
    <hyperlink r:id="rId3319" ref="F3319"/>
    <hyperlink r:id="rId3320" ref="F3320"/>
    <hyperlink r:id="rId3321" ref="F3321"/>
    <hyperlink r:id="rId3322" ref="F3322"/>
    <hyperlink r:id="rId3323" ref="F3323"/>
    <hyperlink r:id="rId3324" ref="F3324"/>
    <hyperlink r:id="rId3325" ref="F3325"/>
    <hyperlink r:id="rId3326" ref="F3326"/>
    <hyperlink r:id="rId3327" ref="F3327"/>
    <hyperlink r:id="rId3328" ref="F3328"/>
    <hyperlink r:id="rId3329" ref="F3329"/>
    <hyperlink r:id="rId3330" ref="F3330"/>
    <hyperlink r:id="rId3331" ref="F3331"/>
    <hyperlink r:id="rId3332" ref="F3332"/>
    <hyperlink r:id="rId3333" ref="F3333"/>
    <hyperlink r:id="rId3334" ref="F3334"/>
    <hyperlink r:id="rId3335" ref="F3335"/>
    <hyperlink r:id="rId3336" ref="F3336"/>
    <hyperlink r:id="rId3337" ref="F3337"/>
    <hyperlink r:id="rId3338" ref="F3338"/>
    <hyperlink r:id="rId3339" ref="F3339"/>
    <hyperlink r:id="rId3340" ref="F3340"/>
    <hyperlink r:id="rId3341" ref="F3341"/>
    <hyperlink r:id="rId3342" ref="F3342"/>
    <hyperlink r:id="rId3343" ref="F3343"/>
    <hyperlink r:id="rId3344" ref="F3344"/>
    <hyperlink r:id="rId3345" ref="F3345"/>
    <hyperlink r:id="rId3346" ref="F3346"/>
    <hyperlink r:id="rId3347" ref="F3347"/>
    <hyperlink r:id="rId3348" ref="F3348"/>
    <hyperlink r:id="rId3349" ref="F3349"/>
    <hyperlink r:id="rId3350" ref="F3350"/>
    <hyperlink r:id="rId3351" ref="F3351"/>
    <hyperlink r:id="rId3352" ref="F3352"/>
    <hyperlink r:id="rId3353" ref="F3353"/>
    <hyperlink r:id="rId3354" ref="F3354"/>
    <hyperlink r:id="rId3355" ref="F3355"/>
    <hyperlink r:id="rId3356" ref="F3356"/>
    <hyperlink r:id="rId3357" ref="F3357"/>
    <hyperlink r:id="rId3358" ref="F3358"/>
    <hyperlink r:id="rId3359" ref="F3359"/>
    <hyperlink r:id="rId3360" ref="F3360"/>
    <hyperlink r:id="rId3361" ref="F3361"/>
    <hyperlink r:id="rId3362" ref="F3362"/>
    <hyperlink r:id="rId3363" ref="F3363"/>
    <hyperlink r:id="rId3364" ref="F3364"/>
    <hyperlink r:id="rId3365" ref="F3365"/>
    <hyperlink r:id="rId3366" ref="F3366"/>
    <hyperlink r:id="rId3367" ref="F3367"/>
    <hyperlink r:id="rId3368" ref="F3368"/>
    <hyperlink r:id="rId3369" ref="F3369"/>
    <hyperlink r:id="rId3370" ref="F3370"/>
    <hyperlink r:id="rId3371" ref="F3371"/>
    <hyperlink r:id="rId3372" ref="F3372"/>
    <hyperlink r:id="rId3373" ref="F3373"/>
    <hyperlink r:id="rId3374" ref="F3374"/>
    <hyperlink r:id="rId3375" ref="F3375"/>
    <hyperlink r:id="rId3376" ref="F3376"/>
    <hyperlink r:id="rId3377" ref="F3377"/>
    <hyperlink r:id="rId3378" ref="F3378"/>
    <hyperlink r:id="rId3379" ref="F3379"/>
    <hyperlink r:id="rId3380" ref="F3380"/>
    <hyperlink r:id="rId3381" ref="F3381"/>
    <hyperlink r:id="rId3382" ref="F3382"/>
    <hyperlink r:id="rId3383" ref="F3383"/>
    <hyperlink r:id="rId3384" ref="F3384"/>
    <hyperlink r:id="rId3385" ref="F3385"/>
    <hyperlink r:id="rId3386" ref="F3386"/>
    <hyperlink r:id="rId3387" ref="F3387"/>
    <hyperlink r:id="rId3388" ref="F3388"/>
    <hyperlink r:id="rId3389" ref="F3389"/>
    <hyperlink r:id="rId3390" ref="F3390"/>
    <hyperlink r:id="rId3391" ref="F3391"/>
    <hyperlink r:id="rId3392" ref="F3392"/>
    <hyperlink r:id="rId3393" ref="F3393"/>
    <hyperlink r:id="rId3394" ref="F3394"/>
    <hyperlink r:id="rId3395" ref="F3395"/>
    <hyperlink r:id="rId3396" ref="F3396"/>
    <hyperlink r:id="rId3397" ref="F3397"/>
    <hyperlink r:id="rId3398" ref="F3398"/>
    <hyperlink r:id="rId3399" ref="F3399"/>
    <hyperlink r:id="rId3400" ref="F3400"/>
    <hyperlink r:id="rId3401" ref="F3401"/>
    <hyperlink r:id="rId3402" ref="F3402"/>
    <hyperlink r:id="rId3403" ref="F3403"/>
    <hyperlink r:id="rId3404" ref="F3404"/>
    <hyperlink r:id="rId3405" ref="F3405"/>
    <hyperlink r:id="rId3406" ref="F3406"/>
    <hyperlink r:id="rId3407" ref="F3407"/>
    <hyperlink r:id="rId3408" ref="F3408"/>
    <hyperlink r:id="rId3409" ref="F3409"/>
    <hyperlink r:id="rId3410" ref="F3410"/>
    <hyperlink r:id="rId3411" ref="F3411"/>
    <hyperlink r:id="rId3412" ref="F3412"/>
    <hyperlink r:id="rId3413" ref="F3413"/>
    <hyperlink r:id="rId3414" ref="F3414"/>
    <hyperlink r:id="rId3415" ref="F3415"/>
    <hyperlink r:id="rId3416" ref="F3416"/>
    <hyperlink r:id="rId3417" ref="F3417"/>
    <hyperlink r:id="rId3418" ref="F3418"/>
    <hyperlink r:id="rId3419" ref="F3419"/>
    <hyperlink r:id="rId3420" ref="F3420"/>
    <hyperlink r:id="rId3421" ref="F3421"/>
    <hyperlink r:id="rId3422" ref="F3422"/>
    <hyperlink r:id="rId3423" ref="F3423"/>
    <hyperlink r:id="rId3424" ref="F3424"/>
    <hyperlink r:id="rId3425" ref="F3425"/>
    <hyperlink r:id="rId3426" ref="F3426"/>
    <hyperlink r:id="rId3427" ref="F3427"/>
    <hyperlink r:id="rId3428" ref="F3428"/>
    <hyperlink r:id="rId3429" ref="F3429"/>
    <hyperlink r:id="rId3430" ref="F3430"/>
    <hyperlink r:id="rId3431" ref="F3431"/>
    <hyperlink r:id="rId3432" ref="F3432"/>
    <hyperlink r:id="rId3433" ref="F3433"/>
    <hyperlink r:id="rId3434" ref="F3434"/>
    <hyperlink r:id="rId3435" ref="F3435"/>
    <hyperlink r:id="rId3436" ref="F3436"/>
    <hyperlink r:id="rId3437" ref="F3437"/>
    <hyperlink r:id="rId3438" ref="F3438"/>
    <hyperlink r:id="rId3439" ref="F3439"/>
    <hyperlink r:id="rId3440" ref="F3440"/>
    <hyperlink r:id="rId3441" ref="F3441"/>
    <hyperlink r:id="rId3442" ref="F3442"/>
    <hyperlink r:id="rId3443" ref="F3443"/>
    <hyperlink r:id="rId3444" ref="F3444"/>
    <hyperlink r:id="rId3445" ref="F3445"/>
    <hyperlink r:id="rId3446" ref="F3446"/>
    <hyperlink r:id="rId3447" ref="F3447"/>
    <hyperlink r:id="rId3448" ref="F3448"/>
    <hyperlink r:id="rId3449" ref="F3449"/>
    <hyperlink r:id="rId3450" ref="F3450"/>
    <hyperlink r:id="rId3451" ref="F3451"/>
    <hyperlink r:id="rId3452" ref="F3452"/>
    <hyperlink r:id="rId3453" ref="F3453"/>
    <hyperlink r:id="rId3454" ref="F3454"/>
    <hyperlink r:id="rId3455" ref="F3455"/>
    <hyperlink r:id="rId3456" ref="F3456"/>
    <hyperlink r:id="rId3457" ref="F3457"/>
    <hyperlink r:id="rId3458" ref="F3458"/>
    <hyperlink r:id="rId3459" ref="F3459"/>
    <hyperlink r:id="rId3460" ref="F3460"/>
    <hyperlink r:id="rId3461" ref="F3461"/>
    <hyperlink r:id="rId3462" ref="F3462"/>
    <hyperlink r:id="rId3463" ref="F3463"/>
    <hyperlink r:id="rId3464" ref="F3464"/>
    <hyperlink r:id="rId3465" ref="F3465"/>
    <hyperlink r:id="rId3466" ref="F3466"/>
    <hyperlink r:id="rId3467" ref="F3467"/>
    <hyperlink r:id="rId3468" ref="F3468"/>
    <hyperlink r:id="rId3469" ref="F3469"/>
    <hyperlink r:id="rId3470" ref="F3470"/>
    <hyperlink r:id="rId3471" ref="F3471"/>
    <hyperlink r:id="rId3472" ref="F3472"/>
    <hyperlink r:id="rId3473" ref="F3473"/>
    <hyperlink r:id="rId3474" ref="F3474"/>
    <hyperlink r:id="rId3475" ref="F3475"/>
    <hyperlink r:id="rId3476" ref="F3476"/>
    <hyperlink r:id="rId3477" ref="F3477"/>
    <hyperlink r:id="rId3478" ref="F3478"/>
    <hyperlink r:id="rId3479" ref="F3479"/>
    <hyperlink r:id="rId3480" ref="F3480"/>
    <hyperlink r:id="rId3481" ref="F3481"/>
    <hyperlink r:id="rId3482" ref="F3482"/>
    <hyperlink r:id="rId3483" ref="F3483"/>
    <hyperlink r:id="rId3484" ref="F3484"/>
    <hyperlink r:id="rId3485" ref="F3485"/>
    <hyperlink r:id="rId3486" ref="F3486"/>
    <hyperlink r:id="rId3487" ref="F3487"/>
    <hyperlink r:id="rId3488" ref="F3488"/>
    <hyperlink r:id="rId3489" ref="F3489"/>
    <hyperlink r:id="rId3490" ref="F3490"/>
    <hyperlink r:id="rId3491" ref="F3491"/>
    <hyperlink r:id="rId3492" ref="F3492"/>
    <hyperlink r:id="rId3493" ref="F3493"/>
    <hyperlink r:id="rId3494" ref="F3494"/>
    <hyperlink r:id="rId3495" ref="F3495"/>
    <hyperlink r:id="rId3496" ref="F3496"/>
    <hyperlink r:id="rId3497" ref="F3497"/>
    <hyperlink r:id="rId3498" ref="F3498"/>
    <hyperlink r:id="rId3499" ref="F3499"/>
    <hyperlink r:id="rId3500" ref="F3500"/>
    <hyperlink r:id="rId3501" ref="F3501"/>
    <hyperlink r:id="rId3502" ref="F3502"/>
    <hyperlink r:id="rId3503" ref="F3503"/>
    <hyperlink r:id="rId3504" ref="F3504"/>
    <hyperlink r:id="rId3505" ref="F3505"/>
    <hyperlink r:id="rId3506" ref="F3506"/>
    <hyperlink r:id="rId3507" ref="F3507"/>
    <hyperlink r:id="rId3508" ref="F3508"/>
    <hyperlink r:id="rId3509" ref="F3509"/>
    <hyperlink r:id="rId3510" ref="F3510"/>
    <hyperlink r:id="rId3511" ref="F3511"/>
    <hyperlink r:id="rId3512" ref="F3512"/>
    <hyperlink r:id="rId3513" ref="F3513"/>
    <hyperlink r:id="rId3514" ref="F3514"/>
    <hyperlink r:id="rId3515" ref="F3515"/>
    <hyperlink r:id="rId3516" ref="F3516"/>
    <hyperlink r:id="rId3517" ref="F3517"/>
    <hyperlink r:id="rId3518" ref="F3518"/>
    <hyperlink r:id="rId3519" ref="F3519"/>
    <hyperlink r:id="rId3520" ref="F3520"/>
    <hyperlink r:id="rId3521" ref="F3521"/>
    <hyperlink r:id="rId3522" ref="F3522"/>
    <hyperlink r:id="rId3523" ref="F3523"/>
    <hyperlink r:id="rId3524" ref="F3524"/>
    <hyperlink r:id="rId3525" ref="F3525"/>
    <hyperlink r:id="rId3526" ref="F3526"/>
    <hyperlink r:id="rId3527" ref="F3527"/>
    <hyperlink r:id="rId3528" ref="F3528"/>
    <hyperlink r:id="rId3529" ref="F3529"/>
    <hyperlink r:id="rId3530" ref="F3530"/>
    <hyperlink r:id="rId3531" ref="F3531"/>
    <hyperlink r:id="rId3532" ref="F3532"/>
    <hyperlink r:id="rId3533" ref="F3533"/>
    <hyperlink r:id="rId3534" ref="F3534"/>
    <hyperlink r:id="rId3535" ref="F3535"/>
    <hyperlink r:id="rId3536" ref="F3536"/>
    <hyperlink r:id="rId3537" ref="F3537"/>
    <hyperlink r:id="rId3538" ref="F3538"/>
    <hyperlink r:id="rId3539" ref="F3539"/>
    <hyperlink r:id="rId3540" ref="F3540"/>
    <hyperlink r:id="rId3541" ref="F3541"/>
    <hyperlink r:id="rId3542" ref="F3542"/>
    <hyperlink r:id="rId3543" ref="F3543"/>
    <hyperlink r:id="rId3544" ref="F3544"/>
    <hyperlink r:id="rId3545" ref="F3545"/>
    <hyperlink r:id="rId3546" ref="F3546"/>
    <hyperlink r:id="rId3547" ref="F3547"/>
    <hyperlink r:id="rId3548" ref="F3548"/>
    <hyperlink r:id="rId3549" ref="F3549"/>
    <hyperlink r:id="rId3550" ref="F3550"/>
    <hyperlink r:id="rId3551" ref="F3551"/>
    <hyperlink r:id="rId3552" ref="F3552"/>
    <hyperlink r:id="rId3553" ref="F3553"/>
    <hyperlink r:id="rId3554" ref="F3554"/>
    <hyperlink r:id="rId3555" ref="F3555"/>
    <hyperlink r:id="rId3556" ref="F3556"/>
    <hyperlink r:id="rId3557" ref="F3557"/>
    <hyperlink r:id="rId3558" ref="F3558"/>
    <hyperlink r:id="rId3559" ref="F3559"/>
    <hyperlink r:id="rId3560" ref="F3560"/>
    <hyperlink r:id="rId3561" ref="F3561"/>
    <hyperlink r:id="rId3562" ref="F3562"/>
    <hyperlink r:id="rId3563" ref="F3563"/>
    <hyperlink r:id="rId3564" ref="F3564"/>
    <hyperlink r:id="rId3565" ref="F3565"/>
    <hyperlink r:id="rId3566" ref="F3566"/>
    <hyperlink r:id="rId3567" ref="F3567"/>
    <hyperlink r:id="rId3568" ref="F3568"/>
    <hyperlink r:id="rId3569" ref="F3569"/>
    <hyperlink r:id="rId3570" ref="F3570"/>
    <hyperlink r:id="rId3571" ref="F3571"/>
    <hyperlink r:id="rId3572" ref="F3572"/>
    <hyperlink r:id="rId3573" ref="F3573"/>
    <hyperlink r:id="rId3574" ref="F3574"/>
    <hyperlink r:id="rId3575" ref="F3575"/>
    <hyperlink r:id="rId3576" ref="F3576"/>
    <hyperlink r:id="rId3577" ref="F3577"/>
    <hyperlink r:id="rId3578" ref="F3578"/>
    <hyperlink r:id="rId3579" ref="F3579"/>
    <hyperlink r:id="rId3580" ref="F3580"/>
    <hyperlink r:id="rId3581" ref="F3581"/>
    <hyperlink r:id="rId3582" ref="F3582"/>
    <hyperlink r:id="rId3583" ref="F3583"/>
    <hyperlink r:id="rId3584" ref="F3584"/>
    <hyperlink r:id="rId3585" ref="F3585"/>
    <hyperlink r:id="rId3586" ref="F3586"/>
    <hyperlink r:id="rId3587" ref="F3587"/>
    <hyperlink r:id="rId3588" ref="F3588"/>
    <hyperlink r:id="rId3589" ref="F3589"/>
    <hyperlink r:id="rId3590" ref="F3590"/>
    <hyperlink r:id="rId3591" ref="F3591"/>
    <hyperlink r:id="rId3592" ref="F3592"/>
    <hyperlink r:id="rId3593" ref="F3593"/>
    <hyperlink r:id="rId3594" ref="F3594"/>
    <hyperlink r:id="rId3595" ref="F3595"/>
    <hyperlink r:id="rId3596" ref="F3596"/>
    <hyperlink r:id="rId3597" ref="F3597"/>
    <hyperlink r:id="rId3598" ref="F3598"/>
    <hyperlink r:id="rId3599" ref="F3599"/>
    <hyperlink r:id="rId3600" ref="F3600"/>
    <hyperlink r:id="rId3601" ref="F3601"/>
    <hyperlink r:id="rId3602" ref="F3602"/>
    <hyperlink r:id="rId3603" ref="F3603"/>
    <hyperlink r:id="rId3604" ref="F3604"/>
    <hyperlink r:id="rId3605" ref="F3605"/>
    <hyperlink r:id="rId3606" ref="F3606"/>
    <hyperlink r:id="rId3607" ref="F3607"/>
    <hyperlink r:id="rId3608" ref="F3608"/>
    <hyperlink r:id="rId3609" ref="F3609"/>
    <hyperlink r:id="rId3610" ref="F3610"/>
    <hyperlink r:id="rId3611" ref="F3611"/>
    <hyperlink r:id="rId3612" ref="F3612"/>
    <hyperlink r:id="rId3613" ref="F3613"/>
    <hyperlink r:id="rId3614" ref="F3614"/>
    <hyperlink r:id="rId3615" ref="F3615"/>
    <hyperlink r:id="rId3616" ref="F3616"/>
    <hyperlink r:id="rId3617" ref="F3617"/>
    <hyperlink r:id="rId3618" ref="F3618"/>
    <hyperlink r:id="rId3619" ref="F3619"/>
    <hyperlink r:id="rId3620" ref="F3620"/>
    <hyperlink r:id="rId3621" ref="F3621"/>
    <hyperlink r:id="rId3622" ref="F3622"/>
    <hyperlink r:id="rId3623" ref="F3623"/>
    <hyperlink r:id="rId3624" ref="F3624"/>
    <hyperlink r:id="rId3625" ref="F3625"/>
    <hyperlink r:id="rId3626" ref="F3626"/>
    <hyperlink r:id="rId3627" ref="F3627"/>
    <hyperlink r:id="rId3628" ref="F3628"/>
    <hyperlink r:id="rId3629" ref="F3629"/>
    <hyperlink r:id="rId3630" ref="F3630"/>
    <hyperlink r:id="rId3631" ref="F3631"/>
    <hyperlink r:id="rId3632" ref="F3632"/>
    <hyperlink r:id="rId3633" ref="F3633"/>
    <hyperlink r:id="rId3634" ref="F3634"/>
    <hyperlink r:id="rId3635" ref="F3635"/>
    <hyperlink r:id="rId3636" ref="F3636"/>
    <hyperlink r:id="rId3637" ref="F3637"/>
    <hyperlink r:id="rId3638" ref="F3638"/>
    <hyperlink r:id="rId3639" ref="F3639"/>
    <hyperlink r:id="rId3640" ref="F3640"/>
    <hyperlink r:id="rId3641" ref="F3641"/>
    <hyperlink r:id="rId3642" ref="F3642"/>
    <hyperlink r:id="rId3643" ref="F3643"/>
    <hyperlink r:id="rId3644" ref="F3644"/>
    <hyperlink r:id="rId3645" ref="F3645"/>
    <hyperlink r:id="rId3646" ref="F3646"/>
    <hyperlink r:id="rId3647" ref="F3647"/>
    <hyperlink r:id="rId3648" ref="F3648"/>
    <hyperlink r:id="rId3649" ref="F3649"/>
    <hyperlink r:id="rId3650" ref="F3650"/>
    <hyperlink r:id="rId3651" ref="F3651"/>
    <hyperlink r:id="rId3652" ref="F3652"/>
    <hyperlink r:id="rId3653" ref="F3653"/>
    <hyperlink r:id="rId3654" ref="F3654"/>
    <hyperlink r:id="rId3655" ref="F3655"/>
    <hyperlink r:id="rId3656" ref="F3656"/>
    <hyperlink r:id="rId3657" ref="F3657"/>
    <hyperlink r:id="rId3658" ref="F3658"/>
    <hyperlink r:id="rId3659" ref="F3659"/>
    <hyperlink r:id="rId3660" ref="F3660"/>
    <hyperlink r:id="rId3661" ref="F3661"/>
    <hyperlink r:id="rId3662" ref="F3662"/>
    <hyperlink r:id="rId3663" ref="F3663"/>
    <hyperlink r:id="rId3664" ref="F3664"/>
    <hyperlink r:id="rId3665" ref="F3665"/>
    <hyperlink r:id="rId3666" ref="F3666"/>
    <hyperlink r:id="rId3667" ref="F3667"/>
    <hyperlink r:id="rId3668" ref="F3668"/>
    <hyperlink r:id="rId3669" ref="F3669"/>
    <hyperlink r:id="rId3670" ref="F3670"/>
    <hyperlink r:id="rId3671" ref="F3671"/>
    <hyperlink r:id="rId3672" ref="F3672"/>
    <hyperlink r:id="rId3673" ref="F3673"/>
    <hyperlink r:id="rId3674" ref="F3674"/>
    <hyperlink r:id="rId3675" ref="F3675"/>
    <hyperlink r:id="rId3676" ref="F3676"/>
    <hyperlink r:id="rId3677" ref="F3677"/>
    <hyperlink r:id="rId3678" ref="F3678"/>
    <hyperlink r:id="rId3679" ref="F3679"/>
    <hyperlink r:id="rId3680" ref="F3680"/>
    <hyperlink r:id="rId3681" ref="F3681"/>
    <hyperlink r:id="rId3682" ref="F3682"/>
    <hyperlink r:id="rId3683" ref="F3683"/>
    <hyperlink r:id="rId3684" ref="F3684"/>
    <hyperlink r:id="rId3685" ref="F3685"/>
    <hyperlink r:id="rId3686" ref="F3686"/>
    <hyperlink r:id="rId3687" ref="F3687"/>
    <hyperlink r:id="rId3688" ref="F3688"/>
    <hyperlink r:id="rId3689" ref="F3689"/>
    <hyperlink r:id="rId3690" ref="F3690"/>
    <hyperlink r:id="rId3691" ref="F3691"/>
    <hyperlink r:id="rId3692" ref="F3692"/>
    <hyperlink r:id="rId3693" ref="F3693"/>
    <hyperlink r:id="rId3694" ref="F3694"/>
    <hyperlink r:id="rId3695" ref="F3695"/>
    <hyperlink r:id="rId3696" ref="F3696"/>
    <hyperlink r:id="rId3697" ref="F3697"/>
    <hyperlink r:id="rId3698" ref="F3698"/>
    <hyperlink r:id="rId3699" ref="F3699"/>
    <hyperlink r:id="rId3700" ref="F3700"/>
    <hyperlink r:id="rId3701" ref="F3701"/>
    <hyperlink r:id="rId3702" ref="F3702"/>
    <hyperlink r:id="rId3703" ref="F3703"/>
    <hyperlink r:id="rId3704" ref="F3704"/>
    <hyperlink r:id="rId3705" ref="F3705"/>
    <hyperlink r:id="rId3706" ref="F3706"/>
    <hyperlink r:id="rId3707" ref="F3707"/>
    <hyperlink r:id="rId3708" ref="F3708"/>
    <hyperlink r:id="rId3709" ref="F3709"/>
    <hyperlink r:id="rId3710" ref="F3710"/>
    <hyperlink r:id="rId3711" ref="F3711"/>
    <hyperlink r:id="rId3712" ref="F3712"/>
    <hyperlink r:id="rId3713" ref="F3713"/>
    <hyperlink r:id="rId3714" ref="F3714"/>
    <hyperlink r:id="rId3715" ref="F3715"/>
    <hyperlink r:id="rId3716" ref="F3716"/>
    <hyperlink r:id="rId3717" ref="F3717"/>
    <hyperlink r:id="rId3718" ref="F3718"/>
    <hyperlink r:id="rId3719" ref="F3719"/>
    <hyperlink r:id="rId3720" ref="F3720"/>
    <hyperlink r:id="rId3721" ref="F3721"/>
    <hyperlink r:id="rId3722" ref="F3722"/>
    <hyperlink r:id="rId3723" ref="F3723"/>
    <hyperlink r:id="rId3724" ref="F3724"/>
    <hyperlink r:id="rId3725" ref="F3725"/>
    <hyperlink r:id="rId3726" ref="F3726"/>
    <hyperlink r:id="rId3727" ref="F3727"/>
    <hyperlink r:id="rId3728" ref="F3728"/>
    <hyperlink r:id="rId3729" ref="F3729"/>
    <hyperlink r:id="rId3730" ref="F3730"/>
    <hyperlink r:id="rId3731" ref="F3731"/>
    <hyperlink r:id="rId3732" ref="F3732"/>
    <hyperlink r:id="rId3733" ref="F3733"/>
    <hyperlink r:id="rId3734" ref="F3734"/>
    <hyperlink r:id="rId3735" ref="F3735"/>
    <hyperlink r:id="rId3736" ref="F3736"/>
    <hyperlink r:id="rId3737" ref="F3737"/>
    <hyperlink r:id="rId3738" ref="F3738"/>
    <hyperlink r:id="rId3739" ref="F3739"/>
    <hyperlink r:id="rId3740" ref="F3740"/>
    <hyperlink r:id="rId3741" ref="F3741"/>
    <hyperlink r:id="rId3742" ref="F3742"/>
    <hyperlink r:id="rId3743" ref="F3743"/>
    <hyperlink r:id="rId3744" ref="F3744"/>
    <hyperlink r:id="rId3745" ref="F3745"/>
    <hyperlink r:id="rId3746" ref="F3746"/>
    <hyperlink r:id="rId3747" ref="F3747"/>
    <hyperlink r:id="rId3748" ref="F3748"/>
    <hyperlink r:id="rId3749" ref="F3749"/>
    <hyperlink r:id="rId3750" ref="F3750"/>
    <hyperlink r:id="rId3751" ref="F3751"/>
    <hyperlink r:id="rId3752" ref="F3752"/>
    <hyperlink r:id="rId3753" ref="F3753"/>
    <hyperlink r:id="rId3754" ref="F3754"/>
    <hyperlink r:id="rId3755" ref="F3755"/>
    <hyperlink r:id="rId3756" ref="F3756"/>
    <hyperlink r:id="rId3757" ref="F3757"/>
    <hyperlink r:id="rId3758" ref="F3758"/>
    <hyperlink r:id="rId3759" ref="F3759"/>
    <hyperlink r:id="rId3760" ref="F3760"/>
    <hyperlink r:id="rId3761" ref="F3761"/>
    <hyperlink r:id="rId3762" ref="F3762"/>
    <hyperlink r:id="rId3763" ref="F3763"/>
    <hyperlink r:id="rId3764" ref="F3764"/>
    <hyperlink r:id="rId3765" ref="F3765"/>
    <hyperlink r:id="rId3766" ref="F3766"/>
    <hyperlink r:id="rId3767" ref="F3767"/>
    <hyperlink r:id="rId3768" ref="F3768"/>
    <hyperlink r:id="rId3769" ref="F3769"/>
    <hyperlink r:id="rId3770" ref="F3770"/>
    <hyperlink r:id="rId3771" ref="F3771"/>
    <hyperlink r:id="rId3772" ref="F3772"/>
    <hyperlink r:id="rId3773" ref="F3773"/>
    <hyperlink r:id="rId3774" ref="F3774"/>
    <hyperlink r:id="rId3775" ref="F3775"/>
    <hyperlink r:id="rId3776" ref="F3776"/>
    <hyperlink r:id="rId3777" ref="F3777"/>
    <hyperlink r:id="rId3778" ref="F3778"/>
    <hyperlink r:id="rId3779" ref="F3779"/>
    <hyperlink r:id="rId3780" ref="F3780"/>
    <hyperlink r:id="rId3781" ref="F3781"/>
    <hyperlink r:id="rId3782" ref="F3782"/>
    <hyperlink r:id="rId3783" ref="F3783"/>
    <hyperlink r:id="rId3784" ref="F3784"/>
    <hyperlink r:id="rId3785" ref="F3785"/>
    <hyperlink r:id="rId3786" ref="F3786"/>
    <hyperlink r:id="rId3787" ref="F3787"/>
    <hyperlink r:id="rId3788" ref="F3788"/>
    <hyperlink r:id="rId3789" ref="F3789"/>
    <hyperlink r:id="rId3790" ref="F3790"/>
    <hyperlink r:id="rId3791" ref="F3791"/>
    <hyperlink r:id="rId3792" ref="F3792"/>
    <hyperlink r:id="rId3793" ref="F3793"/>
    <hyperlink r:id="rId3794" ref="F3794"/>
    <hyperlink r:id="rId3795" ref="F3795"/>
    <hyperlink r:id="rId3796" ref="F3796"/>
    <hyperlink r:id="rId3797" ref="F3797"/>
    <hyperlink r:id="rId3798" ref="F3798"/>
    <hyperlink r:id="rId3799" ref="F3799"/>
    <hyperlink r:id="rId3800" ref="F3800"/>
    <hyperlink r:id="rId3801" ref="F3801"/>
    <hyperlink r:id="rId3802" ref="F3802"/>
    <hyperlink r:id="rId3803" ref="F3803"/>
    <hyperlink r:id="rId3804" ref="F3804"/>
    <hyperlink r:id="rId3805" ref="F3805"/>
    <hyperlink r:id="rId3806" ref="F3806"/>
    <hyperlink r:id="rId3807" ref="F3807"/>
    <hyperlink r:id="rId3808" ref="F3808"/>
    <hyperlink r:id="rId3809" ref="F3809"/>
    <hyperlink r:id="rId3810" ref="F3810"/>
    <hyperlink r:id="rId3811" ref="F3811"/>
    <hyperlink r:id="rId3812" ref="F3812"/>
    <hyperlink r:id="rId3813" ref="F3813"/>
    <hyperlink r:id="rId3814" ref="F3814"/>
    <hyperlink r:id="rId3815" ref="F3815"/>
    <hyperlink r:id="rId3816" ref="F3816"/>
    <hyperlink r:id="rId3817" ref="F3817"/>
    <hyperlink r:id="rId3818" ref="F3818"/>
    <hyperlink r:id="rId3819" ref="F3819"/>
    <hyperlink r:id="rId3820" ref="F3820"/>
    <hyperlink r:id="rId3821" ref="F3821"/>
    <hyperlink r:id="rId3822" ref="F3822"/>
    <hyperlink r:id="rId3823" ref="F3823"/>
    <hyperlink r:id="rId3824" ref="F3824"/>
    <hyperlink r:id="rId3825" ref="F3825"/>
    <hyperlink r:id="rId3826" ref="F3826"/>
    <hyperlink r:id="rId3827" ref="F3827"/>
    <hyperlink r:id="rId3828" ref="F3828"/>
    <hyperlink r:id="rId3829" ref="F3829"/>
    <hyperlink r:id="rId3830" ref="F3830"/>
    <hyperlink r:id="rId3831" ref="F3831"/>
    <hyperlink r:id="rId3832" ref="F3832"/>
    <hyperlink r:id="rId3833" ref="F3833"/>
    <hyperlink r:id="rId3834" ref="F3834"/>
    <hyperlink r:id="rId3835" ref="F3835"/>
    <hyperlink r:id="rId3836" ref="F3836"/>
    <hyperlink r:id="rId3837" ref="F3837"/>
    <hyperlink r:id="rId3838" ref="F3838"/>
    <hyperlink r:id="rId3839" ref="F3839"/>
    <hyperlink r:id="rId3840" ref="F3840"/>
    <hyperlink r:id="rId3841" ref="F3841"/>
    <hyperlink r:id="rId3842" ref="F3842"/>
    <hyperlink r:id="rId3843" ref="F3843"/>
    <hyperlink r:id="rId3844" ref="F3844"/>
    <hyperlink r:id="rId3845" ref="F3845"/>
    <hyperlink r:id="rId3846" ref="F3846"/>
    <hyperlink r:id="rId3847" ref="F3847"/>
    <hyperlink r:id="rId3848" ref="F3848"/>
    <hyperlink r:id="rId3849" ref="F3849"/>
    <hyperlink r:id="rId3850" ref="F3850"/>
    <hyperlink r:id="rId3851" ref="F3851"/>
    <hyperlink r:id="rId3852" ref="F3852"/>
    <hyperlink r:id="rId3853" ref="F3853"/>
    <hyperlink r:id="rId3854" ref="F3854"/>
    <hyperlink r:id="rId3855" ref="F3855"/>
    <hyperlink r:id="rId3856" ref="F3856"/>
    <hyperlink r:id="rId3857" ref="F3857"/>
    <hyperlink r:id="rId3858" ref="F3858"/>
    <hyperlink r:id="rId3859" ref="F3859"/>
    <hyperlink r:id="rId3860" ref="F3860"/>
    <hyperlink r:id="rId3861" ref="F3861"/>
    <hyperlink r:id="rId3862" ref="F3862"/>
    <hyperlink r:id="rId3863" ref="F3863"/>
    <hyperlink r:id="rId3864" ref="F3864"/>
    <hyperlink r:id="rId3865" ref="F3865"/>
    <hyperlink r:id="rId3866" ref="F3866"/>
    <hyperlink r:id="rId3867" ref="F3867"/>
    <hyperlink r:id="rId3868" ref="F3868"/>
    <hyperlink r:id="rId3869" ref="F3869"/>
    <hyperlink r:id="rId3870" ref="F3870"/>
    <hyperlink r:id="rId3871" ref="F3871"/>
    <hyperlink r:id="rId3872" ref="F3872"/>
    <hyperlink r:id="rId3873" ref="F3873"/>
    <hyperlink r:id="rId3874" ref="F3874"/>
    <hyperlink r:id="rId3875" ref="F3875"/>
    <hyperlink r:id="rId3876" ref="F3876"/>
    <hyperlink r:id="rId3877" ref="F3877"/>
    <hyperlink r:id="rId3878" ref="F3878"/>
    <hyperlink r:id="rId3879" ref="F3879"/>
    <hyperlink r:id="rId3880" ref="F3880"/>
    <hyperlink r:id="rId3881" ref="F3881"/>
    <hyperlink r:id="rId3882" ref="F3882"/>
    <hyperlink r:id="rId3883" ref="F3883"/>
    <hyperlink r:id="rId3884" ref="F3884"/>
    <hyperlink r:id="rId3885" ref="F3885"/>
    <hyperlink r:id="rId3886" ref="F3886"/>
    <hyperlink r:id="rId3887" ref="F3887"/>
    <hyperlink r:id="rId3888" ref="F3888"/>
    <hyperlink r:id="rId3889" ref="F3889"/>
    <hyperlink r:id="rId3890" ref="F3890"/>
    <hyperlink r:id="rId3891" ref="F3891"/>
    <hyperlink r:id="rId3892" ref="F3892"/>
    <hyperlink r:id="rId3893" ref="F3893"/>
    <hyperlink r:id="rId3894" ref="F3894"/>
    <hyperlink r:id="rId3895" ref="F3895"/>
    <hyperlink r:id="rId3896" ref="F3896"/>
    <hyperlink r:id="rId3897" ref="F3897"/>
    <hyperlink r:id="rId3898" ref="F3898"/>
    <hyperlink r:id="rId3899" ref="F3899"/>
    <hyperlink r:id="rId3900" ref="F3900"/>
    <hyperlink r:id="rId3901" ref="F3901"/>
    <hyperlink r:id="rId3902" ref="F3902"/>
    <hyperlink r:id="rId3903" ref="F3903"/>
    <hyperlink r:id="rId3904" ref="F3904"/>
    <hyperlink r:id="rId3905" ref="F3905"/>
    <hyperlink r:id="rId3906" ref="F3906"/>
    <hyperlink r:id="rId3907" ref="F3907"/>
    <hyperlink r:id="rId3908" ref="F3908"/>
    <hyperlink r:id="rId3909" ref="F3909"/>
    <hyperlink r:id="rId3910" ref="F3910"/>
    <hyperlink r:id="rId3911" ref="F3911"/>
    <hyperlink r:id="rId3912" ref="F3912"/>
    <hyperlink r:id="rId3913" ref="F3913"/>
    <hyperlink r:id="rId3914" ref="F3914"/>
    <hyperlink r:id="rId3915" ref="F3915"/>
    <hyperlink r:id="rId3916" ref="F3916"/>
    <hyperlink r:id="rId3917" ref="F3917"/>
    <hyperlink r:id="rId3918" ref="F3918"/>
    <hyperlink r:id="rId3919" ref="F3919"/>
    <hyperlink r:id="rId3920" ref="F3920"/>
    <hyperlink r:id="rId3921" ref="F3921"/>
    <hyperlink r:id="rId3922" ref="F3922"/>
    <hyperlink r:id="rId3923" ref="F3923"/>
    <hyperlink r:id="rId3924" ref="F3924"/>
    <hyperlink r:id="rId3925" ref="F3925"/>
    <hyperlink r:id="rId3926" ref="F3926"/>
    <hyperlink r:id="rId3927" ref="F3927"/>
    <hyperlink r:id="rId3928" ref="F3928"/>
    <hyperlink r:id="rId3929" ref="F3929"/>
    <hyperlink r:id="rId3930" ref="F3930"/>
    <hyperlink r:id="rId3931" ref="F3931"/>
    <hyperlink r:id="rId3932" ref="F3932"/>
    <hyperlink r:id="rId3933" ref="F3933"/>
    <hyperlink r:id="rId3934" ref="F3934"/>
    <hyperlink r:id="rId3935" ref="F3935"/>
    <hyperlink r:id="rId3936" ref="F3936"/>
    <hyperlink r:id="rId3937" ref="F3937"/>
    <hyperlink r:id="rId3938" ref="F3938"/>
    <hyperlink r:id="rId3939" ref="F3939"/>
    <hyperlink r:id="rId3940" ref="F3940"/>
    <hyperlink r:id="rId3941" ref="F3941"/>
    <hyperlink r:id="rId3942" ref="F3942"/>
    <hyperlink r:id="rId3943" ref="F3943"/>
    <hyperlink r:id="rId3944" ref="F3944"/>
    <hyperlink r:id="rId3945" ref="F3945"/>
    <hyperlink r:id="rId3946" ref="F3946"/>
    <hyperlink r:id="rId3947" ref="F3947"/>
    <hyperlink r:id="rId3948" ref="F3948"/>
    <hyperlink r:id="rId3949" ref="F3949"/>
    <hyperlink r:id="rId3950" ref="F3950"/>
    <hyperlink r:id="rId3951" ref="F3951"/>
    <hyperlink r:id="rId3952" ref="F3952"/>
    <hyperlink r:id="rId3953" ref="F3953"/>
    <hyperlink r:id="rId3954" ref="F3954"/>
    <hyperlink r:id="rId3955" ref="F3955"/>
    <hyperlink r:id="rId3956" ref="F3956"/>
    <hyperlink r:id="rId3957" ref="F3957"/>
    <hyperlink r:id="rId3958" ref="F3958"/>
    <hyperlink r:id="rId3959" ref="F3959"/>
    <hyperlink r:id="rId3960" ref="F3960"/>
    <hyperlink r:id="rId3961" ref="F3961"/>
    <hyperlink r:id="rId3962" ref="F3962"/>
    <hyperlink r:id="rId3963" ref="F3963"/>
    <hyperlink r:id="rId3964" ref="F3964"/>
    <hyperlink r:id="rId3965" ref="F3965"/>
    <hyperlink r:id="rId3966" ref="F3966"/>
    <hyperlink r:id="rId3967" ref="F3967"/>
    <hyperlink r:id="rId3968" ref="F3968"/>
    <hyperlink r:id="rId3969" ref="F3969"/>
    <hyperlink r:id="rId3970" ref="F3970"/>
    <hyperlink r:id="rId3971" ref="F3971"/>
    <hyperlink r:id="rId3972" ref="F3972"/>
    <hyperlink r:id="rId3973" ref="F3973"/>
    <hyperlink r:id="rId3974" ref="F3974"/>
    <hyperlink r:id="rId3975" ref="F3975"/>
    <hyperlink r:id="rId3976" ref="F3976"/>
    <hyperlink r:id="rId3977" ref="F3977"/>
    <hyperlink r:id="rId3978" ref="F3978"/>
    <hyperlink r:id="rId3979" ref="F3979"/>
    <hyperlink r:id="rId3980" ref="F3980"/>
    <hyperlink r:id="rId3981" ref="F3981"/>
    <hyperlink r:id="rId3982" ref="F3982"/>
    <hyperlink r:id="rId3983" ref="F3983"/>
    <hyperlink r:id="rId3984" ref="F3984"/>
    <hyperlink r:id="rId3985" ref="F3985"/>
    <hyperlink r:id="rId3986" ref="F3986"/>
    <hyperlink r:id="rId3987" ref="F3987"/>
    <hyperlink r:id="rId3988" ref="F3988"/>
    <hyperlink r:id="rId3989" ref="F3989"/>
    <hyperlink r:id="rId3990" ref="F3990"/>
    <hyperlink r:id="rId3991" ref="F3991"/>
    <hyperlink r:id="rId3992" ref="F3992"/>
    <hyperlink r:id="rId3993" ref="F3993"/>
    <hyperlink r:id="rId3994" ref="F3994"/>
    <hyperlink r:id="rId3995" ref="F3995"/>
    <hyperlink r:id="rId3996" ref="F3996"/>
    <hyperlink r:id="rId3997" ref="F3997"/>
    <hyperlink r:id="rId3998" ref="F3998"/>
    <hyperlink r:id="rId3999" ref="F3999"/>
    <hyperlink r:id="rId4000" ref="F4000"/>
    <hyperlink r:id="rId4001" ref="F4001"/>
    <hyperlink r:id="rId4002" ref="F4002"/>
    <hyperlink r:id="rId4003" ref="F4003"/>
    <hyperlink r:id="rId4004" ref="F4004"/>
    <hyperlink r:id="rId4005" ref="F4005"/>
    <hyperlink r:id="rId4006" ref="F4006"/>
    <hyperlink r:id="rId4007" ref="F4007"/>
    <hyperlink r:id="rId4008" ref="F4008"/>
    <hyperlink r:id="rId4009" ref="F4009"/>
    <hyperlink r:id="rId4010" ref="F4010"/>
    <hyperlink r:id="rId4011" ref="F4011"/>
    <hyperlink r:id="rId4012" ref="F4012"/>
    <hyperlink r:id="rId4013" ref="F4013"/>
    <hyperlink r:id="rId4014" ref="F4014"/>
    <hyperlink r:id="rId4015" ref="F4015"/>
    <hyperlink r:id="rId4016" ref="F4016"/>
    <hyperlink r:id="rId4017" ref="F4017"/>
    <hyperlink r:id="rId4018" ref="F4018"/>
    <hyperlink r:id="rId4019" ref="F4019"/>
    <hyperlink r:id="rId4020" ref="F4020"/>
    <hyperlink r:id="rId4021" ref="F4021"/>
    <hyperlink r:id="rId4022" ref="F4022"/>
    <hyperlink r:id="rId4023" ref="F4023"/>
    <hyperlink r:id="rId4024" ref="F4024"/>
    <hyperlink r:id="rId4025" ref="F4025"/>
    <hyperlink r:id="rId4026" ref="F4026"/>
    <hyperlink r:id="rId4027" ref="F4027"/>
    <hyperlink r:id="rId4028" ref="F4028"/>
    <hyperlink r:id="rId4029" ref="F4029"/>
    <hyperlink r:id="rId4030" ref="F4030"/>
    <hyperlink r:id="rId4031" ref="F4031"/>
    <hyperlink r:id="rId4032" ref="F4032"/>
    <hyperlink r:id="rId4033" ref="F4033"/>
    <hyperlink r:id="rId4034" ref="F4034"/>
    <hyperlink r:id="rId4035" ref="F4035"/>
    <hyperlink r:id="rId4036" ref="F4036"/>
    <hyperlink r:id="rId4037" ref="F4037"/>
    <hyperlink r:id="rId4038" ref="F4038"/>
    <hyperlink r:id="rId4039" ref="F4039"/>
    <hyperlink r:id="rId4040" ref="F4040"/>
    <hyperlink r:id="rId4041" ref="F4041"/>
    <hyperlink r:id="rId4042" ref="F4042"/>
    <hyperlink r:id="rId4043" ref="F4043"/>
    <hyperlink r:id="rId4044" ref="F4044"/>
    <hyperlink r:id="rId4045" ref="F4045"/>
    <hyperlink r:id="rId4046" ref="F4046"/>
    <hyperlink r:id="rId4047" ref="F4047"/>
    <hyperlink r:id="rId4048" ref="F4048"/>
    <hyperlink r:id="rId4049" ref="F4049"/>
    <hyperlink r:id="rId4050" ref="F4050"/>
    <hyperlink r:id="rId4051" ref="F4051"/>
    <hyperlink r:id="rId4052" ref="F4052"/>
    <hyperlink r:id="rId4053" ref="F4053"/>
    <hyperlink r:id="rId4054" ref="F4054"/>
    <hyperlink r:id="rId4055" ref="F4055"/>
    <hyperlink r:id="rId4056" ref="F4056"/>
    <hyperlink r:id="rId4057" ref="F4057"/>
    <hyperlink r:id="rId4058" ref="F4058"/>
    <hyperlink r:id="rId4059" ref="F4059"/>
    <hyperlink r:id="rId4060" ref="F4060"/>
    <hyperlink r:id="rId4061" ref="F4061"/>
    <hyperlink r:id="rId4062" ref="F4062"/>
    <hyperlink r:id="rId4063" ref="F4063"/>
    <hyperlink r:id="rId4064" ref="F4064"/>
    <hyperlink r:id="rId4065" ref="F4065"/>
    <hyperlink r:id="rId4066" ref="F4066"/>
    <hyperlink r:id="rId4067" ref="F4067"/>
    <hyperlink r:id="rId4068" ref="F4068"/>
    <hyperlink r:id="rId4069" ref="F4069"/>
    <hyperlink r:id="rId4070" ref="F4070"/>
    <hyperlink r:id="rId4071" ref="F4071"/>
    <hyperlink r:id="rId4072" ref="F4072"/>
    <hyperlink r:id="rId4073" ref="F4073"/>
    <hyperlink r:id="rId4074" ref="F4074"/>
    <hyperlink r:id="rId4075" ref="F4075"/>
    <hyperlink r:id="rId4076" ref="F4076"/>
    <hyperlink r:id="rId4077" ref="F4077"/>
    <hyperlink r:id="rId4078" ref="F4078"/>
    <hyperlink r:id="rId4079" ref="F4079"/>
    <hyperlink r:id="rId4080" ref="F4080"/>
    <hyperlink r:id="rId4081" ref="F4081"/>
    <hyperlink r:id="rId4082" ref="F4082"/>
    <hyperlink r:id="rId4083" ref="F4083"/>
    <hyperlink r:id="rId4084" ref="F4084"/>
    <hyperlink r:id="rId4085" ref="F4085"/>
    <hyperlink r:id="rId4086" ref="F4086"/>
    <hyperlink r:id="rId4087" ref="F4087"/>
    <hyperlink r:id="rId4088" ref="F4088"/>
    <hyperlink r:id="rId4089" ref="F4089"/>
    <hyperlink r:id="rId4090" ref="F4090"/>
    <hyperlink r:id="rId4091" ref="F4091"/>
    <hyperlink r:id="rId4092" ref="F4092"/>
    <hyperlink r:id="rId4093" ref="F4093"/>
    <hyperlink r:id="rId4094" ref="F4094"/>
    <hyperlink r:id="rId4095" ref="F4095"/>
    <hyperlink r:id="rId4096" ref="F4096"/>
    <hyperlink r:id="rId4097" ref="F4097"/>
    <hyperlink r:id="rId4098" ref="F4098"/>
    <hyperlink r:id="rId4099" ref="F4099"/>
    <hyperlink r:id="rId4100" ref="F4100"/>
    <hyperlink r:id="rId4101" ref="F4101"/>
    <hyperlink r:id="rId4102" ref="F4102"/>
    <hyperlink r:id="rId4103" ref="F4103"/>
    <hyperlink r:id="rId4104" ref="F4104"/>
    <hyperlink r:id="rId4105" ref="F4105"/>
    <hyperlink r:id="rId4106" ref="F4106"/>
    <hyperlink r:id="rId4107" ref="F4107"/>
    <hyperlink r:id="rId4108" ref="F4108"/>
    <hyperlink r:id="rId4109" ref="F4109"/>
    <hyperlink r:id="rId4110" ref="F4110"/>
    <hyperlink r:id="rId4111" ref="F4111"/>
    <hyperlink r:id="rId4112" ref="F4112"/>
    <hyperlink r:id="rId4113" ref="F4113"/>
    <hyperlink r:id="rId4114" ref="F4114"/>
    <hyperlink r:id="rId4115" ref="F4115"/>
    <hyperlink r:id="rId4116" ref="F4116"/>
    <hyperlink r:id="rId4117" ref="F4117"/>
    <hyperlink r:id="rId4118" ref="F4118"/>
    <hyperlink r:id="rId4119" ref="F4119"/>
    <hyperlink r:id="rId4120" ref="F4120"/>
    <hyperlink r:id="rId4121" ref="F4121"/>
    <hyperlink r:id="rId4122" ref="F4122"/>
    <hyperlink r:id="rId4123" ref="F4123"/>
    <hyperlink r:id="rId4124" ref="F4124"/>
    <hyperlink r:id="rId4125" ref="F4125"/>
    <hyperlink r:id="rId4126" ref="F4126"/>
    <hyperlink r:id="rId4127" ref="F4127"/>
    <hyperlink r:id="rId4128" ref="F4128"/>
    <hyperlink r:id="rId4129" ref="F4129"/>
    <hyperlink r:id="rId4130" ref="F4130"/>
    <hyperlink r:id="rId4131" ref="F4131"/>
    <hyperlink r:id="rId4132" ref="F4132"/>
    <hyperlink r:id="rId4133" ref="F4133"/>
    <hyperlink r:id="rId4134" ref="F4134"/>
    <hyperlink r:id="rId4135" ref="F4135"/>
    <hyperlink r:id="rId4136" ref="F4136"/>
    <hyperlink r:id="rId4137" ref="F4137"/>
    <hyperlink r:id="rId4138" ref="F4138"/>
    <hyperlink r:id="rId4139" ref="F4139"/>
    <hyperlink r:id="rId4140" ref="F4140"/>
    <hyperlink r:id="rId4141" ref="F4141"/>
    <hyperlink r:id="rId4142" ref="F4142"/>
    <hyperlink r:id="rId4143" ref="F4143"/>
    <hyperlink r:id="rId4144" ref="F4144"/>
    <hyperlink r:id="rId4145" ref="F4145"/>
    <hyperlink r:id="rId4146" ref="F4146"/>
    <hyperlink r:id="rId4147" ref="F4147"/>
    <hyperlink r:id="rId4148" ref="F4148"/>
    <hyperlink r:id="rId4149" ref="F4149"/>
    <hyperlink r:id="rId4150" ref="F4150"/>
    <hyperlink r:id="rId4151" ref="F4151"/>
    <hyperlink r:id="rId4152" ref="F4152"/>
    <hyperlink r:id="rId4153" ref="F4153"/>
    <hyperlink r:id="rId4154" ref="F4154"/>
    <hyperlink r:id="rId4155" ref="F4155"/>
    <hyperlink r:id="rId4156" ref="F4156"/>
    <hyperlink r:id="rId4157" ref="F4157"/>
    <hyperlink r:id="rId4158" ref="F4158"/>
    <hyperlink r:id="rId4159" ref="F4159"/>
    <hyperlink r:id="rId4160" ref="F4160"/>
    <hyperlink r:id="rId4161" ref="F4161"/>
    <hyperlink r:id="rId4162" ref="F4162"/>
    <hyperlink r:id="rId4163" ref="F4163"/>
    <hyperlink r:id="rId4164" ref="F4164"/>
    <hyperlink r:id="rId4165" ref="F4165"/>
    <hyperlink r:id="rId4166" ref="F4166"/>
    <hyperlink r:id="rId4167" ref="F4167"/>
    <hyperlink r:id="rId4168" ref="F4168"/>
    <hyperlink r:id="rId4169" ref="F4169"/>
    <hyperlink r:id="rId4170" ref="F4170"/>
    <hyperlink r:id="rId4171" ref="F4171"/>
    <hyperlink r:id="rId4172" ref="F4172"/>
    <hyperlink r:id="rId4173" ref="F4173"/>
    <hyperlink r:id="rId4174" ref="F4174"/>
    <hyperlink r:id="rId4175" ref="F4175"/>
    <hyperlink r:id="rId4176" ref="F4176"/>
    <hyperlink r:id="rId4177" ref="F4177"/>
    <hyperlink r:id="rId4178" ref="F4178"/>
    <hyperlink r:id="rId4179" ref="F4179"/>
    <hyperlink r:id="rId4180" ref="F4180"/>
    <hyperlink r:id="rId4181" ref="F4181"/>
    <hyperlink r:id="rId4182" ref="F4182"/>
    <hyperlink r:id="rId4183" ref="F4183"/>
    <hyperlink r:id="rId4184" ref="F4184"/>
    <hyperlink r:id="rId4185" ref="F4185"/>
    <hyperlink r:id="rId4186" ref="F4186"/>
    <hyperlink r:id="rId4187" ref="F4187"/>
    <hyperlink r:id="rId4188" ref="F4188"/>
    <hyperlink r:id="rId4189" ref="F4189"/>
    <hyperlink r:id="rId4190" ref="F4190"/>
    <hyperlink r:id="rId4191" ref="F4191"/>
    <hyperlink r:id="rId4192" ref="F4192"/>
    <hyperlink r:id="rId4193" ref="F4193"/>
    <hyperlink r:id="rId4194" ref="F4194"/>
    <hyperlink r:id="rId4195" ref="F4195"/>
    <hyperlink r:id="rId4196" ref="F4196"/>
    <hyperlink r:id="rId4197" ref="F4197"/>
    <hyperlink r:id="rId4198" ref="F4198"/>
    <hyperlink r:id="rId4199" ref="F4199"/>
    <hyperlink r:id="rId4200" ref="F4200"/>
    <hyperlink r:id="rId4201" ref="F4201"/>
    <hyperlink r:id="rId4202" ref="F4202"/>
    <hyperlink r:id="rId4203" ref="F4203"/>
    <hyperlink r:id="rId4204" ref="F4204"/>
    <hyperlink r:id="rId4205" ref="F4205"/>
    <hyperlink r:id="rId4206" ref="F4206"/>
    <hyperlink r:id="rId4207" ref="F4207"/>
    <hyperlink r:id="rId4208" ref="F4208"/>
    <hyperlink r:id="rId4209" ref="F4209"/>
    <hyperlink r:id="rId4210" ref="F4210"/>
    <hyperlink r:id="rId4211" ref="F4211"/>
    <hyperlink r:id="rId4212" ref="F4212"/>
    <hyperlink r:id="rId4213" ref="F4213"/>
    <hyperlink r:id="rId4214" ref="F4214"/>
    <hyperlink r:id="rId4215" ref="F4215"/>
    <hyperlink r:id="rId4216" ref="F4216"/>
    <hyperlink r:id="rId4217" ref="F4217"/>
    <hyperlink r:id="rId4218" ref="F4218"/>
    <hyperlink r:id="rId4219" ref="F4219"/>
    <hyperlink r:id="rId4220" ref="F4220"/>
    <hyperlink r:id="rId4221" ref="F4221"/>
    <hyperlink r:id="rId4222" ref="F4222"/>
    <hyperlink r:id="rId4223" ref="F4223"/>
    <hyperlink r:id="rId4224" ref="F4224"/>
    <hyperlink r:id="rId4225" ref="F4225"/>
    <hyperlink r:id="rId4226" ref="F4226"/>
    <hyperlink r:id="rId4227" ref="F4227"/>
    <hyperlink r:id="rId4228" ref="F4228"/>
    <hyperlink r:id="rId4229" ref="F4229"/>
    <hyperlink r:id="rId4230" ref="F4230"/>
    <hyperlink r:id="rId4231" ref="F4231"/>
    <hyperlink r:id="rId4232" ref="F4232"/>
    <hyperlink r:id="rId4233" ref="F4233"/>
    <hyperlink r:id="rId4234" ref="F4234"/>
    <hyperlink r:id="rId4235" ref="F4235"/>
    <hyperlink r:id="rId4236" ref="F4236"/>
    <hyperlink r:id="rId4237" ref="F4237"/>
    <hyperlink r:id="rId4238" ref="F4238"/>
    <hyperlink r:id="rId4239" ref="F4239"/>
    <hyperlink r:id="rId4240" ref="F4240"/>
    <hyperlink r:id="rId4241" ref="F4241"/>
    <hyperlink r:id="rId4242" ref="F4242"/>
    <hyperlink r:id="rId4243" ref="F4243"/>
    <hyperlink r:id="rId4244" ref="F4244"/>
    <hyperlink r:id="rId4245" ref="F4245"/>
    <hyperlink r:id="rId4246" ref="F4246"/>
    <hyperlink r:id="rId4247" ref="F4247"/>
    <hyperlink r:id="rId4248" ref="F4248"/>
    <hyperlink r:id="rId4249" ref="F4249"/>
    <hyperlink r:id="rId4250" ref="F4250"/>
    <hyperlink r:id="rId4251" ref="F4251"/>
    <hyperlink r:id="rId4252" ref="F4252"/>
    <hyperlink r:id="rId4253" ref="F4253"/>
    <hyperlink r:id="rId4254" ref="F4254"/>
    <hyperlink r:id="rId4255" ref="F4255"/>
    <hyperlink r:id="rId4256" ref="F4256"/>
    <hyperlink r:id="rId4257" ref="F4257"/>
    <hyperlink r:id="rId4258" ref="F4258"/>
    <hyperlink r:id="rId4259" ref="F4259"/>
    <hyperlink r:id="rId4260" ref="F4260"/>
    <hyperlink r:id="rId4261" ref="F4261"/>
    <hyperlink r:id="rId4262" ref="F4262"/>
    <hyperlink r:id="rId4263" ref="F4263"/>
    <hyperlink r:id="rId4264" ref="F4264"/>
    <hyperlink r:id="rId4265" ref="F4265"/>
    <hyperlink r:id="rId4266" ref="F4266"/>
    <hyperlink r:id="rId4267" ref="F4267"/>
    <hyperlink r:id="rId4268" ref="F4268"/>
    <hyperlink r:id="rId4269" ref="F4269"/>
    <hyperlink r:id="rId4270" ref="F4270"/>
    <hyperlink r:id="rId4271" ref="F4271"/>
    <hyperlink r:id="rId4272" ref="F4272"/>
    <hyperlink r:id="rId4273" ref="F4273"/>
    <hyperlink r:id="rId4274" ref="F4274"/>
    <hyperlink r:id="rId4275" ref="F4275"/>
    <hyperlink r:id="rId4276" ref="F4276"/>
    <hyperlink r:id="rId4277" ref="F4277"/>
    <hyperlink r:id="rId4278" ref="F4278"/>
    <hyperlink r:id="rId4279" ref="F4279"/>
    <hyperlink r:id="rId4280" ref="F4280"/>
    <hyperlink r:id="rId4281" ref="F4281"/>
    <hyperlink r:id="rId4282" ref="F4282"/>
    <hyperlink r:id="rId4283" ref="F4283"/>
    <hyperlink r:id="rId4284" ref="F4284"/>
    <hyperlink r:id="rId4285" ref="F4285"/>
    <hyperlink r:id="rId4286" ref="F4286"/>
    <hyperlink r:id="rId4287" ref="F4287"/>
    <hyperlink r:id="rId4288" ref="F4288"/>
    <hyperlink r:id="rId4289" ref="F4289"/>
    <hyperlink r:id="rId4290" ref="F4290"/>
    <hyperlink r:id="rId4291" ref="F4291"/>
    <hyperlink r:id="rId4292" ref="F4292"/>
    <hyperlink r:id="rId4293" ref="F4293"/>
    <hyperlink r:id="rId4294" ref="F4294"/>
    <hyperlink r:id="rId4295" ref="F4295"/>
    <hyperlink r:id="rId4296" ref="F4296"/>
    <hyperlink r:id="rId4297" ref="F4297"/>
    <hyperlink r:id="rId4298" ref="F4298"/>
    <hyperlink r:id="rId4299" ref="F4299"/>
    <hyperlink r:id="rId4300" ref="F4300"/>
    <hyperlink r:id="rId4301" ref="F4301"/>
    <hyperlink r:id="rId4302" ref="F4302"/>
    <hyperlink r:id="rId4303" ref="F4303"/>
    <hyperlink r:id="rId4304" ref="F4304"/>
    <hyperlink r:id="rId4305" ref="F4305"/>
    <hyperlink r:id="rId4306" ref="F4306"/>
    <hyperlink r:id="rId4307" ref="F4307"/>
    <hyperlink r:id="rId4308" ref="F4308"/>
    <hyperlink r:id="rId4309" ref="F4309"/>
    <hyperlink r:id="rId4310" ref="F4310"/>
    <hyperlink r:id="rId4311" ref="F4311"/>
    <hyperlink r:id="rId4312" ref="F4312"/>
    <hyperlink r:id="rId4313" ref="F4313"/>
    <hyperlink r:id="rId4314" ref="F4314"/>
    <hyperlink r:id="rId4315" ref="F4315"/>
    <hyperlink r:id="rId4316" ref="F4316"/>
    <hyperlink r:id="rId4317" ref="F4317"/>
    <hyperlink r:id="rId4318" ref="F4318"/>
    <hyperlink r:id="rId4319" ref="F4319"/>
    <hyperlink r:id="rId4320" ref="F4320"/>
    <hyperlink r:id="rId4321" ref="F4321"/>
    <hyperlink r:id="rId4322" ref="F4322"/>
    <hyperlink r:id="rId4323" ref="F4323"/>
    <hyperlink r:id="rId4324" ref="F4324"/>
    <hyperlink r:id="rId4325" ref="F4325"/>
    <hyperlink r:id="rId4326" ref="F4326"/>
    <hyperlink r:id="rId4327" ref="F4327"/>
    <hyperlink r:id="rId4328" ref="F4328"/>
    <hyperlink r:id="rId4329" ref="F4329"/>
    <hyperlink r:id="rId4330" ref="F4330"/>
    <hyperlink r:id="rId4331" ref="F4331"/>
    <hyperlink r:id="rId4332" ref="F4332"/>
    <hyperlink r:id="rId4333" ref="F4333"/>
    <hyperlink r:id="rId4334" ref="F4334"/>
    <hyperlink r:id="rId4335" ref="F4335"/>
    <hyperlink r:id="rId4336" ref="F4336"/>
    <hyperlink r:id="rId4337" ref="F4337"/>
    <hyperlink r:id="rId4338" ref="F4338"/>
    <hyperlink r:id="rId4339" ref="F4339"/>
    <hyperlink r:id="rId4340" ref="F4340"/>
    <hyperlink r:id="rId4341" ref="F4341"/>
    <hyperlink r:id="rId4342" ref="F4342"/>
    <hyperlink r:id="rId4343" ref="F4343"/>
    <hyperlink r:id="rId4344" ref="F4344"/>
    <hyperlink r:id="rId4345" ref="F4345"/>
    <hyperlink r:id="rId4346" ref="F4346"/>
    <hyperlink r:id="rId4347" ref="F4347"/>
    <hyperlink r:id="rId4348" ref="F4348"/>
    <hyperlink r:id="rId4349" ref="F4349"/>
    <hyperlink r:id="rId4350" ref="F4350"/>
    <hyperlink r:id="rId4351" ref="F4351"/>
    <hyperlink r:id="rId4352" ref="F4352"/>
    <hyperlink r:id="rId4353" ref="F4353"/>
    <hyperlink r:id="rId4354" ref="F4354"/>
    <hyperlink r:id="rId4355" ref="F4355"/>
    <hyperlink r:id="rId4356" ref="F4356"/>
    <hyperlink r:id="rId4357" ref="F4357"/>
    <hyperlink r:id="rId4358" ref="F4358"/>
    <hyperlink r:id="rId4359" ref="F4359"/>
    <hyperlink r:id="rId4360" ref="F4360"/>
    <hyperlink r:id="rId4361" ref="F4361"/>
    <hyperlink r:id="rId4362" ref="F4362"/>
    <hyperlink r:id="rId4363" ref="F4363"/>
    <hyperlink r:id="rId4364" ref="F4364"/>
    <hyperlink r:id="rId4365" ref="F4365"/>
    <hyperlink r:id="rId4366" ref="F4366"/>
    <hyperlink r:id="rId4367" ref="F4367"/>
    <hyperlink r:id="rId4368" ref="F4368"/>
    <hyperlink r:id="rId4369" ref="F4369"/>
    <hyperlink r:id="rId4370" ref="F4370"/>
    <hyperlink r:id="rId4371" ref="F4371"/>
    <hyperlink r:id="rId4372" ref="F4372"/>
    <hyperlink r:id="rId4373" ref="F4373"/>
    <hyperlink r:id="rId4374" ref="F4374"/>
    <hyperlink r:id="rId4375" ref="F4375"/>
    <hyperlink r:id="rId4376" ref="F4376"/>
    <hyperlink r:id="rId4377" ref="F4377"/>
    <hyperlink r:id="rId4378" ref="F4378"/>
    <hyperlink r:id="rId4379" ref="F4379"/>
    <hyperlink r:id="rId4380" ref="F4380"/>
    <hyperlink r:id="rId4381" ref="F4381"/>
    <hyperlink r:id="rId4382" ref="F4382"/>
    <hyperlink r:id="rId4383" ref="F4383"/>
    <hyperlink r:id="rId4384" ref="F4384"/>
    <hyperlink r:id="rId4385" ref="F4385"/>
    <hyperlink r:id="rId4386" ref="F4386"/>
    <hyperlink r:id="rId4387" ref="F4387"/>
    <hyperlink r:id="rId4388" ref="F4388"/>
    <hyperlink r:id="rId4389" ref="F4389"/>
    <hyperlink r:id="rId4390" ref="F4390"/>
    <hyperlink r:id="rId4391" ref="F4391"/>
    <hyperlink r:id="rId4392" ref="F4392"/>
    <hyperlink r:id="rId4393" ref="F4393"/>
    <hyperlink r:id="rId4394" ref="F4394"/>
    <hyperlink r:id="rId4395" ref="F4395"/>
    <hyperlink r:id="rId4396" ref="F4396"/>
    <hyperlink r:id="rId4397" ref="F4397"/>
    <hyperlink r:id="rId4398" ref="F4398"/>
    <hyperlink r:id="rId4399" ref="F4399"/>
    <hyperlink r:id="rId4400" ref="F4400"/>
    <hyperlink r:id="rId4401" ref="F4401"/>
    <hyperlink r:id="rId4402" ref="F4402"/>
    <hyperlink r:id="rId4403" ref="F4403"/>
    <hyperlink r:id="rId4404" ref="F4404"/>
    <hyperlink r:id="rId4405" ref="F4405"/>
    <hyperlink r:id="rId4406" ref="F4406"/>
    <hyperlink r:id="rId4407" ref="F4407"/>
    <hyperlink r:id="rId4408" ref="F4408"/>
    <hyperlink r:id="rId4409" ref="F4409"/>
    <hyperlink r:id="rId4410" ref="F4410"/>
    <hyperlink r:id="rId4411" ref="F4411"/>
    <hyperlink r:id="rId4412" ref="F4412"/>
    <hyperlink r:id="rId4413" ref="F4413"/>
    <hyperlink r:id="rId4414" ref="F4414"/>
    <hyperlink r:id="rId4415" ref="F4415"/>
    <hyperlink r:id="rId4416" ref="F4416"/>
    <hyperlink r:id="rId4417" ref="F4417"/>
    <hyperlink r:id="rId4418" ref="F4418"/>
    <hyperlink r:id="rId4419" ref="F4419"/>
    <hyperlink r:id="rId4420" ref="F4420"/>
    <hyperlink r:id="rId4421" ref="F4421"/>
    <hyperlink r:id="rId4422" ref="F4422"/>
    <hyperlink r:id="rId4423" ref="F4423"/>
    <hyperlink r:id="rId4424" ref="F4424"/>
    <hyperlink r:id="rId4425" ref="F4425"/>
    <hyperlink r:id="rId4426" ref="F4426"/>
    <hyperlink r:id="rId4427" ref="F4427"/>
    <hyperlink r:id="rId4428" ref="F4428"/>
    <hyperlink r:id="rId4429" ref="F4429"/>
    <hyperlink r:id="rId4430" ref="F4430"/>
    <hyperlink r:id="rId4431" ref="F4431"/>
    <hyperlink r:id="rId4432" ref="F4432"/>
    <hyperlink r:id="rId4433" ref="F4433"/>
    <hyperlink r:id="rId4434" ref="F4434"/>
    <hyperlink r:id="rId4435" ref="F4435"/>
    <hyperlink r:id="rId4436" ref="F4436"/>
    <hyperlink r:id="rId4437" ref="F4437"/>
    <hyperlink r:id="rId4438" ref="F4438"/>
    <hyperlink r:id="rId4439" ref="F4439"/>
    <hyperlink r:id="rId4440" ref="F4440"/>
    <hyperlink r:id="rId4441" ref="F4441"/>
    <hyperlink r:id="rId4442" ref="F4442"/>
    <hyperlink r:id="rId4443" ref="F4443"/>
    <hyperlink r:id="rId4444" ref="F4444"/>
    <hyperlink r:id="rId4445" ref="F4445"/>
    <hyperlink r:id="rId4446" ref="F4446"/>
    <hyperlink r:id="rId4447" ref="F4447"/>
    <hyperlink r:id="rId4448" ref="F4448"/>
    <hyperlink r:id="rId4449" ref="F4449"/>
    <hyperlink r:id="rId4450" ref="F4450"/>
    <hyperlink r:id="rId4451" ref="F4451"/>
    <hyperlink r:id="rId4452" ref="F4452"/>
    <hyperlink r:id="rId4453" ref="F4453"/>
    <hyperlink r:id="rId4454" ref="F4454"/>
    <hyperlink r:id="rId4455" ref="F4455"/>
    <hyperlink r:id="rId4456" ref="F4456"/>
    <hyperlink r:id="rId4457" ref="F4457"/>
    <hyperlink r:id="rId4458" ref="F4458"/>
    <hyperlink r:id="rId4459" ref="F4459"/>
    <hyperlink r:id="rId4460" ref="F4460"/>
    <hyperlink r:id="rId4461" ref="F4461"/>
    <hyperlink r:id="rId4462" ref="F4462"/>
    <hyperlink r:id="rId4463" ref="F4463"/>
    <hyperlink r:id="rId4464" ref="F4464"/>
    <hyperlink r:id="rId4465" ref="F4465"/>
    <hyperlink r:id="rId4466" ref="F4466"/>
    <hyperlink r:id="rId4467" ref="F4467"/>
    <hyperlink r:id="rId4468" ref="F4468"/>
    <hyperlink r:id="rId4469" ref="F4469"/>
    <hyperlink r:id="rId4470" ref="F4470"/>
    <hyperlink r:id="rId4471" ref="F4471"/>
    <hyperlink r:id="rId4472" ref="F4472"/>
    <hyperlink r:id="rId4473" ref="F4473"/>
    <hyperlink r:id="rId4474" ref="F4474"/>
    <hyperlink r:id="rId4475" ref="F4475"/>
    <hyperlink r:id="rId4476" ref="F4476"/>
    <hyperlink r:id="rId4477" ref="F4477"/>
    <hyperlink r:id="rId4478" ref="F4478"/>
    <hyperlink r:id="rId4479" ref="F4479"/>
    <hyperlink r:id="rId4480" ref="F4480"/>
    <hyperlink r:id="rId4481" ref="F4481"/>
    <hyperlink r:id="rId4482" ref="F4482"/>
    <hyperlink r:id="rId4483" ref="F4483"/>
    <hyperlink r:id="rId4484" ref="F4484"/>
    <hyperlink r:id="rId4485" ref="F4485"/>
    <hyperlink r:id="rId4486" ref="F4486"/>
    <hyperlink r:id="rId4487" ref="F4487"/>
    <hyperlink r:id="rId4488" ref="F4488"/>
    <hyperlink r:id="rId4489" ref="F4489"/>
    <hyperlink r:id="rId4490" ref="F4490"/>
    <hyperlink r:id="rId4491" ref="F4491"/>
    <hyperlink r:id="rId4492" ref="F4492"/>
    <hyperlink r:id="rId4493" ref="F4493"/>
    <hyperlink r:id="rId4494" ref="F4494"/>
    <hyperlink r:id="rId4495" ref="F4495"/>
    <hyperlink r:id="rId4496" ref="F4496"/>
    <hyperlink r:id="rId4497" ref="F4497"/>
    <hyperlink r:id="rId4498" ref="F4498"/>
    <hyperlink r:id="rId4499" ref="F4499"/>
    <hyperlink r:id="rId4500" ref="F4500"/>
    <hyperlink r:id="rId4501" ref="F4501"/>
    <hyperlink r:id="rId4502" ref="F4502"/>
    <hyperlink r:id="rId4503" ref="F4503"/>
    <hyperlink r:id="rId4504" ref="F4504"/>
    <hyperlink r:id="rId4505" ref="F4505"/>
    <hyperlink r:id="rId4506" ref="F4506"/>
    <hyperlink r:id="rId4507" ref="F4507"/>
    <hyperlink r:id="rId4508" ref="F4508"/>
    <hyperlink r:id="rId4509" ref="F4509"/>
    <hyperlink r:id="rId4510" ref="F4510"/>
    <hyperlink r:id="rId4511" ref="F4511"/>
    <hyperlink r:id="rId4512" ref="F4512"/>
    <hyperlink r:id="rId4513" ref="F4513"/>
    <hyperlink r:id="rId4514" ref="F4514"/>
    <hyperlink r:id="rId4515" ref="F4515"/>
    <hyperlink r:id="rId4516" ref="F4516"/>
    <hyperlink r:id="rId4517" ref="F4517"/>
    <hyperlink r:id="rId4518" ref="F4518"/>
    <hyperlink r:id="rId4519" ref="F4519"/>
    <hyperlink r:id="rId4520" ref="F4520"/>
    <hyperlink r:id="rId4521" ref="F4521"/>
    <hyperlink r:id="rId4522" ref="F4522"/>
    <hyperlink r:id="rId4523" ref="F4523"/>
    <hyperlink r:id="rId4524" ref="F4524"/>
    <hyperlink r:id="rId4525" ref="F4525"/>
    <hyperlink r:id="rId4526" ref="F4526"/>
    <hyperlink r:id="rId4527" ref="F4527"/>
    <hyperlink r:id="rId4528" ref="F4528"/>
    <hyperlink r:id="rId4529" ref="F4529"/>
    <hyperlink r:id="rId4530" ref="F4530"/>
    <hyperlink r:id="rId4531" ref="F4531"/>
    <hyperlink r:id="rId4532" ref="F4532"/>
    <hyperlink r:id="rId4533" ref="F4533"/>
    <hyperlink r:id="rId4534" ref="F4534"/>
    <hyperlink r:id="rId4535" ref="F4535"/>
    <hyperlink r:id="rId4536" ref="F4536"/>
    <hyperlink r:id="rId4537" ref="F4537"/>
    <hyperlink r:id="rId4538" ref="F4538"/>
    <hyperlink r:id="rId4539" ref="F4539"/>
    <hyperlink r:id="rId4540" ref="F4540"/>
    <hyperlink r:id="rId4541" ref="F4541"/>
    <hyperlink r:id="rId4542" ref="F4542"/>
    <hyperlink r:id="rId4543" ref="F4543"/>
    <hyperlink r:id="rId4544" ref="F4544"/>
    <hyperlink r:id="rId4545" ref="F4545"/>
    <hyperlink r:id="rId4546" ref="F4546"/>
    <hyperlink r:id="rId4547" ref="F4547"/>
    <hyperlink r:id="rId4548" ref="F4548"/>
    <hyperlink r:id="rId4549" ref="F4549"/>
    <hyperlink r:id="rId4550" ref="F4550"/>
    <hyperlink r:id="rId4551" ref="F4551"/>
    <hyperlink r:id="rId4552" ref="F4552"/>
    <hyperlink r:id="rId4553" ref="F4553"/>
    <hyperlink r:id="rId4554" ref="F4554"/>
    <hyperlink r:id="rId4555" ref="F4555"/>
    <hyperlink r:id="rId4556" ref="F4556"/>
    <hyperlink r:id="rId4557" ref="F4557"/>
    <hyperlink r:id="rId4558" ref="F4558"/>
    <hyperlink r:id="rId4559" ref="F4559"/>
    <hyperlink r:id="rId4560" ref="F4560"/>
    <hyperlink r:id="rId4561" ref="F4561"/>
    <hyperlink r:id="rId4562" ref="F4562"/>
    <hyperlink r:id="rId4563" ref="F4563"/>
    <hyperlink r:id="rId4564" ref="F4564"/>
    <hyperlink r:id="rId4565" ref="F4565"/>
    <hyperlink r:id="rId4566" ref="F4566"/>
    <hyperlink r:id="rId4567" ref="F4567"/>
    <hyperlink r:id="rId4568" ref="F4568"/>
    <hyperlink r:id="rId4569" ref="F4569"/>
    <hyperlink r:id="rId4570" ref="F4570"/>
    <hyperlink r:id="rId4571" ref="F4571"/>
    <hyperlink r:id="rId4572" ref="F4572"/>
    <hyperlink r:id="rId4573" ref="F4573"/>
    <hyperlink r:id="rId4574" ref="F4574"/>
    <hyperlink r:id="rId4575" ref="F4575"/>
    <hyperlink r:id="rId4576" ref="F4576"/>
    <hyperlink r:id="rId4577" ref="F4577"/>
    <hyperlink r:id="rId4578" ref="F4578"/>
    <hyperlink r:id="rId4579" ref="F4579"/>
    <hyperlink r:id="rId4580" ref="F4580"/>
    <hyperlink r:id="rId4581" ref="F4581"/>
    <hyperlink r:id="rId4582" ref="F4582"/>
    <hyperlink r:id="rId4583" ref="F4583"/>
    <hyperlink r:id="rId4584" ref="F4584"/>
    <hyperlink r:id="rId4585" ref="F4585"/>
    <hyperlink r:id="rId4586" ref="F4586"/>
    <hyperlink r:id="rId4587" ref="F4587"/>
    <hyperlink r:id="rId4588" ref="F4588"/>
    <hyperlink r:id="rId4589" ref="F4589"/>
    <hyperlink r:id="rId4590" ref="F4590"/>
    <hyperlink r:id="rId4591" ref="F4591"/>
    <hyperlink r:id="rId4592" ref="F4592"/>
    <hyperlink r:id="rId4593" ref="F4593"/>
    <hyperlink r:id="rId4594" ref="F4594"/>
    <hyperlink r:id="rId4595" ref="F4595"/>
    <hyperlink r:id="rId4596" ref="F4596"/>
    <hyperlink r:id="rId4597" ref="F4597"/>
    <hyperlink r:id="rId4598" ref="F4598"/>
    <hyperlink r:id="rId4599" ref="F4599"/>
    <hyperlink r:id="rId4600" ref="F4600"/>
    <hyperlink r:id="rId4601" ref="F4601"/>
    <hyperlink r:id="rId4602" ref="F4602"/>
    <hyperlink r:id="rId4603" ref="F4603"/>
    <hyperlink r:id="rId4604" ref="F4604"/>
    <hyperlink r:id="rId4605" ref="F4605"/>
    <hyperlink r:id="rId4606" ref="F4606"/>
    <hyperlink r:id="rId4607" ref="F4607"/>
    <hyperlink r:id="rId4608" ref="F4608"/>
    <hyperlink r:id="rId4609" ref="F4609"/>
    <hyperlink r:id="rId4610" ref="F4610"/>
    <hyperlink r:id="rId4611" ref="F4611"/>
    <hyperlink r:id="rId4612" ref="F4612"/>
    <hyperlink r:id="rId4613" ref="F4613"/>
    <hyperlink r:id="rId4614" ref="F4614"/>
    <hyperlink r:id="rId4615" ref="F4615"/>
    <hyperlink r:id="rId4616" ref="F4616"/>
    <hyperlink r:id="rId4617" ref="F4617"/>
    <hyperlink r:id="rId4618" ref="F4618"/>
    <hyperlink r:id="rId4619" ref="F4619"/>
    <hyperlink r:id="rId4620" ref="F4620"/>
    <hyperlink r:id="rId4621" ref="F4621"/>
    <hyperlink r:id="rId4622" ref="F4622"/>
    <hyperlink r:id="rId4623" ref="F4623"/>
    <hyperlink r:id="rId4624" ref="F4624"/>
    <hyperlink r:id="rId4625" ref="F4625"/>
    <hyperlink r:id="rId4626" ref="F4626"/>
    <hyperlink r:id="rId4627" ref="F4627"/>
    <hyperlink r:id="rId4628" ref="F4628"/>
    <hyperlink r:id="rId4629" ref="F4629"/>
    <hyperlink r:id="rId4630" ref="F4630"/>
    <hyperlink r:id="rId4631" ref="F4631"/>
    <hyperlink r:id="rId4632" ref="F4632"/>
    <hyperlink r:id="rId4633" ref="F4633"/>
    <hyperlink r:id="rId4634" ref="F4634"/>
    <hyperlink r:id="rId4635" ref="F4635"/>
    <hyperlink r:id="rId4636" ref="F4636"/>
    <hyperlink r:id="rId4637" ref="F4637"/>
    <hyperlink r:id="rId4638" ref="F4638"/>
    <hyperlink r:id="rId4639" ref="F4639"/>
    <hyperlink r:id="rId4640" ref="F4640"/>
    <hyperlink r:id="rId4641" ref="F4641"/>
    <hyperlink r:id="rId4642" ref="F4642"/>
    <hyperlink r:id="rId4643" ref="F4643"/>
    <hyperlink r:id="rId4644" ref="F4644"/>
    <hyperlink r:id="rId4645" ref="F4645"/>
    <hyperlink r:id="rId4646" ref="F4646"/>
    <hyperlink r:id="rId4647" ref="F4647"/>
    <hyperlink r:id="rId4648" ref="F4648"/>
    <hyperlink r:id="rId4649" ref="F4649"/>
    <hyperlink r:id="rId4650" ref="F4650"/>
    <hyperlink r:id="rId4651" ref="F4651"/>
    <hyperlink r:id="rId4652" ref="F4652"/>
    <hyperlink r:id="rId4653" ref="F4653"/>
    <hyperlink r:id="rId4654" ref="F4654"/>
    <hyperlink r:id="rId4655" ref="F4655"/>
    <hyperlink r:id="rId4656" ref="F4656"/>
    <hyperlink r:id="rId4657" ref="F4657"/>
    <hyperlink r:id="rId4658" ref="F4658"/>
    <hyperlink r:id="rId4659" ref="F4659"/>
    <hyperlink r:id="rId4660" ref="F4660"/>
    <hyperlink r:id="rId4661" ref="F4661"/>
    <hyperlink r:id="rId4662" ref="F4662"/>
    <hyperlink r:id="rId4663" ref="F4663"/>
    <hyperlink r:id="rId4664" ref="F4664"/>
    <hyperlink r:id="rId4665" ref="F4665"/>
    <hyperlink r:id="rId4666" ref="F4666"/>
    <hyperlink r:id="rId4667" ref="F4667"/>
    <hyperlink r:id="rId4668" ref="F4668"/>
    <hyperlink r:id="rId4669" ref="F4669"/>
    <hyperlink r:id="rId4670" ref="F4670"/>
    <hyperlink r:id="rId4671" ref="F4671"/>
    <hyperlink r:id="rId4672" ref="F4672"/>
    <hyperlink r:id="rId4673" ref="F4673"/>
    <hyperlink r:id="rId4674" ref="F4674"/>
    <hyperlink r:id="rId4675" ref="F4675"/>
    <hyperlink r:id="rId4676" ref="F4676"/>
    <hyperlink r:id="rId4677" ref="F4677"/>
    <hyperlink r:id="rId4678" ref="F4678"/>
    <hyperlink r:id="rId4679" ref="F4679"/>
    <hyperlink r:id="rId4680" ref="F4680"/>
    <hyperlink r:id="rId4681" ref="F4681"/>
    <hyperlink r:id="rId4682" ref="F4682"/>
    <hyperlink r:id="rId4683" ref="F4683"/>
    <hyperlink r:id="rId4684" ref="F4684"/>
    <hyperlink r:id="rId4685" ref="F4685"/>
    <hyperlink r:id="rId4686" ref="F4686"/>
    <hyperlink r:id="rId4687" ref="F4687"/>
    <hyperlink r:id="rId4688" ref="F4688"/>
    <hyperlink r:id="rId4689" ref="F4689"/>
    <hyperlink r:id="rId4690" ref="F4690"/>
    <hyperlink r:id="rId4691" ref="F4691"/>
    <hyperlink r:id="rId4692" ref="F4692"/>
    <hyperlink r:id="rId4693" ref="F4693"/>
    <hyperlink r:id="rId4694" ref="F4694"/>
    <hyperlink r:id="rId4695" ref="F4695"/>
    <hyperlink r:id="rId4696" ref="F4696"/>
    <hyperlink r:id="rId4697" ref="F4697"/>
    <hyperlink r:id="rId4698" ref="F4698"/>
    <hyperlink r:id="rId4699" ref="F4699"/>
    <hyperlink r:id="rId4700" ref="F4700"/>
    <hyperlink r:id="rId4701" ref="F4701"/>
    <hyperlink r:id="rId4702" ref="F4702"/>
    <hyperlink r:id="rId4703" ref="F4703"/>
    <hyperlink r:id="rId4704" ref="F4704"/>
    <hyperlink r:id="rId4705" ref="F4705"/>
    <hyperlink r:id="rId4706" ref="F4706"/>
    <hyperlink r:id="rId4707" ref="F4707"/>
    <hyperlink r:id="rId4708" ref="F4708"/>
    <hyperlink r:id="rId4709" ref="F4709"/>
    <hyperlink r:id="rId4710" ref="F4710"/>
    <hyperlink r:id="rId4711" ref="F4711"/>
    <hyperlink r:id="rId4712" ref="F4712"/>
    <hyperlink r:id="rId4713" ref="F4713"/>
    <hyperlink r:id="rId4714" ref="F4714"/>
    <hyperlink r:id="rId4715" ref="F4715"/>
    <hyperlink r:id="rId4716" ref="F4716"/>
    <hyperlink r:id="rId4717" ref="F4717"/>
    <hyperlink r:id="rId4718" ref="F4718"/>
    <hyperlink r:id="rId4719" ref="F4719"/>
    <hyperlink r:id="rId4720" ref="F4720"/>
    <hyperlink r:id="rId4721" ref="F4721"/>
    <hyperlink r:id="rId4722" ref="F4722"/>
    <hyperlink r:id="rId4723" ref="F4723"/>
    <hyperlink r:id="rId4724" ref="F4724"/>
    <hyperlink r:id="rId4725" ref="F4725"/>
    <hyperlink r:id="rId4726" ref="F4726"/>
    <hyperlink r:id="rId4727" ref="F4727"/>
    <hyperlink r:id="rId4728" ref="F4728"/>
    <hyperlink r:id="rId4729" ref="F4729"/>
    <hyperlink r:id="rId4730" ref="F4730"/>
    <hyperlink r:id="rId4731" ref="F4731"/>
    <hyperlink r:id="rId4732" ref="F4732"/>
    <hyperlink r:id="rId4733" ref="F4733"/>
    <hyperlink r:id="rId4734" ref="F4734"/>
    <hyperlink r:id="rId4735" ref="F4735"/>
    <hyperlink r:id="rId4736" ref="F4736"/>
    <hyperlink r:id="rId4737" ref="F4737"/>
    <hyperlink r:id="rId4738" ref="F4738"/>
    <hyperlink r:id="rId4739" ref="F4739"/>
    <hyperlink r:id="rId4740" ref="F4740"/>
    <hyperlink r:id="rId4741" ref="F4741"/>
    <hyperlink r:id="rId4742" ref="F4742"/>
    <hyperlink r:id="rId4743" ref="F4743"/>
    <hyperlink r:id="rId4744" ref="F4744"/>
    <hyperlink r:id="rId4745" ref="F4745"/>
    <hyperlink r:id="rId4746" ref="F4746"/>
    <hyperlink r:id="rId4747" ref="F4747"/>
    <hyperlink r:id="rId4748" ref="F4748"/>
    <hyperlink r:id="rId4749" ref="F4749"/>
    <hyperlink r:id="rId4750" ref="F4750"/>
    <hyperlink r:id="rId4751" ref="F4751"/>
    <hyperlink r:id="rId4752" ref="F4752"/>
    <hyperlink r:id="rId4753" ref="F4753"/>
    <hyperlink r:id="rId4754" ref="F4754"/>
    <hyperlink r:id="rId4755" ref="F4755"/>
    <hyperlink r:id="rId4756" ref="F4756"/>
    <hyperlink r:id="rId4757" ref="F4757"/>
    <hyperlink r:id="rId4758" ref="F4758"/>
    <hyperlink r:id="rId4759" ref="F4759"/>
    <hyperlink r:id="rId4760" ref="F4760"/>
    <hyperlink r:id="rId4761" ref="F4761"/>
    <hyperlink r:id="rId4762" ref="F4762"/>
    <hyperlink r:id="rId4763" ref="F4763"/>
    <hyperlink r:id="rId4764" ref="F4764"/>
    <hyperlink r:id="rId4765" ref="F4765"/>
    <hyperlink r:id="rId4766" ref="F4766"/>
    <hyperlink r:id="rId4767" ref="F4767"/>
    <hyperlink r:id="rId4768" ref="F4768"/>
    <hyperlink r:id="rId4769" ref="F4769"/>
    <hyperlink r:id="rId4770" ref="F4770"/>
    <hyperlink r:id="rId4771" ref="F4771"/>
    <hyperlink r:id="rId4772" ref="F4772"/>
    <hyperlink r:id="rId4773" ref="F4773"/>
    <hyperlink r:id="rId4774" ref="F4774"/>
    <hyperlink r:id="rId4775" ref="F4775"/>
    <hyperlink r:id="rId4776" ref="F4776"/>
    <hyperlink r:id="rId4777" ref="F4777"/>
    <hyperlink r:id="rId4778" ref="F4778"/>
    <hyperlink r:id="rId4779" ref="F4779"/>
    <hyperlink r:id="rId4780" ref="F4780"/>
    <hyperlink r:id="rId4781" ref="F4781"/>
    <hyperlink r:id="rId4782" ref="F4782"/>
    <hyperlink r:id="rId4783" ref="F4783"/>
    <hyperlink r:id="rId4784" ref="F4784"/>
    <hyperlink r:id="rId4785" ref="F4785"/>
    <hyperlink r:id="rId4786" ref="F4786"/>
    <hyperlink r:id="rId4787" ref="F4787"/>
    <hyperlink r:id="rId4788" ref="F4788"/>
    <hyperlink r:id="rId4789" ref="F4789"/>
    <hyperlink r:id="rId4790" ref="F4790"/>
    <hyperlink r:id="rId4791" ref="F4791"/>
    <hyperlink r:id="rId4792" ref="F4792"/>
    <hyperlink r:id="rId4793" ref="F4793"/>
    <hyperlink r:id="rId4794" ref="F4794"/>
    <hyperlink r:id="rId4795" ref="F4795"/>
    <hyperlink r:id="rId4796" ref="F4796"/>
    <hyperlink r:id="rId4797" ref="F4797"/>
    <hyperlink r:id="rId4798" ref="F4798"/>
    <hyperlink r:id="rId4799" ref="F4799"/>
    <hyperlink r:id="rId4800" ref="F4800"/>
    <hyperlink r:id="rId4801" ref="F4801"/>
    <hyperlink r:id="rId4802" ref="F4802"/>
    <hyperlink r:id="rId4803" ref="F4803"/>
    <hyperlink r:id="rId4804" ref="F4804"/>
    <hyperlink r:id="rId4805" ref="F4805"/>
    <hyperlink r:id="rId4806" ref="F4806"/>
    <hyperlink r:id="rId4807" ref="F4807"/>
    <hyperlink r:id="rId4808" ref="F4808"/>
    <hyperlink r:id="rId4809" ref="F4809"/>
    <hyperlink r:id="rId4810" ref="F4810"/>
    <hyperlink r:id="rId4811" ref="F4811"/>
    <hyperlink r:id="rId4812" ref="F4812"/>
    <hyperlink r:id="rId4813" ref="F4813"/>
    <hyperlink r:id="rId4814" ref="F4814"/>
    <hyperlink r:id="rId4815" ref="F4815"/>
    <hyperlink r:id="rId4816" ref="F4816"/>
    <hyperlink r:id="rId4817" ref="F4817"/>
    <hyperlink r:id="rId4818" ref="F4818"/>
    <hyperlink r:id="rId4819" ref="F4819"/>
    <hyperlink r:id="rId4820" ref="F4820"/>
    <hyperlink r:id="rId4821" ref="F4821"/>
    <hyperlink r:id="rId4822" ref="F4822"/>
    <hyperlink r:id="rId4823" ref="F4823"/>
    <hyperlink r:id="rId4824" ref="F4824"/>
    <hyperlink r:id="rId4825" ref="F4825"/>
    <hyperlink r:id="rId4826" ref="F4826"/>
    <hyperlink r:id="rId4827" ref="F4827"/>
    <hyperlink r:id="rId4828" ref="F4828"/>
    <hyperlink r:id="rId4829" ref="F4829"/>
    <hyperlink r:id="rId4830" ref="F4830"/>
    <hyperlink r:id="rId4831" ref="F4831"/>
    <hyperlink r:id="rId4832" ref="F4832"/>
    <hyperlink r:id="rId4833" ref="F4833"/>
    <hyperlink r:id="rId4834" ref="F4834"/>
    <hyperlink r:id="rId4835" ref="F4835"/>
    <hyperlink r:id="rId4836" ref="F4836"/>
    <hyperlink r:id="rId4837" ref="F4837"/>
    <hyperlink r:id="rId4838" ref="F4838"/>
    <hyperlink r:id="rId4839" ref="F4839"/>
    <hyperlink r:id="rId4840" ref="F4840"/>
    <hyperlink r:id="rId4841" ref="F4841"/>
    <hyperlink r:id="rId4842" ref="F4842"/>
    <hyperlink r:id="rId4843" ref="F4843"/>
    <hyperlink r:id="rId4844" ref="F4844"/>
    <hyperlink r:id="rId4845" ref="F4845"/>
    <hyperlink r:id="rId4846" ref="F4846"/>
    <hyperlink r:id="rId4847" ref="F4847"/>
    <hyperlink r:id="rId4848" ref="F4848"/>
    <hyperlink r:id="rId4849" ref="F4849"/>
    <hyperlink r:id="rId4850" ref="F4850"/>
    <hyperlink r:id="rId4851" ref="F4851"/>
    <hyperlink r:id="rId4852" ref="F4852"/>
    <hyperlink r:id="rId4853" ref="F4853"/>
    <hyperlink r:id="rId4854" ref="F4854"/>
    <hyperlink r:id="rId4855" ref="F4855"/>
    <hyperlink r:id="rId4856" ref="F4856"/>
    <hyperlink r:id="rId4857" ref="F4857"/>
    <hyperlink r:id="rId4858" ref="F4858"/>
    <hyperlink r:id="rId4859" ref="F4859"/>
    <hyperlink r:id="rId4860" ref="F4860"/>
    <hyperlink r:id="rId4861" ref="F4861"/>
    <hyperlink r:id="rId4862" ref="F4862"/>
    <hyperlink r:id="rId4863" ref="F4863"/>
    <hyperlink r:id="rId4864" ref="F4864"/>
    <hyperlink r:id="rId4865" ref="F4865"/>
    <hyperlink r:id="rId4866" ref="F4866"/>
    <hyperlink r:id="rId4867" ref="F4867"/>
    <hyperlink r:id="rId4868" ref="F4868"/>
    <hyperlink r:id="rId4869" ref="F4869"/>
    <hyperlink r:id="rId4870" ref="F4870"/>
    <hyperlink r:id="rId4871" ref="F4871"/>
    <hyperlink r:id="rId4872" ref="F4872"/>
    <hyperlink r:id="rId4873" ref="F4873"/>
    <hyperlink r:id="rId4874" ref="F4874"/>
    <hyperlink r:id="rId4875" ref="F4875"/>
    <hyperlink r:id="rId4876" ref="F4876"/>
    <hyperlink r:id="rId4877" ref="F4877"/>
    <hyperlink r:id="rId4878" ref="F4878"/>
    <hyperlink r:id="rId4879" ref="F4879"/>
    <hyperlink r:id="rId4880" ref="F4880"/>
    <hyperlink r:id="rId4881" ref="F4881"/>
    <hyperlink r:id="rId4882" ref="F4882"/>
    <hyperlink r:id="rId4883" ref="F4883"/>
    <hyperlink r:id="rId4884" ref="F4884"/>
    <hyperlink r:id="rId4885" ref="F4885"/>
    <hyperlink r:id="rId4886" ref="F4886"/>
    <hyperlink r:id="rId4887" ref="F4887"/>
    <hyperlink r:id="rId4888" ref="F4888"/>
    <hyperlink r:id="rId4889" ref="F4889"/>
    <hyperlink r:id="rId4890" ref="F4890"/>
    <hyperlink r:id="rId4891" ref="F4891"/>
    <hyperlink r:id="rId4892" ref="F4892"/>
    <hyperlink r:id="rId4893" ref="F4893"/>
    <hyperlink r:id="rId4894" ref="F4894"/>
    <hyperlink r:id="rId4895" ref="F4895"/>
    <hyperlink r:id="rId4896" ref="F4896"/>
    <hyperlink r:id="rId4897" ref="F4897"/>
    <hyperlink r:id="rId4898" ref="F4898"/>
    <hyperlink r:id="rId4899" ref="F4899"/>
    <hyperlink r:id="rId4900" ref="F4900"/>
    <hyperlink r:id="rId4901" ref="F4901"/>
    <hyperlink r:id="rId4902" ref="F4902"/>
    <hyperlink r:id="rId4903" ref="F4903"/>
    <hyperlink r:id="rId4904" ref="F4904"/>
    <hyperlink r:id="rId4905" ref="F4905"/>
    <hyperlink r:id="rId4906" ref="F4906"/>
    <hyperlink r:id="rId4907" ref="F4907"/>
    <hyperlink r:id="rId4908" ref="F4908"/>
    <hyperlink r:id="rId4909" ref="F4909"/>
    <hyperlink r:id="rId4910" ref="F4910"/>
    <hyperlink r:id="rId4911" ref="F4911"/>
    <hyperlink r:id="rId4912" ref="F4912"/>
    <hyperlink r:id="rId4913" ref="F4913"/>
    <hyperlink r:id="rId4914" ref="F4914"/>
    <hyperlink r:id="rId4915" ref="F4915"/>
    <hyperlink r:id="rId4916" ref="F4916"/>
    <hyperlink r:id="rId4917" ref="F4917"/>
    <hyperlink r:id="rId4918" ref="F4918"/>
    <hyperlink r:id="rId4919" ref="F4919"/>
    <hyperlink r:id="rId4920" ref="F4920"/>
    <hyperlink r:id="rId4921" ref="F4921"/>
    <hyperlink r:id="rId4922" ref="F4922"/>
    <hyperlink r:id="rId4923" ref="F4923"/>
    <hyperlink r:id="rId4924" ref="F4924"/>
    <hyperlink r:id="rId4925" ref="F4925"/>
    <hyperlink r:id="rId4926" ref="F4926"/>
    <hyperlink r:id="rId4927" ref="F4927"/>
    <hyperlink r:id="rId4928" ref="F4928"/>
    <hyperlink r:id="rId4929" ref="F4929"/>
    <hyperlink r:id="rId4930" ref="F4930"/>
    <hyperlink r:id="rId4931" ref="F4931"/>
    <hyperlink r:id="rId4932" ref="F4932"/>
    <hyperlink r:id="rId4933" ref="F4933"/>
    <hyperlink r:id="rId4934" ref="F4934"/>
    <hyperlink r:id="rId4935" ref="F4935"/>
    <hyperlink r:id="rId4936" ref="F4936"/>
    <hyperlink r:id="rId4937" ref="F4937"/>
    <hyperlink r:id="rId4938" ref="F4938"/>
    <hyperlink r:id="rId4939" ref="F4939"/>
    <hyperlink r:id="rId4940" ref="F4940"/>
    <hyperlink r:id="rId4941" ref="F4941"/>
    <hyperlink r:id="rId4942" ref="F4942"/>
    <hyperlink r:id="rId4943" ref="F4943"/>
    <hyperlink r:id="rId4944" ref="F4944"/>
    <hyperlink r:id="rId4945" ref="F4945"/>
    <hyperlink r:id="rId4946" ref="F4946"/>
    <hyperlink r:id="rId4947" ref="F4947"/>
    <hyperlink r:id="rId4948" ref="F4948"/>
    <hyperlink r:id="rId4949" ref="F4949"/>
    <hyperlink r:id="rId4950" ref="F4950"/>
    <hyperlink r:id="rId4951" ref="F4951"/>
    <hyperlink r:id="rId4952" ref="F4952"/>
    <hyperlink r:id="rId4953" ref="F4953"/>
    <hyperlink r:id="rId4954" ref="F4954"/>
    <hyperlink r:id="rId4955" ref="F4955"/>
    <hyperlink r:id="rId4956" ref="F4956"/>
    <hyperlink r:id="rId4957" ref="F4957"/>
    <hyperlink r:id="rId4958" ref="F4958"/>
    <hyperlink r:id="rId4959" ref="F4959"/>
    <hyperlink r:id="rId4960" ref="F4960"/>
    <hyperlink r:id="rId4961" ref="F4961"/>
    <hyperlink r:id="rId4962" ref="F4962"/>
    <hyperlink r:id="rId4963" ref="F4963"/>
    <hyperlink r:id="rId4964" ref="F4964"/>
    <hyperlink r:id="rId4965" ref="F4965"/>
    <hyperlink r:id="rId4966" ref="F4966"/>
    <hyperlink r:id="rId4967" ref="F4967"/>
    <hyperlink r:id="rId4968" ref="F4968"/>
    <hyperlink r:id="rId4969" ref="F4969"/>
    <hyperlink r:id="rId4970" ref="F4970"/>
    <hyperlink r:id="rId4971" ref="F4971"/>
    <hyperlink r:id="rId4972" ref="F4972"/>
    <hyperlink r:id="rId4973" ref="F4973"/>
    <hyperlink r:id="rId4974" ref="F4974"/>
    <hyperlink r:id="rId4975" ref="F4975"/>
    <hyperlink r:id="rId4976" ref="F4976"/>
    <hyperlink r:id="rId4977" ref="F4977"/>
    <hyperlink r:id="rId4978" ref="F4978"/>
    <hyperlink r:id="rId4979" ref="F4979"/>
    <hyperlink r:id="rId4980" ref="F4980"/>
    <hyperlink r:id="rId4981" ref="F4981"/>
    <hyperlink r:id="rId4982" ref="F4982"/>
    <hyperlink r:id="rId4983" ref="F4983"/>
    <hyperlink r:id="rId4984" ref="F4984"/>
    <hyperlink r:id="rId4985" ref="F4985"/>
    <hyperlink r:id="rId4986" ref="F4986"/>
    <hyperlink r:id="rId4987" ref="F4987"/>
    <hyperlink r:id="rId4988" ref="F4988"/>
    <hyperlink r:id="rId4989" ref="F4989"/>
    <hyperlink r:id="rId4990" ref="F4990"/>
    <hyperlink r:id="rId4991" ref="F4991"/>
    <hyperlink r:id="rId4992" ref="F4992"/>
    <hyperlink r:id="rId4993" ref="F4993"/>
    <hyperlink r:id="rId4994" ref="F4994"/>
    <hyperlink r:id="rId4995" ref="F4995"/>
    <hyperlink r:id="rId4996" ref="F4996"/>
    <hyperlink r:id="rId4997" ref="F4997"/>
    <hyperlink r:id="rId4998" ref="F4998"/>
    <hyperlink r:id="rId4999" ref="F4999"/>
    <hyperlink r:id="rId5000" ref="F5000"/>
    <hyperlink r:id="rId5001" ref="F5001"/>
    <hyperlink r:id="rId5002" ref="F5002"/>
    <hyperlink r:id="rId5003" ref="F5003"/>
    <hyperlink r:id="rId5004" ref="F5004"/>
    <hyperlink r:id="rId5005" ref="F5005"/>
    <hyperlink r:id="rId5006" ref="F5006"/>
    <hyperlink r:id="rId5007" ref="F5007"/>
    <hyperlink r:id="rId5008" ref="F5008"/>
    <hyperlink r:id="rId5009" ref="F5009"/>
    <hyperlink r:id="rId5010" ref="F5010"/>
    <hyperlink r:id="rId5011" ref="F5011"/>
    <hyperlink r:id="rId5012" ref="F5012"/>
    <hyperlink r:id="rId5013" ref="F5013"/>
    <hyperlink r:id="rId5014" ref="F5014"/>
    <hyperlink r:id="rId5015" ref="F5015"/>
    <hyperlink r:id="rId5016" ref="F5016"/>
    <hyperlink r:id="rId5017" ref="F5017"/>
    <hyperlink r:id="rId5018" ref="F5018"/>
    <hyperlink r:id="rId5019" ref="F5019"/>
    <hyperlink r:id="rId5020" ref="F5020"/>
    <hyperlink r:id="rId5021" ref="F5021"/>
    <hyperlink r:id="rId5022" ref="F5022"/>
    <hyperlink r:id="rId5023" ref="F5023"/>
    <hyperlink r:id="rId5024" ref="F5024"/>
    <hyperlink r:id="rId5025" ref="F5025"/>
    <hyperlink r:id="rId5026" ref="F5026"/>
    <hyperlink r:id="rId5027" ref="F5027"/>
    <hyperlink r:id="rId5028" ref="F5028"/>
    <hyperlink r:id="rId5029" ref="F5029"/>
    <hyperlink r:id="rId5030" ref="F5030"/>
    <hyperlink r:id="rId5031" ref="F5031"/>
    <hyperlink r:id="rId5032" ref="F5032"/>
    <hyperlink r:id="rId5033" ref="F5033"/>
    <hyperlink r:id="rId5034" ref="F5034"/>
    <hyperlink r:id="rId5035" ref="F5035"/>
    <hyperlink r:id="rId5036" ref="F5036"/>
    <hyperlink r:id="rId5037" ref="F5037"/>
    <hyperlink r:id="rId5038" ref="F5038"/>
    <hyperlink r:id="rId5039" ref="F5039"/>
    <hyperlink r:id="rId5040" ref="F5040"/>
    <hyperlink r:id="rId5041" ref="F5041"/>
    <hyperlink r:id="rId5042" ref="F5042"/>
    <hyperlink r:id="rId5043" ref="F5043"/>
    <hyperlink r:id="rId5044" ref="F5044"/>
    <hyperlink r:id="rId5045" ref="F5045"/>
    <hyperlink r:id="rId5046" ref="F5046"/>
    <hyperlink r:id="rId5047" ref="F5047"/>
    <hyperlink r:id="rId5048" ref="F5048"/>
    <hyperlink r:id="rId5049" ref="F5049"/>
    <hyperlink r:id="rId5050" ref="F5050"/>
    <hyperlink r:id="rId5051" ref="F5051"/>
    <hyperlink r:id="rId5052" ref="F5052"/>
    <hyperlink r:id="rId5053" ref="F5053"/>
    <hyperlink r:id="rId5054" ref="F5054"/>
    <hyperlink r:id="rId5055" ref="F5055"/>
    <hyperlink r:id="rId5056" ref="F5056"/>
    <hyperlink r:id="rId5057" ref="F5057"/>
    <hyperlink r:id="rId5058" ref="F5058"/>
    <hyperlink r:id="rId5059" ref="F5059"/>
    <hyperlink r:id="rId5060" ref="F5060"/>
    <hyperlink r:id="rId5061" ref="F5061"/>
    <hyperlink r:id="rId5062" ref="F5062"/>
    <hyperlink r:id="rId5063" ref="F5063"/>
    <hyperlink r:id="rId5064" ref="F5064"/>
    <hyperlink r:id="rId5065" ref="F5065"/>
    <hyperlink r:id="rId5066" ref="F5066"/>
    <hyperlink r:id="rId5067" ref="F5067"/>
    <hyperlink r:id="rId5068" ref="F5068"/>
    <hyperlink r:id="rId5069" ref="F5069"/>
    <hyperlink r:id="rId5070" ref="F5070"/>
    <hyperlink r:id="rId5071" ref="F5071"/>
    <hyperlink r:id="rId5072" ref="F5072"/>
    <hyperlink r:id="rId5073" ref="F5073"/>
    <hyperlink r:id="rId5074" ref="F5074"/>
    <hyperlink r:id="rId5075" ref="F5075"/>
    <hyperlink r:id="rId5076" ref="F5076"/>
    <hyperlink r:id="rId5077" ref="F5077"/>
    <hyperlink r:id="rId5078" ref="F5078"/>
    <hyperlink r:id="rId5079" ref="F5079"/>
    <hyperlink r:id="rId5080" ref="F5080"/>
    <hyperlink r:id="rId5081" ref="F5081"/>
    <hyperlink r:id="rId5082" ref="F5082"/>
    <hyperlink r:id="rId5083" ref="F5083"/>
    <hyperlink r:id="rId5084" ref="F5084"/>
    <hyperlink r:id="rId5085" ref="F5085"/>
    <hyperlink r:id="rId5086" ref="F5086"/>
    <hyperlink r:id="rId5087" ref="F5087"/>
    <hyperlink r:id="rId5088" ref="F5088"/>
    <hyperlink r:id="rId5089" ref="F5089"/>
    <hyperlink r:id="rId5090" ref="F5090"/>
    <hyperlink r:id="rId5091" ref="F5091"/>
    <hyperlink r:id="rId5092" ref="F5092"/>
    <hyperlink r:id="rId5093" ref="F5093"/>
    <hyperlink r:id="rId5094" ref="F5094"/>
    <hyperlink r:id="rId5095" ref="F5095"/>
    <hyperlink r:id="rId5096" ref="F5096"/>
    <hyperlink r:id="rId5097" ref="F5097"/>
    <hyperlink r:id="rId5098" ref="F5098"/>
    <hyperlink r:id="rId5099" ref="F5099"/>
    <hyperlink r:id="rId5100" ref="F5100"/>
    <hyperlink r:id="rId5101" ref="F5101"/>
    <hyperlink r:id="rId5102" ref="F5102"/>
    <hyperlink r:id="rId5103" ref="F5103"/>
    <hyperlink r:id="rId5104" ref="F5104"/>
    <hyperlink r:id="rId5105" ref="F5105"/>
    <hyperlink r:id="rId5106" ref="F5106"/>
    <hyperlink r:id="rId5107" ref="F5107"/>
    <hyperlink r:id="rId5108" ref="F5108"/>
    <hyperlink r:id="rId5109" ref="F5109"/>
    <hyperlink r:id="rId5110" ref="F5110"/>
    <hyperlink r:id="rId5111" ref="F5111"/>
    <hyperlink r:id="rId5112" ref="F5112"/>
    <hyperlink r:id="rId5113" ref="F5113"/>
    <hyperlink r:id="rId5114" ref="F5114"/>
    <hyperlink r:id="rId5115" ref="F5115"/>
    <hyperlink r:id="rId5116" ref="F5116"/>
    <hyperlink r:id="rId5117" ref="F5117"/>
    <hyperlink r:id="rId5118" ref="F5118"/>
    <hyperlink r:id="rId5119" ref="F5119"/>
    <hyperlink r:id="rId5120" ref="F5120"/>
    <hyperlink r:id="rId5121" ref="F5121"/>
    <hyperlink r:id="rId5122" ref="F5122"/>
    <hyperlink r:id="rId5123" ref="F5123"/>
    <hyperlink r:id="rId5124" ref="F5124"/>
    <hyperlink r:id="rId5125" ref="F5125"/>
    <hyperlink r:id="rId5126" ref="F5126"/>
    <hyperlink r:id="rId5127" ref="F5127"/>
    <hyperlink r:id="rId5128" ref="F5128"/>
  </hyperlinks>
  <drawing r:id="rId512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13"/>
    <col customWidth="1" min="4" max="4" width="40.88"/>
  </cols>
  <sheetData>
    <row r="1">
      <c r="A1" s="4" t="str">
        <f>IFERROR(__xludf.DUMMYFUNCTION("QUERY(TaxonomyData,""SELECT A, count(A) GROUP BY A"")"),"")</f>
        <v/>
      </c>
      <c r="B1" s="4" t="str">
        <f>IFERROR(__xludf.DUMMYFUNCTION("""COMPUTED_VALUE"""),"count ")</f>
        <v>count </v>
      </c>
      <c r="D1" s="8" t="str">
        <f>IFERROR(__xludf.DUMMYFUNCTION("QUERY(TaxonomyData,""SELECT A,B, count(B) GROUP BY A,B"")"),"")</f>
        <v/>
      </c>
      <c r="E1" s="4" t="str">
        <f>IFERROR(__xludf.DUMMYFUNCTION("""COMPUTED_VALUE"""),"")</f>
        <v/>
      </c>
      <c r="F1" s="4" t="str">
        <f>IFERROR(__xludf.DUMMYFUNCTION("""COMPUTED_VALUE"""),"count ")</f>
        <v>count </v>
      </c>
    </row>
    <row r="2">
      <c r="A2" s="4"/>
      <c r="B2" s="4">
        <f>IFERROR(__xludf.DUMMYFUNCTION("""COMPUTED_VALUE"""),0.0)</f>
        <v>0</v>
      </c>
      <c r="D2" s="4"/>
      <c r="E2" s="4"/>
      <c r="F2" s="4">
        <f>IFERROR(__xludf.DUMMYFUNCTION("""COMPUTED_VALUE"""),0.0)</f>
        <v>0</v>
      </c>
    </row>
    <row r="3">
      <c r="A3" s="4" t="str">
        <f>IFERROR(__xludf.DUMMYFUNCTION("""COMPUTED_VALUE"""),"Administration")</f>
        <v>Administration</v>
      </c>
      <c r="B3" s="4">
        <f>IFERROR(__xludf.DUMMYFUNCTION("""COMPUTED_VALUE"""),32.0)</f>
        <v>32</v>
      </c>
      <c r="D3" s="4" t="str">
        <f>IFERROR(__xludf.DUMMYFUNCTION("""COMPUTED_VALUE"""),"Administration")</f>
        <v>Administration</v>
      </c>
      <c r="E3" s="4" t="str">
        <f>IFERROR(__xludf.DUMMYFUNCTION("""COMPUTED_VALUE"""),"Administrative Support")</f>
        <v>Administrative Support</v>
      </c>
      <c r="F3" s="4">
        <f>IFERROR(__xludf.DUMMYFUNCTION("""COMPUTED_VALUE"""),2.0)</f>
        <v>2</v>
      </c>
    </row>
    <row r="4">
      <c r="A4" s="4" t="str">
        <f>IFERROR(__xludf.DUMMYFUNCTION("""COMPUTED_VALUE"""),"Agriculture, Horticulture, and Landscaping")</f>
        <v>Agriculture, Horticulture, and Landscaping</v>
      </c>
      <c r="B4" s="4">
        <f>IFERROR(__xludf.DUMMYFUNCTION("""COMPUTED_VALUE"""),29.0)</f>
        <v>29</v>
      </c>
      <c r="D4" s="4" t="str">
        <f>IFERROR(__xludf.DUMMYFUNCTION("""COMPUTED_VALUE"""),"Administration")</f>
        <v>Administration</v>
      </c>
      <c r="E4" s="4" t="str">
        <f>IFERROR(__xludf.DUMMYFUNCTION("""COMPUTED_VALUE"""),"Dictation")</f>
        <v>Dictation</v>
      </c>
      <c r="F4" s="4">
        <f>IFERROR(__xludf.DUMMYFUNCTION("""COMPUTED_VALUE"""),1.0)</f>
        <v>1</v>
      </c>
    </row>
    <row r="5">
      <c r="A5" s="4" t="str">
        <f>IFERROR(__xludf.DUMMYFUNCTION("""COMPUTED_VALUE"""),"Analysis")</f>
        <v>Analysis</v>
      </c>
      <c r="B5" s="4">
        <f>IFERROR(__xludf.DUMMYFUNCTION("""COMPUTED_VALUE"""),261.0)</f>
        <v>261</v>
      </c>
      <c r="D5" s="4" t="str">
        <f>IFERROR(__xludf.DUMMYFUNCTION("""COMPUTED_VALUE"""),"Administration")</f>
        <v>Administration</v>
      </c>
      <c r="E5" s="4" t="str">
        <f>IFERROR(__xludf.DUMMYFUNCTION("""COMPUTED_VALUE"""),"Document Management")</f>
        <v>Document Management</v>
      </c>
      <c r="F5" s="4">
        <f>IFERROR(__xludf.DUMMYFUNCTION("""COMPUTED_VALUE"""),3.0)</f>
        <v>3</v>
      </c>
    </row>
    <row r="6">
      <c r="A6" s="4" t="str">
        <f>IFERROR(__xludf.DUMMYFUNCTION("""COMPUTED_VALUE"""),"Architecture and Construction")</f>
        <v>Architecture and Construction</v>
      </c>
      <c r="B6" s="4">
        <f>IFERROR(__xludf.DUMMYFUNCTION("""COMPUTED_VALUE"""),28.0)</f>
        <v>28</v>
      </c>
      <c r="D6" s="4" t="str">
        <f>IFERROR(__xludf.DUMMYFUNCTION("""COMPUTED_VALUE"""),"Administration")</f>
        <v>Administration</v>
      </c>
      <c r="E6" s="4" t="str">
        <f>IFERROR(__xludf.DUMMYFUNCTION("""COMPUTED_VALUE"""),"General Administrative and Clerical Tasks")</f>
        <v>General Administrative and Clerical Tasks</v>
      </c>
      <c r="F6" s="4">
        <f>IFERROR(__xludf.DUMMYFUNCTION("""COMPUTED_VALUE"""),7.0)</f>
        <v>7</v>
      </c>
    </row>
    <row r="7">
      <c r="A7" s="4" t="str">
        <f>IFERROR(__xludf.DUMMYFUNCTION("""COMPUTED_VALUE"""),"Business")</f>
        <v>Business</v>
      </c>
      <c r="B7" s="4">
        <f>IFERROR(__xludf.DUMMYFUNCTION("""COMPUTED_VALUE"""),256.0)</f>
        <v>256</v>
      </c>
      <c r="D7" s="4" t="str">
        <f>IFERROR(__xludf.DUMMYFUNCTION("""COMPUTED_VALUE"""),"Administration")</f>
        <v>Administration</v>
      </c>
      <c r="E7" s="4" t="str">
        <f>IFERROR(__xludf.DUMMYFUNCTION("""COMPUTED_VALUE"""),"Office Management")</f>
        <v>Office Management</v>
      </c>
      <c r="F7" s="4">
        <f>IFERROR(__xludf.DUMMYFUNCTION("""COMPUTED_VALUE"""),1.0)</f>
        <v>1</v>
      </c>
    </row>
    <row r="8">
      <c r="A8" s="4" t="str">
        <f>IFERROR(__xludf.DUMMYFUNCTION("""COMPUTED_VALUE"""),"Category")</f>
        <v>Category</v>
      </c>
      <c r="B8" s="4">
        <f>IFERROR(__xludf.DUMMYFUNCTION("""COMPUTED_VALUE"""),1.0)</f>
        <v>1</v>
      </c>
      <c r="D8" s="4" t="str">
        <f>IFERROR(__xludf.DUMMYFUNCTION("""COMPUTED_VALUE"""),"Administration")</f>
        <v>Administration</v>
      </c>
      <c r="E8" s="4" t="str">
        <f>IFERROR(__xludf.DUMMYFUNCTION("""COMPUTED_VALUE"""),"Office and Productivity Software")</f>
        <v>Office and Productivity Software</v>
      </c>
      <c r="F8" s="4">
        <f>IFERROR(__xludf.DUMMYFUNCTION("""COMPUTED_VALUE"""),16.0)</f>
        <v>16</v>
      </c>
    </row>
    <row r="9">
      <c r="A9" s="4" t="str">
        <f>IFERROR(__xludf.DUMMYFUNCTION("""COMPUTED_VALUE"""),"Customer and Client Support")</f>
        <v>Customer and Client Support</v>
      </c>
      <c r="B9" s="4">
        <f>IFERROR(__xludf.DUMMYFUNCTION("""COMPUTED_VALUE"""),12.0)</f>
        <v>12</v>
      </c>
      <c r="D9" s="4" t="str">
        <f>IFERROR(__xludf.DUMMYFUNCTION("""COMPUTED_VALUE"""),"Administration")</f>
        <v>Administration</v>
      </c>
      <c r="E9" s="4" t="str">
        <f>IFERROR(__xludf.DUMMYFUNCTION("""COMPUTED_VALUE"""),"Scheduling")</f>
        <v>Scheduling</v>
      </c>
      <c r="F9" s="4">
        <f>IFERROR(__xludf.DUMMYFUNCTION("""COMPUTED_VALUE"""),2.0)</f>
        <v>2</v>
      </c>
    </row>
    <row r="10">
      <c r="A10" s="4" t="str">
        <f>IFERROR(__xludf.DUMMYFUNCTION("""COMPUTED_VALUE"""),"Design")</f>
        <v>Design</v>
      </c>
      <c r="B10" s="4">
        <f>IFERROR(__xludf.DUMMYFUNCTION("""COMPUTED_VALUE"""),87.0)</f>
        <v>87</v>
      </c>
      <c r="D10" s="4" t="str">
        <f>IFERROR(__xludf.DUMMYFUNCTION("""COMPUTED_VALUE"""),"Agriculture, Horticulture, and Landscaping")</f>
        <v>Agriculture, Horticulture, and Landscaping</v>
      </c>
      <c r="E10" s="4" t="str">
        <f>IFERROR(__xludf.DUMMYFUNCTION("""COMPUTED_VALUE"""),"Agricultural Management and Operations")</f>
        <v>Agricultural Management and Operations</v>
      </c>
      <c r="F10" s="4">
        <f>IFERROR(__xludf.DUMMYFUNCTION("""COMPUTED_VALUE"""),3.0)</f>
        <v>3</v>
      </c>
    </row>
    <row r="11">
      <c r="A11" s="4" t="str">
        <f>IFERROR(__xludf.DUMMYFUNCTION("""COMPUTED_VALUE"""),"Economics, Policy, and Social Studies")</f>
        <v>Economics, Policy, and Social Studies</v>
      </c>
      <c r="B11" s="4">
        <f>IFERROR(__xludf.DUMMYFUNCTION("""COMPUTED_VALUE"""),98.0)</f>
        <v>98</v>
      </c>
      <c r="D11" s="4" t="str">
        <f>IFERROR(__xludf.DUMMYFUNCTION("""COMPUTED_VALUE"""),"Agriculture, Horticulture, and Landscaping")</f>
        <v>Agriculture, Horticulture, and Landscaping</v>
      </c>
      <c r="E11" s="4" t="str">
        <f>IFERROR(__xludf.DUMMYFUNCTION("""COMPUTED_VALUE"""),"Agricultural Research and Agronomy")</f>
        <v>Agricultural Research and Agronomy</v>
      </c>
      <c r="F11" s="4">
        <f>IFERROR(__xludf.DUMMYFUNCTION("""COMPUTED_VALUE"""),6.0)</f>
        <v>6</v>
      </c>
    </row>
    <row r="12">
      <c r="A12" s="4" t="str">
        <f>IFERROR(__xludf.DUMMYFUNCTION("""COMPUTED_VALUE"""),"Education and Training")</f>
        <v>Education and Training</v>
      </c>
      <c r="B12" s="4">
        <f>IFERROR(__xludf.DUMMYFUNCTION("""COMPUTED_VALUE"""),110.0)</f>
        <v>110</v>
      </c>
      <c r="D12" s="4" t="str">
        <f>IFERROR(__xludf.DUMMYFUNCTION("""COMPUTED_VALUE"""),"Agriculture, Horticulture, and Landscaping")</f>
        <v>Agriculture, Horticulture, and Landscaping</v>
      </c>
      <c r="E12" s="4" t="str">
        <f>IFERROR(__xludf.DUMMYFUNCTION("""COMPUTED_VALUE"""),"Aquaculture")</f>
        <v>Aquaculture</v>
      </c>
      <c r="F12" s="4">
        <f>IFERROR(__xludf.DUMMYFUNCTION("""COMPUTED_VALUE"""),3.0)</f>
        <v>3</v>
      </c>
    </row>
    <row r="13">
      <c r="A13" s="4" t="str">
        <f>IFERROR(__xludf.DUMMYFUNCTION("""COMPUTED_VALUE"""),"Energy and Utilities")</f>
        <v>Energy and Utilities</v>
      </c>
      <c r="B13" s="4">
        <f>IFERROR(__xludf.DUMMYFUNCTION("""COMPUTED_VALUE"""),68.0)</f>
        <v>68</v>
      </c>
      <c r="D13" s="4" t="str">
        <f>IFERROR(__xludf.DUMMYFUNCTION("""COMPUTED_VALUE"""),"Agriculture, Horticulture, and Landscaping")</f>
        <v>Agriculture, Horticulture, and Landscaping</v>
      </c>
      <c r="E13" s="4" t="str">
        <f>IFERROR(__xludf.DUMMYFUNCTION("""COMPUTED_VALUE"""),"Cannabis")</f>
        <v>Cannabis</v>
      </c>
      <c r="F13" s="4">
        <f>IFERROR(__xludf.DUMMYFUNCTION("""COMPUTED_VALUE"""),2.0)</f>
        <v>2</v>
      </c>
    </row>
    <row r="14">
      <c r="A14" s="4" t="str">
        <f>IFERROR(__xludf.DUMMYFUNCTION("""COMPUTED_VALUE"""),"Engineering")</f>
        <v>Engineering</v>
      </c>
      <c r="B14" s="4">
        <f>IFERROR(__xludf.DUMMYFUNCTION("""COMPUTED_VALUE"""),264.0)</f>
        <v>264</v>
      </c>
      <c r="D14" s="4" t="str">
        <f>IFERROR(__xludf.DUMMYFUNCTION("""COMPUTED_VALUE"""),"Agriculture, Horticulture, and Landscaping")</f>
        <v>Agriculture, Horticulture, and Landscaping</v>
      </c>
      <c r="E14" s="4" t="str">
        <f>IFERROR(__xludf.DUMMYFUNCTION("""COMPUTED_VALUE"""),"Crop Farming")</f>
        <v>Crop Farming</v>
      </c>
      <c r="F14" s="4">
        <f>IFERROR(__xludf.DUMMYFUNCTION("""COMPUTED_VALUE"""),6.0)</f>
        <v>6</v>
      </c>
    </row>
    <row r="15">
      <c r="A15" s="4" t="str">
        <f>IFERROR(__xludf.DUMMYFUNCTION("""COMPUTED_VALUE"""),"Environment")</f>
        <v>Environment</v>
      </c>
      <c r="B15" s="4">
        <f>IFERROR(__xludf.DUMMYFUNCTION("""COMPUTED_VALUE"""),64.0)</f>
        <v>64</v>
      </c>
      <c r="D15" s="4" t="str">
        <f>IFERROR(__xludf.DUMMYFUNCTION("""COMPUTED_VALUE"""),"Agriculture, Horticulture, and Landscaping")</f>
        <v>Agriculture, Horticulture, and Landscaping</v>
      </c>
      <c r="E15" s="4" t="str">
        <f>IFERROR(__xludf.DUMMYFUNCTION("""COMPUTED_VALUE"""),"Landscaping and Yard Care")</f>
        <v>Landscaping and Yard Care</v>
      </c>
      <c r="F15" s="4">
        <f>IFERROR(__xludf.DUMMYFUNCTION("""COMPUTED_VALUE"""),6.0)</f>
        <v>6</v>
      </c>
    </row>
    <row r="16">
      <c r="A16" s="4" t="str">
        <f>IFERROR(__xludf.DUMMYFUNCTION("""COMPUTED_VALUE"""),"Finance")</f>
        <v>Finance</v>
      </c>
      <c r="B16" s="4">
        <f>IFERROR(__xludf.DUMMYFUNCTION("""COMPUTED_VALUE"""),233.0)</f>
        <v>233</v>
      </c>
      <c r="D16" s="4" t="str">
        <f>IFERROR(__xludf.DUMMYFUNCTION("""COMPUTED_VALUE"""),"Agriculture, Horticulture, and Landscaping")</f>
        <v>Agriculture, Horticulture, and Landscaping</v>
      </c>
      <c r="E16" s="4" t="str">
        <f>IFERROR(__xludf.DUMMYFUNCTION("""COMPUTED_VALUE"""),"Livestock Farming")</f>
        <v>Livestock Farming</v>
      </c>
      <c r="F16" s="4">
        <f>IFERROR(__xludf.DUMMYFUNCTION("""COMPUTED_VALUE"""),3.0)</f>
        <v>3</v>
      </c>
    </row>
    <row r="17">
      <c r="A17" s="4" t="str">
        <f>IFERROR(__xludf.DUMMYFUNCTION("""COMPUTED_VALUE"""),"Health Care")</f>
        <v>Health Care</v>
      </c>
      <c r="B17" s="4">
        <f>IFERROR(__xludf.DUMMYFUNCTION("""COMPUTED_VALUE"""),341.0)</f>
        <v>341</v>
      </c>
      <c r="D17" s="4" t="str">
        <f>IFERROR(__xludf.DUMMYFUNCTION("""COMPUTED_VALUE"""),"Analysis")</f>
        <v>Analysis</v>
      </c>
      <c r="E17" s="4" t="str">
        <f>IFERROR(__xludf.DUMMYFUNCTION("""COMPUTED_VALUE"""),"Business Intelligence")</f>
        <v>Business Intelligence</v>
      </c>
      <c r="F17" s="4">
        <f>IFERROR(__xludf.DUMMYFUNCTION("""COMPUTED_VALUE"""),8.0)</f>
        <v>8</v>
      </c>
    </row>
    <row r="18">
      <c r="A18" s="4" t="str">
        <f>IFERROR(__xludf.DUMMYFUNCTION("""COMPUTED_VALUE"""),"Hospitality and Food Services")</f>
        <v>Hospitality and Food Services</v>
      </c>
      <c r="B18" s="4">
        <f>IFERROR(__xludf.DUMMYFUNCTION("""COMPUTED_VALUE"""),12.0)</f>
        <v>12</v>
      </c>
      <c r="D18" s="4" t="str">
        <f>IFERROR(__xludf.DUMMYFUNCTION("""COMPUTED_VALUE"""),"Analysis")</f>
        <v>Analysis</v>
      </c>
      <c r="E18" s="4" t="str">
        <f>IFERROR(__xludf.DUMMYFUNCTION("""COMPUTED_VALUE"""),"Business Intelligence Software")</f>
        <v>Business Intelligence Software</v>
      </c>
      <c r="F18" s="4">
        <f>IFERROR(__xludf.DUMMYFUNCTION("""COMPUTED_VALUE"""),6.0)</f>
        <v>6</v>
      </c>
    </row>
    <row r="19">
      <c r="A19" s="4" t="str">
        <f>IFERROR(__xludf.DUMMYFUNCTION("""COMPUTED_VALUE"""),"Human Resources")</f>
        <v>Human Resources</v>
      </c>
      <c r="B19" s="4">
        <f>IFERROR(__xludf.DUMMYFUNCTION("""COMPUTED_VALUE"""),34.0)</f>
        <v>34</v>
      </c>
      <c r="D19" s="4" t="str">
        <f>IFERROR(__xludf.DUMMYFUNCTION("""COMPUTED_VALUE"""),"Analysis")</f>
        <v>Analysis</v>
      </c>
      <c r="E19" s="4" t="str">
        <f>IFERROR(__xludf.DUMMYFUNCTION("""COMPUTED_VALUE"""),"Data Analysis")</f>
        <v>Data Analysis</v>
      </c>
      <c r="F19" s="4">
        <f>IFERROR(__xludf.DUMMYFUNCTION("""COMPUTED_VALUE"""),31.0)</f>
        <v>31</v>
      </c>
    </row>
    <row r="20">
      <c r="A20" s="4" t="str">
        <f>IFERROR(__xludf.DUMMYFUNCTION("""COMPUTED_VALUE"""),"Information Technology")</f>
        <v>Information Technology</v>
      </c>
      <c r="B20" s="4">
        <f>IFERROR(__xludf.DUMMYFUNCTION("""COMPUTED_VALUE"""),976.0)</f>
        <v>976</v>
      </c>
      <c r="D20" s="4" t="str">
        <f>IFERROR(__xludf.DUMMYFUNCTION("""COMPUTED_VALUE"""),"Analysis")</f>
        <v>Analysis</v>
      </c>
      <c r="E20" s="4" t="str">
        <f>IFERROR(__xludf.DUMMYFUNCTION("""COMPUTED_VALUE"""),"Data Science")</f>
        <v>Data Science</v>
      </c>
      <c r="F20" s="4">
        <f>IFERROR(__xludf.DUMMYFUNCTION("""COMPUTED_VALUE"""),62.0)</f>
        <v>62</v>
      </c>
    </row>
    <row r="21">
      <c r="A21" s="4" t="str">
        <f>IFERROR(__xludf.DUMMYFUNCTION("""COMPUTED_VALUE"""),"Language")</f>
        <v>Language</v>
      </c>
      <c r="B21" s="4">
        <f>IFERROR(__xludf.DUMMYFUNCTION("""COMPUTED_VALUE"""),46.0)</f>
        <v>46</v>
      </c>
      <c r="D21" s="4" t="str">
        <f>IFERROR(__xludf.DUMMYFUNCTION("""COMPUTED_VALUE"""),"Analysis")</f>
        <v>Analysis</v>
      </c>
      <c r="E21" s="4" t="str">
        <f>IFERROR(__xludf.DUMMYFUNCTION("""COMPUTED_VALUE"""),"Data Visualization")</f>
        <v>Data Visualization</v>
      </c>
      <c r="F21" s="4">
        <f>IFERROR(__xludf.DUMMYFUNCTION("""COMPUTED_VALUE"""),13.0)</f>
        <v>13</v>
      </c>
    </row>
    <row r="22">
      <c r="A22" s="4" t="str">
        <f>IFERROR(__xludf.DUMMYFUNCTION("""COMPUTED_VALUE"""),"Law, Regulation, and Compliance")</f>
        <v>Law, Regulation, and Compliance</v>
      </c>
      <c r="B22" s="4">
        <f>IFERROR(__xludf.DUMMYFUNCTION("""COMPUTED_VALUE"""),90.0)</f>
        <v>90</v>
      </c>
      <c r="D22" s="4" t="str">
        <f>IFERROR(__xludf.DUMMYFUNCTION("""COMPUTED_VALUE"""),"Analysis")</f>
        <v>Analysis</v>
      </c>
      <c r="E22" s="4" t="str">
        <f>IFERROR(__xludf.DUMMYFUNCTION("""COMPUTED_VALUE"""),"Image Analysis")</f>
        <v>Image Analysis</v>
      </c>
      <c r="F22" s="4">
        <f>IFERROR(__xludf.DUMMYFUNCTION("""COMPUTED_VALUE"""),5.0)</f>
        <v>5</v>
      </c>
    </row>
    <row r="23">
      <c r="A23" s="4" t="str">
        <f>IFERROR(__xludf.DUMMYFUNCTION("""COMPUTED_VALUE"""),"Maintenance, Repair, and Facility Services")</f>
        <v>Maintenance, Repair, and Facility Services</v>
      </c>
      <c r="B23" s="4">
        <f>IFERROR(__xludf.DUMMYFUNCTION("""COMPUTED_VALUE"""),39.0)</f>
        <v>39</v>
      </c>
      <c r="D23" s="4" t="str">
        <f>IFERROR(__xludf.DUMMYFUNCTION("""COMPUTED_VALUE"""),"Analysis")</f>
        <v>Analysis</v>
      </c>
      <c r="E23" s="4" t="str">
        <f>IFERROR(__xludf.DUMMYFUNCTION("""COMPUTED_VALUE"""),"Mathematical Software")</f>
        <v>Mathematical Software</v>
      </c>
      <c r="F23" s="4">
        <f>IFERROR(__xludf.DUMMYFUNCTION("""COMPUTED_VALUE"""),2.0)</f>
        <v>2</v>
      </c>
    </row>
    <row r="24">
      <c r="A24" s="4" t="str">
        <f>IFERROR(__xludf.DUMMYFUNCTION("""COMPUTED_VALUE"""),"Manufacturing and Production")</f>
        <v>Manufacturing and Production</v>
      </c>
      <c r="B24" s="4">
        <f>IFERROR(__xludf.DUMMYFUNCTION("""COMPUTED_VALUE"""),76.0)</f>
        <v>76</v>
      </c>
      <c r="D24" s="4" t="str">
        <f>IFERROR(__xludf.DUMMYFUNCTION("""COMPUTED_VALUE"""),"Analysis")</f>
        <v>Analysis</v>
      </c>
      <c r="E24" s="4" t="str">
        <f>IFERROR(__xludf.DUMMYFUNCTION("""COMPUTED_VALUE"""),"Mathematics and Mathematical Modeling")</f>
        <v>Mathematics and Mathematical Modeling</v>
      </c>
      <c r="F24" s="4">
        <f>IFERROR(__xludf.DUMMYFUNCTION("""COMPUTED_VALUE"""),72.0)</f>
        <v>72</v>
      </c>
    </row>
    <row r="25">
      <c r="A25" s="4" t="str">
        <f>IFERROR(__xludf.DUMMYFUNCTION("""COMPUTED_VALUE"""),"Marketing and Public Relations")</f>
        <v>Marketing and Public Relations</v>
      </c>
      <c r="B25" s="4">
        <f>IFERROR(__xludf.DUMMYFUNCTION("""COMPUTED_VALUE"""),96.0)</f>
        <v>96</v>
      </c>
      <c r="D25" s="4" t="str">
        <f>IFERROR(__xludf.DUMMYFUNCTION("""COMPUTED_VALUE"""),"Analysis")</f>
        <v>Analysis</v>
      </c>
      <c r="E25" s="4" t="str">
        <f>IFERROR(__xludf.DUMMYFUNCTION("""COMPUTED_VALUE"""),"Natural Language Processing (NLP)")</f>
        <v>Natural Language Processing (NLP)</v>
      </c>
      <c r="F25" s="4">
        <f>IFERROR(__xludf.DUMMYFUNCTION("""COMPUTED_VALUE"""),9.0)</f>
        <v>9</v>
      </c>
    </row>
    <row r="26">
      <c r="A26" s="4" t="str">
        <f>IFERROR(__xludf.DUMMYFUNCTION("""COMPUTED_VALUE"""),"Media and Writing")</f>
        <v>Media and Writing</v>
      </c>
      <c r="B26" s="4">
        <f>IFERROR(__xludf.DUMMYFUNCTION("""COMPUTED_VALUE"""),85.0)</f>
        <v>85</v>
      </c>
      <c r="D26" s="4" t="str">
        <f>IFERROR(__xludf.DUMMYFUNCTION("""COMPUTED_VALUE"""),"Analysis")</f>
        <v>Analysis</v>
      </c>
      <c r="E26" s="4" t="str">
        <f>IFERROR(__xludf.DUMMYFUNCTION("""COMPUTED_VALUE"""),"Statistical Software")</f>
        <v>Statistical Software</v>
      </c>
      <c r="F26" s="4">
        <f>IFERROR(__xludf.DUMMYFUNCTION("""COMPUTED_VALUE"""),5.0)</f>
        <v>5</v>
      </c>
    </row>
    <row r="27">
      <c r="A27" s="4" t="str">
        <f>IFERROR(__xludf.DUMMYFUNCTION("""COMPUTED_VALUE"""),"Performing Arts")</f>
        <v>Performing Arts</v>
      </c>
      <c r="B27" s="4">
        <f>IFERROR(__xludf.DUMMYFUNCTION("""COMPUTED_VALUE"""),21.0)</f>
        <v>21</v>
      </c>
      <c r="D27" s="4" t="str">
        <f>IFERROR(__xludf.DUMMYFUNCTION("""COMPUTED_VALUE"""),"Analysis")</f>
        <v>Analysis</v>
      </c>
      <c r="E27" s="4" t="str">
        <f>IFERROR(__xludf.DUMMYFUNCTION("""COMPUTED_VALUE"""),"Statistics")</f>
        <v>Statistics</v>
      </c>
      <c r="F27" s="4">
        <f>IFERROR(__xludf.DUMMYFUNCTION("""COMPUTED_VALUE"""),48.0)</f>
        <v>48</v>
      </c>
    </row>
    <row r="28">
      <c r="A28" s="4" t="str">
        <f>IFERROR(__xludf.DUMMYFUNCTION("""COMPUTED_VALUE"""),"Physical and Inherent Abilities")</f>
        <v>Physical and Inherent Abilities</v>
      </c>
      <c r="B28" s="4">
        <f>IFERROR(__xludf.DUMMYFUNCTION("""COMPUTED_VALUE"""),106.0)</f>
        <v>106</v>
      </c>
      <c r="D28" s="4" t="str">
        <f>IFERROR(__xludf.DUMMYFUNCTION("""COMPUTED_VALUE"""),"Architecture and Construction")</f>
        <v>Architecture and Construction</v>
      </c>
      <c r="E28" s="4" t="str">
        <f>IFERROR(__xludf.DUMMYFUNCTION("""COMPUTED_VALUE"""),"Architectural Design")</f>
        <v>Architectural Design</v>
      </c>
      <c r="F28" s="4">
        <f>IFERROR(__xludf.DUMMYFUNCTION("""COMPUTED_VALUE"""),6.0)</f>
        <v>6</v>
      </c>
    </row>
    <row r="29">
      <c r="A29" s="4" t="str">
        <f>IFERROR(__xludf.DUMMYFUNCTION("""COMPUTED_VALUE"""),"Property and Real Estate")</f>
        <v>Property and Real Estate</v>
      </c>
      <c r="B29" s="4">
        <f>IFERROR(__xludf.DUMMYFUNCTION("""COMPUTED_VALUE"""),3.0)</f>
        <v>3</v>
      </c>
      <c r="D29" s="4" t="str">
        <f>IFERROR(__xludf.DUMMYFUNCTION("""COMPUTED_VALUE"""),"Architecture and Construction")</f>
        <v>Architecture and Construction</v>
      </c>
      <c r="E29" s="4" t="str">
        <f>IFERROR(__xludf.DUMMYFUNCTION("""COMPUTED_VALUE"""),"Carpentry")</f>
        <v>Carpentry</v>
      </c>
      <c r="F29" s="4">
        <f>IFERROR(__xludf.DUMMYFUNCTION("""COMPUTED_VALUE"""),1.0)</f>
        <v>1</v>
      </c>
    </row>
    <row r="30">
      <c r="A30" s="4" t="str">
        <f>IFERROR(__xludf.DUMMYFUNCTION("""COMPUTED_VALUE"""),"Public Safety and National Security")</f>
        <v>Public Safety and National Security</v>
      </c>
      <c r="B30" s="4">
        <f>IFERROR(__xludf.DUMMYFUNCTION("""COMPUTED_VALUE"""),21.0)</f>
        <v>21</v>
      </c>
      <c r="D30" s="4" t="str">
        <f>IFERROR(__xludf.DUMMYFUNCTION("""COMPUTED_VALUE"""),"Architecture and Construction")</f>
        <v>Architecture and Construction</v>
      </c>
      <c r="E30" s="4" t="str">
        <f>IFERROR(__xludf.DUMMYFUNCTION("""COMPUTED_VALUE"""),"Concrete and Masonry")</f>
        <v>Concrete and Masonry</v>
      </c>
      <c r="F30" s="4">
        <f>IFERROR(__xludf.DUMMYFUNCTION("""COMPUTED_VALUE"""),3.0)</f>
        <v>3</v>
      </c>
    </row>
    <row r="31">
      <c r="A31" s="4" t="str">
        <f>IFERROR(__xludf.DUMMYFUNCTION("""COMPUTED_VALUE"""),"Sales")</f>
        <v>Sales</v>
      </c>
      <c r="B31" s="4">
        <f>IFERROR(__xludf.DUMMYFUNCTION("""COMPUTED_VALUE"""),26.0)</f>
        <v>26</v>
      </c>
      <c r="D31" s="4" t="str">
        <f>IFERROR(__xludf.DUMMYFUNCTION("""COMPUTED_VALUE"""),"Architecture and Construction")</f>
        <v>Architecture and Construction</v>
      </c>
      <c r="E31" s="4" t="str">
        <f>IFERROR(__xludf.DUMMYFUNCTION("""COMPUTED_VALUE"""),"Construction Estimating")</f>
        <v>Construction Estimating</v>
      </c>
      <c r="F31" s="4">
        <f>IFERROR(__xludf.DUMMYFUNCTION("""COMPUTED_VALUE"""),1.0)</f>
        <v>1</v>
      </c>
    </row>
    <row r="32">
      <c r="A32" s="4" t="str">
        <f>IFERROR(__xludf.DUMMYFUNCTION("""COMPUTED_VALUE"""),"Science and Research")</f>
        <v>Science and Research</v>
      </c>
      <c r="B32" s="4">
        <f>IFERROR(__xludf.DUMMYFUNCTION("""COMPUTED_VALUE"""),238.0)</f>
        <v>238</v>
      </c>
      <c r="D32" s="4" t="str">
        <f>IFERROR(__xludf.DUMMYFUNCTION("""COMPUTED_VALUE"""),"Architecture and Construction")</f>
        <v>Architecture and Construction</v>
      </c>
      <c r="E32" s="4" t="str">
        <f>IFERROR(__xludf.DUMMYFUNCTION("""COMPUTED_VALUE"""),"Construction Inspection")</f>
        <v>Construction Inspection</v>
      </c>
      <c r="F32" s="4">
        <f>IFERROR(__xludf.DUMMYFUNCTION("""COMPUTED_VALUE"""),1.0)</f>
        <v>1</v>
      </c>
    </row>
    <row r="33">
      <c r="A33" s="4" t="str">
        <f>IFERROR(__xludf.DUMMYFUNCTION("""COMPUTED_VALUE"""),"Social and Human Services")</f>
        <v>Social and Human Services</v>
      </c>
      <c r="B33" s="4">
        <f>IFERROR(__xludf.DUMMYFUNCTION("""COMPUTED_VALUE"""),17.0)</f>
        <v>17</v>
      </c>
      <c r="D33" s="4" t="str">
        <f>IFERROR(__xludf.DUMMYFUNCTION("""COMPUTED_VALUE"""),"Architecture and Construction")</f>
        <v>Architecture and Construction</v>
      </c>
      <c r="E33" s="4" t="str">
        <f>IFERROR(__xludf.DUMMYFUNCTION("""COMPUTED_VALUE"""),"Construction Management")</f>
        <v>Construction Management</v>
      </c>
      <c r="F33" s="4">
        <f>IFERROR(__xludf.DUMMYFUNCTION("""COMPUTED_VALUE"""),4.0)</f>
        <v>4</v>
      </c>
    </row>
    <row r="34">
      <c r="A34" s="4" t="str">
        <f>IFERROR(__xludf.DUMMYFUNCTION("""COMPUTED_VALUE"""),"Transportation, Supply Chain, and Logistics")</f>
        <v>Transportation, Supply Chain, and Logistics</v>
      </c>
      <c r="B34" s="4">
        <f>IFERROR(__xludf.DUMMYFUNCTION("""COMPUTED_VALUE"""),53.0)</f>
        <v>53</v>
      </c>
      <c r="D34" s="4" t="str">
        <f>IFERROR(__xludf.DUMMYFUNCTION("""COMPUTED_VALUE"""),"Architecture and Construction")</f>
        <v>Architecture and Construction</v>
      </c>
      <c r="E34" s="4" t="str">
        <f>IFERROR(__xludf.DUMMYFUNCTION("""COMPUTED_VALUE"""),"Construction Painting")</f>
        <v>Construction Painting</v>
      </c>
      <c r="F34" s="4">
        <f>IFERROR(__xludf.DUMMYFUNCTION("""COMPUTED_VALUE"""),1.0)</f>
        <v>1</v>
      </c>
    </row>
    <row r="35">
      <c r="D35" s="4" t="str">
        <f>IFERROR(__xludf.DUMMYFUNCTION("""COMPUTED_VALUE"""),"Architecture and Construction")</f>
        <v>Architecture and Construction</v>
      </c>
      <c r="E35" s="4" t="str">
        <f>IFERROR(__xludf.DUMMYFUNCTION("""COMPUTED_VALUE"""),"Electrical Construction")</f>
        <v>Electrical Construction</v>
      </c>
      <c r="F35" s="4">
        <f>IFERROR(__xludf.DUMMYFUNCTION("""COMPUTED_VALUE"""),1.0)</f>
        <v>1</v>
      </c>
    </row>
    <row r="36">
      <c r="D36" s="4" t="str">
        <f>IFERROR(__xludf.DUMMYFUNCTION("""COMPUTED_VALUE"""),"Architecture and Construction")</f>
        <v>Architecture and Construction</v>
      </c>
      <c r="E36" s="4" t="str">
        <f>IFERROR(__xludf.DUMMYFUNCTION("""COMPUTED_VALUE"""),"General Construction and Construction Labor")</f>
        <v>General Construction and Construction Labor</v>
      </c>
      <c r="F36" s="4">
        <f>IFERROR(__xludf.DUMMYFUNCTION("""COMPUTED_VALUE"""),4.0)</f>
        <v>4</v>
      </c>
    </row>
    <row r="37">
      <c r="D37" s="4" t="str">
        <f>IFERROR(__xludf.DUMMYFUNCTION("""COMPUTED_VALUE"""),"Architecture and Construction")</f>
        <v>Architecture and Construction</v>
      </c>
      <c r="E37" s="4" t="str">
        <f>IFERROR(__xludf.DUMMYFUNCTION("""COMPUTED_VALUE"""),"Green Architecture")</f>
        <v>Green Architecture</v>
      </c>
      <c r="F37" s="4">
        <f>IFERROR(__xludf.DUMMYFUNCTION("""COMPUTED_VALUE"""),1.0)</f>
        <v>1</v>
      </c>
    </row>
    <row r="38">
      <c r="D38" s="4" t="str">
        <f>IFERROR(__xludf.DUMMYFUNCTION("""COMPUTED_VALUE"""),"Architecture and Construction")</f>
        <v>Architecture and Construction</v>
      </c>
      <c r="E38" s="4" t="str">
        <f>IFERROR(__xludf.DUMMYFUNCTION("""COMPUTED_VALUE"""),"Insulation")</f>
        <v>Insulation</v>
      </c>
      <c r="F38" s="4">
        <f>IFERROR(__xludf.DUMMYFUNCTION("""COMPUTED_VALUE"""),1.0)</f>
        <v>1</v>
      </c>
    </row>
    <row r="39">
      <c r="D39" s="4" t="str">
        <f>IFERROR(__xludf.DUMMYFUNCTION("""COMPUTED_VALUE"""),"Architecture and Construction")</f>
        <v>Architecture and Construction</v>
      </c>
      <c r="E39" s="4" t="str">
        <f>IFERROR(__xludf.DUMMYFUNCTION("""COMPUTED_VALUE"""),"Interior Design")</f>
        <v>Interior Design</v>
      </c>
      <c r="F39" s="4">
        <f>IFERROR(__xludf.DUMMYFUNCTION("""COMPUTED_VALUE"""),2.0)</f>
        <v>2</v>
      </c>
    </row>
    <row r="40">
      <c r="D40" s="4" t="str">
        <f>IFERROR(__xludf.DUMMYFUNCTION("""COMPUTED_VALUE"""),"Architecture and Construction")</f>
        <v>Architecture and Construction</v>
      </c>
      <c r="E40" s="4" t="str">
        <f>IFERROR(__xludf.DUMMYFUNCTION("""COMPUTED_VALUE"""),"Road and Bridge Construction")</f>
        <v>Road and Bridge Construction</v>
      </c>
      <c r="F40" s="4">
        <f>IFERROR(__xludf.DUMMYFUNCTION("""COMPUTED_VALUE"""),1.0)</f>
        <v>1</v>
      </c>
    </row>
    <row r="41">
      <c r="D41" s="4" t="str">
        <f>IFERROR(__xludf.DUMMYFUNCTION("""COMPUTED_VALUE"""),"Architecture and Construction")</f>
        <v>Architecture and Construction</v>
      </c>
      <c r="E41" s="4" t="str">
        <f>IFERROR(__xludf.DUMMYFUNCTION("""COMPUTED_VALUE"""),"Roofing")</f>
        <v>Roofing</v>
      </c>
      <c r="F41" s="4">
        <f>IFERROR(__xludf.DUMMYFUNCTION("""COMPUTED_VALUE"""),1.0)</f>
        <v>1</v>
      </c>
    </row>
    <row r="42">
      <c r="D42" s="4" t="str">
        <f>IFERROR(__xludf.DUMMYFUNCTION("""COMPUTED_VALUE"""),"Business")</f>
        <v>Business</v>
      </c>
      <c r="E42" s="4" t="str">
        <f>IFERROR(__xludf.DUMMYFUNCTION("""COMPUTED_VALUE"""),"Business Analysis")</f>
        <v>Business Analysis</v>
      </c>
      <c r="F42" s="4">
        <f>IFERROR(__xludf.DUMMYFUNCTION("""COMPUTED_VALUE"""),31.0)</f>
        <v>31</v>
      </c>
    </row>
    <row r="43">
      <c r="D43" s="4" t="str">
        <f>IFERROR(__xludf.DUMMYFUNCTION("""COMPUTED_VALUE"""),"Business")</f>
        <v>Business</v>
      </c>
      <c r="E43" s="4" t="str">
        <f>IFERROR(__xludf.DUMMYFUNCTION("""COMPUTED_VALUE"""),"Business Communications")</f>
        <v>Business Communications</v>
      </c>
      <c r="F43" s="4">
        <f>IFERROR(__xludf.DUMMYFUNCTION("""COMPUTED_VALUE"""),9.0)</f>
        <v>9</v>
      </c>
    </row>
    <row r="44">
      <c r="D44" s="4" t="str">
        <f>IFERROR(__xludf.DUMMYFUNCTION("""COMPUTED_VALUE"""),"Business")</f>
        <v>Business</v>
      </c>
      <c r="E44" s="4" t="str">
        <f>IFERROR(__xludf.DUMMYFUNCTION("""COMPUTED_VALUE"""),"Business Consulting")</f>
        <v>Business Consulting</v>
      </c>
      <c r="F44" s="4">
        <f>IFERROR(__xludf.DUMMYFUNCTION("""COMPUTED_VALUE"""),2.0)</f>
        <v>2</v>
      </c>
    </row>
    <row r="45">
      <c r="D45" s="4" t="str">
        <f>IFERROR(__xludf.DUMMYFUNCTION("""COMPUTED_VALUE"""),"Business")</f>
        <v>Business</v>
      </c>
      <c r="E45" s="4" t="str">
        <f>IFERROR(__xludf.DUMMYFUNCTION("""COMPUTED_VALUE"""),"Business Continuity")</f>
        <v>Business Continuity</v>
      </c>
      <c r="F45" s="4">
        <f>IFERROR(__xludf.DUMMYFUNCTION("""COMPUTED_VALUE"""),7.0)</f>
        <v>7</v>
      </c>
    </row>
    <row r="46">
      <c r="D46" s="4" t="str">
        <f>IFERROR(__xludf.DUMMYFUNCTION("""COMPUTED_VALUE"""),"Business")</f>
        <v>Business</v>
      </c>
      <c r="E46" s="4" t="str">
        <f>IFERROR(__xludf.DUMMYFUNCTION("""COMPUTED_VALUE"""),"Business Leadership")</f>
        <v>Business Leadership</v>
      </c>
      <c r="F46" s="4">
        <f>IFERROR(__xludf.DUMMYFUNCTION("""COMPUTED_VALUE"""),15.0)</f>
        <v>15</v>
      </c>
    </row>
    <row r="47">
      <c r="D47" s="4" t="str">
        <f>IFERROR(__xludf.DUMMYFUNCTION("""COMPUTED_VALUE"""),"Business")</f>
        <v>Business</v>
      </c>
      <c r="E47" s="4" t="str">
        <f>IFERROR(__xludf.DUMMYFUNCTION("""COMPUTED_VALUE"""),"Business Management")</f>
        <v>Business Management</v>
      </c>
      <c r="F47" s="4">
        <f>IFERROR(__xludf.DUMMYFUNCTION("""COMPUTED_VALUE"""),18.0)</f>
        <v>18</v>
      </c>
    </row>
    <row r="48">
      <c r="D48" s="4" t="str">
        <f>IFERROR(__xludf.DUMMYFUNCTION("""COMPUTED_VALUE"""),"Business")</f>
        <v>Business</v>
      </c>
      <c r="E48" s="4" t="str">
        <f>IFERROR(__xludf.DUMMYFUNCTION("""COMPUTED_VALUE"""),"Business Operations")</f>
        <v>Business Operations</v>
      </c>
      <c r="F48" s="4">
        <f>IFERROR(__xludf.DUMMYFUNCTION("""COMPUTED_VALUE"""),18.0)</f>
        <v>18</v>
      </c>
    </row>
    <row r="49">
      <c r="D49" s="4" t="str">
        <f>IFERROR(__xludf.DUMMYFUNCTION("""COMPUTED_VALUE"""),"Business")</f>
        <v>Business</v>
      </c>
      <c r="E49" s="4" t="str">
        <f>IFERROR(__xludf.DUMMYFUNCTION("""COMPUTED_VALUE"""),"Business Solutions")</f>
        <v>Business Solutions</v>
      </c>
      <c r="F49" s="4">
        <f>IFERROR(__xludf.DUMMYFUNCTION("""COMPUTED_VALUE"""),13.0)</f>
        <v>13</v>
      </c>
    </row>
    <row r="50">
      <c r="D50" s="4" t="str">
        <f>IFERROR(__xludf.DUMMYFUNCTION("""COMPUTED_VALUE"""),"Business")</f>
        <v>Business</v>
      </c>
      <c r="E50" s="4" t="str">
        <f>IFERROR(__xludf.DUMMYFUNCTION("""COMPUTED_VALUE"""),"Business Strategy")</f>
        <v>Business Strategy</v>
      </c>
      <c r="F50" s="4">
        <f>IFERROR(__xludf.DUMMYFUNCTION("""COMPUTED_VALUE"""),49.0)</f>
        <v>49</v>
      </c>
    </row>
    <row r="51">
      <c r="D51" s="4" t="str">
        <f>IFERROR(__xludf.DUMMYFUNCTION("""COMPUTED_VALUE"""),"Business")</f>
        <v>Business</v>
      </c>
      <c r="E51" s="4" t="str">
        <f>IFERROR(__xludf.DUMMYFUNCTION("""COMPUTED_VALUE"""),"Contract Management")</f>
        <v>Contract Management</v>
      </c>
      <c r="F51" s="4">
        <f>IFERROR(__xludf.DUMMYFUNCTION("""COMPUTED_VALUE"""),9.0)</f>
        <v>9</v>
      </c>
    </row>
    <row r="52">
      <c r="D52" s="4" t="str">
        <f>IFERROR(__xludf.DUMMYFUNCTION("""COMPUTED_VALUE"""),"Business")</f>
        <v>Business</v>
      </c>
      <c r="E52" s="4" t="str">
        <f>IFERROR(__xludf.DUMMYFUNCTION("""COMPUTED_VALUE"""),"Customer Relationship Management (CRM)")</f>
        <v>Customer Relationship Management (CRM)</v>
      </c>
      <c r="F52" s="4">
        <f>IFERROR(__xludf.DUMMYFUNCTION("""COMPUTED_VALUE"""),4.0)</f>
        <v>4</v>
      </c>
    </row>
    <row r="53">
      <c r="D53" s="4" t="str">
        <f>IFERROR(__xludf.DUMMYFUNCTION("""COMPUTED_VALUE"""),"Business")</f>
        <v>Business</v>
      </c>
      <c r="E53" s="4" t="str">
        <f>IFERROR(__xludf.DUMMYFUNCTION("""COMPUTED_VALUE"""),"People Management")</f>
        <v>People Management</v>
      </c>
      <c r="F53" s="4">
        <f>IFERROR(__xludf.DUMMYFUNCTION("""COMPUTED_VALUE"""),9.0)</f>
        <v>9</v>
      </c>
    </row>
    <row r="54">
      <c r="D54" s="4" t="str">
        <f>IFERROR(__xludf.DUMMYFUNCTION("""COMPUTED_VALUE"""),"Business")</f>
        <v>Business</v>
      </c>
      <c r="E54" s="4" t="str">
        <f>IFERROR(__xludf.DUMMYFUNCTION("""COMPUTED_VALUE"""),"Performance Management")</f>
        <v>Performance Management</v>
      </c>
      <c r="F54" s="4">
        <f>IFERROR(__xludf.DUMMYFUNCTION("""COMPUTED_VALUE"""),8.0)</f>
        <v>8</v>
      </c>
    </row>
    <row r="55">
      <c r="D55" s="4" t="str">
        <f>IFERROR(__xludf.DUMMYFUNCTION("""COMPUTED_VALUE"""),"Business")</f>
        <v>Business</v>
      </c>
      <c r="E55" s="4" t="str">
        <f>IFERROR(__xludf.DUMMYFUNCTION("""COMPUTED_VALUE"""),"Pricing Analysis")</f>
        <v>Pricing Analysis</v>
      </c>
      <c r="F55" s="4">
        <f>IFERROR(__xludf.DUMMYFUNCTION("""COMPUTED_VALUE"""),3.0)</f>
        <v>3</v>
      </c>
    </row>
    <row r="56">
      <c r="D56" s="4" t="str">
        <f>IFERROR(__xludf.DUMMYFUNCTION("""COMPUTED_VALUE"""),"Business")</f>
        <v>Business</v>
      </c>
      <c r="E56" s="4" t="str">
        <f>IFERROR(__xludf.DUMMYFUNCTION("""COMPUTED_VALUE"""),"Process Improvement and Optimization")</f>
        <v>Process Improvement and Optimization</v>
      </c>
      <c r="F56" s="4">
        <f>IFERROR(__xludf.DUMMYFUNCTION("""COMPUTED_VALUE"""),16.0)</f>
        <v>16</v>
      </c>
    </row>
    <row r="57">
      <c r="D57" s="4" t="str">
        <f>IFERROR(__xludf.DUMMYFUNCTION("""COMPUTED_VALUE"""),"Business")</f>
        <v>Business</v>
      </c>
      <c r="E57" s="4" t="str">
        <f>IFERROR(__xludf.DUMMYFUNCTION("""COMPUTED_VALUE"""),"Product Management")</f>
        <v>Product Management</v>
      </c>
      <c r="F57" s="4">
        <f>IFERROR(__xludf.DUMMYFUNCTION("""COMPUTED_VALUE"""),9.0)</f>
        <v>9</v>
      </c>
    </row>
    <row r="58">
      <c r="D58" s="4" t="str">
        <f>IFERROR(__xludf.DUMMYFUNCTION("""COMPUTED_VALUE"""),"Business")</f>
        <v>Business</v>
      </c>
      <c r="E58" s="4" t="str">
        <f>IFERROR(__xludf.DUMMYFUNCTION("""COMPUTED_VALUE"""),"Project Management")</f>
        <v>Project Management</v>
      </c>
      <c r="F58" s="4">
        <f>IFERROR(__xludf.DUMMYFUNCTION("""COMPUTED_VALUE"""),36.0)</f>
        <v>36</v>
      </c>
    </row>
    <row r="59">
      <c r="D59" s="4" t="str">
        <f>IFERROR(__xludf.DUMMYFUNCTION("""COMPUTED_VALUE"""),"Category")</f>
        <v>Category</v>
      </c>
      <c r="E59" s="4" t="str">
        <f>IFERROR(__xludf.DUMMYFUNCTION("""COMPUTED_VALUE"""),"Subcategory")</f>
        <v>Subcategory</v>
      </c>
      <c r="F59" s="4">
        <f>IFERROR(__xludf.DUMMYFUNCTION("""COMPUTED_VALUE"""),1.0)</f>
        <v>1</v>
      </c>
    </row>
    <row r="60">
      <c r="D60" s="4" t="str">
        <f>IFERROR(__xludf.DUMMYFUNCTION("""COMPUTED_VALUE"""),"Customer and Client Support")</f>
        <v>Customer and Client Support</v>
      </c>
      <c r="E60" s="4" t="str">
        <f>IFERROR(__xludf.DUMMYFUNCTION("""COMPUTED_VALUE"""),"Cash Register Operation")</f>
        <v>Cash Register Operation</v>
      </c>
      <c r="F60" s="4">
        <f>IFERROR(__xludf.DUMMYFUNCTION("""COMPUTED_VALUE"""),1.0)</f>
        <v>1</v>
      </c>
    </row>
    <row r="61">
      <c r="D61" s="4" t="str">
        <f>IFERROR(__xludf.DUMMYFUNCTION("""COMPUTED_VALUE"""),"Customer and Client Support")</f>
        <v>Customer and Client Support</v>
      </c>
      <c r="E61" s="4" t="str">
        <f>IFERROR(__xludf.DUMMYFUNCTION("""COMPUTED_VALUE"""),"Client Support")</f>
        <v>Client Support</v>
      </c>
      <c r="F61" s="4">
        <f>IFERROR(__xludf.DUMMYFUNCTION("""COMPUTED_VALUE"""),1.0)</f>
        <v>1</v>
      </c>
    </row>
    <row r="62">
      <c r="D62" s="4" t="str">
        <f>IFERROR(__xludf.DUMMYFUNCTION("""COMPUTED_VALUE"""),"Customer and Client Support")</f>
        <v>Customer and Client Support</v>
      </c>
      <c r="E62" s="4" t="str">
        <f>IFERROR(__xludf.DUMMYFUNCTION("""COMPUTED_VALUE"""),"Customer Service")</f>
        <v>Customer Service</v>
      </c>
      <c r="F62" s="4">
        <f>IFERROR(__xludf.DUMMYFUNCTION("""COMPUTED_VALUE"""),8.0)</f>
        <v>8</v>
      </c>
    </row>
    <row r="63">
      <c r="D63" s="4" t="str">
        <f>IFERROR(__xludf.DUMMYFUNCTION("""COMPUTED_VALUE"""),"Customer and Client Support")</f>
        <v>Customer and Client Support</v>
      </c>
      <c r="E63" s="4" t="str">
        <f>IFERROR(__xludf.DUMMYFUNCTION("""COMPUTED_VALUE"""),"Payment Processing and Collection")</f>
        <v>Payment Processing and Collection</v>
      </c>
      <c r="F63" s="4">
        <f>IFERROR(__xludf.DUMMYFUNCTION("""COMPUTED_VALUE"""),2.0)</f>
        <v>2</v>
      </c>
    </row>
    <row r="64">
      <c r="D64" s="4" t="str">
        <f>IFERROR(__xludf.DUMMYFUNCTION("""COMPUTED_VALUE"""),"Design")</f>
        <v>Design</v>
      </c>
      <c r="E64" s="4" t="str">
        <f>IFERROR(__xludf.DUMMYFUNCTION("""COMPUTED_VALUE"""),"Animation and Game Design")</f>
        <v>Animation and Game Design</v>
      </c>
      <c r="F64" s="4">
        <f>IFERROR(__xludf.DUMMYFUNCTION("""COMPUTED_VALUE"""),16.0)</f>
        <v>16</v>
      </c>
    </row>
    <row r="65">
      <c r="D65" s="4" t="str">
        <f>IFERROR(__xludf.DUMMYFUNCTION("""COMPUTED_VALUE"""),"Design")</f>
        <v>Design</v>
      </c>
      <c r="E65" s="4" t="str">
        <f>IFERROR(__xludf.DUMMYFUNCTION("""COMPUTED_VALUE"""),"Art and Illustration")</f>
        <v>Art and Illustration</v>
      </c>
      <c r="F65" s="4">
        <f>IFERROR(__xludf.DUMMYFUNCTION("""COMPUTED_VALUE"""),9.0)</f>
        <v>9</v>
      </c>
    </row>
    <row r="66">
      <c r="D66" s="4" t="str">
        <f>IFERROR(__xludf.DUMMYFUNCTION("""COMPUTED_VALUE"""),"Design")</f>
        <v>Design</v>
      </c>
      <c r="E66" s="4" t="str">
        <f>IFERROR(__xludf.DUMMYFUNCTION("""COMPUTED_VALUE"""),"Creative Design")</f>
        <v>Creative Design</v>
      </c>
      <c r="F66" s="4">
        <f>IFERROR(__xludf.DUMMYFUNCTION("""COMPUTED_VALUE"""),16.0)</f>
        <v>16</v>
      </c>
    </row>
    <row r="67">
      <c r="D67" s="4" t="str">
        <f>IFERROR(__xludf.DUMMYFUNCTION("""COMPUTED_VALUE"""),"Design")</f>
        <v>Design</v>
      </c>
      <c r="E67" s="4" t="str">
        <f>IFERROR(__xludf.DUMMYFUNCTION("""COMPUTED_VALUE"""),"Digital Design")</f>
        <v>Digital Design</v>
      </c>
      <c r="F67" s="4">
        <f>IFERROR(__xludf.DUMMYFUNCTION("""COMPUTED_VALUE"""),4.0)</f>
        <v>4</v>
      </c>
    </row>
    <row r="68">
      <c r="D68" s="4" t="str">
        <f>IFERROR(__xludf.DUMMYFUNCTION("""COMPUTED_VALUE"""),"Design")</f>
        <v>Design</v>
      </c>
      <c r="E68" s="4" t="str">
        <f>IFERROR(__xludf.DUMMYFUNCTION("""COMPUTED_VALUE"""),"Graphic and Visual Design")</f>
        <v>Graphic and Visual Design</v>
      </c>
      <c r="F68" s="4">
        <f>IFERROR(__xludf.DUMMYFUNCTION("""COMPUTED_VALUE"""),14.0)</f>
        <v>14</v>
      </c>
    </row>
    <row r="69">
      <c r="D69" s="4" t="str">
        <f>IFERROR(__xludf.DUMMYFUNCTION("""COMPUTED_VALUE"""),"Design")</f>
        <v>Design</v>
      </c>
      <c r="E69" s="4" t="str">
        <f>IFERROR(__xludf.DUMMYFUNCTION("""COMPUTED_VALUE"""),"Graphic and Visual Design Software")</f>
        <v>Graphic and Visual Design Software</v>
      </c>
      <c r="F69" s="4">
        <f>IFERROR(__xludf.DUMMYFUNCTION("""COMPUTED_VALUE"""),8.0)</f>
        <v>8</v>
      </c>
    </row>
    <row r="70">
      <c r="D70" s="4" t="str">
        <f>IFERROR(__xludf.DUMMYFUNCTION("""COMPUTED_VALUE"""),"Design")</f>
        <v>Design</v>
      </c>
      <c r="E70" s="4" t="str">
        <f>IFERROR(__xludf.DUMMYFUNCTION("""COMPUTED_VALUE"""),"Industrial Design")</f>
        <v>Industrial Design</v>
      </c>
      <c r="F70" s="4">
        <f>IFERROR(__xludf.DUMMYFUNCTION("""COMPUTED_VALUE"""),3.0)</f>
        <v>3</v>
      </c>
    </row>
    <row r="71">
      <c r="D71" s="4" t="str">
        <f>IFERROR(__xludf.DUMMYFUNCTION("""COMPUTED_VALUE"""),"Design")</f>
        <v>Design</v>
      </c>
      <c r="E71" s="4" t="str">
        <f>IFERROR(__xludf.DUMMYFUNCTION("""COMPUTED_VALUE"""),"Presentation Design")</f>
        <v>Presentation Design</v>
      </c>
      <c r="F71" s="4">
        <f>IFERROR(__xludf.DUMMYFUNCTION("""COMPUTED_VALUE"""),1.0)</f>
        <v>1</v>
      </c>
    </row>
    <row r="72">
      <c r="D72" s="4" t="str">
        <f>IFERROR(__xludf.DUMMYFUNCTION("""COMPUTED_VALUE"""),"Design")</f>
        <v>Design</v>
      </c>
      <c r="E72" s="4" t="str">
        <f>IFERROR(__xludf.DUMMYFUNCTION("""COMPUTED_VALUE"""),"User Interface and User Experience (UI/UX) Design")</f>
        <v>User Interface and User Experience (UI/UX) Design</v>
      </c>
      <c r="F72" s="4">
        <f>IFERROR(__xludf.DUMMYFUNCTION("""COMPUTED_VALUE"""),16.0)</f>
        <v>16</v>
      </c>
    </row>
    <row r="73">
      <c r="D73" s="4" t="str">
        <f>IFERROR(__xludf.DUMMYFUNCTION("""COMPUTED_VALUE"""),"Economics, Policy, and Social Studies")</f>
        <v>Economics, Policy, and Social Studies</v>
      </c>
      <c r="E73" s="4" t="str">
        <f>IFERROR(__xludf.DUMMYFUNCTION("""COMPUTED_VALUE"""),"Economics")</f>
        <v>Economics</v>
      </c>
      <c r="F73" s="4">
        <f>IFERROR(__xludf.DUMMYFUNCTION("""COMPUTED_VALUE"""),28.0)</f>
        <v>28</v>
      </c>
    </row>
    <row r="74">
      <c r="D74" s="4" t="str">
        <f>IFERROR(__xludf.DUMMYFUNCTION("""COMPUTED_VALUE"""),"Economics, Policy, and Social Studies")</f>
        <v>Economics, Policy, and Social Studies</v>
      </c>
      <c r="E74" s="4" t="str">
        <f>IFERROR(__xludf.DUMMYFUNCTION("""COMPUTED_VALUE"""),"Policy Analysis, Research, and Development")</f>
        <v>Policy Analysis, Research, and Development</v>
      </c>
      <c r="F74" s="4">
        <f>IFERROR(__xludf.DUMMYFUNCTION("""COMPUTED_VALUE"""),14.0)</f>
        <v>14</v>
      </c>
    </row>
    <row r="75">
      <c r="D75" s="4" t="str">
        <f>IFERROR(__xludf.DUMMYFUNCTION("""COMPUTED_VALUE"""),"Economics, Policy, and Social Studies")</f>
        <v>Economics, Policy, and Social Studies</v>
      </c>
      <c r="E75" s="4" t="str">
        <f>IFERROR(__xludf.DUMMYFUNCTION("""COMPUTED_VALUE"""),"Social Studies")</f>
        <v>Social Studies</v>
      </c>
      <c r="F75" s="4">
        <f>IFERROR(__xludf.DUMMYFUNCTION("""COMPUTED_VALUE"""),45.0)</f>
        <v>45</v>
      </c>
    </row>
    <row r="76">
      <c r="D76" s="4" t="str">
        <f>IFERROR(__xludf.DUMMYFUNCTION("""COMPUTED_VALUE"""),"Economics, Policy, and Social Studies")</f>
        <v>Economics, Policy, and Social Studies</v>
      </c>
      <c r="E76" s="4" t="str">
        <f>IFERROR(__xludf.DUMMYFUNCTION("""COMPUTED_VALUE"""),"Urban and Regional Planning")</f>
        <v>Urban and Regional Planning</v>
      </c>
      <c r="F76" s="4">
        <f>IFERROR(__xludf.DUMMYFUNCTION("""COMPUTED_VALUE"""),11.0)</f>
        <v>11</v>
      </c>
    </row>
    <row r="77">
      <c r="D77" s="4" t="str">
        <f>IFERROR(__xludf.DUMMYFUNCTION("""COMPUTED_VALUE"""),"Education and Training")</f>
        <v>Education and Training</v>
      </c>
      <c r="E77" s="4" t="str">
        <f>IFERROR(__xludf.DUMMYFUNCTION("""COMPUTED_VALUE"""),"Childhood Education and Development")</f>
        <v>Childhood Education and Development</v>
      </c>
      <c r="F77" s="4">
        <f>IFERROR(__xludf.DUMMYFUNCTION("""COMPUTED_VALUE"""),10.0)</f>
        <v>10</v>
      </c>
    </row>
    <row r="78">
      <c r="D78" s="4" t="str">
        <f>IFERROR(__xludf.DUMMYFUNCTION("""COMPUTED_VALUE"""),"Education and Training")</f>
        <v>Education and Training</v>
      </c>
      <c r="E78" s="4" t="str">
        <f>IFERROR(__xludf.DUMMYFUNCTION("""COMPUTED_VALUE"""),"Coaching and Athletic Training")</f>
        <v>Coaching and Athletic Training</v>
      </c>
      <c r="F78" s="4">
        <f>IFERROR(__xludf.DUMMYFUNCTION("""COMPUTED_VALUE"""),4.0)</f>
        <v>4</v>
      </c>
    </row>
    <row r="79">
      <c r="D79" s="4" t="str">
        <f>IFERROR(__xludf.DUMMYFUNCTION("""COMPUTED_VALUE"""),"Education and Training")</f>
        <v>Education and Training</v>
      </c>
      <c r="E79" s="4" t="str">
        <f>IFERROR(__xludf.DUMMYFUNCTION("""COMPUTED_VALUE"""),"Education Administration")</f>
        <v>Education Administration</v>
      </c>
      <c r="F79" s="4">
        <f>IFERROR(__xludf.DUMMYFUNCTION("""COMPUTED_VALUE"""),6.0)</f>
        <v>6</v>
      </c>
    </row>
    <row r="80">
      <c r="D80" s="4" t="str">
        <f>IFERROR(__xludf.DUMMYFUNCTION("""COMPUTED_VALUE"""),"Education and Training")</f>
        <v>Education and Training</v>
      </c>
      <c r="E80" s="4" t="str">
        <f>IFERROR(__xludf.DUMMYFUNCTION("""COMPUTED_VALUE"""),"Education Software and Technology")</f>
        <v>Education Software and Technology</v>
      </c>
      <c r="F80" s="4">
        <f>IFERROR(__xludf.DUMMYFUNCTION("""COMPUTED_VALUE"""),8.0)</f>
        <v>8</v>
      </c>
    </row>
    <row r="81">
      <c r="D81" s="4" t="str">
        <f>IFERROR(__xludf.DUMMYFUNCTION("""COMPUTED_VALUE"""),"Education and Training")</f>
        <v>Education and Training</v>
      </c>
      <c r="E81" s="4" t="str">
        <f>IFERROR(__xludf.DUMMYFUNCTION("""COMPUTED_VALUE"""),"Higher Education")</f>
        <v>Higher Education</v>
      </c>
      <c r="F81" s="4">
        <f>IFERROR(__xludf.DUMMYFUNCTION("""COMPUTED_VALUE"""),2.0)</f>
        <v>2</v>
      </c>
    </row>
    <row r="82">
      <c r="D82" s="4" t="str">
        <f>IFERROR(__xludf.DUMMYFUNCTION("""COMPUTED_VALUE"""),"Education and Training")</f>
        <v>Education and Training</v>
      </c>
      <c r="E82" s="4" t="str">
        <f>IFERROR(__xludf.DUMMYFUNCTION("""COMPUTED_VALUE"""),"Instructional and Curriculum Design")</f>
        <v>Instructional and Curriculum Design</v>
      </c>
      <c r="F82" s="4">
        <f>IFERROR(__xludf.DUMMYFUNCTION("""COMPUTED_VALUE"""),17.0)</f>
        <v>17</v>
      </c>
    </row>
    <row r="83">
      <c r="D83" s="4" t="str">
        <f>IFERROR(__xludf.DUMMYFUNCTION("""COMPUTED_VALUE"""),"Education and Training")</f>
        <v>Education and Training</v>
      </c>
      <c r="E83" s="4" t="str">
        <f>IFERROR(__xludf.DUMMYFUNCTION("""COMPUTED_VALUE"""),"Library and Archiving")</f>
        <v>Library and Archiving</v>
      </c>
      <c r="F83" s="4">
        <f>IFERROR(__xludf.DUMMYFUNCTION("""COMPUTED_VALUE"""),10.0)</f>
        <v>10</v>
      </c>
    </row>
    <row r="84">
      <c r="D84" s="4" t="str">
        <f>IFERROR(__xludf.DUMMYFUNCTION("""COMPUTED_VALUE"""),"Education and Training")</f>
        <v>Education and Training</v>
      </c>
      <c r="E84" s="4" t="str">
        <f>IFERROR(__xludf.DUMMYFUNCTION("""COMPUTED_VALUE"""),"Program Management")</f>
        <v>Program Management</v>
      </c>
      <c r="F84" s="4">
        <f>IFERROR(__xludf.DUMMYFUNCTION("""COMPUTED_VALUE"""),6.0)</f>
        <v>6</v>
      </c>
    </row>
    <row r="85">
      <c r="D85" s="4" t="str">
        <f>IFERROR(__xludf.DUMMYFUNCTION("""COMPUTED_VALUE"""),"Education and Training")</f>
        <v>Education and Training</v>
      </c>
      <c r="E85" s="4" t="str">
        <f>IFERROR(__xludf.DUMMYFUNCTION("""COMPUTED_VALUE"""),"Special Education")</f>
        <v>Special Education</v>
      </c>
      <c r="F85" s="4">
        <f>IFERROR(__xludf.DUMMYFUNCTION("""COMPUTED_VALUE"""),3.0)</f>
        <v>3</v>
      </c>
    </row>
    <row r="86">
      <c r="D86" s="4" t="str">
        <f>IFERROR(__xludf.DUMMYFUNCTION("""COMPUTED_VALUE"""),"Education and Training")</f>
        <v>Education and Training</v>
      </c>
      <c r="E86" s="4" t="str">
        <f>IFERROR(__xludf.DUMMYFUNCTION("""COMPUTED_VALUE"""),"Sports and Recreation")</f>
        <v>Sports and Recreation</v>
      </c>
      <c r="F86" s="4">
        <f>IFERROR(__xludf.DUMMYFUNCTION("""COMPUTED_VALUE"""),5.0)</f>
        <v>5</v>
      </c>
    </row>
    <row r="87">
      <c r="D87" s="4" t="str">
        <f>IFERROR(__xludf.DUMMYFUNCTION("""COMPUTED_VALUE"""),"Education and Training")</f>
        <v>Education and Training</v>
      </c>
      <c r="E87" s="4" t="str">
        <f>IFERROR(__xludf.DUMMYFUNCTION("""COMPUTED_VALUE"""),"Student Support and Services")</f>
        <v>Student Support and Services</v>
      </c>
      <c r="F87" s="4">
        <f>IFERROR(__xludf.DUMMYFUNCTION("""COMPUTED_VALUE"""),3.0)</f>
        <v>3</v>
      </c>
    </row>
    <row r="88">
      <c r="D88" s="4" t="str">
        <f>IFERROR(__xludf.DUMMYFUNCTION("""COMPUTED_VALUE"""),"Education and Training")</f>
        <v>Education and Training</v>
      </c>
      <c r="E88" s="4" t="str">
        <f>IFERROR(__xludf.DUMMYFUNCTION("""COMPUTED_VALUE"""),"Teaching")</f>
        <v>Teaching</v>
      </c>
      <c r="F88" s="4">
        <f>IFERROR(__xludf.DUMMYFUNCTION("""COMPUTED_VALUE"""),28.0)</f>
        <v>28</v>
      </c>
    </row>
    <row r="89">
      <c r="D89" s="4" t="str">
        <f>IFERROR(__xludf.DUMMYFUNCTION("""COMPUTED_VALUE"""),"Education and Training")</f>
        <v>Education and Training</v>
      </c>
      <c r="E89" s="4" t="str">
        <f>IFERROR(__xludf.DUMMYFUNCTION("""COMPUTED_VALUE"""),"Training Programs")</f>
        <v>Training Programs</v>
      </c>
      <c r="F89" s="4">
        <f>IFERROR(__xludf.DUMMYFUNCTION("""COMPUTED_VALUE"""),8.0)</f>
        <v>8</v>
      </c>
    </row>
    <row r="90">
      <c r="D90" s="4" t="str">
        <f>IFERROR(__xludf.DUMMYFUNCTION("""COMPUTED_VALUE"""),"Energy and Utilities")</f>
        <v>Energy and Utilities</v>
      </c>
      <c r="E90" s="4" t="str">
        <f>IFERROR(__xludf.DUMMYFUNCTION("""COMPUTED_VALUE"""),"Clean Energy")</f>
        <v>Clean Energy</v>
      </c>
      <c r="F90" s="4">
        <f>IFERROR(__xludf.DUMMYFUNCTION("""COMPUTED_VALUE"""),5.0)</f>
        <v>5</v>
      </c>
    </row>
    <row r="91">
      <c r="D91" s="4" t="str">
        <f>IFERROR(__xludf.DUMMYFUNCTION("""COMPUTED_VALUE"""),"Energy and Utilities")</f>
        <v>Energy and Utilities</v>
      </c>
      <c r="E91" s="4" t="str">
        <f>IFERROR(__xludf.DUMMYFUNCTION("""COMPUTED_VALUE"""),"Electrical Power")</f>
        <v>Electrical Power</v>
      </c>
      <c r="F91" s="4">
        <f>IFERROR(__xludf.DUMMYFUNCTION("""COMPUTED_VALUE"""),11.0)</f>
        <v>11</v>
      </c>
    </row>
    <row r="92">
      <c r="D92" s="4" t="str">
        <f>IFERROR(__xludf.DUMMYFUNCTION("""COMPUTED_VALUE"""),"Energy and Utilities")</f>
        <v>Energy and Utilities</v>
      </c>
      <c r="E92" s="4" t="str">
        <f>IFERROR(__xludf.DUMMYFUNCTION("""COMPUTED_VALUE"""),"Energy Efficiency")</f>
        <v>Energy Efficiency</v>
      </c>
      <c r="F92" s="4">
        <f>IFERROR(__xludf.DUMMYFUNCTION("""COMPUTED_VALUE"""),3.0)</f>
        <v>3</v>
      </c>
    </row>
    <row r="93">
      <c r="D93" s="4" t="str">
        <f>IFERROR(__xludf.DUMMYFUNCTION("""COMPUTED_VALUE"""),"Energy and Utilities")</f>
        <v>Energy and Utilities</v>
      </c>
      <c r="E93" s="4" t="str">
        <f>IFERROR(__xludf.DUMMYFUNCTION("""COMPUTED_VALUE"""),"Energy Management")</f>
        <v>Energy Management</v>
      </c>
      <c r="F93" s="4">
        <f>IFERROR(__xludf.DUMMYFUNCTION("""COMPUTED_VALUE"""),11.0)</f>
        <v>11</v>
      </c>
    </row>
    <row r="94">
      <c r="D94" s="4" t="str">
        <f>IFERROR(__xludf.DUMMYFUNCTION("""COMPUTED_VALUE"""),"Energy and Utilities")</f>
        <v>Energy and Utilities</v>
      </c>
      <c r="E94" s="4" t="str">
        <f>IFERROR(__xludf.DUMMYFUNCTION("""COMPUTED_VALUE"""),"Nuclear Energy")</f>
        <v>Nuclear Energy</v>
      </c>
      <c r="F94" s="4">
        <f>IFERROR(__xludf.DUMMYFUNCTION("""COMPUTED_VALUE"""),6.0)</f>
        <v>6</v>
      </c>
    </row>
    <row r="95">
      <c r="D95" s="4" t="str">
        <f>IFERROR(__xludf.DUMMYFUNCTION("""COMPUTED_VALUE"""),"Energy and Utilities")</f>
        <v>Energy and Utilities</v>
      </c>
      <c r="E95" s="4" t="str">
        <f>IFERROR(__xludf.DUMMYFUNCTION("""COMPUTED_VALUE"""),"Oil and Gas")</f>
        <v>Oil and Gas</v>
      </c>
      <c r="F95" s="4">
        <f>IFERROR(__xludf.DUMMYFUNCTION("""COMPUTED_VALUE"""),4.0)</f>
        <v>4</v>
      </c>
    </row>
    <row r="96">
      <c r="D96" s="4" t="str">
        <f>IFERROR(__xludf.DUMMYFUNCTION("""COMPUTED_VALUE"""),"Energy and Utilities")</f>
        <v>Energy and Utilities</v>
      </c>
      <c r="E96" s="4" t="str">
        <f>IFERROR(__xludf.DUMMYFUNCTION("""COMPUTED_VALUE"""),"Power Generation")</f>
        <v>Power Generation</v>
      </c>
      <c r="F96" s="4">
        <f>IFERROR(__xludf.DUMMYFUNCTION("""COMPUTED_VALUE"""),5.0)</f>
        <v>5</v>
      </c>
    </row>
    <row r="97">
      <c r="D97" s="4" t="str">
        <f>IFERROR(__xludf.DUMMYFUNCTION("""COMPUTED_VALUE"""),"Energy and Utilities")</f>
        <v>Energy and Utilities</v>
      </c>
      <c r="E97" s="4" t="str">
        <f>IFERROR(__xludf.DUMMYFUNCTION("""COMPUTED_VALUE"""),"Solar Energy")</f>
        <v>Solar Energy</v>
      </c>
      <c r="F97" s="4">
        <f>IFERROR(__xludf.DUMMYFUNCTION("""COMPUTED_VALUE"""),6.0)</f>
        <v>6</v>
      </c>
    </row>
    <row r="98">
      <c r="D98" s="4" t="str">
        <f>IFERROR(__xludf.DUMMYFUNCTION("""COMPUTED_VALUE"""),"Energy and Utilities")</f>
        <v>Energy and Utilities</v>
      </c>
      <c r="E98" s="4" t="str">
        <f>IFERROR(__xludf.DUMMYFUNCTION("""COMPUTED_VALUE"""),"Water Energy")</f>
        <v>Water Energy</v>
      </c>
      <c r="F98" s="4">
        <f>IFERROR(__xludf.DUMMYFUNCTION("""COMPUTED_VALUE"""),1.0)</f>
        <v>1</v>
      </c>
    </row>
    <row r="99">
      <c r="D99" s="4" t="str">
        <f>IFERROR(__xludf.DUMMYFUNCTION("""COMPUTED_VALUE"""),"Energy and Utilities")</f>
        <v>Energy and Utilities</v>
      </c>
      <c r="E99" s="4" t="str">
        <f>IFERROR(__xludf.DUMMYFUNCTION("""COMPUTED_VALUE"""),"Water Supply, Testing, and Treatment")</f>
        <v>Water Supply, Testing, and Treatment</v>
      </c>
      <c r="F99" s="4">
        <f>IFERROR(__xludf.DUMMYFUNCTION("""COMPUTED_VALUE"""),15.0)</f>
        <v>15</v>
      </c>
    </row>
    <row r="100">
      <c r="D100" s="4" t="str">
        <f>IFERROR(__xludf.DUMMYFUNCTION("""COMPUTED_VALUE"""),"Energy and Utilities")</f>
        <v>Energy and Utilities</v>
      </c>
      <c r="E100" s="4" t="str">
        <f>IFERROR(__xludf.DUMMYFUNCTION("""COMPUTED_VALUE"""),"Wind Energy")</f>
        <v>Wind Energy</v>
      </c>
      <c r="F100" s="4">
        <f>IFERROR(__xludf.DUMMYFUNCTION("""COMPUTED_VALUE"""),1.0)</f>
        <v>1</v>
      </c>
    </row>
    <row r="101">
      <c r="D101" s="4" t="str">
        <f>IFERROR(__xludf.DUMMYFUNCTION("""COMPUTED_VALUE"""),"Engineering")</f>
        <v>Engineering</v>
      </c>
      <c r="E101" s="4" t="str">
        <f>IFERROR(__xludf.DUMMYFUNCTION("""COMPUTED_VALUE"""),"Aerospace Engineering")</f>
        <v>Aerospace Engineering</v>
      </c>
      <c r="F101" s="4">
        <f>IFERROR(__xludf.DUMMYFUNCTION("""COMPUTED_VALUE"""),12.0)</f>
        <v>12</v>
      </c>
    </row>
    <row r="102">
      <c r="D102" s="4" t="str">
        <f>IFERROR(__xludf.DUMMYFUNCTION("""COMPUTED_VALUE"""),"Engineering")</f>
        <v>Engineering</v>
      </c>
      <c r="E102" s="4" t="str">
        <f>IFERROR(__xludf.DUMMYFUNCTION("""COMPUTED_VALUE"""),"Automation Engineering")</f>
        <v>Automation Engineering</v>
      </c>
      <c r="F102" s="4">
        <f>IFERROR(__xludf.DUMMYFUNCTION("""COMPUTED_VALUE"""),4.0)</f>
        <v>4</v>
      </c>
    </row>
    <row r="103">
      <c r="D103" s="4" t="str">
        <f>IFERROR(__xludf.DUMMYFUNCTION("""COMPUTED_VALUE"""),"Engineering")</f>
        <v>Engineering</v>
      </c>
      <c r="E103" s="4" t="str">
        <f>IFERROR(__xludf.DUMMYFUNCTION("""COMPUTED_VALUE"""),"Automotive Technologies")</f>
        <v>Automotive Technologies</v>
      </c>
      <c r="F103" s="4">
        <f>IFERROR(__xludf.DUMMYFUNCTION("""COMPUTED_VALUE"""),6.0)</f>
        <v>6</v>
      </c>
    </row>
    <row r="104">
      <c r="D104" s="4" t="str">
        <f>IFERROR(__xludf.DUMMYFUNCTION("""COMPUTED_VALUE"""),"Engineering")</f>
        <v>Engineering</v>
      </c>
      <c r="E104" s="4" t="str">
        <f>IFERROR(__xludf.DUMMYFUNCTION("""COMPUTED_VALUE"""),"Chemical and Biomedical Engineering")</f>
        <v>Chemical and Biomedical Engineering</v>
      </c>
      <c r="F104" s="4">
        <f>IFERROR(__xludf.DUMMYFUNCTION("""COMPUTED_VALUE"""),4.0)</f>
        <v>4</v>
      </c>
    </row>
    <row r="105">
      <c r="D105" s="4" t="str">
        <f>IFERROR(__xludf.DUMMYFUNCTION("""COMPUTED_VALUE"""),"Engineering")</f>
        <v>Engineering</v>
      </c>
      <c r="E105" s="4" t="str">
        <f>IFERROR(__xludf.DUMMYFUNCTION("""COMPUTED_VALUE"""),"Circuitry")</f>
        <v>Circuitry</v>
      </c>
      <c r="F105" s="4">
        <f>IFERROR(__xludf.DUMMYFUNCTION("""COMPUTED_VALUE"""),16.0)</f>
        <v>16</v>
      </c>
    </row>
    <row r="106">
      <c r="D106" s="4" t="str">
        <f>IFERROR(__xludf.DUMMYFUNCTION("""COMPUTED_VALUE"""),"Engineering")</f>
        <v>Engineering</v>
      </c>
      <c r="E106" s="4" t="str">
        <f>IFERROR(__xludf.DUMMYFUNCTION("""COMPUTED_VALUE"""),"Civil and Architectural Engineering")</f>
        <v>Civil and Architectural Engineering</v>
      </c>
      <c r="F106" s="4">
        <f>IFERROR(__xludf.DUMMYFUNCTION("""COMPUTED_VALUE"""),26.0)</f>
        <v>26</v>
      </c>
    </row>
    <row r="107">
      <c r="D107" s="4" t="str">
        <f>IFERROR(__xludf.DUMMYFUNCTION("""COMPUTED_VALUE"""),"Engineering")</f>
        <v>Engineering</v>
      </c>
      <c r="E107" s="4" t="str">
        <f>IFERROR(__xludf.DUMMYFUNCTION("""COMPUTED_VALUE"""),"Drafting and Engineering Design")</f>
        <v>Drafting and Engineering Design</v>
      </c>
      <c r="F107" s="4">
        <f>IFERROR(__xludf.DUMMYFUNCTION("""COMPUTED_VALUE"""),18.0)</f>
        <v>18</v>
      </c>
    </row>
    <row r="108">
      <c r="D108" s="4" t="str">
        <f>IFERROR(__xludf.DUMMYFUNCTION("""COMPUTED_VALUE"""),"Engineering")</f>
        <v>Engineering</v>
      </c>
      <c r="E108" s="4" t="str">
        <f>IFERROR(__xludf.DUMMYFUNCTION("""COMPUTED_VALUE"""),"Electrical and Computer Engineering")</f>
        <v>Electrical and Computer Engineering</v>
      </c>
      <c r="F108" s="4">
        <f>IFERROR(__xludf.DUMMYFUNCTION("""COMPUTED_VALUE"""),29.0)</f>
        <v>29</v>
      </c>
    </row>
    <row r="109">
      <c r="D109" s="4" t="str">
        <f>IFERROR(__xludf.DUMMYFUNCTION("""COMPUTED_VALUE"""),"Engineering")</f>
        <v>Engineering</v>
      </c>
      <c r="E109" s="4" t="str">
        <f>IFERROR(__xludf.DUMMYFUNCTION("""COMPUTED_VALUE"""),"Electromechanical Engineering")</f>
        <v>Electromechanical Engineering</v>
      </c>
      <c r="F109" s="4">
        <f>IFERROR(__xludf.DUMMYFUNCTION("""COMPUTED_VALUE"""),1.0)</f>
        <v>1</v>
      </c>
    </row>
    <row r="110">
      <c r="D110" s="4" t="str">
        <f>IFERROR(__xludf.DUMMYFUNCTION("""COMPUTED_VALUE"""),"Engineering")</f>
        <v>Engineering</v>
      </c>
      <c r="E110" s="4" t="str">
        <f>IFERROR(__xludf.DUMMYFUNCTION("""COMPUTED_VALUE"""),"Electronic Hardware")</f>
        <v>Electronic Hardware</v>
      </c>
      <c r="F110" s="4">
        <f>IFERROR(__xludf.DUMMYFUNCTION("""COMPUTED_VALUE"""),3.0)</f>
        <v>3</v>
      </c>
    </row>
    <row r="111">
      <c r="D111" s="4" t="str">
        <f>IFERROR(__xludf.DUMMYFUNCTION("""COMPUTED_VALUE"""),"Engineering")</f>
        <v>Engineering</v>
      </c>
      <c r="E111" s="4" t="str">
        <f>IFERROR(__xludf.DUMMYFUNCTION("""COMPUTED_VALUE"""),"Electronics Engineering")</f>
        <v>Electronics Engineering</v>
      </c>
      <c r="F111" s="4">
        <f>IFERROR(__xludf.DUMMYFUNCTION("""COMPUTED_VALUE"""),7.0)</f>
        <v>7</v>
      </c>
    </row>
    <row r="112">
      <c r="D112" s="4" t="str">
        <f>IFERROR(__xludf.DUMMYFUNCTION("""COMPUTED_VALUE"""),"Engineering")</f>
        <v>Engineering</v>
      </c>
      <c r="E112" s="4" t="str">
        <f>IFERROR(__xludf.DUMMYFUNCTION("""COMPUTED_VALUE"""),"Engineering Practices")</f>
        <v>Engineering Practices</v>
      </c>
      <c r="F112" s="4">
        <f>IFERROR(__xludf.DUMMYFUNCTION("""COMPUTED_VALUE"""),7.0)</f>
        <v>7</v>
      </c>
    </row>
    <row r="113">
      <c r="D113" s="4" t="str">
        <f>IFERROR(__xludf.DUMMYFUNCTION("""COMPUTED_VALUE"""),"Engineering")</f>
        <v>Engineering</v>
      </c>
      <c r="E113" s="4" t="str">
        <f>IFERROR(__xludf.DUMMYFUNCTION("""COMPUTED_VALUE"""),"Engineering Software")</f>
        <v>Engineering Software</v>
      </c>
      <c r="F113" s="4">
        <f>IFERROR(__xludf.DUMMYFUNCTION("""COMPUTED_VALUE"""),1.0)</f>
        <v>1</v>
      </c>
    </row>
    <row r="114">
      <c r="D114" s="4" t="str">
        <f>IFERROR(__xludf.DUMMYFUNCTION("""COMPUTED_VALUE"""),"Engineering")</f>
        <v>Engineering</v>
      </c>
      <c r="E114" s="4" t="str">
        <f>IFERROR(__xludf.DUMMYFUNCTION("""COMPUTED_VALUE"""),"Engineering, Scientific, and Technical Instruments")</f>
        <v>Engineering, Scientific, and Technical Instruments</v>
      </c>
      <c r="F114" s="4">
        <f>IFERROR(__xludf.DUMMYFUNCTION("""COMPUTED_VALUE"""),5.0)</f>
        <v>5</v>
      </c>
    </row>
    <row r="115">
      <c r="D115" s="4" t="str">
        <f>IFERROR(__xludf.DUMMYFUNCTION("""COMPUTED_VALUE"""),"Engineering")</f>
        <v>Engineering</v>
      </c>
      <c r="E115" s="4" t="str">
        <f>IFERROR(__xludf.DUMMYFUNCTION("""COMPUTED_VALUE"""),"Geological Engineering")</f>
        <v>Geological Engineering</v>
      </c>
      <c r="F115" s="4">
        <f>IFERROR(__xludf.DUMMYFUNCTION("""COMPUTED_VALUE"""),17.0)</f>
        <v>17</v>
      </c>
    </row>
    <row r="116">
      <c r="D116" s="4" t="str">
        <f>IFERROR(__xludf.DUMMYFUNCTION("""COMPUTED_VALUE"""),"Engineering")</f>
        <v>Engineering</v>
      </c>
      <c r="E116" s="4" t="str">
        <f>IFERROR(__xludf.DUMMYFUNCTION("""COMPUTED_VALUE"""),"Hardware Description Languages (HDL)")</f>
        <v>Hardware Description Languages (HDL)</v>
      </c>
      <c r="F116" s="4">
        <f>IFERROR(__xludf.DUMMYFUNCTION("""COMPUTED_VALUE"""),2.0)</f>
        <v>2</v>
      </c>
    </row>
    <row r="117">
      <c r="D117" s="4" t="str">
        <f>IFERROR(__xludf.DUMMYFUNCTION("""COMPUTED_VALUE"""),"Engineering")</f>
        <v>Engineering</v>
      </c>
      <c r="E117" s="4" t="str">
        <f>IFERROR(__xludf.DUMMYFUNCTION("""COMPUTED_VALUE"""),"Imaging")</f>
        <v>Imaging</v>
      </c>
      <c r="F117" s="4">
        <f>IFERROR(__xludf.DUMMYFUNCTION("""COMPUTED_VALUE"""),6.0)</f>
        <v>6</v>
      </c>
    </row>
    <row r="118">
      <c r="D118" s="4" t="str">
        <f>IFERROR(__xludf.DUMMYFUNCTION("""COMPUTED_VALUE"""),"Engineering")</f>
        <v>Engineering</v>
      </c>
      <c r="E118" s="4" t="str">
        <f>IFERROR(__xludf.DUMMYFUNCTION("""COMPUTED_VALUE"""),"Industrial Engineering")</f>
        <v>Industrial Engineering</v>
      </c>
      <c r="F118" s="4">
        <f>IFERROR(__xludf.DUMMYFUNCTION("""COMPUTED_VALUE"""),6.0)</f>
        <v>6</v>
      </c>
    </row>
    <row r="119">
      <c r="D119" s="4" t="str">
        <f>IFERROR(__xludf.DUMMYFUNCTION("""COMPUTED_VALUE"""),"Engineering")</f>
        <v>Engineering</v>
      </c>
      <c r="E119" s="4" t="str">
        <f>IFERROR(__xludf.DUMMYFUNCTION("""COMPUTED_VALUE"""),"Materials Science and Engineering")</f>
        <v>Materials Science and Engineering</v>
      </c>
      <c r="F119" s="4">
        <f>IFERROR(__xludf.DUMMYFUNCTION("""COMPUTED_VALUE"""),19.0)</f>
        <v>19</v>
      </c>
    </row>
    <row r="120">
      <c r="D120" s="4" t="str">
        <f>IFERROR(__xludf.DUMMYFUNCTION("""COMPUTED_VALUE"""),"Engineering")</f>
        <v>Engineering</v>
      </c>
      <c r="E120" s="4" t="str">
        <f>IFERROR(__xludf.DUMMYFUNCTION("""COMPUTED_VALUE"""),"Mechanical Engineering")</f>
        <v>Mechanical Engineering</v>
      </c>
      <c r="F120" s="4">
        <f>IFERROR(__xludf.DUMMYFUNCTION("""COMPUTED_VALUE"""),27.0)</f>
        <v>27</v>
      </c>
    </row>
    <row r="121">
      <c r="D121" s="4" t="str">
        <f>IFERROR(__xludf.DUMMYFUNCTION("""COMPUTED_VALUE"""),"Engineering")</f>
        <v>Engineering</v>
      </c>
      <c r="E121" s="4" t="str">
        <f>IFERROR(__xludf.DUMMYFUNCTION("""COMPUTED_VALUE"""),"Mining Engineering")</f>
        <v>Mining Engineering</v>
      </c>
      <c r="F121" s="4">
        <f>IFERROR(__xludf.DUMMYFUNCTION("""COMPUTED_VALUE"""),1.0)</f>
        <v>1</v>
      </c>
    </row>
    <row r="122">
      <c r="D122" s="4" t="str">
        <f>IFERROR(__xludf.DUMMYFUNCTION("""COMPUTED_VALUE"""),"Engineering")</f>
        <v>Engineering</v>
      </c>
      <c r="E122" s="4" t="str">
        <f>IFERROR(__xludf.DUMMYFUNCTION("""COMPUTED_VALUE"""),"Optical Engineering")</f>
        <v>Optical Engineering</v>
      </c>
      <c r="F122" s="4">
        <f>IFERROR(__xludf.DUMMYFUNCTION("""COMPUTED_VALUE"""),10.0)</f>
        <v>10</v>
      </c>
    </row>
    <row r="123">
      <c r="D123" s="4" t="str">
        <f>IFERROR(__xludf.DUMMYFUNCTION("""COMPUTED_VALUE"""),"Engineering")</f>
        <v>Engineering</v>
      </c>
      <c r="E123" s="4" t="str">
        <f>IFERROR(__xludf.DUMMYFUNCTION("""COMPUTED_VALUE"""),"Process Engineering")</f>
        <v>Process Engineering</v>
      </c>
      <c r="F123" s="4">
        <f>IFERROR(__xludf.DUMMYFUNCTION("""COMPUTED_VALUE"""),6.0)</f>
        <v>6</v>
      </c>
    </row>
    <row r="124">
      <c r="D124" s="4" t="str">
        <f>IFERROR(__xludf.DUMMYFUNCTION("""COMPUTED_VALUE"""),"Engineering")</f>
        <v>Engineering</v>
      </c>
      <c r="E124" s="4" t="str">
        <f>IFERROR(__xludf.DUMMYFUNCTION("""COMPUTED_VALUE"""),"Radio Frequency (RF)")</f>
        <v>Radio Frequency (RF)</v>
      </c>
      <c r="F124" s="4">
        <f>IFERROR(__xludf.DUMMYFUNCTION("""COMPUTED_VALUE"""),6.0)</f>
        <v>6</v>
      </c>
    </row>
    <row r="125">
      <c r="D125" s="4" t="str">
        <f>IFERROR(__xludf.DUMMYFUNCTION("""COMPUTED_VALUE"""),"Engineering")</f>
        <v>Engineering</v>
      </c>
      <c r="E125" s="4" t="str">
        <f>IFERROR(__xludf.DUMMYFUNCTION("""COMPUTED_VALUE"""),"Roads and Drainage")</f>
        <v>Roads and Drainage</v>
      </c>
      <c r="F125" s="4">
        <f>IFERROR(__xludf.DUMMYFUNCTION("""COMPUTED_VALUE"""),2.0)</f>
        <v>2</v>
      </c>
    </row>
    <row r="126">
      <c r="D126" s="4" t="str">
        <f>IFERROR(__xludf.DUMMYFUNCTION("""COMPUTED_VALUE"""),"Engineering")</f>
        <v>Engineering</v>
      </c>
      <c r="E126" s="4" t="str">
        <f>IFERROR(__xludf.DUMMYFUNCTION("""COMPUTED_VALUE"""),"Robotics")</f>
        <v>Robotics</v>
      </c>
      <c r="F126" s="4">
        <f>IFERROR(__xludf.DUMMYFUNCTION("""COMPUTED_VALUE"""),6.0)</f>
        <v>6</v>
      </c>
    </row>
    <row r="127">
      <c r="D127" s="4" t="str">
        <f>IFERROR(__xludf.DUMMYFUNCTION("""COMPUTED_VALUE"""),"Engineering")</f>
        <v>Engineering</v>
      </c>
      <c r="E127" s="4" t="str">
        <f>IFERROR(__xludf.DUMMYFUNCTION("""COMPUTED_VALUE"""),"Signal Processing")</f>
        <v>Signal Processing</v>
      </c>
      <c r="F127" s="4">
        <f>IFERROR(__xludf.DUMMYFUNCTION("""COMPUTED_VALUE"""),7.0)</f>
        <v>7</v>
      </c>
    </row>
    <row r="128">
      <c r="D128" s="4" t="str">
        <f>IFERROR(__xludf.DUMMYFUNCTION("""COMPUTED_VALUE"""),"Engineering")</f>
        <v>Engineering</v>
      </c>
      <c r="E128" s="4" t="str">
        <f>IFERROR(__xludf.DUMMYFUNCTION("""COMPUTED_VALUE"""),"Simulation and Simulation Software")</f>
        <v>Simulation and Simulation Software</v>
      </c>
      <c r="F128" s="4">
        <f>IFERROR(__xludf.DUMMYFUNCTION("""COMPUTED_VALUE"""),7.0)</f>
        <v>7</v>
      </c>
    </row>
    <row r="129">
      <c r="D129" s="4" t="str">
        <f>IFERROR(__xludf.DUMMYFUNCTION("""COMPUTED_VALUE"""),"Engineering")</f>
        <v>Engineering</v>
      </c>
      <c r="E129" s="4" t="str">
        <f>IFERROR(__xludf.DUMMYFUNCTION("""COMPUTED_VALUE"""),"Surveying and Cartography")</f>
        <v>Surveying and Cartography</v>
      </c>
      <c r="F129" s="4">
        <f>IFERROR(__xludf.DUMMYFUNCTION("""COMPUTED_VALUE"""),3.0)</f>
        <v>3</v>
      </c>
    </row>
    <row r="130">
      <c r="D130" s="4" t="str">
        <f>IFERROR(__xludf.DUMMYFUNCTION("""COMPUTED_VALUE"""),"Environment")</f>
        <v>Environment</v>
      </c>
      <c r="E130" s="4" t="str">
        <f>IFERROR(__xludf.DUMMYFUNCTION("""COMPUTED_VALUE"""),"Air Quality and Emissions")</f>
        <v>Air Quality and Emissions</v>
      </c>
      <c r="F130" s="4">
        <f>IFERROR(__xludf.DUMMYFUNCTION("""COMPUTED_VALUE"""),2.0)</f>
        <v>2</v>
      </c>
    </row>
    <row r="131">
      <c r="D131" s="4" t="str">
        <f>IFERROR(__xludf.DUMMYFUNCTION("""COMPUTED_VALUE"""),"Environment")</f>
        <v>Environment</v>
      </c>
      <c r="E131" s="4" t="str">
        <f>IFERROR(__xludf.DUMMYFUNCTION("""COMPUTED_VALUE"""),"Climate Change")</f>
        <v>Climate Change</v>
      </c>
      <c r="F131" s="4">
        <f>IFERROR(__xludf.DUMMYFUNCTION("""COMPUTED_VALUE"""),5.0)</f>
        <v>5</v>
      </c>
    </row>
    <row r="132">
      <c r="D132" s="4" t="str">
        <f>IFERROR(__xludf.DUMMYFUNCTION("""COMPUTED_VALUE"""),"Environment")</f>
        <v>Environment</v>
      </c>
      <c r="E132" s="4" t="str">
        <f>IFERROR(__xludf.DUMMYFUNCTION("""COMPUTED_VALUE"""),"Conservation")</f>
        <v>Conservation</v>
      </c>
      <c r="F132" s="4">
        <f>IFERROR(__xludf.DUMMYFUNCTION("""COMPUTED_VALUE"""),5.0)</f>
        <v>5</v>
      </c>
    </row>
    <row r="133">
      <c r="D133" s="4" t="str">
        <f>IFERROR(__xludf.DUMMYFUNCTION("""COMPUTED_VALUE"""),"Environment")</f>
        <v>Environment</v>
      </c>
      <c r="E133" s="4" t="str">
        <f>IFERROR(__xludf.DUMMYFUNCTION("""COMPUTED_VALUE"""),"Ecology")</f>
        <v>Ecology</v>
      </c>
      <c r="F133" s="4">
        <f>IFERROR(__xludf.DUMMYFUNCTION("""COMPUTED_VALUE"""),7.0)</f>
        <v>7</v>
      </c>
    </row>
    <row r="134">
      <c r="D134" s="4" t="str">
        <f>IFERROR(__xludf.DUMMYFUNCTION("""COMPUTED_VALUE"""),"Environment")</f>
        <v>Environment</v>
      </c>
      <c r="E134" s="4" t="str">
        <f>IFERROR(__xludf.DUMMYFUNCTION("""COMPUTED_VALUE"""),"Environment and Resource Management")</f>
        <v>Environment and Resource Management</v>
      </c>
      <c r="F134" s="4">
        <f>IFERROR(__xludf.DUMMYFUNCTION("""COMPUTED_VALUE"""),20.0)</f>
        <v>20</v>
      </c>
    </row>
    <row r="135">
      <c r="D135" s="4" t="str">
        <f>IFERROR(__xludf.DUMMYFUNCTION("""COMPUTED_VALUE"""),"Environment")</f>
        <v>Environment</v>
      </c>
      <c r="E135" s="4" t="str">
        <f>IFERROR(__xludf.DUMMYFUNCTION("""COMPUTED_VALUE"""),"Environmental Engineering and Restoration")</f>
        <v>Environmental Engineering and Restoration</v>
      </c>
      <c r="F135" s="4">
        <f>IFERROR(__xludf.DUMMYFUNCTION("""COMPUTED_VALUE"""),5.0)</f>
        <v>5</v>
      </c>
    </row>
    <row r="136">
      <c r="D136" s="4" t="str">
        <f>IFERROR(__xludf.DUMMYFUNCTION("""COMPUTED_VALUE"""),"Environment")</f>
        <v>Environment</v>
      </c>
      <c r="E136" s="4" t="str">
        <f>IFERROR(__xludf.DUMMYFUNCTION("""COMPUTED_VALUE"""),"Environmental Geology")</f>
        <v>Environmental Geology</v>
      </c>
      <c r="F136" s="4">
        <f>IFERROR(__xludf.DUMMYFUNCTION("""COMPUTED_VALUE"""),5.0)</f>
        <v>5</v>
      </c>
    </row>
    <row r="137">
      <c r="D137" s="4" t="str">
        <f>IFERROR(__xludf.DUMMYFUNCTION("""COMPUTED_VALUE"""),"Environment")</f>
        <v>Environment</v>
      </c>
      <c r="E137" s="4" t="str">
        <f>IFERROR(__xludf.DUMMYFUNCTION("""COMPUTED_VALUE"""),"Environmental Regulations")</f>
        <v>Environmental Regulations</v>
      </c>
      <c r="F137" s="4">
        <f>IFERROR(__xludf.DUMMYFUNCTION("""COMPUTED_VALUE"""),5.0)</f>
        <v>5</v>
      </c>
    </row>
    <row r="138">
      <c r="D138" s="4" t="str">
        <f>IFERROR(__xludf.DUMMYFUNCTION("""COMPUTED_VALUE"""),"Environment")</f>
        <v>Environment</v>
      </c>
      <c r="E138" s="4" t="str">
        <f>IFERROR(__xludf.DUMMYFUNCTION("""COMPUTED_VALUE"""),"Forestry")</f>
        <v>Forestry</v>
      </c>
      <c r="F138" s="4">
        <f>IFERROR(__xludf.DUMMYFUNCTION("""COMPUTED_VALUE"""),3.0)</f>
        <v>3</v>
      </c>
    </row>
    <row r="139">
      <c r="D139" s="4" t="str">
        <f>IFERROR(__xludf.DUMMYFUNCTION("""COMPUTED_VALUE"""),"Environment")</f>
        <v>Environment</v>
      </c>
      <c r="E139" s="4" t="str">
        <f>IFERROR(__xludf.DUMMYFUNCTION("""COMPUTED_VALUE"""),"Hazardous Materials Management")</f>
        <v>Hazardous Materials Management</v>
      </c>
      <c r="F139" s="4">
        <f>IFERROR(__xludf.DUMMYFUNCTION("""COMPUTED_VALUE"""),2.0)</f>
        <v>2</v>
      </c>
    </row>
    <row r="140">
      <c r="D140" s="4" t="str">
        <f>IFERROR(__xludf.DUMMYFUNCTION("""COMPUTED_VALUE"""),"Environment")</f>
        <v>Environment</v>
      </c>
      <c r="E140" s="4" t="str">
        <f>IFERROR(__xludf.DUMMYFUNCTION("""COMPUTED_VALUE"""),"Waste Management")</f>
        <v>Waste Management</v>
      </c>
      <c r="F140" s="4">
        <f>IFERROR(__xludf.DUMMYFUNCTION("""COMPUTED_VALUE"""),5.0)</f>
        <v>5</v>
      </c>
    </row>
    <row r="141">
      <c r="D141" s="4" t="str">
        <f>IFERROR(__xludf.DUMMYFUNCTION("""COMPUTED_VALUE"""),"Finance")</f>
        <v>Finance</v>
      </c>
      <c r="E141" s="4" t="str">
        <f>IFERROR(__xludf.DUMMYFUNCTION("""COMPUTED_VALUE"""),"Accounting and Finance Software")</f>
        <v>Accounting and Finance Software</v>
      </c>
      <c r="F141" s="4">
        <f>IFERROR(__xludf.DUMMYFUNCTION("""COMPUTED_VALUE"""),2.0)</f>
        <v>2</v>
      </c>
    </row>
    <row r="142">
      <c r="D142" s="4" t="str">
        <f>IFERROR(__xludf.DUMMYFUNCTION("""COMPUTED_VALUE"""),"Finance")</f>
        <v>Finance</v>
      </c>
      <c r="E142" s="4" t="str">
        <f>IFERROR(__xludf.DUMMYFUNCTION("""COMPUTED_VALUE"""),"Accounts Payable and Receivable")</f>
        <v>Accounts Payable and Receivable</v>
      </c>
      <c r="F142" s="4">
        <f>IFERROR(__xludf.DUMMYFUNCTION("""COMPUTED_VALUE"""),1.0)</f>
        <v>1</v>
      </c>
    </row>
    <row r="143">
      <c r="D143" s="4" t="str">
        <f>IFERROR(__xludf.DUMMYFUNCTION("""COMPUTED_VALUE"""),"Finance")</f>
        <v>Finance</v>
      </c>
      <c r="E143" s="4" t="str">
        <f>IFERROR(__xludf.DUMMYFUNCTION("""COMPUTED_VALUE"""),"Auditing")</f>
        <v>Auditing</v>
      </c>
      <c r="F143" s="4">
        <f>IFERROR(__xludf.DUMMYFUNCTION("""COMPUTED_VALUE"""),1.0)</f>
        <v>1</v>
      </c>
    </row>
    <row r="144">
      <c r="D144" s="4" t="str">
        <f>IFERROR(__xludf.DUMMYFUNCTION("""COMPUTED_VALUE"""),"Finance")</f>
        <v>Finance</v>
      </c>
      <c r="E144" s="4" t="str">
        <f>IFERROR(__xludf.DUMMYFUNCTION("""COMPUTED_VALUE"""),"Banking Services")</f>
        <v>Banking Services</v>
      </c>
      <c r="F144" s="4">
        <f>IFERROR(__xludf.DUMMYFUNCTION("""COMPUTED_VALUE"""),10.0)</f>
        <v>10</v>
      </c>
    </row>
    <row r="145">
      <c r="D145" s="4" t="str">
        <f>IFERROR(__xludf.DUMMYFUNCTION("""COMPUTED_VALUE"""),"Finance")</f>
        <v>Finance</v>
      </c>
      <c r="E145" s="4" t="str">
        <f>IFERROR(__xludf.DUMMYFUNCTION("""COMPUTED_VALUE"""),"Billing and Invoicing")</f>
        <v>Billing and Invoicing</v>
      </c>
      <c r="F145" s="4">
        <f>IFERROR(__xludf.DUMMYFUNCTION("""COMPUTED_VALUE"""),2.0)</f>
        <v>2</v>
      </c>
    </row>
    <row r="146">
      <c r="D146" s="4" t="str">
        <f>IFERROR(__xludf.DUMMYFUNCTION("""COMPUTED_VALUE"""),"Finance")</f>
        <v>Finance</v>
      </c>
      <c r="E146" s="4" t="str">
        <f>IFERROR(__xludf.DUMMYFUNCTION("""COMPUTED_VALUE"""),"Budget Management")</f>
        <v>Budget Management</v>
      </c>
      <c r="F146" s="4">
        <f>IFERROR(__xludf.DUMMYFUNCTION("""COMPUTED_VALUE"""),2.0)</f>
        <v>2</v>
      </c>
    </row>
    <row r="147">
      <c r="D147" s="4" t="str">
        <f>IFERROR(__xludf.DUMMYFUNCTION("""COMPUTED_VALUE"""),"Finance")</f>
        <v>Finance</v>
      </c>
      <c r="E147" s="4" t="str">
        <f>IFERROR(__xludf.DUMMYFUNCTION("""COMPUTED_VALUE"""),"Cash Management")</f>
        <v>Cash Management</v>
      </c>
      <c r="F147" s="4">
        <f>IFERROR(__xludf.DUMMYFUNCTION("""COMPUTED_VALUE"""),4.0)</f>
        <v>4</v>
      </c>
    </row>
    <row r="148">
      <c r="D148" s="4" t="str">
        <f>IFERROR(__xludf.DUMMYFUNCTION("""COMPUTED_VALUE"""),"Finance")</f>
        <v>Finance</v>
      </c>
      <c r="E148" s="4" t="str">
        <f>IFERROR(__xludf.DUMMYFUNCTION("""COMPUTED_VALUE"""),"Commercial Lending")</f>
        <v>Commercial Lending</v>
      </c>
      <c r="F148" s="4">
        <f>IFERROR(__xludf.DUMMYFUNCTION("""COMPUTED_VALUE"""),2.0)</f>
        <v>2</v>
      </c>
    </row>
    <row r="149">
      <c r="D149" s="4" t="str">
        <f>IFERROR(__xludf.DUMMYFUNCTION("""COMPUTED_VALUE"""),"Finance")</f>
        <v>Finance</v>
      </c>
      <c r="E149" s="4" t="str">
        <f>IFERROR(__xludf.DUMMYFUNCTION("""COMPUTED_VALUE"""),"Cost Accounting")</f>
        <v>Cost Accounting</v>
      </c>
      <c r="F149" s="4">
        <f>IFERROR(__xludf.DUMMYFUNCTION("""COMPUTED_VALUE"""),6.0)</f>
        <v>6</v>
      </c>
    </row>
    <row r="150">
      <c r="D150" s="4" t="str">
        <f>IFERROR(__xludf.DUMMYFUNCTION("""COMPUTED_VALUE"""),"Finance")</f>
        <v>Finance</v>
      </c>
      <c r="E150" s="4" t="str">
        <f>IFERROR(__xludf.DUMMYFUNCTION("""COMPUTED_VALUE"""),"Cryptocurrency")</f>
        <v>Cryptocurrency</v>
      </c>
      <c r="F150" s="4">
        <f>IFERROR(__xludf.DUMMYFUNCTION("""COMPUTED_VALUE"""),2.0)</f>
        <v>2</v>
      </c>
    </row>
    <row r="151">
      <c r="D151" s="4" t="str">
        <f>IFERROR(__xludf.DUMMYFUNCTION("""COMPUTED_VALUE"""),"Finance")</f>
        <v>Finance</v>
      </c>
      <c r="E151" s="4" t="str">
        <f>IFERROR(__xludf.DUMMYFUNCTION("""COMPUTED_VALUE"""),"Electronic Trading")</f>
        <v>Electronic Trading</v>
      </c>
      <c r="F151" s="4">
        <f>IFERROR(__xludf.DUMMYFUNCTION("""COMPUTED_VALUE"""),1.0)</f>
        <v>1</v>
      </c>
    </row>
    <row r="152">
      <c r="D152" s="4" t="str">
        <f>IFERROR(__xludf.DUMMYFUNCTION("""COMPUTED_VALUE"""),"Finance")</f>
        <v>Finance</v>
      </c>
      <c r="E152" s="4" t="str">
        <f>IFERROR(__xludf.DUMMYFUNCTION("""COMPUTED_VALUE"""),"Financial Accounting")</f>
        <v>Financial Accounting</v>
      </c>
      <c r="F152" s="4">
        <f>IFERROR(__xludf.DUMMYFUNCTION("""COMPUTED_VALUE"""),12.0)</f>
        <v>12</v>
      </c>
    </row>
    <row r="153">
      <c r="D153" s="4" t="str">
        <f>IFERROR(__xludf.DUMMYFUNCTION("""COMPUTED_VALUE"""),"Finance")</f>
        <v>Finance</v>
      </c>
      <c r="E153" s="4" t="str">
        <f>IFERROR(__xludf.DUMMYFUNCTION("""COMPUTED_VALUE"""),"Financial Advisement")</f>
        <v>Financial Advisement</v>
      </c>
      <c r="F153" s="4">
        <f>IFERROR(__xludf.DUMMYFUNCTION("""COMPUTED_VALUE"""),3.0)</f>
        <v>3</v>
      </c>
    </row>
    <row r="154">
      <c r="D154" s="4" t="str">
        <f>IFERROR(__xludf.DUMMYFUNCTION("""COMPUTED_VALUE"""),"Finance")</f>
        <v>Finance</v>
      </c>
      <c r="E154" s="4" t="str">
        <f>IFERROR(__xludf.DUMMYFUNCTION("""COMPUTED_VALUE"""),"Financial Analysis")</f>
        <v>Financial Analysis</v>
      </c>
      <c r="F154" s="4">
        <f>IFERROR(__xludf.DUMMYFUNCTION("""COMPUTED_VALUE"""),20.0)</f>
        <v>20</v>
      </c>
    </row>
    <row r="155">
      <c r="D155" s="4" t="str">
        <f>IFERROR(__xludf.DUMMYFUNCTION("""COMPUTED_VALUE"""),"Finance")</f>
        <v>Finance</v>
      </c>
      <c r="E155" s="4" t="str">
        <f>IFERROR(__xludf.DUMMYFUNCTION("""COMPUTED_VALUE"""),"Financial Management")</f>
        <v>Financial Management</v>
      </c>
      <c r="F155" s="4">
        <f>IFERROR(__xludf.DUMMYFUNCTION("""COMPUTED_VALUE"""),17.0)</f>
        <v>17</v>
      </c>
    </row>
    <row r="156">
      <c r="D156" s="4" t="str">
        <f>IFERROR(__xludf.DUMMYFUNCTION("""COMPUTED_VALUE"""),"Finance")</f>
        <v>Finance</v>
      </c>
      <c r="E156" s="4" t="str">
        <f>IFERROR(__xludf.DUMMYFUNCTION("""COMPUTED_VALUE"""),"Financial Modeling")</f>
        <v>Financial Modeling</v>
      </c>
      <c r="F156" s="4">
        <f>IFERROR(__xludf.DUMMYFUNCTION("""COMPUTED_VALUE"""),6.0)</f>
        <v>6</v>
      </c>
    </row>
    <row r="157">
      <c r="D157" s="4" t="str">
        <f>IFERROR(__xludf.DUMMYFUNCTION("""COMPUTED_VALUE"""),"Finance")</f>
        <v>Finance</v>
      </c>
      <c r="E157" s="4" t="str">
        <f>IFERROR(__xludf.DUMMYFUNCTION("""COMPUTED_VALUE"""),"Financial Regulation")</f>
        <v>Financial Regulation</v>
      </c>
      <c r="F157" s="4">
        <f>IFERROR(__xludf.DUMMYFUNCTION("""COMPUTED_VALUE"""),8.0)</f>
        <v>8</v>
      </c>
    </row>
    <row r="158">
      <c r="D158" s="4" t="str">
        <f>IFERROR(__xludf.DUMMYFUNCTION("""COMPUTED_VALUE"""),"Finance")</f>
        <v>Finance</v>
      </c>
      <c r="E158" s="4" t="str">
        <f>IFERROR(__xludf.DUMMYFUNCTION("""COMPUTED_VALUE"""),"Financial Reporting")</f>
        <v>Financial Reporting</v>
      </c>
      <c r="F158" s="4">
        <f>IFERROR(__xludf.DUMMYFUNCTION("""COMPUTED_VALUE"""),6.0)</f>
        <v>6</v>
      </c>
    </row>
    <row r="159">
      <c r="D159" s="4" t="str">
        <f>IFERROR(__xludf.DUMMYFUNCTION("""COMPUTED_VALUE"""),"Finance")</f>
        <v>Finance</v>
      </c>
      <c r="E159" s="4" t="str">
        <f>IFERROR(__xludf.DUMMYFUNCTION("""COMPUTED_VALUE"""),"Financial Risk Management")</f>
        <v>Financial Risk Management</v>
      </c>
      <c r="F159" s="4">
        <f>IFERROR(__xludf.DUMMYFUNCTION("""COMPUTED_VALUE"""),17.0)</f>
        <v>17</v>
      </c>
    </row>
    <row r="160">
      <c r="D160" s="4" t="str">
        <f>IFERROR(__xludf.DUMMYFUNCTION("""COMPUTED_VALUE"""),"Finance")</f>
        <v>Finance</v>
      </c>
      <c r="E160" s="4" t="str">
        <f>IFERROR(__xludf.DUMMYFUNCTION("""COMPUTED_VALUE"""),"Financial Trading")</f>
        <v>Financial Trading</v>
      </c>
      <c r="F160" s="4">
        <f>IFERROR(__xludf.DUMMYFUNCTION("""COMPUTED_VALUE"""),29.0)</f>
        <v>29</v>
      </c>
    </row>
    <row r="161">
      <c r="D161" s="4" t="str">
        <f>IFERROR(__xludf.DUMMYFUNCTION("""COMPUTED_VALUE"""),"Finance")</f>
        <v>Finance</v>
      </c>
      <c r="E161" s="4" t="str">
        <f>IFERROR(__xludf.DUMMYFUNCTION("""COMPUTED_VALUE"""),"General Accounting")</f>
        <v>General Accounting</v>
      </c>
      <c r="F161" s="4">
        <f>IFERROR(__xludf.DUMMYFUNCTION("""COMPUTED_VALUE"""),18.0)</f>
        <v>18</v>
      </c>
    </row>
    <row r="162">
      <c r="D162" s="4" t="str">
        <f>IFERROR(__xludf.DUMMYFUNCTION("""COMPUTED_VALUE"""),"Finance")</f>
        <v>Finance</v>
      </c>
      <c r="E162" s="4" t="str">
        <f>IFERROR(__xludf.DUMMYFUNCTION("""COMPUTED_VALUE"""),"General Lending")</f>
        <v>General Lending</v>
      </c>
      <c r="F162" s="4">
        <f>IFERROR(__xludf.DUMMYFUNCTION("""COMPUTED_VALUE"""),10.0)</f>
        <v>10</v>
      </c>
    </row>
    <row r="163">
      <c r="D163" s="4" t="str">
        <f>IFERROR(__xludf.DUMMYFUNCTION("""COMPUTED_VALUE"""),"Finance")</f>
        <v>Finance</v>
      </c>
      <c r="E163" s="4" t="str">
        <f>IFERROR(__xludf.DUMMYFUNCTION("""COMPUTED_VALUE"""),"Insurance")</f>
        <v>Insurance</v>
      </c>
      <c r="F163" s="4">
        <f>IFERROR(__xludf.DUMMYFUNCTION("""COMPUTED_VALUE"""),3.0)</f>
        <v>3</v>
      </c>
    </row>
    <row r="164">
      <c r="D164" s="4" t="str">
        <f>IFERROR(__xludf.DUMMYFUNCTION("""COMPUTED_VALUE"""),"Finance")</f>
        <v>Finance</v>
      </c>
      <c r="E164" s="4" t="str">
        <f>IFERROR(__xludf.DUMMYFUNCTION("""COMPUTED_VALUE"""),"Investment Management")</f>
        <v>Investment Management</v>
      </c>
      <c r="F164" s="4">
        <f>IFERROR(__xludf.DUMMYFUNCTION("""COMPUTED_VALUE"""),28.0)</f>
        <v>28</v>
      </c>
    </row>
    <row r="165">
      <c r="D165" s="4" t="str">
        <f>IFERROR(__xludf.DUMMYFUNCTION("""COMPUTED_VALUE"""),"Finance")</f>
        <v>Finance</v>
      </c>
      <c r="E165" s="4" t="str">
        <f>IFERROR(__xludf.DUMMYFUNCTION("""COMPUTED_VALUE"""),"Mergers and Acquisitions")</f>
        <v>Mergers and Acquisitions</v>
      </c>
      <c r="F165" s="4">
        <f>IFERROR(__xludf.DUMMYFUNCTION("""COMPUTED_VALUE"""),3.0)</f>
        <v>3</v>
      </c>
    </row>
    <row r="166">
      <c r="D166" s="4" t="str">
        <f>IFERROR(__xludf.DUMMYFUNCTION("""COMPUTED_VALUE"""),"Finance")</f>
        <v>Finance</v>
      </c>
      <c r="E166" s="4" t="str">
        <f>IFERROR(__xludf.DUMMYFUNCTION("""COMPUTED_VALUE"""),"Mortgage Lending")</f>
        <v>Mortgage Lending</v>
      </c>
      <c r="F166" s="4">
        <f>IFERROR(__xludf.DUMMYFUNCTION("""COMPUTED_VALUE"""),2.0)</f>
        <v>2</v>
      </c>
    </row>
    <row r="167">
      <c r="D167" s="4" t="str">
        <f>IFERROR(__xludf.DUMMYFUNCTION("""COMPUTED_VALUE"""),"Finance")</f>
        <v>Finance</v>
      </c>
      <c r="E167" s="4" t="str">
        <f>IFERROR(__xludf.DUMMYFUNCTION("""COMPUTED_VALUE"""),"Specialized Accounting")</f>
        <v>Specialized Accounting</v>
      </c>
      <c r="F167" s="4">
        <f>IFERROR(__xludf.DUMMYFUNCTION("""COMPUTED_VALUE"""),3.0)</f>
        <v>3</v>
      </c>
    </row>
    <row r="168">
      <c r="D168" s="4" t="str">
        <f>IFERROR(__xludf.DUMMYFUNCTION("""COMPUTED_VALUE"""),"Finance")</f>
        <v>Finance</v>
      </c>
      <c r="E168" s="4" t="str">
        <f>IFERROR(__xludf.DUMMYFUNCTION("""COMPUTED_VALUE"""),"Structured Finance")</f>
        <v>Structured Finance</v>
      </c>
      <c r="F168" s="4">
        <f>IFERROR(__xludf.DUMMYFUNCTION("""COMPUTED_VALUE"""),4.0)</f>
        <v>4</v>
      </c>
    </row>
    <row r="169">
      <c r="D169" s="4" t="str">
        <f>IFERROR(__xludf.DUMMYFUNCTION("""COMPUTED_VALUE"""),"Finance")</f>
        <v>Finance</v>
      </c>
      <c r="E169" s="4" t="str">
        <f>IFERROR(__xludf.DUMMYFUNCTION("""COMPUTED_VALUE"""),"Tax")</f>
        <v>Tax</v>
      </c>
      <c r="F169" s="4">
        <f>IFERROR(__xludf.DUMMYFUNCTION("""COMPUTED_VALUE"""),11.0)</f>
        <v>11</v>
      </c>
    </row>
    <row r="170">
      <c r="D170" s="4" t="str">
        <f>IFERROR(__xludf.DUMMYFUNCTION("""COMPUTED_VALUE"""),"Health Care")</f>
        <v>Health Care</v>
      </c>
      <c r="E170" s="4" t="str">
        <f>IFERROR(__xludf.DUMMYFUNCTION("""COMPUTED_VALUE"""),"Alternative Therapy")</f>
        <v>Alternative Therapy</v>
      </c>
      <c r="F170" s="4">
        <f>IFERROR(__xludf.DUMMYFUNCTION("""COMPUTED_VALUE"""),1.0)</f>
        <v>1</v>
      </c>
    </row>
    <row r="171">
      <c r="D171" s="4" t="str">
        <f>IFERROR(__xludf.DUMMYFUNCTION("""COMPUTED_VALUE"""),"Health Care")</f>
        <v>Health Care</v>
      </c>
      <c r="E171" s="4" t="str">
        <f>IFERROR(__xludf.DUMMYFUNCTION("""COMPUTED_VALUE"""),"Anesthesiology")</f>
        <v>Anesthesiology</v>
      </c>
      <c r="F171" s="4">
        <f>IFERROR(__xludf.DUMMYFUNCTION("""COMPUTED_VALUE"""),3.0)</f>
        <v>3</v>
      </c>
    </row>
    <row r="172">
      <c r="D172" s="4" t="str">
        <f>IFERROR(__xludf.DUMMYFUNCTION("""COMPUTED_VALUE"""),"Health Care")</f>
        <v>Health Care</v>
      </c>
      <c r="E172" s="4" t="str">
        <f>IFERROR(__xludf.DUMMYFUNCTION("""COMPUTED_VALUE"""),"Animal Health and Veterinary Medicine")</f>
        <v>Animal Health and Veterinary Medicine</v>
      </c>
      <c r="F172" s="4">
        <f>IFERROR(__xludf.DUMMYFUNCTION("""COMPUTED_VALUE"""),1.0)</f>
        <v>1</v>
      </c>
    </row>
    <row r="173">
      <c r="D173" s="4" t="str">
        <f>IFERROR(__xludf.DUMMYFUNCTION("""COMPUTED_VALUE"""),"Health Care")</f>
        <v>Health Care</v>
      </c>
      <c r="E173" s="4" t="str">
        <f>IFERROR(__xludf.DUMMYFUNCTION("""COMPUTED_VALUE"""),"Cardiology")</f>
        <v>Cardiology</v>
      </c>
      <c r="F173" s="4">
        <f>IFERROR(__xludf.DUMMYFUNCTION("""COMPUTED_VALUE"""),12.0)</f>
        <v>12</v>
      </c>
    </row>
    <row r="174">
      <c r="D174" s="4" t="str">
        <f>IFERROR(__xludf.DUMMYFUNCTION("""COMPUTED_VALUE"""),"Health Care")</f>
        <v>Health Care</v>
      </c>
      <c r="E174" s="4" t="str">
        <f>IFERROR(__xludf.DUMMYFUNCTION("""COMPUTED_VALUE"""),"Clinical Informatics")</f>
        <v>Clinical Informatics</v>
      </c>
      <c r="F174" s="4">
        <f>IFERROR(__xludf.DUMMYFUNCTION("""COMPUTED_VALUE"""),1.0)</f>
        <v>1</v>
      </c>
    </row>
    <row r="175">
      <c r="D175" s="4" t="str">
        <f>IFERROR(__xludf.DUMMYFUNCTION("""COMPUTED_VALUE"""),"Health Care")</f>
        <v>Health Care</v>
      </c>
      <c r="E175" s="4" t="str">
        <f>IFERROR(__xludf.DUMMYFUNCTION("""COMPUTED_VALUE"""),"Dermatology")</f>
        <v>Dermatology</v>
      </c>
      <c r="F175" s="4">
        <f>IFERROR(__xludf.DUMMYFUNCTION("""COMPUTED_VALUE"""),1.0)</f>
        <v>1</v>
      </c>
    </row>
    <row r="176">
      <c r="D176" s="4" t="str">
        <f>IFERROR(__xludf.DUMMYFUNCTION("""COMPUTED_VALUE"""),"Health Care")</f>
        <v>Health Care</v>
      </c>
      <c r="E176" s="4" t="str">
        <f>IFERROR(__xludf.DUMMYFUNCTION("""COMPUTED_VALUE"""),"Ear, Nose, and Throat")</f>
        <v>Ear, Nose, and Throat</v>
      </c>
      <c r="F176" s="4">
        <f>IFERROR(__xludf.DUMMYFUNCTION("""COMPUTED_VALUE"""),2.0)</f>
        <v>2</v>
      </c>
    </row>
    <row r="177">
      <c r="D177" s="4" t="str">
        <f>IFERROR(__xludf.DUMMYFUNCTION("""COMPUTED_VALUE"""),"Health Care")</f>
        <v>Health Care</v>
      </c>
      <c r="E177" s="4" t="str">
        <f>IFERROR(__xludf.DUMMYFUNCTION("""COMPUTED_VALUE"""),"Emergency and Intensive Care")</f>
        <v>Emergency and Intensive Care</v>
      </c>
      <c r="F177" s="4">
        <f>IFERROR(__xludf.DUMMYFUNCTION("""COMPUTED_VALUE"""),12.0)</f>
        <v>12</v>
      </c>
    </row>
    <row r="178">
      <c r="D178" s="4" t="str">
        <f>IFERROR(__xludf.DUMMYFUNCTION("""COMPUTED_VALUE"""),"Health Care")</f>
        <v>Health Care</v>
      </c>
      <c r="E178" s="4" t="str">
        <f>IFERROR(__xludf.DUMMYFUNCTION("""COMPUTED_VALUE"""),"Endocrinology")</f>
        <v>Endocrinology</v>
      </c>
      <c r="F178" s="4">
        <f>IFERROR(__xludf.DUMMYFUNCTION("""COMPUTED_VALUE"""),5.0)</f>
        <v>5</v>
      </c>
    </row>
    <row r="179">
      <c r="D179" s="4" t="str">
        <f>IFERROR(__xludf.DUMMYFUNCTION("""COMPUTED_VALUE"""),"Health Care")</f>
        <v>Health Care</v>
      </c>
      <c r="E179" s="4" t="str">
        <f>IFERROR(__xludf.DUMMYFUNCTION("""COMPUTED_VALUE"""),"Eye Care")</f>
        <v>Eye Care</v>
      </c>
      <c r="F179" s="4">
        <f>IFERROR(__xludf.DUMMYFUNCTION("""COMPUTED_VALUE"""),3.0)</f>
        <v>3</v>
      </c>
    </row>
    <row r="180">
      <c r="D180" s="4" t="str">
        <f>IFERROR(__xludf.DUMMYFUNCTION("""COMPUTED_VALUE"""),"Health Care")</f>
        <v>Health Care</v>
      </c>
      <c r="E180" s="4" t="str">
        <f>IFERROR(__xludf.DUMMYFUNCTION("""COMPUTED_VALUE"""),"First Aid")</f>
        <v>First Aid</v>
      </c>
      <c r="F180" s="4">
        <f>IFERROR(__xludf.DUMMYFUNCTION("""COMPUTED_VALUE"""),3.0)</f>
        <v>3</v>
      </c>
    </row>
    <row r="181">
      <c r="D181" s="4" t="str">
        <f>IFERROR(__xludf.DUMMYFUNCTION("""COMPUTED_VALUE"""),"Health Care")</f>
        <v>Health Care</v>
      </c>
      <c r="E181" s="4" t="str">
        <f>IFERROR(__xludf.DUMMYFUNCTION("""COMPUTED_VALUE"""),"Gastroenterology")</f>
        <v>Gastroenterology</v>
      </c>
      <c r="F181" s="4">
        <f>IFERROR(__xludf.DUMMYFUNCTION("""COMPUTED_VALUE"""),5.0)</f>
        <v>5</v>
      </c>
    </row>
    <row r="182">
      <c r="D182" s="4" t="str">
        <f>IFERROR(__xludf.DUMMYFUNCTION("""COMPUTED_VALUE"""),"Health Care")</f>
        <v>Health Care</v>
      </c>
      <c r="E182" s="4" t="str">
        <f>IFERROR(__xludf.DUMMYFUNCTION("""COMPUTED_VALUE"""),"General Medical Tests and Procedures")</f>
        <v>General Medical Tests and Procedures</v>
      </c>
      <c r="F182" s="4">
        <f>IFERROR(__xludf.DUMMYFUNCTION("""COMPUTED_VALUE"""),9.0)</f>
        <v>9</v>
      </c>
    </row>
    <row r="183">
      <c r="D183" s="4" t="str">
        <f>IFERROR(__xludf.DUMMYFUNCTION("""COMPUTED_VALUE"""),"Health Care")</f>
        <v>Health Care</v>
      </c>
      <c r="E183" s="4" t="str">
        <f>IFERROR(__xludf.DUMMYFUNCTION("""COMPUTED_VALUE"""),"General Medicine")</f>
        <v>General Medicine</v>
      </c>
      <c r="F183" s="4">
        <f>IFERROR(__xludf.DUMMYFUNCTION("""COMPUTED_VALUE"""),29.0)</f>
        <v>29</v>
      </c>
    </row>
    <row r="184">
      <c r="D184" s="4" t="str">
        <f>IFERROR(__xludf.DUMMYFUNCTION("""COMPUTED_VALUE"""),"Health Care")</f>
        <v>Health Care</v>
      </c>
      <c r="E184" s="4" t="str">
        <f>IFERROR(__xludf.DUMMYFUNCTION("""COMPUTED_VALUE"""),"Genetic Disorders")</f>
        <v>Genetic Disorders</v>
      </c>
      <c r="F184" s="4">
        <f>IFERROR(__xludf.DUMMYFUNCTION("""COMPUTED_VALUE"""),2.0)</f>
        <v>2</v>
      </c>
    </row>
    <row r="185">
      <c r="D185" s="4" t="str">
        <f>IFERROR(__xludf.DUMMYFUNCTION("""COMPUTED_VALUE"""),"Health Care")</f>
        <v>Health Care</v>
      </c>
      <c r="E185" s="4" t="str">
        <f>IFERROR(__xludf.DUMMYFUNCTION("""COMPUTED_VALUE"""),"Geriatrics")</f>
        <v>Geriatrics</v>
      </c>
      <c r="F185" s="4">
        <f>IFERROR(__xludf.DUMMYFUNCTION("""COMPUTED_VALUE"""),3.0)</f>
        <v>3</v>
      </c>
    </row>
    <row r="186">
      <c r="D186" s="4" t="str">
        <f>IFERROR(__xludf.DUMMYFUNCTION("""COMPUTED_VALUE"""),"Health Care")</f>
        <v>Health Care</v>
      </c>
      <c r="E186" s="4" t="str">
        <f>IFERROR(__xludf.DUMMYFUNCTION("""COMPUTED_VALUE"""),"Health Care Administration")</f>
        <v>Health Care Administration</v>
      </c>
      <c r="F186" s="4">
        <f>IFERROR(__xludf.DUMMYFUNCTION("""COMPUTED_VALUE"""),5.0)</f>
        <v>5</v>
      </c>
    </row>
    <row r="187">
      <c r="D187" s="4" t="str">
        <f>IFERROR(__xludf.DUMMYFUNCTION("""COMPUTED_VALUE"""),"Health Care")</f>
        <v>Health Care</v>
      </c>
      <c r="E187" s="4" t="str">
        <f>IFERROR(__xludf.DUMMYFUNCTION("""COMPUTED_VALUE"""),"Health Care Procedure and Regulation")</f>
        <v>Health Care Procedure and Regulation</v>
      </c>
      <c r="F187" s="4">
        <f>IFERROR(__xludf.DUMMYFUNCTION("""COMPUTED_VALUE"""),14.0)</f>
        <v>14</v>
      </c>
    </row>
    <row r="188">
      <c r="D188" s="4" t="str">
        <f>IFERROR(__xludf.DUMMYFUNCTION("""COMPUTED_VALUE"""),"Health Care")</f>
        <v>Health Care</v>
      </c>
      <c r="E188" s="4" t="str">
        <f>IFERROR(__xludf.DUMMYFUNCTION("""COMPUTED_VALUE"""),"Health Information Management and Medical Records")</f>
        <v>Health Information Management and Medical Records</v>
      </c>
      <c r="F188" s="4">
        <f>IFERROR(__xludf.DUMMYFUNCTION("""COMPUTED_VALUE"""),6.0)</f>
        <v>6</v>
      </c>
    </row>
    <row r="189">
      <c r="D189" s="4" t="str">
        <f>IFERROR(__xludf.DUMMYFUNCTION("""COMPUTED_VALUE"""),"Health Care")</f>
        <v>Health Care</v>
      </c>
      <c r="E189" s="4" t="str">
        <f>IFERROR(__xludf.DUMMYFUNCTION("""COMPUTED_VALUE"""),"Hematology")</f>
        <v>Hematology</v>
      </c>
      <c r="F189" s="4">
        <f>IFERROR(__xludf.DUMMYFUNCTION("""COMPUTED_VALUE"""),5.0)</f>
        <v>5</v>
      </c>
    </row>
    <row r="190">
      <c r="D190" s="4" t="str">
        <f>IFERROR(__xludf.DUMMYFUNCTION("""COMPUTED_VALUE"""),"Health Care")</f>
        <v>Health Care</v>
      </c>
      <c r="E190" s="4" t="str">
        <f>IFERROR(__xludf.DUMMYFUNCTION("""COMPUTED_VALUE"""),"Hepatology")</f>
        <v>Hepatology</v>
      </c>
      <c r="F190" s="4">
        <f>IFERROR(__xludf.DUMMYFUNCTION("""COMPUTED_VALUE"""),1.0)</f>
        <v>1</v>
      </c>
    </row>
    <row r="191">
      <c r="D191" s="4" t="str">
        <f>IFERROR(__xludf.DUMMYFUNCTION("""COMPUTED_VALUE"""),"Health Care")</f>
        <v>Health Care</v>
      </c>
      <c r="E191" s="4" t="str">
        <f>IFERROR(__xludf.DUMMYFUNCTION("""COMPUTED_VALUE"""),"Home Health Care and Assisted Living")</f>
        <v>Home Health Care and Assisted Living</v>
      </c>
      <c r="F191" s="4">
        <f>IFERROR(__xludf.DUMMYFUNCTION("""COMPUTED_VALUE"""),4.0)</f>
        <v>4</v>
      </c>
    </row>
    <row r="192">
      <c r="D192" s="4" t="str">
        <f>IFERROR(__xludf.DUMMYFUNCTION("""COMPUTED_VALUE"""),"Health Care")</f>
        <v>Health Care</v>
      </c>
      <c r="E192" s="4" t="str">
        <f>IFERROR(__xludf.DUMMYFUNCTION("""COMPUTED_VALUE"""),"Immunology")</f>
        <v>Immunology</v>
      </c>
      <c r="F192" s="4">
        <f>IFERROR(__xludf.DUMMYFUNCTION("""COMPUTED_VALUE"""),5.0)</f>
        <v>5</v>
      </c>
    </row>
    <row r="193">
      <c r="D193" s="4" t="str">
        <f>IFERROR(__xludf.DUMMYFUNCTION("""COMPUTED_VALUE"""),"Health Care")</f>
        <v>Health Care</v>
      </c>
      <c r="E193" s="4" t="str">
        <f>IFERROR(__xludf.DUMMYFUNCTION("""COMPUTED_VALUE"""),"Infectious Diseases")</f>
        <v>Infectious Diseases</v>
      </c>
      <c r="F193" s="4">
        <f>IFERROR(__xludf.DUMMYFUNCTION("""COMPUTED_VALUE"""),11.0)</f>
        <v>11</v>
      </c>
    </row>
    <row r="194">
      <c r="D194" s="4" t="str">
        <f>IFERROR(__xludf.DUMMYFUNCTION("""COMPUTED_VALUE"""),"Health Care")</f>
        <v>Health Care</v>
      </c>
      <c r="E194" s="4" t="str">
        <f>IFERROR(__xludf.DUMMYFUNCTION("""COMPUTED_VALUE"""),"Injury Treatment")</f>
        <v>Injury Treatment</v>
      </c>
      <c r="F194" s="4">
        <f>IFERROR(__xludf.DUMMYFUNCTION("""COMPUTED_VALUE"""),7.0)</f>
        <v>7</v>
      </c>
    </row>
    <row r="195">
      <c r="D195" s="4" t="str">
        <f>IFERROR(__xludf.DUMMYFUNCTION("""COMPUTED_VALUE"""),"Health Care")</f>
        <v>Health Care</v>
      </c>
      <c r="E195" s="4" t="str">
        <f>IFERROR(__xludf.DUMMYFUNCTION("""COMPUTED_VALUE"""),"Medical Billing and Coding")</f>
        <v>Medical Billing and Coding</v>
      </c>
      <c r="F195" s="4">
        <f>IFERROR(__xludf.DUMMYFUNCTION("""COMPUTED_VALUE"""),1.0)</f>
        <v>1</v>
      </c>
    </row>
    <row r="196">
      <c r="D196" s="4" t="str">
        <f>IFERROR(__xludf.DUMMYFUNCTION("""COMPUTED_VALUE"""),"Health Care")</f>
        <v>Health Care</v>
      </c>
      <c r="E196" s="4" t="str">
        <f>IFERROR(__xludf.DUMMYFUNCTION("""COMPUTED_VALUE"""),"Medical Equipment and Technology")</f>
        <v>Medical Equipment and Technology</v>
      </c>
      <c r="F196" s="4">
        <f>IFERROR(__xludf.DUMMYFUNCTION("""COMPUTED_VALUE"""),3.0)</f>
        <v>3</v>
      </c>
    </row>
    <row r="197">
      <c r="D197" s="4" t="str">
        <f>IFERROR(__xludf.DUMMYFUNCTION("""COMPUTED_VALUE"""),"Health Care")</f>
        <v>Health Care</v>
      </c>
      <c r="E197" s="4" t="str">
        <f>IFERROR(__xludf.DUMMYFUNCTION("""COMPUTED_VALUE"""),"Medical Imaging")</f>
        <v>Medical Imaging</v>
      </c>
      <c r="F197" s="4">
        <f>IFERROR(__xludf.DUMMYFUNCTION("""COMPUTED_VALUE"""),13.0)</f>
        <v>13</v>
      </c>
    </row>
    <row r="198">
      <c r="D198" s="4" t="str">
        <f>IFERROR(__xludf.DUMMYFUNCTION("""COMPUTED_VALUE"""),"Health Care")</f>
        <v>Health Care</v>
      </c>
      <c r="E198" s="4" t="str">
        <f>IFERROR(__xludf.DUMMYFUNCTION("""COMPUTED_VALUE"""),"Medical Support")</f>
        <v>Medical Support</v>
      </c>
      <c r="F198" s="4">
        <f>IFERROR(__xludf.DUMMYFUNCTION("""COMPUTED_VALUE"""),2.0)</f>
        <v>2</v>
      </c>
    </row>
    <row r="199">
      <c r="D199" s="4" t="str">
        <f>IFERROR(__xludf.DUMMYFUNCTION("""COMPUTED_VALUE"""),"Health Care")</f>
        <v>Health Care</v>
      </c>
      <c r="E199" s="4" t="str">
        <f>IFERROR(__xludf.DUMMYFUNCTION("""COMPUTED_VALUE"""),"Mental Health Diseases and Disorders")</f>
        <v>Mental Health Diseases and Disorders</v>
      </c>
      <c r="F199" s="4">
        <f>IFERROR(__xludf.DUMMYFUNCTION("""COMPUTED_VALUE"""),7.0)</f>
        <v>7</v>
      </c>
    </row>
    <row r="200">
      <c r="D200" s="4" t="str">
        <f>IFERROR(__xludf.DUMMYFUNCTION("""COMPUTED_VALUE"""),"Health Care")</f>
        <v>Health Care</v>
      </c>
      <c r="E200" s="4" t="str">
        <f>IFERROR(__xludf.DUMMYFUNCTION("""COMPUTED_VALUE"""),"Mental Health Therapies")</f>
        <v>Mental Health Therapies</v>
      </c>
      <c r="F200" s="4">
        <f>IFERROR(__xludf.DUMMYFUNCTION("""COMPUTED_VALUE"""),17.0)</f>
        <v>17</v>
      </c>
    </row>
    <row r="201">
      <c r="D201" s="4" t="str">
        <f>IFERROR(__xludf.DUMMYFUNCTION("""COMPUTED_VALUE"""),"Health Care")</f>
        <v>Health Care</v>
      </c>
      <c r="E201" s="4" t="str">
        <f>IFERROR(__xludf.DUMMYFUNCTION("""COMPUTED_VALUE"""),"Mental and Behavioral Health Specialties")</f>
        <v>Mental and Behavioral Health Specialties</v>
      </c>
      <c r="F201" s="4">
        <f>IFERROR(__xludf.DUMMYFUNCTION("""COMPUTED_VALUE"""),21.0)</f>
        <v>21</v>
      </c>
    </row>
    <row r="202">
      <c r="D202" s="4" t="str">
        <f>IFERROR(__xludf.DUMMYFUNCTION("""COMPUTED_VALUE"""),"Health Care")</f>
        <v>Health Care</v>
      </c>
      <c r="E202" s="4" t="str">
        <f>IFERROR(__xludf.DUMMYFUNCTION("""COMPUTED_VALUE"""),"Nephrology")</f>
        <v>Nephrology</v>
      </c>
      <c r="F202" s="4">
        <f>IFERROR(__xludf.DUMMYFUNCTION("""COMPUTED_VALUE"""),3.0)</f>
        <v>3</v>
      </c>
    </row>
    <row r="203">
      <c r="D203" s="4" t="str">
        <f>IFERROR(__xludf.DUMMYFUNCTION("""COMPUTED_VALUE"""),"Health Care")</f>
        <v>Health Care</v>
      </c>
      <c r="E203" s="4" t="str">
        <f>IFERROR(__xludf.DUMMYFUNCTION("""COMPUTED_VALUE"""),"Neurology")</f>
        <v>Neurology</v>
      </c>
      <c r="F203" s="4">
        <f>IFERROR(__xludf.DUMMYFUNCTION("""COMPUTED_VALUE"""),6.0)</f>
        <v>6</v>
      </c>
    </row>
    <row r="204">
      <c r="D204" s="4" t="str">
        <f>IFERROR(__xludf.DUMMYFUNCTION("""COMPUTED_VALUE"""),"Health Care")</f>
        <v>Health Care</v>
      </c>
      <c r="E204" s="4" t="str">
        <f>IFERROR(__xludf.DUMMYFUNCTION("""COMPUTED_VALUE"""),"Nuclear Medicine")</f>
        <v>Nuclear Medicine</v>
      </c>
      <c r="F204" s="4">
        <f>IFERROR(__xludf.DUMMYFUNCTION("""COMPUTED_VALUE"""),1.0)</f>
        <v>1</v>
      </c>
    </row>
    <row r="205">
      <c r="D205" s="4" t="str">
        <f>IFERROR(__xludf.DUMMYFUNCTION("""COMPUTED_VALUE"""),"Health Care")</f>
        <v>Health Care</v>
      </c>
      <c r="E205" s="4" t="str">
        <f>IFERROR(__xludf.DUMMYFUNCTION("""COMPUTED_VALUE"""),"Nursing and Patient Care")</f>
        <v>Nursing and Patient Care</v>
      </c>
      <c r="F205" s="4">
        <f>IFERROR(__xludf.DUMMYFUNCTION("""COMPUTED_VALUE"""),13.0)</f>
        <v>13</v>
      </c>
    </row>
    <row r="206">
      <c r="D206" s="4" t="str">
        <f>IFERROR(__xludf.DUMMYFUNCTION("""COMPUTED_VALUE"""),"Health Care")</f>
        <v>Health Care</v>
      </c>
      <c r="E206" s="4" t="str">
        <f>IFERROR(__xludf.DUMMYFUNCTION("""COMPUTED_VALUE"""),"Nutrition and Diet")</f>
        <v>Nutrition and Diet</v>
      </c>
      <c r="F206" s="4">
        <f>IFERROR(__xludf.DUMMYFUNCTION("""COMPUTED_VALUE"""),6.0)</f>
        <v>6</v>
      </c>
    </row>
    <row r="207">
      <c r="D207" s="4" t="str">
        <f>IFERROR(__xludf.DUMMYFUNCTION("""COMPUTED_VALUE"""),"Health Care")</f>
        <v>Health Care</v>
      </c>
      <c r="E207" s="4" t="str">
        <f>IFERROR(__xludf.DUMMYFUNCTION("""COMPUTED_VALUE"""),"Obstetrics and Gynecology (OBGYN)")</f>
        <v>Obstetrics and Gynecology (OBGYN)</v>
      </c>
      <c r="F207" s="4">
        <f>IFERROR(__xludf.DUMMYFUNCTION("""COMPUTED_VALUE"""),10.0)</f>
        <v>10</v>
      </c>
    </row>
    <row r="208">
      <c r="D208" s="4" t="str">
        <f>IFERROR(__xludf.DUMMYFUNCTION("""COMPUTED_VALUE"""),"Health Care")</f>
        <v>Health Care</v>
      </c>
      <c r="E208" s="4" t="str">
        <f>IFERROR(__xludf.DUMMYFUNCTION("""COMPUTED_VALUE"""),"Oncology")</f>
        <v>Oncology</v>
      </c>
      <c r="F208" s="4">
        <f>IFERROR(__xludf.DUMMYFUNCTION("""COMPUTED_VALUE"""),8.0)</f>
        <v>8</v>
      </c>
    </row>
    <row r="209">
      <c r="D209" s="4" t="str">
        <f>IFERROR(__xludf.DUMMYFUNCTION("""COMPUTED_VALUE"""),"Health Care")</f>
        <v>Health Care</v>
      </c>
      <c r="E209" s="4" t="str">
        <f>IFERROR(__xludf.DUMMYFUNCTION("""COMPUTED_VALUE"""),"Oral and Dental Care")</f>
        <v>Oral and Dental Care</v>
      </c>
      <c r="F209" s="4">
        <f>IFERROR(__xludf.DUMMYFUNCTION("""COMPUTED_VALUE"""),6.0)</f>
        <v>6</v>
      </c>
    </row>
    <row r="210">
      <c r="D210" s="4" t="str">
        <f>IFERROR(__xludf.DUMMYFUNCTION("""COMPUTED_VALUE"""),"Health Care")</f>
        <v>Health Care</v>
      </c>
      <c r="E210" s="4" t="str">
        <f>IFERROR(__xludf.DUMMYFUNCTION("""COMPUTED_VALUE"""),"Orthopedics")</f>
        <v>Orthopedics</v>
      </c>
      <c r="F210" s="4">
        <f>IFERROR(__xludf.DUMMYFUNCTION("""COMPUTED_VALUE"""),8.0)</f>
        <v>8</v>
      </c>
    </row>
    <row r="211">
      <c r="D211" s="4" t="str">
        <f>IFERROR(__xludf.DUMMYFUNCTION("""COMPUTED_VALUE"""),"Health Care")</f>
        <v>Health Care</v>
      </c>
      <c r="E211" s="4" t="str">
        <f>IFERROR(__xludf.DUMMYFUNCTION("""COMPUTED_VALUE"""),"Pathology")</f>
        <v>Pathology</v>
      </c>
      <c r="F211" s="4">
        <f>IFERROR(__xludf.DUMMYFUNCTION("""COMPUTED_VALUE"""),4.0)</f>
        <v>4</v>
      </c>
    </row>
    <row r="212">
      <c r="D212" s="4" t="str">
        <f>IFERROR(__xludf.DUMMYFUNCTION("""COMPUTED_VALUE"""),"Health Care")</f>
        <v>Health Care</v>
      </c>
      <c r="E212" s="4" t="str">
        <f>IFERROR(__xludf.DUMMYFUNCTION("""COMPUTED_VALUE"""),"Patient Education and Support")</f>
        <v>Patient Education and Support</v>
      </c>
      <c r="F212" s="4">
        <f>IFERROR(__xludf.DUMMYFUNCTION("""COMPUTED_VALUE"""),8.0)</f>
        <v>8</v>
      </c>
    </row>
    <row r="213">
      <c r="D213" s="4" t="str">
        <f>IFERROR(__xludf.DUMMYFUNCTION("""COMPUTED_VALUE"""),"Health Care")</f>
        <v>Health Care</v>
      </c>
      <c r="E213" s="4" t="str">
        <f>IFERROR(__xludf.DUMMYFUNCTION("""COMPUTED_VALUE"""),"Pediatrics")</f>
        <v>Pediatrics</v>
      </c>
      <c r="F213" s="4">
        <f>IFERROR(__xludf.DUMMYFUNCTION("""COMPUTED_VALUE"""),3.0)</f>
        <v>3</v>
      </c>
    </row>
    <row r="214">
      <c r="D214" s="4" t="str">
        <f>IFERROR(__xludf.DUMMYFUNCTION("""COMPUTED_VALUE"""),"Health Care")</f>
        <v>Health Care</v>
      </c>
      <c r="E214" s="4" t="str">
        <f>IFERROR(__xludf.DUMMYFUNCTION("""COMPUTED_VALUE"""),"Pharmacy")</f>
        <v>Pharmacy</v>
      </c>
      <c r="F214" s="4">
        <f>IFERROR(__xludf.DUMMYFUNCTION("""COMPUTED_VALUE"""),6.0)</f>
        <v>6</v>
      </c>
    </row>
    <row r="215">
      <c r="D215" s="4" t="str">
        <f>IFERROR(__xludf.DUMMYFUNCTION("""COMPUTED_VALUE"""),"Health Care")</f>
        <v>Health Care</v>
      </c>
      <c r="E215" s="4" t="str">
        <f>IFERROR(__xludf.DUMMYFUNCTION("""COMPUTED_VALUE"""),"Physical Therapy")</f>
        <v>Physical Therapy</v>
      </c>
      <c r="F215" s="4">
        <f>IFERROR(__xludf.DUMMYFUNCTION("""COMPUTED_VALUE"""),6.0)</f>
        <v>6</v>
      </c>
    </row>
    <row r="216">
      <c r="D216" s="4" t="str">
        <f>IFERROR(__xludf.DUMMYFUNCTION("""COMPUTED_VALUE"""),"Health Care")</f>
        <v>Health Care</v>
      </c>
      <c r="E216" s="4" t="str">
        <f>IFERROR(__xludf.DUMMYFUNCTION("""COMPUTED_VALUE"""),"Public Health and Disease Prevention")</f>
        <v>Public Health and Disease Prevention</v>
      </c>
      <c r="F216" s="4">
        <f>IFERROR(__xludf.DUMMYFUNCTION("""COMPUTED_VALUE"""),15.0)</f>
        <v>15</v>
      </c>
    </row>
    <row r="217">
      <c r="D217" s="4" t="str">
        <f>IFERROR(__xludf.DUMMYFUNCTION("""COMPUTED_VALUE"""),"Health Care")</f>
        <v>Health Care</v>
      </c>
      <c r="E217" s="4" t="str">
        <f>IFERROR(__xludf.DUMMYFUNCTION("""COMPUTED_VALUE"""),"Pulmonology")</f>
        <v>Pulmonology</v>
      </c>
      <c r="F217" s="4">
        <f>IFERROR(__xludf.DUMMYFUNCTION("""COMPUTED_VALUE"""),10.0)</f>
        <v>10</v>
      </c>
    </row>
    <row r="218">
      <c r="D218" s="4" t="str">
        <f>IFERROR(__xludf.DUMMYFUNCTION("""COMPUTED_VALUE"""),"Health Care")</f>
        <v>Health Care</v>
      </c>
      <c r="E218" s="4" t="str">
        <f>IFERROR(__xludf.DUMMYFUNCTION("""COMPUTED_VALUE"""),"Rehabilitation")</f>
        <v>Rehabilitation</v>
      </c>
      <c r="F218" s="4">
        <f>IFERROR(__xludf.DUMMYFUNCTION("""COMPUTED_VALUE"""),4.0)</f>
        <v>4</v>
      </c>
    </row>
    <row r="219">
      <c r="D219" s="4" t="str">
        <f>IFERROR(__xludf.DUMMYFUNCTION("""COMPUTED_VALUE"""),"Health Care")</f>
        <v>Health Care</v>
      </c>
      <c r="E219" s="4" t="str">
        <f>IFERROR(__xludf.DUMMYFUNCTION("""COMPUTED_VALUE"""),"Speech Language Pathology")</f>
        <v>Speech Language Pathology</v>
      </c>
      <c r="F219" s="4">
        <f>IFERROR(__xludf.DUMMYFUNCTION("""COMPUTED_VALUE"""),1.0)</f>
        <v>1</v>
      </c>
    </row>
    <row r="220">
      <c r="D220" s="4" t="str">
        <f>IFERROR(__xludf.DUMMYFUNCTION("""COMPUTED_VALUE"""),"Health Care")</f>
        <v>Health Care</v>
      </c>
      <c r="E220" s="4" t="str">
        <f>IFERROR(__xludf.DUMMYFUNCTION("""COMPUTED_VALUE"""),"Surgery")</f>
        <v>Surgery</v>
      </c>
      <c r="F220" s="4">
        <f>IFERROR(__xludf.DUMMYFUNCTION("""COMPUTED_VALUE"""),7.0)</f>
        <v>7</v>
      </c>
    </row>
    <row r="221">
      <c r="D221" s="4" t="str">
        <f>IFERROR(__xludf.DUMMYFUNCTION("""COMPUTED_VALUE"""),"Health Care")</f>
        <v>Health Care</v>
      </c>
      <c r="E221" s="4" t="str">
        <f>IFERROR(__xludf.DUMMYFUNCTION("""COMPUTED_VALUE"""),"Urology")</f>
        <v>Urology</v>
      </c>
      <c r="F221" s="4">
        <f>IFERROR(__xludf.DUMMYFUNCTION("""COMPUTED_VALUE"""),2.0)</f>
        <v>2</v>
      </c>
    </row>
    <row r="222">
      <c r="D222" s="4" t="str">
        <f>IFERROR(__xludf.DUMMYFUNCTION("""COMPUTED_VALUE"""),"Hospitality and Food Services")</f>
        <v>Hospitality and Food Services</v>
      </c>
      <c r="E222" s="4" t="str">
        <f>IFERROR(__xludf.DUMMYFUNCTION("""COMPUTED_VALUE"""),"Events and Conferences")</f>
        <v>Events and Conferences</v>
      </c>
      <c r="F222" s="4">
        <f>IFERROR(__xludf.DUMMYFUNCTION("""COMPUTED_VALUE"""),1.0)</f>
        <v>1</v>
      </c>
    </row>
    <row r="223">
      <c r="D223" s="4" t="str">
        <f>IFERROR(__xludf.DUMMYFUNCTION("""COMPUTED_VALUE"""),"Hospitality and Food Services")</f>
        <v>Hospitality and Food Services</v>
      </c>
      <c r="E223" s="4" t="str">
        <f>IFERROR(__xludf.DUMMYFUNCTION("""COMPUTED_VALUE"""),"Food and Beverage")</f>
        <v>Food and Beverage</v>
      </c>
      <c r="F223" s="4">
        <f>IFERROR(__xludf.DUMMYFUNCTION("""COMPUTED_VALUE"""),6.0)</f>
        <v>6</v>
      </c>
    </row>
    <row r="224">
      <c r="D224" s="4" t="str">
        <f>IFERROR(__xludf.DUMMYFUNCTION("""COMPUTED_VALUE"""),"Hospitality and Food Services")</f>
        <v>Hospitality and Food Services</v>
      </c>
      <c r="E224" s="4" t="str">
        <f>IFERROR(__xludf.DUMMYFUNCTION("""COMPUTED_VALUE"""),"Hospitality Services")</f>
        <v>Hospitality Services</v>
      </c>
      <c r="F224" s="4">
        <f>IFERROR(__xludf.DUMMYFUNCTION("""COMPUTED_VALUE"""),2.0)</f>
        <v>2</v>
      </c>
    </row>
    <row r="225">
      <c r="D225" s="4" t="str">
        <f>IFERROR(__xludf.DUMMYFUNCTION("""COMPUTED_VALUE"""),"Hospitality and Food Services")</f>
        <v>Hospitality and Food Services</v>
      </c>
      <c r="E225" s="4" t="str">
        <f>IFERROR(__xludf.DUMMYFUNCTION("""COMPUTED_VALUE"""),"Travel and Tourism")</f>
        <v>Travel and Tourism</v>
      </c>
      <c r="F225" s="4">
        <f>IFERROR(__xludf.DUMMYFUNCTION("""COMPUTED_VALUE"""),3.0)</f>
        <v>3</v>
      </c>
    </row>
    <row r="226">
      <c r="D226" s="4" t="str">
        <f>IFERROR(__xludf.DUMMYFUNCTION("""COMPUTED_VALUE"""),"Human Resources")</f>
        <v>Human Resources</v>
      </c>
      <c r="E226" s="4" t="str">
        <f>IFERROR(__xludf.DUMMYFUNCTION("""COMPUTED_VALUE"""),"Compensation and Benefits")</f>
        <v>Compensation and Benefits</v>
      </c>
      <c r="F226" s="4">
        <f>IFERROR(__xludf.DUMMYFUNCTION("""COMPUTED_VALUE"""),1.0)</f>
        <v>1</v>
      </c>
    </row>
    <row r="227">
      <c r="D227" s="4" t="str">
        <f>IFERROR(__xludf.DUMMYFUNCTION("""COMPUTED_VALUE"""),"Human Resources")</f>
        <v>Human Resources</v>
      </c>
      <c r="E227" s="4" t="str">
        <f>IFERROR(__xludf.DUMMYFUNCTION("""COMPUTED_VALUE"""),"Employee Relations")</f>
        <v>Employee Relations</v>
      </c>
      <c r="F227" s="4">
        <f>IFERROR(__xludf.DUMMYFUNCTION("""COMPUTED_VALUE"""),5.0)</f>
        <v>5</v>
      </c>
    </row>
    <row r="228">
      <c r="D228" s="4" t="str">
        <f>IFERROR(__xludf.DUMMYFUNCTION("""COMPUTED_VALUE"""),"Human Resources")</f>
        <v>Human Resources</v>
      </c>
      <c r="E228" s="4" t="str">
        <f>IFERROR(__xludf.DUMMYFUNCTION("""COMPUTED_VALUE"""),"Employee Training")</f>
        <v>Employee Training</v>
      </c>
      <c r="F228" s="4">
        <f>IFERROR(__xludf.DUMMYFUNCTION("""COMPUTED_VALUE"""),7.0)</f>
        <v>7</v>
      </c>
    </row>
    <row r="229">
      <c r="D229" s="4" t="str">
        <f>IFERROR(__xludf.DUMMYFUNCTION("""COMPUTED_VALUE"""),"Human Resources")</f>
        <v>Human Resources</v>
      </c>
      <c r="E229" s="4" t="str">
        <f>IFERROR(__xludf.DUMMYFUNCTION("""COMPUTED_VALUE"""),"Human Resources Management and Planning")</f>
        <v>Human Resources Management and Planning</v>
      </c>
      <c r="F229" s="4">
        <f>IFERROR(__xludf.DUMMYFUNCTION("""COMPUTED_VALUE"""),9.0)</f>
        <v>9</v>
      </c>
    </row>
    <row r="230">
      <c r="D230" s="4" t="str">
        <f>IFERROR(__xludf.DUMMYFUNCTION("""COMPUTED_VALUE"""),"Human Resources")</f>
        <v>Human Resources</v>
      </c>
      <c r="E230" s="4" t="str">
        <f>IFERROR(__xludf.DUMMYFUNCTION("""COMPUTED_VALUE"""),"Recruitment")</f>
        <v>Recruitment</v>
      </c>
      <c r="F230" s="4">
        <f>IFERROR(__xludf.DUMMYFUNCTION("""COMPUTED_VALUE"""),3.0)</f>
        <v>3</v>
      </c>
    </row>
    <row r="231">
      <c r="D231" s="4" t="str">
        <f>IFERROR(__xludf.DUMMYFUNCTION("""COMPUTED_VALUE"""),"Human Resources")</f>
        <v>Human Resources</v>
      </c>
      <c r="E231" s="4" t="str">
        <f>IFERROR(__xludf.DUMMYFUNCTION("""COMPUTED_VALUE"""),"Talent Management")</f>
        <v>Talent Management</v>
      </c>
      <c r="F231" s="4">
        <f>IFERROR(__xludf.DUMMYFUNCTION("""COMPUTED_VALUE"""),9.0)</f>
        <v>9</v>
      </c>
    </row>
    <row r="232">
      <c r="D232" s="4" t="str">
        <f>IFERROR(__xludf.DUMMYFUNCTION("""COMPUTED_VALUE"""),"Information Technology")</f>
        <v>Information Technology</v>
      </c>
      <c r="E232" s="4" t="str">
        <f>IFERROR(__xludf.DUMMYFUNCTION("""COMPUTED_VALUE"""),"Agile Software Development")</f>
        <v>Agile Software Development</v>
      </c>
      <c r="F232" s="4">
        <f>IFERROR(__xludf.DUMMYFUNCTION("""COMPUTED_VALUE"""),18.0)</f>
        <v>18</v>
      </c>
    </row>
    <row r="233">
      <c r="D233" s="4" t="str">
        <f>IFERROR(__xludf.DUMMYFUNCTION("""COMPUTED_VALUE"""),"Information Technology")</f>
        <v>Information Technology</v>
      </c>
      <c r="E233" s="4" t="str">
        <f>IFERROR(__xludf.DUMMYFUNCTION("""COMPUTED_VALUE"""),"Anti-Malware Software")</f>
        <v>Anti-Malware Software</v>
      </c>
      <c r="F233" s="4">
        <f>IFERROR(__xludf.DUMMYFUNCTION("""COMPUTED_VALUE"""),2.0)</f>
        <v>2</v>
      </c>
    </row>
    <row r="234">
      <c r="D234" s="4" t="str">
        <f>IFERROR(__xludf.DUMMYFUNCTION("""COMPUTED_VALUE"""),"Information Technology")</f>
        <v>Information Technology</v>
      </c>
      <c r="E234" s="4" t="str">
        <f>IFERROR(__xludf.DUMMYFUNCTION("""COMPUTED_VALUE"""),"Apache")</f>
        <v>Apache</v>
      </c>
      <c r="F234" s="4">
        <f>IFERROR(__xludf.DUMMYFUNCTION("""COMPUTED_VALUE"""),13.0)</f>
        <v>13</v>
      </c>
    </row>
    <row r="235">
      <c r="D235" s="4" t="str">
        <f>IFERROR(__xludf.DUMMYFUNCTION("""COMPUTED_VALUE"""),"Information Technology")</f>
        <v>Information Technology</v>
      </c>
      <c r="E235" s="4" t="str">
        <f>IFERROR(__xludf.DUMMYFUNCTION("""COMPUTED_VALUE"""),"Application Programming Interface (API)")</f>
        <v>Application Programming Interface (API)</v>
      </c>
      <c r="F235" s="4">
        <f>IFERROR(__xludf.DUMMYFUNCTION("""COMPUTED_VALUE"""),8.0)</f>
        <v>8</v>
      </c>
    </row>
    <row r="236">
      <c r="D236" s="4" t="str">
        <f>IFERROR(__xludf.DUMMYFUNCTION("""COMPUTED_VALUE"""),"Information Technology")</f>
        <v>Information Technology</v>
      </c>
      <c r="E236" s="4" t="str">
        <f>IFERROR(__xludf.DUMMYFUNCTION("""COMPUTED_VALUE"""),"Artificial Intelligence and Machine Learning (AI/ML)")</f>
        <v>Artificial Intelligence and Machine Learning (AI/ML)</v>
      </c>
      <c r="F236" s="4">
        <f>IFERROR(__xludf.DUMMYFUNCTION("""COMPUTED_VALUE"""),51.0)</f>
        <v>51</v>
      </c>
    </row>
    <row r="237">
      <c r="D237" s="4" t="str">
        <f>IFERROR(__xludf.DUMMYFUNCTION("""COMPUTED_VALUE"""),"Information Technology")</f>
        <v>Information Technology</v>
      </c>
      <c r="E237" s="4" t="str">
        <f>IFERROR(__xludf.DUMMYFUNCTION("""COMPUTED_VALUE"""),"Augmented and Virtual Reality (AR/VR)")</f>
        <v>Augmented and Virtual Reality (AR/VR)</v>
      </c>
      <c r="F237" s="4">
        <f>IFERROR(__xludf.DUMMYFUNCTION("""COMPUTED_VALUE"""),4.0)</f>
        <v>4</v>
      </c>
    </row>
    <row r="238">
      <c r="D238" s="4" t="str">
        <f>IFERROR(__xludf.DUMMYFUNCTION("""COMPUTED_VALUE"""),"Information Technology")</f>
        <v>Information Technology</v>
      </c>
      <c r="E238" s="4" t="str">
        <f>IFERROR(__xludf.DUMMYFUNCTION("""COMPUTED_VALUE"""),"Backup Software")</f>
        <v>Backup Software</v>
      </c>
      <c r="F238" s="4">
        <f>IFERROR(__xludf.DUMMYFUNCTION("""COMPUTED_VALUE"""),2.0)</f>
        <v>2</v>
      </c>
    </row>
    <row r="239">
      <c r="D239" s="4" t="str">
        <f>IFERROR(__xludf.DUMMYFUNCTION("""COMPUTED_VALUE"""),"Information Technology")</f>
        <v>Information Technology</v>
      </c>
      <c r="E239" s="4" t="str">
        <f>IFERROR(__xludf.DUMMYFUNCTION("""COMPUTED_VALUE"""),"Basic Technical Knowledge")</f>
        <v>Basic Technical Knowledge</v>
      </c>
      <c r="F239" s="4">
        <f>IFERROR(__xludf.DUMMYFUNCTION("""COMPUTED_VALUE"""),13.0)</f>
        <v>13</v>
      </c>
    </row>
    <row r="240">
      <c r="D240" s="4" t="str">
        <f>IFERROR(__xludf.DUMMYFUNCTION("""COMPUTED_VALUE"""),"Information Technology")</f>
        <v>Information Technology</v>
      </c>
      <c r="E240" s="4" t="str">
        <f>IFERROR(__xludf.DUMMYFUNCTION("""COMPUTED_VALUE"""),"Blockchain")</f>
        <v>Blockchain</v>
      </c>
      <c r="F240" s="4">
        <f>IFERROR(__xludf.DUMMYFUNCTION("""COMPUTED_VALUE"""),5.0)</f>
        <v>5</v>
      </c>
    </row>
    <row r="241">
      <c r="D241" s="4" t="str">
        <f>IFERROR(__xludf.DUMMYFUNCTION("""COMPUTED_VALUE"""),"Information Technology")</f>
        <v>Information Technology</v>
      </c>
      <c r="E241" s="4" t="str">
        <f>IFERROR(__xludf.DUMMYFUNCTION("""COMPUTED_VALUE"""),"C and C++")</f>
        <v>C and C++</v>
      </c>
      <c r="F241" s="4">
        <f>IFERROR(__xludf.DUMMYFUNCTION("""COMPUTED_VALUE"""),4.0)</f>
        <v>4</v>
      </c>
    </row>
    <row r="242">
      <c r="D242" s="4" t="str">
        <f>IFERROR(__xludf.DUMMYFUNCTION("""COMPUTED_VALUE"""),"Information Technology")</f>
        <v>Information Technology</v>
      </c>
      <c r="E242" s="4" t="str">
        <f>IFERROR(__xludf.DUMMYFUNCTION("""COMPUTED_VALUE"""),"Cloud Computing")</f>
        <v>Cloud Computing</v>
      </c>
      <c r="F242" s="4">
        <f>IFERROR(__xludf.DUMMYFUNCTION("""COMPUTED_VALUE"""),13.0)</f>
        <v>13</v>
      </c>
    </row>
    <row r="243">
      <c r="D243" s="4" t="str">
        <f>IFERROR(__xludf.DUMMYFUNCTION("""COMPUTED_VALUE"""),"Information Technology")</f>
        <v>Information Technology</v>
      </c>
      <c r="E243" s="4" t="str">
        <f>IFERROR(__xludf.DUMMYFUNCTION("""COMPUTED_VALUE"""),"Cloud Solutions")</f>
        <v>Cloud Solutions</v>
      </c>
      <c r="F243" s="4">
        <f>IFERROR(__xludf.DUMMYFUNCTION("""COMPUTED_VALUE"""),26.0)</f>
        <v>26</v>
      </c>
    </row>
    <row r="244">
      <c r="D244" s="4" t="str">
        <f>IFERROR(__xludf.DUMMYFUNCTION("""COMPUTED_VALUE"""),"Information Technology")</f>
        <v>Information Technology</v>
      </c>
      <c r="E244" s="4" t="str">
        <f>IFERROR(__xludf.DUMMYFUNCTION("""COMPUTED_VALUE"""),"Collaborative Software")</f>
        <v>Collaborative Software</v>
      </c>
      <c r="F244" s="4">
        <f>IFERROR(__xludf.DUMMYFUNCTION("""COMPUTED_VALUE"""),3.0)</f>
        <v>3</v>
      </c>
    </row>
    <row r="245">
      <c r="D245" s="4" t="str">
        <f>IFERROR(__xludf.DUMMYFUNCTION("""COMPUTED_VALUE"""),"Information Technology")</f>
        <v>Information Technology</v>
      </c>
      <c r="E245" s="4" t="str">
        <f>IFERROR(__xludf.DUMMYFUNCTION("""COMPUTED_VALUE"""),"Compiling Tools")</f>
        <v>Compiling Tools</v>
      </c>
      <c r="F245" s="4">
        <f>IFERROR(__xludf.DUMMYFUNCTION("""COMPUTED_VALUE"""),3.0)</f>
        <v>3</v>
      </c>
    </row>
    <row r="246">
      <c r="D246" s="4" t="str">
        <f>IFERROR(__xludf.DUMMYFUNCTION("""COMPUTED_VALUE"""),"Information Technology")</f>
        <v>Information Technology</v>
      </c>
      <c r="E246" s="4" t="str">
        <f>IFERROR(__xludf.DUMMYFUNCTION("""COMPUTED_VALUE"""),"Computer Hardware")</f>
        <v>Computer Hardware</v>
      </c>
      <c r="F246" s="4">
        <f>IFERROR(__xludf.DUMMYFUNCTION("""COMPUTED_VALUE"""),17.0)</f>
        <v>17</v>
      </c>
    </row>
    <row r="247">
      <c r="D247" s="4" t="str">
        <f>IFERROR(__xludf.DUMMYFUNCTION("""COMPUTED_VALUE"""),"Information Technology")</f>
        <v>Information Technology</v>
      </c>
      <c r="E247" s="4" t="str">
        <f>IFERROR(__xludf.DUMMYFUNCTION("""COMPUTED_VALUE"""),"Computer Science")</f>
        <v>Computer Science</v>
      </c>
      <c r="F247" s="4">
        <f>IFERROR(__xludf.DUMMYFUNCTION("""COMPUTED_VALUE"""),35.0)</f>
        <v>35</v>
      </c>
    </row>
    <row r="248">
      <c r="D248" s="4" t="str">
        <f>IFERROR(__xludf.DUMMYFUNCTION("""COMPUTED_VALUE"""),"Information Technology")</f>
        <v>Information Technology</v>
      </c>
      <c r="E248" s="4" t="str">
        <f>IFERROR(__xludf.DUMMYFUNCTION("""COMPUTED_VALUE"""),"Configuration Management")</f>
        <v>Configuration Management</v>
      </c>
      <c r="F248" s="4">
        <f>IFERROR(__xludf.DUMMYFUNCTION("""COMPUTED_VALUE"""),3.0)</f>
        <v>3</v>
      </c>
    </row>
    <row r="249">
      <c r="D249" s="4" t="str">
        <f>IFERROR(__xludf.DUMMYFUNCTION("""COMPUTED_VALUE"""),"Information Technology")</f>
        <v>Information Technology</v>
      </c>
      <c r="E249" s="4" t="str">
        <f>IFERROR(__xludf.DUMMYFUNCTION("""COMPUTED_VALUE"""),"Content Management Systems")</f>
        <v>Content Management Systems</v>
      </c>
      <c r="F249" s="4">
        <f>IFERROR(__xludf.DUMMYFUNCTION("""COMPUTED_VALUE"""),4.0)</f>
        <v>4</v>
      </c>
    </row>
    <row r="250">
      <c r="D250" s="4" t="str">
        <f>IFERROR(__xludf.DUMMYFUNCTION("""COMPUTED_VALUE"""),"Information Technology")</f>
        <v>Information Technology</v>
      </c>
      <c r="E250" s="4" t="str">
        <f>IFERROR(__xludf.DUMMYFUNCTION("""COMPUTED_VALUE"""),"Cybersecurity")</f>
        <v>Cybersecurity</v>
      </c>
      <c r="F250" s="4">
        <f>IFERROR(__xludf.DUMMYFUNCTION("""COMPUTED_VALUE"""),72.0)</f>
        <v>72</v>
      </c>
    </row>
    <row r="251">
      <c r="D251" s="4" t="str">
        <f>IFERROR(__xludf.DUMMYFUNCTION("""COMPUTED_VALUE"""),"Information Technology")</f>
        <v>Information Technology</v>
      </c>
      <c r="E251" s="4" t="str">
        <f>IFERROR(__xludf.DUMMYFUNCTION("""COMPUTED_VALUE"""),"Data Collection")</f>
        <v>Data Collection</v>
      </c>
      <c r="F251" s="4">
        <f>IFERROR(__xludf.DUMMYFUNCTION("""COMPUTED_VALUE"""),6.0)</f>
        <v>6</v>
      </c>
    </row>
    <row r="252">
      <c r="D252" s="4" t="str">
        <f>IFERROR(__xludf.DUMMYFUNCTION("""COMPUTED_VALUE"""),"Information Technology")</f>
        <v>Information Technology</v>
      </c>
      <c r="E252" s="4" t="str">
        <f>IFERROR(__xludf.DUMMYFUNCTION("""COMPUTED_VALUE"""),"Data Management")</f>
        <v>Data Management</v>
      </c>
      <c r="F252" s="4">
        <f>IFERROR(__xludf.DUMMYFUNCTION("""COMPUTED_VALUE"""),39.0)</f>
        <v>39</v>
      </c>
    </row>
    <row r="253">
      <c r="D253" s="4" t="str">
        <f>IFERROR(__xludf.DUMMYFUNCTION("""COMPUTED_VALUE"""),"Information Technology")</f>
        <v>Information Technology</v>
      </c>
      <c r="E253" s="4" t="str">
        <f>IFERROR(__xludf.DUMMYFUNCTION("""COMPUTED_VALUE"""),"Data Storage")</f>
        <v>Data Storage</v>
      </c>
      <c r="F253" s="4">
        <f>IFERROR(__xludf.DUMMYFUNCTION("""COMPUTED_VALUE"""),18.0)</f>
        <v>18</v>
      </c>
    </row>
    <row r="254">
      <c r="D254" s="4" t="str">
        <f>IFERROR(__xludf.DUMMYFUNCTION("""COMPUTED_VALUE"""),"Information Technology")</f>
        <v>Information Technology</v>
      </c>
      <c r="E254" s="4" t="str">
        <f>IFERROR(__xludf.DUMMYFUNCTION("""COMPUTED_VALUE"""),"Database Administration")</f>
        <v>Database Administration</v>
      </c>
      <c r="F254" s="4">
        <f>IFERROR(__xludf.DUMMYFUNCTION("""COMPUTED_VALUE"""),11.0)</f>
        <v>11</v>
      </c>
    </row>
    <row r="255">
      <c r="D255" s="4" t="str">
        <f>IFERROR(__xludf.DUMMYFUNCTION("""COMPUTED_VALUE"""),"Information Technology")</f>
        <v>Information Technology</v>
      </c>
      <c r="E255" s="4" t="str">
        <f>IFERROR(__xludf.DUMMYFUNCTION("""COMPUTED_VALUE"""),"Databases")</f>
        <v>Databases</v>
      </c>
      <c r="F255" s="4">
        <f>IFERROR(__xludf.DUMMYFUNCTION("""COMPUTED_VALUE"""),36.0)</f>
        <v>36</v>
      </c>
    </row>
    <row r="256">
      <c r="D256" s="4" t="str">
        <f>IFERROR(__xludf.DUMMYFUNCTION("""COMPUTED_VALUE"""),"Information Technology")</f>
        <v>Information Technology</v>
      </c>
      <c r="E256" s="4" t="str">
        <f>IFERROR(__xludf.DUMMYFUNCTION("""COMPUTED_VALUE"""),"Distributed Computing")</f>
        <v>Distributed Computing</v>
      </c>
      <c r="F256" s="4">
        <f>IFERROR(__xludf.DUMMYFUNCTION("""COMPUTED_VALUE"""),12.0)</f>
        <v>12</v>
      </c>
    </row>
    <row r="257">
      <c r="D257" s="4" t="str">
        <f>IFERROR(__xludf.DUMMYFUNCTION("""COMPUTED_VALUE"""),"Information Technology")</f>
        <v>Information Technology</v>
      </c>
      <c r="E257" s="4" t="str">
        <f>IFERROR(__xludf.DUMMYFUNCTION("""COMPUTED_VALUE"""),"Enterprise Application Management")</f>
        <v>Enterprise Application Management</v>
      </c>
      <c r="F257" s="4">
        <f>IFERROR(__xludf.DUMMYFUNCTION("""COMPUTED_VALUE"""),1.0)</f>
        <v>1</v>
      </c>
    </row>
    <row r="258">
      <c r="D258" s="4" t="str">
        <f>IFERROR(__xludf.DUMMYFUNCTION("""COMPUTED_VALUE"""),"Information Technology")</f>
        <v>Information Technology</v>
      </c>
      <c r="E258" s="4" t="str">
        <f>IFERROR(__xludf.DUMMYFUNCTION("""COMPUTED_VALUE"""),"Enterprise Information Management")</f>
        <v>Enterprise Information Management</v>
      </c>
      <c r="F258" s="4">
        <f>IFERROR(__xludf.DUMMYFUNCTION("""COMPUTED_VALUE"""),2.0)</f>
        <v>2</v>
      </c>
    </row>
    <row r="259">
      <c r="D259" s="4" t="str">
        <f>IFERROR(__xludf.DUMMYFUNCTION("""COMPUTED_VALUE"""),"Information Technology")</f>
        <v>Information Technology</v>
      </c>
      <c r="E259" s="4" t="str">
        <f>IFERROR(__xludf.DUMMYFUNCTION("""COMPUTED_VALUE"""),"Extensible Languages")</f>
        <v>Extensible Languages</v>
      </c>
      <c r="F259" s="4">
        <f>IFERROR(__xludf.DUMMYFUNCTION("""COMPUTED_VALUE"""),3.0)</f>
        <v>3</v>
      </c>
    </row>
    <row r="260">
      <c r="D260" s="4" t="str">
        <f>IFERROR(__xludf.DUMMYFUNCTION("""COMPUTED_VALUE"""),"Information Technology")</f>
        <v>Information Technology</v>
      </c>
      <c r="E260" s="4" t="str">
        <f>IFERROR(__xludf.DUMMYFUNCTION("""COMPUTED_VALUE"""),"Firmware")</f>
        <v>Firmware</v>
      </c>
      <c r="F260" s="4">
        <f>IFERROR(__xludf.DUMMYFUNCTION("""COMPUTED_VALUE"""),1.0)</f>
        <v>1</v>
      </c>
    </row>
    <row r="261">
      <c r="D261" s="4" t="str">
        <f>IFERROR(__xludf.DUMMYFUNCTION("""COMPUTED_VALUE"""),"Information Technology")</f>
        <v>Information Technology</v>
      </c>
      <c r="E261" s="4" t="str">
        <f>IFERROR(__xludf.DUMMYFUNCTION("""COMPUTED_VALUE"""),"General Networking")</f>
        <v>General Networking</v>
      </c>
      <c r="F261" s="4">
        <f>IFERROR(__xludf.DUMMYFUNCTION("""COMPUTED_VALUE"""),32.0)</f>
        <v>32</v>
      </c>
    </row>
    <row r="262">
      <c r="D262" s="4" t="str">
        <f>IFERROR(__xludf.DUMMYFUNCTION("""COMPUTED_VALUE"""),"Information Technology")</f>
        <v>Information Technology</v>
      </c>
      <c r="E262" s="4" t="str">
        <f>IFERROR(__xludf.DUMMYFUNCTION("""COMPUTED_VALUE"""),"Geospatial Information and Technology")</f>
        <v>Geospatial Information and Technology</v>
      </c>
      <c r="F262" s="4">
        <f>IFERROR(__xludf.DUMMYFUNCTION("""COMPUTED_VALUE"""),20.0)</f>
        <v>20</v>
      </c>
    </row>
    <row r="263">
      <c r="D263" s="4" t="str">
        <f>IFERROR(__xludf.DUMMYFUNCTION("""COMPUTED_VALUE"""),"Information Technology")</f>
        <v>Information Technology</v>
      </c>
      <c r="E263" s="4" t="str">
        <f>IFERROR(__xludf.DUMMYFUNCTION("""COMPUTED_VALUE"""),"IT Automation")</f>
        <v>IT Automation</v>
      </c>
      <c r="F263" s="4">
        <f>IFERROR(__xludf.DUMMYFUNCTION("""COMPUTED_VALUE"""),8.0)</f>
        <v>8</v>
      </c>
    </row>
    <row r="264">
      <c r="D264" s="4" t="str">
        <f>IFERROR(__xludf.DUMMYFUNCTION("""COMPUTED_VALUE"""),"Information Technology")</f>
        <v>Information Technology</v>
      </c>
      <c r="E264" s="4" t="str">
        <f>IFERROR(__xludf.DUMMYFUNCTION("""COMPUTED_VALUE"""),"IT Management")</f>
        <v>IT Management</v>
      </c>
      <c r="F264" s="4">
        <f>IFERROR(__xludf.DUMMYFUNCTION("""COMPUTED_VALUE"""),15.0)</f>
        <v>15</v>
      </c>
    </row>
    <row r="265">
      <c r="D265" s="4" t="str">
        <f>IFERROR(__xludf.DUMMYFUNCTION("""COMPUTED_VALUE"""),"Information Technology")</f>
        <v>Information Technology</v>
      </c>
      <c r="E265" s="4" t="str">
        <f>IFERROR(__xludf.DUMMYFUNCTION("""COMPUTED_VALUE"""),"Identity Management")</f>
        <v>Identity Management</v>
      </c>
      <c r="F265" s="4">
        <f>IFERROR(__xludf.DUMMYFUNCTION("""COMPUTED_VALUE"""),7.0)</f>
        <v>7</v>
      </c>
    </row>
    <row r="266">
      <c r="D266" s="4" t="str">
        <f>IFERROR(__xludf.DUMMYFUNCTION("""COMPUTED_VALUE"""),"Information Technology")</f>
        <v>Information Technology</v>
      </c>
      <c r="E266" s="4" t="str">
        <f>IFERROR(__xludf.DUMMYFUNCTION("""COMPUTED_VALUE"""),"Integrated Development Environments (IDEs)")</f>
        <v>Integrated Development Environments (IDEs)</v>
      </c>
      <c r="F266" s="4">
        <f>IFERROR(__xludf.DUMMYFUNCTION("""COMPUTED_VALUE"""),3.0)</f>
        <v>3</v>
      </c>
    </row>
    <row r="267">
      <c r="D267" s="4" t="str">
        <f>IFERROR(__xludf.DUMMYFUNCTION("""COMPUTED_VALUE"""),"Information Technology")</f>
        <v>Information Technology</v>
      </c>
      <c r="E267" s="4" t="str">
        <f>IFERROR(__xludf.DUMMYFUNCTION("""COMPUTED_VALUE"""),"Internet of Things (IoT)")</f>
        <v>Internet of Things (IoT)</v>
      </c>
      <c r="F267" s="4">
        <f>IFERROR(__xludf.DUMMYFUNCTION("""COMPUTED_VALUE"""),7.0)</f>
        <v>7</v>
      </c>
    </row>
    <row r="268">
      <c r="D268" s="4" t="str">
        <f>IFERROR(__xludf.DUMMYFUNCTION("""COMPUTED_VALUE"""),"Information Technology")</f>
        <v>Information Technology</v>
      </c>
      <c r="E268" s="4" t="str">
        <f>IFERROR(__xludf.DUMMYFUNCTION("""COMPUTED_VALUE"""),"Java")</f>
        <v>Java</v>
      </c>
      <c r="F268" s="4">
        <f>IFERROR(__xludf.DUMMYFUNCTION("""COMPUTED_VALUE"""),9.0)</f>
        <v>9</v>
      </c>
    </row>
    <row r="269">
      <c r="D269" s="4" t="str">
        <f>IFERROR(__xludf.DUMMYFUNCTION("""COMPUTED_VALUE"""),"Information Technology")</f>
        <v>Information Technology</v>
      </c>
      <c r="E269" s="4" t="str">
        <f>IFERROR(__xludf.DUMMYFUNCTION("""COMPUTED_VALUE"""),"JavaScript and jQuery")</f>
        <v>JavaScript and jQuery</v>
      </c>
      <c r="F269" s="4">
        <f>IFERROR(__xludf.DUMMYFUNCTION("""COMPUTED_VALUE"""),15.0)</f>
        <v>15</v>
      </c>
    </row>
    <row r="270">
      <c r="D270" s="4" t="str">
        <f>IFERROR(__xludf.DUMMYFUNCTION("""COMPUTED_VALUE"""),"Information Technology")</f>
        <v>Information Technology</v>
      </c>
      <c r="E270" s="4" t="str">
        <f>IFERROR(__xludf.DUMMYFUNCTION("""COMPUTED_VALUE"""),"Mainframe Technologies")</f>
        <v>Mainframe Technologies</v>
      </c>
      <c r="F270" s="4">
        <f>IFERROR(__xludf.DUMMYFUNCTION("""COMPUTED_VALUE"""),6.0)</f>
        <v>6</v>
      </c>
    </row>
    <row r="271">
      <c r="D271" s="4" t="str">
        <f>IFERROR(__xludf.DUMMYFUNCTION("""COMPUTED_VALUE"""),"Information Technology")</f>
        <v>Information Technology</v>
      </c>
      <c r="E271" s="4" t="str">
        <f>IFERROR(__xludf.DUMMYFUNCTION("""COMPUTED_VALUE"""),"Microsoft Development Tools")</f>
        <v>Microsoft Development Tools</v>
      </c>
      <c r="F271" s="4">
        <f>IFERROR(__xludf.DUMMYFUNCTION("""COMPUTED_VALUE"""),12.0)</f>
        <v>12</v>
      </c>
    </row>
    <row r="272">
      <c r="D272" s="4" t="str">
        <f>IFERROR(__xludf.DUMMYFUNCTION("""COMPUTED_VALUE"""),"Information Technology")</f>
        <v>Information Technology</v>
      </c>
      <c r="E272" s="4" t="str">
        <f>IFERROR(__xludf.DUMMYFUNCTION("""COMPUTED_VALUE"""),"Microsoft Windows")</f>
        <v>Microsoft Windows</v>
      </c>
      <c r="F272" s="4">
        <f>IFERROR(__xludf.DUMMYFUNCTION("""COMPUTED_VALUE"""),6.0)</f>
        <v>6</v>
      </c>
    </row>
    <row r="273">
      <c r="D273" s="4" t="str">
        <f>IFERROR(__xludf.DUMMYFUNCTION("""COMPUTED_VALUE"""),"Information Technology")</f>
        <v>Information Technology</v>
      </c>
      <c r="E273" s="4" t="str">
        <f>IFERROR(__xludf.DUMMYFUNCTION("""COMPUTED_VALUE"""),"Middleware")</f>
        <v>Middleware</v>
      </c>
      <c r="F273" s="4">
        <f>IFERROR(__xludf.DUMMYFUNCTION("""COMPUTED_VALUE"""),3.0)</f>
        <v>3</v>
      </c>
    </row>
    <row r="274">
      <c r="D274" s="4" t="str">
        <f>IFERROR(__xludf.DUMMYFUNCTION("""COMPUTED_VALUE"""),"Information Technology")</f>
        <v>Information Technology</v>
      </c>
      <c r="E274" s="4" t="str">
        <f>IFERROR(__xludf.DUMMYFUNCTION("""COMPUTED_VALUE"""),"Mobile Development")</f>
        <v>Mobile Development</v>
      </c>
      <c r="F274" s="4">
        <f>IFERROR(__xludf.DUMMYFUNCTION("""COMPUTED_VALUE"""),9.0)</f>
        <v>9</v>
      </c>
    </row>
    <row r="275">
      <c r="D275" s="4" t="str">
        <f>IFERROR(__xludf.DUMMYFUNCTION("""COMPUTED_VALUE"""),"Information Technology")</f>
        <v>Information Technology</v>
      </c>
      <c r="E275" s="4" t="str">
        <f>IFERROR(__xludf.DUMMYFUNCTION("""COMPUTED_VALUE"""),"Network Protocols")</f>
        <v>Network Protocols</v>
      </c>
      <c r="F275" s="4">
        <f>IFERROR(__xludf.DUMMYFUNCTION("""COMPUTED_VALUE"""),24.0)</f>
        <v>24</v>
      </c>
    </row>
    <row r="276">
      <c r="D276" s="4" t="str">
        <f>IFERROR(__xludf.DUMMYFUNCTION("""COMPUTED_VALUE"""),"Information Technology")</f>
        <v>Information Technology</v>
      </c>
      <c r="E276" s="4" t="str">
        <f>IFERROR(__xludf.DUMMYFUNCTION("""COMPUTED_VALUE"""),"Network Security")</f>
        <v>Network Security</v>
      </c>
      <c r="F276" s="4">
        <f>IFERROR(__xludf.DUMMYFUNCTION("""COMPUTED_VALUE"""),6.0)</f>
        <v>6</v>
      </c>
    </row>
    <row r="277">
      <c r="D277" s="4" t="str">
        <f>IFERROR(__xludf.DUMMYFUNCTION("""COMPUTED_VALUE"""),"Information Technology")</f>
        <v>Information Technology</v>
      </c>
      <c r="E277" s="4" t="str">
        <f>IFERROR(__xludf.DUMMYFUNCTION("""COMPUTED_VALUE"""),"Networking Hardware")</f>
        <v>Networking Hardware</v>
      </c>
      <c r="F277" s="4">
        <f>IFERROR(__xludf.DUMMYFUNCTION("""COMPUTED_VALUE"""),4.0)</f>
        <v>4</v>
      </c>
    </row>
    <row r="278">
      <c r="D278" s="4" t="str">
        <f>IFERROR(__xludf.DUMMYFUNCTION("""COMPUTED_VALUE"""),"Information Technology")</f>
        <v>Information Technology</v>
      </c>
      <c r="E278" s="4" t="str">
        <f>IFERROR(__xludf.DUMMYFUNCTION("""COMPUTED_VALUE"""),"Networking Software")</f>
        <v>Networking Software</v>
      </c>
      <c r="F278" s="4">
        <f>IFERROR(__xludf.DUMMYFUNCTION("""COMPUTED_VALUE"""),5.0)</f>
        <v>5</v>
      </c>
    </row>
    <row r="279">
      <c r="D279" s="4" t="str">
        <f>IFERROR(__xludf.DUMMYFUNCTION("""COMPUTED_VALUE"""),"Information Technology")</f>
        <v>Information Technology</v>
      </c>
      <c r="E279" s="4" t="str">
        <f>IFERROR(__xludf.DUMMYFUNCTION("""COMPUTED_VALUE"""),"Operating Systems")</f>
        <v>Operating Systems</v>
      </c>
      <c r="F279" s="4">
        <f>IFERROR(__xludf.DUMMYFUNCTION("""COMPUTED_VALUE"""),17.0)</f>
        <v>17</v>
      </c>
    </row>
    <row r="280">
      <c r="D280" s="4" t="str">
        <f>IFERROR(__xludf.DUMMYFUNCTION("""COMPUTED_VALUE"""),"Information Technology")</f>
        <v>Information Technology</v>
      </c>
      <c r="E280" s="4" t="str">
        <f>IFERROR(__xludf.DUMMYFUNCTION("""COMPUTED_VALUE"""),"Other Programming Languages")</f>
        <v>Other Programming Languages</v>
      </c>
      <c r="F280" s="4">
        <f>IFERROR(__xludf.DUMMYFUNCTION("""COMPUTED_VALUE"""),19.0)</f>
        <v>19</v>
      </c>
    </row>
    <row r="281">
      <c r="D281" s="4" t="str">
        <f>IFERROR(__xludf.DUMMYFUNCTION("""COMPUTED_VALUE"""),"Information Technology")</f>
        <v>Information Technology</v>
      </c>
      <c r="E281" s="4" t="str">
        <f>IFERROR(__xludf.DUMMYFUNCTION("""COMPUTED_VALUE"""),"PHP")</f>
        <v>PHP</v>
      </c>
      <c r="F281" s="4">
        <f>IFERROR(__xludf.DUMMYFUNCTION("""COMPUTED_VALUE"""),1.0)</f>
        <v>1</v>
      </c>
    </row>
    <row r="282">
      <c r="D282" s="4" t="str">
        <f>IFERROR(__xludf.DUMMYFUNCTION("""COMPUTED_VALUE"""),"Information Technology")</f>
        <v>Information Technology</v>
      </c>
      <c r="E282" s="4" t="str">
        <f>IFERROR(__xludf.DUMMYFUNCTION("""COMPUTED_VALUE"""),"Query Languages")</f>
        <v>Query Languages</v>
      </c>
      <c r="F282" s="4">
        <f>IFERROR(__xludf.DUMMYFUNCTION("""COMPUTED_VALUE"""),5.0)</f>
        <v>5</v>
      </c>
    </row>
    <row r="283">
      <c r="D283" s="4" t="str">
        <f>IFERROR(__xludf.DUMMYFUNCTION("""COMPUTED_VALUE"""),"Information Technology")</f>
        <v>Information Technology</v>
      </c>
      <c r="E283" s="4" t="str">
        <f>IFERROR(__xludf.DUMMYFUNCTION("""COMPUTED_VALUE"""),"Scripting")</f>
        <v>Scripting</v>
      </c>
      <c r="F283" s="4">
        <f>IFERROR(__xludf.DUMMYFUNCTION("""COMPUTED_VALUE"""),9.0)</f>
        <v>9</v>
      </c>
    </row>
    <row r="284">
      <c r="D284" s="4" t="str">
        <f>IFERROR(__xludf.DUMMYFUNCTION("""COMPUTED_VALUE"""),"Information Technology")</f>
        <v>Information Technology</v>
      </c>
      <c r="E284" s="4" t="str">
        <f>IFERROR(__xludf.DUMMYFUNCTION("""COMPUTED_VALUE"""),"Scripting Languages")</f>
        <v>Scripting Languages</v>
      </c>
      <c r="F284" s="4">
        <f>IFERROR(__xludf.DUMMYFUNCTION("""COMPUTED_VALUE"""),12.0)</f>
        <v>12</v>
      </c>
    </row>
    <row r="285">
      <c r="D285" s="4" t="str">
        <f>IFERROR(__xludf.DUMMYFUNCTION("""COMPUTED_VALUE"""),"Information Technology")</f>
        <v>Information Technology</v>
      </c>
      <c r="E285" s="4" t="str">
        <f>IFERROR(__xludf.DUMMYFUNCTION("""COMPUTED_VALUE"""),"Search Engines")</f>
        <v>Search Engines</v>
      </c>
      <c r="F285" s="4">
        <f>IFERROR(__xludf.DUMMYFUNCTION("""COMPUTED_VALUE"""),1.0)</f>
        <v>1</v>
      </c>
    </row>
    <row r="286">
      <c r="D286" s="4" t="str">
        <f>IFERROR(__xludf.DUMMYFUNCTION("""COMPUTED_VALUE"""),"Information Technology")</f>
        <v>Information Technology</v>
      </c>
      <c r="E286" s="4" t="str">
        <f>IFERROR(__xludf.DUMMYFUNCTION("""COMPUTED_VALUE"""),"Servers")</f>
        <v>Servers</v>
      </c>
      <c r="F286" s="4">
        <f>IFERROR(__xludf.DUMMYFUNCTION("""COMPUTED_VALUE"""),11.0)</f>
        <v>11</v>
      </c>
    </row>
    <row r="287">
      <c r="D287" s="4" t="str">
        <f>IFERROR(__xludf.DUMMYFUNCTION("""COMPUTED_VALUE"""),"Information Technology")</f>
        <v>Information Technology</v>
      </c>
      <c r="E287" s="4" t="str">
        <f>IFERROR(__xludf.DUMMYFUNCTION("""COMPUTED_VALUE"""),"Software Development")</f>
        <v>Software Development</v>
      </c>
      <c r="F287" s="4">
        <f>IFERROR(__xludf.DUMMYFUNCTION("""COMPUTED_VALUE"""),85.0)</f>
        <v>85</v>
      </c>
    </row>
    <row r="288">
      <c r="D288" s="4" t="str">
        <f>IFERROR(__xludf.DUMMYFUNCTION("""COMPUTED_VALUE"""),"Information Technology")</f>
        <v>Information Technology</v>
      </c>
      <c r="E288" s="4" t="str">
        <f>IFERROR(__xludf.DUMMYFUNCTION("""COMPUTED_VALUE"""),"Software Development Tools")</f>
        <v>Software Development Tools</v>
      </c>
      <c r="F288" s="4">
        <f>IFERROR(__xludf.DUMMYFUNCTION("""COMPUTED_VALUE"""),32.0)</f>
        <v>32</v>
      </c>
    </row>
    <row r="289">
      <c r="D289" s="4" t="str">
        <f>IFERROR(__xludf.DUMMYFUNCTION("""COMPUTED_VALUE"""),"Information Technology")</f>
        <v>Information Technology</v>
      </c>
      <c r="E289" s="4" t="str">
        <f>IFERROR(__xludf.DUMMYFUNCTION("""COMPUTED_VALUE"""),"Software Quality Assurance")</f>
        <v>Software Quality Assurance</v>
      </c>
      <c r="F289" s="4">
        <f>IFERROR(__xludf.DUMMYFUNCTION("""COMPUTED_VALUE"""),18.0)</f>
        <v>18</v>
      </c>
    </row>
    <row r="290">
      <c r="D290" s="4" t="str">
        <f>IFERROR(__xludf.DUMMYFUNCTION("""COMPUTED_VALUE"""),"Information Technology")</f>
        <v>Information Technology</v>
      </c>
      <c r="E290" s="4" t="str">
        <f>IFERROR(__xludf.DUMMYFUNCTION("""COMPUTED_VALUE"""),"System Design and Implementation")</f>
        <v>System Design and Implementation</v>
      </c>
      <c r="F290" s="4">
        <f>IFERROR(__xludf.DUMMYFUNCTION("""COMPUTED_VALUE"""),28.0)</f>
        <v>28</v>
      </c>
    </row>
    <row r="291">
      <c r="D291" s="4" t="str">
        <f>IFERROR(__xludf.DUMMYFUNCTION("""COMPUTED_VALUE"""),"Information Technology")</f>
        <v>Information Technology</v>
      </c>
      <c r="E291" s="4" t="str">
        <f>IFERROR(__xludf.DUMMYFUNCTION("""COMPUTED_VALUE"""),"Systems Administration")</f>
        <v>Systems Administration</v>
      </c>
      <c r="F291" s="4">
        <f>IFERROR(__xludf.DUMMYFUNCTION("""COMPUTED_VALUE"""),17.0)</f>
        <v>17</v>
      </c>
    </row>
    <row r="292">
      <c r="D292" s="4" t="str">
        <f>IFERROR(__xludf.DUMMYFUNCTION("""COMPUTED_VALUE"""),"Information Technology")</f>
        <v>Information Technology</v>
      </c>
      <c r="E292" s="4" t="str">
        <f>IFERROR(__xludf.DUMMYFUNCTION("""COMPUTED_VALUE"""),"Telecommunications")</f>
        <v>Telecommunications</v>
      </c>
      <c r="F292" s="4">
        <f>IFERROR(__xludf.DUMMYFUNCTION("""COMPUTED_VALUE"""),24.0)</f>
        <v>24</v>
      </c>
    </row>
    <row r="293">
      <c r="D293" s="4" t="str">
        <f>IFERROR(__xludf.DUMMYFUNCTION("""COMPUTED_VALUE"""),"Information Technology")</f>
        <v>Information Technology</v>
      </c>
      <c r="E293" s="4" t="str">
        <f>IFERROR(__xludf.DUMMYFUNCTION("""COMPUTED_VALUE"""),"Test Automation")</f>
        <v>Test Automation</v>
      </c>
      <c r="F293" s="4">
        <f>IFERROR(__xludf.DUMMYFUNCTION("""COMPUTED_VALUE"""),8.0)</f>
        <v>8</v>
      </c>
    </row>
    <row r="294">
      <c r="D294" s="4" t="str">
        <f>IFERROR(__xludf.DUMMYFUNCTION("""COMPUTED_VALUE"""),"Information Technology")</f>
        <v>Information Technology</v>
      </c>
      <c r="E294" s="4" t="str">
        <f>IFERROR(__xludf.DUMMYFUNCTION("""COMPUTED_VALUE"""),"Version Control")</f>
        <v>Version Control</v>
      </c>
      <c r="F294" s="4">
        <f>IFERROR(__xludf.DUMMYFUNCTION("""COMPUTED_VALUE"""),6.0)</f>
        <v>6</v>
      </c>
    </row>
    <row r="295">
      <c r="D295" s="4" t="str">
        <f>IFERROR(__xludf.DUMMYFUNCTION("""COMPUTED_VALUE"""),"Information Technology")</f>
        <v>Information Technology</v>
      </c>
      <c r="E295" s="4" t="str">
        <f>IFERROR(__xludf.DUMMYFUNCTION("""COMPUTED_VALUE"""),"Video and Web Conferencing")</f>
        <v>Video and Web Conferencing</v>
      </c>
      <c r="F295" s="4">
        <f>IFERROR(__xludf.DUMMYFUNCTION("""COMPUTED_VALUE"""),5.0)</f>
        <v>5</v>
      </c>
    </row>
    <row r="296">
      <c r="D296" s="4" t="str">
        <f>IFERROR(__xludf.DUMMYFUNCTION("""COMPUTED_VALUE"""),"Information Technology")</f>
        <v>Information Technology</v>
      </c>
      <c r="E296" s="4" t="str">
        <f>IFERROR(__xludf.DUMMYFUNCTION("""COMPUTED_VALUE"""),"Virtualization and Virtual Machines")</f>
        <v>Virtualization and Virtual Machines</v>
      </c>
      <c r="F296" s="4">
        <f>IFERROR(__xludf.DUMMYFUNCTION("""COMPUTED_VALUE"""),13.0)</f>
        <v>13</v>
      </c>
    </row>
    <row r="297">
      <c r="D297" s="4" t="str">
        <f>IFERROR(__xludf.DUMMYFUNCTION("""COMPUTED_VALUE"""),"Information Technology")</f>
        <v>Information Technology</v>
      </c>
      <c r="E297" s="4" t="str">
        <f>IFERROR(__xludf.DUMMYFUNCTION("""COMPUTED_VALUE"""),"Web Content")</f>
        <v>Web Content</v>
      </c>
      <c r="F297" s="4">
        <f>IFERROR(__xludf.DUMMYFUNCTION("""COMPUTED_VALUE"""),4.0)</f>
        <v>4</v>
      </c>
    </row>
    <row r="298">
      <c r="D298" s="4" t="str">
        <f>IFERROR(__xludf.DUMMYFUNCTION("""COMPUTED_VALUE"""),"Information Technology")</f>
        <v>Information Technology</v>
      </c>
      <c r="E298" s="4" t="str">
        <f>IFERROR(__xludf.DUMMYFUNCTION("""COMPUTED_VALUE"""),"Web Design and Development")</f>
        <v>Web Design and Development</v>
      </c>
      <c r="F298" s="4">
        <f>IFERROR(__xludf.DUMMYFUNCTION("""COMPUTED_VALUE"""),32.0)</f>
        <v>32</v>
      </c>
    </row>
    <row r="299">
      <c r="D299" s="4" t="str">
        <f>IFERROR(__xludf.DUMMYFUNCTION("""COMPUTED_VALUE"""),"Information Technology")</f>
        <v>Information Technology</v>
      </c>
      <c r="E299" s="4" t="str">
        <f>IFERROR(__xludf.DUMMYFUNCTION("""COMPUTED_VALUE"""),"Web Services")</f>
        <v>Web Services</v>
      </c>
      <c r="F299" s="4">
        <f>IFERROR(__xludf.DUMMYFUNCTION("""COMPUTED_VALUE"""),9.0)</f>
        <v>9</v>
      </c>
    </row>
    <row r="300">
      <c r="D300" s="4" t="str">
        <f>IFERROR(__xludf.DUMMYFUNCTION("""COMPUTED_VALUE"""),"Information Technology")</f>
        <v>Information Technology</v>
      </c>
      <c r="E300" s="4" t="str">
        <f>IFERROR(__xludf.DUMMYFUNCTION("""COMPUTED_VALUE"""),"iOS Stack")</f>
        <v>iOS Stack</v>
      </c>
      <c r="F300" s="4">
        <f>IFERROR(__xludf.DUMMYFUNCTION("""COMPUTED_VALUE"""),4.0)</f>
        <v>4</v>
      </c>
    </row>
    <row r="301">
      <c r="D301" s="4" t="str">
        <f>IFERROR(__xludf.DUMMYFUNCTION("""COMPUTED_VALUE"""),"Language")</f>
        <v>Language</v>
      </c>
      <c r="E301" s="4" t="str">
        <f>IFERROR(__xludf.DUMMYFUNCTION("""COMPUTED_VALUE"""),"Language Competency")</f>
        <v>Language Competency</v>
      </c>
      <c r="F301" s="4">
        <f>IFERROR(__xludf.DUMMYFUNCTION("""COMPUTED_VALUE"""),31.0)</f>
        <v>31</v>
      </c>
    </row>
    <row r="302">
      <c r="D302" s="4" t="str">
        <f>IFERROR(__xludf.DUMMYFUNCTION("""COMPUTED_VALUE"""),"Language")</f>
        <v>Language</v>
      </c>
      <c r="E302" s="4" t="str">
        <f>IFERROR(__xludf.DUMMYFUNCTION("""COMPUTED_VALUE"""),"Language Interpretation and Translation")</f>
        <v>Language Interpretation and Translation</v>
      </c>
      <c r="F302" s="4">
        <f>IFERROR(__xludf.DUMMYFUNCTION("""COMPUTED_VALUE"""),3.0)</f>
        <v>3</v>
      </c>
    </row>
    <row r="303">
      <c r="D303" s="4" t="str">
        <f>IFERROR(__xludf.DUMMYFUNCTION("""COMPUTED_VALUE"""),"Language")</f>
        <v>Language</v>
      </c>
      <c r="E303" s="4" t="str">
        <f>IFERROR(__xludf.DUMMYFUNCTION("""COMPUTED_VALUE"""),"Language Study")</f>
        <v>Language Study</v>
      </c>
      <c r="F303" s="4">
        <f>IFERROR(__xludf.DUMMYFUNCTION("""COMPUTED_VALUE"""),9.0)</f>
        <v>9</v>
      </c>
    </row>
    <row r="304">
      <c r="D304" s="4" t="str">
        <f>IFERROR(__xludf.DUMMYFUNCTION("""COMPUTED_VALUE"""),"Language")</f>
        <v>Language</v>
      </c>
      <c r="E304" s="4" t="str">
        <f>IFERROR(__xludf.DUMMYFUNCTION("""COMPUTED_VALUE"""),"Language Teaching")</f>
        <v>Language Teaching</v>
      </c>
      <c r="F304" s="4">
        <f>IFERROR(__xludf.DUMMYFUNCTION("""COMPUTED_VALUE"""),3.0)</f>
        <v>3</v>
      </c>
    </row>
    <row r="305">
      <c r="D305" s="4" t="str">
        <f>IFERROR(__xludf.DUMMYFUNCTION("""COMPUTED_VALUE"""),"Law, Regulation, and Compliance")</f>
        <v>Law, Regulation, and Compliance</v>
      </c>
      <c r="E305" s="4" t="str">
        <f>IFERROR(__xludf.DUMMYFUNCTION("""COMPUTED_VALUE"""),"Criminal Investigation and Forensics")</f>
        <v>Criminal Investigation and Forensics</v>
      </c>
      <c r="F305" s="4">
        <f>IFERROR(__xludf.DUMMYFUNCTION("""COMPUTED_VALUE"""),2.0)</f>
        <v>2</v>
      </c>
    </row>
    <row r="306">
      <c r="D306" s="4" t="str">
        <f>IFERROR(__xludf.DUMMYFUNCTION("""COMPUTED_VALUE"""),"Law, Regulation, and Compliance")</f>
        <v>Law, Regulation, and Compliance</v>
      </c>
      <c r="E306" s="4" t="str">
        <f>IFERROR(__xludf.DUMMYFUNCTION("""COMPUTED_VALUE"""),"Labor Compliance")</f>
        <v>Labor Compliance</v>
      </c>
      <c r="F306" s="4">
        <f>IFERROR(__xludf.DUMMYFUNCTION("""COMPUTED_VALUE"""),1.0)</f>
        <v>1</v>
      </c>
    </row>
    <row r="307">
      <c r="D307" s="4" t="str">
        <f>IFERROR(__xludf.DUMMYFUNCTION("""COMPUTED_VALUE"""),"Law, Regulation, and Compliance")</f>
        <v>Law, Regulation, and Compliance</v>
      </c>
      <c r="E307" s="4" t="str">
        <f>IFERROR(__xludf.DUMMYFUNCTION("""COMPUTED_VALUE"""),"Law Enforcement and Criminal Justice")</f>
        <v>Law Enforcement and Criminal Justice</v>
      </c>
      <c r="F307" s="4">
        <f>IFERROR(__xludf.DUMMYFUNCTION("""COMPUTED_VALUE"""),4.0)</f>
        <v>4</v>
      </c>
    </row>
    <row r="308">
      <c r="D308" s="4" t="str">
        <f>IFERROR(__xludf.DUMMYFUNCTION("""COMPUTED_VALUE"""),"Law, Regulation, and Compliance")</f>
        <v>Law, Regulation, and Compliance</v>
      </c>
      <c r="E308" s="4" t="str">
        <f>IFERROR(__xludf.DUMMYFUNCTION("""COMPUTED_VALUE"""),"Legal Proceedings")</f>
        <v>Legal Proceedings</v>
      </c>
      <c r="F308" s="4">
        <f>IFERROR(__xludf.DUMMYFUNCTION("""COMPUTED_VALUE"""),5.0)</f>
        <v>5</v>
      </c>
    </row>
    <row r="309">
      <c r="D309" s="4" t="str">
        <f>IFERROR(__xludf.DUMMYFUNCTION("""COMPUTED_VALUE"""),"Law, Regulation, and Compliance")</f>
        <v>Law, Regulation, and Compliance</v>
      </c>
      <c r="E309" s="4" t="str">
        <f>IFERROR(__xludf.DUMMYFUNCTION("""COMPUTED_VALUE"""),"Legal Support")</f>
        <v>Legal Support</v>
      </c>
      <c r="F309" s="4">
        <f>IFERROR(__xludf.DUMMYFUNCTION("""COMPUTED_VALUE"""),1.0)</f>
        <v>1</v>
      </c>
    </row>
    <row r="310">
      <c r="D310" s="4" t="str">
        <f>IFERROR(__xludf.DUMMYFUNCTION("""COMPUTED_VALUE"""),"Law, Regulation, and Compliance")</f>
        <v>Law, Regulation, and Compliance</v>
      </c>
      <c r="E310" s="4" t="str">
        <f>IFERROR(__xludf.DUMMYFUNCTION("""COMPUTED_VALUE"""),"Litigation and Civil Justice")</f>
        <v>Litigation and Civil Justice</v>
      </c>
      <c r="F310" s="4">
        <f>IFERROR(__xludf.DUMMYFUNCTION("""COMPUTED_VALUE"""),9.0)</f>
        <v>9</v>
      </c>
    </row>
    <row r="311">
      <c r="D311" s="4" t="str">
        <f>IFERROR(__xludf.DUMMYFUNCTION("""COMPUTED_VALUE"""),"Law, Regulation, and Compliance")</f>
        <v>Law, Regulation, and Compliance</v>
      </c>
      <c r="E311" s="4" t="str">
        <f>IFERROR(__xludf.DUMMYFUNCTION("""COMPUTED_VALUE"""),"Occupational Health and Safety")</f>
        <v>Occupational Health and Safety</v>
      </c>
      <c r="F311" s="4">
        <f>IFERROR(__xludf.DUMMYFUNCTION("""COMPUTED_VALUE"""),12.0)</f>
        <v>12</v>
      </c>
    </row>
    <row r="312">
      <c r="D312" s="4" t="str">
        <f>IFERROR(__xludf.DUMMYFUNCTION("""COMPUTED_VALUE"""),"Law, Regulation, and Compliance")</f>
        <v>Law, Regulation, and Compliance</v>
      </c>
      <c r="E312" s="4" t="str">
        <f>IFERROR(__xludf.DUMMYFUNCTION("""COMPUTED_VALUE"""),"Property Law")</f>
        <v>Property Law</v>
      </c>
      <c r="F312" s="4">
        <f>IFERROR(__xludf.DUMMYFUNCTION("""COMPUTED_VALUE"""),13.0)</f>
        <v>13</v>
      </c>
    </row>
    <row r="313">
      <c r="D313" s="4" t="str">
        <f>IFERROR(__xludf.DUMMYFUNCTION("""COMPUTED_VALUE"""),"Law, Regulation, and Compliance")</f>
        <v>Law, Regulation, and Compliance</v>
      </c>
      <c r="E313" s="4" t="str">
        <f>IFERROR(__xludf.DUMMYFUNCTION("""COMPUTED_VALUE"""),"Quality Assurance and Control")</f>
        <v>Quality Assurance and Control</v>
      </c>
      <c r="F313" s="4">
        <f>IFERROR(__xludf.DUMMYFUNCTION("""COMPUTED_VALUE"""),11.0)</f>
        <v>11</v>
      </c>
    </row>
    <row r="314">
      <c r="D314" s="4" t="str">
        <f>IFERROR(__xludf.DUMMYFUNCTION("""COMPUTED_VALUE"""),"Law, Regulation, and Compliance")</f>
        <v>Law, Regulation, and Compliance</v>
      </c>
      <c r="E314" s="4" t="str">
        <f>IFERROR(__xludf.DUMMYFUNCTION("""COMPUTED_VALUE"""),"Regulation and Legal Compliance")</f>
        <v>Regulation and Legal Compliance</v>
      </c>
      <c r="F314" s="4">
        <f>IFERROR(__xludf.DUMMYFUNCTION("""COMPUTED_VALUE"""),32.0)</f>
        <v>32</v>
      </c>
    </row>
    <row r="315">
      <c r="D315" s="4" t="str">
        <f>IFERROR(__xludf.DUMMYFUNCTION("""COMPUTED_VALUE"""),"Maintenance, Repair, and Facility Services")</f>
        <v>Maintenance, Repair, and Facility Services</v>
      </c>
      <c r="E315" s="4" t="str">
        <f>IFERROR(__xludf.DUMMYFUNCTION("""COMPUTED_VALUE"""),"Basic Electrical Systems")</f>
        <v>Basic Electrical Systems</v>
      </c>
      <c r="F315" s="4">
        <f>IFERROR(__xludf.DUMMYFUNCTION("""COMPUTED_VALUE"""),7.0)</f>
        <v>7</v>
      </c>
    </row>
    <row r="316">
      <c r="D316" s="4" t="str">
        <f>IFERROR(__xludf.DUMMYFUNCTION("""COMPUTED_VALUE"""),"Maintenance, Repair, and Facility Services")</f>
        <v>Maintenance, Repair, and Facility Services</v>
      </c>
      <c r="E316" s="4" t="str">
        <f>IFERROR(__xludf.DUMMYFUNCTION("""COMPUTED_VALUE"""),"Equipment Repair and Maintenance")</f>
        <v>Equipment Repair and Maintenance</v>
      </c>
      <c r="F316" s="4">
        <f>IFERROR(__xludf.DUMMYFUNCTION("""COMPUTED_VALUE"""),1.0)</f>
        <v>1</v>
      </c>
    </row>
    <row r="317">
      <c r="D317" s="4" t="str">
        <f>IFERROR(__xludf.DUMMYFUNCTION("""COMPUTED_VALUE"""),"Maintenance, Repair, and Facility Services")</f>
        <v>Maintenance, Repair, and Facility Services</v>
      </c>
      <c r="E317" s="4" t="str">
        <f>IFERROR(__xludf.DUMMYFUNCTION("""COMPUTED_VALUE"""),"Facility Management and Maintenance")</f>
        <v>Facility Management and Maintenance</v>
      </c>
      <c r="F317" s="4">
        <f>IFERROR(__xludf.DUMMYFUNCTION("""COMPUTED_VALUE"""),2.0)</f>
        <v>2</v>
      </c>
    </row>
    <row r="318">
      <c r="D318" s="4" t="str">
        <f>IFERROR(__xludf.DUMMYFUNCTION("""COMPUTED_VALUE"""),"Maintenance, Repair, and Facility Services")</f>
        <v>Maintenance, Repair, and Facility Services</v>
      </c>
      <c r="E318" s="4" t="str">
        <f>IFERROR(__xludf.DUMMYFUNCTION("""COMPUTED_VALUE"""),"General Repairs and Maintenance")</f>
        <v>General Repairs and Maintenance</v>
      </c>
      <c r="F318" s="4">
        <f>IFERROR(__xludf.DUMMYFUNCTION("""COMPUTED_VALUE"""),3.0)</f>
        <v>3</v>
      </c>
    </row>
    <row r="319">
      <c r="D319" s="4" t="str">
        <f>IFERROR(__xludf.DUMMYFUNCTION("""COMPUTED_VALUE"""),"Maintenance, Repair, and Facility Services")</f>
        <v>Maintenance, Repair, and Facility Services</v>
      </c>
      <c r="E319" s="4" t="str">
        <f>IFERROR(__xludf.DUMMYFUNCTION("""COMPUTED_VALUE"""),"HVAC")</f>
        <v>HVAC</v>
      </c>
      <c r="F319" s="4">
        <f>IFERROR(__xludf.DUMMYFUNCTION("""COMPUTED_VALUE"""),12.0)</f>
        <v>12</v>
      </c>
    </row>
    <row r="320">
      <c r="D320" s="4" t="str">
        <f>IFERROR(__xludf.DUMMYFUNCTION("""COMPUTED_VALUE"""),"Maintenance, Repair, and Facility Services")</f>
        <v>Maintenance, Repair, and Facility Services</v>
      </c>
      <c r="E320" s="4" t="str">
        <f>IFERROR(__xludf.DUMMYFUNCTION("""COMPUTED_VALUE"""),"Hand Tools")</f>
        <v>Hand Tools</v>
      </c>
      <c r="F320" s="4">
        <f>IFERROR(__xludf.DUMMYFUNCTION("""COMPUTED_VALUE"""),1.0)</f>
        <v>1</v>
      </c>
    </row>
    <row r="321">
      <c r="D321" s="4" t="str">
        <f>IFERROR(__xludf.DUMMYFUNCTION("""COMPUTED_VALUE"""),"Maintenance, Repair, and Facility Services")</f>
        <v>Maintenance, Repair, and Facility Services</v>
      </c>
      <c r="E321" s="4" t="str">
        <f>IFERROR(__xludf.DUMMYFUNCTION("""COMPUTED_VALUE"""),"Plumbing")</f>
        <v>Plumbing</v>
      </c>
      <c r="F321" s="4">
        <f>IFERROR(__xludf.DUMMYFUNCTION("""COMPUTED_VALUE"""),3.0)</f>
        <v>3</v>
      </c>
    </row>
    <row r="322">
      <c r="D322" s="4" t="str">
        <f>IFERROR(__xludf.DUMMYFUNCTION("""COMPUTED_VALUE"""),"Maintenance, Repair, and Facility Services")</f>
        <v>Maintenance, Repair, and Facility Services</v>
      </c>
      <c r="E322" s="4" t="str">
        <f>IFERROR(__xludf.DUMMYFUNCTION("""COMPUTED_VALUE"""),"Power Tools")</f>
        <v>Power Tools</v>
      </c>
      <c r="F322" s="4">
        <f>IFERROR(__xludf.DUMMYFUNCTION("""COMPUTED_VALUE"""),2.0)</f>
        <v>2</v>
      </c>
    </row>
    <row r="323">
      <c r="D323" s="4" t="str">
        <f>IFERROR(__xludf.DUMMYFUNCTION("""COMPUTED_VALUE"""),"Maintenance, Repair, and Facility Services")</f>
        <v>Maintenance, Repair, and Facility Services</v>
      </c>
      <c r="E323" s="4" t="str">
        <f>IFERROR(__xludf.DUMMYFUNCTION("""COMPUTED_VALUE"""),"Vehicle Repair and Maintenance")</f>
        <v>Vehicle Repair and Maintenance</v>
      </c>
      <c r="F323" s="4">
        <f>IFERROR(__xludf.DUMMYFUNCTION("""COMPUTED_VALUE"""),8.0)</f>
        <v>8</v>
      </c>
    </row>
    <row r="324">
      <c r="D324" s="4" t="str">
        <f>IFERROR(__xludf.DUMMYFUNCTION("""COMPUTED_VALUE"""),"Manufacturing and Production")</f>
        <v>Manufacturing and Production</v>
      </c>
      <c r="E324" s="4" t="str">
        <f>IFERROR(__xludf.DUMMYFUNCTION("""COMPUTED_VALUE"""),"Computer-Aided Manufacturing")</f>
        <v>Computer-Aided Manufacturing</v>
      </c>
      <c r="F324" s="4">
        <f>IFERROR(__xludf.DUMMYFUNCTION("""COMPUTED_VALUE"""),6.0)</f>
        <v>6</v>
      </c>
    </row>
    <row r="325">
      <c r="D325" s="4" t="str">
        <f>IFERROR(__xludf.DUMMYFUNCTION("""COMPUTED_VALUE"""),"Manufacturing and Production")</f>
        <v>Manufacturing and Production</v>
      </c>
      <c r="E325" s="4" t="str">
        <f>IFERROR(__xludf.DUMMYFUNCTION("""COMPUTED_VALUE"""),"Food Science and Processing")</f>
        <v>Food Science and Processing</v>
      </c>
      <c r="F325" s="4">
        <f>IFERROR(__xludf.DUMMYFUNCTION("""COMPUTED_VALUE"""),4.0)</f>
        <v>4</v>
      </c>
    </row>
    <row r="326">
      <c r="D326" s="4" t="str">
        <f>IFERROR(__xludf.DUMMYFUNCTION("""COMPUTED_VALUE"""),"Manufacturing and Production")</f>
        <v>Manufacturing and Production</v>
      </c>
      <c r="E326" s="4" t="str">
        <f>IFERROR(__xludf.DUMMYFUNCTION("""COMPUTED_VALUE"""),"Lean Manufacturing")</f>
        <v>Lean Manufacturing</v>
      </c>
      <c r="F326" s="4">
        <f>IFERROR(__xludf.DUMMYFUNCTION("""COMPUTED_VALUE"""),9.0)</f>
        <v>9</v>
      </c>
    </row>
    <row r="327">
      <c r="D327" s="4" t="str">
        <f>IFERROR(__xludf.DUMMYFUNCTION("""COMPUTED_VALUE"""),"Manufacturing and Production")</f>
        <v>Manufacturing and Production</v>
      </c>
      <c r="E327" s="4" t="str">
        <f>IFERROR(__xludf.DUMMYFUNCTION("""COMPUTED_VALUE"""),"Machine Tools")</f>
        <v>Machine Tools</v>
      </c>
      <c r="F327" s="4">
        <f>IFERROR(__xludf.DUMMYFUNCTION("""COMPUTED_VALUE"""),4.0)</f>
        <v>4</v>
      </c>
    </row>
    <row r="328">
      <c r="D328" s="4" t="str">
        <f>IFERROR(__xludf.DUMMYFUNCTION("""COMPUTED_VALUE"""),"Manufacturing and Production")</f>
        <v>Manufacturing and Production</v>
      </c>
      <c r="E328" s="4" t="str">
        <f>IFERROR(__xludf.DUMMYFUNCTION("""COMPUTED_VALUE"""),"Machinery")</f>
        <v>Machinery</v>
      </c>
      <c r="F328" s="4">
        <f>IFERROR(__xludf.DUMMYFUNCTION("""COMPUTED_VALUE"""),6.0)</f>
        <v>6</v>
      </c>
    </row>
    <row r="329">
      <c r="D329" s="4" t="str">
        <f>IFERROR(__xludf.DUMMYFUNCTION("""COMPUTED_VALUE"""),"Manufacturing and Production")</f>
        <v>Manufacturing and Production</v>
      </c>
      <c r="E329" s="4" t="str">
        <f>IFERROR(__xludf.DUMMYFUNCTION("""COMPUTED_VALUE"""),"Manufacturing Design")</f>
        <v>Manufacturing Design</v>
      </c>
      <c r="F329" s="4">
        <f>IFERROR(__xludf.DUMMYFUNCTION("""COMPUTED_VALUE"""),4.0)</f>
        <v>4</v>
      </c>
    </row>
    <row r="330">
      <c r="D330" s="4" t="str">
        <f>IFERROR(__xludf.DUMMYFUNCTION("""COMPUTED_VALUE"""),"Manufacturing and Production")</f>
        <v>Manufacturing and Production</v>
      </c>
      <c r="E330" s="4" t="str">
        <f>IFERROR(__xludf.DUMMYFUNCTION("""COMPUTED_VALUE"""),"Manufacturing Processes")</f>
        <v>Manufacturing Processes</v>
      </c>
      <c r="F330" s="4">
        <f>IFERROR(__xludf.DUMMYFUNCTION("""COMPUTED_VALUE"""),11.0)</f>
        <v>11</v>
      </c>
    </row>
    <row r="331">
      <c r="D331" s="4" t="str">
        <f>IFERROR(__xludf.DUMMYFUNCTION("""COMPUTED_VALUE"""),"Manufacturing and Production")</f>
        <v>Manufacturing and Production</v>
      </c>
      <c r="E331" s="4" t="str">
        <f>IFERROR(__xludf.DUMMYFUNCTION("""COMPUTED_VALUE"""),"Manufacturing Standards")</f>
        <v>Manufacturing Standards</v>
      </c>
      <c r="F331" s="4">
        <f>IFERROR(__xludf.DUMMYFUNCTION("""COMPUTED_VALUE"""),1.0)</f>
        <v>1</v>
      </c>
    </row>
    <row r="332">
      <c r="D332" s="4" t="str">
        <f>IFERROR(__xludf.DUMMYFUNCTION("""COMPUTED_VALUE"""),"Manufacturing and Production")</f>
        <v>Manufacturing and Production</v>
      </c>
      <c r="E332" s="4" t="str">
        <f>IFERROR(__xludf.DUMMYFUNCTION("""COMPUTED_VALUE"""),"Metal Fabrication")</f>
        <v>Metal Fabrication</v>
      </c>
      <c r="F332" s="4">
        <f>IFERROR(__xludf.DUMMYFUNCTION("""COMPUTED_VALUE"""),4.0)</f>
        <v>4</v>
      </c>
    </row>
    <row r="333">
      <c r="D333" s="4" t="str">
        <f>IFERROR(__xludf.DUMMYFUNCTION("""COMPUTED_VALUE"""),"Manufacturing and Production")</f>
        <v>Manufacturing and Production</v>
      </c>
      <c r="E333" s="4" t="str">
        <f>IFERROR(__xludf.DUMMYFUNCTION("""COMPUTED_VALUE"""),"Micro Manufacturing")</f>
        <v>Micro Manufacturing</v>
      </c>
      <c r="F333" s="4">
        <f>IFERROR(__xludf.DUMMYFUNCTION("""COMPUTED_VALUE"""),3.0)</f>
        <v>3</v>
      </c>
    </row>
    <row r="334">
      <c r="D334" s="4" t="str">
        <f>IFERROR(__xludf.DUMMYFUNCTION("""COMPUTED_VALUE"""),"Manufacturing and Production")</f>
        <v>Manufacturing and Production</v>
      </c>
      <c r="E334" s="4" t="str">
        <f>IFERROR(__xludf.DUMMYFUNCTION("""COMPUTED_VALUE"""),"Plant Operations and Management")</f>
        <v>Plant Operations and Management</v>
      </c>
      <c r="F334" s="4">
        <f>IFERROR(__xludf.DUMMYFUNCTION("""COMPUTED_VALUE"""),4.0)</f>
        <v>4</v>
      </c>
    </row>
    <row r="335">
      <c r="D335" s="4" t="str">
        <f>IFERROR(__xludf.DUMMYFUNCTION("""COMPUTED_VALUE"""),"Manufacturing and Production")</f>
        <v>Manufacturing and Production</v>
      </c>
      <c r="E335" s="4" t="str">
        <f>IFERROR(__xludf.DUMMYFUNCTION("""COMPUTED_VALUE"""),"Product Development")</f>
        <v>Product Development</v>
      </c>
      <c r="F335" s="4">
        <f>IFERROR(__xludf.DUMMYFUNCTION("""COMPUTED_VALUE"""),9.0)</f>
        <v>9</v>
      </c>
    </row>
    <row r="336">
      <c r="D336" s="4" t="str">
        <f>IFERROR(__xludf.DUMMYFUNCTION("""COMPUTED_VALUE"""),"Manufacturing and Production")</f>
        <v>Manufacturing and Production</v>
      </c>
      <c r="E336" s="4" t="str">
        <f>IFERROR(__xludf.DUMMYFUNCTION("""COMPUTED_VALUE"""),"Product Inspection")</f>
        <v>Product Inspection</v>
      </c>
      <c r="F336" s="4">
        <f>IFERROR(__xludf.DUMMYFUNCTION("""COMPUTED_VALUE"""),1.0)</f>
        <v>1</v>
      </c>
    </row>
    <row r="337">
      <c r="D337" s="4" t="str">
        <f>IFERROR(__xludf.DUMMYFUNCTION("""COMPUTED_VALUE"""),"Manufacturing and Production")</f>
        <v>Manufacturing and Production</v>
      </c>
      <c r="E337" s="4" t="str">
        <f>IFERROR(__xludf.DUMMYFUNCTION("""COMPUTED_VALUE"""),"Production and Assembly")</f>
        <v>Production and Assembly</v>
      </c>
      <c r="F337" s="4">
        <f>IFERROR(__xludf.DUMMYFUNCTION("""COMPUTED_VALUE"""),3.0)</f>
        <v>3</v>
      </c>
    </row>
    <row r="338">
      <c r="D338" s="4" t="str">
        <f>IFERROR(__xludf.DUMMYFUNCTION("""COMPUTED_VALUE"""),"Manufacturing and Production")</f>
        <v>Manufacturing and Production</v>
      </c>
      <c r="E338" s="4" t="str">
        <f>IFERROR(__xludf.DUMMYFUNCTION("""COMPUTED_VALUE"""),"Textiles")</f>
        <v>Textiles</v>
      </c>
      <c r="F338" s="4">
        <f>IFERROR(__xludf.DUMMYFUNCTION("""COMPUTED_VALUE"""),4.0)</f>
        <v>4</v>
      </c>
    </row>
    <row r="339">
      <c r="D339" s="4" t="str">
        <f>IFERROR(__xludf.DUMMYFUNCTION("""COMPUTED_VALUE"""),"Manufacturing and Production")</f>
        <v>Manufacturing and Production</v>
      </c>
      <c r="E339" s="4" t="str">
        <f>IFERROR(__xludf.DUMMYFUNCTION("""COMPUTED_VALUE"""),"Transportation Equipment Manufacturing")</f>
        <v>Transportation Equipment Manufacturing</v>
      </c>
      <c r="F339" s="4">
        <f>IFERROR(__xludf.DUMMYFUNCTION("""COMPUTED_VALUE"""),1.0)</f>
        <v>1</v>
      </c>
    </row>
    <row r="340">
      <c r="D340" s="4" t="str">
        <f>IFERROR(__xludf.DUMMYFUNCTION("""COMPUTED_VALUE"""),"Manufacturing and Production")</f>
        <v>Manufacturing and Production</v>
      </c>
      <c r="E340" s="4" t="str">
        <f>IFERROR(__xludf.DUMMYFUNCTION("""COMPUTED_VALUE"""),"Welding, Brazing, and Soldering")</f>
        <v>Welding, Brazing, and Soldering</v>
      </c>
      <c r="F340" s="4">
        <f>IFERROR(__xludf.DUMMYFUNCTION("""COMPUTED_VALUE"""),2.0)</f>
        <v>2</v>
      </c>
    </row>
    <row r="341">
      <c r="D341" s="4" t="str">
        <f>IFERROR(__xludf.DUMMYFUNCTION("""COMPUTED_VALUE"""),"Marketing and Public Relations")</f>
        <v>Marketing and Public Relations</v>
      </c>
      <c r="E341" s="4" t="str">
        <f>IFERROR(__xludf.DUMMYFUNCTION("""COMPUTED_VALUE"""),"Advertising")</f>
        <v>Advertising</v>
      </c>
      <c r="F341" s="4">
        <f>IFERROR(__xludf.DUMMYFUNCTION("""COMPUTED_VALUE"""),1.0)</f>
        <v>1</v>
      </c>
    </row>
    <row r="342">
      <c r="D342" s="4" t="str">
        <f>IFERROR(__xludf.DUMMYFUNCTION("""COMPUTED_VALUE"""),"Marketing and Public Relations")</f>
        <v>Marketing and Public Relations</v>
      </c>
      <c r="E342" s="4" t="str">
        <f>IFERROR(__xludf.DUMMYFUNCTION("""COMPUTED_VALUE"""),"Brand Management")</f>
        <v>Brand Management</v>
      </c>
      <c r="F342" s="4">
        <f>IFERROR(__xludf.DUMMYFUNCTION("""COMPUTED_VALUE"""),11.0)</f>
        <v>11</v>
      </c>
    </row>
    <row r="343">
      <c r="D343" s="4" t="str">
        <f>IFERROR(__xludf.DUMMYFUNCTION("""COMPUTED_VALUE"""),"Marketing and Public Relations")</f>
        <v>Marketing and Public Relations</v>
      </c>
      <c r="E343" s="4" t="str">
        <f>IFERROR(__xludf.DUMMYFUNCTION("""COMPUTED_VALUE"""),"Corporate Communications")</f>
        <v>Corporate Communications</v>
      </c>
      <c r="F343" s="4">
        <f>IFERROR(__xludf.DUMMYFUNCTION("""COMPUTED_VALUE"""),3.0)</f>
        <v>3</v>
      </c>
    </row>
    <row r="344">
      <c r="D344" s="4" t="str">
        <f>IFERROR(__xludf.DUMMYFUNCTION("""COMPUTED_VALUE"""),"Marketing and Public Relations")</f>
        <v>Marketing and Public Relations</v>
      </c>
      <c r="E344" s="4" t="str">
        <f>IFERROR(__xludf.DUMMYFUNCTION("""COMPUTED_VALUE"""),"Digital Marketing")</f>
        <v>Digital Marketing</v>
      </c>
      <c r="F344" s="4">
        <f>IFERROR(__xludf.DUMMYFUNCTION("""COMPUTED_VALUE"""),8.0)</f>
        <v>8</v>
      </c>
    </row>
    <row r="345">
      <c r="D345" s="4" t="str">
        <f>IFERROR(__xludf.DUMMYFUNCTION("""COMPUTED_VALUE"""),"Marketing and Public Relations")</f>
        <v>Marketing and Public Relations</v>
      </c>
      <c r="E345" s="4" t="str">
        <f>IFERROR(__xludf.DUMMYFUNCTION("""COMPUTED_VALUE"""),"Fundraising and Crowdsourcing")</f>
        <v>Fundraising and Crowdsourcing</v>
      </c>
      <c r="F345" s="4">
        <f>IFERROR(__xludf.DUMMYFUNCTION("""COMPUTED_VALUE"""),2.0)</f>
        <v>2</v>
      </c>
    </row>
    <row r="346">
      <c r="D346" s="4" t="str">
        <f>IFERROR(__xludf.DUMMYFUNCTION("""COMPUTED_VALUE"""),"Marketing and Public Relations")</f>
        <v>Marketing and Public Relations</v>
      </c>
      <c r="E346" s="4" t="str">
        <f>IFERROR(__xludf.DUMMYFUNCTION("""COMPUTED_VALUE"""),"Industry Specific Marketing")</f>
        <v>Industry Specific Marketing</v>
      </c>
      <c r="F346" s="4">
        <f>IFERROR(__xludf.DUMMYFUNCTION("""COMPUTED_VALUE"""),2.0)</f>
        <v>2</v>
      </c>
    </row>
    <row r="347">
      <c r="D347" s="4" t="str">
        <f>IFERROR(__xludf.DUMMYFUNCTION("""COMPUTED_VALUE"""),"Marketing and Public Relations")</f>
        <v>Marketing and Public Relations</v>
      </c>
      <c r="E347" s="4" t="str">
        <f>IFERROR(__xludf.DUMMYFUNCTION("""COMPUTED_VALUE"""),"Market Analysis")</f>
        <v>Market Analysis</v>
      </c>
      <c r="F347" s="4">
        <f>IFERROR(__xludf.DUMMYFUNCTION("""COMPUTED_VALUE"""),15.0)</f>
        <v>15</v>
      </c>
    </row>
    <row r="348">
      <c r="D348" s="4" t="str">
        <f>IFERROR(__xludf.DUMMYFUNCTION("""COMPUTED_VALUE"""),"Marketing and Public Relations")</f>
        <v>Marketing and Public Relations</v>
      </c>
      <c r="E348" s="4" t="str">
        <f>IFERROR(__xludf.DUMMYFUNCTION("""COMPUTED_VALUE"""),"Marketing Management")</f>
        <v>Marketing Management</v>
      </c>
      <c r="F348" s="4">
        <f>IFERROR(__xludf.DUMMYFUNCTION("""COMPUTED_VALUE"""),8.0)</f>
        <v>8</v>
      </c>
    </row>
    <row r="349">
      <c r="D349" s="4" t="str">
        <f>IFERROR(__xludf.DUMMYFUNCTION("""COMPUTED_VALUE"""),"Marketing and Public Relations")</f>
        <v>Marketing and Public Relations</v>
      </c>
      <c r="E349" s="4" t="str">
        <f>IFERROR(__xludf.DUMMYFUNCTION("""COMPUTED_VALUE"""),"Marketing Strategy")</f>
        <v>Marketing Strategy</v>
      </c>
      <c r="F349" s="4">
        <f>IFERROR(__xludf.DUMMYFUNCTION("""COMPUTED_VALUE"""),15.0)</f>
        <v>15</v>
      </c>
    </row>
    <row r="350">
      <c r="D350" s="4" t="str">
        <f>IFERROR(__xludf.DUMMYFUNCTION("""COMPUTED_VALUE"""),"Marketing and Public Relations")</f>
        <v>Marketing and Public Relations</v>
      </c>
      <c r="E350" s="4" t="str">
        <f>IFERROR(__xludf.DUMMYFUNCTION("""COMPUTED_VALUE"""),"Online Advertising")</f>
        <v>Online Advertising</v>
      </c>
      <c r="F350" s="4">
        <f>IFERROR(__xludf.DUMMYFUNCTION("""COMPUTED_VALUE"""),3.0)</f>
        <v>3</v>
      </c>
    </row>
    <row r="351">
      <c r="D351" s="4" t="str">
        <f>IFERROR(__xludf.DUMMYFUNCTION("""COMPUTED_VALUE"""),"Marketing and Public Relations")</f>
        <v>Marketing and Public Relations</v>
      </c>
      <c r="E351" s="4" t="str">
        <f>IFERROR(__xludf.DUMMYFUNCTION("""COMPUTED_VALUE"""),"Promotions and Campaigns")</f>
        <v>Promotions and Campaigns</v>
      </c>
      <c r="F351" s="4">
        <f>IFERROR(__xludf.DUMMYFUNCTION("""COMPUTED_VALUE"""),7.0)</f>
        <v>7</v>
      </c>
    </row>
    <row r="352">
      <c r="D352" s="4" t="str">
        <f>IFERROR(__xludf.DUMMYFUNCTION("""COMPUTED_VALUE"""),"Marketing and Public Relations")</f>
        <v>Marketing and Public Relations</v>
      </c>
      <c r="E352" s="4" t="str">
        <f>IFERROR(__xludf.DUMMYFUNCTION("""COMPUTED_VALUE"""),"Public Relations")</f>
        <v>Public Relations</v>
      </c>
      <c r="F352" s="4">
        <f>IFERROR(__xludf.DUMMYFUNCTION("""COMPUTED_VALUE"""),7.0)</f>
        <v>7</v>
      </c>
    </row>
    <row r="353">
      <c r="D353" s="4" t="str">
        <f>IFERROR(__xludf.DUMMYFUNCTION("""COMPUTED_VALUE"""),"Marketing and Public Relations")</f>
        <v>Marketing and Public Relations</v>
      </c>
      <c r="E353" s="4" t="str">
        <f>IFERROR(__xludf.DUMMYFUNCTION("""COMPUTED_VALUE"""),"Social Media")</f>
        <v>Social Media</v>
      </c>
      <c r="F353" s="4">
        <f>IFERROR(__xludf.DUMMYFUNCTION("""COMPUTED_VALUE"""),9.0)</f>
        <v>9</v>
      </c>
    </row>
    <row r="354">
      <c r="D354" s="4" t="str">
        <f>IFERROR(__xludf.DUMMYFUNCTION("""COMPUTED_VALUE"""),"Marketing and Public Relations")</f>
        <v>Marketing and Public Relations</v>
      </c>
      <c r="E354" s="4" t="str">
        <f>IFERROR(__xludf.DUMMYFUNCTION("""COMPUTED_VALUE"""),"Web Analytics and SEO")</f>
        <v>Web Analytics and SEO</v>
      </c>
      <c r="F354" s="4">
        <f>IFERROR(__xludf.DUMMYFUNCTION("""COMPUTED_VALUE"""),5.0)</f>
        <v>5</v>
      </c>
    </row>
    <row r="355">
      <c r="D355" s="4" t="str">
        <f>IFERROR(__xludf.DUMMYFUNCTION("""COMPUTED_VALUE"""),"Media and Writing")</f>
        <v>Media and Writing</v>
      </c>
      <c r="E355" s="4" t="str">
        <f>IFERROR(__xludf.DUMMYFUNCTION("""COMPUTED_VALUE"""),"Audio Production and Technology")</f>
        <v>Audio Production and Technology</v>
      </c>
      <c r="F355" s="4">
        <f>IFERROR(__xludf.DUMMYFUNCTION("""COMPUTED_VALUE"""),15.0)</f>
        <v>15</v>
      </c>
    </row>
    <row r="356">
      <c r="D356" s="4" t="str">
        <f>IFERROR(__xludf.DUMMYFUNCTION("""COMPUTED_VALUE"""),"Media and Writing")</f>
        <v>Media and Writing</v>
      </c>
      <c r="E356" s="4" t="str">
        <f>IFERROR(__xludf.DUMMYFUNCTION("""COMPUTED_VALUE"""),"Content Development and Management")</f>
        <v>Content Development and Management</v>
      </c>
      <c r="F356" s="4">
        <f>IFERROR(__xludf.DUMMYFUNCTION("""COMPUTED_VALUE"""),6.0)</f>
        <v>6</v>
      </c>
    </row>
    <row r="357">
      <c r="D357" s="4" t="str">
        <f>IFERROR(__xludf.DUMMYFUNCTION("""COMPUTED_VALUE"""),"Media and Writing")</f>
        <v>Media and Writing</v>
      </c>
      <c r="E357" s="4" t="str">
        <f>IFERROR(__xludf.DUMMYFUNCTION("""COMPUTED_VALUE"""),"Journalism")</f>
        <v>Journalism</v>
      </c>
      <c r="F357" s="4">
        <f>IFERROR(__xludf.DUMMYFUNCTION("""COMPUTED_VALUE"""),3.0)</f>
        <v>3</v>
      </c>
    </row>
    <row r="358">
      <c r="D358" s="4" t="str">
        <f>IFERROR(__xludf.DUMMYFUNCTION("""COMPUTED_VALUE"""),"Media and Writing")</f>
        <v>Media and Writing</v>
      </c>
      <c r="E358" s="4" t="str">
        <f>IFERROR(__xludf.DUMMYFUNCTION("""COMPUTED_VALUE"""),"Literature and Literary Studies")</f>
        <v>Literature and Literary Studies</v>
      </c>
      <c r="F358" s="4">
        <f>IFERROR(__xludf.DUMMYFUNCTION("""COMPUTED_VALUE"""),4.0)</f>
        <v>4</v>
      </c>
    </row>
    <row r="359">
      <c r="D359" s="4" t="str">
        <f>IFERROR(__xludf.DUMMYFUNCTION("""COMPUTED_VALUE"""),"Media and Writing")</f>
        <v>Media and Writing</v>
      </c>
      <c r="E359" s="4" t="str">
        <f>IFERROR(__xludf.DUMMYFUNCTION("""COMPUTED_VALUE"""),"Media Production")</f>
        <v>Media Production</v>
      </c>
      <c r="F359" s="4">
        <f>IFERROR(__xludf.DUMMYFUNCTION("""COMPUTED_VALUE"""),17.0)</f>
        <v>17</v>
      </c>
    </row>
    <row r="360">
      <c r="D360" s="4" t="str">
        <f>IFERROR(__xludf.DUMMYFUNCTION("""COMPUTED_VALUE"""),"Media and Writing")</f>
        <v>Media and Writing</v>
      </c>
      <c r="E360" s="4" t="str">
        <f>IFERROR(__xludf.DUMMYFUNCTION("""COMPUTED_VALUE"""),"Photo/Video Production and Technology")</f>
        <v>Photo/Video Production and Technology</v>
      </c>
      <c r="F360" s="4">
        <f>IFERROR(__xludf.DUMMYFUNCTION("""COMPUTED_VALUE"""),15.0)</f>
        <v>15</v>
      </c>
    </row>
    <row r="361">
      <c r="D361" s="4" t="str">
        <f>IFERROR(__xludf.DUMMYFUNCTION("""COMPUTED_VALUE"""),"Media and Writing")</f>
        <v>Media and Writing</v>
      </c>
      <c r="E361" s="4" t="str">
        <f>IFERROR(__xludf.DUMMYFUNCTION("""COMPUTED_VALUE"""),"Streaming Media Systems")</f>
        <v>Streaming Media Systems</v>
      </c>
      <c r="F361" s="4">
        <f>IFERROR(__xludf.DUMMYFUNCTION("""COMPUTED_VALUE"""),1.0)</f>
        <v>1</v>
      </c>
    </row>
    <row r="362">
      <c r="D362" s="4" t="str">
        <f>IFERROR(__xludf.DUMMYFUNCTION("""COMPUTED_VALUE"""),"Media and Writing")</f>
        <v>Media and Writing</v>
      </c>
      <c r="E362" s="4" t="str">
        <f>IFERROR(__xludf.DUMMYFUNCTION("""COMPUTED_VALUE"""),"Writing and Editing")</f>
        <v>Writing and Editing</v>
      </c>
      <c r="F362" s="4">
        <f>IFERROR(__xludf.DUMMYFUNCTION("""COMPUTED_VALUE"""),24.0)</f>
        <v>24</v>
      </c>
    </row>
    <row r="363">
      <c r="D363" s="4" t="str">
        <f>IFERROR(__xludf.DUMMYFUNCTION("""COMPUTED_VALUE"""),"Performing Arts")</f>
        <v>Performing Arts</v>
      </c>
      <c r="E363" s="4" t="str">
        <f>IFERROR(__xludf.DUMMYFUNCTION("""COMPUTED_VALUE"""),"Dance")</f>
        <v>Dance</v>
      </c>
      <c r="F363" s="4">
        <f>IFERROR(__xludf.DUMMYFUNCTION("""COMPUTED_VALUE"""),2.0)</f>
        <v>2</v>
      </c>
    </row>
    <row r="364">
      <c r="D364" s="4" t="str">
        <f>IFERROR(__xludf.DUMMYFUNCTION("""COMPUTED_VALUE"""),"Performing Arts")</f>
        <v>Performing Arts</v>
      </c>
      <c r="E364" s="4" t="str">
        <f>IFERROR(__xludf.DUMMYFUNCTION("""COMPUTED_VALUE"""),"Music")</f>
        <v>Music</v>
      </c>
      <c r="F364" s="4">
        <f>IFERROR(__xludf.DUMMYFUNCTION("""COMPUTED_VALUE"""),17.0)</f>
        <v>17</v>
      </c>
    </row>
    <row r="365">
      <c r="D365" s="4" t="str">
        <f>IFERROR(__xludf.DUMMYFUNCTION("""COMPUTED_VALUE"""),"Performing Arts")</f>
        <v>Performing Arts</v>
      </c>
      <c r="E365" s="4" t="str">
        <f>IFERROR(__xludf.DUMMYFUNCTION("""COMPUTED_VALUE"""),"Theatre and Performance Art")</f>
        <v>Theatre and Performance Art</v>
      </c>
      <c r="F365" s="4">
        <f>IFERROR(__xludf.DUMMYFUNCTION("""COMPUTED_VALUE"""),2.0)</f>
        <v>2</v>
      </c>
    </row>
    <row r="366">
      <c r="D366" s="4" t="str">
        <f>IFERROR(__xludf.DUMMYFUNCTION("""COMPUTED_VALUE"""),"Physical and Inherent Abilities")</f>
        <v>Physical and Inherent Abilities</v>
      </c>
      <c r="E366" s="4" t="str">
        <f>IFERROR(__xludf.DUMMYFUNCTION("""COMPUTED_VALUE"""),"Communication")</f>
        <v>Communication</v>
      </c>
      <c r="F366" s="4">
        <f>IFERROR(__xludf.DUMMYFUNCTION("""COMPUTED_VALUE"""),21.0)</f>
        <v>21</v>
      </c>
    </row>
    <row r="367">
      <c r="D367" s="4" t="str">
        <f>IFERROR(__xludf.DUMMYFUNCTION("""COMPUTED_VALUE"""),"Physical and Inherent Abilities")</f>
        <v>Physical and Inherent Abilities</v>
      </c>
      <c r="E367" s="4" t="str">
        <f>IFERROR(__xludf.DUMMYFUNCTION("""COMPUTED_VALUE"""),"Initiative and Leadership")</f>
        <v>Initiative and Leadership</v>
      </c>
      <c r="F367" s="4">
        <f>IFERROR(__xludf.DUMMYFUNCTION("""COMPUTED_VALUE"""),22.0)</f>
        <v>22</v>
      </c>
    </row>
    <row r="368">
      <c r="D368" s="4" t="str">
        <f>IFERROR(__xludf.DUMMYFUNCTION("""COMPUTED_VALUE"""),"Physical and Inherent Abilities")</f>
        <v>Physical and Inherent Abilities</v>
      </c>
      <c r="E368" s="4" t="str">
        <f>IFERROR(__xludf.DUMMYFUNCTION("""COMPUTED_VALUE"""),"Personal Attributes")</f>
        <v>Personal Attributes</v>
      </c>
      <c r="F368" s="4">
        <f>IFERROR(__xludf.DUMMYFUNCTION("""COMPUTED_VALUE"""),33.0)</f>
        <v>33</v>
      </c>
    </row>
    <row r="369">
      <c r="D369" s="4" t="str">
        <f>IFERROR(__xludf.DUMMYFUNCTION("""COMPUTED_VALUE"""),"Physical and Inherent Abilities")</f>
        <v>Physical and Inherent Abilities</v>
      </c>
      <c r="E369" s="4" t="str">
        <f>IFERROR(__xludf.DUMMYFUNCTION("""COMPUTED_VALUE"""),"Physical Abilities")</f>
        <v>Physical Abilities</v>
      </c>
      <c r="F369" s="4">
        <f>IFERROR(__xludf.DUMMYFUNCTION("""COMPUTED_VALUE"""),2.0)</f>
        <v>2</v>
      </c>
    </row>
    <row r="370">
      <c r="D370" s="4" t="str">
        <f>IFERROR(__xludf.DUMMYFUNCTION("""COMPUTED_VALUE"""),"Physical and Inherent Abilities")</f>
        <v>Physical and Inherent Abilities</v>
      </c>
      <c r="E370" s="4" t="str">
        <f>IFERROR(__xludf.DUMMYFUNCTION("""COMPUTED_VALUE"""),"Problem Solving")</f>
        <v>Problem Solving</v>
      </c>
      <c r="F370" s="4">
        <f>IFERROR(__xludf.DUMMYFUNCTION("""COMPUTED_VALUE"""),14.0)</f>
        <v>14</v>
      </c>
    </row>
    <row r="371">
      <c r="D371" s="4" t="str">
        <f>IFERROR(__xludf.DUMMYFUNCTION("""COMPUTED_VALUE"""),"Physical and Inherent Abilities")</f>
        <v>Physical and Inherent Abilities</v>
      </c>
      <c r="E371" s="4" t="str">
        <f>IFERROR(__xludf.DUMMYFUNCTION("""COMPUTED_VALUE"""),"Social Skills")</f>
        <v>Social Skills</v>
      </c>
      <c r="F371" s="4">
        <f>IFERROR(__xludf.DUMMYFUNCTION("""COMPUTED_VALUE"""),14.0)</f>
        <v>14</v>
      </c>
    </row>
    <row r="372">
      <c r="D372" s="4" t="str">
        <f>IFERROR(__xludf.DUMMYFUNCTION("""COMPUTED_VALUE"""),"Property and Real Estate")</f>
        <v>Property and Real Estate</v>
      </c>
      <c r="E372" s="4" t="str">
        <f>IFERROR(__xludf.DUMMYFUNCTION("""COMPUTED_VALUE"""),"Real Estate Development")</f>
        <v>Real Estate Development</v>
      </c>
      <c r="F372" s="4">
        <f>IFERROR(__xludf.DUMMYFUNCTION("""COMPUTED_VALUE"""),1.0)</f>
        <v>1</v>
      </c>
    </row>
    <row r="373">
      <c r="D373" s="4" t="str">
        <f>IFERROR(__xludf.DUMMYFUNCTION("""COMPUTED_VALUE"""),"Property and Real Estate")</f>
        <v>Property and Real Estate</v>
      </c>
      <c r="E373" s="4" t="str">
        <f>IFERROR(__xludf.DUMMYFUNCTION("""COMPUTED_VALUE"""),"Real Estate Sales")</f>
        <v>Real Estate Sales</v>
      </c>
      <c r="F373" s="4">
        <f>IFERROR(__xludf.DUMMYFUNCTION("""COMPUTED_VALUE"""),2.0)</f>
        <v>2</v>
      </c>
    </row>
    <row r="374">
      <c r="D374" s="4" t="str">
        <f>IFERROR(__xludf.DUMMYFUNCTION("""COMPUTED_VALUE"""),"Public Safety and National Security")</f>
        <v>Public Safety and National Security</v>
      </c>
      <c r="E374" s="4" t="str">
        <f>IFERROR(__xludf.DUMMYFUNCTION("""COMPUTED_VALUE"""),"Disaster Management")</f>
        <v>Disaster Management</v>
      </c>
      <c r="F374" s="4">
        <f>IFERROR(__xludf.DUMMYFUNCTION("""COMPUTED_VALUE"""),3.0)</f>
        <v>3</v>
      </c>
    </row>
    <row r="375">
      <c r="D375" s="4" t="str">
        <f>IFERROR(__xludf.DUMMYFUNCTION("""COMPUTED_VALUE"""),"Public Safety and National Security")</f>
        <v>Public Safety and National Security</v>
      </c>
      <c r="E375" s="4" t="str">
        <f>IFERROR(__xludf.DUMMYFUNCTION("""COMPUTED_VALUE"""),"Fire Prevention, Safety, and Control")</f>
        <v>Fire Prevention, Safety, and Control</v>
      </c>
      <c r="F375" s="4">
        <f>IFERROR(__xludf.DUMMYFUNCTION("""COMPUTED_VALUE"""),3.0)</f>
        <v>3</v>
      </c>
    </row>
    <row r="376">
      <c r="D376" s="4" t="str">
        <f>IFERROR(__xludf.DUMMYFUNCTION("""COMPUTED_VALUE"""),"Public Safety and National Security")</f>
        <v>Public Safety and National Security</v>
      </c>
      <c r="E376" s="4" t="str">
        <f>IFERROR(__xludf.DUMMYFUNCTION("""COMPUTED_VALUE"""),"Intelligence Collection and Analysis")</f>
        <v>Intelligence Collection and Analysis</v>
      </c>
      <c r="F376" s="4">
        <f>IFERROR(__xludf.DUMMYFUNCTION("""COMPUTED_VALUE"""),5.0)</f>
        <v>5</v>
      </c>
    </row>
    <row r="377">
      <c r="D377" s="4" t="str">
        <f>IFERROR(__xludf.DUMMYFUNCTION("""COMPUTED_VALUE"""),"Public Safety and National Security")</f>
        <v>Public Safety and National Security</v>
      </c>
      <c r="E377" s="4" t="str">
        <f>IFERROR(__xludf.DUMMYFUNCTION("""COMPUTED_VALUE"""),"Military Technology and Weapons")</f>
        <v>Military Technology and Weapons</v>
      </c>
      <c r="F377" s="4">
        <f>IFERROR(__xludf.DUMMYFUNCTION("""COMPUTED_VALUE"""),2.0)</f>
        <v>2</v>
      </c>
    </row>
    <row r="378">
      <c r="D378" s="4" t="str">
        <f>IFERROR(__xludf.DUMMYFUNCTION("""COMPUTED_VALUE"""),"Public Safety and National Security")</f>
        <v>Public Safety and National Security</v>
      </c>
      <c r="E378" s="4" t="str">
        <f>IFERROR(__xludf.DUMMYFUNCTION("""COMPUTED_VALUE"""),"Physical Security")</f>
        <v>Physical Security</v>
      </c>
      <c r="F378" s="4">
        <f>IFERROR(__xludf.DUMMYFUNCTION("""COMPUTED_VALUE"""),6.0)</f>
        <v>6</v>
      </c>
    </row>
    <row r="379">
      <c r="D379" s="4" t="str">
        <f>IFERROR(__xludf.DUMMYFUNCTION("""COMPUTED_VALUE"""),"Public Safety and National Security")</f>
        <v>Public Safety and National Security</v>
      </c>
      <c r="E379" s="4" t="str">
        <f>IFERROR(__xludf.DUMMYFUNCTION("""COMPUTED_VALUE"""),"Safety and Surveillance Technology")</f>
        <v>Safety and Surveillance Technology</v>
      </c>
      <c r="F379" s="4">
        <f>IFERROR(__xludf.DUMMYFUNCTION("""COMPUTED_VALUE"""),2.0)</f>
        <v>2</v>
      </c>
    </row>
    <row r="380">
      <c r="D380" s="4" t="str">
        <f>IFERROR(__xludf.DUMMYFUNCTION("""COMPUTED_VALUE"""),"Sales")</f>
        <v>Sales</v>
      </c>
      <c r="E380" s="4" t="str">
        <f>IFERROR(__xludf.DUMMYFUNCTION("""COMPUTED_VALUE"""),"Account Management")</f>
        <v>Account Management</v>
      </c>
      <c r="F380" s="4">
        <f>IFERROR(__xludf.DUMMYFUNCTION("""COMPUTED_VALUE"""),1.0)</f>
        <v>1</v>
      </c>
    </row>
    <row r="381">
      <c r="D381" s="4" t="str">
        <f>IFERROR(__xludf.DUMMYFUNCTION("""COMPUTED_VALUE"""),"Sales")</f>
        <v>Sales</v>
      </c>
      <c r="E381" s="4" t="str">
        <f>IFERROR(__xludf.DUMMYFUNCTION("""COMPUTED_VALUE"""),"Business-to-Business (B2B) Sales")</f>
        <v>Business-to-Business (B2B) Sales</v>
      </c>
      <c r="F381" s="4">
        <f>IFERROR(__xludf.DUMMYFUNCTION("""COMPUTED_VALUE"""),2.0)</f>
        <v>2</v>
      </c>
    </row>
    <row r="382">
      <c r="D382" s="4" t="str">
        <f>IFERROR(__xludf.DUMMYFUNCTION("""COMPUTED_VALUE"""),"Sales")</f>
        <v>Sales</v>
      </c>
      <c r="E382" s="4" t="str">
        <f>IFERROR(__xludf.DUMMYFUNCTION("""COMPUTED_VALUE"""),"Company, Product, and Service Knowledge")</f>
        <v>Company, Product, and Service Knowledge</v>
      </c>
      <c r="F382" s="4">
        <f>IFERROR(__xludf.DUMMYFUNCTION("""COMPUTED_VALUE"""),1.0)</f>
        <v>1</v>
      </c>
    </row>
    <row r="383">
      <c r="D383" s="4" t="str">
        <f>IFERROR(__xludf.DUMMYFUNCTION("""COMPUTED_VALUE"""),"Sales")</f>
        <v>Sales</v>
      </c>
      <c r="E383" s="4" t="str">
        <f>IFERROR(__xludf.DUMMYFUNCTION("""COMPUTED_VALUE"""),"E-Commerce")</f>
        <v>E-Commerce</v>
      </c>
      <c r="F383" s="4">
        <f>IFERROR(__xludf.DUMMYFUNCTION("""COMPUTED_VALUE"""),4.0)</f>
        <v>4</v>
      </c>
    </row>
    <row r="384">
      <c r="D384" s="4" t="str">
        <f>IFERROR(__xludf.DUMMYFUNCTION("""COMPUTED_VALUE"""),"Sales")</f>
        <v>Sales</v>
      </c>
      <c r="E384" s="4" t="str">
        <f>IFERROR(__xludf.DUMMYFUNCTION("""COMPUTED_VALUE"""),"General Sales Practices")</f>
        <v>General Sales Practices</v>
      </c>
      <c r="F384" s="4">
        <f>IFERROR(__xludf.DUMMYFUNCTION("""COMPUTED_VALUE"""),9.0)</f>
        <v>9</v>
      </c>
    </row>
    <row r="385">
      <c r="D385" s="4" t="str">
        <f>IFERROR(__xludf.DUMMYFUNCTION("""COMPUTED_VALUE"""),"Sales")</f>
        <v>Sales</v>
      </c>
      <c r="E385" s="4" t="str">
        <f>IFERROR(__xludf.DUMMYFUNCTION("""COMPUTED_VALUE"""),"Merchandising")</f>
        <v>Merchandising</v>
      </c>
      <c r="F385" s="4">
        <f>IFERROR(__xludf.DUMMYFUNCTION("""COMPUTED_VALUE"""),1.0)</f>
        <v>1</v>
      </c>
    </row>
    <row r="386">
      <c r="D386" s="4" t="str">
        <f>IFERROR(__xludf.DUMMYFUNCTION("""COMPUTED_VALUE"""),"Sales")</f>
        <v>Sales</v>
      </c>
      <c r="E386" s="4" t="str">
        <f>IFERROR(__xludf.DUMMYFUNCTION("""COMPUTED_VALUE"""),"Prospecting and Qualification")</f>
        <v>Prospecting and Qualification</v>
      </c>
      <c r="F386" s="4">
        <f>IFERROR(__xludf.DUMMYFUNCTION("""COMPUTED_VALUE"""),2.0)</f>
        <v>2</v>
      </c>
    </row>
    <row r="387">
      <c r="D387" s="4" t="str">
        <f>IFERROR(__xludf.DUMMYFUNCTION("""COMPUTED_VALUE"""),"Sales")</f>
        <v>Sales</v>
      </c>
      <c r="E387" s="4" t="str">
        <f>IFERROR(__xludf.DUMMYFUNCTION("""COMPUTED_VALUE"""),"Retail Sales")</f>
        <v>Retail Sales</v>
      </c>
      <c r="F387" s="4">
        <f>IFERROR(__xludf.DUMMYFUNCTION("""COMPUTED_VALUE"""),3.0)</f>
        <v>3</v>
      </c>
    </row>
    <row r="388">
      <c r="D388" s="4" t="str">
        <f>IFERROR(__xludf.DUMMYFUNCTION("""COMPUTED_VALUE"""),"Sales")</f>
        <v>Sales</v>
      </c>
      <c r="E388" s="4" t="str">
        <f>IFERROR(__xludf.DUMMYFUNCTION("""COMPUTED_VALUE"""),"Sales Management")</f>
        <v>Sales Management</v>
      </c>
      <c r="F388" s="4">
        <f>IFERROR(__xludf.DUMMYFUNCTION("""COMPUTED_VALUE"""),2.0)</f>
        <v>2</v>
      </c>
    </row>
    <row r="389">
      <c r="D389" s="4" t="str">
        <f>IFERROR(__xludf.DUMMYFUNCTION("""COMPUTED_VALUE"""),"Sales")</f>
        <v>Sales</v>
      </c>
      <c r="E389" s="4" t="str">
        <f>IFERROR(__xludf.DUMMYFUNCTION("""COMPUTED_VALUE"""),"Specialized Sales")</f>
        <v>Specialized Sales</v>
      </c>
      <c r="F389" s="4">
        <f>IFERROR(__xludf.DUMMYFUNCTION("""COMPUTED_VALUE"""),1.0)</f>
        <v>1</v>
      </c>
    </row>
    <row r="390">
      <c r="D390" s="4" t="str">
        <f>IFERROR(__xludf.DUMMYFUNCTION("""COMPUTED_VALUE"""),"Science and Research")</f>
        <v>Science and Research</v>
      </c>
      <c r="E390" s="4" t="str">
        <f>IFERROR(__xludf.DUMMYFUNCTION("""COMPUTED_VALUE"""),"Bioinformatics")</f>
        <v>Bioinformatics</v>
      </c>
      <c r="F390" s="4">
        <f>IFERROR(__xludf.DUMMYFUNCTION("""COMPUTED_VALUE"""),3.0)</f>
        <v>3</v>
      </c>
    </row>
    <row r="391">
      <c r="D391" s="4" t="str">
        <f>IFERROR(__xludf.DUMMYFUNCTION("""COMPUTED_VALUE"""),"Science and Research")</f>
        <v>Science and Research</v>
      </c>
      <c r="E391" s="4" t="str">
        <f>IFERROR(__xludf.DUMMYFUNCTION("""COMPUTED_VALUE"""),"Biology")</f>
        <v>Biology</v>
      </c>
      <c r="F391" s="4">
        <f>IFERROR(__xludf.DUMMYFUNCTION("""COMPUTED_VALUE"""),19.0)</f>
        <v>19</v>
      </c>
    </row>
    <row r="392">
      <c r="D392" s="4" t="str">
        <f>IFERROR(__xludf.DUMMYFUNCTION("""COMPUTED_VALUE"""),"Science and Research")</f>
        <v>Science and Research</v>
      </c>
      <c r="E392" s="4" t="str">
        <f>IFERROR(__xludf.DUMMYFUNCTION("""COMPUTED_VALUE"""),"Biotechnology")</f>
        <v>Biotechnology</v>
      </c>
      <c r="F392" s="4">
        <f>IFERROR(__xludf.DUMMYFUNCTION("""COMPUTED_VALUE"""),4.0)</f>
        <v>4</v>
      </c>
    </row>
    <row r="393">
      <c r="D393" s="4" t="str">
        <f>IFERROR(__xludf.DUMMYFUNCTION("""COMPUTED_VALUE"""),"Science and Research")</f>
        <v>Science and Research</v>
      </c>
      <c r="E393" s="4" t="str">
        <f>IFERROR(__xludf.DUMMYFUNCTION("""COMPUTED_VALUE"""),"Chemistry")</f>
        <v>Chemistry</v>
      </c>
      <c r="F393" s="4">
        <f>IFERROR(__xludf.DUMMYFUNCTION("""COMPUTED_VALUE"""),40.0)</f>
        <v>40</v>
      </c>
    </row>
    <row r="394">
      <c r="D394" s="4" t="str">
        <f>IFERROR(__xludf.DUMMYFUNCTION("""COMPUTED_VALUE"""),"Science and Research")</f>
        <v>Science and Research</v>
      </c>
      <c r="E394" s="4" t="str">
        <f>IFERROR(__xludf.DUMMYFUNCTION("""COMPUTED_VALUE"""),"Clinical Trials")</f>
        <v>Clinical Trials</v>
      </c>
      <c r="F394" s="4">
        <f>IFERROR(__xludf.DUMMYFUNCTION("""COMPUTED_VALUE"""),4.0)</f>
        <v>4</v>
      </c>
    </row>
    <row r="395">
      <c r="D395" s="4" t="str">
        <f>IFERROR(__xludf.DUMMYFUNCTION("""COMPUTED_VALUE"""),"Science and Research")</f>
        <v>Science and Research</v>
      </c>
      <c r="E395" s="4" t="str">
        <f>IFERROR(__xludf.DUMMYFUNCTION("""COMPUTED_VALUE"""),"Earth and Space Science")</f>
        <v>Earth and Space Science</v>
      </c>
      <c r="F395" s="4">
        <f>IFERROR(__xludf.DUMMYFUNCTION("""COMPUTED_VALUE"""),30.0)</f>
        <v>30</v>
      </c>
    </row>
    <row r="396">
      <c r="D396" s="4" t="str">
        <f>IFERROR(__xludf.DUMMYFUNCTION("""COMPUTED_VALUE"""),"Science and Research")</f>
        <v>Science and Research</v>
      </c>
      <c r="E396" s="4" t="str">
        <f>IFERROR(__xludf.DUMMYFUNCTION("""COMPUTED_VALUE"""),"Genetics")</f>
        <v>Genetics</v>
      </c>
      <c r="F396" s="4">
        <f>IFERROR(__xludf.DUMMYFUNCTION("""COMPUTED_VALUE"""),21.0)</f>
        <v>21</v>
      </c>
    </row>
    <row r="397">
      <c r="D397" s="4" t="str">
        <f>IFERROR(__xludf.DUMMYFUNCTION("""COMPUTED_VALUE"""),"Science and Research")</f>
        <v>Science and Research</v>
      </c>
      <c r="E397" s="4" t="str">
        <f>IFERROR(__xludf.DUMMYFUNCTION("""COMPUTED_VALUE"""),"Laboratory Research")</f>
        <v>Laboratory Research</v>
      </c>
      <c r="F397" s="4">
        <f>IFERROR(__xludf.DUMMYFUNCTION("""COMPUTED_VALUE"""),13.0)</f>
        <v>13</v>
      </c>
    </row>
    <row r="398">
      <c r="D398" s="4" t="str">
        <f>IFERROR(__xludf.DUMMYFUNCTION("""COMPUTED_VALUE"""),"Science and Research")</f>
        <v>Science and Research</v>
      </c>
      <c r="E398" s="4" t="str">
        <f>IFERROR(__xludf.DUMMYFUNCTION("""COMPUTED_VALUE"""),"Medical Science and Research")</f>
        <v>Medical Science and Research</v>
      </c>
      <c r="F398" s="4">
        <f>IFERROR(__xludf.DUMMYFUNCTION("""COMPUTED_VALUE"""),13.0)</f>
        <v>13</v>
      </c>
    </row>
    <row r="399">
      <c r="D399" s="4" t="str">
        <f>IFERROR(__xludf.DUMMYFUNCTION("""COMPUTED_VALUE"""),"Science and Research")</f>
        <v>Science and Research</v>
      </c>
      <c r="E399" s="4" t="str">
        <f>IFERROR(__xludf.DUMMYFUNCTION("""COMPUTED_VALUE"""),"Molecular, Cellular, and Microbiology")</f>
        <v>Molecular, Cellular, and Microbiology</v>
      </c>
      <c r="F399" s="4">
        <f>IFERROR(__xludf.DUMMYFUNCTION("""COMPUTED_VALUE"""),20.0)</f>
        <v>20</v>
      </c>
    </row>
    <row r="400">
      <c r="D400" s="4" t="str">
        <f>IFERROR(__xludf.DUMMYFUNCTION("""COMPUTED_VALUE"""),"Science and Research")</f>
        <v>Science and Research</v>
      </c>
      <c r="E400" s="4" t="str">
        <f>IFERROR(__xludf.DUMMYFUNCTION("""COMPUTED_VALUE"""),"Neuroscience")</f>
        <v>Neuroscience</v>
      </c>
      <c r="F400" s="4">
        <f>IFERROR(__xludf.DUMMYFUNCTION("""COMPUTED_VALUE"""),4.0)</f>
        <v>4</v>
      </c>
    </row>
    <row r="401">
      <c r="D401" s="4" t="str">
        <f>IFERROR(__xludf.DUMMYFUNCTION("""COMPUTED_VALUE"""),"Science and Research")</f>
        <v>Science and Research</v>
      </c>
      <c r="E401" s="4" t="str">
        <f>IFERROR(__xludf.DUMMYFUNCTION("""COMPUTED_VALUE"""),"Pharmacology and Drug Discovery")</f>
        <v>Pharmacology and Drug Discovery</v>
      </c>
      <c r="F401" s="4">
        <f>IFERROR(__xludf.DUMMYFUNCTION("""COMPUTED_VALUE"""),6.0)</f>
        <v>6</v>
      </c>
    </row>
    <row r="402">
      <c r="D402" s="4" t="str">
        <f>IFERROR(__xludf.DUMMYFUNCTION("""COMPUTED_VALUE"""),"Science and Research")</f>
        <v>Science and Research</v>
      </c>
      <c r="E402" s="4" t="str">
        <f>IFERROR(__xludf.DUMMYFUNCTION("""COMPUTED_VALUE"""),"Physics")</f>
        <v>Physics</v>
      </c>
      <c r="F402" s="4">
        <f>IFERROR(__xludf.DUMMYFUNCTION("""COMPUTED_VALUE"""),23.0)</f>
        <v>23</v>
      </c>
    </row>
    <row r="403">
      <c r="D403" s="4" t="str">
        <f>IFERROR(__xludf.DUMMYFUNCTION("""COMPUTED_VALUE"""),"Science and Research")</f>
        <v>Science and Research</v>
      </c>
      <c r="E403" s="4" t="str">
        <f>IFERROR(__xludf.DUMMYFUNCTION("""COMPUTED_VALUE"""),"Research Methodology")</f>
        <v>Research Methodology</v>
      </c>
      <c r="F403" s="4">
        <f>IFERROR(__xludf.DUMMYFUNCTION("""COMPUTED_VALUE"""),38.0)</f>
        <v>38</v>
      </c>
    </row>
    <row r="404">
      <c r="D404" s="4" t="str">
        <f>IFERROR(__xludf.DUMMYFUNCTION("""COMPUTED_VALUE"""),"Social and Human Services")</f>
        <v>Social and Human Services</v>
      </c>
      <c r="E404" s="4" t="str">
        <f>IFERROR(__xludf.DUMMYFUNCTION("""COMPUTED_VALUE"""),"Community and Social Work")</f>
        <v>Community and Social Work</v>
      </c>
      <c r="F404" s="4">
        <f>IFERROR(__xludf.DUMMYFUNCTION("""COMPUTED_VALUE"""),7.0)</f>
        <v>7</v>
      </c>
    </row>
    <row r="405">
      <c r="D405" s="4" t="str">
        <f>IFERROR(__xludf.DUMMYFUNCTION("""COMPUTED_VALUE"""),"Social and Human Services")</f>
        <v>Social and Human Services</v>
      </c>
      <c r="E405" s="4" t="str">
        <f>IFERROR(__xludf.DUMMYFUNCTION("""COMPUTED_VALUE"""),"Counseling Services")</f>
        <v>Counseling Services</v>
      </c>
      <c r="F405" s="4">
        <f>IFERROR(__xludf.DUMMYFUNCTION("""COMPUTED_VALUE"""),4.0)</f>
        <v>4</v>
      </c>
    </row>
    <row r="406">
      <c r="D406" s="4" t="str">
        <f>IFERROR(__xludf.DUMMYFUNCTION("""COMPUTED_VALUE"""),"Social and Human Services")</f>
        <v>Social and Human Services</v>
      </c>
      <c r="E406" s="4" t="str">
        <f>IFERROR(__xludf.DUMMYFUNCTION("""COMPUTED_VALUE"""),"Government Assistance")</f>
        <v>Government Assistance</v>
      </c>
      <c r="F406" s="4">
        <f>IFERROR(__xludf.DUMMYFUNCTION("""COMPUTED_VALUE"""),1.0)</f>
        <v>1</v>
      </c>
    </row>
    <row r="407">
      <c r="D407" s="4" t="str">
        <f>IFERROR(__xludf.DUMMYFUNCTION("""COMPUTED_VALUE"""),"Social and Human Services")</f>
        <v>Social and Human Services</v>
      </c>
      <c r="E407" s="4" t="str">
        <f>IFERROR(__xludf.DUMMYFUNCTION("""COMPUTED_VALUE"""),"Religious Studies and Services")</f>
        <v>Religious Studies and Services</v>
      </c>
      <c r="F407" s="4">
        <f>IFERROR(__xludf.DUMMYFUNCTION("""COMPUTED_VALUE"""),5.0)</f>
        <v>5</v>
      </c>
    </row>
    <row r="408">
      <c r="D408" s="4" t="str">
        <f>IFERROR(__xludf.DUMMYFUNCTION("""COMPUTED_VALUE"""),"Transportation, Supply Chain, and Logistics")</f>
        <v>Transportation, Supply Chain, and Logistics</v>
      </c>
      <c r="E408" s="4" t="str">
        <f>IFERROR(__xludf.DUMMYFUNCTION("""COMPUTED_VALUE"""),"Air Transportation")</f>
        <v>Air Transportation</v>
      </c>
      <c r="F408" s="4">
        <f>IFERROR(__xludf.DUMMYFUNCTION("""COMPUTED_VALUE"""),5.0)</f>
        <v>5</v>
      </c>
    </row>
    <row r="409">
      <c r="D409" s="4" t="str">
        <f>IFERROR(__xludf.DUMMYFUNCTION("""COMPUTED_VALUE"""),"Transportation, Supply Chain, and Logistics")</f>
        <v>Transportation, Supply Chain, and Logistics</v>
      </c>
      <c r="E409" s="4" t="str">
        <f>IFERROR(__xludf.DUMMYFUNCTION("""COMPUTED_VALUE"""),"General Shipping and Receiving")</f>
        <v>General Shipping and Receiving</v>
      </c>
      <c r="F409" s="4">
        <f>IFERROR(__xludf.DUMMYFUNCTION("""COMPUTED_VALUE"""),1.0)</f>
        <v>1</v>
      </c>
    </row>
    <row r="410">
      <c r="D410" s="4" t="str">
        <f>IFERROR(__xludf.DUMMYFUNCTION("""COMPUTED_VALUE"""),"Transportation, Supply Chain, and Logistics")</f>
        <v>Transportation, Supply Chain, and Logistics</v>
      </c>
      <c r="E410" s="4" t="str">
        <f>IFERROR(__xludf.DUMMYFUNCTION("""COMPUTED_VALUE"""),"Ground Freight Transportation")</f>
        <v>Ground Freight Transportation</v>
      </c>
      <c r="F410" s="4">
        <f>IFERROR(__xludf.DUMMYFUNCTION("""COMPUTED_VALUE"""),1.0)</f>
        <v>1</v>
      </c>
    </row>
    <row r="411">
      <c r="D411" s="4" t="str">
        <f>IFERROR(__xludf.DUMMYFUNCTION("""COMPUTED_VALUE"""),"Transportation, Supply Chain, and Logistics")</f>
        <v>Transportation, Supply Chain, and Logistics</v>
      </c>
      <c r="E411" s="4" t="str">
        <f>IFERROR(__xludf.DUMMYFUNCTION("""COMPUTED_VALUE"""),"Ground Passenger Transportation")</f>
        <v>Ground Passenger Transportation</v>
      </c>
      <c r="F411" s="4">
        <f>IFERROR(__xludf.DUMMYFUNCTION("""COMPUTED_VALUE"""),1.0)</f>
        <v>1</v>
      </c>
    </row>
    <row r="412">
      <c r="D412" s="4" t="str">
        <f>IFERROR(__xludf.DUMMYFUNCTION("""COMPUTED_VALUE"""),"Transportation, Supply Chain, and Logistics")</f>
        <v>Transportation, Supply Chain, and Logistics</v>
      </c>
      <c r="E412" s="4" t="str">
        <f>IFERROR(__xludf.DUMMYFUNCTION("""COMPUTED_VALUE"""),"Heavy Vehicle Operation")</f>
        <v>Heavy Vehicle Operation</v>
      </c>
      <c r="F412" s="4">
        <f>IFERROR(__xludf.DUMMYFUNCTION("""COMPUTED_VALUE"""),1.0)</f>
        <v>1</v>
      </c>
    </row>
    <row r="413">
      <c r="D413" s="4" t="str">
        <f>IFERROR(__xludf.DUMMYFUNCTION("""COMPUTED_VALUE"""),"Transportation, Supply Chain, and Logistics")</f>
        <v>Transportation, Supply Chain, and Logistics</v>
      </c>
      <c r="E413" s="4" t="str">
        <f>IFERROR(__xludf.DUMMYFUNCTION("""COMPUTED_VALUE"""),"Inventory and Warehousing")</f>
        <v>Inventory and Warehousing</v>
      </c>
      <c r="F413" s="4">
        <f>IFERROR(__xludf.DUMMYFUNCTION("""COMPUTED_VALUE"""),9.0)</f>
        <v>9</v>
      </c>
    </row>
    <row r="414">
      <c r="D414" s="4" t="str">
        <f>IFERROR(__xludf.DUMMYFUNCTION("""COMPUTED_VALUE"""),"Transportation, Supply Chain, and Logistics")</f>
        <v>Transportation, Supply Chain, and Logistics</v>
      </c>
      <c r="E414" s="4" t="str">
        <f>IFERROR(__xludf.DUMMYFUNCTION("""COMPUTED_VALUE"""),"Logistics")</f>
        <v>Logistics</v>
      </c>
      <c r="F414" s="4">
        <f>IFERROR(__xludf.DUMMYFUNCTION("""COMPUTED_VALUE"""),3.0)</f>
        <v>3</v>
      </c>
    </row>
    <row r="415">
      <c r="D415" s="4" t="str">
        <f>IFERROR(__xludf.DUMMYFUNCTION("""COMPUTED_VALUE"""),"Transportation, Supply Chain, and Logistics")</f>
        <v>Transportation, Supply Chain, and Logistics</v>
      </c>
      <c r="E415" s="4" t="str">
        <f>IFERROR(__xludf.DUMMYFUNCTION("""COMPUTED_VALUE"""),"Material Handling")</f>
        <v>Material Handling</v>
      </c>
      <c r="F415" s="4">
        <f>IFERROR(__xludf.DUMMYFUNCTION("""COMPUTED_VALUE"""),1.0)</f>
        <v>1</v>
      </c>
    </row>
    <row r="416">
      <c r="D416" s="4" t="str">
        <f>IFERROR(__xludf.DUMMYFUNCTION("""COMPUTED_VALUE"""),"Transportation, Supply Chain, and Logistics")</f>
        <v>Transportation, Supply Chain, and Logistics</v>
      </c>
      <c r="E416" s="4" t="str">
        <f>IFERROR(__xludf.DUMMYFUNCTION("""COMPUTED_VALUE"""),"Procurement")</f>
        <v>Procurement</v>
      </c>
      <c r="F416" s="4">
        <f>IFERROR(__xludf.DUMMYFUNCTION("""COMPUTED_VALUE"""),7.0)</f>
        <v>7</v>
      </c>
    </row>
    <row r="417">
      <c r="D417" s="4" t="str">
        <f>IFERROR(__xludf.DUMMYFUNCTION("""COMPUTED_VALUE"""),"Transportation, Supply Chain, and Logistics")</f>
        <v>Transportation, Supply Chain, and Logistics</v>
      </c>
      <c r="E417" s="4" t="str">
        <f>IFERROR(__xludf.DUMMYFUNCTION("""COMPUTED_VALUE"""),"Supplier Management")</f>
        <v>Supplier Management</v>
      </c>
      <c r="F417" s="4">
        <f>IFERROR(__xludf.DUMMYFUNCTION("""COMPUTED_VALUE"""),1.0)</f>
        <v>1</v>
      </c>
    </row>
    <row r="418">
      <c r="D418" s="4" t="str">
        <f>IFERROR(__xludf.DUMMYFUNCTION("""COMPUTED_VALUE"""),"Transportation, Supply Chain, and Logistics")</f>
        <v>Transportation, Supply Chain, and Logistics</v>
      </c>
      <c r="E418" s="4" t="str">
        <f>IFERROR(__xludf.DUMMYFUNCTION("""COMPUTED_VALUE"""),"Supply Chain Management")</f>
        <v>Supply Chain Management</v>
      </c>
      <c r="F418" s="4">
        <f>IFERROR(__xludf.DUMMYFUNCTION("""COMPUTED_VALUE"""),17.0)</f>
        <v>17</v>
      </c>
    </row>
    <row r="419">
      <c r="D419" s="4" t="str">
        <f>IFERROR(__xludf.DUMMYFUNCTION("""COMPUTED_VALUE"""),"Transportation, Supply Chain, and Logistics")</f>
        <v>Transportation, Supply Chain, and Logistics</v>
      </c>
      <c r="E419" s="4" t="str">
        <f>IFERROR(__xludf.DUMMYFUNCTION("""COMPUTED_VALUE"""),"Transportation Operations")</f>
        <v>Transportation Operations</v>
      </c>
      <c r="F419" s="4">
        <f>IFERROR(__xludf.DUMMYFUNCTION("""COMPUTED_VALUE"""),6.0)</f>
        <v>6</v>
      </c>
    </row>
  </sheetData>
  <drawing r:id="rId1"/>
</worksheet>
</file>